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3.xml" ContentType="application/vnd.openxmlformats-officedocument.spreadsheetml.worksheet+xml"/>
  <Override PartName="/xl/worksheets/sheet22.xml" ContentType="application/vnd.openxmlformats-officedocument.spreadsheetml.worksheet+xml"/>
  <Override PartName="/xl/worksheets/sheet1.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ables/table1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xl/tables/table9.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xl/tables/table6.xml" ContentType="application/vnd.openxmlformats-officedocument.spreadsheetml.table+xml"/>
  <Override PartName="/xl/tables/table7.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xl/tables/table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10.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975" yWindow="135" windowWidth="15600" windowHeight="11085" tabRatio="724" firstSheet="11" activeTab="20"/>
  </bookViews>
  <sheets>
    <sheet name="כלליות+ גילאי 50-60" sheetId="1" r:id="rId1"/>
    <sheet name="בטא+ 50 ומטה" sheetId="2" r:id="rId2"/>
    <sheet name="עד 10% מניות +גילאי 60 ומעלה" sheetId="3" r:id="rId3"/>
    <sheet name="כשר" sheetId="4" r:id="rId4"/>
    <sheet name="קמה" sheetId="6" r:id="rId5"/>
    <sheet name="פנסיה" sheetId="7" r:id="rId6"/>
    <sheet name="פנסיה הע&quot;ל" sheetId="8" r:id="rId7"/>
    <sheet name="מדדים כללי" sheetId="10" r:id="rId8"/>
    <sheet name="מתמחות אג&quot;ח" sheetId="11" r:id="rId9"/>
    <sheet name="מתמחות עד 10%" sheetId="20" r:id="rId10"/>
    <sheet name="מתמחות אג&quot;ח מדינה" sheetId="12" r:id="rId11"/>
    <sheet name="מתמחות כספי" sheetId="13" r:id="rId12"/>
    <sheet name="מתמחות מדד" sheetId="14" r:id="rId13"/>
    <sheet name="מתמחות חו&quot;ל" sheetId="15" r:id="rId14"/>
    <sheet name="מתמחות מניות" sheetId="16" r:id="rId15"/>
    <sheet name="מתמחות שקלי" sheetId="18" r:id="rId16"/>
    <sheet name="מתמחות פנסיה" sheetId="19" r:id="rId17"/>
    <sheet name="קופות גמל להשקעה" sheetId="21" r:id="rId18"/>
    <sheet name="מתמחות גמל להשקעה" sheetId="22" r:id="rId19"/>
    <sheet name="חסכון לכל ילד" sheetId="23" r:id="rId20"/>
    <sheet name="מתמחות חסכון לכל ילד" sheetId="24" r:id="rId21"/>
    <sheet name="דוח 132" sheetId="25" state="hidden" r:id="rId22"/>
    <sheet name="132 הפוך" sheetId="26" state="hidden" r:id="rId23"/>
  </sheets>
  <definedNames>
    <definedName name="_xlnm.Print_Area" localSheetId="1">'בטא+ 50 ומטה'!$B$1:$N$40</definedName>
    <definedName name="_xlnm.Print_Area" localSheetId="19">'חסכון לכל ילד'!$B$1:$Q$30</definedName>
    <definedName name="_xlnm.Print_Area" localSheetId="0">'כלליות+ גילאי 50-60'!$A$1:$M$132</definedName>
    <definedName name="_xlnm.Print_Area" localSheetId="3">כשר!$B$1:$M$35</definedName>
    <definedName name="_xlnm.Print_Area" localSheetId="7">'מדדים כללי'!$B$1:$M$26</definedName>
    <definedName name="_xlnm.Print_Area" localSheetId="8">'מתמחות אג"ח'!$A$1:$O$49</definedName>
    <definedName name="_xlnm.Print_Area" localSheetId="10">'מתמחות אג"ח מדינה'!$A$1:$J$33</definedName>
    <definedName name="_xlnm.Print_Area" localSheetId="18">'מתמחות גמל להשקעה'!$A$1:$H$55</definedName>
    <definedName name="_xlnm.Print_Area" localSheetId="13">'מתמחות חו"ל'!$A$1:$K$32</definedName>
    <definedName name="_xlnm.Print_Area" localSheetId="20">'מתמחות חסכון לכל ילד'!$A$1:$H$30</definedName>
    <definedName name="_xlnm.Print_Area" localSheetId="11">'מתמחות כספי'!$A$1:$L$44</definedName>
    <definedName name="_xlnm.Print_Area" localSheetId="12">'מתמחות מדד'!$A$1:$K$26</definedName>
    <definedName name="_xlnm.Print_Area" localSheetId="14">'מתמחות מניות'!$A$1:$Q$44</definedName>
    <definedName name="_xlnm.Print_Area" localSheetId="9">'מתמחות עד 10%'!$A$1:$S$51</definedName>
    <definedName name="_xlnm.Print_Area" localSheetId="16">'מתמחות פנסיה'!$A$1:$J$71</definedName>
    <definedName name="_xlnm.Print_Area" localSheetId="15">'מתמחות שקלי'!$A$1:$N$23</definedName>
    <definedName name="_xlnm.Print_Area" localSheetId="2">'עד 10% מניות +גילאי 60 ומעלה'!$B$1:$M$70</definedName>
    <definedName name="_xlnm.Print_Area" localSheetId="5">פנסיה!$C$1:$N$174</definedName>
    <definedName name="_xlnm.Print_Area" localSheetId="6">'פנסיה הע"ל'!$B$1:$N$21</definedName>
    <definedName name="_xlnm.Print_Area" localSheetId="17">'קופות גמל להשקעה'!$B$1:$Z$22</definedName>
    <definedName name="_xlnm.Print_Area" localSheetId="4">קמה!$B$1:$M$24</definedName>
  </definedNames>
  <calcPr calcId="162913"/>
</workbook>
</file>

<file path=xl/calcChain.xml><?xml version="1.0" encoding="utf-8"?>
<calcChain xmlns="http://schemas.openxmlformats.org/spreadsheetml/2006/main">
  <c r="G11" i="4" l="1"/>
  <c r="G12" i="4"/>
  <c r="K110" i="7" l="1"/>
  <c r="K108" i="7"/>
  <c r="K109" i="7"/>
  <c r="J110" i="7"/>
  <c r="J25" i="1" l="1"/>
  <c r="K24" i="1"/>
  <c r="J24" i="1"/>
  <c r="K17" i="23" l="1"/>
  <c r="K14" i="23"/>
  <c r="J14" i="23"/>
  <c r="J13" i="23"/>
  <c r="K9" i="23"/>
  <c r="K7" i="23"/>
  <c r="K6" i="23"/>
  <c r="K5" i="23"/>
  <c r="K4" i="23"/>
  <c r="K3" i="23"/>
  <c r="J9" i="23"/>
  <c r="J7" i="23"/>
  <c r="J6" i="23"/>
  <c r="J5" i="23"/>
  <c r="J4" i="23"/>
  <c r="J3" i="23"/>
  <c r="K161" i="7" l="1"/>
  <c r="K159" i="7"/>
  <c r="K158" i="7"/>
  <c r="K157" i="7"/>
  <c r="K156" i="7"/>
  <c r="K155" i="7"/>
  <c r="K154" i="7"/>
  <c r="J161" i="7"/>
  <c r="J159" i="7"/>
  <c r="J158" i="7"/>
  <c r="J157" i="7"/>
  <c r="J156" i="7"/>
  <c r="J155" i="7"/>
  <c r="J154" i="7"/>
  <c r="K149" i="7"/>
  <c r="K147" i="7"/>
  <c r="K146" i="7"/>
  <c r="K145" i="7"/>
  <c r="K144" i="7"/>
  <c r="K143" i="7"/>
  <c r="K142" i="7"/>
  <c r="J149" i="7"/>
  <c r="J147" i="7"/>
  <c r="J146" i="7"/>
  <c r="J145" i="7"/>
  <c r="J144" i="7"/>
  <c r="J143" i="7"/>
  <c r="J142" i="7"/>
  <c r="K138" i="7"/>
  <c r="K136" i="7"/>
  <c r="K135" i="7"/>
  <c r="K134" i="7"/>
  <c r="K133" i="7"/>
  <c r="K132" i="7"/>
  <c r="K131" i="7"/>
  <c r="J138" i="7"/>
  <c r="J136" i="7"/>
  <c r="J135" i="7"/>
  <c r="J134" i="7"/>
  <c r="J133" i="7"/>
  <c r="J132" i="7"/>
  <c r="J131" i="7"/>
  <c r="K127" i="7"/>
  <c r="K125" i="7"/>
  <c r="K124" i="7"/>
  <c r="K123" i="7"/>
  <c r="K122" i="7"/>
  <c r="K121" i="7"/>
  <c r="K120" i="7"/>
  <c r="J127" i="7"/>
  <c r="J125" i="7"/>
  <c r="J124" i="7"/>
  <c r="J123" i="7"/>
  <c r="J122" i="7"/>
  <c r="J121" i="7"/>
  <c r="J120" i="7"/>
  <c r="K115" i="7"/>
  <c r="J115" i="7"/>
  <c r="K113" i="7"/>
  <c r="J113" i="7"/>
  <c r="K112" i="7"/>
  <c r="J112" i="7"/>
  <c r="J111" i="7"/>
  <c r="J109" i="7"/>
  <c r="J108" i="7"/>
  <c r="K104" i="7"/>
  <c r="K102" i="7"/>
  <c r="K101" i="7"/>
  <c r="K100" i="7"/>
  <c r="K99" i="7"/>
  <c r="K98" i="7"/>
  <c r="K97" i="7"/>
  <c r="J104" i="7"/>
  <c r="J102" i="7"/>
  <c r="J101" i="7"/>
  <c r="J100" i="7"/>
  <c r="J99" i="7"/>
  <c r="J98" i="7"/>
  <c r="J97" i="7"/>
  <c r="K93" i="7"/>
  <c r="K91" i="7"/>
  <c r="K90" i="7"/>
  <c r="K89" i="7"/>
  <c r="K88" i="7"/>
  <c r="K87" i="7"/>
  <c r="K86" i="7"/>
  <c r="J93" i="7"/>
  <c r="J91" i="7"/>
  <c r="J90" i="7"/>
  <c r="J89" i="7"/>
  <c r="J88" i="7"/>
  <c r="J87" i="7"/>
  <c r="J86" i="7"/>
  <c r="K82" i="7"/>
  <c r="K80" i="7"/>
  <c r="K79" i="7"/>
  <c r="K78" i="7"/>
  <c r="K77" i="7"/>
  <c r="K76" i="7"/>
  <c r="K75" i="7"/>
  <c r="J82" i="7"/>
  <c r="J80" i="7"/>
  <c r="J79" i="7"/>
  <c r="J78" i="7"/>
  <c r="J77" i="7"/>
  <c r="J76" i="7"/>
  <c r="J75" i="7"/>
  <c r="K56" i="3"/>
  <c r="K59" i="3"/>
  <c r="K55" i="3"/>
  <c r="K54" i="3"/>
  <c r="J59" i="3"/>
  <c r="J55" i="3"/>
  <c r="J54" i="3"/>
  <c r="K47" i="3"/>
  <c r="K45" i="3"/>
  <c r="K44" i="3"/>
  <c r="J46" i="3"/>
  <c r="J44" i="3"/>
  <c r="K36" i="3"/>
  <c r="K35" i="3"/>
  <c r="K34" i="3"/>
  <c r="J36" i="3"/>
  <c r="J35" i="3"/>
  <c r="J34" i="3"/>
  <c r="K27" i="3"/>
  <c r="K25" i="3"/>
  <c r="K23" i="3"/>
  <c r="J27" i="3"/>
  <c r="J25" i="3"/>
  <c r="J23" i="3"/>
  <c r="K19" i="3"/>
  <c r="K16" i="3"/>
  <c r="K15" i="3"/>
  <c r="K13" i="3"/>
  <c r="J17" i="3"/>
  <c r="J15" i="3"/>
  <c r="J14" i="3"/>
  <c r="K4" i="3"/>
  <c r="K5" i="3"/>
  <c r="K6" i="3"/>
  <c r="J7" i="3"/>
  <c r="J5" i="3"/>
  <c r="J4" i="3"/>
  <c r="J3" i="3"/>
  <c r="K23" i="2"/>
  <c r="K24" i="2"/>
  <c r="K25" i="2"/>
  <c r="J25" i="2"/>
  <c r="J24" i="2"/>
  <c r="J23" i="2"/>
  <c r="K19" i="2"/>
  <c r="K17" i="2"/>
  <c r="K15" i="2"/>
  <c r="K13" i="2"/>
  <c r="J19" i="2"/>
  <c r="J16" i="2"/>
  <c r="J15" i="2"/>
  <c r="J13" i="2"/>
  <c r="K9" i="2"/>
  <c r="K7" i="2"/>
  <c r="K6" i="2"/>
  <c r="K4" i="2"/>
  <c r="J9" i="2"/>
  <c r="J5" i="2"/>
  <c r="J3" i="2"/>
  <c r="K98" i="1"/>
  <c r="K101" i="1"/>
  <c r="K100" i="1"/>
  <c r="J100" i="1"/>
  <c r="K87" i="1"/>
  <c r="K89" i="1"/>
  <c r="J87" i="1"/>
  <c r="J85" i="1"/>
  <c r="K79" i="1"/>
  <c r="K75" i="1"/>
  <c r="J79" i="1"/>
  <c r="J76" i="1"/>
  <c r="J75" i="1"/>
  <c r="J74" i="1"/>
  <c r="J73" i="1"/>
  <c r="K65" i="1"/>
  <c r="K64" i="1"/>
  <c r="K63" i="1"/>
  <c r="K61" i="1"/>
  <c r="J67" i="1"/>
  <c r="J65" i="1"/>
  <c r="J63" i="1"/>
  <c r="J61" i="1"/>
  <c r="K54" i="1"/>
  <c r="K52" i="1"/>
  <c r="K51" i="1"/>
  <c r="K50" i="1"/>
  <c r="K49" i="1"/>
  <c r="K48" i="1"/>
  <c r="J54" i="1"/>
  <c r="J52" i="1"/>
  <c r="J49" i="1"/>
  <c r="J48" i="1"/>
  <c r="K42" i="1"/>
  <c r="K40" i="1"/>
  <c r="K39" i="1"/>
  <c r="K38" i="1"/>
  <c r="K37" i="1"/>
  <c r="K36" i="1"/>
  <c r="J42" i="1"/>
  <c r="J40" i="1"/>
  <c r="J39" i="1"/>
  <c r="J38" i="1"/>
  <c r="J37" i="1"/>
  <c r="J36" i="1"/>
  <c r="K29" i="1"/>
  <c r="K27" i="1"/>
  <c r="K26" i="1"/>
  <c r="K25" i="1"/>
  <c r="K23" i="1"/>
  <c r="J29" i="1"/>
  <c r="J27" i="1"/>
  <c r="J23" i="1"/>
  <c r="K19" i="1"/>
  <c r="K17" i="1"/>
  <c r="K16" i="1"/>
  <c r="K15" i="1"/>
  <c r="K14" i="1"/>
  <c r="K13" i="1"/>
  <c r="J19" i="1"/>
  <c r="J17" i="1"/>
  <c r="J16" i="1"/>
  <c r="J15" i="1"/>
  <c r="J14" i="1"/>
  <c r="J13" i="1"/>
  <c r="K9" i="1"/>
  <c r="K7" i="1"/>
  <c r="K6" i="1"/>
  <c r="K5" i="1"/>
  <c r="K4" i="1"/>
  <c r="K3" i="1"/>
  <c r="J9" i="1"/>
  <c r="J7" i="1"/>
  <c r="J6" i="1"/>
  <c r="J5" i="1"/>
  <c r="J4" i="1"/>
  <c r="J3" i="1"/>
  <c r="K70" i="7"/>
  <c r="K68" i="7"/>
  <c r="K67" i="7"/>
  <c r="K66" i="7"/>
  <c r="K65" i="7"/>
  <c r="K64" i="7"/>
  <c r="J70" i="7"/>
  <c r="J68" i="7"/>
  <c r="J67" i="7"/>
  <c r="J66" i="7"/>
  <c r="J65" i="7"/>
  <c r="J64" i="7"/>
  <c r="K59" i="7"/>
  <c r="K57" i="7"/>
  <c r="K56" i="7"/>
  <c r="K55" i="7"/>
  <c r="K54" i="7"/>
  <c r="K53" i="7"/>
  <c r="J59" i="7"/>
  <c r="J57" i="7"/>
  <c r="J56" i="7"/>
  <c r="J55" i="7"/>
  <c r="J54" i="7"/>
  <c r="J53" i="7"/>
  <c r="K49" i="7"/>
  <c r="K47" i="7"/>
  <c r="K46" i="7"/>
  <c r="K45" i="7"/>
  <c r="K44" i="7"/>
  <c r="K43" i="7"/>
  <c r="J49" i="7"/>
  <c r="J47" i="7"/>
  <c r="J46" i="7"/>
  <c r="J45" i="7"/>
  <c r="J44" i="7"/>
  <c r="J43" i="7"/>
  <c r="K39" i="7"/>
  <c r="K37" i="7"/>
  <c r="K36" i="7"/>
  <c r="K35" i="7"/>
  <c r="K34" i="7"/>
  <c r="K33" i="7"/>
  <c r="J39" i="7"/>
  <c r="J37" i="7"/>
  <c r="J36" i="7"/>
  <c r="J35" i="7"/>
  <c r="J34" i="7"/>
  <c r="J33" i="7"/>
  <c r="J25" i="7"/>
  <c r="K29" i="7"/>
  <c r="K27" i="7"/>
  <c r="K26" i="7"/>
  <c r="K25" i="7"/>
  <c r="K24" i="7"/>
  <c r="K23" i="7"/>
  <c r="J29" i="7"/>
  <c r="J27" i="7"/>
  <c r="J26" i="7"/>
  <c r="J24" i="7"/>
  <c r="J23" i="7"/>
  <c r="K19" i="7"/>
  <c r="K17" i="7"/>
  <c r="K16" i="7"/>
  <c r="K15" i="7"/>
  <c r="K14" i="7"/>
  <c r="K13" i="7"/>
  <c r="J19" i="7"/>
  <c r="J17" i="7"/>
  <c r="J16" i="7"/>
  <c r="J15" i="7"/>
  <c r="J14" i="7"/>
  <c r="J13" i="7"/>
  <c r="K9" i="7"/>
  <c r="K7" i="7"/>
  <c r="K6" i="7"/>
  <c r="K5" i="7"/>
  <c r="K4" i="7"/>
  <c r="K3" i="7"/>
  <c r="J9" i="7"/>
  <c r="J7" i="7"/>
  <c r="J6" i="7"/>
  <c r="J5" i="7"/>
  <c r="J4" i="7"/>
  <c r="J3" i="7"/>
  <c r="K10" i="8"/>
  <c r="K8" i="8"/>
  <c r="K7" i="8"/>
  <c r="K6" i="8"/>
  <c r="K5" i="8"/>
  <c r="K4" i="8"/>
  <c r="K3" i="8"/>
  <c r="J10" i="8"/>
  <c r="J8" i="8"/>
  <c r="J7" i="8"/>
  <c r="J6" i="8"/>
  <c r="J5" i="8"/>
  <c r="J4" i="8"/>
  <c r="J3" i="8"/>
  <c r="K9" i="10"/>
  <c r="K7" i="10"/>
  <c r="K6" i="10"/>
  <c r="K5" i="10"/>
  <c r="K4" i="10"/>
  <c r="K3" i="10"/>
  <c r="J9" i="10"/>
  <c r="J7" i="10"/>
  <c r="J6" i="10"/>
  <c r="J5" i="10"/>
  <c r="J4" i="10"/>
  <c r="J3" i="10"/>
  <c r="M9" i="21"/>
  <c r="M7" i="21"/>
  <c r="M6" i="21"/>
  <c r="M5" i="21"/>
  <c r="M4" i="21"/>
  <c r="M3" i="21"/>
  <c r="L9" i="21"/>
  <c r="L3" i="21"/>
  <c r="L7" i="21"/>
  <c r="L6" i="21"/>
  <c r="L5" i="21"/>
  <c r="L4" i="21"/>
  <c r="K13" i="23"/>
  <c r="K19" i="23"/>
  <c r="K16" i="23"/>
  <c r="K15" i="23"/>
  <c r="J19" i="23"/>
  <c r="J17" i="23"/>
  <c r="J16" i="23"/>
  <c r="J15" i="23"/>
  <c r="F160" i="7" l="1"/>
  <c r="F148" i="7"/>
  <c r="F137" i="7"/>
  <c r="F126" i="7"/>
  <c r="F114" i="7"/>
  <c r="F103" i="7"/>
  <c r="F92" i="7"/>
  <c r="F81" i="7"/>
  <c r="F69" i="7"/>
  <c r="F58" i="7"/>
  <c r="F48" i="7"/>
  <c r="F38" i="7"/>
  <c r="F28" i="7"/>
  <c r="F18" i="7"/>
  <c r="F8" i="7"/>
  <c r="G9" i="8"/>
  <c r="G18" i="23" l="1"/>
  <c r="G8" i="23"/>
  <c r="I8" i="21"/>
  <c r="H8" i="10" l="1"/>
  <c r="G28" i="2" l="1"/>
  <c r="G18" i="2"/>
  <c r="G103" i="1"/>
  <c r="G90" i="1"/>
  <c r="G78" i="1"/>
  <c r="G66" i="1"/>
  <c r="G53" i="1"/>
  <c r="G18" i="1"/>
  <c r="J103" i="1" l="1"/>
  <c r="K103" i="1"/>
  <c r="H8" i="6"/>
  <c r="H58" i="3"/>
  <c r="H48" i="3"/>
  <c r="H38" i="3"/>
  <c r="H28" i="3"/>
  <c r="H18" i="3"/>
  <c r="H8" i="3"/>
  <c r="H28" i="2"/>
  <c r="H18" i="2"/>
  <c r="H8" i="2"/>
  <c r="G69" i="7" l="1"/>
  <c r="G58" i="7"/>
  <c r="G160" i="7" l="1"/>
  <c r="E160" i="7"/>
  <c r="G137" i="7"/>
  <c r="E137" i="7"/>
  <c r="G48" i="7"/>
  <c r="E48" i="7"/>
  <c r="H18" i="23" l="1"/>
  <c r="H8" i="23"/>
  <c r="G18" i="7" l="1"/>
  <c r="J8" i="21" l="1"/>
  <c r="F8" i="10" l="1"/>
  <c r="F9" i="8"/>
  <c r="E148" i="7"/>
  <c r="E126" i="7"/>
  <c r="E114" i="7"/>
  <c r="E103" i="7"/>
  <c r="E92" i="7"/>
  <c r="E81" i="7"/>
  <c r="E58" i="7"/>
  <c r="E38" i="7"/>
  <c r="E28" i="7"/>
  <c r="E18" i="7"/>
  <c r="E8" i="7"/>
  <c r="G8" i="7"/>
  <c r="G28" i="7"/>
  <c r="G38" i="7"/>
  <c r="G81" i="7"/>
  <c r="G92" i="7"/>
  <c r="G103" i="7"/>
  <c r="G114" i="7"/>
  <c r="G126" i="7"/>
  <c r="G148" i="7"/>
  <c r="F8" i="6"/>
  <c r="F20" i="4"/>
  <c r="F8" i="4"/>
  <c r="F58" i="3"/>
  <c r="F48" i="3"/>
  <c r="F38" i="3"/>
  <c r="F28" i="3"/>
  <c r="F18" i="3"/>
  <c r="F8" i="3"/>
  <c r="F28" i="2"/>
  <c r="F18" i="2"/>
  <c r="F8" i="2"/>
  <c r="F103" i="1" l="1"/>
  <c r="F90" i="1"/>
  <c r="F78" i="1"/>
  <c r="F66" i="1"/>
  <c r="F53" i="1"/>
  <c r="F41" i="1"/>
  <c r="F28" i="1"/>
  <c r="F18" i="1"/>
  <c r="F8" i="1"/>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D155" i="7" l="1" a="1"/>
  <c r="D155" i="7" s="1"/>
  <c r="D154" i="7" a="1"/>
  <c r="D154" i="7" s="1"/>
  <c r="D146" i="7" a="1"/>
  <c r="D146" i="7" s="1"/>
  <c r="D143" i="7" a="1"/>
  <c r="D143" i="7" s="1"/>
  <c r="D144" i="7" s="1" a="1"/>
  <c r="D144" i="7" s="1"/>
  <c r="D149" i="7" a="1"/>
  <c r="D149" i="7" s="1"/>
  <c r="D145" i="7" a="1"/>
  <c r="D145" i="7" s="1"/>
  <c r="D147" i="7" a="1"/>
  <c r="D147" i="7" s="1"/>
  <c r="D142" i="7" a="1"/>
  <c r="D142" i="7" s="1"/>
  <c r="D148" i="7" s="1"/>
  <c r="D120" i="7" a="1"/>
  <c r="D120" i="7" s="1"/>
  <c r="D123" i="7" a="1"/>
  <c r="D123" i="7" s="1"/>
  <c r="D66" i="7" a="1"/>
  <c r="D66" i="7" s="1"/>
  <c r="D64" i="7" a="1"/>
  <c r="D64" i="7" s="1"/>
  <c r="D127" i="7" a="1"/>
  <c r="D127" i="7" s="1"/>
  <c r="D121" i="7" a="1"/>
  <c r="D121" i="7" s="1"/>
  <c r="D122" i="7" s="1" a="1"/>
  <c r="D122" i="7" s="1"/>
  <c r="D67" i="7" a="1"/>
  <c r="D67" i="7" s="1"/>
  <c r="D68" i="7" a="1"/>
  <c r="D68" i="7" s="1"/>
  <c r="D125" i="7" a="1"/>
  <c r="D125" i="7" s="1"/>
  <c r="D70" i="7" a="1"/>
  <c r="D70" i="7" s="1"/>
  <c r="D124" i="7" a="1"/>
  <c r="D124" i="7" s="1"/>
  <c r="D65" i="7" a="1"/>
  <c r="D65" i="7" s="1"/>
  <c r="D16" i="23" a="1"/>
  <c r="D16" i="23" s="1"/>
  <c r="D13" i="23" a="1"/>
  <c r="D13" i="23" s="1"/>
  <c r="D19" i="23" a="1"/>
  <c r="D19" i="23" s="1"/>
  <c r="D14" i="23" a="1"/>
  <c r="D14" i="23" s="1"/>
  <c r="D15" i="23" a="1"/>
  <c r="D15" i="23" s="1"/>
  <c r="D9" i="23" a="1"/>
  <c r="D9" i="23" s="1"/>
  <c r="D4" i="23" a="1"/>
  <c r="D4" i="23" s="1"/>
  <c r="D5" i="23" a="1"/>
  <c r="D5" i="23" s="1"/>
  <c r="D6" i="23" a="1"/>
  <c r="D6" i="23" s="1"/>
  <c r="D3" i="23" a="1"/>
  <c r="D3" i="23" s="1"/>
  <c r="D135" i="7" a="1"/>
  <c r="D135" i="7" s="1"/>
  <c r="D132" i="7" a="1"/>
  <c r="D132" i="7" s="1"/>
  <c r="D133" i="7" s="1" a="1"/>
  <c r="D133" i="7" s="1"/>
  <c r="D43" i="7" a="1"/>
  <c r="D43" i="7" s="1"/>
  <c r="D44" i="7" a="1"/>
  <c r="D44" i="7" s="1"/>
  <c r="D157" i="7" a="1"/>
  <c r="D157" i="7" s="1"/>
  <c r="D138" i="7" a="1"/>
  <c r="D138" i="7" s="1"/>
  <c r="D136" i="7" a="1"/>
  <c r="D136" i="7" s="1"/>
  <c r="D45" i="7" a="1"/>
  <c r="D45" i="7" s="1"/>
  <c r="D158" i="7" a="1"/>
  <c r="D158" i="7" s="1"/>
  <c r="D156" i="7" a="1"/>
  <c r="D156" i="7" s="1"/>
  <c r="D49" i="7" a="1"/>
  <c r="D49" i="7" s="1"/>
  <c r="D46" i="7" a="1"/>
  <c r="D46" i="7" s="1"/>
  <c r="D47" i="7" a="1"/>
  <c r="D47" i="7" s="1"/>
  <c r="D161" i="7" a="1"/>
  <c r="D161" i="7" s="1"/>
  <c r="D159" i="7" a="1"/>
  <c r="D159" i="7" s="1"/>
  <c r="D134" i="7" a="1"/>
  <c r="D134" i="7" s="1"/>
  <c r="D131" i="7" a="1"/>
  <c r="D131" i="7" s="1"/>
  <c r="D6" i="2" a="1"/>
  <c r="D6" i="2" s="1"/>
  <c r="D5" i="2" a="1"/>
  <c r="D5" i="2" s="1"/>
  <c r="D9" i="2" a="1"/>
  <c r="D9" i="2" s="1"/>
  <c r="D4" i="2" a="1"/>
  <c r="D4" i="2" s="1"/>
  <c r="D7" i="2" a="1"/>
  <c r="D7" i="2" s="1"/>
  <c r="D3" i="2" a="1"/>
  <c r="D3" i="2" s="1"/>
  <c r="D9" i="21" a="1"/>
  <c r="D9" i="21" s="1"/>
  <c r="D5" i="21" a="1"/>
  <c r="D5" i="21" s="1"/>
  <c r="D7" i="21" a="1"/>
  <c r="D7" i="21" s="1"/>
  <c r="D3" i="21" a="1"/>
  <c r="D3" i="21" s="1"/>
  <c r="D4" i="21" a="1"/>
  <c r="D4" i="21" s="1"/>
  <c r="D6" i="21" a="1"/>
  <c r="D6" i="21" s="1"/>
  <c r="D9" i="10" a="1"/>
  <c r="D9" i="10" s="1"/>
  <c r="D4" i="10" a="1"/>
  <c r="D4" i="10" s="1"/>
  <c r="D7" i="8" a="1"/>
  <c r="D7" i="8" s="1"/>
  <c r="D112" i="7" a="1"/>
  <c r="D112" i="7" s="1"/>
  <c r="D108" i="7" a="1"/>
  <c r="D108" i="7" s="1"/>
  <c r="D97" i="7" a="1"/>
  <c r="D97" i="7" s="1"/>
  <c r="D89" i="7" a="1"/>
  <c r="D89" i="7" s="1"/>
  <c r="D76" i="7" a="1"/>
  <c r="D76" i="7" s="1"/>
  <c r="D78" i="7" a="1"/>
  <c r="D78" i="7" s="1"/>
  <c r="D56" i="7" a="1"/>
  <c r="D56" i="7" s="1"/>
  <c r="D29" i="7" a="1"/>
  <c r="D29" i="7" s="1"/>
  <c r="D26" i="7" a="1"/>
  <c r="D26" i="7" s="1"/>
  <c r="D24" i="7" a="1"/>
  <c r="D24" i="7" s="1"/>
  <c r="D17" i="7" a="1"/>
  <c r="D17" i="7" s="1"/>
  <c r="D13" i="7" a="1"/>
  <c r="D13" i="7" s="1"/>
  <c r="D5" i="7" a="1"/>
  <c r="D5" i="7" s="1"/>
  <c r="D7" i="6" a="1"/>
  <c r="D7" i="6" s="1"/>
  <c r="D3" i="6" a="1"/>
  <c r="D3" i="6" s="1"/>
  <c r="D17" i="4" a="1"/>
  <c r="D17" i="4" s="1"/>
  <c r="D7" i="4" a="1"/>
  <c r="D7" i="4" s="1"/>
  <c r="D3" i="4" a="1"/>
  <c r="D3" i="4" s="1"/>
  <c r="D49" i="3" a="1"/>
  <c r="D49" i="3" s="1"/>
  <c r="D46" i="3" a="1"/>
  <c r="D46" i="3" s="1"/>
  <c r="D44" i="3" a="1"/>
  <c r="D44" i="3" s="1"/>
  <c r="D26" i="3" a="1"/>
  <c r="D26" i="3" s="1"/>
  <c r="D19" i="3" a="1"/>
  <c r="D19" i="3" s="1"/>
  <c r="D14" i="3" a="1"/>
  <c r="D14" i="3" s="1"/>
  <c r="D6" i="3" a="1"/>
  <c r="D6" i="3" s="1"/>
  <c r="D29" i="2" a="1"/>
  <c r="D29" i="2" s="1"/>
  <c r="D24" i="2" a="1"/>
  <c r="D24" i="2" s="1"/>
  <c r="D16" i="2" a="1"/>
  <c r="D16" i="2" s="1"/>
  <c r="D104" i="1" a="1"/>
  <c r="D104" i="1" s="1"/>
  <c r="D99" i="1" a="1"/>
  <c r="D99" i="1" s="1"/>
  <c r="D88" i="1" a="1"/>
  <c r="D88" i="1" s="1"/>
  <c r="D79" i="1" a="1"/>
  <c r="D79" i="1" s="1"/>
  <c r="D74" i="1" a="1"/>
  <c r="D74" i="1" s="1"/>
  <c r="D64" i="1" a="1"/>
  <c r="D64" i="1" s="1"/>
  <c r="D54" i="1" a="1"/>
  <c r="D54" i="1" s="1"/>
  <c r="D49" i="1" a="1"/>
  <c r="D49" i="1" s="1"/>
  <c r="D39" i="1" a="1"/>
  <c r="D39" i="1" s="1"/>
  <c r="D29" i="1" a="1"/>
  <c r="D29" i="1" s="1"/>
  <c r="D24" i="1" a="1"/>
  <c r="D24" i="1" s="1"/>
  <c r="D16" i="1" a="1"/>
  <c r="D16" i="1" s="1"/>
  <c r="D9" i="1" a="1"/>
  <c r="D9" i="1" s="1"/>
  <c r="D4" i="1" a="1"/>
  <c r="D4" i="1" s="1"/>
  <c r="D7" i="1" a="1"/>
  <c r="D7" i="1" s="1"/>
  <c r="D7" i="10" a="1"/>
  <c r="D7" i="10" s="1"/>
  <c r="D3" i="10" a="1"/>
  <c r="D3" i="10" s="1"/>
  <c r="D6" i="8" a="1"/>
  <c r="D6" i="8" s="1"/>
  <c r="D111" i="7" a="1"/>
  <c r="D111" i="7" s="1"/>
  <c r="D104" i="7" a="1"/>
  <c r="D104" i="7" s="1"/>
  <c r="D101" i="7" a="1"/>
  <c r="D101" i="7" s="1"/>
  <c r="D93" i="7" a="1"/>
  <c r="D93" i="7" s="1"/>
  <c r="D87" i="7" a="1"/>
  <c r="D87" i="7" s="1"/>
  <c r="D88" i="7" s="1" a="1"/>
  <c r="D88" i="7" s="1"/>
  <c r="D82" i="7" a="1"/>
  <c r="D82" i="7" s="1"/>
  <c r="D75" i="7" a="1"/>
  <c r="D75" i="7" s="1"/>
  <c r="D55" i="7" a="1"/>
  <c r="D55" i="7" s="1"/>
  <c r="D39" i="7" a="1"/>
  <c r="D39" i="7" s="1"/>
  <c r="D36" i="7" a="1"/>
  <c r="D36" i="7" s="1"/>
  <c r="D34" i="7" a="1"/>
  <c r="D34" i="7" s="1"/>
  <c r="D16" i="7" a="1"/>
  <c r="D16" i="7" s="1"/>
  <c r="D9" i="7" a="1"/>
  <c r="D9" i="7" s="1"/>
  <c r="D4" i="7" a="1"/>
  <c r="D4" i="7" s="1"/>
  <c r="D6" i="6" a="1"/>
  <c r="D6" i="6" s="1"/>
  <c r="D21" i="4" a="1"/>
  <c r="D21" i="4" s="1"/>
  <c r="D16" i="4" a="1"/>
  <c r="D16" i="4" s="1"/>
  <c r="D6" i="4" a="1"/>
  <c r="D6" i="4" s="1"/>
  <c r="D59" i="3" a="1"/>
  <c r="D59" i="3" s="1"/>
  <c r="D56" i="3" a="1"/>
  <c r="D56" i="3" s="1"/>
  <c r="D54" i="3" a="1"/>
  <c r="D54" i="3" s="1"/>
  <c r="D37" i="3" a="1"/>
  <c r="D37" i="3" s="1"/>
  <c r="D35" i="3" a="1"/>
  <c r="D35" i="3" s="1"/>
  <c r="D33" i="3" a="1"/>
  <c r="D33" i="3" s="1"/>
  <c r="D25" i="3" a="1"/>
  <c r="D25" i="3" s="1"/>
  <c r="D17" i="3" a="1"/>
  <c r="D17" i="3" s="1"/>
  <c r="D13" i="3" a="1"/>
  <c r="D13" i="3" s="1"/>
  <c r="D5" i="3" a="1"/>
  <c r="D5" i="3" s="1"/>
  <c r="D27" i="2" a="1"/>
  <c r="D27" i="2" s="1"/>
  <c r="D23" i="2" a="1"/>
  <c r="D23" i="2" s="1"/>
  <c r="D15" i="2" a="1"/>
  <c r="D15" i="2" s="1"/>
  <c r="D102" i="1" a="1"/>
  <c r="D102" i="1" s="1"/>
  <c r="D98" i="1" a="1"/>
  <c r="D98" i="1" s="1"/>
  <c r="D87" i="1" a="1"/>
  <c r="D87" i="1" s="1"/>
  <c r="D77" i="1" a="1"/>
  <c r="D77" i="1" s="1"/>
  <c r="D73" i="1" a="1"/>
  <c r="D73" i="1" s="1"/>
  <c r="D63" i="1" a="1"/>
  <c r="D63" i="1" s="1"/>
  <c r="D52" i="1" a="1"/>
  <c r="D52" i="1" s="1"/>
  <c r="D48" i="1" a="1"/>
  <c r="D48" i="1" s="1"/>
  <c r="D38" i="1" a="1"/>
  <c r="D38" i="1" s="1"/>
  <c r="D27" i="1" a="1"/>
  <c r="D27" i="1" s="1"/>
  <c r="D23" i="1" a="1"/>
  <c r="D23" i="1" s="1"/>
  <c r="D15" i="1" a="1"/>
  <c r="D15" i="1" s="1"/>
  <c r="D3" i="1" a="1"/>
  <c r="D3" i="1" s="1"/>
  <c r="D6" i="10" a="1"/>
  <c r="D6" i="10" s="1"/>
  <c r="D10" i="8" a="1"/>
  <c r="D10" i="8" s="1"/>
  <c r="D4" i="8" a="1"/>
  <c r="D4" i="8" s="1"/>
  <c r="D5" i="8" s="1" a="1"/>
  <c r="D5" i="8" s="1"/>
  <c r="D115" i="7" a="1"/>
  <c r="D115" i="7" s="1"/>
  <c r="D98" i="7" a="1"/>
  <c r="D98" i="7" s="1"/>
  <c r="D99" i="7" s="1" a="1"/>
  <c r="D99" i="7" s="1"/>
  <c r="D91" i="7" a="1"/>
  <c r="D91" i="7" s="1"/>
  <c r="D86" i="7" a="1"/>
  <c r="D86" i="7" s="1"/>
  <c r="D80" i="7" a="1"/>
  <c r="D80" i="7" s="1"/>
  <c r="D59" i="7" a="1"/>
  <c r="D59" i="7" s="1"/>
  <c r="D54" i="7" a="1"/>
  <c r="D54" i="7" s="1"/>
  <c r="D27" i="7" a="1"/>
  <c r="D27" i="7" s="1"/>
  <c r="D25" i="7" a="1"/>
  <c r="D25" i="7" s="1"/>
  <c r="D23" i="7" a="1"/>
  <c r="D23" i="7" s="1"/>
  <c r="D15" i="7" a="1"/>
  <c r="D15" i="7" s="1"/>
  <c r="D7" i="7" a="1"/>
  <c r="D7" i="7" s="1"/>
  <c r="D3" i="7" a="1"/>
  <c r="D3" i="7" s="1"/>
  <c r="D5" i="6" a="1"/>
  <c r="D5" i="6" s="1"/>
  <c r="D19" i="4" a="1"/>
  <c r="D19" i="4" s="1"/>
  <c r="D15" i="4" a="1"/>
  <c r="D15" i="4" s="1"/>
  <c r="D5" i="4" a="1"/>
  <c r="D5" i="4" s="1"/>
  <c r="D47" i="3" a="1"/>
  <c r="D47" i="3" s="1"/>
  <c r="D45" i="3" a="1"/>
  <c r="D45" i="3" s="1"/>
  <c r="D43" i="3" a="1"/>
  <c r="D43" i="3" s="1"/>
  <c r="D29" i="3" a="1"/>
  <c r="D29" i="3" s="1"/>
  <c r="D24" i="3" a="1"/>
  <c r="D24" i="3" s="1"/>
  <c r="D16" i="3" a="1"/>
  <c r="D16" i="3" s="1"/>
  <c r="D9" i="3" a="1"/>
  <c r="D9" i="3" s="1"/>
  <c r="D4" i="3" a="1"/>
  <c r="D4" i="3" s="1"/>
  <c r="D26" i="2" a="1"/>
  <c r="D26" i="2" s="1"/>
  <c r="D19" i="2" a="1"/>
  <c r="D19" i="2" s="1"/>
  <c r="D14" i="2" a="1"/>
  <c r="D14" i="2" s="1"/>
  <c r="D101" i="1" a="1"/>
  <c r="D101" i="1" s="1"/>
  <c r="D91" i="1" a="1"/>
  <c r="D91" i="1" s="1"/>
  <c r="D86" i="1" a="1"/>
  <c r="D86" i="1" s="1"/>
  <c r="D76" i="1" a="1"/>
  <c r="D76" i="1" s="1"/>
  <c r="D67" i="1" a="1"/>
  <c r="D67" i="1" s="1"/>
  <c r="D62" i="1" a="1"/>
  <c r="D62" i="1" s="1"/>
  <c r="D51" i="1" a="1"/>
  <c r="D51" i="1" s="1"/>
  <c r="D42" i="1" a="1"/>
  <c r="D42" i="1" s="1"/>
  <c r="D37" i="1" a="1"/>
  <c r="D37" i="1" s="1"/>
  <c r="D26" i="1" a="1"/>
  <c r="D26" i="1" s="1"/>
  <c r="D19" i="1" a="1"/>
  <c r="D19" i="1" s="1"/>
  <c r="D14" i="1" a="1"/>
  <c r="D14" i="1" s="1"/>
  <c r="D6" i="1" a="1"/>
  <c r="D6" i="1" s="1"/>
  <c r="D36" i="1" a="1"/>
  <c r="D36" i="1" s="1"/>
  <c r="D17" i="1" a="1"/>
  <c r="D17" i="1" s="1"/>
  <c r="D5" i="1" a="1"/>
  <c r="D5" i="1" s="1"/>
  <c r="D5" i="10" a="1"/>
  <c r="D5" i="10" s="1"/>
  <c r="D8" i="8" a="1"/>
  <c r="D8" i="8" s="1"/>
  <c r="D3" i="8" a="1"/>
  <c r="D3" i="8" s="1"/>
  <c r="D113" i="7" a="1"/>
  <c r="D113" i="7" s="1"/>
  <c r="D109" i="7" a="1"/>
  <c r="D109" i="7" s="1"/>
  <c r="D110" i="7" s="1" a="1"/>
  <c r="D110" i="7" s="1"/>
  <c r="D102" i="7" a="1"/>
  <c r="D102" i="7" s="1"/>
  <c r="D100" i="7" a="1"/>
  <c r="D100" i="7" s="1"/>
  <c r="D90" i="7" a="1"/>
  <c r="D90" i="7" s="1"/>
  <c r="D77" i="7" a="1"/>
  <c r="D77" i="7" s="1"/>
  <c r="D79" i="7" a="1"/>
  <c r="D79" i="7" s="1"/>
  <c r="D57" i="7" a="1"/>
  <c r="D57" i="7" s="1"/>
  <c r="D53" i="7" a="1"/>
  <c r="D53" i="7" s="1"/>
  <c r="D37" i="7" a="1"/>
  <c r="D37" i="7" s="1"/>
  <c r="D35" i="7" a="1"/>
  <c r="D35" i="7" s="1"/>
  <c r="D33" i="7" a="1"/>
  <c r="D33" i="7" s="1"/>
  <c r="D19" i="7" a="1"/>
  <c r="D19" i="7" s="1"/>
  <c r="D14" i="7" a="1"/>
  <c r="D14" i="7" s="1"/>
  <c r="D6" i="7" a="1"/>
  <c r="D6" i="7" s="1"/>
  <c r="D9" i="6" a="1"/>
  <c r="D9" i="6" s="1"/>
  <c r="D4" i="6" a="1"/>
  <c r="D4" i="6" s="1"/>
  <c r="D18" i="4" a="1"/>
  <c r="D18" i="4" s="1"/>
  <c r="D9" i="4" a="1"/>
  <c r="D9" i="4" s="1"/>
  <c r="D4" i="4" a="1"/>
  <c r="D4" i="4" s="1"/>
  <c r="D57" i="3" a="1"/>
  <c r="D57" i="3" s="1"/>
  <c r="D55" i="3" a="1"/>
  <c r="D55" i="3" s="1"/>
  <c r="D53" i="3" a="1"/>
  <c r="D53" i="3" s="1"/>
  <c r="D39" i="3" a="1"/>
  <c r="D39" i="3" s="1"/>
  <c r="D36" i="3" a="1"/>
  <c r="D36" i="3" s="1"/>
  <c r="D34" i="3" a="1"/>
  <c r="D34" i="3" s="1"/>
  <c r="D27" i="3" a="1"/>
  <c r="D27" i="3" s="1"/>
  <c r="D23" i="3" a="1"/>
  <c r="D23" i="3" s="1"/>
  <c r="D15" i="3" a="1"/>
  <c r="D15" i="3" s="1"/>
  <c r="D7" i="3" a="1"/>
  <c r="D7" i="3" s="1"/>
  <c r="D3" i="3" a="1"/>
  <c r="D3" i="3" s="1"/>
  <c r="D25" i="2" a="1"/>
  <c r="D25" i="2" s="1"/>
  <c r="D17" i="2" a="1"/>
  <c r="D17" i="2" s="1"/>
  <c r="D13" i="2" a="1"/>
  <c r="D13" i="2" s="1"/>
  <c r="D100" i="1" a="1"/>
  <c r="D100" i="1" s="1"/>
  <c r="D89" i="1" a="1"/>
  <c r="D89" i="1" s="1"/>
  <c r="D85" i="1" a="1"/>
  <c r="D85" i="1" s="1"/>
  <c r="D75" i="1" a="1"/>
  <c r="D75" i="1" s="1"/>
  <c r="D65" i="1" a="1"/>
  <c r="D65" i="1" s="1"/>
  <c r="D61" i="1" a="1"/>
  <c r="D61" i="1" s="1"/>
  <c r="D50" i="1" a="1"/>
  <c r="D50" i="1" s="1"/>
  <c r="D40" i="1" a="1"/>
  <c r="D40" i="1" s="1"/>
  <c r="D25" i="1" a="1"/>
  <c r="D25" i="1" s="1"/>
  <c r="D13" i="1" a="1"/>
  <c r="D13" i="1" s="1"/>
  <c r="D126" i="7" l="1"/>
  <c r="D18" i="23"/>
  <c r="D137" i="7"/>
  <c r="D8" i="23"/>
  <c r="D48" i="7"/>
  <c r="D160" i="7"/>
  <c r="D28" i="7"/>
  <c r="D8" i="21"/>
  <c r="D58" i="7"/>
  <c r="D103" i="1"/>
  <c r="D78" i="1"/>
  <c r="D53" i="1"/>
  <c r="J101" i="1" l="1"/>
  <c r="E18" i="23" l="1"/>
  <c r="E8" i="23"/>
  <c r="G8" i="21"/>
  <c r="F8" i="21"/>
  <c r="H9" i="8"/>
  <c r="D9" i="8"/>
  <c r="K111" i="7"/>
  <c r="D114" i="7"/>
  <c r="D103" i="7"/>
  <c r="D92" i="7"/>
  <c r="D81" i="7"/>
  <c r="D38" i="7"/>
  <c r="D18" i="7"/>
  <c r="D8" i="7"/>
  <c r="E8" i="10" l="1"/>
  <c r="G8" i="10"/>
  <c r="E8" i="6"/>
  <c r="G8" i="6"/>
  <c r="E20" i="4"/>
  <c r="G20" i="4"/>
  <c r="E8" i="4"/>
  <c r="G8" i="4"/>
  <c r="K9" i="6"/>
  <c r="K7" i="6"/>
  <c r="K6" i="6"/>
  <c r="K5" i="6"/>
  <c r="K4" i="6"/>
  <c r="K3" i="6"/>
  <c r="J9" i="6"/>
  <c r="J7" i="6"/>
  <c r="J6" i="6"/>
  <c r="J5" i="6"/>
  <c r="J4" i="6"/>
  <c r="J3" i="6"/>
  <c r="E38" i="3"/>
  <c r="G38" i="3"/>
  <c r="E28" i="3"/>
  <c r="G28" i="3"/>
  <c r="E18" i="3"/>
  <c r="G18" i="3"/>
  <c r="E8" i="3"/>
  <c r="G8" i="3"/>
  <c r="K9" i="3"/>
  <c r="K7" i="3"/>
  <c r="K3" i="3"/>
  <c r="J9" i="3"/>
  <c r="J6" i="3"/>
  <c r="E8" i="2"/>
  <c r="G8" i="2"/>
  <c r="J53" i="3"/>
  <c r="K53" i="3"/>
  <c r="J56" i="3"/>
  <c r="J57" i="3"/>
  <c r="K57" i="3"/>
  <c r="D58" i="3"/>
  <c r="E58" i="3"/>
  <c r="G58" i="3"/>
  <c r="J26" i="2"/>
  <c r="K26" i="2"/>
  <c r="J27" i="2"/>
  <c r="K27" i="2"/>
  <c r="D28" i="2"/>
  <c r="E28" i="2"/>
  <c r="J29" i="2"/>
  <c r="K29" i="2"/>
  <c r="E18" i="2"/>
  <c r="D18" i="2"/>
  <c r="J17" i="2"/>
  <c r="K16" i="2"/>
  <c r="K14" i="2"/>
  <c r="J14" i="2"/>
  <c r="J43" i="3"/>
  <c r="K43" i="3"/>
  <c r="J45" i="3"/>
  <c r="K46" i="3"/>
  <c r="J47" i="3"/>
  <c r="D48" i="3"/>
  <c r="E48" i="3"/>
  <c r="G48" i="3"/>
  <c r="J49" i="3"/>
  <c r="K49" i="3"/>
  <c r="E103" i="1"/>
  <c r="E90" i="1"/>
  <c r="E78" i="1"/>
  <c r="E66" i="1"/>
  <c r="E53" i="1"/>
  <c r="E41" i="1"/>
  <c r="G41" i="1"/>
  <c r="E28" i="1"/>
  <c r="G28" i="1"/>
  <c r="E18" i="1"/>
  <c r="K21" i="4"/>
  <c r="K19" i="4"/>
  <c r="K18" i="4"/>
  <c r="K17" i="4"/>
  <c r="K16" i="4"/>
  <c r="K15" i="4"/>
  <c r="J21" i="4"/>
  <c r="J19" i="4"/>
  <c r="J18" i="4"/>
  <c r="J17" i="4"/>
  <c r="J16" i="4"/>
  <c r="J15" i="4"/>
  <c r="K9" i="4"/>
  <c r="K7" i="4"/>
  <c r="K6" i="4"/>
  <c r="K5" i="4"/>
  <c r="K4" i="4"/>
  <c r="K3" i="4"/>
  <c r="J9" i="4"/>
  <c r="J7" i="4"/>
  <c r="J6" i="4"/>
  <c r="J5" i="4"/>
  <c r="J4" i="4"/>
  <c r="J3" i="4"/>
  <c r="K39" i="3"/>
  <c r="K37" i="3"/>
  <c r="K33" i="3"/>
  <c r="J39" i="3"/>
  <c r="J37" i="3"/>
  <c r="J33" i="3"/>
  <c r="K29" i="3"/>
  <c r="K26" i="3"/>
  <c r="K24" i="3"/>
  <c r="J29" i="3"/>
  <c r="J26" i="3"/>
  <c r="J24" i="3"/>
  <c r="K17" i="3"/>
  <c r="K14" i="3"/>
  <c r="J19" i="3"/>
  <c r="J16" i="3"/>
  <c r="J13" i="3"/>
  <c r="K5" i="2"/>
  <c r="K3" i="2"/>
  <c r="J7" i="2"/>
  <c r="J6" i="2"/>
  <c r="J4" i="2"/>
  <c r="K104" i="1"/>
  <c r="K102" i="1"/>
  <c r="K99" i="1"/>
  <c r="K91" i="1"/>
  <c r="K88" i="1"/>
  <c r="K86" i="1"/>
  <c r="K85" i="1"/>
  <c r="K77" i="1"/>
  <c r="K76" i="1"/>
  <c r="K74" i="1"/>
  <c r="K73" i="1"/>
  <c r="K67" i="1"/>
  <c r="K62" i="1"/>
  <c r="J104" i="1"/>
  <c r="J102" i="1"/>
  <c r="J99" i="1"/>
  <c r="J98" i="1"/>
  <c r="J91" i="1"/>
  <c r="J89" i="1"/>
  <c r="J88" i="1"/>
  <c r="J86" i="1"/>
  <c r="J77" i="1"/>
  <c r="J64" i="1"/>
  <c r="J62" i="1"/>
  <c r="J51" i="1"/>
  <c r="J50" i="1"/>
  <c r="J26" i="1"/>
  <c r="E8" i="1"/>
  <c r="G8" i="1"/>
  <c r="D90" i="1" l="1"/>
  <c r="D8" i="4"/>
  <c r="D18" i="1"/>
  <c r="D8" i="1"/>
  <c r="D28" i="1" l="1"/>
  <c r="D8" i="10"/>
  <c r="D20" i="4" l="1"/>
  <c r="D8" i="2"/>
  <c r="D41" i="1"/>
  <c r="D38" i="3"/>
  <c r="D28" i="3"/>
  <c r="D18" i="3"/>
  <c r="D8" i="6"/>
  <c r="D8" i="3"/>
  <c r="D66" i="1"/>
</calcChain>
</file>

<file path=xl/sharedStrings.xml><?xml version="1.0" encoding="utf-8"?>
<sst xmlns="http://schemas.openxmlformats.org/spreadsheetml/2006/main" count="13199" uniqueCount="751">
  <si>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</si>
  <si>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</si>
  <si>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</si>
  <si>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</si>
  <si>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</si>
  <si>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</si>
  <si>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</si>
  <si>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</si>
  <si>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</si>
  <si>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</si>
  <si>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</si>
  <si>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</si>
  <si>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</si>
  <si>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</si>
  <si>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</si>
  <si>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</si>
  <si>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</si>
  <si>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</si>
  <si>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</si>
  <si>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</si>
  <si>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פסגות קמה</t>
  </si>
  <si>
    <t>+/-0%</t>
  </si>
  <si>
    <t>0%-5%</t>
  </si>
  <si>
    <t>27%-39%</t>
  </si>
  <si>
    <t>מדד אג"ח ממשלתי</t>
  </si>
  <si>
    <t>אג"ח קונצרני</t>
  </si>
  <si>
    <t>מדד קונצרני כללי</t>
  </si>
  <si>
    <t>ריבית בנק ישראל</t>
  </si>
  <si>
    <t>חשיפה למט"ח</t>
  </si>
  <si>
    <t>דולר ארה"ב</t>
  </si>
  <si>
    <t>אג"ח ממשלתי - מיועדות</t>
  </si>
  <si>
    <t>פסגות עתיד - פנסיה תקציבית</t>
  </si>
  <si>
    <t>0%-12%</t>
  </si>
  <si>
    <t>0%-8%</t>
  </si>
  <si>
    <t>פסגות פיצויים כללי</t>
  </si>
  <si>
    <t>פסגות שיא פיצויים כללי</t>
  </si>
  <si>
    <t>פסגות שיא פיצויים עד 10% מניות</t>
  </si>
  <si>
    <t>פסגות מרפא</t>
  </si>
  <si>
    <t xml:space="preserve">מדד קונצרני כללי </t>
  </si>
  <si>
    <t>מדד MSCI AC בשקלים</t>
  </si>
  <si>
    <t>Barclays Capital Global Credit Index</t>
  </si>
  <si>
    <t>ריבית הליבור</t>
  </si>
  <si>
    <t>אג"ח ממשלתי (לא כולל מיועדות)</t>
  </si>
  <si>
    <t>פסגות פיצויים בטא</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</si>
  <si>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</si>
  <si>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</si>
  <si>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</si>
  <si>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</si>
  <si>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</si>
  <si>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</si>
  <si>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</si>
  <si>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</si>
  <si>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</si>
  <si>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</si>
  <si>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</si>
  <si>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</si>
  <si>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</si>
  <si>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</si>
  <si>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</si>
  <si>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</si>
  <si>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</si>
  <si>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</si>
  <si>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</si>
  <si>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t>מדד צמודות ממשלתי</t>
  </si>
  <si>
    <t>מדד צמודות קונצרני</t>
  </si>
  <si>
    <t>מסלול מט"חי</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</si>
  <si>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</si>
  <si>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</si>
  <si>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</si>
  <si>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</si>
  <si>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</si>
  <si>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</si>
  <si>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</si>
  <si>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</si>
  <si>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</si>
  <si>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</si>
  <si>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</si>
  <si>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</si>
  <si>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</si>
  <si>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</si>
  <si>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</si>
  <si>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</si>
  <si>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</si>
  <si>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</si>
  <si>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</si>
  <si>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t>
  </si>
  <si>
    <t>אחר **</t>
  </si>
  <si>
    <t>אג"ח ממשלתי - מיועדות*</t>
  </si>
  <si>
    <t xml:space="preserve">פסגות שיא השתלמות כללי </t>
  </si>
  <si>
    <t>שיעור חשיפה לשנת 2015</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</si>
  <si>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</si>
  <si>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</si>
  <si>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</si>
  <si>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</si>
  <si>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</si>
  <si>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</si>
  <si>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</si>
  <si>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</si>
  <si>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</si>
  <si>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</si>
  <si>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</si>
  <si>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טווח סטייה</t>
  </si>
  <si>
    <t>``````````````````````````````````````````````````````````````````````````````````````````</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</si>
  <si>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</si>
  <si>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</si>
  <si>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</si>
  <si>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</si>
  <si>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</si>
  <si>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</si>
  <si>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</si>
  <si>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</si>
  <si>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</si>
  <si>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</si>
  <si>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</si>
  <si>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</si>
  <si>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</si>
  <si>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</si>
  <si>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</si>
  <si>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</si>
  <si>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</si>
  <si>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</si>
  <si>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</si>
  <si>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</si>
  <si>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</si>
  <si>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</si>
  <si>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</si>
  <si>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</si>
  <si>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</si>
  <si>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</si>
  <si>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</si>
  <si>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</si>
  <si>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</si>
  <si>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</si>
  <si>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</si>
  <si>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</si>
  <si>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</si>
  <si>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</si>
  <si>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</si>
  <si>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</si>
  <si>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</si>
  <si>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</si>
  <si>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</si>
  <si>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</si>
  <si>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</si>
  <si>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</si>
  <si>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</si>
  <si>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</si>
  <si>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</si>
  <si>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</si>
  <si>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</si>
  <si>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</si>
  <si>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 xml:space="preserve">פסגות גמל מסלולית לפיצויים (616)- מסלול עד 25% מניות  </t>
  </si>
  <si>
    <t xml:space="preserve">פסגות גמל מסלולית לפיצויים (616)- מסלול 0% מניות  </t>
  </si>
  <si>
    <t>גדיש כללי</t>
  </si>
  <si>
    <t>גדיש שקלית</t>
  </si>
  <si>
    <t>דינאמית</t>
  </si>
  <si>
    <t>מדד תל בונד 60 - 70% Barclays Capital Global Credit Index בשקלים - 30%</t>
  </si>
  <si>
    <t>מדד קונצרני כללי - 60%, מדד תל בונד תשואות - 20%,  Barclays Capital Global Credit Index בשקלים - 20%</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</si>
  <si>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</si>
  <si>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</si>
  <si>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</si>
  <si>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</si>
  <si>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</si>
  <si>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</si>
  <si>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</si>
  <si>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</si>
  <si>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</si>
  <si>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</si>
  <si>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</si>
  <si>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</si>
  <si>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</si>
  <si>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</si>
  <si>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</si>
  <si>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</si>
  <si>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</si>
  <si>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</si>
  <si>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</si>
  <si>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</si>
  <si>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חדש</t>
  </si>
  <si>
    <t xml:space="preserve">אג"ח ממשלתי* </t>
  </si>
  <si>
    <t>פסגות פנסיה מקיפה מסלול חו"ל</t>
  </si>
  <si>
    <t>פסגות פנסיה מקיפה מסלול מניות</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</si>
  <si>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</si>
  <si>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</si>
  <si>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</si>
  <si>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</si>
  <si>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</si>
  <si>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</si>
  <si>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</si>
  <si>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</si>
  <si>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</si>
  <si>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</si>
  <si>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</si>
  <si>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</si>
  <si>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</si>
  <si>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</si>
  <si>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</si>
  <si>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</si>
  <si>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</si>
  <si>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</si>
  <si>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</si>
  <si>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</si>
  <si>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</si>
  <si>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</si>
  <si>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</si>
  <si>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</si>
  <si>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</si>
  <si>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</si>
  <si>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</si>
  <si>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</si>
  <si>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פסגות להשקעה מסלול מנייתי</t>
  </si>
  <si>
    <t>פסגות להשקעה מסלול אג"ח</t>
  </si>
  <si>
    <t>פסגות להשקעה מסלול חו"ל</t>
  </si>
  <si>
    <t>פסגות להשקעה מסלול עד 10% מניות</t>
  </si>
  <si>
    <t>פסגות להשקעה מסלול אג"ח קונצרני</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</si>
  <si>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</si>
  <si>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</si>
  <si>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</si>
  <si>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</si>
  <si>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</si>
  <si>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</si>
  <si>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</si>
  <si>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</si>
  <si>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</si>
  <si>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</si>
  <si>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</si>
  <si>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</si>
  <si>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152431  הנסון ישראל</t>
  </si>
  <si>
    <t>קוד קופה</t>
  </si>
  <si>
    <t>קוד קבוצה</t>
  </si>
  <si>
    <t xml:space="preserve">שווי קופה באשח  </t>
  </si>
  <si>
    <t>מח"מ</t>
  </si>
  <si>
    <t>חשיפה</t>
  </si>
  <si>
    <t>תאור קבוצה</t>
  </si>
  <si>
    <t>מקס'</t>
  </si>
  <si>
    <t>מינ'</t>
  </si>
  <si>
    <t xml:space="preserve">צמוד מדד (כולל מיועדות) </t>
  </si>
  <si>
    <t>לא צמוד כולל נזילות</t>
  </si>
  <si>
    <t>סה"כ מניות והמירים</t>
  </si>
  <si>
    <t xml:space="preserve">סה"כ קונצרני והלוואות </t>
  </si>
  <si>
    <t>סה"כ ממשלתי</t>
  </si>
  <si>
    <t>154469  עשות אשקלון</t>
  </si>
  <si>
    <t>156712  גילת רשתות לווין</t>
  </si>
  <si>
    <t>158200  עולם הספורט</t>
  </si>
  <si>
    <t>158359  מנדלסון ש. בר</t>
  </si>
  <si>
    <t>160558  ענבל חברה לביטוח</t>
  </si>
  <si>
    <t>מניות והמירים בארץ</t>
  </si>
  <si>
    <t>170588  אלכסנדר שניידר בע"מ</t>
  </si>
  <si>
    <t>172580  הנסון ישראל-חו"ל</t>
  </si>
  <si>
    <t>17374  קרן פנסיה הע"ל1</t>
  </si>
  <si>
    <t>צמוד מדד ללא מיועדות</t>
  </si>
  <si>
    <t xml:space="preserve">סה"כ ממשלתי צמוד מדד כולל מיועדות </t>
  </si>
  <si>
    <t xml:space="preserve">קונצרני סחיר צמוד מדד </t>
  </si>
  <si>
    <t>הלוואה צמוד מדד</t>
  </si>
  <si>
    <t xml:space="preserve">פקדונות לא סחירים </t>
  </si>
  <si>
    <t>עו"ש ש"ח</t>
  </si>
  <si>
    <t xml:space="preserve">לא צמוד - לא כולל נזילות </t>
  </si>
  <si>
    <t>מק"מ</t>
  </si>
  <si>
    <t>ממשלתי  לא צמוד (שחר)</t>
  </si>
  <si>
    <t>אג"ח ממשלתי לא צמוד ריבית משתנה-"גילון"</t>
  </si>
  <si>
    <t>קונצרני ריבית קבועה</t>
  </si>
  <si>
    <t>קונצרני ריבית משתנה</t>
  </si>
  <si>
    <t>אג"ח לא צמוד לא סחיר (ללא עמיתים)</t>
  </si>
  <si>
    <t>קונצרני לא סחיר ריבית משתנה (נע"מים)</t>
  </si>
  <si>
    <t>הלוואה לא צמוד</t>
  </si>
  <si>
    <t>הלוואות לעמיתים.</t>
  </si>
  <si>
    <t>מט"ח וצמוד מט"ח</t>
  </si>
  <si>
    <t>אג"ח ממשלתי צמוד מט"ח סחיר (1022)</t>
  </si>
  <si>
    <t xml:space="preserve"> אג"ח קונצרני בחו"ל </t>
  </si>
  <si>
    <t>סה"כ קונצרני צמוד מט"ח</t>
  </si>
  <si>
    <t>הלוואה צמוד מט"ח</t>
  </si>
  <si>
    <t>נגזרים מתוך מניות והמירים</t>
  </si>
  <si>
    <t>מניות חו"ל</t>
  </si>
  <si>
    <t>נכסים אלטרנטיביים</t>
  </si>
  <si>
    <t>נכסי נדל"ן</t>
  </si>
  <si>
    <t>נגזרים מתוך חשיפת מט"ח</t>
  </si>
  <si>
    <t>סה"כ נזילות</t>
  </si>
  <si>
    <t>סה"כ לא סחירים</t>
  </si>
  <si>
    <t>כל נכסי הקופה</t>
  </si>
  <si>
    <t>סך חשיפת מט"ח</t>
  </si>
  <si>
    <t>18966  קרן  הע"ל עמיתי ביניים</t>
  </si>
  <si>
    <t>21851  פנסיה מקיפה מסלול לבני 50 ומטה</t>
  </si>
  <si>
    <t xml:space="preserve">21860  פסגות פנסיה מקיפה מסלול מניות </t>
  </si>
  <si>
    <t>21878  פסגות פנסיה מקיפה לבני 60 ומעלה</t>
  </si>
  <si>
    <t>21886  פסגות פנסיה מקיפה לבני 50 עד 60</t>
  </si>
  <si>
    <t>21894  פסגות פנסיה כללית לבני 50 ומטה</t>
  </si>
  <si>
    <t>21908  פסגות פנסיה כללית מסלול מניות</t>
  </si>
  <si>
    <t>21916  פסגות פנסיה כללית לבני 60 ומעלה</t>
  </si>
  <si>
    <t>21924  פסגות פנסיה כללית לבני 50 עד 60</t>
  </si>
  <si>
    <t>21932  פסגות פנסיה מקיפה מסלול הלכה</t>
  </si>
  <si>
    <t>21941  פסגות פנסיה כללית מסלול הלכה</t>
  </si>
  <si>
    <t>22424  פנסיה כללי מסלול בסיסי למקבלי קצבה</t>
  </si>
  <si>
    <t>22432  פנסיה מקיפה מסלול בסיסי למקבלי קצבה</t>
  </si>
  <si>
    <t>23005  פנסיה מקיפה חו"ל</t>
  </si>
  <si>
    <t>23013  פנסיה מקיפה עד 20% מניות</t>
  </si>
  <si>
    <t>23021  פנסיה כללית חו"ל</t>
  </si>
  <si>
    <t>3006  קמ"פ בינלאומי מאוחד</t>
  </si>
  <si>
    <t>3012  פסגות גמל בע"מ</t>
  </si>
  <si>
    <t>3038  העל ללא עמיתי הביניים</t>
  </si>
  <si>
    <t>3049  קרן פנסיה העל</t>
  </si>
  <si>
    <t>3050  כלל הגמל וקרנות פנסיה</t>
  </si>
  <si>
    <t>3052  גדיש גיל 50-60 כולל השאלות</t>
  </si>
  <si>
    <t>3053  שיא השת' כולל השאלות לאומי</t>
  </si>
  <si>
    <t>3057  מסלול פנסיה מקיפה</t>
  </si>
  <si>
    <t>3058  מסלול פנסיה כללית</t>
  </si>
  <si>
    <t>3082  פנסיה חדשה</t>
  </si>
  <si>
    <t>3208  פסגות שיא השתלמות כללי</t>
  </si>
  <si>
    <t>3311  חבר כללי- קופת על</t>
  </si>
  <si>
    <t>3312  חבר זהב קופת על</t>
  </si>
  <si>
    <t>3331  קרן כללית מסלול כשר ק.על</t>
  </si>
  <si>
    <t>3332  קרן כללית מסלול מניות ק.על</t>
  </si>
  <si>
    <t xml:space="preserve">3333  פנסיה כללית אג"ח קופת על </t>
  </si>
  <si>
    <t xml:space="preserve">3334  קופת על פ.כללית עד 10% מניות </t>
  </si>
  <si>
    <t xml:space="preserve">3335  פנסיה כללית מסלול כללי </t>
  </si>
  <si>
    <t xml:space="preserve">3336  פסגות קרן כללית פנסיונרים </t>
  </si>
  <si>
    <t xml:space="preserve">3337  פנסיה מקיפה מסלול כשר קופת על </t>
  </si>
  <si>
    <t xml:space="preserve">3338  פנסיה מקיפה מסלול מניות קופת על </t>
  </si>
  <si>
    <t xml:space="preserve">3339  פסגות פנסיה מקיפה מסלול אג"ח </t>
  </si>
  <si>
    <t>3340  קופת על פסגות פנסיה מקיפה 10% מני</t>
  </si>
  <si>
    <t xml:space="preserve">3341  פסגות פנסיה מקיפה כללי קופת על </t>
  </si>
  <si>
    <t xml:space="preserve">3342  פסגות פנסיה מקיפה - פנסיונרים </t>
  </si>
  <si>
    <t>334475  הוריזן</t>
  </si>
  <si>
    <t>334491  ירון חנני</t>
  </si>
  <si>
    <t>334513  דגש הנדסה</t>
  </si>
  <si>
    <t>334548  ט.ברקה</t>
  </si>
  <si>
    <t>334556  וידר</t>
  </si>
  <si>
    <t>334572  סקר תכנון</t>
  </si>
  <si>
    <t>334602  רמי פנחסי</t>
  </si>
  <si>
    <t>334629  תיקשוב</t>
  </si>
  <si>
    <t>334718  קריב</t>
  </si>
  <si>
    <t>334726  טמפו</t>
  </si>
  <si>
    <t>334793  מזונית</t>
  </si>
  <si>
    <t>334807  אקדמיה מוסיקה</t>
  </si>
  <si>
    <t>334823  חשקל</t>
  </si>
  <si>
    <t>334866  טל רן</t>
  </si>
  <si>
    <t>334890  בתי זיקוק</t>
  </si>
  <si>
    <t>334904  פז אשדוד</t>
  </si>
  <si>
    <t>334955  נ.כ.ס</t>
  </si>
  <si>
    <t>334963  בונה הצפון</t>
  </si>
  <si>
    <t>335048  גיתם</t>
  </si>
  <si>
    <t>335056  מחצבות חצץ</t>
  </si>
  <si>
    <t>335072  זר מעדנים</t>
  </si>
  <si>
    <t>335080  מוצרי נייר</t>
  </si>
  <si>
    <t>335102  מלון גינות ים</t>
  </si>
  <si>
    <t>335110  מור</t>
  </si>
  <si>
    <t>335145  אמריקנה</t>
  </si>
  <si>
    <t>335188  מספנות ישראל</t>
  </si>
  <si>
    <t>335218  בראזני</t>
  </si>
  <si>
    <t>335250  פריד</t>
  </si>
  <si>
    <t>335331  הוספיס</t>
  </si>
  <si>
    <t>335366  ארנולד</t>
  </si>
  <si>
    <t>335374  סלומון ליפשיץ</t>
  </si>
  <si>
    <t>335382  שערי משפט</t>
  </si>
  <si>
    <t>335390  מנורה איזו</t>
  </si>
  <si>
    <t>335420  פוליצר</t>
  </si>
  <si>
    <t>335447  רונן מודל</t>
  </si>
  <si>
    <t>335455  פלבורג</t>
  </si>
  <si>
    <t>335498  אשל הירדן</t>
  </si>
  <si>
    <t>335501  איל הנדסה</t>
  </si>
  <si>
    <t>335536  אלקו</t>
  </si>
  <si>
    <t>335544  כתר הוצאה</t>
  </si>
  <si>
    <t>335579  א.ג.סייד</t>
  </si>
  <si>
    <t>335587  מצות אביב</t>
  </si>
  <si>
    <t>335668  טבע</t>
  </si>
  <si>
    <t>335692  הנמל</t>
  </si>
  <si>
    <t>335730  אבן וסיד</t>
  </si>
  <si>
    <t>335765  תדיר גן</t>
  </si>
  <si>
    <t>335773  גולדשטיין</t>
  </si>
  <si>
    <t>337547  יוניברסל משאיות בע"מ</t>
  </si>
  <si>
    <t>5004  פסגות גדיש מסלול לבני 50-60</t>
  </si>
  <si>
    <t>5098  פסגות גדיש מסלול לבני 50 ומטה</t>
  </si>
  <si>
    <t>5101  פסגות גדיש אג"ח עד 20% מניות</t>
  </si>
  <si>
    <t>5160  פסגות גדיש חו"ל</t>
  </si>
  <si>
    <t>5179  פסגות גדיש קונצרני</t>
  </si>
  <si>
    <t>5292  פסגות שיא פיצויים כללי</t>
  </si>
  <si>
    <t>5306  פסגות מרפא</t>
  </si>
  <si>
    <t>5527  פז אשדוד - מרכזית לפיצויים</t>
  </si>
  <si>
    <t>5616  פסגות שיא השתלמות כללי</t>
  </si>
  <si>
    <t>5926  פסגות שיא השתלמות אג"ח</t>
  </si>
  <si>
    <t>5934  שיא השתלמות כספי</t>
  </si>
  <si>
    <t>5942  פסגות שיא השתלמות מניות</t>
  </si>
  <si>
    <t>6051  קבוצת רולן</t>
  </si>
  <si>
    <t>6078  פסגות שיא השתלמות חו"ל</t>
  </si>
  <si>
    <t>6612  פסגות פנסיה תקציבית מסלול כללי</t>
  </si>
  <si>
    <t>6752  קופת פיצויים הבינלאומי לא סחיר</t>
  </si>
  <si>
    <t xml:space="preserve">6795  קרן פנסיה מקיפה - פנסיונרים </t>
  </si>
  <si>
    <t>6922  פסגות שיא פיצויים כספית</t>
  </si>
  <si>
    <t>6930  פסגות שיא פיצ שקלי ללא מנ</t>
  </si>
  <si>
    <t>6957  פסגות שיא פיצ מדד ללא מני</t>
  </si>
  <si>
    <t>6973  פסגות שיא פיצויים מניות</t>
  </si>
  <si>
    <t>6981  פסגות שיא פיצ עש 10% מניו</t>
  </si>
  <si>
    <t>7007  תנובה</t>
  </si>
  <si>
    <t>7058  פסגות גדיש אג"ח צמוד מדד</t>
  </si>
  <si>
    <t>73344  ירון חנני 509</t>
  </si>
  <si>
    <t xml:space="preserve">73352  וידר מזרונים בע"מ </t>
  </si>
  <si>
    <t xml:space="preserve">73379  סקר תכנון 509 </t>
  </si>
  <si>
    <t xml:space="preserve">73433  פלסאון בע"מ </t>
  </si>
  <si>
    <t>73441  קופח כללית 509</t>
  </si>
  <si>
    <t xml:space="preserve">73549  פוליצר חדרה 1982 בע"מ </t>
  </si>
  <si>
    <t>73557  המבריא בע"מ 509</t>
  </si>
  <si>
    <t xml:space="preserve">73565  א.א.ח.פלסט בע"מ </t>
  </si>
  <si>
    <t xml:space="preserve">73573  תעשיות אבן וסיד </t>
  </si>
  <si>
    <t>73700  אלכסנדר שניידר</t>
  </si>
  <si>
    <t xml:space="preserve">73735  מערכות תיקשוב בחינוך </t>
  </si>
  <si>
    <t xml:space="preserve">73751  יוניברסל משאיות </t>
  </si>
  <si>
    <t>73778  רמי פנחסי ושות' בע"מ 509</t>
  </si>
  <si>
    <t xml:space="preserve">74545  ט.ברקה בע"מ 509 </t>
  </si>
  <si>
    <t xml:space="preserve">74561  רונן מודל בע"מ </t>
  </si>
  <si>
    <t xml:space="preserve">75045  גיתם בי בי די או בע"מ </t>
  </si>
  <si>
    <t xml:space="preserve">75053  מחצבות חצץ ואבן בע"מ </t>
  </si>
  <si>
    <t xml:space="preserve">75088  תעשיות מוצרי נייר </t>
  </si>
  <si>
    <t xml:space="preserve">75118  הנסון ישראל </t>
  </si>
  <si>
    <t xml:space="preserve">75142  אמריקנה אינס ישראל </t>
  </si>
  <si>
    <t xml:space="preserve">75185  מספנות ישראל בע"מ </t>
  </si>
  <si>
    <t xml:space="preserve">75215  בראזני י.ד בע"מ </t>
  </si>
  <si>
    <t xml:space="preserve">75223  שי חברה לשירותי סיעוד </t>
  </si>
  <si>
    <t xml:space="preserve">75231  עובד גובי ושות' בע"מ </t>
  </si>
  <si>
    <t xml:space="preserve">75258  האחים פריד (1997) בע"מ </t>
  </si>
  <si>
    <t xml:space="preserve">75339  הוספיס סנט וינסט </t>
  </si>
  <si>
    <t xml:space="preserve">75444  עשות אשקלון </t>
  </si>
  <si>
    <t xml:space="preserve">75452  פלבורג פדרל בע"מ </t>
  </si>
  <si>
    <t xml:space="preserve">75495  אשל הירדן יזום ופתוח </t>
  </si>
  <si>
    <t xml:space="preserve">75509  איל חברה להנדסה וחרוש </t>
  </si>
  <si>
    <t>75517  מלון גינות ים 509</t>
  </si>
  <si>
    <t xml:space="preserve">75525  מפעלי ים המלח </t>
  </si>
  <si>
    <t>75533  מכללת שערי משפט</t>
  </si>
  <si>
    <t xml:space="preserve">75541  יוניברסל מוטורס </t>
  </si>
  <si>
    <t>75568  מועלם רו"ח</t>
  </si>
  <si>
    <t xml:space="preserve">75576  א.ג.סייד בע"מ </t>
  </si>
  <si>
    <t xml:space="preserve">75584  מצות אביב בע"מ </t>
  </si>
  <si>
    <t xml:space="preserve">75606  ענבל חב' לביטוח </t>
  </si>
  <si>
    <t xml:space="preserve">75673  גילת לוויינים </t>
  </si>
  <si>
    <t xml:space="preserve">75762  תדיר גן 1993 בע"מ </t>
  </si>
  <si>
    <t xml:space="preserve">75770  גולדשטיין מרים </t>
  </si>
  <si>
    <t xml:space="preserve">75789  יהלומית פרץ בע"מ </t>
  </si>
  <si>
    <t xml:space="preserve">75827  עולם הספורט </t>
  </si>
  <si>
    <t xml:space="preserve">75908  מנורה איזו אהרון </t>
  </si>
  <si>
    <t>7708  פסגות גדיש הלכה</t>
  </si>
  <si>
    <t xml:space="preserve">77250  הנסון ישראל בע"מ </t>
  </si>
  <si>
    <t>7732  פסגות פנסיה תקציבית מסלול אג"ח</t>
  </si>
  <si>
    <t>77374  קריב מערכות בניה בע"מ 509</t>
  </si>
  <si>
    <t>77439  טל רן 509</t>
  </si>
  <si>
    <t xml:space="preserve">77447  חשקל עבודות חשמל 509 </t>
  </si>
  <si>
    <t xml:space="preserve">77471  מזונית ישראל בע"מ </t>
  </si>
  <si>
    <t xml:space="preserve">77676  פז בתי זיקוק אשדוד </t>
  </si>
  <si>
    <t>7775  פנסיה חדשה מקיפה מסלול כשר</t>
  </si>
  <si>
    <t xml:space="preserve">7805  פסגות גמל להשקעה חו"ל </t>
  </si>
  <si>
    <t xml:space="preserve">7821  פסגות גמל להשקעה אג"ח </t>
  </si>
  <si>
    <t>7899  פסגות גמל להשקעה כללי</t>
  </si>
  <si>
    <t>7902  פסגות גמל להשקעה מניות</t>
  </si>
  <si>
    <t>8003  פסגות  קמה</t>
  </si>
  <si>
    <t>8186  פסגות שיא השתלמות הלכה</t>
  </si>
  <si>
    <t>822663  קמפ-בינלאומי סחיר</t>
  </si>
  <si>
    <t>8291  פסגות שיא השתלמות ישראל</t>
  </si>
  <si>
    <t>8305  פסגות לעמיתי חבר לבני 60 ומעלה</t>
  </si>
  <si>
    <t>8313  פסגות לעמיתי חבר לבני 50 עד 60</t>
  </si>
  <si>
    <t>8321  פסגות לעמיתי חבר עד 50</t>
  </si>
  <si>
    <t>8496  פסגות גדיש פאסיבי- מדדי מניות</t>
  </si>
  <si>
    <t>8518  פסגות גדיש מסלול לבני 60 ומעלה</t>
  </si>
  <si>
    <t>8542  פסגות 1- טרקטורים</t>
  </si>
  <si>
    <t>8690  פסגות גדיש אג"ח חו"ל</t>
  </si>
  <si>
    <t>8771  פסגות גדיש מניות</t>
  </si>
  <si>
    <t>8798  פסגות גדיש אג"ח עד 10% מניות</t>
  </si>
  <si>
    <t xml:space="preserve">8801  פסגות גדיש  אג"ח </t>
  </si>
  <si>
    <t>8828  פסגות גדיש כספי</t>
  </si>
  <si>
    <t>8852  תת פסגות1-מסלול כללי</t>
  </si>
  <si>
    <t>8860  תת פסגות1-מס15%מניות</t>
  </si>
  <si>
    <t>8879  פסגות1-מסלול 25% מניות</t>
  </si>
  <si>
    <t>8887  פסגות פיצ  מסלול0%מניות</t>
  </si>
  <si>
    <t>8925  תת פסגות1-קב אקים</t>
  </si>
  <si>
    <t>8984  תת פסגות1-קב אגנטולס</t>
  </si>
  <si>
    <t>9018  תת פסגות1-קב מרגולין</t>
  </si>
  <si>
    <t>9069  תת פסגות1-קב זרניצקי</t>
  </si>
  <si>
    <t>9123  תת פסגות2-מס10%מניות</t>
  </si>
  <si>
    <t>9158  תת פסגות2-קב גטר</t>
  </si>
  <si>
    <t>9166  תת פסגות2-קב רשף</t>
  </si>
  <si>
    <t>9174  תת פסגות2-קב שמעון ברזילי</t>
  </si>
  <si>
    <t>9182  תת פסגות2-קב פארם</t>
  </si>
  <si>
    <t>9239  תת פסגות2-קב מור</t>
  </si>
  <si>
    <t>9247  תת פסגות2-קב רמית</t>
  </si>
  <si>
    <t>9263  תת פסגות2-קב נזארין</t>
  </si>
  <si>
    <t>9328  תעשיות רדימיקס</t>
  </si>
  <si>
    <t>9336  פסגות גדיש אג"ח ממשלת ישראל</t>
  </si>
  <si>
    <t>9379  פסגות שיא השתלמות אג"ח ממשלת ישראל</t>
  </si>
  <si>
    <t>9387  פסגות  פיצויים כספית</t>
  </si>
  <si>
    <t>9395  קבוצת אשטרום</t>
  </si>
  <si>
    <t>9476  פסגות שיא השתלמות אג"ח עד 10% מניות</t>
  </si>
  <si>
    <t>9492  פסגות שיא השתלמות פאסיבי- כללי</t>
  </si>
  <si>
    <t>9522  קרן פנסיה מקיפה מניות</t>
  </si>
  <si>
    <t>9549  קרן פנסיה מקיפה אג"ח</t>
  </si>
  <si>
    <t>9557  קרן פנסיה כללית כללי</t>
  </si>
  <si>
    <t>9573  קרן פנסיה מקיפה עד 10% מניות</t>
  </si>
  <si>
    <t>9611  פסגות פיצויים אג"ח</t>
  </si>
  <si>
    <t>9638  פסגות גמל להשקעה אג"ח משולב מניות</t>
  </si>
  <si>
    <t>9654  פסגות גמל להשקעה אג"ח קונצרניות</t>
  </si>
  <si>
    <t>9719  פסגות פיצויים כללי</t>
  </si>
  <si>
    <t>9743  קרן פנסיה כללית עד 10% מניות</t>
  </si>
  <si>
    <t>9786  פסגות 1 בתי זיקוק</t>
  </si>
  <si>
    <t>9816  פסגות פיצויים בטא</t>
  </si>
  <si>
    <t>9875  קרן פנסיה מקיפה כללי</t>
  </si>
  <si>
    <t>9913  קרן פנסיה כללית(מסלול פנסיונר)</t>
  </si>
  <si>
    <t>21959  פנסיה מקיפה מסלול הלכה למקבלי הרצה</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</si>
  <si>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</si>
  <si>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</si>
  <si>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</si>
  <si>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</si>
  <si>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</si>
  <si>
    <t>הפיק MeitalN</t>
  </si>
  <si>
    <t xml:space="preserve">נזילות מט"ח </t>
  </si>
  <si>
    <t xml:space="preserve">קונצרני לא סחיר צמוד מדד </t>
  </si>
  <si>
    <t>6191  חיסכון לכל ילד- מעדיפים סיכון  מועט</t>
  </si>
  <si>
    <t>6299  חיסכון לכל ילד-מעדיפים סיכון בינוני</t>
  </si>
  <si>
    <t>6345  חיסכון לכל ילד- מעדיפים סיכון  גבוה</t>
  </si>
  <si>
    <t>6426  חיסכון לכל ילד- הלכתי הלכה יהודית</t>
  </si>
  <si>
    <t>שיעור חשיפה לשנת 2018</t>
  </si>
  <si>
    <t>מדד היחס 2018</t>
  </si>
  <si>
    <t>מדד יחס 2018</t>
  </si>
  <si>
    <t>שיעור חשיפה 2018</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</si>
  <si>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6"/>
        <color theme="1"/>
        <rFont val="Times New Roman"/>
        <family val="1"/>
      </rPr>
      <t xml:space="preserve"> </t>
    </r>
  </si>
  <si>
    <t xml:space="preserve">מדד היחס </t>
  </si>
  <si>
    <t>מדד ת"א 125 - 40%,  מדד MSCI AC בשקלים 60%</t>
  </si>
  <si>
    <t xml:space="preserve">מדד יחס </t>
  </si>
  <si>
    <t xml:space="preserve">70% מדד ממשלתי צמוד 5-10
30% מדד שקלי +5 </t>
  </si>
  <si>
    <t xml:space="preserve">80% מדד ממשלתי צמוד 5-10
20% מדד שקלי +5 </t>
  </si>
  <si>
    <t>מדד ת"א 100 - 40%,  מדד MSCI AC בשקלים 60%</t>
  </si>
  <si>
    <r>
      <rPr>
        <b/>
        <sz val="18"/>
        <rFont val="Arial"/>
        <family val="2"/>
      </rPr>
      <t>מסלול אג"ח קונצרני</t>
    </r>
    <r>
      <rPr>
        <sz val="18"/>
        <rFont val="Arial"/>
        <family val="2"/>
      </rPr>
      <t xml:space="preserve"> - </t>
    </r>
  </si>
  <si>
    <r>
      <t>נכסי</t>
    </r>
    <r>
      <rPr>
        <sz val="18"/>
        <color theme="1"/>
        <rFont val="Times New Roman"/>
        <family val="1"/>
      </rPr>
      <t xml:space="preserve"> </t>
    </r>
    <r>
      <rPr>
        <sz val="18"/>
        <color theme="1"/>
        <rFont val="David"/>
        <family val="2"/>
        <charset val="177"/>
      </rPr>
      <t>המסלול</t>
    </r>
    <r>
      <rPr>
        <sz val="18"/>
        <color theme="1"/>
        <rFont val="Times New Roman"/>
        <family val="1"/>
      </rPr>
      <t xml:space="preserve"> </t>
    </r>
    <r>
      <rPr>
        <sz val="18"/>
        <color theme="1"/>
        <rFont val="David"/>
        <family val="2"/>
        <charset val="177"/>
      </rPr>
      <t>יהיו</t>
    </r>
    <r>
      <rPr>
        <sz val="18"/>
        <color theme="1"/>
        <rFont val="Times New Roman"/>
        <family val="1"/>
      </rPr>
      <t xml:space="preserve"> </t>
    </r>
    <r>
      <rPr>
        <sz val="18"/>
        <color theme="1"/>
        <rFont val="David"/>
        <family val="2"/>
        <charset val="177"/>
      </rPr>
      <t>חשופים</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הבאים</t>
    </r>
    <r>
      <rPr>
        <sz val="18"/>
        <color theme="1"/>
        <rFont val="Times New Roman"/>
        <family val="1"/>
      </rPr>
      <t xml:space="preserve"> </t>
    </r>
    <r>
      <rPr>
        <sz val="18"/>
        <color theme="1"/>
        <rFont val="David"/>
        <family val="2"/>
        <charset val="177"/>
      </rPr>
      <t>בארץ</t>
    </r>
    <r>
      <rPr>
        <sz val="18"/>
        <color theme="1"/>
        <rFont val="Times New Roman"/>
        <family val="1"/>
      </rPr>
      <t xml:space="preserve"> </t>
    </r>
    <r>
      <rPr>
        <sz val="18"/>
        <color theme="1"/>
        <rFont val="David"/>
        <family val="2"/>
        <charset val="177"/>
      </rPr>
      <t>ובחו</t>
    </r>
    <r>
      <rPr>
        <sz val="18"/>
        <color theme="1"/>
        <rFont val="Times New Roman"/>
        <family val="1"/>
      </rPr>
      <t>"</t>
    </r>
    <r>
      <rPr>
        <sz val="18"/>
        <color theme="1"/>
        <rFont val="David"/>
        <family val="2"/>
        <charset val="177"/>
      </rPr>
      <t>ל</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ושאינן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חברות</t>
    </r>
    <r>
      <rPr>
        <sz val="18"/>
        <color theme="1"/>
        <rFont val="Times New Roman"/>
        <family val="1"/>
      </rPr>
      <t xml:space="preserve"> , </t>
    </r>
    <r>
      <rPr>
        <sz val="18"/>
        <color theme="1"/>
        <rFont val="David"/>
        <family val="2"/>
        <charset val="177"/>
      </rPr>
      <t>ני</t>
    </r>
    <r>
      <rPr>
        <sz val="18"/>
        <color theme="1"/>
        <rFont val="Times New Roman"/>
        <family val="1"/>
      </rPr>
      <t>"</t>
    </r>
    <r>
      <rPr>
        <sz val="18"/>
        <color theme="1"/>
        <rFont val="David"/>
        <family val="2"/>
        <charset val="177"/>
      </rPr>
      <t>ע</t>
    </r>
    <r>
      <rPr>
        <sz val="18"/>
        <color theme="1"/>
        <rFont val="Times New Roman"/>
        <family val="1"/>
      </rPr>
      <t xml:space="preserve"> </t>
    </r>
    <r>
      <rPr>
        <sz val="18"/>
        <color theme="1"/>
        <rFont val="David"/>
        <family val="2"/>
        <charset val="177"/>
      </rPr>
      <t>מסחריים</t>
    </r>
    <r>
      <rPr>
        <sz val="18"/>
        <color theme="1"/>
        <rFont val="Times New Roman"/>
        <family val="1"/>
      </rPr>
      <t>,</t>
    </r>
    <r>
      <rPr>
        <sz val="18"/>
        <color theme="1"/>
        <rFont val="David"/>
        <family val="2"/>
        <charset val="177"/>
      </rPr>
      <t xml:space="preserve"> הלוואות</t>
    </r>
    <r>
      <rPr>
        <sz val="18"/>
        <color theme="1"/>
        <rFont val="Times New Roman"/>
        <family val="1"/>
      </rPr>
      <t xml:space="preserve"> </t>
    </r>
    <r>
      <rPr>
        <sz val="18"/>
        <color theme="1"/>
        <rFont val="David"/>
        <family val="2"/>
        <charset val="177"/>
      </rPr>
      <t>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לחברות</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להמרה</t>
    </r>
    <r>
      <rPr>
        <sz val="18"/>
        <color theme="1"/>
        <rFont val="Times New Roman"/>
        <family val="1"/>
      </rPr>
      <t xml:space="preserve"> </t>
    </r>
    <r>
      <rPr>
        <sz val="18"/>
        <color theme="1"/>
        <rFont val="David"/>
        <family val="2"/>
        <charset val="177"/>
      </rPr>
      <t>ופקדונות</t>
    </r>
    <r>
      <rPr>
        <sz val="18"/>
        <color theme="1"/>
        <rFont val="Times New Roman"/>
        <family val="1"/>
      </rPr>
      <t xml:space="preserve">, </t>
    </r>
    <r>
      <rPr>
        <sz val="18"/>
        <color theme="1"/>
        <rFont val="David"/>
        <family val="2"/>
        <charset val="177"/>
      </rPr>
      <t xml:space="preserve"> בשיעור</t>
    </r>
    <r>
      <rPr>
        <sz val="18"/>
        <color theme="1"/>
        <rFont val="Times New Roman"/>
        <family val="1"/>
      </rPr>
      <t xml:space="preserve"> </t>
    </r>
    <r>
      <rPr>
        <sz val="18"/>
        <color theme="1"/>
        <rFont val="David"/>
        <family val="2"/>
        <charset val="177"/>
      </rPr>
      <t>חשיפה</t>
    </r>
    <r>
      <rPr>
        <sz val="18"/>
        <color theme="1"/>
        <rFont val="Times New Roman"/>
        <family val="1"/>
      </rPr>
      <t xml:space="preserve"> </t>
    </r>
    <r>
      <rPr>
        <sz val="18"/>
        <color theme="1"/>
        <rFont val="David"/>
        <family val="2"/>
        <charset val="177"/>
      </rPr>
      <t>שלא</t>
    </r>
    <r>
      <rPr>
        <sz val="18"/>
        <color theme="1"/>
        <rFont val="Times New Roman"/>
        <family val="1"/>
      </rPr>
      <t xml:space="preserve"> </t>
    </r>
    <r>
      <rPr>
        <sz val="18"/>
        <color theme="1"/>
        <rFont val="David"/>
        <family val="2"/>
        <charset val="177"/>
      </rPr>
      <t>יפחת</t>
    </r>
    <r>
      <rPr>
        <sz val="18"/>
        <color theme="1"/>
        <rFont val="Times New Roman"/>
        <family val="1"/>
      </rPr>
      <t xml:space="preserve"> </t>
    </r>
    <r>
      <rPr>
        <sz val="18"/>
        <color theme="1"/>
        <rFont val="David"/>
        <family val="2"/>
        <charset val="177"/>
      </rPr>
      <t>מ</t>
    </r>
    <r>
      <rPr>
        <sz val="18"/>
        <color theme="1"/>
        <rFont val="Times New Roman"/>
        <family val="1"/>
      </rPr>
      <t xml:space="preserve"> 75%- </t>
    </r>
    <r>
      <rPr>
        <sz val="18"/>
        <color theme="1"/>
        <rFont val="David"/>
        <family val="2"/>
        <charset val="177"/>
      </rPr>
      <t>ולא</t>
    </r>
    <r>
      <rPr>
        <sz val="18"/>
        <color theme="1"/>
        <rFont val="Times New Roman"/>
        <family val="1"/>
      </rPr>
      <t xml:space="preserve"> </t>
    </r>
    <r>
      <rPr>
        <sz val="18"/>
        <color theme="1"/>
        <rFont val="David"/>
        <family val="2"/>
        <charset val="177"/>
      </rPr>
      <t>יעלה</t>
    </r>
    <r>
      <rPr>
        <sz val="18"/>
        <color theme="1"/>
        <rFont val="Times New Roman"/>
        <family val="1"/>
      </rPr>
      <t xml:space="preserve"> </t>
    </r>
    <r>
      <rPr>
        <sz val="18"/>
        <color theme="1"/>
        <rFont val="David"/>
        <family val="2"/>
        <charset val="177"/>
      </rPr>
      <t xml:space="preserve">על </t>
    </r>
    <r>
      <rPr>
        <sz val="18"/>
        <color theme="1"/>
        <rFont val="Times New Roman"/>
        <family val="1"/>
      </rPr>
      <t xml:space="preserve"> 120%</t>
    </r>
  </si>
  <si>
    <r>
      <t>מנכסי</t>
    </r>
    <r>
      <rPr>
        <sz val="18"/>
        <color theme="1"/>
        <rFont val="Times New Roman"/>
        <family val="1"/>
      </rPr>
      <t xml:space="preserve"> </t>
    </r>
    <r>
      <rPr>
        <sz val="18"/>
        <color theme="1"/>
        <rFont val="David"/>
        <family val="2"/>
        <charset val="177"/>
      </rPr>
      <t>המסלול</t>
    </r>
    <r>
      <rPr>
        <sz val="18"/>
        <color theme="1"/>
        <rFont val="Times New Roman"/>
        <family val="1"/>
      </rPr>
      <t>.</t>
    </r>
  </si>
  <si>
    <r>
      <t>חשיפה</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כאמור</t>
    </r>
    <r>
      <rPr>
        <sz val="18"/>
        <color theme="1"/>
        <rFont val="Times New Roman"/>
        <family val="1"/>
      </rPr>
      <t xml:space="preserve"> </t>
    </r>
    <r>
      <rPr>
        <sz val="18"/>
        <color theme="1"/>
        <rFont val="David"/>
        <family val="2"/>
        <charset val="177"/>
      </rPr>
      <t>תושג</t>
    </r>
    <r>
      <rPr>
        <sz val="18"/>
        <color theme="1"/>
        <rFont val="Times New Roman"/>
        <family val="1"/>
      </rPr>
      <t xml:space="preserve"> </t>
    </r>
    <r>
      <rPr>
        <sz val="18"/>
        <color theme="1"/>
        <rFont val="David"/>
        <family val="2"/>
        <charset val="177"/>
      </rPr>
      <t>באמצעות</t>
    </r>
    <r>
      <rPr>
        <sz val="18"/>
        <color theme="1"/>
        <rFont val="Times New Roman"/>
        <family val="1"/>
      </rPr>
      <t xml:space="preserve"> </t>
    </r>
    <r>
      <rPr>
        <sz val="18"/>
        <color theme="1"/>
        <rFont val="David"/>
        <family val="2"/>
        <charset val="177"/>
      </rPr>
      <t>השקעה</t>
    </r>
    <r>
      <rPr>
        <sz val="18"/>
        <color theme="1"/>
        <rFont val="Times New Roman"/>
        <family val="1"/>
      </rPr>
      <t xml:space="preserve"> </t>
    </r>
    <r>
      <rPr>
        <sz val="18"/>
        <color theme="1"/>
        <rFont val="David"/>
        <family val="2"/>
        <charset val="177"/>
      </rPr>
      <t>במישרין</t>
    </r>
    <r>
      <rPr>
        <sz val="18"/>
        <color theme="1"/>
        <rFont val="Times New Roman"/>
        <family val="1"/>
      </rPr>
      <t xml:space="preserve">, </t>
    </r>
    <r>
      <rPr>
        <sz val="18"/>
        <color theme="1"/>
        <rFont val="David"/>
        <family val="2"/>
        <charset val="177"/>
      </rPr>
      <t>בנגזרים</t>
    </r>
    <r>
      <rPr>
        <sz val="18"/>
        <color theme="1"/>
        <rFont val="Times New Roman"/>
        <family val="1"/>
      </rPr>
      <t xml:space="preserve">, </t>
    </r>
    <r>
      <rPr>
        <sz val="18"/>
        <color theme="1"/>
        <rFont val="David"/>
        <family val="2"/>
        <charset val="177"/>
      </rPr>
      <t>בתעודות</t>
    </r>
    <r>
      <rPr>
        <sz val="18"/>
        <color theme="1"/>
        <rFont val="Times New Roman"/>
        <family val="1"/>
      </rPr>
      <t xml:space="preserve"> </t>
    </r>
    <r>
      <rPr>
        <sz val="18"/>
        <color theme="1"/>
        <rFont val="David"/>
        <family val="2"/>
        <charset val="177"/>
      </rPr>
      <t>סל</t>
    </r>
    <r>
      <rPr>
        <sz val="18"/>
        <color theme="1"/>
        <rFont val="Times New Roman"/>
        <family val="1"/>
      </rPr>
      <t xml:space="preserve">, </t>
    </r>
    <r>
      <rPr>
        <sz val="18"/>
        <color theme="1"/>
        <rFont val="David"/>
        <family val="2"/>
        <charset val="177"/>
      </rPr>
      <t xml:space="preserve"> בקרנות</t>
    </r>
    <r>
      <rPr>
        <sz val="18"/>
        <color theme="1"/>
        <rFont val="Times New Roman"/>
        <family val="1"/>
      </rPr>
      <t xml:space="preserve"> </t>
    </r>
    <r>
      <rPr>
        <sz val="18"/>
        <color theme="1"/>
        <rFont val="David"/>
        <family val="2"/>
        <charset val="177"/>
      </rPr>
      <t>נאמנות</t>
    </r>
    <r>
      <rPr>
        <sz val="18"/>
        <color theme="1"/>
        <rFont val="Times New Roman"/>
        <family val="1"/>
      </rPr>
      <t xml:space="preserve"> </t>
    </r>
    <r>
      <rPr>
        <sz val="18"/>
        <color theme="1"/>
        <rFont val="David"/>
        <family val="2"/>
        <charset val="177"/>
      </rPr>
      <t>או</t>
    </r>
    <r>
      <rPr>
        <sz val="18"/>
        <color theme="1"/>
        <rFont val="Times New Roman"/>
        <family val="1"/>
      </rPr>
      <t xml:space="preserve"> </t>
    </r>
    <r>
      <rPr>
        <sz val="18"/>
        <color theme="1"/>
        <rFont val="David"/>
        <family val="2"/>
        <charset val="177"/>
      </rPr>
      <t>בקרנות</t>
    </r>
    <r>
      <rPr>
        <sz val="18"/>
        <color theme="1"/>
        <rFont val="Times New Roman"/>
        <family val="1"/>
      </rPr>
      <t xml:space="preserve"> </t>
    </r>
    <r>
      <rPr>
        <sz val="18"/>
        <color theme="1"/>
        <rFont val="David"/>
        <family val="2"/>
        <charset val="177"/>
      </rPr>
      <t>השקעה</t>
    </r>
    <r>
      <rPr>
        <sz val="18"/>
        <color theme="1"/>
        <rFont val="Times New Roman"/>
        <family val="1"/>
      </rPr>
      <t>.</t>
    </r>
  </si>
  <si>
    <r>
      <t>יתרת</t>
    </r>
    <r>
      <rPr>
        <sz val="18"/>
        <color theme="1"/>
        <rFont val="Times New Roman"/>
        <family val="1"/>
      </rPr>
      <t xml:space="preserve"> </t>
    </r>
    <r>
      <rPr>
        <sz val="18"/>
        <color theme="1"/>
        <rFont val="David"/>
        <family val="2"/>
        <charset val="177"/>
      </rPr>
      <t>הנכסים</t>
    </r>
    <r>
      <rPr>
        <sz val="18"/>
        <color theme="1"/>
        <rFont val="Times New Roman"/>
        <family val="1"/>
      </rPr>
      <t xml:space="preserve"> </t>
    </r>
    <r>
      <rPr>
        <sz val="18"/>
        <color theme="1"/>
        <rFont val="David"/>
        <family val="2"/>
        <charset val="177"/>
      </rPr>
      <t>תושקע</t>
    </r>
    <r>
      <rPr>
        <sz val="18"/>
        <color theme="1"/>
        <rFont val="Times New Roman"/>
        <family val="1"/>
      </rPr>
      <t xml:space="preserve"> </t>
    </r>
    <r>
      <rPr>
        <sz val="18"/>
        <color theme="1"/>
        <rFont val="David"/>
        <family val="2"/>
        <charset val="177"/>
      </rPr>
      <t>בכפוף</t>
    </r>
    <r>
      <rPr>
        <sz val="18"/>
        <color theme="1"/>
        <rFont val="Times New Roman"/>
        <family val="1"/>
      </rPr>
      <t xml:space="preserve"> </t>
    </r>
    <r>
      <rPr>
        <sz val="18"/>
        <color theme="1"/>
        <rFont val="David"/>
        <family val="2"/>
        <charset val="177"/>
      </rPr>
      <t>להוראות</t>
    </r>
    <r>
      <rPr>
        <sz val="18"/>
        <color theme="1"/>
        <rFont val="Times New Roman"/>
        <family val="1"/>
      </rPr>
      <t xml:space="preserve"> </t>
    </r>
    <r>
      <rPr>
        <sz val="18"/>
        <color theme="1"/>
        <rFont val="David"/>
        <family val="2"/>
        <charset val="177"/>
      </rPr>
      <t>הדין</t>
    </r>
    <r>
      <rPr>
        <sz val="18"/>
        <color theme="1"/>
        <rFont val="Times New Roman"/>
        <family val="1"/>
      </rPr>
      <t xml:space="preserve">, </t>
    </r>
    <r>
      <rPr>
        <sz val="18"/>
        <color theme="1"/>
        <rFont val="David"/>
        <family val="2"/>
        <charset val="177"/>
      </rPr>
      <t>ובכפוף</t>
    </r>
    <r>
      <rPr>
        <sz val="18"/>
        <color theme="1"/>
        <rFont val="Times New Roman"/>
        <family val="1"/>
      </rPr>
      <t xml:space="preserve"> </t>
    </r>
    <r>
      <rPr>
        <sz val="18"/>
        <color theme="1"/>
        <rFont val="David"/>
        <family val="2"/>
        <charset val="177"/>
      </rPr>
      <t>לשיקול</t>
    </r>
    <r>
      <rPr>
        <sz val="18"/>
        <color theme="1"/>
        <rFont val="Times New Roman"/>
        <family val="1"/>
      </rPr>
      <t xml:space="preserve"> </t>
    </r>
    <r>
      <rPr>
        <sz val="18"/>
        <color theme="1"/>
        <rFont val="David"/>
        <family val="2"/>
        <charset val="177"/>
      </rPr>
      <t>דעתה</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ועדת</t>
    </r>
    <r>
      <rPr>
        <sz val="18"/>
        <color theme="1"/>
        <rFont val="Times New Roman"/>
        <family val="1"/>
      </rPr>
      <t xml:space="preserve"> </t>
    </r>
    <r>
      <rPr>
        <sz val="18"/>
        <color theme="1"/>
        <rFont val="David"/>
        <family val="2"/>
        <charset val="177"/>
      </rPr>
      <t>ההשקעות</t>
    </r>
    <r>
      <rPr>
        <sz val="18"/>
        <color theme="1"/>
        <rFont val="Times New Roman"/>
        <family val="1"/>
      </rPr>
      <t>.</t>
    </r>
  </si>
  <si>
    <t xml:space="preserve">מדד היחס 2018 </t>
  </si>
  <si>
    <t xml:space="preserve">חסכון לכל ילד מסלול הלכה </t>
  </si>
  <si>
    <r>
      <rPr>
        <b/>
        <sz val="20"/>
        <rFont val="Arial"/>
        <family val="2"/>
        <charset val="177"/>
      </rPr>
      <t>מסלול אג"ח צמוד מדד</t>
    </r>
    <r>
      <rPr>
        <sz val="20"/>
        <rFont val="Arial"/>
        <family val="2"/>
        <charset val="177"/>
      </rPr>
      <t xml:space="preserve"> - </t>
    </r>
  </si>
  <si>
    <t>פסגות פנסיה כללית - מסלול בסיסי למקבלי קצבה- החל מ- 1.1.18</t>
  </si>
  <si>
    <t>פסגות פנסיה כללית - מסלול בסיסי למקבלי קצבה עד 1.1.18</t>
  </si>
  <si>
    <t>פסגות כללית מסלול  הלכה למקבלי קצבה לאחר 1.1.18</t>
  </si>
  <si>
    <t>פסגות פנסיה מקיפה - מסלול בסיסי למקבלי קצבה לאחר 1.1.18</t>
  </si>
  <si>
    <t>פסגות פנסיה מקיפה - מסלול בסיסי למקבלי קצבה עד 1.1.18</t>
  </si>
  <si>
    <t xml:space="preserve"> מדד ממשלתי צמוד 5-10
</t>
  </si>
  <si>
    <t>פסגות מקיפה מסלול הלכה למקבלי קצבה לאחר 1.1.18</t>
  </si>
  <si>
    <t>פסגות מקיפה מסלול הלכה למקבלי קצבה עד 1.1.18</t>
  </si>
  <si>
    <t>33% מדד מק"מ
67% מדד ממשלתי כללי</t>
  </si>
  <si>
    <t>שווי קופה באשח  0</t>
  </si>
  <si>
    <t>מדד קונצרני כללי- 70% Barclays Capital Global Credit Index בשקלים - 30%</t>
  </si>
  <si>
    <t>מדדקונצרני כללי- 70% Barclays Capital Global Credit Index בשקלים - 30%</t>
  </si>
  <si>
    <t>339876  שי שרותי סיעוד</t>
  </si>
  <si>
    <t>החברה שואפת לקביעת סטנדרטים התנהגותיים גבוהים ונורמות ממשל תאגידי בשוק ההון, אשר יבטיחו שפעולותיהן של החברות בשוק תעלה בקנה אחד עם האינטרסים של בעלי המניות מהציבור ומחזיקי איגרות החוב, ובמקרים המתאימים גם עם האינטרסים של בעלי העניין מהקהילה בכללותה.</t>
  </si>
  <si>
    <t>לפירוט נוסף ניתן לעיין במדיניות ממשל תאגידי של החברה של קבוצת פסגות בית השקעות.</t>
  </si>
  <si>
    <t>מדיניות ההשקעה הצפויה של חברת פסגות קופות גמל ופנסיה בע"מ (בנאמנות עבור קופות הגמל, קרנות הפנסיה וקרנות ההשתלמות שבניהולה, להלן: "החברה") מתייחסת להיבטים של השקעות אחראיות כפי שמפורט בהצהרה זו:</t>
  </si>
  <si>
    <t>להלן עיקרי עקרונות הפעולה:</t>
  </si>
  <si>
    <t xml:space="preserve">1)       החברה פועלת על פי "אמנת פסגות בית השקעות למעורבות מוסדית" אשר נועדה להגדיר כללי התנהגות שקופים, ברורים וידועים מראש בהתנהלות מול חברות ציבוריות. אמנה זו נגישה לציבור הרחב באתר האינטרנט של פסגות בית השקעות.  </t>
  </si>
  <si>
    <r>
      <t xml:space="preserve">3)       </t>
    </r>
    <r>
      <rPr>
        <u/>
        <sz val="15"/>
        <color theme="1"/>
        <rFont val="David"/>
        <family val="2"/>
        <charset val="177"/>
      </rPr>
      <t>ניתוח עצמאי ובלתי תלוי טרם הצבעה באסיפות כלליות</t>
    </r>
    <r>
      <rPr>
        <sz val="15"/>
        <color theme="1"/>
        <rFont val="David"/>
        <family val="2"/>
        <charset val="177"/>
      </rPr>
      <t xml:space="preserve">- הצבעה כנגד מינויים או תנאי הכהונה של בעלי שליטה ונושאי משרה (לרבות דירקטורים) שלדעת החברה פעלו באופן העלול לפגוע באופן מהותי בזכויות לקוחותיה. </t>
    </r>
  </si>
  <si>
    <r>
      <t>4)     </t>
    </r>
    <r>
      <rPr>
        <u/>
        <sz val="15"/>
        <color theme="1"/>
        <rFont val="David"/>
        <family val="2"/>
        <charset val="177"/>
      </rPr>
      <t xml:space="preserve"> מעקב רציף וייזום פעילות אקטיבית מול החברות</t>
    </r>
    <r>
      <rPr>
        <sz val="15"/>
        <color theme="1"/>
        <rFont val="David"/>
        <family val="2"/>
        <charset val="177"/>
      </rPr>
      <t xml:space="preserve"> - לרבות ביצוע פעולות, לצורך מינוי דירקטורים מטעם בעלי מניות המיעוט בתאגידים בהם מושקעים כספי החברה לשם שיפור הפיקוח ו/או ההגנה על עניינם של בעלי מניות המיעוט בתאגיד ולמען חיזוק מרכיבי הממשל התאגידי בתאגיד. </t>
    </r>
  </si>
  <si>
    <r>
      <t xml:space="preserve">2)      </t>
    </r>
    <r>
      <rPr>
        <u/>
        <sz val="15"/>
        <color theme="1"/>
        <rFont val="David"/>
        <family val="2"/>
        <charset val="177"/>
      </rPr>
      <t>עקרונות סף להשקעה בתאגידים</t>
    </r>
    <r>
      <rPr>
        <sz val="15"/>
        <color theme="1"/>
        <rFont val="David"/>
        <family val="2"/>
        <charset val="177"/>
      </rPr>
      <t xml:space="preserve">- קביעת מגבלות השקעה בתאגידים אשר מדיניות הממשל התאגידי שלהם אינה תואמת את המדיניות שאימצה החברה. </t>
    </r>
  </si>
  <si>
    <r>
      <t>5)     </t>
    </r>
    <r>
      <rPr>
        <u/>
        <sz val="15"/>
        <color theme="1"/>
        <rFont val="David"/>
        <family val="2"/>
        <charset val="177"/>
      </rPr>
      <t xml:space="preserve"> מעורבות אקטיבית והובלת הטיפול בהסדרי חוב</t>
    </r>
    <r>
      <rPr>
        <sz val="15"/>
        <color theme="1"/>
        <rFont val="David"/>
        <family val="2"/>
        <charset val="177"/>
      </rPr>
      <t xml:space="preserve">- הובלת תהליך הסדר החוב לפי עקרונות ברורים ובהם, בין היתר: הזרמת הון על-ידי הבעלים, הגבלת דיבידנדים, הגבלת תגמול בעלי שליטה, חיזוק בטחונות וממשל תאגידי ואישור עסקאות בעלי עניין באסיפות אג"ח. </t>
    </r>
  </si>
  <si>
    <r>
      <t xml:space="preserve">2)      </t>
    </r>
    <r>
      <rPr>
        <u/>
        <sz val="10"/>
        <color theme="1"/>
        <rFont val="David"/>
        <family val="2"/>
        <charset val="177"/>
      </rPr>
      <t>עקרונות סף להשקעה בתאגידים</t>
    </r>
    <r>
      <rPr>
        <sz val="10"/>
        <color theme="1"/>
        <rFont val="David"/>
        <family val="2"/>
        <charset val="177"/>
      </rPr>
      <t xml:space="preserve">- קביעת מגבלות השקעה בתאגידים אשר מדיניות הממשל התאגידי שלהם אינה תואמת את המדיניות שאימצה החברה. </t>
    </r>
  </si>
  <si>
    <r>
      <t xml:space="preserve">3)       </t>
    </r>
    <r>
      <rPr>
        <u/>
        <sz val="10"/>
        <color theme="1"/>
        <rFont val="David"/>
        <family val="2"/>
        <charset val="177"/>
      </rPr>
      <t>ניתוח עצמאי ובלתי תלוי טרם הצבעה באסיפות כלליות</t>
    </r>
    <r>
      <rPr>
        <sz val="10"/>
        <color theme="1"/>
        <rFont val="David"/>
        <family val="2"/>
        <charset val="177"/>
      </rPr>
      <t xml:space="preserve">- הצבעה כנגד מינויים או תנאי הכהונה של בעלי שליטה ונושאי משרה (לרבות דירקטורים) שלדעת החברה פעלו באופן העלול לפגוע באופן מהותי בזכויות לקוחותיה. </t>
    </r>
  </si>
  <si>
    <r>
      <t>4)     </t>
    </r>
    <r>
      <rPr>
        <u/>
        <sz val="10"/>
        <color theme="1"/>
        <rFont val="David"/>
        <family val="2"/>
        <charset val="177"/>
      </rPr>
      <t xml:space="preserve"> מעקב רציף וייזום פעילות אקטיבית מול החברות</t>
    </r>
    <r>
      <rPr>
        <sz val="10"/>
        <color theme="1"/>
        <rFont val="David"/>
        <family val="2"/>
        <charset val="177"/>
      </rPr>
      <t xml:space="preserve"> - לרבות ביצוע פעולות, לצורך מינוי דירקטורים מטעם בעלי מניות המיעוט בתאגידים בהם מושקעים כספי החברה לשם שיפור הפיקוח ו/או ההגנה על עניינם של בעלי מניות המיעוט בתאגיד ולמען חיזוק מרכיבי הממשל התאגידי בתאגיד. </t>
    </r>
  </si>
  <si>
    <r>
      <t>5)     </t>
    </r>
    <r>
      <rPr>
        <u/>
        <sz val="10"/>
        <color theme="1"/>
        <rFont val="David"/>
        <family val="2"/>
        <charset val="177"/>
      </rPr>
      <t xml:space="preserve"> מעורבות אקטיבית והובלת הטיפול בהסדרי חוב</t>
    </r>
    <r>
      <rPr>
        <sz val="10"/>
        <color theme="1"/>
        <rFont val="David"/>
        <family val="2"/>
        <charset val="177"/>
      </rPr>
      <t xml:space="preserve">- הובלת תהליך הסדר החוב לפי עקרונות ברורים ובהם, בין היתר: הזרמת הון על-ידי הבעלים, הגבלת דיבידנדים, הגבלת תגמול בעלי שליטה, חיזוק בטחונות וממשל תאגידי ואישור עסקאות בעלי עניין באסיפות אג"ח. </t>
    </r>
  </si>
  <si>
    <t xml:space="preserve">אג"ח ממשלתי </t>
  </si>
  <si>
    <t>שווי קופה באשח  0.79</t>
  </si>
  <si>
    <t>שווי קופה באשח  6.66</t>
  </si>
  <si>
    <t>שווי קופה באשח  0.05</t>
  </si>
  <si>
    <t>שיעור חשיפה לשנת 2019</t>
  </si>
  <si>
    <t>שיעור חשיפה בפועל 31/12/18</t>
  </si>
  <si>
    <t>90% מדד ממשלתי כללי
10% מדד מק"מ</t>
  </si>
  <si>
    <t xml:space="preserve">מדד ת"א 125 - 50%,  מדד MSCI AC בשקלים 50%,  </t>
  </si>
  <si>
    <t>20% מדד מק"מ
80% מדד ממשלתי כללי</t>
  </si>
  <si>
    <t>מדד קונצרני כללי - 80% Barclays Capital Global Credit Index בשקלים - 20%</t>
  </si>
  <si>
    <t>מדד היחס 2019</t>
  </si>
  <si>
    <t>חשיפה מטחית</t>
  </si>
  <si>
    <t>אגח חול לא מגודר ( תשואה) מניות מגודר חצי</t>
  </si>
  <si>
    <t>מדד יחס 2019</t>
  </si>
  <si>
    <t>שיעור חשיפה 2019</t>
  </si>
  <si>
    <t>*רכישות באג"ח קונצרני בחו"ל תתבצענה ככל ששווי הקופה יעלה על 10 מ' ₪</t>
  </si>
  <si>
    <t>מדד ממשלתי כללי</t>
  </si>
  <si>
    <t>21614  פנסיה מקיפה בסיסי למקבלי קצבה חדש</t>
  </si>
  <si>
    <t>21631  פנסיה כללית בסיסי למקבלי קצבה חדש</t>
  </si>
  <si>
    <t>23218  פסגות כללית מסלול הלכה למקבלי קצבה</t>
  </si>
  <si>
    <t>שווי קופה באשח  0.26</t>
  </si>
  <si>
    <t>שווי קופה באשח  0.06</t>
  </si>
  <si>
    <t>שווי קופה באשח  0.28</t>
  </si>
  <si>
    <t>שווי קופה באשח  0.15</t>
  </si>
  <si>
    <t>שווי קופה באשח  0.09</t>
  </si>
  <si>
    <t>שווי קופה באשח  0.3</t>
  </si>
  <si>
    <t>שווי קופה באשח  0.47</t>
  </si>
  <si>
    <t>שווי קופה באשח  0.63</t>
  </si>
  <si>
    <t>50% מדד מק"מ
50% מדד ממשלתי כללי</t>
  </si>
  <si>
    <t>מדד ת"א 35 - 40%,  מדד MSCI AC בשקלים 60%</t>
  </si>
  <si>
    <t xml:space="preserve">מדד היחס 2019 </t>
  </si>
  <si>
    <t>תאריך הפקה  01/01/2019</t>
  </si>
  <si>
    <t>דוח לועדת השקעות לתאריך    31/12/2018</t>
  </si>
  <si>
    <t>31/12/18</t>
  </si>
  <si>
    <t>שווי קופה באשח  13,019,259.07</t>
  </si>
  <si>
    <t>30/12/18</t>
  </si>
  <si>
    <t>שווי קופה באשח  739,196.29</t>
  </si>
  <si>
    <t>שווי קופה באשח  8,677.51</t>
  </si>
  <si>
    <t>שווי קופה באשח  523.69</t>
  </si>
  <si>
    <t>שווי קופה באשח  1,470,199.53</t>
  </si>
  <si>
    <t>שווי קופה באשח  57,680.35</t>
  </si>
  <si>
    <t>שווי קופה באשח  71,336.55</t>
  </si>
  <si>
    <t>שווי קופה באשח  139,708.33</t>
  </si>
  <si>
    <t>שווי קופה באשח  26,981.73</t>
  </si>
  <si>
    <t>שווי קופה באשח  636.37</t>
  </si>
  <si>
    <t>שווי קופה באשח  1,361.66</t>
  </si>
  <si>
    <t>שווי קופה באשח  2,915.82</t>
  </si>
  <si>
    <t>שווי קופה באשח  375,682.9</t>
  </si>
  <si>
    <t>שווי קופה באשח  654.79</t>
  </si>
  <si>
    <t>שווי קופה באשח  698.02</t>
  </si>
  <si>
    <t>שווי קופה באשח  1,064.17</t>
  </si>
  <si>
    <t>שווי קופה באשח  27,781.09</t>
  </si>
  <si>
    <t>שווי קופה באשח  129.64</t>
  </si>
  <si>
    <t>שווי קופה באשח  682.16</t>
  </si>
  <si>
    <t>שווי קופה באשח  426,009.77</t>
  </si>
  <si>
    <t>שווי קופה באשח  56,202,677.18</t>
  </si>
  <si>
    <t>שווי קופה באשח  13,162,504.6</t>
  </si>
  <si>
    <t>שווי קופה באשח  13,901,700.89</t>
  </si>
  <si>
    <t>שווי קופה באשח  70,461,557.29</t>
  </si>
  <si>
    <t>שווי קופה באשח  25,419,508.7</t>
  </si>
  <si>
    <t>שווי קופה באשח  9,486,909.92</t>
  </si>
  <si>
    <t>שווי קופה באשח  2,152,576.09</t>
  </si>
  <si>
    <t>שווי קופה באשח  34,138.23</t>
  </si>
  <si>
    <t>שווי קופה באשח  2,186,714.32</t>
  </si>
  <si>
    <t>שווי קופה באשח  9,490,196.07</t>
  </si>
  <si>
    <t>שווי קופה באשח  443,819.1</t>
  </si>
  <si>
    <t>שווי קופה באשח  165,862.6</t>
  </si>
  <si>
    <t>שווי קופה באשח  1,587.86</t>
  </si>
  <si>
    <t>שווי קופה באשח  1,471,011.33</t>
  </si>
  <si>
    <t>שווי קופה באשח  1,104,002.18</t>
  </si>
  <si>
    <t>שווי קופה באשח  1,305,656.95</t>
  </si>
  <si>
    <t>שווי קופה באשח  99,031.19</t>
  </si>
  <si>
    <t>שווי קופה באשח  120,718.43</t>
  </si>
  <si>
    <t>שווי קופה באשח  64,433.38</t>
  </si>
  <si>
    <t>שווי קופה באשח  2,787.9</t>
  </si>
  <si>
    <t>שווי קופה באשח  697,679.56</t>
  </si>
  <si>
    <t>שווי קופה באשח  150,721.5</t>
  </si>
  <si>
    <t>שווי קופה באשח  457,773.29</t>
  </si>
  <si>
    <t>שווי קופה באשח  9,111.88</t>
  </si>
  <si>
    <t>שווי קופה באשח  32,910.05</t>
  </si>
  <si>
    <t>שווי קופה באשח  132,624.5</t>
  </si>
  <si>
    <t>שווי קופה באשח  40,007.86</t>
  </si>
  <si>
    <t>שווי קופה באשח  80,598.95</t>
  </si>
  <si>
    <t>שווי קופה באשח  482,386.7</t>
  </si>
  <si>
    <t>שווי קופה באשח  22,631.68</t>
  </si>
  <si>
    <t>שווי קופה באשח  20,415.36</t>
  </si>
  <si>
    <t>שווי קופה באשח  273,362.25</t>
  </si>
  <si>
    <t>שווי קופה באשח  7,338.51</t>
  </si>
  <si>
    <t>שווי קופה באשח  24,653.32</t>
  </si>
  <si>
    <t>שווי קופה באשח  10,074.15</t>
  </si>
  <si>
    <t>שווי קופה באשח  89,565.59</t>
  </si>
  <si>
    <t>שווי קופה באשח  82,070.83</t>
  </si>
  <si>
    <t>שווי קופה באשח  334,724.74</t>
  </si>
  <si>
    <t>שווי קופה באשח  4,174.35</t>
  </si>
  <si>
    <t>שווי קופה באשח  174,986.37</t>
  </si>
  <si>
    <t>שווי קופה באשח  707.79</t>
  </si>
  <si>
    <t>שווי קופה באשח  270.94</t>
  </si>
  <si>
    <t>שווי קופה באשח  1,202.14</t>
  </si>
  <si>
    <t>שווי קופה באשח  4,883.07</t>
  </si>
  <si>
    <t>שווי קופה באשח  2,849.84</t>
  </si>
  <si>
    <t>שווי קופה באשח  855.9</t>
  </si>
  <si>
    <t>שווי קופה באשח  1,347.57</t>
  </si>
  <si>
    <t>שווי קופה באשח  1,778.62</t>
  </si>
  <si>
    <t>שווי קופה באשח  2,150.7</t>
  </si>
  <si>
    <t>שווי קופה באשח  4,615.94</t>
  </si>
  <si>
    <t>שווי קופה באשח  7,366.75</t>
  </si>
  <si>
    <t>שווי קופה באשח  431.25</t>
  </si>
  <si>
    <t>שווי קופה באשח  1,321.45</t>
  </si>
  <si>
    <t>שווי קופה באשח  486.08</t>
  </si>
  <si>
    <t>שווי קופה באשח  8,959.27</t>
  </si>
  <si>
    <t>שווי קופה באשח  3,209.78</t>
  </si>
  <si>
    <t>שווי קופה באשח  763.79</t>
  </si>
  <si>
    <t>שווי קופה באשח  57.83</t>
  </si>
  <si>
    <t>שווי קופה באשח  130,570.12</t>
  </si>
  <si>
    <t>שווי קופה באשח  697.08</t>
  </si>
  <si>
    <t>שווי קופה באשח  7,771.68</t>
  </si>
  <si>
    <t>שווי קופה באשח  1,439.94</t>
  </si>
  <si>
    <t>שווי קופה באשח  9,415.39</t>
  </si>
  <si>
    <t>שווי קופה באשח  271.85</t>
  </si>
  <si>
    <t>שווי קופה באשח  3,689.46</t>
  </si>
  <si>
    <t>שווי קופה באשח  1,686.4</t>
  </si>
  <si>
    <t>שווי קופה באשח  428.47</t>
  </si>
  <si>
    <t>שווי קופה באשח  252.08</t>
  </si>
  <si>
    <t>שווי קופה באשח  144,417.91</t>
  </si>
  <si>
    <t>שווי קופה באשח  3,413.89</t>
  </si>
  <si>
    <t>שווי קופה באשח  107,782.29</t>
  </si>
  <si>
    <t>שווי קופה באשח  987.68</t>
  </si>
  <si>
    <t>שווי קופה באשח  2,146.86</t>
  </si>
  <si>
    <t>שווי קופה באשח  0.35</t>
  </si>
  <si>
    <t>שווי קופה באשח  2,313.06</t>
  </si>
  <si>
    <t>שווי קופה באשח  1,563.73</t>
  </si>
  <si>
    <t>שווי קופה באשח  5,619.31</t>
  </si>
  <si>
    <t>שווי קופה באשח  12,196.8</t>
  </si>
  <si>
    <t>שווי קופה באשח  337,836.12</t>
  </si>
  <si>
    <t>שווי קופה באשח  69,828.77</t>
  </si>
  <si>
    <t>שווי קופה באשח  199,738.89</t>
  </si>
  <si>
    <t>שווי קופה באשח  137,148.68</t>
  </si>
  <si>
    <t>שווי קופה באשח  405,594.4</t>
  </si>
  <si>
    <t>שווי קופה באשח  2,166,893.02</t>
  </si>
  <si>
    <t>שווי קופה באשח  164,452.35</t>
  </si>
  <si>
    <t>שווי קופה באשח  443,025.52</t>
  </si>
  <si>
    <t>שווי קופה באשח  94,326.31</t>
  </si>
  <si>
    <t>שווי קופה באשח  60,691.09</t>
  </si>
  <si>
    <t>שווי קופה באשח  1,325,547.79</t>
  </si>
  <si>
    <t>שווי קופה באשח  3,906.69</t>
  </si>
  <si>
    <t>שווי קופה באשח  532,829.17</t>
  </si>
  <si>
    <t>שווי קופה באשח  2,811,075.22</t>
  </si>
  <si>
    <t>שווי קופה באשח  659,098.77</t>
  </si>
  <si>
    <t>שווי קופה באשח  236,077.12</t>
  </si>
  <si>
    <t>שווי קופה באשח  111,915.29</t>
  </si>
  <si>
    <t>שווי קופה באשח  116,231.52</t>
  </si>
  <si>
    <t>שווי קופה באשח  60,340.29</t>
  </si>
  <si>
    <t>שווי קופה באשח  85,511.19</t>
  </si>
  <si>
    <t>שווי קופה באשח  67.93</t>
  </si>
  <si>
    <t>שווי קופה באשח  1,478.35</t>
  </si>
  <si>
    <t>שווי קופה באשח  1,383.18</t>
  </si>
  <si>
    <t>שווי קופה באשח  96,342.63</t>
  </si>
  <si>
    <t>שווי קופה באשח  5,102.71</t>
  </si>
  <si>
    <t>שווי קופה באשח  559.34</t>
  </si>
  <si>
    <t>שווי קופה באשח  1,203.13</t>
  </si>
  <si>
    <t>שווי קופה באשח  728.43</t>
  </si>
  <si>
    <t>שווי קופה באשח  817.69</t>
  </si>
  <si>
    <t>שווי קופה באשח  871.41</t>
  </si>
  <si>
    <t>שווי קופה באשח  9,260.34</t>
  </si>
  <si>
    <t>שווי קופה באשח  269,522.41</t>
  </si>
  <si>
    <t>שווי קופה באשח  172,308.7</t>
  </si>
  <si>
    <t>שווי קופה באשח  10,359.62</t>
  </si>
  <si>
    <t>שווי קופה באשח  628.08</t>
  </si>
  <si>
    <t>שווי קופה באשח  1,023,513.65</t>
  </si>
  <si>
    <t>שווי קופה באשח  29,941.39</t>
  </si>
  <si>
    <t>שווי קופה באשח  37,647.63</t>
  </si>
  <si>
    <t>שווי קופה באשח  42,650.15</t>
  </si>
  <si>
    <t>שווי קופה באשח  1,866.84</t>
  </si>
  <si>
    <t>שווי קופה באשח  970,008.1</t>
  </si>
  <si>
    <t>שווי קופה באשח  17,439.76</t>
  </si>
  <si>
    <t>שווי קופה באשח  83,910.27</t>
  </si>
  <si>
    <t>סוף מידע</t>
  </si>
  <si>
    <t>שיעור חשיפה לשנת 20172</t>
  </si>
  <si>
    <t>תחילת טבלה</t>
  </si>
  <si>
    <t>סוף טבלה</t>
  </si>
  <si>
    <t>תחילת טבלה 2</t>
  </si>
  <si>
    <t>סוף טבלה 2</t>
  </si>
  <si>
    <t>תחילת טבלה 3</t>
  </si>
  <si>
    <t>סוף טבלה 3</t>
  </si>
  <si>
    <t>תחילת טבלה 4</t>
  </si>
  <si>
    <t>סוף טבלה 4</t>
  </si>
  <si>
    <t>תחילת טבלה 5</t>
  </si>
  <si>
    <t>סוף טבלה 5</t>
  </si>
  <si>
    <t xml:space="preserve">תחילת טבלה </t>
  </si>
  <si>
    <t xml:space="preserve">סוף טבלה </t>
  </si>
  <si>
    <t>תחילת טבלה 6</t>
  </si>
  <si>
    <t>סוף טבלה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</si>
</sst>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0.0%"/>
  </numFmts>
  <fonts count="94" x14ac:knownFonts="1">
    <font>
      <sz val="11"/>
      <color theme="1"/>
      <name val="Arial"/>
      <family val="2"/>
      <charset val="177"/>
      <scheme val="minor"/>
    </font>
    <font>
      <b/>
      <sz val="12"/>
      <color indexed="10"/>
      <name val="Arial"/>
      <family val="2"/>
    </font>
    <font>
      <b/>
      <i/>
      <sz val="12"/>
      <color indexed="9"/>
      <name val="Arial"/>
      <family val="2"/>
    </font>
    <font>
      <sz val="10"/>
      <name val="Arial"/>
      <family val="2"/>
    </font>
    <font>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2"/>
      <color theme="1"/>
      <name val="David"/>
      <family val="2"/>
      <charset val="177"/>
    </font>
    <font>
      <sz val="13"/>
      <color theme="1"/>
      <name val="David"/>
      <family val="2"/>
      <charset val="177"/>
    </font>
    <font>
      <b/>
      <i/>
      <sz val="20"/>
      <color indexed="9"/>
      <name val="Arial"/>
      <family val="2"/>
    </font>
    <font>
      <b/>
      <sz val="20"/>
      <color indexed="18"/>
      <name val="Arial"/>
      <family val="2"/>
    </font>
    <font>
      <sz val="20"/>
      <color indexed="18"/>
      <name val="Arial"/>
      <family val="2"/>
    </font>
    <font>
      <b/>
      <sz val="20"/>
      <color indexed="9"/>
      <name val="Arial"/>
      <family val="2"/>
    </font>
    <font>
      <sz val="10"/>
      <color rgb="FF000000"/>
      <name val="Arial"/>
      <family val="2"/>
      <charset val="177"/>
    </font>
    <font>
      <sz val="14"/>
      <name val="Arial"/>
      <family val="2"/>
    </font>
    <font>
      <sz val="14"/>
      <color theme="1"/>
      <name val="Arial"/>
      <family val="2"/>
      <scheme val="minor"/>
    </font>
    <font>
      <sz val="14"/>
      <color theme="1"/>
      <name val="Arial"/>
      <family val="2"/>
      <charset val="177"/>
      <scheme val="minor"/>
    </font>
    <font>
      <sz val="8"/>
      <name val="Arial"/>
      <family val="2"/>
    </font>
    <font>
      <b/>
      <i/>
      <sz val="16"/>
      <color indexed="9"/>
      <name val="Arial"/>
      <family val="2"/>
    </font>
    <font>
      <sz val="11"/>
      <color theme="0"/>
      <name val="Arial"/>
      <family val="2"/>
      <charset val="177"/>
      <scheme val="minor"/>
    </font>
    <font>
      <sz val="10"/>
      <color rgb="FF000000"/>
      <name val="Arial"/>
      <family val="2"/>
    </font>
    <font>
      <sz val="10"/>
      <color rgb="FF000000"/>
      <name val="Arial"/>
      <family val="2"/>
    </font>
    <font>
      <sz val="10"/>
      <color rgb="FF000000"/>
      <name val="Arial"/>
      <family val="2"/>
    </font>
    <font>
      <sz val="11"/>
      <name val="Arial"/>
      <family val="2"/>
      <charset val="177"/>
      <scheme val="minor"/>
    </font>
    <font>
      <sz val="10"/>
      <name val="Arial"/>
      <family val="2"/>
      <charset val="177"/>
    </font>
    <font>
      <b/>
      <sz val="16"/>
      <color indexed="10"/>
      <name val="Arial"/>
      <family val="2"/>
    </font>
    <font>
      <sz val="16"/>
      <color theme="1"/>
      <name val="Arial"/>
      <family val="2"/>
      <scheme val="minor"/>
    </font>
    <font>
      <b/>
      <sz val="16"/>
      <name val="Arial"/>
      <family val="2"/>
    </font>
    <font>
      <sz val="16"/>
      <name val="Arial"/>
      <family val="2"/>
    </font>
    <font>
      <sz val="16"/>
      <color rgb="FF000000"/>
      <name val="Arial"/>
      <family val="2"/>
    </font>
    <font>
      <sz val="16"/>
      <color theme="1"/>
      <name val="Arial"/>
      <family val="2"/>
      <charset val="177"/>
      <scheme val="minor"/>
    </font>
    <font>
      <sz val="16"/>
      <color theme="1"/>
      <name val="Times New Roman"/>
      <family val="1"/>
    </font>
    <font>
      <sz val="18"/>
      <color theme="1"/>
      <name val="Arial"/>
      <family val="2"/>
      <charset val="177"/>
      <scheme val="minor"/>
    </font>
    <font>
      <b/>
      <sz val="18"/>
      <color indexed="10"/>
      <name val="Arial"/>
      <family val="2"/>
    </font>
    <font>
      <b/>
      <i/>
      <sz val="18"/>
      <color indexed="9"/>
      <name val="Arial"/>
      <family val="2"/>
    </font>
    <font>
      <sz val="18"/>
      <name val="Arial"/>
      <family val="2"/>
    </font>
    <font>
      <b/>
      <sz val="18"/>
      <name val="Arial"/>
      <family val="2"/>
    </font>
    <font>
      <sz val="18"/>
      <color rgb="FF000000"/>
      <name val="Arial"/>
      <family val="2"/>
    </font>
    <font>
      <sz val="18"/>
      <color theme="1"/>
      <name val="David"/>
      <family val="2"/>
      <charset val="177"/>
    </font>
    <font>
      <sz val="18"/>
      <color theme="1"/>
      <name val="Times New Roman"/>
      <family val="1"/>
    </font>
    <font>
      <sz val="18"/>
      <color theme="0"/>
      <name val="Arial"/>
      <family val="2"/>
      <charset val="177"/>
      <scheme val="minor"/>
    </font>
    <font>
      <b/>
      <sz val="18"/>
      <name val="Arial"/>
      <family val="2"/>
      <charset val="177"/>
    </font>
    <font>
      <b/>
      <sz val="18"/>
      <color indexed="10"/>
      <name val="Arial"/>
      <family val="2"/>
      <charset val="177"/>
    </font>
    <font>
      <b/>
      <i/>
      <sz val="18"/>
      <color indexed="9"/>
      <name val="Arial"/>
      <family val="2"/>
      <charset val="177"/>
    </font>
    <font>
      <b/>
      <sz val="18"/>
      <color indexed="18"/>
      <name val="Arial"/>
      <family val="2"/>
      <charset val="177"/>
    </font>
    <font>
      <sz val="18"/>
      <color indexed="18"/>
      <name val="Arial"/>
      <family val="2"/>
      <charset val="177"/>
    </font>
    <font>
      <b/>
      <sz val="18"/>
      <color indexed="9"/>
      <name val="Arial"/>
      <family val="2"/>
      <charset val="177"/>
    </font>
    <font>
      <sz val="18"/>
      <name val="Arial"/>
      <family val="2"/>
      <charset val="177"/>
    </font>
    <font>
      <sz val="14"/>
      <color rgb="FF000000"/>
      <name val="Arial"/>
      <family val="2"/>
      <charset val="177"/>
    </font>
    <font>
      <sz val="18"/>
      <color rgb="FF000000"/>
      <name val="Arial"/>
      <family val="2"/>
      <charset val="177"/>
    </font>
    <font>
      <sz val="20"/>
      <color theme="1"/>
      <name val="Arial"/>
      <family val="2"/>
      <charset val="177"/>
      <scheme val="minor"/>
    </font>
    <font>
      <b/>
      <sz val="20"/>
      <name val="Arial"/>
      <family val="2"/>
      <charset val="177"/>
    </font>
    <font>
      <b/>
      <sz val="20"/>
      <color indexed="10"/>
      <name val="Arial"/>
      <family val="2"/>
      <charset val="177"/>
    </font>
    <font>
      <sz val="20"/>
      <name val="Arial"/>
      <family val="2"/>
      <charset val="177"/>
    </font>
    <font>
      <b/>
      <i/>
      <sz val="20"/>
      <color indexed="9"/>
      <name val="Arial"/>
      <family val="2"/>
      <charset val="177"/>
    </font>
    <font>
      <sz val="20"/>
      <color rgb="FF000000"/>
      <name val="Arial"/>
      <family val="2"/>
      <charset val="177"/>
    </font>
    <font>
      <sz val="22"/>
      <color theme="1"/>
      <name val="Arial"/>
      <family val="2"/>
      <charset val="177"/>
      <scheme val="minor"/>
    </font>
    <font>
      <sz val="22"/>
      <name val="Arial"/>
      <family val="2"/>
      <charset val="177"/>
    </font>
    <font>
      <b/>
      <sz val="22"/>
      <color indexed="10"/>
      <name val="Arial"/>
      <family val="2"/>
      <charset val="177"/>
    </font>
    <font>
      <b/>
      <i/>
      <sz val="22"/>
      <color indexed="9"/>
      <name val="Arial"/>
      <family val="2"/>
      <charset val="177"/>
    </font>
    <font>
      <sz val="22"/>
      <color theme="0"/>
      <name val="Arial"/>
      <family val="2"/>
      <charset val="177"/>
      <scheme val="minor"/>
    </font>
    <font>
      <b/>
      <sz val="22"/>
      <color indexed="18"/>
      <name val="Arial"/>
      <family val="2"/>
      <charset val="177"/>
    </font>
    <font>
      <sz val="22"/>
      <color indexed="18"/>
      <name val="Arial"/>
      <family val="2"/>
      <charset val="177"/>
    </font>
    <font>
      <b/>
      <sz val="22"/>
      <color indexed="9"/>
      <name val="Arial"/>
      <family val="2"/>
      <charset val="177"/>
    </font>
    <font>
      <sz val="15"/>
      <color theme="1"/>
      <name val="David"/>
      <family val="2"/>
      <charset val="177"/>
    </font>
    <font>
      <u/>
      <sz val="15"/>
      <color theme="1"/>
      <name val="David"/>
      <family val="2"/>
      <charset val="177"/>
    </font>
    <font>
      <sz val="10"/>
      <color theme="1"/>
      <name val="David"/>
      <family val="2"/>
      <charset val="177"/>
    </font>
    <font>
      <u/>
      <sz val="10"/>
      <color theme="1"/>
      <name val="David"/>
      <family val="2"/>
      <charset val="177"/>
    </font>
    <font>
      <b/>
      <sz val="18"/>
      <color rgb="FFFF0000"/>
      <name val="Arial"/>
      <family val="2"/>
      <charset val="177"/>
    </font>
    <font>
      <sz val="22"/>
      <name val="Arial"/>
      <family val="2"/>
      <charset val="177"/>
      <scheme val="minor"/>
    </font>
    <font>
      <sz val="6"/>
      <color indexed="8"/>
      <name val="Arial"/>
      <family val="2"/>
    </font>
    <font>
      <b/>
      <sz val="12"/>
      <color indexed="8"/>
      <name val="Arial"/>
      <family val="2"/>
    </font>
    <font>
      <b/>
      <sz val="8"/>
      <color indexed="8"/>
      <name val="Arial"/>
      <family val="2"/>
    </font>
    <font>
      <b/>
      <sz val="14"/>
      <color indexed="9"/>
      <name val="Arial"/>
      <family val="2"/>
    </font>
    <font>
      <b/>
      <sz val="8"/>
      <color indexed="9"/>
      <name val="Arial"/>
      <family val="2"/>
    </font>
    <font>
      <b/>
      <sz val="9"/>
      <color indexed="9"/>
      <name val="Arial"/>
      <family val="2"/>
    </font>
    <font>
      <sz val="9"/>
      <color indexed="9"/>
      <name val="Arial"/>
      <family val="2"/>
    </font>
    <font>
      <sz val="8"/>
      <color indexed="8"/>
      <name val="Arial"/>
      <family val="2"/>
    </font>
    <font>
      <b/>
      <sz val="20"/>
      <color theme="0"/>
      <name val="Arial"/>
      <family val="2"/>
      <charset val="177"/>
    </font>
    <font>
      <sz val="20"/>
      <color theme="0"/>
      <name val="Arial"/>
      <family val="2"/>
      <charset val="177"/>
    </font>
    <font>
      <sz val="20"/>
      <color theme="0"/>
      <name val="Arial"/>
      <family val="2"/>
      <charset val="177"/>
      <scheme val="minor"/>
    </font>
    <font>
      <i/>
      <sz val="20"/>
      <color indexed="9"/>
      <name val="Arial"/>
      <family val="2"/>
      <charset val="177"/>
    </font>
    <font>
      <b/>
      <sz val="12"/>
      <color theme="0"/>
      <name val="Arial"/>
      <family val="2"/>
    </font>
    <font>
      <sz val="12"/>
      <color theme="0"/>
      <name val="Arial"/>
      <family val="2"/>
    </font>
    <font>
      <b/>
      <sz val="16"/>
      <color theme="0"/>
      <name val="Arial"/>
      <family val="2"/>
    </font>
    <font>
      <sz val="16"/>
      <color theme="0"/>
      <name val="Arial"/>
      <family val="2"/>
    </font>
    <font>
      <sz val="16"/>
      <color theme="0"/>
      <name val="Arial"/>
      <family val="2"/>
      <charset val="177"/>
      <scheme val="minor"/>
    </font>
    <font>
      <b/>
      <sz val="18"/>
      <color theme="0"/>
      <name val="Arial"/>
      <family val="2"/>
    </font>
    <font>
      <sz val="18"/>
      <color theme="0"/>
      <name val="Arial"/>
      <family val="2"/>
    </font>
    <font>
      <b/>
      <sz val="18"/>
      <color theme="0"/>
      <name val="Arial"/>
      <family val="2"/>
      <charset val="177"/>
    </font>
  </fonts>
  <fills count="10">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indexed="65"/>
        <bgColor indexed="9"/>
      </patternFill>
    </fill>
    <fill>
      <patternFill patternType="solid">
        <fgColor indexed="9"/>
        <bgColor indexed="9"/>
      </patternFill>
    </fill>
    <fill>
      <patternFill patternType="solid">
        <fgColor indexed="23"/>
        <bgColor indexed="9"/>
      </patternFill>
    </fill>
  </fills>
  <borders count="2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8"/>
      </bottom>
      <diagonal/>
    </border>
    <border>
      <left style="thin">
        <color indexed="31"/>
      </left>
      <right/>
      <top style="thin">
        <color indexed="31"/>
      </top>
      <bottom/>
      <diagonal/>
    </border>
    <border>
      <left/>
      <right/>
      <top style="thin">
        <color indexed="31"/>
      </top>
      <bottom/>
      <diagonal/>
    </border>
    <border>
      <left/>
      <right style="thin">
        <color indexed="31"/>
      </right>
      <top style="thin">
        <color indexed="31"/>
      </top>
      <bottom/>
      <diagonal/>
    </border>
    <border>
      <left style="thin">
        <color indexed="31"/>
      </left>
      <right/>
      <top/>
      <bottom style="thin">
        <color indexed="31"/>
      </bottom>
      <diagonal/>
    </border>
    <border>
      <left/>
      <right style="thin">
        <color indexed="31"/>
      </right>
      <top/>
      <bottom/>
      <diagonal/>
    </border>
    <border>
      <left style="thin">
        <color indexed="31"/>
      </left>
      <right style="thin">
        <color indexed="31"/>
      </right>
      <top style="thin">
        <color indexed="31"/>
      </top>
      <bottom style="thin">
        <color indexed="31"/>
      </bottom>
      <diagonal/>
    </border>
    <border>
      <left/>
      <right/>
      <top/>
      <bottom style="thin">
        <color indexed="64"/>
      </bottom>
      <diagonal/>
    </border>
  </borders>
  <cellStyleXfs count="10">
    <xf numFmtId="0" fontId="0" fillId="0" borderId="0"/>
    <xf numFmtId="0" fontId="3" fillId="0" borderId="0"/>
    <xf numFmtId="9" fontId="7" fillId="0" borderId="0" applyFont="0" applyFill="0" applyBorder="0" applyAlignment="0" applyProtection="0"/>
    <xf numFmtId="9" fontId="3" fillId="0" borderId="0" applyFont="0" applyFill="0" applyBorder="0" applyAlignment="0" applyProtection="0"/>
    <xf numFmtId="0" fontId="25" fillId="0" borderId="0"/>
    <xf numFmtId="0" fontId="26" fillId="0" borderId="0"/>
    <xf numFmtId="0" fontId="24" fillId="0" borderId="0"/>
    <xf numFmtId="0" fontId="24" fillId="0" borderId="0"/>
    <xf numFmtId="0" fontId="24" fillId="0" borderId="0"/>
    <xf numFmtId="43" fontId="7" fillId="0" borderId="0" applyFont="0" applyFill="0" applyBorder="0" applyAlignment="0" applyProtection="0"/>
  </cellStyleXfs>
  <cellXfs count="374">
    <xf numFmtId="0" fontId="0" fillId="0" borderId="0" xfId="0"/>
    <xf numFmtId="0" fontId="2" fillId="2" borderId="1" xfId="0" applyFont="1" applyFill="1" applyBorder="1" applyAlignment="1">
      <alignment horizontal="center"/>
    </xf>
    <xf numFmtId="0" fontId="4" fillId="0" borderId="0" xfId="0" applyFont="1"/>
    <xf numFmtId="0" fontId="0" fillId="0" borderId="0" xfId="0" applyFill="1"/>
    <xf numFmtId="0" fontId="3" fillId="0" borderId="0" xfId="0" applyFont="1"/>
    <xf numFmtId="0" fontId="3" fillId="0" borderId="0" xfId="1"/>
    <xf numFmtId="0" fontId="2" fillId="2" borderId="9" xfId="1" applyFont="1" applyFill="1" applyBorder="1" applyAlignment="1">
      <alignment horizontal="center"/>
    </xf>
    <xf numFmtId="0" fontId="5" fillId="0" borderId="4" xfId="1" applyFont="1" applyBorder="1"/>
    <xf numFmtId="0" fontId="6" fillId="0" borderId="5" xfId="1" applyFont="1" applyBorder="1"/>
    <xf numFmtId="0" fontId="8" fillId="0" borderId="4" xfId="1" applyFont="1" applyBorder="1"/>
    <xf numFmtId="9" fontId="6" fillId="0" borderId="0" xfId="1" applyNumberFormat="1" applyFont="1" applyFill="1" applyBorder="1"/>
    <xf numFmtId="9" fontId="6" fillId="0" borderId="8" xfId="1" applyNumberFormat="1" applyFont="1" applyFill="1" applyBorder="1"/>
    <xf numFmtId="0" fontId="6" fillId="0" borderId="7" xfId="1" applyFont="1" applyBorder="1"/>
    <xf numFmtId="0" fontId="2" fillId="2" borderId="9" xfId="0" applyFont="1" applyFill="1" applyBorder="1" applyAlignment="1">
      <alignment horizontal="center"/>
    </xf>
    <xf numFmtId="0" fontId="5" fillId="0" borderId="4" xfId="0" applyFont="1" applyBorder="1"/>
    <xf numFmtId="9" fontId="6" fillId="0" borderId="0" xfId="0" applyNumberFormat="1" applyFont="1" applyBorder="1"/>
    <xf numFmtId="0" fontId="6" fillId="0" borderId="5" xfId="0" applyFont="1" applyBorder="1"/>
    <xf numFmtId="0" fontId="8" fillId="0" borderId="4" xfId="0" applyFont="1" applyBorder="1"/>
    <xf numFmtId="9" fontId="6" fillId="0" borderId="0" xfId="0" applyNumberFormat="1" applyFont="1" applyFill="1" applyBorder="1"/>
    <xf numFmtId="9" fontId="6" fillId="0" borderId="8" xfId="0" applyNumberFormat="1" applyFont="1" applyFill="1" applyBorder="1"/>
    <xf numFmtId="0" fontId="6" fillId="0" borderId="7" xfId="0" applyFont="1" applyBorder="1"/>
    <xf numFmtId="0" fontId="0" fillId="0" borderId="8" xfId="0" applyBorder="1"/>
    <xf numFmtId="0" fontId="0" fillId="0" borderId="7" xfId="0" applyBorder="1"/>
    <xf numFmtId="0" fontId="0" fillId="0" borderId="0" xfId="0" applyBorder="1"/>
    <xf numFmtId="0" fontId="6" fillId="0" borderId="4" xfId="0" applyFont="1" applyBorder="1"/>
    <xf numFmtId="0" fontId="6" fillId="0" borderId="6" xfId="0" applyFont="1" applyBorder="1"/>
    <xf numFmtId="0" fontId="6" fillId="0" borderId="8" xfId="0" applyFont="1" applyBorder="1"/>
    <xf numFmtId="0" fontId="8" fillId="0" borderId="6" xfId="0" applyFont="1" applyBorder="1" applyAlignment="1">
      <alignment horizontal="right"/>
    </xf>
    <xf numFmtId="9" fontId="6" fillId="0" borderId="8" xfId="0" applyNumberFormat="1" applyFont="1" applyBorder="1"/>
    <xf numFmtId="0" fontId="0" fillId="0" borderId="6" xfId="0" applyBorder="1"/>
    <xf numFmtId="0" fontId="9" fillId="0" borderId="0" xfId="0" applyFont="1"/>
    <xf numFmtId="0" fontId="10" fillId="0" borderId="0" xfId="0" applyFont="1" applyFill="1" applyBorder="1"/>
    <xf numFmtId="0" fontId="10" fillId="0" borderId="0" xfId="0" applyFont="1" applyFill="1" applyBorder="1" applyAlignment="1"/>
    <xf numFmtId="0" fontId="8" fillId="0" borderId="4" xfId="0" applyFont="1" applyBorder="1" applyAlignment="1">
      <alignment wrapText="1"/>
    </xf>
    <xf numFmtId="0" fontId="2" fillId="2" borderId="1" xfId="0" applyFont="1" applyFill="1" applyBorder="1" applyAlignment="1">
      <alignment horizontal="center"/>
    </xf>
    <xf numFmtId="0" fontId="13" fillId="2" borderId="1"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4" fillId="3" borderId="4" xfId="0" applyFont="1" applyFill="1" applyBorder="1" applyAlignment="1"/>
    <xf numFmtId="164" fontId="14" fillId="3" borderId="0" xfId="2" applyNumberFormat="1" applyFont="1" applyFill="1" applyBorder="1" applyAlignment="1">
      <alignment horizontal="center"/>
    </xf>
    <xf numFmtId="164" fontId="14" fillId="3" borderId="0" xfId="0" applyNumberFormat="1" applyFont="1" applyFill="1" applyBorder="1" applyAlignment="1">
      <alignment horizontal="center"/>
    </xf>
    <xf numFmtId="164" fontId="14" fillId="3" borderId="0" xfId="3" applyNumberFormat="1" applyFont="1" applyFill="1" applyBorder="1" applyAlignment="1">
      <alignment horizontal="center"/>
    </xf>
    <xf numFmtId="0" fontId="15" fillId="3" borderId="5" xfId="0" applyFont="1" applyFill="1" applyBorder="1" applyAlignment="1"/>
    <xf numFmtId="164" fontId="14" fillId="3" borderId="0" xfId="3" quotePrefix="1" applyNumberFormat="1" applyFont="1" applyFill="1" applyBorder="1" applyAlignment="1">
      <alignment horizontal="center"/>
    </xf>
    <xf numFmtId="164" fontId="16" fillId="2" borderId="1" xfId="2" applyNumberFormat="1" applyFont="1" applyFill="1" applyBorder="1" applyAlignment="1">
      <alignment horizontal="center"/>
    </xf>
    <xf numFmtId="10" fontId="16" fillId="2" borderId="0" xfId="3" applyNumberFormat="1" applyFont="1" applyFill="1" applyBorder="1" applyAlignment="1">
      <alignment horizontal="center"/>
    </xf>
    <xf numFmtId="0" fontId="15" fillId="3" borderId="0" xfId="0" applyFont="1" applyFill="1" applyBorder="1" applyAlignment="1"/>
    <xf numFmtId="0" fontId="14" fillId="3" borderId="6" xfId="0" applyFont="1" applyFill="1" applyBorder="1" applyAlignment="1"/>
    <xf numFmtId="164" fontId="14" fillId="3" borderId="8" xfId="2" applyNumberFormat="1" applyFont="1" applyFill="1" applyBorder="1" applyAlignment="1">
      <alignment horizontal="center"/>
    </xf>
    <xf numFmtId="164" fontId="14" fillId="3" borderId="8" xfId="3" applyNumberFormat="1" applyFont="1" applyFill="1" applyBorder="1" applyAlignment="1">
      <alignment horizontal="center"/>
    </xf>
    <xf numFmtId="0" fontId="15" fillId="3" borderId="7" xfId="0" applyFont="1" applyFill="1" applyBorder="1" applyAlignment="1"/>
    <xf numFmtId="164" fontId="14" fillId="5" borderId="0" xfId="3" applyNumberFormat="1" applyFont="1" applyFill="1" applyBorder="1" applyAlignment="1">
      <alignment horizontal="center"/>
    </xf>
    <xf numFmtId="164" fontId="14" fillId="5" borderId="0" xfId="3" quotePrefix="1" applyNumberFormat="1" applyFont="1" applyFill="1" applyBorder="1" applyAlignment="1">
      <alignment horizontal="center"/>
    </xf>
    <xf numFmtId="0" fontId="8" fillId="0" borderId="4" xfId="1" applyFont="1" applyBorder="1" applyAlignment="1">
      <alignment wrapText="1"/>
    </xf>
    <xf numFmtId="9" fontId="0" fillId="0" borderId="0" xfId="0" applyNumberFormat="1"/>
    <xf numFmtId="0" fontId="6" fillId="0" borderId="4" xfId="0" applyFont="1" applyBorder="1" applyAlignment="1">
      <alignment wrapText="1"/>
    </xf>
    <xf numFmtId="0" fontId="6" fillId="0" borderId="6" xfId="0" applyFont="1" applyBorder="1" applyAlignment="1">
      <alignment wrapText="1"/>
    </xf>
    <xf numFmtId="0" fontId="5" fillId="0" borderId="4" xfId="0" applyFont="1" applyFill="1" applyBorder="1"/>
    <xf numFmtId="0" fontId="6" fillId="0" borderId="5" xfId="0" applyFont="1" applyFill="1" applyBorder="1"/>
    <xf numFmtId="0" fontId="8" fillId="0" borderId="4" xfId="0" applyFont="1" applyFill="1" applyBorder="1"/>
    <xf numFmtId="0" fontId="8" fillId="0" borderId="6" xfId="0" applyFont="1" applyFill="1" applyBorder="1"/>
    <xf numFmtId="0" fontId="6" fillId="0" borderId="7" xfId="0" applyFont="1" applyFill="1" applyBorder="1"/>
    <xf numFmtId="0" fontId="8" fillId="0" borderId="4" xfId="0" applyFont="1" applyFill="1" applyBorder="1" applyAlignment="1">
      <alignment wrapText="1"/>
    </xf>
    <xf numFmtId="0" fontId="0" fillId="0" borderId="0" xfId="0"/>
    <xf numFmtId="0" fontId="3" fillId="0" borderId="0" xfId="0" applyFont="1"/>
    <xf numFmtId="0" fontId="15" fillId="3" borderId="5" xfId="0" applyFont="1" applyFill="1" applyBorder="1" applyAlignment="1">
      <alignment wrapText="1"/>
    </xf>
    <xf numFmtId="0" fontId="13" fillId="2" borderId="2" xfId="0" applyFont="1" applyFill="1" applyBorder="1" applyAlignment="1">
      <alignment horizontal="center"/>
    </xf>
    <xf numFmtId="0" fontId="0" fillId="6" borderId="0" xfId="0" applyFill="1"/>
    <xf numFmtId="0" fontId="4" fillId="6" borderId="0" xfId="0" applyFont="1" applyFill="1"/>
    <xf numFmtId="0" fontId="3" fillId="6" borderId="0" xfId="0" applyFont="1" applyFill="1"/>
    <xf numFmtId="0" fontId="6" fillId="0" borderId="5" xfId="1" applyFont="1" applyFill="1" applyBorder="1"/>
    <xf numFmtId="0" fontId="13" fillId="2" borderId="2" xfId="0" applyFont="1" applyFill="1" applyBorder="1" applyAlignment="1">
      <alignment horizontal="center"/>
    </xf>
    <xf numFmtId="0" fontId="17" fillId="0" borderId="0" xfId="0" applyFont="1" applyFill="1" applyBorder="1"/>
    <xf numFmtId="0" fontId="17" fillId="0" borderId="0" xfId="0" applyFont="1" applyFill="1" applyBorder="1" applyAlignment="1"/>
    <xf numFmtId="0" fontId="8" fillId="0" borderId="4" xfId="0" applyFont="1" applyBorder="1" applyAlignment="1">
      <alignment horizontal="right" wrapText="1"/>
    </xf>
    <xf numFmtId="0" fontId="0" fillId="0" borderId="5" xfId="0" applyBorder="1"/>
    <xf numFmtId="0" fontId="13" fillId="2" borderId="2" xfId="0" applyFont="1" applyFill="1" applyBorder="1" applyAlignment="1"/>
    <xf numFmtId="0" fontId="18" fillId="0" borderId="0" xfId="0" applyFont="1"/>
    <xf numFmtId="0" fontId="19" fillId="0" borderId="0" xfId="0" applyFont="1"/>
    <xf numFmtId="0" fontId="20" fillId="0" borderId="0" xfId="0" applyFont="1"/>
    <xf numFmtId="0" fontId="21" fillId="0" borderId="0" xfId="0" applyFont="1"/>
    <xf numFmtId="0" fontId="23" fillId="0" borderId="0" xfId="0" applyFont="1"/>
    <xf numFmtId="164" fontId="16" fillId="2" borderId="0" xfId="2" applyNumberFormat="1" applyFont="1" applyFill="1" applyBorder="1" applyAlignment="1">
      <alignment horizontal="center"/>
    </xf>
    <xf numFmtId="0" fontId="16" fillId="2" borderId="4" xfId="0" applyFont="1" applyFill="1" applyBorder="1" applyAlignment="1">
      <alignment horizontal="right"/>
    </xf>
    <xf numFmtId="9" fontId="0" fillId="0" borderId="0" xfId="0" applyNumberFormat="1"/>
    <xf numFmtId="0" fontId="0" fillId="0" borderId="0" xfId="0"/>
    <xf numFmtId="0" fontId="3" fillId="0" borderId="0" xfId="1"/>
    <xf numFmtId="0" fontId="6" fillId="0" borderId="5" xfId="1" applyFont="1" applyBorder="1"/>
    <xf numFmtId="0" fontId="8" fillId="0" borderId="4" xfId="1" applyFont="1" applyBorder="1"/>
    <xf numFmtId="9" fontId="6" fillId="0" borderId="0" xfId="1" applyNumberFormat="1" applyFont="1" applyFill="1" applyBorder="1"/>
    <xf numFmtId="9" fontId="6" fillId="0" borderId="8" xfId="1" applyNumberFormat="1" applyFont="1" applyFill="1" applyBorder="1"/>
    <xf numFmtId="0" fontId="6" fillId="0" borderId="7" xfId="1" applyFont="1" applyBorder="1"/>
    <xf numFmtId="0" fontId="6" fillId="0" borderId="5" xfId="0" applyFont="1" applyFill="1" applyBorder="1"/>
    <xf numFmtId="0" fontId="0" fillId="6" borderId="0" xfId="0" applyFill="1"/>
    <xf numFmtId="0" fontId="6" fillId="0" borderId="5" xfId="1" applyFont="1" applyFill="1" applyBorder="1"/>
    <xf numFmtId="0" fontId="27" fillId="0" borderId="0" xfId="0" applyFont="1"/>
    <xf numFmtId="0" fontId="27" fillId="6" borderId="0" xfId="0" applyFont="1" applyFill="1"/>
    <xf numFmtId="0" fontId="28" fillId="0" borderId="0" xfId="0" applyFont="1"/>
    <xf numFmtId="0" fontId="28" fillId="0" borderId="0" xfId="0" applyFont="1" applyFill="1"/>
    <xf numFmtId="0" fontId="30" fillId="0" borderId="0" xfId="0" applyFont="1"/>
    <xf numFmtId="0" fontId="22" fillId="2" borderId="9" xfId="0" applyFont="1" applyFill="1" applyBorder="1" applyAlignment="1">
      <alignment horizontal="center"/>
    </xf>
    <xf numFmtId="0" fontId="31" fillId="0" borderId="4" xfId="0" applyFont="1" applyBorder="1"/>
    <xf numFmtId="0" fontId="32" fillId="0" borderId="5" xfId="1" applyFont="1" applyBorder="1" applyAlignment="1">
      <alignment horizontal="center"/>
    </xf>
    <xf numFmtId="0" fontId="32" fillId="0" borderId="5" xfId="1" applyFont="1" applyFill="1" applyBorder="1" applyAlignment="1">
      <alignment horizontal="center"/>
    </xf>
    <xf numFmtId="0" fontId="32" fillId="0" borderId="5" xfId="0" applyFont="1" applyFill="1" applyBorder="1" applyAlignment="1">
      <alignment horizontal="center"/>
    </xf>
    <xf numFmtId="0" fontId="32" fillId="0" borderId="7" xfId="1" applyFont="1" applyBorder="1" applyAlignment="1">
      <alignment horizontal="center"/>
    </xf>
    <xf numFmtId="0" fontId="34" fillId="0" borderId="0" xfId="0" applyFont="1"/>
    <xf numFmtId="0" fontId="32" fillId="0" borderId="4" xfId="0" applyFont="1" applyBorder="1" applyAlignment="1">
      <alignment wrapText="1"/>
    </xf>
    <xf numFmtId="0" fontId="32" fillId="0" borderId="4" xfId="0" applyFont="1" applyBorder="1"/>
    <xf numFmtId="0" fontId="32" fillId="0" borderId="6" xfId="0" applyFont="1" applyBorder="1"/>
    <xf numFmtId="0" fontId="33" fillId="0" borderId="4" xfId="0" applyFont="1" applyBorder="1"/>
    <xf numFmtId="0" fontId="34" fillId="0" borderId="4" xfId="0" applyFont="1" applyBorder="1"/>
    <xf numFmtId="0" fontId="34" fillId="0" borderId="6" xfId="0" applyFont="1" applyBorder="1"/>
    <xf numFmtId="9" fontId="32" fillId="0" borderId="0" xfId="0" applyNumberFormat="1" applyFont="1" applyBorder="1" applyAlignment="1">
      <alignment horizontal="center"/>
    </xf>
    <xf numFmtId="9" fontId="32" fillId="0" borderId="0" xfId="0" applyNumberFormat="1" applyFont="1" applyFill="1" applyBorder="1" applyAlignment="1">
      <alignment horizontal="center"/>
    </xf>
    <xf numFmtId="0" fontId="32" fillId="0" borderId="5" xfId="0" applyFont="1" applyBorder="1" applyAlignment="1">
      <alignment horizontal="center"/>
    </xf>
    <xf numFmtId="9" fontId="32" fillId="0" borderId="8" xfId="0" applyNumberFormat="1" applyFont="1" applyFill="1" applyBorder="1" applyAlignment="1">
      <alignment horizontal="center"/>
    </xf>
    <xf numFmtId="0" fontId="32" fillId="0" borderId="7" xfId="0" applyFont="1" applyBorder="1" applyAlignment="1">
      <alignment horizontal="center"/>
    </xf>
    <xf numFmtId="0" fontId="32" fillId="0" borderId="0" xfId="0" applyFont="1" applyBorder="1" applyAlignment="1">
      <alignment horizontal="center"/>
    </xf>
    <xf numFmtId="0" fontId="34" fillId="0" borderId="0" xfId="0" applyFont="1" applyAlignment="1">
      <alignment horizontal="center"/>
    </xf>
    <xf numFmtId="0" fontId="32" fillId="0" borderId="7" xfId="0" applyFont="1" applyFill="1" applyBorder="1" applyAlignment="1">
      <alignment horizontal="center"/>
    </xf>
    <xf numFmtId="9" fontId="32" fillId="0" borderId="8" xfId="0" applyNumberFormat="1" applyFont="1" applyBorder="1" applyAlignment="1">
      <alignment horizontal="center"/>
    </xf>
    <xf numFmtId="9" fontId="32" fillId="0" borderId="0" xfId="1" applyNumberFormat="1" applyFont="1" applyFill="1" applyBorder="1" applyAlignment="1">
      <alignment horizontal="center"/>
    </xf>
    <xf numFmtId="9" fontId="32" fillId="0" borderId="8" xfId="1" applyNumberFormat="1" applyFont="1" applyFill="1" applyBorder="1" applyAlignment="1">
      <alignment horizontal="center"/>
    </xf>
    <xf numFmtId="164" fontId="14" fillId="3" borderId="5" xfId="3" applyNumberFormat="1" applyFont="1" applyFill="1" applyBorder="1" applyAlignment="1">
      <alignment horizontal="center"/>
    </xf>
    <xf numFmtId="0" fontId="15" fillId="3" borderId="7" xfId="0" applyFont="1" applyFill="1" applyBorder="1" applyAlignment="1">
      <alignment wrapText="1"/>
    </xf>
    <xf numFmtId="0" fontId="36" fillId="6" borderId="0" xfId="0" applyFont="1" applyFill="1"/>
    <xf numFmtId="0" fontId="36" fillId="0" borderId="0" xfId="0" applyFont="1"/>
    <xf numFmtId="0" fontId="38" fillId="2" borderId="9" xfId="0" applyFont="1" applyFill="1" applyBorder="1" applyAlignment="1">
      <alignment horizontal="center"/>
    </xf>
    <xf numFmtId="0" fontId="40" fillId="0" borderId="4" xfId="0" applyFont="1" applyBorder="1"/>
    <xf numFmtId="9" fontId="39" fillId="0" borderId="0" xfId="0" applyNumberFormat="1" applyFont="1" applyBorder="1"/>
    <xf numFmtId="0" fontId="39" fillId="0" borderId="5" xfId="0" applyFont="1" applyBorder="1"/>
    <xf numFmtId="0" fontId="41" fillId="0" borderId="4" xfId="0" applyFont="1" applyBorder="1" applyAlignment="1">
      <alignment wrapText="1"/>
    </xf>
    <xf numFmtId="9" fontId="39" fillId="0" borderId="0" xfId="0" applyNumberFormat="1" applyFont="1" applyFill="1" applyBorder="1"/>
    <xf numFmtId="0" fontId="39" fillId="0" borderId="5" xfId="0" applyFont="1" applyFill="1" applyBorder="1"/>
    <xf numFmtId="9" fontId="39" fillId="0" borderId="8" xfId="0" applyNumberFormat="1" applyFont="1" applyBorder="1"/>
    <xf numFmtId="0" fontId="39" fillId="0" borderId="7" xfId="0" applyFont="1" applyBorder="1"/>
    <xf numFmtId="9" fontId="39" fillId="0" borderId="8" xfId="0" applyNumberFormat="1" applyFont="1" applyFill="1" applyBorder="1"/>
    <xf numFmtId="0" fontId="36" fillId="0" borderId="0" xfId="0" applyFont="1" applyFill="1"/>
    <xf numFmtId="0" fontId="39" fillId="0" borderId="0" xfId="1" applyFont="1"/>
    <xf numFmtId="0" fontId="38" fillId="2" borderId="9" xfId="1" applyFont="1" applyFill="1" applyBorder="1" applyAlignment="1">
      <alignment horizontal="center"/>
    </xf>
    <xf numFmtId="0" fontId="40" fillId="0" borderId="4" xfId="1" applyFont="1" applyBorder="1"/>
    <xf numFmtId="9" fontId="39" fillId="0" borderId="0" xfId="1" applyNumberFormat="1" applyFont="1" applyFill="1" applyBorder="1"/>
    <xf numFmtId="0" fontId="39" fillId="0" borderId="5" xfId="1" applyFont="1" applyBorder="1"/>
    <xf numFmtId="0" fontId="36" fillId="0" borderId="5" xfId="0" applyFont="1" applyBorder="1"/>
    <xf numFmtId="9" fontId="39" fillId="0" borderId="8" xfId="1" applyNumberFormat="1" applyFont="1" applyFill="1" applyBorder="1"/>
    <xf numFmtId="0" fontId="39" fillId="0" borderId="7" xfId="1" applyFont="1" applyBorder="1"/>
    <xf numFmtId="0" fontId="39" fillId="0" borderId="4" xfId="0" applyFont="1" applyBorder="1"/>
    <xf numFmtId="0" fontId="36" fillId="0" borderId="8" xfId="0" applyFont="1" applyBorder="1"/>
    <xf numFmtId="0" fontId="36" fillId="0" borderId="7" xfId="0" applyFont="1" applyBorder="1"/>
    <xf numFmtId="0" fontId="41" fillId="0" borderId="6" xfId="0" applyFont="1" applyBorder="1" applyAlignment="1">
      <alignment wrapText="1"/>
    </xf>
    <xf numFmtId="0" fontId="39" fillId="0" borderId="0" xfId="0" applyFont="1" applyFill="1" applyBorder="1"/>
    <xf numFmtId="0" fontId="39" fillId="0" borderId="8" xfId="0" applyFont="1" applyFill="1" applyBorder="1"/>
    <xf numFmtId="0" fontId="39" fillId="0" borderId="0" xfId="0" applyFont="1" applyBorder="1"/>
    <xf numFmtId="0" fontId="39" fillId="0" borderId="8" xfId="0" applyFont="1" applyBorder="1"/>
    <xf numFmtId="0" fontId="39" fillId="0" borderId="0" xfId="1" applyFont="1" applyBorder="1"/>
    <xf numFmtId="0" fontId="36" fillId="0" borderId="0" xfId="0" applyFont="1" applyBorder="1"/>
    <xf numFmtId="0" fontId="39" fillId="0" borderId="8" xfId="1" applyFont="1" applyBorder="1"/>
    <xf numFmtId="0" fontId="44" fillId="0" borderId="0" xfId="0" applyFont="1"/>
    <xf numFmtId="0" fontId="47" fillId="2" borderId="3" xfId="0" applyFont="1" applyFill="1" applyBorder="1" applyAlignment="1">
      <alignment horizontal="center" wrapText="1"/>
    </xf>
    <xf numFmtId="164" fontId="48" fillId="3" borderId="0" xfId="3" applyNumberFormat="1" applyFont="1" applyFill="1" applyBorder="1" applyAlignment="1">
      <alignment horizontal="center"/>
    </xf>
    <xf numFmtId="0" fontId="48" fillId="3" borderId="0" xfId="0" applyFont="1" applyFill="1" applyBorder="1" applyAlignment="1">
      <alignment horizontal="center"/>
    </xf>
    <xf numFmtId="0" fontId="49" fillId="3" borderId="5" xfId="0" applyFont="1" applyFill="1" applyBorder="1" applyAlignment="1"/>
    <xf numFmtId="164" fontId="48" fillId="3" borderId="0" xfId="3" quotePrefix="1" applyNumberFormat="1" applyFont="1" applyFill="1" applyBorder="1" applyAlignment="1">
      <alignment horizontal="center"/>
    </xf>
    <xf numFmtId="0" fontId="49" fillId="3" borderId="5" xfId="0" applyFont="1" applyFill="1" applyBorder="1" applyAlignment="1">
      <alignment wrapText="1"/>
    </xf>
    <xf numFmtId="164" fontId="50" fillId="2" borderId="0" xfId="2" applyNumberFormat="1" applyFont="1" applyFill="1" applyBorder="1" applyAlignment="1">
      <alignment horizontal="center"/>
    </xf>
    <xf numFmtId="10" fontId="50" fillId="2" borderId="0" xfId="3" applyNumberFormat="1" applyFont="1" applyFill="1" applyBorder="1" applyAlignment="1">
      <alignment horizontal="center"/>
    </xf>
    <xf numFmtId="0" fontId="49" fillId="3" borderId="0" xfId="0" applyFont="1" applyFill="1" applyBorder="1" applyAlignment="1"/>
    <xf numFmtId="164" fontId="48" fillId="3" borderId="8" xfId="3" applyNumberFormat="1" applyFont="1" applyFill="1" applyBorder="1" applyAlignment="1">
      <alignment horizontal="center"/>
    </xf>
    <xf numFmtId="0" fontId="49" fillId="3" borderId="7" xfId="0" applyFont="1" applyFill="1" applyBorder="1" applyAlignment="1"/>
    <xf numFmtId="0" fontId="51" fillId="0" borderId="0" xfId="0" applyFont="1"/>
    <xf numFmtId="0" fontId="52" fillId="0" borderId="0" xfId="0" applyFont="1" applyFill="1" applyBorder="1"/>
    <xf numFmtId="0" fontId="52" fillId="0" borderId="0" xfId="0" applyFont="1" applyFill="1" applyBorder="1" applyAlignment="1"/>
    <xf numFmtId="0" fontId="51" fillId="0" borderId="0" xfId="1" applyFont="1"/>
    <xf numFmtId="0" fontId="47" fillId="2" borderId="9" xfId="1" applyFont="1" applyFill="1" applyBorder="1" applyAlignment="1">
      <alignment horizontal="center"/>
    </xf>
    <xf numFmtId="0" fontId="45" fillId="0" borderId="4" xfId="1" applyFont="1" applyBorder="1"/>
    <xf numFmtId="9" fontId="51" fillId="0" borderId="0" xfId="1" applyNumberFormat="1" applyFont="1" applyFill="1" applyBorder="1"/>
    <xf numFmtId="0" fontId="51" fillId="0" borderId="5" xfId="1" applyFont="1" applyFill="1" applyBorder="1"/>
    <xf numFmtId="9" fontId="51" fillId="0" borderId="8" xfId="1" applyNumberFormat="1" applyFont="1" applyFill="1" applyBorder="1"/>
    <xf numFmtId="0" fontId="53" fillId="0" borderId="4" xfId="0" applyFont="1" applyBorder="1" applyAlignment="1">
      <alignment wrapText="1"/>
    </xf>
    <xf numFmtId="0" fontId="54" fillId="0" borderId="0" xfId="0" applyFont="1"/>
    <xf numFmtId="0" fontId="54" fillId="6" borderId="0" xfId="0" applyFont="1" applyFill="1"/>
    <xf numFmtId="0" fontId="56" fillId="0" borderId="0" xfId="1" applyFont="1" applyFill="1"/>
    <xf numFmtId="0" fontId="58" fillId="2" borderId="9" xfId="0" applyFont="1" applyFill="1" applyBorder="1" applyAlignment="1">
      <alignment horizontal="center"/>
    </xf>
    <xf numFmtId="0" fontId="55" fillId="0" borderId="4" xfId="0" applyFont="1" applyBorder="1"/>
    <xf numFmtId="0" fontId="57" fillId="0" borderId="5" xfId="0" applyFont="1" applyBorder="1"/>
    <xf numFmtId="9" fontId="57" fillId="0" borderId="0" xfId="0" applyNumberFormat="1" applyFont="1" applyFill="1" applyBorder="1"/>
    <xf numFmtId="0" fontId="59" fillId="0" borderId="4" xfId="0" applyFont="1" applyBorder="1" applyAlignment="1">
      <alignment wrapText="1"/>
    </xf>
    <xf numFmtId="0" fontId="59" fillId="0" borderId="4" xfId="0" applyFont="1" applyBorder="1"/>
    <xf numFmtId="0" fontId="59" fillId="0" borderId="6" xfId="0" applyFont="1" applyBorder="1"/>
    <xf numFmtId="9" fontId="57" fillId="0" borderId="8" xfId="0" applyNumberFormat="1" applyFont="1" applyFill="1" applyBorder="1"/>
    <xf numFmtId="0" fontId="57" fillId="0" borderId="7" xfId="0" applyFont="1" applyBorder="1"/>
    <xf numFmtId="0" fontId="57" fillId="0" borderId="0" xfId="0" applyFont="1" applyBorder="1"/>
    <xf numFmtId="0" fontId="57" fillId="0" borderId="4" xfId="0" applyFont="1" applyBorder="1"/>
    <xf numFmtId="9" fontId="57" fillId="0" borderId="0" xfId="0" applyNumberFormat="1" applyFont="1" applyBorder="1"/>
    <xf numFmtId="9" fontId="57" fillId="0" borderId="8" xfId="0" applyNumberFormat="1" applyFont="1" applyBorder="1"/>
    <xf numFmtId="0" fontId="54" fillId="0" borderId="8" xfId="0" applyFont="1" applyBorder="1"/>
    <xf numFmtId="0" fontId="54" fillId="0" borderId="7" xfId="0" applyFont="1" applyBorder="1"/>
    <xf numFmtId="0" fontId="36" fillId="0" borderId="5" xfId="0" applyFont="1" applyFill="1" applyBorder="1"/>
    <xf numFmtId="0" fontId="36" fillId="0" borderId="6" xfId="0" applyFont="1" applyBorder="1"/>
    <xf numFmtId="0" fontId="51" fillId="0" borderId="7" xfId="1" applyFont="1" applyFill="1" applyBorder="1"/>
    <xf numFmtId="0" fontId="53" fillId="0" borderId="6" xfId="0" applyFont="1" applyBorder="1" applyAlignment="1">
      <alignment wrapText="1"/>
    </xf>
    <xf numFmtId="0" fontId="36" fillId="0" borderId="7" xfId="0" applyFont="1" applyFill="1" applyBorder="1"/>
    <xf numFmtId="0" fontId="60" fillId="0" borderId="0" xfId="0" applyFont="1"/>
    <xf numFmtId="0" fontId="60" fillId="6" borderId="0" xfId="0" applyFont="1" applyFill="1"/>
    <xf numFmtId="0" fontId="61" fillId="0" borderId="0" xfId="0" applyFont="1"/>
    <xf numFmtId="0" fontId="62" fillId="0" borderId="0" xfId="0" applyFont="1"/>
    <xf numFmtId="0" fontId="63" fillId="2" borderId="3" xfId="0" applyFont="1" applyFill="1" applyBorder="1" applyAlignment="1">
      <alignment horizontal="center"/>
    </xf>
    <xf numFmtId="0" fontId="64" fillId="0" borderId="0" xfId="0" applyFont="1"/>
    <xf numFmtId="164" fontId="65" fillId="3" borderId="0" xfId="2" applyNumberFormat="1" applyFont="1" applyFill="1" applyBorder="1" applyAlignment="1">
      <alignment horizontal="center"/>
    </xf>
    <xf numFmtId="164" fontId="65" fillId="3" borderId="0" xfId="3" applyNumberFormat="1" applyFont="1" applyFill="1" applyBorder="1" applyAlignment="1">
      <alignment horizontal="center"/>
    </xf>
    <xf numFmtId="0" fontId="66" fillId="3" borderId="5" xfId="0" applyFont="1" applyFill="1" applyBorder="1" applyAlignment="1">
      <alignment wrapText="1"/>
    </xf>
    <xf numFmtId="164" fontId="65" fillId="3" borderId="0" xfId="3" quotePrefix="1" applyNumberFormat="1" applyFont="1" applyFill="1" applyBorder="1" applyAlignment="1">
      <alignment horizontal="center"/>
    </xf>
    <xf numFmtId="0" fontId="66" fillId="3" borderId="5" xfId="0" applyFont="1" applyFill="1" applyBorder="1" applyAlignment="1">
      <alignment horizontal="right"/>
    </xf>
    <xf numFmtId="0" fontId="66" fillId="3" borderId="5" xfId="0" applyFont="1" applyFill="1" applyBorder="1" applyAlignment="1"/>
    <xf numFmtId="164" fontId="67" fillId="2" borderId="0" xfId="2" applyNumberFormat="1" applyFont="1" applyFill="1" applyBorder="1" applyAlignment="1">
      <alignment horizontal="center"/>
    </xf>
    <xf numFmtId="0" fontId="66" fillId="3" borderId="0" xfId="0" applyFont="1" applyFill="1" applyBorder="1" applyAlignment="1"/>
    <xf numFmtId="164" fontId="65" fillId="3" borderId="8" xfId="2" applyNumberFormat="1" applyFont="1" applyFill="1" applyBorder="1" applyAlignment="1">
      <alignment horizontal="center"/>
    </xf>
    <xf numFmtId="164" fontId="65" fillId="3" borderId="8" xfId="3" applyNumberFormat="1" applyFont="1" applyFill="1" applyBorder="1" applyAlignment="1">
      <alignment horizontal="center"/>
    </xf>
    <xf numFmtId="0" fontId="66" fillId="3" borderId="7" xfId="0" applyFont="1" applyFill="1" applyBorder="1" applyAlignment="1"/>
    <xf numFmtId="0" fontId="61" fillId="6" borderId="0" xfId="0" applyFont="1" applyFill="1"/>
    <xf numFmtId="0" fontId="66" fillId="3" borderId="5" xfId="0" applyFont="1" applyFill="1" applyBorder="1" applyAlignment="1">
      <alignment horizontal="right" wrapText="1"/>
    </xf>
    <xf numFmtId="0" fontId="60" fillId="0" borderId="0" xfId="0" applyFont="1" applyFill="1"/>
    <xf numFmtId="164" fontId="66" fillId="0" borderId="0" xfId="0" applyNumberFormat="1" applyFont="1" applyFill="1" applyBorder="1" applyAlignment="1">
      <alignment horizontal="center"/>
    </xf>
    <xf numFmtId="164" fontId="65" fillId="0" borderId="0" xfId="3" applyNumberFormat="1" applyFont="1" applyFill="1" applyBorder="1" applyAlignment="1">
      <alignment horizontal="center"/>
    </xf>
    <xf numFmtId="0" fontId="66" fillId="0" borderId="0" xfId="0" applyFont="1" applyFill="1" applyBorder="1" applyAlignment="1"/>
    <xf numFmtId="0" fontId="61" fillId="0" borderId="0" xfId="0" applyFont="1" applyFill="1"/>
    <xf numFmtId="164" fontId="65" fillId="5" borderId="0" xfId="2" applyNumberFormat="1" applyFont="1" applyFill="1" applyBorder="1" applyAlignment="1">
      <alignment horizontal="center"/>
    </xf>
    <xf numFmtId="0" fontId="68" fillId="0" borderId="0" xfId="0" applyFont="1" applyAlignment="1">
      <alignment horizontal="right" readingOrder="2"/>
    </xf>
    <xf numFmtId="0" fontId="70" fillId="0" borderId="0" xfId="0" applyFont="1" applyAlignment="1">
      <alignment horizontal="right" readingOrder="2"/>
    </xf>
    <xf numFmtId="0" fontId="32" fillId="0" borderId="0" xfId="1" applyFont="1" applyBorder="1" applyAlignment="1">
      <alignment horizontal="center"/>
    </xf>
    <xf numFmtId="0" fontId="3" fillId="0" borderId="0" xfId="0" applyFont="1" applyFill="1"/>
    <xf numFmtId="0" fontId="22" fillId="2" borderId="11" xfId="0" applyFont="1" applyFill="1" applyBorder="1" applyAlignment="1">
      <alignment horizontal="center"/>
    </xf>
    <xf numFmtId="0" fontId="22" fillId="2" borderId="9" xfId="0" applyFont="1" applyFill="1" applyBorder="1" applyAlignment="1">
      <alignment horizontal="center"/>
    </xf>
    <xf numFmtId="0" fontId="38" fillId="2" borderId="10" xfId="0" applyFont="1" applyFill="1" applyBorder="1" applyAlignment="1">
      <alignment horizontal="center"/>
    </xf>
    <xf numFmtId="0" fontId="6" fillId="0" borderId="0" xfId="1" applyFont="1" applyBorder="1"/>
    <xf numFmtId="0" fontId="1" fillId="0" borderId="0" xfId="0" applyFont="1" applyFill="1"/>
    <xf numFmtId="0" fontId="62" fillId="0" borderId="0" xfId="0" applyFont="1" applyFill="1"/>
    <xf numFmtId="0" fontId="0" fillId="0" borderId="5" xfId="0" applyFill="1" applyBorder="1"/>
    <xf numFmtId="0" fontId="1" fillId="0" borderId="0" xfId="1" applyFont="1" applyFill="1"/>
    <xf numFmtId="0" fontId="56" fillId="0" borderId="0" xfId="0" applyFont="1" applyFill="1"/>
    <xf numFmtId="0" fontId="29" fillId="0" borderId="0" xfId="0" applyFont="1" applyFill="1"/>
    <xf numFmtId="0" fontId="37" fillId="0" borderId="0" xfId="0" applyFont="1" applyFill="1"/>
    <xf numFmtId="0" fontId="72" fillId="0" borderId="0" xfId="0" applyFont="1" applyFill="1"/>
    <xf numFmtId="0" fontId="46" fillId="0" borderId="0" xfId="0" applyFont="1" applyFill="1"/>
    <xf numFmtId="9" fontId="51" fillId="0" borderId="0" xfId="0" applyNumberFormat="1" applyFont="1" applyFill="1" applyBorder="1"/>
    <xf numFmtId="9" fontId="51" fillId="0" borderId="8" xfId="0" applyNumberFormat="1" applyFont="1" applyFill="1" applyBorder="1"/>
    <xf numFmtId="0" fontId="38" fillId="2" borderId="10" xfId="0" applyFont="1" applyFill="1" applyBorder="1" applyAlignment="1">
      <alignment horizontal="center"/>
    </xf>
    <xf numFmtId="43" fontId="60" fillId="0" borderId="0" xfId="9" applyFont="1"/>
    <xf numFmtId="43" fontId="60" fillId="0" borderId="0" xfId="0" applyNumberFormat="1" applyFont="1"/>
    <xf numFmtId="9" fontId="57" fillId="4" borderId="0" xfId="0" applyNumberFormat="1" applyFont="1" applyFill="1" applyBorder="1"/>
    <xf numFmtId="0" fontId="73" fillId="0" borderId="0" xfId="0" applyFont="1"/>
    <xf numFmtId="0" fontId="22" fillId="2" borderId="10" xfId="0" applyFont="1" applyFill="1" applyBorder="1" applyAlignment="1">
      <alignment horizontal="center"/>
    </xf>
    <xf numFmtId="0" fontId="22" fillId="2" borderId="11" xfId="0" applyFont="1" applyFill="1" applyBorder="1" applyAlignment="1">
      <alignment horizontal="center"/>
    </xf>
    <xf numFmtId="0" fontId="22" fillId="2" borderId="10" xfId="0" applyFont="1" applyFill="1" applyBorder="1" applyAlignment="1">
      <alignment horizontal="center"/>
    </xf>
    <xf numFmtId="0" fontId="36" fillId="0" borderId="0" xfId="0" applyFont="1" applyFill="1" applyAlignment="1">
      <alignment horizontal="right" readingOrder="2"/>
    </xf>
    <xf numFmtId="0" fontId="74" fillId="7" borderId="0" xfId="0" applyFont="1" applyFill="1" applyAlignment="1">
      <alignment vertical="center"/>
    </xf>
    <xf numFmtId="0" fontId="78" fillId="8" borderId="13" xfId="0" applyFont="1" applyFill="1" applyBorder="1" applyAlignment="1">
      <alignment horizontal="center" vertical="center"/>
    </xf>
    <xf numFmtId="0" fontId="78" fillId="8" borderId="14" xfId="0" applyFont="1" applyFill="1" applyBorder="1" applyAlignment="1">
      <alignment horizontal="center" vertical="center"/>
    </xf>
    <xf numFmtId="0" fontId="78" fillId="8" borderId="14" xfId="0" applyFont="1" applyFill="1" applyBorder="1" applyAlignment="1">
      <alignment horizontal="right" vertical="center"/>
    </xf>
    <xf numFmtId="49" fontId="76" fillId="8" borderId="15" xfId="0" applyNumberFormat="1" applyFont="1" applyFill="1" applyBorder="1" applyAlignment="1">
      <alignment horizontal="right" vertical="center" wrapText="1"/>
    </xf>
    <xf numFmtId="0" fontId="78" fillId="8" borderId="0" xfId="0" applyFont="1" applyFill="1" applyAlignment="1">
      <alignment horizontal="left"/>
    </xf>
    <xf numFmtId="49" fontId="79" fillId="8" borderId="0" xfId="0" applyNumberFormat="1" applyFont="1" applyFill="1" applyAlignment="1">
      <alignment horizontal="left"/>
    </xf>
    <xf numFmtId="0" fontId="78" fillId="8" borderId="16" xfId="0" applyFont="1" applyFill="1" applyBorder="1" applyAlignment="1">
      <alignment horizontal="left" vertical="center"/>
    </xf>
    <xf numFmtId="0" fontId="78" fillId="8" borderId="0" xfId="0" applyFont="1" applyFill="1" applyAlignment="1">
      <alignment horizontal="left" vertical="center" wrapText="1"/>
    </xf>
    <xf numFmtId="0" fontId="79" fillId="8" borderId="0" xfId="0" applyFont="1" applyFill="1" applyAlignment="1">
      <alignment horizontal="left"/>
    </xf>
    <xf numFmtId="49" fontId="76" fillId="8" borderId="18" xfId="0" applyNumberFormat="1" applyFont="1" applyFill="1" applyBorder="1" applyAlignment="1">
      <alignment horizontal="center" vertical="center"/>
    </xf>
    <xf numFmtId="49" fontId="78" fillId="8" borderId="0" xfId="0" applyNumberFormat="1" applyFont="1" applyFill="1" applyAlignment="1">
      <alignment horizontal="left"/>
    </xf>
    <xf numFmtId="0" fontId="76" fillId="8" borderId="18" xfId="0" applyFont="1" applyFill="1" applyBorder="1" applyAlignment="1">
      <alignment horizontal="right"/>
    </xf>
    <xf numFmtId="2" fontId="76" fillId="8" borderId="18" xfId="0" applyNumberFormat="1" applyFont="1" applyFill="1" applyBorder="1" applyAlignment="1">
      <alignment horizontal="right"/>
    </xf>
    <xf numFmtId="49" fontId="76" fillId="8" borderId="18" xfId="0" applyNumberFormat="1" applyFont="1" applyFill="1" applyBorder="1" applyAlignment="1">
      <alignment horizontal="right" vertical="center"/>
    </xf>
    <xf numFmtId="1" fontId="80" fillId="8" borderId="0" xfId="0" applyNumberFormat="1" applyFont="1" applyFill="1" applyAlignment="1">
      <alignment horizontal="center" vertical="center"/>
    </xf>
    <xf numFmtId="0" fontId="80" fillId="8" borderId="0" xfId="0" applyFont="1" applyFill="1" applyAlignment="1">
      <alignment horizontal="right" vertical="center"/>
    </xf>
    <xf numFmtId="0" fontId="81" fillId="8" borderId="18" xfId="0" applyFont="1" applyFill="1" applyBorder="1" applyAlignment="1">
      <alignment horizontal="right"/>
    </xf>
    <xf numFmtId="2" fontId="81" fillId="8" borderId="18" xfId="0" applyNumberFormat="1" applyFont="1" applyFill="1" applyBorder="1" applyAlignment="1">
      <alignment horizontal="right"/>
    </xf>
    <xf numFmtId="49" fontId="81" fillId="8" borderId="18" xfId="0" applyNumberFormat="1" applyFont="1" applyFill="1" applyBorder="1" applyAlignment="1">
      <alignment horizontal="right" vertical="center"/>
    </xf>
    <xf numFmtId="0" fontId="14" fillId="3" borderId="0" xfId="0" applyFont="1" applyFill="1" applyBorder="1" applyAlignment="1"/>
    <xf numFmtId="0" fontId="16" fillId="2" borderId="0" xfId="0" applyFont="1" applyFill="1" applyBorder="1" applyAlignment="1">
      <alignment horizontal="right"/>
    </xf>
    <xf numFmtId="0" fontId="14" fillId="3" borderId="8" xfId="0" applyFont="1" applyFill="1" applyBorder="1" applyAlignment="1"/>
    <xf numFmtId="0" fontId="15" fillId="3" borderId="8" xfId="0" applyFont="1" applyFill="1" applyBorder="1" applyAlignment="1"/>
    <xf numFmtId="0" fontId="13" fillId="2" borderId="19" xfId="0" applyFont="1" applyFill="1" applyBorder="1" applyAlignment="1">
      <alignment horizontal="center"/>
    </xf>
    <xf numFmtId="0" fontId="13" fillId="2" borderId="19" xfId="0" applyFont="1" applyFill="1" applyBorder="1" applyAlignment="1"/>
    <xf numFmtId="0" fontId="16" fillId="2" borderId="2" xfId="0" applyFont="1" applyFill="1" applyBorder="1" applyAlignment="1">
      <alignment horizontal="right"/>
    </xf>
    <xf numFmtId="0" fontId="23" fillId="0" borderId="0" xfId="0" applyFont="1" applyAlignment="1">
      <alignment horizontal="center"/>
    </xf>
    <xf numFmtId="0" fontId="65" fillId="3" borderId="0" xfId="0" applyFont="1" applyFill="1" applyBorder="1" applyAlignment="1"/>
    <xf numFmtId="0" fontId="67" fillId="2" borderId="0" xfId="0" applyFont="1" applyFill="1" applyBorder="1" applyAlignment="1">
      <alignment horizontal="right"/>
    </xf>
    <xf numFmtId="0" fontId="65" fillId="3" borderId="8" xfId="0" applyFont="1" applyFill="1" applyBorder="1" applyAlignment="1"/>
    <xf numFmtId="0" fontId="66" fillId="3" borderId="0" xfId="0" applyFont="1" applyFill="1" applyBorder="1" applyAlignment="1">
      <alignment horizontal="right"/>
    </xf>
    <xf numFmtId="0" fontId="66" fillId="3" borderId="0" xfId="0" applyFont="1" applyFill="1" applyBorder="1" applyAlignment="1">
      <alignment wrapText="1"/>
    </xf>
    <xf numFmtId="0" fontId="66" fillId="3" borderId="8" xfId="0" applyFont="1" applyFill="1" applyBorder="1" applyAlignment="1"/>
    <xf numFmtId="0" fontId="63" fillId="2" borderId="19" xfId="0" applyFont="1" applyFill="1" applyBorder="1" applyAlignment="1">
      <alignment horizontal="center"/>
    </xf>
    <xf numFmtId="0" fontId="63" fillId="2" borderId="19" xfId="0" applyFont="1" applyFill="1" applyBorder="1" applyAlignment="1"/>
    <xf numFmtId="0" fontId="15" fillId="5" borderId="0" xfId="0" applyFont="1" applyFill="1" applyBorder="1" applyAlignment="1"/>
    <xf numFmtId="0" fontId="15" fillId="5" borderId="0" xfId="0" applyFont="1" applyFill="1" applyBorder="1" applyAlignment="1">
      <alignment horizontal="right" wrapText="1"/>
    </xf>
    <xf numFmtId="0" fontId="66" fillId="5" borderId="0" xfId="0" applyFont="1" applyFill="1" applyBorder="1" applyAlignment="1">
      <alignment horizontal="right"/>
    </xf>
    <xf numFmtId="0" fontId="85" fillId="2" borderId="9" xfId="0" applyFont="1" applyFill="1" applyBorder="1" applyAlignment="1">
      <alignment horizontal="center"/>
    </xf>
    <xf numFmtId="0" fontId="84" fillId="0" borderId="0" xfId="0" applyFont="1" applyBorder="1" applyAlignment="1">
      <alignment horizontal="center"/>
    </xf>
    <xf numFmtId="0" fontId="0" fillId="0" borderId="0" xfId="0" applyBorder="1" applyAlignment="1">
      <alignment horizontal="center"/>
    </xf>
    <xf numFmtId="0" fontId="23" fillId="0" borderId="0" xfId="0" applyFont="1" applyBorder="1" applyAlignment="1">
      <alignment horizontal="center"/>
    </xf>
    <xf numFmtId="0" fontId="15" fillId="3" borderId="0" xfId="0" applyFont="1" applyFill="1" applyBorder="1" applyAlignment="1">
      <alignment wrapText="1"/>
    </xf>
    <xf numFmtId="0" fontId="15" fillId="3" borderId="8" xfId="0" applyFont="1" applyFill="1" applyBorder="1" applyAlignment="1">
      <alignment wrapText="1"/>
    </xf>
    <xf numFmtId="0" fontId="13" fillId="2" borderId="19" xfId="0" applyFont="1" applyFill="1" applyBorder="1" applyAlignment="1">
      <alignment horizontal="center" wrapText="1"/>
    </xf>
    <xf numFmtId="0" fontId="13" fillId="2" borderId="19" xfId="0" applyFont="1" applyFill="1" applyBorder="1" applyAlignment="1">
      <alignment wrapText="1"/>
    </xf>
    <xf numFmtId="0" fontId="36" fillId="0" borderId="0" xfId="0" applyFont="1" applyAlignment="1">
      <alignment horizontal="center"/>
    </xf>
    <xf numFmtId="0" fontId="48" fillId="3" borderId="0" xfId="0" applyFont="1" applyFill="1" applyBorder="1" applyAlignment="1"/>
    <xf numFmtId="0" fontId="50" fillId="2" borderId="0" xfId="0" applyFont="1" applyFill="1" applyBorder="1" applyAlignment="1">
      <alignment horizontal="right"/>
    </xf>
    <xf numFmtId="0" fontId="48" fillId="3" borderId="8" xfId="0" applyFont="1" applyFill="1" applyBorder="1" applyAlignment="1"/>
    <xf numFmtId="0" fontId="49" fillId="3" borderId="8" xfId="0" applyFont="1" applyFill="1" applyBorder="1" applyAlignment="1"/>
    <xf numFmtId="0" fontId="47" fillId="2" borderId="19" xfId="0" applyFont="1" applyFill="1" applyBorder="1" applyAlignment="1">
      <alignment horizontal="center" wrapText="1"/>
    </xf>
    <xf numFmtId="0" fontId="47" fillId="2" borderId="19" xfId="0" applyFont="1" applyFill="1" applyBorder="1" applyAlignment="1">
      <alignment wrapText="1"/>
    </xf>
    <xf numFmtId="0" fontId="49" fillId="3" borderId="0" xfId="0" applyFont="1" applyFill="1" applyBorder="1" applyAlignment="1">
      <alignment wrapText="1"/>
    </xf>
    <xf numFmtId="0" fontId="27" fillId="0" borderId="0" xfId="0" applyFont="1" applyAlignment="1">
      <alignment horizontal="center"/>
    </xf>
    <xf numFmtId="0" fontId="0" fillId="0" borderId="0" xfId="0" applyAlignment="1">
      <alignment horizontal="center"/>
    </xf>
    <xf numFmtId="0" fontId="23" fillId="0" borderId="0" xfId="0" applyFont="1" applyAlignment="1">
      <alignment horizontal="center"/>
    </xf>
    <xf numFmtId="0" fontId="84" fillId="0" borderId="4" xfId="0" applyFont="1" applyBorder="1" applyAlignment="1">
      <alignment horizontal="center"/>
    </xf>
    <xf numFmtId="0" fontId="84" fillId="0" borderId="0" xfId="0" applyFont="1" applyAlignment="1">
      <alignment horizontal="center"/>
    </xf>
    <xf numFmtId="0" fontId="84" fillId="0" borderId="10" xfId="0" applyFont="1" applyBorder="1" applyAlignment="1">
      <alignment horizontal="center"/>
    </xf>
    <xf numFmtId="0" fontId="82" fillId="0" borderId="8" xfId="1" applyFont="1" applyFill="1" applyBorder="1" applyAlignment="1">
      <alignment horizontal="center"/>
    </xf>
    <xf numFmtId="0" fontId="58" fillId="2" borderId="10" xfId="0" applyFont="1" applyFill="1" applyBorder="1" applyAlignment="1">
      <alignment horizontal="center"/>
    </xf>
    <xf numFmtId="0" fontId="58" fillId="2" borderId="11" xfId="0" applyFont="1" applyFill="1" applyBorder="1" applyAlignment="1">
      <alignment horizontal="center"/>
    </xf>
    <xf numFmtId="0" fontId="83" fillId="0" borderId="10" xfId="0" applyFont="1" applyBorder="1" applyAlignment="1">
      <alignment horizontal="center"/>
    </xf>
    <xf numFmtId="0" fontId="85" fillId="2" borderId="10" xfId="0" applyFont="1" applyFill="1" applyBorder="1" applyAlignment="1">
      <alignment horizontal="center"/>
    </xf>
    <xf numFmtId="0" fontId="85" fillId="2" borderId="11" xfId="0" applyFont="1" applyFill="1" applyBorder="1" applyAlignment="1">
      <alignment horizontal="center"/>
    </xf>
    <xf numFmtId="0" fontId="23" fillId="0" borderId="10" xfId="0" applyFont="1" applyBorder="1" applyAlignment="1">
      <alignment horizontal="center"/>
    </xf>
    <xf numFmtId="0" fontId="86" fillId="0" borderId="8" xfId="1" applyFont="1" applyFill="1" applyBorder="1" applyAlignment="1">
      <alignment horizontal="center"/>
    </xf>
    <xf numFmtId="0" fontId="23" fillId="0" borderId="4" xfId="0" applyFont="1" applyBorder="1" applyAlignment="1">
      <alignment horizontal="center"/>
    </xf>
    <xf numFmtId="0" fontId="2" fillId="2" borderId="10" xfId="1" applyFont="1" applyFill="1" applyBorder="1" applyAlignment="1">
      <alignment horizontal="center"/>
    </xf>
    <xf numFmtId="0" fontId="2" fillId="2" borderId="11" xfId="1" applyFont="1" applyFill="1" applyBorder="1" applyAlignment="1">
      <alignment horizontal="center"/>
    </xf>
    <xf numFmtId="0" fontId="6" fillId="0" borderId="11" xfId="1" applyFont="1" applyBorder="1" applyAlignment="1">
      <alignment horizontal="center"/>
    </xf>
    <xf numFmtId="0" fontId="2" fillId="2" borderId="10" xfId="0" applyFont="1" applyFill="1" applyBorder="1" applyAlignment="1">
      <alignment horizontal="center"/>
    </xf>
    <xf numFmtId="0" fontId="6" fillId="0" borderId="11" xfId="0" applyFont="1" applyBorder="1" applyAlignment="1">
      <alignment horizontal="center"/>
    </xf>
    <xf numFmtId="0" fontId="86" fillId="0" borderId="8" xfId="0" applyFont="1" applyFill="1" applyBorder="1" applyAlignment="1">
      <alignment horizontal="center"/>
    </xf>
    <xf numFmtId="0" fontId="87" fillId="0" borderId="10" xfId="0" applyFont="1" applyBorder="1" applyAlignment="1">
      <alignment horizontal="center"/>
    </xf>
    <xf numFmtId="0" fontId="2" fillId="2" borderId="1" xfId="0" applyFont="1" applyFill="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54" fillId="0" borderId="0" xfId="0" applyFont="1" applyAlignment="1">
      <alignment horizontal="center"/>
    </xf>
    <xf numFmtId="0" fontId="82" fillId="0" borderId="8" xfId="0" applyFont="1" applyFill="1" applyBorder="1" applyAlignment="1">
      <alignment horizontal="center"/>
    </xf>
    <xf numFmtId="0" fontId="83" fillId="0" borderId="6" xfId="0" applyFont="1" applyBorder="1" applyAlignment="1">
      <alignment horizontal="center"/>
    </xf>
    <xf numFmtId="0" fontId="83" fillId="0" borderId="8" xfId="0" applyFont="1" applyBorder="1" applyAlignment="1">
      <alignment horizontal="center"/>
    </xf>
    <xf numFmtId="0" fontId="83" fillId="0" borderId="7" xfId="0" applyFont="1" applyBorder="1" applyAlignment="1">
      <alignment horizontal="center"/>
    </xf>
    <xf numFmtId="0" fontId="57" fillId="0" borderId="11" xfId="0" applyFont="1" applyBorder="1" applyAlignment="1">
      <alignment horizontal="center"/>
    </xf>
    <xf numFmtId="0" fontId="2" fillId="2" borderId="11" xfId="0" applyFont="1" applyFill="1" applyBorder="1" applyAlignment="1">
      <alignment horizontal="center"/>
    </xf>
    <xf numFmtId="0" fontId="2" fillId="2" borderId="9" xfId="0" applyFont="1" applyFill="1" applyBorder="1" applyAlignment="1">
      <alignment horizontal="center"/>
    </xf>
    <xf numFmtId="0" fontId="87" fillId="0" borderId="6" xfId="0" applyFont="1" applyBorder="1" applyAlignment="1">
      <alignment horizontal="center"/>
    </xf>
    <xf numFmtId="0" fontId="87" fillId="0" borderId="8" xfId="0" applyFont="1" applyBorder="1" applyAlignment="1">
      <alignment horizontal="center"/>
    </xf>
    <xf numFmtId="0" fontId="87" fillId="0" borderId="7" xfId="0" applyFont="1" applyBorder="1" applyAlignment="1">
      <alignment horizontal="center"/>
    </xf>
    <xf numFmtId="0" fontId="90" fillId="0" borderId="10" xfId="0" applyFont="1" applyBorder="1" applyAlignment="1">
      <alignment horizontal="center"/>
    </xf>
    <xf numFmtId="0" fontId="22" fillId="2" borderId="9" xfId="0" applyFont="1" applyFill="1" applyBorder="1" applyAlignment="1">
      <alignment horizontal="center"/>
    </xf>
    <xf numFmtId="0" fontId="22" fillId="2" borderId="11" xfId="0" applyFont="1" applyFill="1" applyBorder="1" applyAlignment="1">
      <alignment horizontal="center"/>
    </xf>
    <xf numFmtId="0" fontId="88" fillId="0" borderId="8" xfId="0" applyFont="1" applyFill="1" applyBorder="1" applyAlignment="1">
      <alignment horizontal="center"/>
    </xf>
    <xf numFmtId="0" fontId="33" fillId="0" borderId="4" xfId="0" applyFont="1" applyBorder="1" applyAlignment="1">
      <alignment wrapText="1"/>
    </xf>
    <xf numFmtId="0" fontId="33" fillId="0" borderId="6" xfId="0" applyFont="1" applyBorder="1" applyAlignment="1">
      <alignment wrapText="1"/>
    </xf>
    <xf numFmtId="0" fontId="22" fillId="2" borderId="10" xfId="0" applyFont="1" applyFill="1" applyBorder="1" applyAlignment="1">
      <alignment horizontal="center"/>
    </xf>
    <xf numFmtId="0" fontId="89" fillId="0" borderId="10" xfId="0" applyFont="1" applyBorder="1" applyAlignment="1">
      <alignment horizontal="center"/>
    </xf>
    <xf numFmtId="0" fontId="44" fillId="0" borderId="0" xfId="0" applyFont="1" applyAlignment="1">
      <alignment horizontal="center"/>
    </xf>
    <xf numFmtId="0" fontId="92" fillId="0" borderId="10" xfId="0" applyFont="1" applyBorder="1" applyAlignment="1">
      <alignment horizontal="center" wrapText="1"/>
    </xf>
    <xf numFmtId="0" fontId="36" fillId="0" borderId="0" xfId="0" applyFont="1" applyAlignment="1">
      <alignment horizontal="center"/>
    </xf>
    <xf numFmtId="0" fontId="44" fillId="0" borderId="10" xfId="0" applyFont="1" applyBorder="1" applyAlignment="1">
      <alignment horizontal="center"/>
    </xf>
    <xf numFmtId="0" fontId="91" fillId="0" borderId="8" xfId="0" applyFont="1" applyFill="1" applyBorder="1" applyAlignment="1">
      <alignment horizontal="center"/>
    </xf>
    <xf numFmtId="0" fontId="38" fillId="2" borderId="10" xfId="0" applyFont="1" applyFill="1" applyBorder="1" applyAlignment="1">
      <alignment horizontal="center"/>
    </xf>
    <xf numFmtId="0" fontId="39" fillId="0" borderId="11" xfId="0" applyFont="1" applyBorder="1" applyAlignment="1">
      <alignment horizontal="center"/>
    </xf>
    <xf numFmtId="0" fontId="39" fillId="0" borderId="10" xfId="0" applyFont="1" applyBorder="1" applyAlignment="1">
      <alignment horizontal="center"/>
    </xf>
    <xf numFmtId="0" fontId="93" fillId="0" borderId="8" xfId="0" applyFont="1" applyFill="1" applyBorder="1" applyAlignment="1">
      <alignment horizontal="center"/>
    </xf>
    <xf numFmtId="0" fontId="44" fillId="0" borderId="4" xfId="0" applyFont="1" applyBorder="1" applyAlignment="1">
      <alignment horizontal="center"/>
    </xf>
    <xf numFmtId="0" fontId="47" fillId="2" borderId="10" xfId="1" applyFont="1" applyFill="1" applyBorder="1" applyAlignment="1">
      <alignment horizontal="center"/>
    </xf>
    <xf numFmtId="0" fontId="51" fillId="0" borderId="11" xfId="1" applyFont="1" applyBorder="1" applyAlignment="1">
      <alignment horizontal="center"/>
    </xf>
    <xf numFmtId="49" fontId="76" fillId="8" borderId="18" xfId="0" applyNumberFormat="1" applyFont="1" applyFill="1" applyBorder="1" applyAlignment="1">
      <alignment horizontal="center" vertical="center"/>
    </xf>
    <xf numFmtId="49" fontId="76" fillId="8" borderId="18" xfId="0" applyNumberFormat="1" applyFont="1" applyFill="1" applyBorder="1" applyAlignment="1">
      <alignment horizontal="center" vertical="center" wrapText="1"/>
    </xf>
    <xf numFmtId="49" fontId="76" fillId="8" borderId="17" xfId="0" applyNumberFormat="1" applyFont="1" applyFill="1" applyBorder="1" applyAlignment="1">
      <alignment horizontal="right" vertical="center" wrapText="1"/>
    </xf>
    <xf numFmtId="49" fontId="75" fillId="8" borderId="0" xfId="0" applyNumberFormat="1" applyFont="1" applyFill="1" applyAlignment="1">
      <alignment horizontal="left" vertical="center"/>
    </xf>
    <xf numFmtId="49" fontId="76" fillId="8" borderId="0" xfId="0" applyNumberFormat="1" applyFont="1" applyFill="1" applyAlignment="1">
      <alignment horizontal="center" vertical="center"/>
    </xf>
    <xf numFmtId="49" fontId="76" fillId="7" borderId="0" xfId="0" applyNumberFormat="1" applyFont="1" applyFill="1" applyAlignment="1">
      <alignment horizontal="center"/>
    </xf>
    <xf numFmtId="49" fontId="77" fillId="9" borderId="12" xfId="0" applyNumberFormat="1" applyFont="1" applyFill="1" applyBorder="1" applyAlignment="1">
      <alignment horizontal="center" vertical="center"/>
    </xf>
  </cellXfs>
  <cellStyles count="10">
    <cellStyle name="Comma" xfId="9" builtinId="3"/>
    <cellStyle name="Normal" xfId="0" builtinId="0"/>
    <cellStyle name="Normal 2" xfId="1"/>
    <cellStyle name="Normal 3" xfId="4"/>
    <cellStyle name="Normal 3 2" xfId="7"/>
    <cellStyle name="Normal 4" xfId="5"/>
    <cellStyle name="Normal 4 2" xfId="8"/>
    <cellStyle name="Normal 5" xfId="6"/>
    <cellStyle name="Percent" xfId="2" builtinId="5"/>
    <cellStyle name="Percent 2" xfId="3"/>
  </cellStyles>
  <dxfs count="485">
    <dxf>
      <font>
        <b val="0"/>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18"/>
        <color indexed="9"/>
        <name val="Arial"/>
        <scheme val="none"/>
      </font>
      <fill>
        <patternFill patternType="solid">
          <fgColor indexed="24"/>
          <bgColor indexed="18"/>
        </patternFill>
      </fill>
      <alignment horizontal="center" vertical="bottom" textRotation="0" wrapText="1" indent="0" justifyLastLine="0" shrinkToFit="0" readingOrder="0"/>
    </dxf>
    <dxf>
      <font>
        <b val="0"/>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18"/>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18"/>
        <color indexed="9"/>
        <name val="Arial"/>
        <scheme val="none"/>
      </font>
      <fill>
        <patternFill patternType="solid">
          <fgColor indexed="24"/>
          <bgColor indexed="18"/>
        </patternFill>
      </fill>
      <alignment horizontal="center" vertical="bottom" textRotation="0" wrapText="1"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1"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2"/>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
      <font>
        <b val="0"/>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numFmt numFmtId="164" formatCode="0.0%"/>
      <fill>
        <patternFill patternType="solid">
          <fgColor indexed="24"/>
          <bgColor indexed="22"/>
        </patternFill>
      </fill>
      <alignment horizontal="center" vertical="bottom" textRotation="0" wrapText="0" indent="0" justifyLastLine="0" shrinkToFit="0" readingOrder="0"/>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general" vertical="bottom" textRotation="0" wrapText="0" indent="0" justifyLastLine="0" shrinkToFit="0" readingOrder="0"/>
    </dxf>
    <dxf>
      <border outline="0">
        <left style="medium">
          <color indexed="64"/>
        </left>
        <right style="medium">
          <color indexed="64"/>
        </right>
        <top style="medium">
          <color indexed="64"/>
        </top>
      </border>
    </dxf>
    <dxf>
      <font>
        <b/>
        <i val="0"/>
        <strike val="0"/>
        <condense val="0"/>
        <extend val="0"/>
        <outline val="0"/>
        <shadow val="0"/>
        <u val="none"/>
        <vertAlign val="baseline"/>
        <sz val="20"/>
        <color indexed="18"/>
        <name val="Arial"/>
        <scheme val="none"/>
      </font>
      <fill>
        <patternFill patternType="solid">
          <fgColor indexed="24"/>
          <bgColor indexed="22"/>
        </patternFill>
      </fill>
      <alignment horizontal="center"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20"/>
        <color indexed="9"/>
        <name val="Arial"/>
        <scheme val="none"/>
      </font>
      <fill>
        <patternFill patternType="solid">
          <fgColor indexed="24"/>
          <bgColor indexed="18"/>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ables/table1.xml><?xml version="1.0" encoding="utf-8"?>
<table xmlns="http://schemas.openxmlformats.org/spreadsheetml/2006/main" id="1" name="טבלה1" displayName="טבלה1" ref="C2:L9" totalsRowShown="0" headerRowDxfId="484" dataDxfId="482" headerRowBorderDxfId="483" tableBorderDxfId="481" dataCellStyle="Percent 2">
  <autoFilter ref="C2:L9"/>
  <tableColumns count="10">
    <tableColumn id="1" name="אפיק ההשקעה" dataDxfId="480"/>
    <tableColumn id="2" name="שיעור חשיפה בפועל 31/12/18" dataDxfId="479" dataCellStyle="Percent"/>
    <tableColumn id="3" name="טוווח הסטייה" dataDxfId="478" dataCellStyle="Percent 2"/>
    <tableColumn id="4" name="שיעור חשיפה לשנת 2017" dataDxfId="477" dataCellStyle="Percent 2"/>
    <tableColumn id="5" name="שיעור חשיפה לשנת 2019" dataDxfId="476" dataCellStyle="Percent 2"/>
    <tableColumn id="6" name="שיעור חשיפה לשנת 2018" dataDxfId="475" dataCellStyle="Percent 2"/>
    <tableColumn id="7" name="טווח סטייה מקסימאלי" dataDxfId="474" dataCellStyle="Percent 2"/>
    <tableColumn id="8" name="שיעור מינימאלי חשיפה צפויה" dataDxfId="473" dataCellStyle="Percent 2"/>
    <tableColumn id="9" name="שיעור מקסימלי חשיפה צפויה" dataDxfId="472" dataCellStyle="Percent 2">
      <calculatedColumnFormula>G3+I3</calculatedColumnFormula>
    </tableColumn>
    <tableColumn id="10" name="מדד היחס 2019" dataDxfId="471"/>
  </tableColumns>
  <tableStyleInfo name="TableStyleMedium2" showFirstColumn="0" showLastColumn="0" showRowStripes="1" showColumnStripes="0"/>
</table>
</file>

<file path=xl/tables/table10.xml><?xml version="1.0" encoding="utf-8"?>
<table xmlns="http://schemas.openxmlformats.org/spreadsheetml/2006/main" id="10" name="טבלה10" displayName="טבלה10" ref="C32:L39" totalsRowShown="0" headerRowDxfId="358" dataDxfId="356" headerRowBorderDxfId="357" tableBorderDxfId="355" dataCellStyle="Percent 2">
  <autoFilter ref="C32:L39"/>
  <tableColumns count="10">
    <tableColumn id="1" name="אפיק ההשקעה" dataDxfId="354"/>
    <tableColumn id="2" name="שיעור חשיפה בפועל 31/12/18" dataDxfId="353" dataCellStyle="Percent"/>
    <tableColumn id="3" name="טוווח הסטייה" dataDxfId="352" dataCellStyle="Percent 2"/>
    <tableColumn id="4" name="שיעור חשיפה לשנת 2017" dataDxfId="351" dataCellStyle="Percent 2"/>
    <tableColumn id="5" name="שיעור חשיפה לשנת 2019" dataDxfId="350" dataCellStyle="Percent 2"/>
    <tableColumn id="6" name="שיעור חשיפה לשנת 2018" dataDxfId="349" dataCellStyle="Percent 2"/>
    <tableColumn id="7" name="טווח סטייה מקסימאלי" dataDxfId="348" dataCellStyle="Percent 2"/>
    <tableColumn id="8" name="שיעור מינימאלי חשיפה צפויה" dataDxfId="347" dataCellStyle="Percent 2"/>
    <tableColumn id="9" name="שיעור מקסימלי חשיפה צפויה" dataDxfId="346" dataCellStyle="Percent 2">
      <calculatedColumnFormula>G33+I33</calculatedColumnFormula>
    </tableColumn>
    <tableColumn id="10" name="מדד היחס 2019" dataDxfId="345"/>
  </tableColumns>
  <tableStyleInfo name="TableStyleMedium2" showFirstColumn="0" showLastColumn="0" showRowStripes="1" showColumnStripes="0"/>
</table>
</file>

<file path=xl/tables/table11.xml><?xml version="1.0" encoding="utf-8"?>
<table xmlns="http://schemas.openxmlformats.org/spreadsheetml/2006/main" id="11" name="טבלה11" displayName="טבלה11" ref="C42:L49" totalsRowShown="0" headerRowDxfId="344" dataDxfId="342" headerRowBorderDxfId="343" tableBorderDxfId="341" dataCellStyle="Percent 2">
  <autoFilter ref="C42:L49"/>
  <tableColumns count="10">
    <tableColumn id="1" name="אפיק ההשקעה" dataDxfId="340"/>
    <tableColumn id="2" name="שיעור חשיפה בפועל 31/12/18" dataDxfId="339" dataCellStyle="Percent"/>
    <tableColumn id="3" name="טוווח הסטייה" dataDxfId="338" dataCellStyle="Percent 2"/>
    <tableColumn id="4" name="שיעור חשיפה לשנת 2017" dataDxfId="337" dataCellStyle="Percent 2"/>
    <tableColumn id="5" name="שיעור חשיפה לשנת 2019" dataDxfId="336" dataCellStyle="Percent 2"/>
    <tableColumn id="6" name="שיעור חשיפה לשנת 2018" dataDxfId="335" dataCellStyle="Percent 2"/>
    <tableColumn id="7" name="טווח סטייה מקסימאלי" dataDxfId="334" dataCellStyle="Percent 2"/>
    <tableColumn id="8" name="שיעור מינימאלי חשיפה צפויה" dataDxfId="333" dataCellStyle="Percent 2"/>
    <tableColumn id="9" name="שיעור מקסימלי חשיפה צפויה" dataDxfId="332" dataCellStyle="Percent 2">
      <calculatedColumnFormula>G43+I43</calculatedColumnFormula>
    </tableColumn>
    <tableColumn id="10" name="מדד היחס 2019" dataDxfId="331"/>
  </tableColumns>
  <tableStyleInfo name="TableStyleMedium2" showFirstColumn="0" showLastColumn="0" showRowStripes="1" showColumnStripes="0"/>
</table>
</file>

<file path=xl/tables/table12.xml><?xml version="1.0" encoding="utf-8"?>
<table xmlns="http://schemas.openxmlformats.org/spreadsheetml/2006/main" id="12" name="טבלה12" displayName="טבלה12" ref="C52:L59" totalsRowShown="0" headerRowDxfId="330" dataDxfId="328" headerRowBorderDxfId="329" tableBorderDxfId="327" dataCellStyle="Percent 2">
  <autoFilter ref="C52:L59"/>
  <tableColumns count="10">
    <tableColumn id="1" name="אפיק ההשקעה" dataDxfId="326"/>
    <tableColumn id="2" name="שיעור חשיפה בפועל 31/12/18" dataDxfId="325" dataCellStyle="Percent"/>
    <tableColumn id="3" name="טוווח הסטייה" dataDxfId="324" dataCellStyle="Percent 2"/>
    <tableColumn id="4" name="שיעור חשיפה לשנת 2017" dataDxfId="323" dataCellStyle="Percent 2"/>
    <tableColumn id="5" name="שיעור חשיפה לשנת 2019" dataDxfId="322" dataCellStyle="Percent 2"/>
    <tableColumn id="6" name="שיעור חשיפה לשנת 2018" dataDxfId="321" dataCellStyle="Percent 2"/>
    <tableColumn id="7" name="טווח סטייה מקסימאלי" dataDxfId="320" dataCellStyle="Percent 2"/>
    <tableColumn id="8" name="שיעור מינימאלי חשיפה צפויה" dataDxfId="319" dataCellStyle="Percent 2"/>
    <tableColumn id="9" name="שיעור מקסימלי חשיפה צפויה" dataDxfId="318" dataCellStyle="Percent 2">
      <calculatedColumnFormula>G53+I53</calculatedColumnFormula>
    </tableColumn>
    <tableColumn id="10" name="מדד היחס 2019" dataDxfId="317"/>
  </tableColumns>
  <tableStyleInfo name="TableStyleMedium2" showFirstColumn="0" showLastColumn="0" showRowStripes="1" showColumnStripes="0"/>
</table>
</file>

<file path=xl/tables/table13.xml><?xml version="1.0" encoding="utf-8"?>
<table xmlns="http://schemas.openxmlformats.org/spreadsheetml/2006/main" id="13" name="טבלה13" displayName="טבלה13" ref="C2:L9" totalsRowShown="0" headerRowDxfId="316" dataDxfId="314" headerRowBorderDxfId="315" tableBorderDxfId="313" dataCellStyle="Percent 2">
  <autoFilter ref="C2:L9"/>
  <tableColumns count="10">
    <tableColumn id="1" name="אפיק ההשקעה" dataDxfId="312"/>
    <tableColumn id="2" name="שיעור חשיפה בפועל 31/12/18" dataDxfId="311" dataCellStyle="Percent"/>
    <tableColumn id="3" name="שיעור חשיפה לשנת 2017" dataDxfId="310" dataCellStyle="Percent 2"/>
    <tableColumn id="4" name="שיעור חשיפה לשנת 20172" dataDxfId="309" dataCellStyle="Percent 2"/>
    <tableColumn id="5" name="שיעור חשיפה לשנת 2019" dataDxfId="308" dataCellStyle="Percent 2"/>
    <tableColumn id="6" name="שיעור חשיפה לשנת 2018" dataDxfId="307" dataCellStyle="Percent 2"/>
    <tableColumn id="7" name="טווח סטייה מקסימאלי" dataDxfId="306" dataCellStyle="Percent 2"/>
    <tableColumn id="8" name="שיעור מינימאלי חשיפה צפויה" dataDxfId="305" dataCellStyle="Percent 2"/>
    <tableColumn id="9" name="שיעור מקסימלי חשיפה צפויה" dataDxfId="304" dataCellStyle="Percent 2">
      <calculatedColumnFormula>G3+I3</calculatedColumnFormula>
    </tableColumn>
    <tableColumn id="10" name="מדד היחס 2019" dataDxfId="303"/>
  </tableColumns>
  <tableStyleInfo name="TableStyleMedium2" showFirstColumn="0" showLastColumn="0" showRowStripes="1" showColumnStripes="0"/>
</table>
</file>

<file path=xl/tables/table14.xml><?xml version="1.0" encoding="utf-8"?>
<table xmlns="http://schemas.openxmlformats.org/spreadsheetml/2006/main" id="14" name="טבלה14" displayName="טבלה14" ref="C14:L21" totalsRowShown="0" headerRowDxfId="302" dataDxfId="300" headerRowBorderDxfId="301" tableBorderDxfId="299" dataCellStyle="Percent 2">
  <autoFilter ref="C14:L21"/>
  <tableColumns count="10">
    <tableColumn id="1" name="אפיק ההשקעה" dataDxfId="298"/>
    <tableColumn id="2" name="שיעור חשיפה בפועל 31/12/18" dataDxfId="297" dataCellStyle="Percent"/>
    <tableColumn id="3" name="שיעור חשיפה לשנת 2017" dataDxfId="296" dataCellStyle="Percent 2"/>
    <tableColumn id="4" name="שיעור חשיפה לשנת 20172" dataDxfId="295" dataCellStyle="Percent 2"/>
    <tableColumn id="5" name="שיעור חשיפה לשנת 2019" dataDxfId="294" dataCellStyle="Percent 2"/>
    <tableColumn id="6" name="שיעור חשיפה לשנת 2018" dataDxfId="293" dataCellStyle="Percent 2"/>
    <tableColumn id="7" name="טווח סטייה מקסימאלי" dataDxfId="292" dataCellStyle="Percent 2"/>
    <tableColumn id="8" name="שיעור מינימאלי חשיפה צפויה" dataDxfId="291" dataCellStyle="Percent 2"/>
    <tableColumn id="9" name="שיעור מקסימלי חשיפה צפויה" dataDxfId="290" dataCellStyle="Percent 2">
      <calculatedColumnFormula>G15+I15</calculatedColumnFormula>
    </tableColumn>
    <tableColumn id="10" name="מדד היחס 2019" dataDxfId="289"/>
  </tableColumns>
  <tableStyleInfo name="TableStyleMedium2" showFirstColumn="0" showLastColumn="0" showRowStripes="1" showColumnStripes="0"/>
</table>
</file>

<file path=xl/tables/table15.xml><?xml version="1.0" encoding="utf-8"?>
<table xmlns="http://schemas.openxmlformats.org/spreadsheetml/2006/main" id="15" name="טבלה15" displayName="טבלה15" ref="C2:L9" totalsRowShown="0" headerRowDxfId="288" dataDxfId="286" headerRowBorderDxfId="287" tableBorderDxfId="285" dataCellStyle="Percent 2">
  <autoFilter ref="C2:L9"/>
  <tableColumns count="10">
    <tableColumn id="1" name="אפיק ההשקעה" dataDxfId="284"/>
    <tableColumn id="2" name="שיעור חשיפה בפועל 31/12/18" dataDxfId="283" dataCellStyle="Percent"/>
    <tableColumn id="3" name="טווח סטייה" dataDxfId="282" dataCellStyle="Percent 2"/>
    <tableColumn id="4" name="שיעור חשיפה לשנת 2017" dataDxfId="281" dataCellStyle="Percent 2"/>
    <tableColumn id="5" name="שיעור חשיפה לשנת 2019" dataDxfId="280" dataCellStyle="Percent 2"/>
    <tableColumn id="6" name="שיעור חשיפה לשנת 2018" dataDxfId="279" dataCellStyle="Percent 2"/>
    <tableColumn id="7" name="טווח סטייה מקסימאלי" dataDxfId="278" dataCellStyle="Percent 2"/>
    <tableColumn id="8" name="שיעור מינימאלי חשיפה צפויה" dataDxfId="277" dataCellStyle="Percent 2"/>
    <tableColumn id="9" name="שיעור מקסימלי חשיפה צפויה" dataDxfId="276" dataCellStyle="Percent 2">
      <calculatedColumnFormula>G3+I3</calculatedColumnFormula>
    </tableColumn>
    <tableColumn id="10" name="מדד היחס 2019" dataDxfId="275"/>
  </tableColumns>
  <tableStyleInfo name="TableStyleMedium2" showFirstColumn="0" showLastColumn="0" showRowStripes="1" showColumnStripes="0"/>
</table>
</file>

<file path=xl/tables/table16.xml><?xml version="1.0" encoding="utf-8"?>
<table xmlns="http://schemas.openxmlformats.org/spreadsheetml/2006/main" id="16" name="טבלה16" displayName="טבלה16" ref="C2:L9" totalsRowShown="0" headerRowDxfId="274" dataDxfId="272" headerRowBorderDxfId="273" tableBorderDxfId="271" dataCellStyle="Percent 2">
  <autoFilter ref="C2:L9"/>
  <tableColumns count="10">
    <tableColumn id="1" name="אפיק ההשקעה" dataDxfId="270"/>
    <tableColumn id="2" name="שיעור חשיפה בפועל 31/12/18" dataDxfId="269" dataCellStyle="Percent"/>
    <tableColumn id="3" name="שיעור חשיפה לשנת 2017" dataDxfId="268" dataCellStyle="Percent 2"/>
    <tableColumn id="4" name="שיעור חשיפה לשנת 2019" dataDxfId="267" dataCellStyle="Percent 2"/>
    <tableColumn id="5" name="שיעור חשיפה לשנת 2018" dataDxfId="266" dataCellStyle="Percent 2"/>
    <tableColumn id="6" name="טוווח הסטייה" dataDxfId="265" dataCellStyle="Percent 2"/>
    <tableColumn id="7" name="טווח סטייה מקסימאלי" dataDxfId="264" dataCellStyle="Percent 2"/>
    <tableColumn id="8" name="שיעור מינימאלי חשיפה צפויה" dataDxfId="263" dataCellStyle="Percent 2"/>
    <tableColumn id="9" name="שיעור מקסימלי חשיפה צפויה" dataDxfId="262" dataCellStyle="Percent 2">
      <calculatedColumnFormula>F3+I3</calculatedColumnFormula>
    </tableColumn>
    <tableColumn id="10" name="מדד היחס 2019" dataDxfId="261"/>
  </tableColumns>
  <tableStyleInfo name="TableStyleMedium2" showFirstColumn="0" showLastColumn="0" showRowStripes="1" showColumnStripes="0"/>
</table>
</file>

<file path=xl/tables/table17.xml><?xml version="1.0" encoding="utf-8"?>
<table xmlns="http://schemas.openxmlformats.org/spreadsheetml/2006/main" id="17" name="טבלה17" displayName="טבלה17" ref="C12:L19" totalsRowShown="0" headerRowDxfId="260" dataDxfId="258" headerRowBorderDxfId="259" tableBorderDxfId="257" dataCellStyle="Percent 2">
  <autoFilter ref="C12:L19"/>
  <tableColumns count="10">
    <tableColumn id="1" name="אפיק ההשקעה" dataDxfId="256"/>
    <tableColumn id="2" name="שיעור חשיפה בפועל 31/12/18" dataDxfId="255" dataCellStyle="Percent"/>
    <tableColumn id="3" name="שיעור חשיפה לשנת 2017" dataDxfId="254" dataCellStyle="Percent 2"/>
    <tableColumn id="4" name="שיעור חשיפה לשנת 2019" dataDxfId="253" dataCellStyle="Percent 2"/>
    <tableColumn id="5" name="שיעור חשיפה לשנת 2018" dataDxfId="252" dataCellStyle="Percent 2"/>
    <tableColumn id="6" name="טוווח הסטייה" dataDxfId="251" dataCellStyle="Percent 2"/>
    <tableColumn id="7" name="טווח סטייה מקסימאלי" dataDxfId="250" dataCellStyle="Percent 2"/>
    <tableColumn id="8" name="שיעור מינימאלי חשיפה צפויה" dataDxfId="249" dataCellStyle="Percent 2"/>
    <tableColumn id="9" name="שיעור מקסימלי חשיפה צפויה" dataDxfId="248" dataCellStyle="Percent 2">
      <calculatedColumnFormula>F13+I13</calculatedColumnFormula>
    </tableColumn>
    <tableColumn id="10" name="מדד היחס 2019" dataDxfId="247"/>
  </tableColumns>
  <tableStyleInfo name="TableStyleMedium2" showFirstColumn="0" showLastColumn="0" showRowStripes="1" showColumnStripes="0"/>
</table>
</file>

<file path=xl/tables/table18.xml><?xml version="1.0" encoding="utf-8"?>
<table xmlns="http://schemas.openxmlformats.org/spreadsheetml/2006/main" id="18" name="טבלה18" displayName="טבלה18" ref="C22:L29" totalsRowShown="0" headerRowDxfId="246" dataDxfId="244" headerRowBorderDxfId="245" tableBorderDxfId="243" dataCellStyle="Percent 2">
  <autoFilter ref="C22:L29"/>
  <tableColumns count="10">
    <tableColumn id="1" name="אפיק ההשקעה" dataDxfId="242"/>
    <tableColumn id="2" name="שיעור חשיפה בפועל 31/12/18" dataDxfId="241" dataCellStyle="Percent"/>
    <tableColumn id="3" name="שיעור חשיפה לשנת 2017" dataDxfId="240" dataCellStyle="Percent 2"/>
    <tableColumn id="4" name="שיעור חשיפה לשנת 2019" dataDxfId="239" dataCellStyle="Percent 2"/>
    <tableColumn id="5" name="שיעור חשיפה לשנת 2018" dataDxfId="238" dataCellStyle="Percent 2"/>
    <tableColumn id="6" name="טוווח הסטייה" dataDxfId="237" dataCellStyle="Percent 2"/>
    <tableColumn id="7" name="טווח סטייה מקסימאלי" dataDxfId="236" dataCellStyle="Percent 2"/>
    <tableColumn id="8" name="שיעור מינימאלי חשיפה צפויה" dataDxfId="235" dataCellStyle="Percent 2"/>
    <tableColumn id="9" name="שיעור מקסימלי חשיפה צפויה" dataDxfId="234" dataCellStyle="Percent 2">
      <calculatedColumnFormula>F23+I23</calculatedColumnFormula>
    </tableColumn>
    <tableColumn id="10" name="מדד היחס 2019" dataDxfId="233"/>
  </tableColumns>
  <tableStyleInfo name="TableStyleMedium2" showFirstColumn="0" showLastColumn="0" showRowStripes="1" showColumnStripes="0"/>
</table>
</file>

<file path=xl/tables/table19.xml><?xml version="1.0" encoding="utf-8"?>
<table xmlns="http://schemas.openxmlformats.org/spreadsheetml/2006/main" id="19" name="טבלה19" displayName="טבלה19" ref="C32:L39" totalsRowShown="0" headerRowDxfId="232" dataDxfId="230" headerRowBorderDxfId="231" tableBorderDxfId="229" dataCellStyle="Percent 2">
  <autoFilter ref="C32:L39"/>
  <tableColumns count="10">
    <tableColumn id="1" name="אפיק ההשקעה" dataDxfId="228"/>
    <tableColumn id="2" name="שיעור חשיפה בפועל 31/12/18" dataDxfId="227" dataCellStyle="Percent"/>
    <tableColumn id="3" name="שיעור חשיפה לשנת 2017" dataDxfId="226" dataCellStyle="Percent 2"/>
    <tableColumn id="4" name="שיעור חשיפה לשנת 2019" dataDxfId="225" dataCellStyle="Percent 2"/>
    <tableColumn id="5" name="שיעור חשיפה לשנת 2018" dataDxfId="224" dataCellStyle="Percent 2"/>
    <tableColumn id="6" name="טוווח הסטייה" dataDxfId="223" dataCellStyle="Percent 2"/>
    <tableColumn id="7" name="טווח סטייה מקסימאלי" dataDxfId="222" dataCellStyle="Percent 2"/>
    <tableColumn id="8" name="שיעור מינימאלי חשיפה צפויה" dataDxfId="221" dataCellStyle="Percent 2"/>
    <tableColumn id="9" name="שיעור מקסימלי חשיפה צפויה" dataDxfId="220" dataCellStyle="Percent 2">
      <calculatedColumnFormula>F33+I33</calculatedColumnFormula>
    </tableColumn>
    <tableColumn id="10" name="מדד היחס 2019" dataDxfId="219"/>
  </tableColumns>
  <tableStyleInfo name="TableStyleMedium2" showFirstColumn="0" showLastColumn="0" showRowStripes="1" showColumnStripes="0"/>
</table>
</file>

<file path=xl/tables/table2.xml><?xml version="1.0" encoding="utf-8"?>
<table xmlns="http://schemas.openxmlformats.org/spreadsheetml/2006/main" id="2" name="טבלה2" displayName="טבלה2" ref="C12:L19" totalsRowShown="0" headerRowDxfId="470" dataDxfId="468" headerRowBorderDxfId="469" tableBorderDxfId="467" dataCellStyle="Percent 2">
  <autoFilter ref="C12:L19"/>
  <tableColumns count="10">
    <tableColumn id="1" name="אפיק ההשקעה" dataDxfId="466"/>
    <tableColumn id="2" name="שיעור חשיפה בפועל 31/12/18" dataDxfId="465" dataCellStyle="Percent"/>
    <tableColumn id="3" name="טוווח הסטייה" dataDxfId="464" dataCellStyle="Percent 2"/>
    <tableColumn id="4" name="שיעור חשיפה לשנת 2017" dataDxfId="463" dataCellStyle="Percent 2"/>
    <tableColumn id="5" name="שיעור חשיפה לשנת 2019" dataDxfId="462" dataCellStyle="Percent 2"/>
    <tableColumn id="6" name="שיעור חשיפה לשנת 2018" dataDxfId="461" dataCellStyle="Percent 2"/>
    <tableColumn id="7" name="טווח סטייה מקסימאלי" dataDxfId="460" dataCellStyle="Percent 2"/>
    <tableColumn id="8" name="שיעור מינימאלי חשיפה צפויה" dataDxfId="459" dataCellStyle="Percent 2"/>
    <tableColumn id="9" name="שיעור מקסימלי חשיפה צפויה" dataDxfId="458" dataCellStyle="Percent 2">
      <calculatedColumnFormula>G13+I13</calculatedColumnFormula>
    </tableColumn>
    <tableColumn id="10" name="מדד היחס 2019" dataDxfId="457"/>
  </tableColumns>
  <tableStyleInfo name="TableStyleMedium2" showFirstColumn="0" showLastColumn="0" showRowStripes="1" showColumnStripes="0"/>
</table>
</file>

<file path=xl/tables/table20.xml><?xml version="1.0" encoding="utf-8"?>
<table xmlns="http://schemas.openxmlformats.org/spreadsheetml/2006/main" id="20" name="טבלה20" displayName="טבלה20" ref="C42:L49" totalsRowShown="0" headerRowDxfId="218" dataDxfId="216" headerRowBorderDxfId="217" tableBorderDxfId="215" dataCellStyle="Percent 2">
  <autoFilter ref="C42:L49"/>
  <tableColumns count="10">
    <tableColumn id="1" name="אפיק ההשקעה" dataDxfId="214"/>
    <tableColumn id="2" name="שיעור חשיפה בפועל 31/12/18" dataDxfId="213" dataCellStyle="Percent"/>
    <tableColumn id="3" name="שיעור חשיפה לשנת 2017" dataDxfId="212" dataCellStyle="Percent 2"/>
    <tableColumn id="4" name="שיעור חשיפה לשנת 2019" dataDxfId="211" dataCellStyle="Percent 2"/>
    <tableColumn id="5" name="שיעור חשיפה לשנת 2018" dataDxfId="210" dataCellStyle="Percent 2"/>
    <tableColumn id="6" name="טוווח הסטייה" dataDxfId="209" dataCellStyle="Percent 2"/>
    <tableColumn id="7" name="טווח סטייה מקסימאלי" dataDxfId="208" dataCellStyle="Percent 2"/>
    <tableColumn id="8" name="שיעור מינימאלי חשיפה צפויה" dataDxfId="207" dataCellStyle="Percent 2"/>
    <tableColumn id="9" name="שיעור מקסימלי חשיפה צפויה" dataDxfId="206" dataCellStyle="Percent 2">
      <calculatedColumnFormula>F43+I43</calculatedColumnFormula>
    </tableColumn>
    <tableColumn id="10" name="מדד היחס 2019" dataDxfId="205"/>
  </tableColumns>
  <tableStyleInfo name="TableStyleMedium2" showFirstColumn="0" showLastColumn="0" showRowStripes="1" showColumnStripes="0"/>
</table>
</file>

<file path=xl/tables/table21.xml><?xml version="1.0" encoding="utf-8"?>
<table xmlns="http://schemas.openxmlformats.org/spreadsheetml/2006/main" id="21" name="טבלה21" displayName="טבלה21" ref="C52:L59" totalsRowShown="0" headerRowDxfId="204" dataDxfId="202" headerRowBorderDxfId="203" tableBorderDxfId="201" dataCellStyle="Percent 2">
  <autoFilter ref="C52:L59"/>
  <tableColumns count="10">
    <tableColumn id="1" name="אפיק ההשקעה" dataDxfId="200"/>
    <tableColumn id="2" name="שיעור חשיפה בפועל 31/12/18" dataDxfId="199" dataCellStyle="Percent"/>
    <tableColumn id="3" name="שיעור חשיפה לשנת 2017" dataDxfId="198" dataCellStyle="Percent 2"/>
    <tableColumn id="4" name="שיעור חשיפה לשנת 2019" dataDxfId="197" dataCellStyle="Percent 2"/>
    <tableColumn id="5" name="שיעור חשיפה לשנת 2018" dataDxfId="196" dataCellStyle="Percent 2"/>
    <tableColumn id="6" name="טוווח הסטייה" dataDxfId="195" dataCellStyle="Percent 2"/>
    <tableColumn id="7" name="טווח סטייה מקסימאלי" dataDxfId="194" dataCellStyle="Percent 2"/>
    <tableColumn id="8" name="שיעור מינימאלי חשיפה צפויה" dataDxfId="193" dataCellStyle="Percent 2"/>
    <tableColumn id="9" name="שיעור מקסימלי חשיפה צפויה" dataDxfId="192" dataCellStyle="Percent 2">
      <calculatedColumnFormula>F53+I53</calculatedColumnFormula>
    </tableColumn>
    <tableColumn id="10" name="מדד היחס 2019" dataDxfId="191"/>
  </tableColumns>
  <tableStyleInfo name="TableStyleMedium2" showFirstColumn="0" showLastColumn="0" showRowStripes="1" showColumnStripes="0"/>
</table>
</file>

<file path=xl/tables/table22.xml><?xml version="1.0" encoding="utf-8"?>
<table xmlns="http://schemas.openxmlformats.org/spreadsheetml/2006/main" id="22" name="טבלה22" displayName="טבלה22" ref="C63:L70" totalsRowShown="0" headerRowDxfId="190" dataDxfId="188" headerRowBorderDxfId="189" tableBorderDxfId="187" dataCellStyle="Percent 2">
  <autoFilter ref="C63:L70"/>
  <tableColumns count="10">
    <tableColumn id="1" name="אפיק ההשקעה" dataDxfId="186"/>
    <tableColumn id="2" name="שיעור חשיפה בפועל 31/12/18" dataDxfId="185" dataCellStyle="Percent">
      <calculatedColumnFormula array="1">INDEX('132 הפוך'!F:F,MATCH(1,('132 הפוך'!A:A=B64)*('132 הפוך'!B:B=A64),0))/100</calculatedColumnFormula>
    </tableColumn>
    <tableColumn id="3" name="שיעור חשיפה לשנת 2017" dataDxfId="184" dataCellStyle="Percent 2"/>
    <tableColumn id="4" name="שיעור חשיפה לשנת 2019" dataDxfId="183" dataCellStyle="Percent 2"/>
    <tableColumn id="5" name="שיעור חשיפה לשנת 2018" dataDxfId="182" dataCellStyle="Percent 2"/>
    <tableColumn id="6" name="טוווח הסטייה" dataDxfId="181" dataCellStyle="Percent 2"/>
    <tableColumn id="7" name="טווח סטייה מקסימאלי" dataDxfId="180" dataCellStyle="Percent 2"/>
    <tableColumn id="8" name="שיעור מינימאלי חשיפה צפויה" dataDxfId="179" dataCellStyle="Percent 2"/>
    <tableColumn id="9" name="שיעור מקסימלי חשיפה צפויה" dataDxfId="178" dataCellStyle="Percent 2">
      <calculatedColumnFormula>F64+I64</calculatedColumnFormula>
    </tableColumn>
    <tableColumn id="10" name="מדד היחס 2019" dataDxfId="177"/>
  </tableColumns>
  <tableStyleInfo name="TableStyleMedium2" showFirstColumn="0" showLastColumn="0" showRowStripes="1" showColumnStripes="0"/>
</table>
</file>

<file path=xl/tables/table23.xml><?xml version="1.0" encoding="utf-8"?>
<table xmlns="http://schemas.openxmlformats.org/spreadsheetml/2006/main" id="23" name="טבלה23" displayName="טבלה23" ref="C74:L82" totalsRowShown="0" dataDxfId="175" headerRowBorderDxfId="176" tableBorderDxfId="174" dataCellStyle="Percent 2">
  <autoFilter ref="C74:L82"/>
  <tableColumns count="10">
    <tableColumn id="1" name="אפיק ההשקעה" dataDxfId="173"/>
    <tableColumn id="2" name="שיעור חשיפה בפועל 31/12/18" dataDxfId="172" dataCellStyle="Percent"/>
    <tableColumn id="3" name="שיעור חשיפה לשנת 2017" dataDxfId="171" dataCellStyle="Percent"/>
    <tableColumn id="4" name="שיעור חשיפה לשנת 2019" dataDxfId="170" dataCellStyle="Percent"/>
    <tableColumn id="5" name="שיעור חשיפה לשנת 2018" dataDxfId="169" dataCellStyle="Percent"/>
    <tableColumn id="6" name="טוווח הסטייה" dataDxfId="168" dataCellStyle="Percent 2"/>
    <tableColumn id="7" name="טווח סטייה מקסימאלי" dataDxfId="167" dataCellStyle="Percent 2"/>
    <tableColumn id="8" name="שיעור מינימאלי חשיפה צפויה" dataDxfId="166" dataCellStyle="Percent 2"/>
    <tableColumn id="9" name="שיעור מקסימלי חשיפה צפויה" dataDxfId="165" dataCellStyle="Percent 2">
      <calculatedColumnFormula>F75+I75</calculatedColumnFormula>
    </tableColumn>
    <tableColumn id="10" name="מדד היחס 2019" dataDxfId="164"/>
  </tableColumns>
  <tableStyleInfo name="TableStyleMedium2" showFirstColumn="0" showLastColumn="0" showRowStripes="1" showColumnStripes="0"/>
</table>
</file>

<file path=xl/tables/table24.xml><?xml version="1.0" encoding="utf-8"?>
<table xmlns="http://schemas.openxmlformats.org/spreadsheetml/2006/main" id="24" name="טבלה24" displayName="טבלה24" ref="C85:L93" totalsRowShown="0" dataDxfId="162" headerRowBorderDxfId="163" tableBorderDxfId="161" dataCellStyle="Percent 2">
  <autoFilter ref="C85:L93"/>
  <tableColumns count="10">
    <tableColumn id="1" name="אפיק ההשקעה" dataDxfId="160"/>
    <tableColumn id="2" name="שיעור חשיפה בפועל 31/12/18" dataDxfId="159" dataCellStyle="Percent"/>
    <tableColumn id="3" name="שיעור חשיפה לשנת 2017" dataDxfId="158" dataCellStyle="Percent"/>
    <tableColumn id="4" name="שיעור חשיפה לשנת 2019" dataDxfId="157" dataCellStyle="Percent"/>
    <tableColumn id="5" name="שיעור חשיפה לשנת 2018" dataDxfId="156" dataCellStyle="Percent"/>
    <tableColumn id="6" name="טוווח הסטייה" dataDxfId="155" dataCellStyle="Percent 2"/>
    <tableColumn id="7" name="טווח סטייה מקסימאלי" dataDxfId="154" dataCellStyle="Percent 2"/>
    <tableColumn id="8" name="שיעור מינימאלי חשיפה צפויה" dataDxfId="153" dataCellStyle="Percent 2"/>
    <tableColumn id="9" name="שיעור מקסימלי חשיפה צפויה" dataDxfId="152" dataCellStyle="Percent 2">
      <calculatedColumnFormula>F86+I86</calculatedColumnFormula>
    </tableColumn>
    <tableColumn id="10" name="מדד היחס 2019" dataDxfId="151"/>
  </tableColumns>
  <tableStyleInfo name="TableStyleMedium2" showFirstColumn="0" showLastColumn="0" showRowStripes="1" showColumnStripes="0"/>
</table>
</file>

<file path=xl/tables/table25.xml><?xml version="1.0" encoding="utf-8"?>
<table xmlns="http://schemas.openxmlformats.org/spreadsheetml/2006/main" id="25" name="טבלה25" displayName="טבלה25" ref="C96:L104" totalsRowShown="0" dataDxfId="149" headerRowBorderDxfId="150" tableBorderDxfId="148" dataCellStyle="Percent 2">
  <autoFilter ref="C96:L104"/>
  <tableColumns count="10">
    <tableColumn id="1" name="אפיק ההשקעה" dataDxfId="147"/>
    <tableColumn id="2" name="שיעור חשיפה בפועל 31/12/18" dataDxfId="146" dataCellStyle="Percent"/>
    <tableColumn id="3" name="שיעור חשיפה לשנת 2017" dataDxfId="145" dataCellStyle="Percent"/>
    <tableColumn id="4" name="שיעור חשיפה לשנת 2019" dataDxfId="144" dataCellStyle="Percent"/>
    <tableColumn id="5" name="שיעור חשיפה לשנת 2018" dataDxfId="143" dataCellStyle="Percent"/>
    <tableColumn id="6" name="טוווח הסטייה" dataDxfId="142" dataCellStyle="Percent 2"/>
    <tableColumn id="7" name="טווח סטייה מקסימאלי" dataDxfId="141" dataCellStyle="Percent 2"/>
    <tableColumn id="8" name="שיעור מינימאלי חשיפה צפויה" dataDxfId="140" dataCellStyle="Percent 2"/>
    <tableColumn id="9" name="שיעור מקסימלי חשיפה צפויה" dataDxfId="139" dataCellStyle="Percent 2">
      <calculatedColumnFormula>F97+I97</calculatedColumnFormula>
    </tableColumn>
    <tableColumn id="10" name="מדד היחס 2019" dataDxfId="138"/>
  </tableColumns>
  <tableStyleInfo name="TableStyleMedium2" showFirstColumn="0" showLastColumn="0" showRowStripes="1" showColumnStripes="0"/>
</table>
</file>

<file path=xl/tables/table26.xml><?xml version="1.0" encoding="utf-8"?>
<table xmlns="http://schemas.openxmlformats.org/spreadsheetml/2006/main" id="26" name="טבלה26" displayName="טבלה26" ref="C107:L115" totalsRowShown="0" dataDxfId="136" headerRowBorderDxfId="137" tableBorderDxfId="135" dataCellStyle="Percent 2">
  <autoFilter ref="C107:L115"/>
  <tableColumns count="10">
    <tableColumn id="1" name="אפיק ההשקעה" dataDxfId="134"/>
    <tableColumn id="2" name="שיעור חשיפה בפועל 31/12/18" dataDxfId="133" dataCellStyle="Percent"/>
    <tableColumn id="3" name="שיעור חשיפה לשנת 2017" dataDxfId="132" dataCellStyle="Percent"/>
    <tableColumn id="4" name="שיעור חשיפה לשנת 2019" dataDxfId="131" dataCellStyle="Percent"/>
    <tableColumn id="5" name="שיעור חשיפה לשנת 2018" dataDxfId="130" dataCellStyle="Percent"/>
    <tableColumn id="6" name="טוווח הסטייה" dataDxfId="129" dataCellStyle="Percent 2"/>
    <tableColumn id="7" name="טווח סטייה מקסימאלי" dataDxfId="128" dataCellStyle="Percent 2"/>
    <tableColumn id="8" name="שיעור מינימאלי חשיפה צפויה" dataDxfId="127" dataCellStyle="Percent 2"/>
    <tableColumn id="9" name="שיעור מקסימלי חשיפה צפויה" dataDxfId="126" dataCellStyle="Percent 2"/>
    <tableColumn id="10" name="מדד היחס 2019" dataDxfId="125"/>
  </tableColumns>
  <tableStyleInfo name="TableStyleMedium2" showFirstColumn="0" showLastColumn="0" showRowStripes="1" showColumnStripes="0"/>
</table>
</file>

<file path=xl/tables/table27.xml><?xml version="1.0" encoding="utf-8"?>
<table xmlns="http://schemas.openxmlformats.org/spreadsheetml/2006/main" id="27" name="טבלה27" displayName="טבלה27" ref="C119:L127" totalsRowShown="0" dataDxfId="123" headerRowBorderDxfId="124" tableBorderDxfId="122" dataCellStyle="Percent 2">
  <autoFilter ref="C119:L127"/>
  <tableColumns count="10">
    <tableColumn id="1" name="אפיק ההשקעה" dataDxfId="121"/>
    <tableColumn id="2" name="שיעור חשיפה בפועל 31/12/18" dataDxfId="120" dataCellStyle="Percent"/>
    <tableColumn id="3" name="שיעור חשיפה לשנת 2017" dataDxfId="119" dataCellStyle="Percent"/>
    <tableColumn id="4" name="שיעור חשיפה לשנת 2019" dataDxfId="118" dataCellStyle="Percent"/>
    <tableColumn id="5" name="שיעור חשיפה לשנת 2018" dataDxfId="117" dataCellStyle="Percent"/>
    <tableColumn id="6" name="טוווח הסטייה" dataDxfId="116" dataCellStyle="Percent 2"/>
    <tableColumn id="7" name="טווח סטייה מקסימאלי" dataDxfId="115" dataCellStyle="Percent 2"/>
    <tableColumn id="8" name="שיעור מינימאלי חשיפה צפויה" dataDxfId="114" dataCellStyle="Percent 2">
      <calculatedColumnFormula>IF((F120-I120)&lt;0,0,(F120-I120))</calculatedColumnFormula>
    </tableColumn>
    <tableColumn id="9" name="שיעור מקסימלי חשיפה צפויה" dataDxfId="113" dataCellStyle="Percent 2">
      <calculatedColumnFormula>F120+I120</calculatedColumnFormula>
    </tableColumn>
    <tableColumn id="10" name="מדד היחס 2019" dataDxfId="112"/>
  </tableColumns>
  <tableStyleInfo name="TableStyleMedium2" showFirstColumn="0" showLastColumn="0" showRowStripes="1" showColumnStripes="0"/>
</table>
</file>

<file path=xl/tables/table28.xml><?xml version="1.0" encoding="utf-8"?>
<table xmlns="http://schemas.openxmlformats.org/spreadsheetml/2006/main" id="28" name="טבלה28" displayName="טבלה28" ref="C130:L138" totalsRowShown="0" dataDxfId="110" headerRowBorderDxfId="111" tableBorderDxfId="109" dataCellStyle="Percent 2">
  <autoFilter ref="C130:L138"/>
  <tableColumns count="10">
    <tableColumn id="1" name="אפיק ההשקעה" dataDxfId="108"/>
    <tableColumn id="2" name="שיעור חשיפה בפועל 31/12/18" dataDxfId="107" dataCellStyle="Percent"/>
    <tableColumn id="3" name="שיעור חשיפה לשנת 2017" dataDxfId="106" dataCellStyle="Percent"/>
    <tableColumn id="4" name="שיעור חשיפה לשנת 2019" dataDxfId="105" dataCellStyle="Percent"/>
    <tableColumn id="5" name="שיעור חשיפה לשנת 2018" dataDxfId="104" dataCellStyle="Percent"/>
    <tableColumn id="6" name="טוווח הסטייה" dataDxfId="103" dataCellStyle="Percent 2"/>
    <tableColumn id="7" name="טווח סטייה מקסימאלי" dataDxfId="102" dataCellStyle="Percent 2"/>
    <tableColumn id="8" name="שיעור מינימאלי חשיפה צפויה" dataDxfId="101" dataCellStyle="Percent 2">
      <calculatedColumnFormula>IF((F131-I131)&lt;0,0,(F131-I131))</calculatedColumnFormula>
    </tableColumn>
    <tableColumn id="9" name="שיעור מקסימלי חשיפה צפויה" dataDxfId="100" dataCellStyle="Percent 2">
      <calculatedColumnFormula>F131+I131</calculatedColumnFormula>
    </tableColumn>
    <tableColumn id="10" name="מדד היחס 2019" dataDxfId="99"/>
  </tableColumns>
  <tableStyleInfo name="TableStyleMedium2" showFirstColumn="0" showLastColumn="0" showRowStripes="1" showColumnStripes="0"/>
</table>
</file>

<file path=xl/tables/table29.xml><?xml version="1.0" encoding="utf-8"?>
<table xmlns="http://schemas.openxmlformats.org/spreadsheetml/2006/main" id="29" name="טבלה29" displayName="טבלה29" ref="C141:L149" totalsRowShown="0" dataDxfId="97" headerRowBorderDxfId="98" tableBorderDxfId="96" dataCellStyle="Percent 2">
  <autoFilter ref="C141:L149"/>
  <tableColumns count="10">
    <tableColumn id="1" name="אפיק ההשקעה" dataDxfId="95"/>
    <tableColumn id="2" name="שיעור חשיפה בפועל 31/12/18" dataDxfId="94" dataCellStyle="Percent"/>
    <tableColumn id="3" name="שיעור חשיפה לשנת 2017" dataDxfId="93" dataCellStyle="Percent"/>
    <tableColumn id="4" name="שיעור חשיפה לשנת 2019" dataDxfId="92" dataCellStyle="Percent"/>
    <tableColumn id="5" name="שיעור חשיפה לשנת 2018" dataDxfId="91" dataCellStyle="Percent"/>
    <tableColumn id="6" name="טוווח הסטייה" dataDxfId="90" dataCellStyle="Percent 2"/>
    <tableColumn id="7" name="טווח סטייה מקסימאלי" dataDxfId="89" dataCellStyle="Percent 2"/>
    <tableColumn id="8" name="שיעור מינימאלי חשיפה צפויה" dataDxfId="88" dataCellStyle="Percent 2"/>
    <tableColumn id="9" name="שיעור מקסימלי חשיפה צפויה" dataDxfId="87" dataCellStyle="Percent 2">
      <calculatedColumnFormula>F142+I142</calculatedColumnFormula>
    </tableColumn>
    <tableColumn id="10" name="מדד היחס 2019" dataDxfId="86"/>
  </tableColumns>
  <tableStyleInfo name="TableStyleMedium2" showFirstColumn="0" showLastColumn="0" showRowStripes="1" showColumnStripes="0"/>
</table>
</file>

<file path=xl/tables/table3.xml><?xml version="1.0" encoding="utf-8"?>
<table xmlns="http://schemas.openxmlformats.org/spreadsheetml/2006/main" id="3" name="טבלה3" displayName="טבלה3" ref="C22:L29" totalsRowShown="0" headerRowDxfId="456" dataDxfId="454" headerRowBorderDxfId="455" tableBorderDxfId="453" dataCellStyle="Percent 2">
  <autoFilter ref="C22:L29"/>
  <tableColumns count="10">
    <tableColumn id="1" name="אפיק ההשקעה" dataDxfId="452"/>
    <tableColumn id="2" name="שיעור חשיפה בפועל 31/12/18" dataDxfId="451" dataCellStyle="Percent"/>
    <tableColumn id="3" name="טוווח הסטייה" dataDxfId="450" dataCellStyle="Percent 2"/>
    <tableColumn id="4" name="שיעור חשיפה לשנת 2017" dataDxfId="449" dataCellStyle="Percent 2"/>
    <tableColumn id="5" name="שיעור חשיפה לשנת 2019" dataDxfId="448" dataCellStyle="Percent 2"/>
    <tableColumn id="6" name="שיעור חשיפה לשנת 2018" dataDxfId="447" dataCellStyle="Percent 2"/>
    <tableColumn id="7" name="טווח סטייה מקסימאלי" dataDxfId="446" dataCellStyle="Percent 2"/>
    <tableColumn id="8" name="שיעור מינימאלי חשיפה צפויה" dataDxfId="445" dataCellStyle="Percent 2"/>
    <tableColumn id="9" name="שיעור מקסימלי חשיפה צפויה" dataDxfId="444" dataCellStyle="Percent 2">
      <calculatedColumnFormula>G23+I23</calculatedColumnFormula>
    </tableColumn>
    <tableColumn id="10" name="מדד היחס 2019" dataDxfId="443"/>
  </tableColumns>
  <tableStyleInfo name="TableStyleMedium2" showFirstColumn="0" showLastColumn="0" showRowStripes="1" showColumnStripes="0"/>
</table>
</file>

<file path=xl/tables/table30.xml><?xml version="1.0" encoding="utf-8"?>
<table xmlns="http://schemas.openxmlformats.org/spreadsheetml/2006/main" id="30" name="טבלה30" displayName="טבלה30" ref="C153:L161" totalsRowShown="0" dataDxfId="84" headerRowBorderDxfId="85" tableBorderDxfId="83" dataCellStyle="Percent 2">
  <autoFilter ref="C153:L161"/>
  <tableColumns count="10">
    <tableColumn id="1" name="אפיק ההשקעה" dataDxfId="82"/>
    <tableColumn id="2" name="שיעור חשיפה בפועל 31/12/18" dataDxfId="81" dataCellStyle="Percent"/>
    <tableColumn id="3" name="שיעור חשיפה לשנת 2017" dataDxfId="80" dataCellStyle="Percent"/>
    <tableColumn id="4" name="שיעור חשיפה לשנת 2019" dataDxfId="79" dataCellStyle="Percent"/>
    <tableColumn id="5" name="שיעור חשיפה לשנת 2018" dataDxfId="78" dataCellStyle="Percent"/>
    <tableColumn id="6" name="טוווח הסטייה" dataDxfId="77" dataCellStyle="Percent 2"/>
    <tableColumn id="7" name="טווח סטייה מקסימאלי" dataDxfId="76" dataCellStyle="Percent 2"/>
    <tableColumn id="8" name="שיעור מינימאלי חשיפה צפויה" dataDxfId="75" dataCellStyle="Percent 2"/>
    <tableColumn id="9" name="שיעור מקסימלי חשיפה צפויה" dataDxfId="74" dataCellStyle="Percent 2">
      <calculatedColumnFormula>F154+I154</calculatedColumnFormula>
    </tableColumn>
    <tableColumn id="10" name="מדד היחס 2019" dataDxfId="73"/>
  </tableColumns>
  <tableStyleInfo name="TableStyleMedium2" showFirstColumn="0" showLastColumn="0" showRowStripes="1" showColumnStripes="0"/>
</table>
</file>

<file path=xl/tables/table31.xml><?xml version="1.0" encoding="utf-8"?>
<table xmlns="http://schemas.openxmlformats.org/spreadsheetml/2006/main" id="31" name="טבלה31" displayName="טבלה31" ref="C2:L10" totalsRowShown="0" headerRowDxfId="72" dataDxfId="70" headerRowBorderDxfId="71" tableBorderDxfId="69" dataCellStyle="Percent 2">
  <autoFilter ref="C2:L10"/>
  <tableColumns count="10">
    <tableColumn id="1" name="אפיק ההשקעה" dataDxfId="68"/>
    <tableColumn id="2" name="שיעור חשיפה בפועל 31/12/18" dataDxfId="67" dataCellStyle="Percent"/>
    <tableColumn id="3" name="טוווח הסטייה" dataDxfId="66" dataCellStyle="Percent 2"/>
    <tableColumn id="4" name="שיעור חשיפה לשנת 2017" dataDxfId="65" dataCellStyle="Percent 2"/>
    <tableColumn id="5" name="שיעור חשיפה לשנת 2019" dataDxfId="64" dataCellStyle="Percent 2"/>
    <tableColumn id="6" name="שיעור חשיפה לשנת 2018" dataDxfId="63" dataCellStyle="Percent 2"/>
    <tableColumn id="7" name="טווח סטייה מקסימאלי" dataDxfId="62" dataCellStyle="Percent 2"/>
    <tableColumn id="8" name="שיעור מינימאלי חשיפה צפויה" dataDxfId="61" dataCellStyle="Percent 2"/>
    <tableColumn id="9" name="שיעור מקסימלי חשיפה צפויה" dataDxfId="60" dataCellStyle="Percent 2">
      <calculatedColumnFormula>G3+I3</calculatedColumnFormula>
    </tableColumn>
    <tableColumn id="10" name="מדד היחס 2019" dataDxfId="59"/>
  </tableColumns>
  <tableStyleInfo name="TableStyleMedium2" showFirstColumn="0" showLastColumn="0" showRowStripes="1" showColumnStripes="0"/>
</table>
</file>

<file path=xl/tables/table32.xml><?xml version="1.0" encoding="utf-8"?>
<table xmlns="http://schemas.openxmlformats.org/spreadsheetml/2006/main" id="32" name="טבלה32" displayName="טבלה32" ref="C2:L9" totalsRowShown="0" headerRowDxfId="58" dataDxfId="56" headerRowBorderDxfId="57" tableBorderDxfId="55" dataCellStyle="Percent 2">
  <autoFilter ref="C2:L9"/>
  <tableColumns count="10">
    <tableColumn id="1" name="אפיק ההשקעה" dataDxfId="54"/>
    <tableColumn id="2" name="שיעור חשיפה בפועל 31/12/18" dataDxfId="53" dataCellStyle="Percent"/>
    <tableColumn id="3" name="טווח סטייה" dataDxfId="52" dataCellStyle="Percent 2"/>
    <tableColumn id="4" name="שיעור חשיפה לשנת 2017" dataDxfId="51" dataCellStyle="Percent"/>
    <tableColumn id="5" name="שיעור חשיפה לשנת 2019" dataDxfId="50" dataCellStyle="Percent"/>
    <tableColumn id="6" name="שיעור חשיפה לשנת 2018" dataDxfId="49" dataCellStyle="Percent"/>
    <tableColumn id="7" name="טווח סטייה מקסימאלי" dataDxfId="48" dataCellStyle="Percent 2"/>
    <tableColumn id="8" name="שיעור מינימאלי חשיפה צפויה" dataDxfId="47" dataCellStyle="Percent 2"/>
    <tableColumn id="9" name="שיעור מקסימלי חשיפה צפויה" dataDxfId="46" dataCellStyle="Percent 2">
      <calculatedColumnFormula>G3+I3</calculatedColumnFormula>
    </tableColumn>
    <tableColumn id="10" name="מדד היחס 2018" dataDxfId="45"/>
  </tableColumns>
  <tableStyleInfo name="TableStyleMedium2" showFirstColumn="0" showLastColumn="0" showRowStripes="1" showColumnStripes="0"/>
</table>
</file>

<file path=xl/tables/table33.xml><?xml version="1.0" encoding="utf-8"?>
<table xmlns="http://schemas.openxmlformats.org/spreadsheetml/2006/main" id="36" name="טבלה36" displayName="טבלה36" ref="C2:O9" totalsRowShown="0" dataDxfId="43" headerRowBorderDxfId="44" tableBorderDxfId="42" dataCellStyle="Percent 2">
  <autoFilter ref="C2:O9"/>
  <tableColumns count="13">
    <tableColumn id="1" name="אפיק ההשקעה" dataDxfId="41"/>
    <tableColumn id="2" name="שיעור חשיפה בפועל 31/12/18" dataDxfId="40" dataCellStyle="Percent"/>
    <tableColumn id="3" name="שיעור חשיפה לשנת 2014" dataDxfId="39" dataCellStyle="Percent 2"/>
    <tableColumn id="4" name="שיעור חשיפה לשנת 2015" dataDxfId="38" dataCellStyle="Percent 2"/>
    <tableColumn id="5" name="שיעור חשיפה לשנת 2017" dataDxfId="37" dataCellStyle="Percent 2"/>
    <tableColumn id="6" name="טוווח הסטייה"/>
    <tableColumn id="7" name="שיעור חשיפה 2019" dataDxfId="36" dataCellStyle="Percent 2"/>
    <tableColumn id="8" name="שיעור חשיפה 2018" dataDxfId="35" dataCellStyle="Percent 2"/>
    <tableColumn id="9" name="טווח סטייה מקסימאלי" dataDxfId="34" dataCellStyle="Percent 2"/>
    <tableColumn id="10" name="שיעור מינימאלי חשיפה צפויה" dataDxfId="33" dataCellStyle="Percent 2"/>
    <tableColumn id="11" name="שיעור מקסימלי חשיפה צפויה" dataDxfId="32" dataCellStyle="Percent 2">
      <calculatedColumnFormula>I3+K3</calculatedColumnFormula>
    </tableColumn>
    <tableColumn id="12" name="גבולות שיעור החשיפה הצפויה " dataDxfId="31" dataCellStyle="Percent 2"/>
    <tableColumn id="13" name="מדד היחס 2019" dataDxfId="30"/>
  </tableColumns>
  <tableStyleInfo name="TableStyleMedium2" showFirstColumn="0" showLastColumn="0" showRowStripes="1" showColumnStripes="0"/>
</table>
</file>

<file path=xl/tables/table34.xml><?xml version="1.0" encoding="utf-8"?>
<table xmlns="http://schemas.openxmlformats.org/spreadsheetml/2006/main" id="37" name="טבלה37" displayName="טבלה37" ref="C2:M9" totalsRowShown="0" headerRowDxfId="29" dataDxfId="27" headerRowBorderDxfId="28" tableBorderDxfId="26" dataCellStyle="Percent 2">
  <autoFilter ref="C2:M9"/>
  <tableColumns count="11">
    <tableColumn id="1" name="אפיק ההשקעה" dataDxfId="25"/>
    <tableColumn id="2" name="שיעור חשיפה בפועל 31/12/18" dataDxfId="24" dataCellStyle="Percent"/>
    <tableColumn id="3" name="שיעור חשיפה לשנת 2017" dataDxfId="23" dataCellStyle="Percent 2"/>
    <tableColumn id="4" name="טוווח הסטייה" dataDxfId="22" dataCellStyle="Percent 2"/>
    <tableColumn id="5" name="שיעור חשיפה לשנת 2019" dataDxfId="21" dataCellStyle="Percent 2"/>
    <tableColumn id="6" name="שיעור חשיפה לשנת 2018" dataDxfId="20" dataCellStyle="Percent 2"/>
    <tableColumn id="7" name="טווח סטייה מקסימאלי" dataDxfId="19" dataCellStyle="Percent 2"/>
    <tableColumn id="8" name="שיעור מינימאלי חשיפה צפויה" dataDxfId="18" dataCellStyle="Percent 2"/>
    <tableColumn id="9" name="שיעור מקסימלי חשיפה צפויה" dataDxfId="17" dataCellStyle="Percent 2">
      <calculatedColumnFormula>G3+I3</calculatedColumnFormula>
    </tableColumn>
    <tableColumn id="10" name="גבולות שיעור החשיפה הצפויה " dataDxfId="16" dataCellStyle="Percent 2"/>
    <tableColumn id="11" name="מדד היחס 2019 " dataDxfId="15"/>
  </tableColumns>
  <tableStyleInfo name="TableStyleMedium2" showFirstColumn="0" showLastColumn="0" showRowStripes="1" showColumnStripes="0"/>
</table>
</file>

<file path=xl/tables/table35.xml><?xml version="1.0" encoding="utf-8"?>
<table xmlns="http://schemas.openxmlformats.org/spreadsheetml/2006/main" id="38" name="טבלה38" displayName="טבלה38" ref="C12:M19" totalsRowShown="0" headerRowDxfId="14" dataDxfId="12" headerRowBorderDxfId="13" tableBorderDxfId="11" dataCellStyle="Percent 2">
  <autoFilter ref="C12:M19"/>
  <tableColumns count="11">
    <tableColumn id="1" name="אפיק ההשקעה" dataDxfId="10"/>
    <tableColumn id="2" name="שיעור חשיפה בפועל 31/12/18" dataDxfId="9" dataCellStyle="Percent"/>
    <tableColumn id="3" name="שיעור חשיפה לשנת 2017" dataDxfId="8" dataCellStyle="Percent 2"/>
    <tableColumn id="4" name="טוווח הסטייה" dataDxfId="7" dataCellStyle="Percent 2"/>
    <tableColumn id="5" name="שיעור חשיפה לשנת 2019" dataDxfId="6" dataCellStyle="Percent 2"/>
    <tableColumn id="6" name="שיעור חשיפה לשנת 2018" dataDxfId="5" dataCellStyle="Percent 2"/>
    <tableColumn id="7" name="טווח סטייה מקסימאלי" dataDxfId="4" dataCellStyle="Percent 2"/>
    <tableColumn id="8" name="שיעור מינימאלי חשיפה צפויה" dataDxfId="3" dataCellStyle="Percent 2"/>
    <tableColumn id="9" name="שיעור מקסימלי חשיפה צפויה" dataDxfId="2" dataCellStyle="Percent 2">
      <calculatedColumnFormula>G13+I13</calculatedColumnFormula>
    </tableColumn>
    <tableColumn id="10" name="גבולות שיעור החשיפה הצפויה" dataDxfId="1" dataCellStyle="Percent 2"/>
    <tableColumn id="11" name="מדד היחס 2019 " dataDxfId="0"/>
  </tableColumns>
  <tableStyleInfo name="TableStyleMedium2" showFirstColumn="0" showLastColumn="0" showRowStripes="1" showColumnStripes="0"/>
</table>
</file>

<file path=xl/tables/table4.xml><?xml version="1.0" encoding="utf-8"?>
<table xmlns="http://schemas.openxmlformats.org/spreadsheetml/2006/main" id="4" name="טבלה4" displayName="טבלה4" ref="C2:L9" totalsRowShown="0" headerRowDxfId="442" dataDxfId="440" headerRowBorderDxfId="441" tableBorderDxfId="439" dataCellStyle="Percent 2">
  <autoFilter ref="C2:L9"/>
  <tableColumns count="10">
    <tableColumn id="1" name="אפיק ההשקעה" dataDxfId="438"/>
    <tableColumn id="2" name="שיעור חשיפה בפועל 31/12/18" dataDxfId="437" dataCellStyle="Percent"/>
    <tableColumn id="3" name="טוווח הסטייה" dataDxfId="436" dataCellStyle="Percent 2"/>
    <tableColumn id="4" name="שיעור חשיפה לשנת 2017" dataDxfId="435" dataCellStyle="Percent 2"/>
    <tableColumn id="5" name="שיעור חשיפה לשנת 2019" dataDxfId="434" dataCellStyle="Percent 2"/>
    <tableColumn id="6" name="שיעור חשיפה לשנת 2018" dataDxfId="433" dataCellStyle="Percent 2"/>
    <tableColumn id="7" name="טווח סטייה מקסימאלי" dataDxfId="432" dataCellStyle="Percent 2"/>
    <tableColumn id="8" name="שיעור מינימאלי חשיפה צפויה" dataDxfId="431" dataCellStyle="Percent 2"/>
    <tableColumn id="9" name="שיעור מקסימלי חשיפה צפויה" dataDxfId="430" dataCellStyle="Percent 2">
      <calculatedColumnFormula>G3+I3</calculatedColumnFormula>
    </tableColumn>
    <tableColumn id="10" name="מדד היחס 2019" dataDxfId="429"/>
  </tableColumns>
  <tableStyleInfo name="TableStyleMedium2" showFirstColumn="0" showLastColumn="0" showRowStripes="1" showColumnStripes="0"/>
</table>
</file>

<file path=xl/tables/table5.xml><?xml version="1.0" encoding="utf-8"?>
<table xmlns="http://schemas.openxmlformats.org/spreadsheetml/2006/main" id="5" name="טבלה5" displayName="טבלה5" ref="C12:L19" totalsRowShown="0" headerRowDxfId="428" dataDxfId="426" headerRowBorderDxfId="427" tableBorderDxfId="425" dataCellStyle="Percent 2">
  <autoFilter ref="C12:L19"/>
  <tableColumns count="10">
    <tableColumn id="1" name="אפיק ההשקעה" dataDxfId="424"/>
    <tableColumn id="2" name="שיעור חשיפה בפועל 31/12/18" dataDxfId="423" dataCellStyle="Percent"/>
    <tableColumn id="3" name="טוווח הסטייה" dataDxfId="422" dataCellStyle="Percent 2"/>
    <tableColumn id="4" name="שיעור חשיפה לשנת 2017" dataDxfId="421" dataCellStyle="Percent 2"/>
    <tableColumn id="5" name="שיעור חשיפה לשנת 2019" dataDxfId="420" dataCellStyle="Percent 2"/>
    <tableColumn id="6" name="שיעור חשיפה לשנת 2018" dataDxfId="419" dataCellStyle="Percent 2"/>
    <tableColumn id="7" name="טווח סטייה מקסימאלי" dataDxfId="418" dataCellStyle="Percent 2"/>
    <tableColumn id="8" name="שיעור מינימאלי חשיפה צפויה" dataDxfId="417" dataCellStyle="Percent 2"/>
    <tableColumn id="9" name="שיעור מקסימלי חשיפה צפויה" dataDxfId="416" dataCellStyle="Percent 2">
      <calculatedColumnFormula>G13+I13</calculatedColumnFormula>
    </tableColumn>
    <tableColumn id="10" name="מדד היחס 2019" dataDxfId="415"/>
  </tableColumns>
  <tableStyleInfo name="TableStyleMedium2" showFirstColumn="0" showLastColumn="0" showRowStripes="1" showColumnStripes="0"/>
</table>
</file>

<file path=xl/tables/table6.xml><?xml version="1.0" encoding="utf-8"?>
<table xmlns="http://schemas.openxmlformats.org/spreadsheetml/2006/main" id="6" name="טבלה6" displayName="טבלה6" ref="C22:L29" totalsRowShown="0" headerRowDxfId="414" dataDxfId="412" headerRowBorderDxfId="413" tableBorderDxfId="411" dataCellStyle="Percent 2">
  <autoFilter ref="C22:L29"/>
  <tableColumns count="10">
    <tableColumn id="1" name="אפיק ההשקעה" dataDxfId="410"/>
    <tableColumn id="2" name="שיעור חשיפה בפועל 31/12/18" dataDxfId="409" dataCellStyle="Percent"/>
    <tableColumn id="3" name="טוווח הסטייה" dataDxfId="408" dataCellStyle="Percent 2"/>
    <tableColumn id="4" name="שיעור חשיפה לשנת 2017" dataDxfId="407" dataCellStyle="Percent 2"/>
    <tableColumn id="5" name="שיעור חשיפה לשנת 2019" dataDxfId="406" dataCellStyle="Percent 2"/>
    <tableColumn id="6" name="שיעור חשיפה לשנת 2018" dataDxfId="405" dataCellStyle="Percent 2"/>
    <tableColumn id="7" name="טווח סטייה מקסימאלי" dataDxfId="404" dataCellStyle="Percent 2"/>
    <tableColumn id="8" name="שיעור מינימאלי חשיפה צפויה" dataDxfId="403" dataCellStyle="Percent 2"/>
    <tableColumn id="9" name="שיעור מקסימלי חשיפה צפויה" dataDxfId="402" dataCellStyle="Percent 2">
      <calculatedColumnFormula>G23+I23</calculatedColumnFormula>
    </tableColumn>
    <tableColumn id="10" name="מדד היחס 2019" dataDxfId="401"/>
  </tableColumns>
  <tableStyleInfo name="TableStyleMedium2" showFirstColumn="0" showLastColumn="0" showRowStripes="1" showColumnStripes="0"/>
</table>
</file>

<file path=xl/tables/table7.xml><?xml version="1.0" encoding="utf-8"?>
<table xmlns="http://schemas.openxmlformats.org/spreadsheetml/2006/main" id="7" name="טבלה7" displayName="טבלה7" ref="C2:L9" totalsRowShown="0" headerRowDxfId="400" dataDxfId="398" headerRowBorderDxfId="399" tableBorderDxfId="397" dataCellStyle="Percent 2">
  <autoFilter ref="C2:L9"/>
  <tableColumns count="10">
    <tableColumn id="1" name="אפיק ההשקעה" dataDxfId="396"/>
    <tableColumn id="2" name="שיעור חשיפה בפועל 31/12/18" dataDxfId="395" dataCellStyle="Percent"/>
    <tableColumn id="3" name="טוווח הסטייה" dataDxfId="394" dataCellStyle="Percent 2"/>
    <tableColumn id="4" name="שיעור חשיפה לשנת 2017" dataDxfId="393" dataCellStyle="Percent 2"/>
    <tableColumn id="5" name="שיעור חשיפה לשנת 2019" dataDxfId="392" dataCellStyle="Percent 2"/>
    <tableColumn id="6" name="שיעור חשיפה לשנת 2018" dataDxfId="391" dataCellStyle="Percent 2"/>
    <tableColumn id="7" name="טווח סטייה מקסימאלי" dataDxfId="390" dataCellStyle="Percent 2"/>
    <tableColumn id="8" name="שיעור מינימאלי חשיפה צפויה" dataDxfId="389" dataCellStyle="Percent 2"/>
    <tableColumn id="9" name="שיעור מקסימלי חשיפה צפויה" dataDxfId="388" dataCellStyle="Percent 2">
      <calculatedColumnFormula>G3+I3</calculatedColumnFormula>
    </tableColumn>
    <tableColumn id="10" name="מדד היחס 2019" dataDxfId="387"/>
  </tableColumns>
  <tableStyleInfo name="TableStyleMedium2" showFirstColumn="0" showLastColumn="0" showRowStripes="1" showColumnStripes="0"/>
</table>
</file>

<file path=xl/tables/table8.xml><?xml version="1.0" encoding="utf-8"?>
<table xmlns="http://schemas.openxmlformats.org/spreadsheetml/2006/main" id="8" name="טבלה8" displayName="טבלה8" ref="C12:L19" totalsRowShown="0" headerRowDxfId="386" dataDxfId="384" headerRowBorderDxfId="385" tableBorderDxfId="383" dataCellStyle="Percent 2">
  <autoFilter ref="C12:L19"/>
  <tableColumns count="10">
    <tableColumn id="1" name="אפיק ההשקעה" dataDxfId="382"/>
    <tableColumn id="2" name="שיעור חשיפה בפועל 31/12/18" dataDxfId="381" dataCellStyle="Percent"/>
    <tableColumn id="3" name="טוווח הסטייה" dataDxfId="380" dataCellStyle="Percent 2"/>
    <tableColumn id="4" name="שיעור חשיפה לשנת 2017" dataDxfId="379" dataCellStyle="Percent 2"/>
    <tableColumn id="5" name="שיעור חשיפה לשנת 2019" dataDxfId="378" dataCellStyle="Percent 2"/>
    <tableColumn id="6" name="שיעור חשיפה לשנת 2018" dataDxfId="377" dataCellStyle="Percent 2"/>
    <tableColumn id="7" name="טווח סטייה מקסימאלי" dataDxfId="376" dataCellStyle="Percent 2"/>
    <tableColumn id="8" name="שיעור מינימאלי חשיפה צפויה" dataDxfId="375" dataCellStyle="Percent 2"/>
    <tableColumn id="9" name="שיעור מקסימלי חשיפה צפויה" dataDxfId="374" dataCellStyle="Percent 2">
      <calculatedColumnFormula>G13+I13</calculatedColumnFormula>
    </tableColumn>
    <tableColumn id="10" name="מדד היחס 2019" dataDxfId="373"/>
  </tableColumns>
  <tableStyleInfo name="TableStyleMedium2" showFirstColumn="0" showLastColumn="0" showRowStripes="1" showColumnStripes="0"/>
</table>
</file>

<file path=xl/tables/table9.xml><?xml version="1.0" encoding="utf-8"?>
<table xmlns="http://schemas.openxmlformats.org/spreadsheetml/2006/main" id="9" name="טבלה9" displayName="טבלה9" ref="C22:L29" totalsRowShown="0" headerRowDxfId="372" dataDxfId="370" headerRowBorderDxfId="371" tableBorderDxfId="369" dataCellStyle="Percent 2">
  <autoFilter ref="C22:L29"/>
  <tableColumns count="10">
    <tableColumn id="1" name="אפיק ההשקעה" dataDxfId="368"/>
    <tableColumn id="2" name="שיעור חשיפה בפועל 31/12/18" dataDxfId="367" dataCellStyle="Percent"/>
    <tableColumn id="3" name="טוווח הסטייה" dataDxfId="366" dataCellStyle="Percent 2"/>
    <tableColumn id="4" name="שיעור חשיפה לשנת 2017" dataDxfId="365" dataCellStyle="Percent 2"/>
    <tableColumn id="5" name="שיעור חשיפה לשנת 2019" dataDxfId="364" dataCellStyle="Percent 2"/>
    <tableColumn id="6" name="שיעור חשיפה לשנת 2018" dataDxfId="363" dataCellStyle="Percent 2"/>
    <tableColumn id="7" name="טווח סטייה מקסימאלי" dataDxfId="362" dataCellStyle="Percent 2"/>
    <tableColumn id="8" name="שיעור מינימאלי חשיפה צפויה" dataDxfId="361" dataCellStyle="Percent 2"/>
    <tableColumn id="9" name="שיעור מקסימלי חשיפה צפויה" dataDxfId="360" dataCellStyle="Percent 2">
      <calculatedColumnFormula>G23+I23</calculatedColumnFormula>
    </tableColumn>
    <tableColumn id="10" name="מדד היחס 2019" dataDxfId="35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table" Target="../tables/table3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table" Target="../tables/table16.xml"/><Relationship Id="rId16" Type="http://schemas.openxmlformats.org/officeDocument/2006/relationships/table" Target="../tables/table30.xml"/><Relationship Id="rId1" Type="http://schemas.openxmlformats.org/officeDocument/2006/relationships/printerSettings" Target="../printerSettings/printerSettings1.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9"/>
  <sheetViews>
    <sheetView rightToLeft="1" topLeftCell="C1" zoomScale="70" zoomScaleNormal="70" zoomScaleSheetLayoutView="55" workbookViewId="0">
      <selection activeCell="A31" sqref="A31:XFD31"/>
    </sheetView>
  </sheetViews>
  <sheetFormatPr defaultRowHeight="14.25" x14ac:dyDescent="0.2"/>
  <cols>
    <col min="1" max="1" width="9" style="95" hidden="1" customWidth="1"/>
    <col min="2" max="2" width="9.125" style="95" hidden="1" customWidth="1"/>
    <col min="3" max="3" width="29.375" customWidth="1"/>
    <col min="4" max="4" width="51.875" customWidth="1"/>
    <col min="5" max="5" width="21.25" hidden="1" customWidth="1"/>
    <col min="6" max="6" width="39.375" style="85" hidden="1" customWidth="1"/>
    <col min="7" max="7" width="44.75" style="85" customWidth="1"/>
    <col min="8" max="8" width="39.375" style="85" hidden="1" customWidth="1"/>
    <col min="9" max="9" width="58.625" bestFit="1" customWidth="1"/>
    <col min="10" max="11" width="49.125" customWidth="1"/>
    <col min="12" max="12" width="156.75" style="85" bestFit="1" customWidth="1"/>
    <col min="13" max="13" width="112.125" hidden="1" customWidth="1"/>
  </cols>
  <sheetData>
    <row r="1" spans="1:13" ht="16.5" thickBot="1" x14ac:dyDescent="0.3">
      <c r="B1" s="95" t="s">
        <v>153</v>
      </c>
      <c r="C1" s="236" t="s">
        <v>119</v>
      </c>
    </row>
    <row r="2" spans="1:13" ht="25.5" x14ac:dyDescent="0.35">
      <c r="C2" s="280" t="s">
        <v>0</v>
      </c>
      <c r="D2" s="280" t="s">
        <v>564</v>
      </c>
      <c r="E2" s="280" t="s">
        <v>1</v>
      </c>
      <c r="F2" s="280" t="s">
        <v>215</v>
      </c>
      <c r="G2" s="280" t="s">
        <v>563</v>
      </c>
      <c r="H2" s="280" t="s">
        <v>514</v>
      </c>
      <c r="I2" s="280" t="s">
        <v>189</v>
      </c>
      <c r="J2" s="281" t="s">
        <v>187</v>
      </c>
      <c r="K2" s="281" t="s">
        <v>188</v>
      </c>
      <c r="L2" s="280" t="s">
        <v>569</v>
      </c>
      <c r="M2" s="37" t="s">
        <v>3</v>
      </c>
    </row>
    <row r="3" spans="1:13" ht="26.25" x14ac:dyDescent="0.4">
      <c r="A3" s="95">
        <v>3052</v>
      </c>
      <c r="B3" s="95">
        <v>13595</v>
      </c>
      <c r="C3" s="276" t="s">
        <v>4</v>
      </c>
      <c r="D3" s="39">
        <f t="array" ref="D3">INDEX('132 הפוך'!F:F,MATCH(1,('132 הפוך'!A:A=B3)*('132 הפוך'!B:B=A3),0))/100</f>
        <v>0.354936901059417</v>
      </c>
      <c r="E3" s="41" t="s">
        <v>5</v>
      </c>
      <c r="F3" s="41">
        <v>0.33</v>
      </c>
      <c r="G3" s="41">
        <v>0.35</v>
      </c>
      <c r="H3" s="41">
        <v>0.34</v>
      </c>
      <c r="I3" s="41">
        <v>0.06</v>
      </c>
      <c r="J3" s="41">
        <f>G3-I3</f>
        <v>0.28999999999999998</v>
      </c>
      <c r="K3" s="41">
        <f>G3+I3</f>
        <v>0.41</v>
      </c>
      <c r="L3" s="46" t="s">
        <v>520</v>
      </c>
      <c r="M3" s="42" t="s">
        <v>502</v>
      </c>
    </row>
    <row r="4" spans="1:13" ht="26.25" x14ac:dyDescent="0.4">
      <c r="A4" s="95">
        <v>3052</v>
      </c>
      <c r="B4" s="95">
        <v>15705</v>
      </c>
      <c r="C4" s="276" t="s">
        <v>7</v>
      </c>
      <c r="D4" s="39">
        <f t="array" ref="D4">INDEX('132 הפוך'!F:F,MATCH(1,('132 הפוך'!A:A=B4)*('132 הפוך'!B:B=A4),0))/100</f>
        <v>0.24538693270479797</v>
      </c>
      <c r="E4" s="43" t="s">
        <v>8</v>
      </c>
      <c r="F4" s="41">
        <v>0.26</v>
      </c>
      <c r="G4" s="41">
        <v>0.25</v>
      </c>
      <c r="H4" s="41">
        <v>0.26</v>
      </c>
      <c r="I4" s="43">
        <v>0.05</v>
      </c>
      <c r="J4" s="41">
        <f>G4-I4</f>
        <v>0.2</v>
      </c>
      <c r="K4" s="41">
        <f>G4+I4</f>
        <v>0.3</v>
      </c>
      <c r="L4" s="46" t="s">
        <v>565</v>
      </c>
      <c r="M4" s="42" t="s">
        <v>9</v>
      </c>
    </row>
    <row r="5" spans="1:13" ht="51.75" x14ac:dyDescent="0.4">
      <c r="A5" s="95">
        <v>3052</v>
      </c>
      <c r="B5" s="95">
        <v>15704</v>
      </c>
      <c r="C5" s="276" t="s">
        <v>10</v>
      </c>
      <c r="D5" s="39">
        <f t="array" ref="D5">INDEX('132 הפוך'!F:F,MATCH(1,('132 הפוך'!A:A=B5)*('132 הפוך'!B:B=A5),0))/100</f>
        <v>0.30422047582782796</v>
      </c>
      <c r="E5" s="41" t="s">
        <v>5</v>
      </c>
      <c r="F5" s="41">
        <v>0.31</v>
      </c>
      <c r="G5" s="41">
        <v>0.3</v>
      </c>
      <c r="H5" s="41">
        <v>0.31</v>
      </c>
      <c r="I5" s="41">
        <v>0.06</v>
      </c>
      <c r="J5" s="41">
        <f>G5-I5</f>
        <v>0.24</v>
      </c>
      <c r="K5" s="41">
        <f>G5+I5</f>
        <v>0.36</v>
      </c>
      <c r="L5" s="46" t="s">
        <v>543</v>
      </c>
      <c r="M5" s="65" t="s">
        <v>156</v>
      </c>
    </row>
    <row r="6" spans="1:13" ht="26.25" x14ac:dyDescent="0.4">
      <c r="A6" s="95">
        <v>3052</v>
      </c>
      <c r="B6" s="95">
        <v>15644</v>
      </c>
      <c r="C6" s="276" t="s">
        <v>11</v>
      </c>
      <c r="D6" s="39">
        <f t="array" ref="D6">INDEX('132 הפוך'!F:F,MATCH(1,('132 הפוך'!A:A=B6)*('132 הפוך'!B:B=A6),0))/100</f>
        <v>2.3112796861727399E-2</v>
      </c>
      <c r="E6" s="41" t="s">
        <v>8</v>
      </c>
      <c r="F6" s="41">
        <v>0.02</v>
      </c>
      <c r="G6" s="41">
        <v>0.02</v>
      </c>
      <c r="H6" s="41">
        <v>0.02</v>
      </c>
      <c r="I6" s="41">
        <v>0.05</v>
      </c>
      <c r="J6" s="41">
        <f>IF((G6-I6)&lt;0,0,(G6-I6))</f>
        <v>0</v>
      </c>
      <c r="K6" s="41">
        <f>G6+I6</f>
        <v>7.0000000000000007E-2</v>
      </c>
      <c r="L6" s="46" t="s">
        <v>13</v>
      </c>
      <c r="M6" s="42" t="s">
        <v>13</v>
      </c>
    </row>
    <row r="7" spans="1:13" ht="26.25" x14ac:dyDescent="0.4">
      <c r="A7" s="95">
        <v>3052</v>
      </c>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0.11479449319089848</v>
      </c>
      <c r="E7" s="41" t="s">
        <v>8</v>
      </c>
      <c r="F7" s="41">
        <v>0.08</v>
      </c>
      <c r="G7" s="41">
        <v>0.11</v>
      </c>
      <c r="H7" s="41">
        <v>0.09</v>
      </c>
      <c r="I7" s="41">
        <v>0.05</v>
      </c>
      <c r="J7" s="41">
        <f>IF((G7-I7)&lt;0,0,(G7-I7))</f>
        <v>0.06</v>
      </c>
      <c r="K7" s="41">
        <f>G7+I7</f>
        <v>0.16</v>
      </c>
      <c r="L7" s="46"/>
      <c r="M7" s="42"/>
    </row>
    <row r="8" spans="1:13" ht="26.25" x14ac:dyDescent="0.4">
      <c r="C8" s="277" t="s">
        <v>16</v>
      </c>
      <c r="D8" s="82">
        <f>SUM(D3:D7)</f>
        <v>1.0424515996446688</v>
      </c>
      <c r="E8" s="45">
        <f>SUM(E3:E7)</f>
        <v>0</v>
      </c>
      <c r="F8" s="45">
        <f>SUM(F3:F7)</f>
        <v>1.0000000000000002</v>
      </c>
      <c r="G8" s="45">
        <f>SUM(G3:G7)</f>
        <v>1.03</v>
      </c>
      <c r="H8" s="45">
        <v>1.0200000000000002</v>
      </c>
      <c r="I8" s="46"/>
      <c r="J8" s="41"/>
      <c r="K8" s="41"/>
      <c r="L8" s="46"/>
      <c r="M8" s="42"/>
    </row>
    <row r="9" spans="1:13" ht="27" thickBot="1" x14ac:dyDescent="0.45">
      <c r="A9" s="95">
        <v>3052</v>
      </c>
      <c r="B9" s="95">
        <v>16144</v>
      </c>
      <c r="C9" s="278" t="s">
        <v>17</v>
      </c>
      <c r="D9" s="48">
        <f t="array" ref="D9">INDEX('132 הפוך'!F:F,MATCH(1,('132 הפוך'!A:A=B9)*('132 הפוך'!B:B=A9),0))/100</f>
        <v>0.19229194831655602</v>
      </c>
      <c r="E9" s="49" t="s">
        <v>5</v>
      </c>
      <c r="F9" s="49">
        <v>0.15</v>
      </c>
      <c r="G9" s="41">
        <v>0.19</v>
      </c>
      <c r="H9" s="41">
        <v>0.17</v>
      </c>
      <c r="I9" s="49">
        <v>0.06</v>
      </c>
      <c r="J9" s="49">
        <f>IF((G9-I9)&gt;0%,(G9-I9),0%)</f>
        <v>0.13</v>
      </c>
      <c r="K9" s="49">
        <f>G9+I9</f>
        <v>0.25</v>
      </c>
      <c r="L9" s="279" t="s">
        <v>18</v>
      </c>
      <c r="M9" s="50" t="s">
        <v>18</v>
      </c>
    </row>
    <row r="10" spans="1:13" x14ac:dyDescent="0.2">
      <c r="B10" s="97" t="s">
        <v>19</v>
      </c>
      <c r="C10" s="4" t="s">
        <v>90</v>
      </c>
    </row>
    <row r="11" spans="1:13" s="85" customFormat="1" ht="16.5" thickBot="1" x14ac:dyDescent="0.3">
      <c r="A11" s="95"/>
      <c r="B11" s="95">
        <v>3208</v>
      </c>
      <c r="C11" s="236" t="s">
        <v>88</v>
      </c>
    </row>
    <row r="12" spans="1:13" s="85" customFormat="1" ht="25.5" x14ac:dyDescent="0.35">
      <c r="A12" s="95"/>
      <c r="B12" s="95"/>
      <c r="C12" s="280" t="s">
        <v>0</v>
      </c>
      <c r="D12" s="280" t="s">
        <v>564</v>
      </c>
      <c r="E12" s="280" t="s">
        <v>1</v>
      </c>
      <c r="F12" s="280" t="s">
        <v>215</v>
      </c>
      <c r="G12" s="280" t="s">
        <v>563</v>
      </c>
      <c r="H12" s="280" t="s">
        <v>514</v>
      </c>
      <c r="I12" s="280" t="s">
        <v>189</v>
      </c>
      <c r="J12" s="281" t="s">
        <v>187</v>
      </c>
      <c r="K12" s="281" t="s">
        <v>188</v>
      </c>
      <c r="L12" s="280" t="s">
        <v>569</v>
      </c>
      <c r="M12" s="37" t="s">
        <v>3</v>
      </c>
    </row>
    <row r="13" spans="1:13" s="85" customFormat="1" ht="26.25" x14ac:dyDescent="0.4">
      <c r="A13" s="95">
        <v>3208</v>
      </c>
      <c r="B13" s="95">
        <v>13595</v>
      </c>
      <c r="C13" s="276" t="s">
        <v>4</v>
      </c>
      <c r="D13" s="39">
        <f t="array" ref="D13">INDEX('132 הפוך'!F:F,MATCH(1,('132 הפוך'!A:A=B13)*('132 הפוך'!B:B=A13),0))/100</f>
        <v>0.350995387244178</v>
      </c>
      <c r="E13" s="41" t="s">
        <v>5</v>
      </c>
      <c r="F13" s="41">
        <v>0.33</v>
      </c>
      <c r="G13" s="41">
        <v>0.35</v>
      </c>
      <c r="H13" s="41">
        <v>0.34</v>
      </c>
      <c r="I13" s="41">
        <v>0.06</v>
      </c>
      <c r="J13" s="41">
        <f>G13-I13</f>
        <v>0.28999999999999998</v>
      </c>
      <c r="K13" s="41">
        <f>G13+I13</f>
        <v>0.41</v>
      </c>
      <c r="L13" s="46" t="s">
        <v>520</v>
      </c>
      <c r="M13" s="42" t="s">
        <v>502</v>
      </c>
    </row>
    <row r="14" spans="1:13" s="85" customFormat="1" ht="26.25" x14ac:dyDescent="0.4">
      <c r="A14" s="95">
        <v>3208</v>
      </c>
      <c r="B14" s="95">
        <v>15705</v>
      </c>
      <c r="C14" s="276" t="s">
        <v>7</v>
      </c>
      <c r="D14" s="39">
        <f t="array" ref="D14">INDEX('132 הפוך'!F:F,MATCH(1,('132 הפוך'!A:A=B14)*('132 הפוך'!B:B=A14),0))/100</f>
        <v>0.24918714103626299</v>
      </c>
      <c r="E14" s="43" t="s">
        <v>8</v>
      </c>
      <c r="F14" s="41">
        <v>0.26</v>
      </c>
      <c r="G14" s="41">
        <v>0.25</v>
      </c>
      <c r="H14" s="41">
        <v>0.26</v>
      </c>
      <c r="I14" s="43">
        <v>0.05</v>
      </c>
      <c r="J14" s="41">
        <f>G14-I14</f>
        <v>0.2</v>
      </c>
      <c r="K14" s="41">
        <f>G14+I14</f>
        <v>0.3</v>
      </c>
      <c r="L14" s="46" t="s">
        <v>565</v>
      </c>
      <c r="M14" s="42" t="s">
        <v>9</v>
      </c>
    </row>
    <row r="15" spans="1:13" s="85" customFormat="1" ht="51.75" x14ac:dyDescent="0.4">
      <c r="A15" s="95">
        <v>3208</v>
      </c>
      <c r="B15" s="95">
        <v>15704</v>
      </c>
      <c r="C15" s="276" t="s">
        <v>10</v>
      </c>
      <c r="D15" s="39">
        <f t="array" ref="D15">INDEX('132 הפוך'!F:F,MATCH(1,('132 הפוך'!A:A=B15)*('132 הפוך'!B:B=A15),0))/100</f>
        <v>0.30359221003278997</v>
      </c>
      <c r="E15" s="41" t="s">
        <v>5</v>
      </c>
      <c r="F15" s="41">
        <v>0.31</v>
      </c>
      <c r="G15" s="41">
        <v>0.3</v>
      </c>
      <c r="H15" s="41">
        <v>0.31</v>
      </c>
      <c r="I15" s="41">
        <v>0.06</v>
      </c>
      <c r="J15" s="41">
        <f>G15-I15</f>
        <v>0.24</v>
      </c>
      <c r="K15" s="41">
        <f>G15+I15</f>
        <v>0.36</v>
      </c>
      <c r="L15" s="46" t="s">
        <v>158</v>
      </c>
      <c r="M15" s="65" t="s">
        <v>156</v>
      </c>
    </row>
    <row r="16" spans="1:13" s="85" customFormat="1" ht="26.25" x14ac:dyDescent="0.4">
      <c r="A16" s="95">
        <v>3208</v>
      </c>
      <c r="B16" s="95">
        <v>15644</v>
      </c>
      <c r="C16" s="276" t="s">
        <v>11</v>
      </c>
      <c r="D16" s="39">
        <f t="array" ref="D16">INDEX('132 הפוך'!F:F,MATCH(1,('132 הפוך'!A:A=B16)*('132 הפוך'!B:B=A16),0))/100</f>
        <v>2.3965170189790001E-2</v>
      </c>
      <c r="E16" s="41" t="s">
        <v>8</v>
      </c>
      <c r="F16" s="41">
        <v>0.02</v>
      </c>
      <c r="G16" s="41">
        <v>0.02</v>
      </c>
      <c r="H16" s="41">
        <v>0.02</v>
      </c>
      <c r="I16" s="41">
        <v>0.05</v>
      </c>
      <c r="J16" s="41">
        <f>IF((G16-I16)&lt;0,0,(G16-I16))</f>
        <v>0</v>
      </c>
      <c r="K16" s="41">
        <f>G16+I16</f>
        <v>7.0000000000000007E-2</v>
      </c>
      <c r="L16" s="46" t="s">
        <v>13</v>
      </c>
      <c r="M16" s="42" t="s">
        <v>13</v>
      </c>
    </row>
    <row r="17" spans="1:13" s="85" customFormat="1" ht="26.25" x14ac:dyDescent="0.4">
      <c r="A17" s="95"/>
      <c r="B17" s="95"/>
      <c r="C17" s="276" t="s">
        <v>14</v>
      </c>
      <c r="D17" s="39">
        <f t="array" ref="D17">INDEX('132 הפוך'!F:F,MATCH(1,('132 הפוך'!A:A=12978)*('132 הפוך'!B:B=A16),0))/100+INDEX('132 הפוך'!F:F,MATCH(1,('132 הפוך'!A:A=15584)*('132 הפוך'!B:B=A16),0))/100+INDEX('132 הפוך'!F:F,MATCH(1,('132 הפוך'!A:A=17728)*('132 הפוך'!B:B=A16),0))/100+INDEX('132 הפוך'!F:F,MATCH(1,('132 הפוך'!A:A=12481)*('132 הפוך'!B:B=A16),0))/100</f>
        <v>0.12321346756043773</v>
      </c>
      <c r="E17" s="41" t="s">
        <v>8</v>
      </c>
      <c r="F17" s="41">
        <v>0.08</v>
      </c>
      <c r="G17" s="41">
        <v>0.11</v>
      </c>
      <c r="H17" s="41">
        <v>0.09</v>
      </c>
      <c r="I17" s="41">
        <v>0.05</v>
      </c>
      <c r="J17" s="41">
        <f>IF((G17-I17)&lt;0,0,(G17-I17))</f>
        <v>0.06</v>
      </c>
      <c r="K17" s="41">
        <f>G17+I17</f>
        <v>0.16</v>
      </c>
      <c r="L17" s="46"/>
      <c r="M17" s="42"/>
    </row>
    <row r="18" spans="1:13" s="85" customFormat="1" ht="26.25" x14ac:dyDescent="0.4">
      <c r="A18" s="95"/>
      <c r="B18" s="95"/>
      <c r="C18" s="277" t="s">
        <v>16</v>
      </c>
      <c r="D18" s="82">
        <f>SUM(D13:D17)</f>
        <v>1.0509533760634586</v>
      </c>
      <c r="E18" s="45">
        <f>SUM(E13:E17)</f>
        <v>0</v>
      </c>
      <c r="F18" s="45">
        <f>SUM(F13:F17)</f>
        <v>1.0000000000000002</v>
      </c>
      <c r="G18" s="45">
        <f>SUM(G13:G17)</f>
        <v>1.03</v>
      </c>
      <c r="H18" s="45">
        <v>1.0200000000000002</v>
      </c>
      <c r="I18" s="46"/>
      <c r="J18" s="41"/>
      <c r="K18" s="41"/>
      <c r="L18" s="46"/>
      <c r="M18" s="42"/>
    </row>
    <row r="19" spans="1:13" s="85" customFormat="1" ht="27" thickBot="1" x14ac:dyDescent="0.45">
      <c r="A19" s="95">
        <v>3208</v>
      </c>
      <c r="B19" s="95">
        <v>16144</v>
      </c>
      <c r="C19" s="278" t="s">
        <v>17</v>
      </c>
      <c r="D19" s="48">
        <f t="array" ref="D19">INDEX('132 הפוך'!F:F,MATCH(1,('132 הפוך'!A:A=B19)*('132 הפוך'!B:B=A19),0))/100</f>
        <v>0.19090414825255297</v>
      </c>
      <c r="E19" s="49" t="s">
        <v>5</v>
      </c>
      <c r="F19" s="49">
        <v>0.15</v>
      </c>
      <c r="G19" s="41">
        <v>0.19</v>
      </c>
      <c r="H19" s="41">
        <v>0.17</v>
      </c>
      <c r="I19" s="49">
        <v>0.06</v>
      </c>
      <c r="J19" s="49">
        <f>IF((G19-I19)&gt;0%,(G19-I19),0%)</f>
        <v>0.13</v>
      </c>
      <c r="K19" s="49">
        <f>G19+I19</f>
        <v>0.25</v>
      </c>
      <c r="L19" s="279" t="s">
        <v>18</v>
      </c>
      <c r="M19" s="50" t="s">
        <v>18</v>
      </c>
    </row>
    <row r="20" spans="1:13" x14ac:dyDescent="0.2">
      <c r="C20" s="4" t="s">
        <v>90</v>
      </c>
    </row>
    <row r="21" spans="1:13" s="85" customFormat="1" ht="16.5" thickBot="1" x14ac:dyDescent="0.3">
      <c r="A21" s="95"/>
      <c r="B21" s="95" t="s">
        <v>155</v>
      </c>
      <c r="C21" s="236" t="s">
        <v>103</v>
      </c>
    </row>
    <row r="22" spans="1:13" s="85" customFormat="1" ht="25.5" x14ac:dyDescent="0.35">
      <c r="A22" s="95"/>
      <c r="B22" s="95"/>
      <c r="C22" s="280" t="s">
        <v>0</v>
      </c>
      <c r="D22" s="280" t="s">
        <v>564</v>
      </c>
      <c r="E22" s="280" t="s">
        <v>1</v>
      </c>
      <c r="F22" s="280" t="s">
        <v>215</v>
      </c>
      <c r="G22" s="280" t="s">
        <v>563</v>
      </c>
      <c r="H22" s="280" t="s">
        <v>514</v>
      </c>
      <c r="I22" s="280" t="s">
        <v>189</v>
      </c>
      <c r="J22" s="281" t="s">
        <v>187</v>
      </c>
      <c r="K22" s="281" t="s">
        <v>188</v>
      </c>
      <c r="L22" s="280" t="s">
        <v>569</v>
      </c>
      <c r="M22" s="37" t="s">
        <v>3</v>
      </c>
    </row>
    <row r="23" spans="1:13" s="85" customFormat="1" ht="26.25" x14ac:dyDescent="0.4">
      <c r="A23" s="95">
        <v>8291</v>
      </c>
      <c r="B23" s="95">
        <v>13595</v>
      </c>
      <c r="C23" s="276" t="s">
        <v>4</v>
      </c>
      <c r="D23" s="39">
        <f t="array" ref="D23">INDEX('132 הפוך'!F:F,MATCH(1,('132 הפוך'!A:A=B23)*('132 הפוך'!B:B=A23),0))/100</f>
        <v>0.36032022679071096</v>
      </c>
      <c r="E23" s="41" t="s">
        <v>5</v>
      </c>
      <c r="F23" s="41">
        <v>0.33</v>
      </c>
      <c r="G23" s="41">
        <v>0.35</v>
      </c>
      <c r="H23" s="41">
        <v>0.35</v>
      </c>
      <c r="I23" s="41">
        <v>0.06</v>
      </c>
      <c r="J23" s="41">
        <f>G23-I23</f>
        <v>0.28999999999999998</v>
      </c>
      <c r="K23" s="41">
        <f>G23+I23</f>
        <v>0.41</v>
      </c>
      <c r="L23" s="46" t="s">
        <v>566</v>
      </c>
      <c r="M23" s="42" t="s">
        <v>503</v>
      </c>
    </row>
    <row r="24" spans="1:13" s="85" customFormat="1" ht="26.25" x14ac:dyDescent="0.4">
      <c r="A24" s="95">
        <v>8291</v>
      </c>
      <c r="B24" s="95">
        <v>15705</v>
      </c>
      <c r="C24" s="276" t="s">
        <v>7</v>
      </c>
      <c r="D24" s="39">
        <f t="array" ref="D24">INDEX('132 הפוך'!F:F,MATCH(1,('132 הפוך'!A:A=B24)*('132 הפוך'!B:B=A24),0))/100</f>
        <v>0.260911705219177</v>
      </c>
      <c r="E24" s="43" t="s">
        <v>8</v>
      </c>
      <c r="F24" s="41">
        <v>0.27</v>
      </c>
      <c r="G24" s="41">
        <v>0.27</v>
      </c>
      <c r="H24" s="41">
        <v>0.27</v>
      </c>
      <c r="I24" s="43">
        <v>0.05</v>
      </c>
      <c r="J24" s="41">
        <f>G24-I24</f>
        <v>0.22000000000000003</v>
      </c>
      <c r="K24" s="41">
        <f>G24+I24</f>
        <v>0.32</v>
      </c>
      <c r="L24" s="46" t="s">
        <v>567</v>
      </c>
      <c r="M24" s="42" t="s">
        <v>9</v>
      </c>
    </row>
    <row r="25" spans="1:13" s="85" customFormat="1" ht="51.75" x14ac:dyDescent="0.4">
      <c r="A25" s="95">
        <v>8291</v>
      </c>
      <c r="B25" s="95">
        <v>15704</v>
      </c>
      <c r="C25" s="276" t="s">
        <v>10</v>
      </c>
      <c r="D25" s="39">
        <f t="array" ref="D25">INDEX('132 הפוך'!F:F,MATCH(1,('132 הפוך'!A:A=B25)*('132 הפוך'!B:B=A25),0))/100</f>
        <v>0.34267248405787798</v>
      </c>
      <c r="E25" s="41" t="s">
        <v>5</v>
      </c>
      <c r="F25" s="41">
        <v>0.31</v>
      </c>
      <c r="G25" s="41">
        <v>0.31</v>
      </c>
      <c r="H25" s="41">
        <v>0.32</v>
      </c>
      <c r="I25" s="41">
        <v>0.06</v>
      </c>
      <c r="J25" s="41">
        <f>G25-I25</f>
        <v>0.25</v>
      </c>
      <c r="K25" s="41">
        <f>G25+I25</f>
        <v>0.37</v>
      </c>
      <c r="L25" s="46" t="s">
        <v>568</v>
      </c>
      <c r="M25" s="65" t="s">
        <v>157</v>
      </c>
    </row>
    <row r="26" spans="1:13" s="85" customFormat="1" ht="26.25" x14ac:dyDescent="0.4">
      <c r="A26" s="95">
        <v>8291</v>
      </c>
      <c r="B26" s="95">
        <v>15644</v>
      </c>
      <c r="C26" s="276" t="s">
        <v>11</v>
      </c>
      <c r="D26" s="39">
        <f t="array" ref="D26">INDEX('132 הפוך'!F:F,MATCH(1,('132 הפוך'!A:A=B26)*('132 הפוך'!B:B=A26),0))/100</f>
        <v>1.4196735599329999E-2</v>
      </c>
      <c r="E26" s="41" t="s">
        <v>8</v>
      </c>
      <c r="F26" s="41">
        <v>0.03</v>
      </c>
      <c r="G26" s="41">
        <v>0.02</v>
      </c>
      <c r="H26" s="41">
        <v>0.03</v>
      </c>
      <c r="I26" s="41">
        <v>0.05</v>
      </c>
      <c r="J26" s="41">
        <f>IF((G26-I26)&lt;0,0,(G26-I26))</f>
        <v>0</v>
      </c>
      <c r="K26" s="41">
        <f>G26+I26</f>
        <v>7.0000000000000007E-2</v>
      </c>
      <c r="L26" s="46" t="s">
        <v>13</v>
      </c>
      <c r="M26" s="42" t="s">
        <v>13</v>
      </c>
    </row>
    <row r="27" spans="1:13" s="85" customFormat="1" ht="26.25" x14ac:dyDescent="0.4">
      <c r="A27" s="95">
        <v>8291</v>
      </c>
      <c r="B27" s="95"/>
      <c r="C27" s="276" t="s">
        <v>14</v>
      </c>
      <c r="D27" s="39">
        <f t="array" ref="D27">INDEX('132 הפוך'!F:F,MATCH(1,('132 הפוך'!A:A=12978)*('132 הפוך'!B:B=A26),0))/100+INDEX('132 הפוך'!F:F,MATCH(1,('132 הפוך'!A:A=15584)*('132 הפוך'!B:B=A26),0))/100+INDEX('132 הפוך'!F:F,MATCH(1,('132 הפוך'!A:A=17728)*('132 הפוך'!B:B=A26),0))/100+INDEX('132 הפוך'!F:F,MATCH(1,('132 הפוך'!A:A=12481)*('132 הפוך'!B:B=A26),0))/100</f>
        <v>0.11647685258190828</v>
      </c>
      <c r="E27" s="41" t="s">
        <v>8</v>
      </c>
      <c r="F27" s="41">
        <v>0.06</v>
      </c>
      <c r="G27" s="41">
        <v>0.11</v>
      </c>
      <c r="H27" s="41">
        <v>7.0000000000000007E-2</v>
      </c>
      <c r="I27" s="41">
        <v>0.05</v>
      </c>
      <c r="J27" s="41">
        <f>IF((G27-I27)&lt;0,0,(G27-I27))</f>
        <v>0.06</v>
      </c>
      <c r="K27" s="41">
        <f>G27+I27</f>
        <v>0.16</v>
      </c>
      <c r="L27" s="46"/>
      <c r="M27" s="42"/>
    </row>
    <row r="28" spans="1:13" s="85" customFormat="1" ht="26.25" x14ac:dyDescent="0.4">
      <c r="A28" s="95"/>
      <c r="B28" s="95"/>
      <c r="C28" s="277" t="s">
        <v>16</v>
      </c>
      <c r="D28" s="82">
        <f t="shared" ref="D28:G28" si="0">SUM(D23:D27)</f>
        <v>1.0945780042490043</v>
      </c>
      <c r="E28" s="45">
        <f t="shared" si="0"/>
        <v>0</v>
      </c>
      <c r="F28" s="45">
        <f t="shared" ref="F28" si="1">SUM(F23:F27)</f>
        <v>1.0000000000000002</v>
      </c>
      <c r="G28" s="45">
        <f t="shared" si="0"/>
        <v>1.06</v>
      </c>
      <c r="H28" s="45">
        <v>1.04</v>
      </c>
      <c r="I28" s="46"/>
      <c r="J28" s="41"/>
      <c r="K28" s="41"/>
      <c r="L28" s="46"/>
      <c r="M28" s="42"/>
    </row>
    <row r="29" spans="1:13" s="85" customFormat="1" ht="27" thickBot="1" x14ac:dyDescent="0.45">
      <c r="A29" s="95">
        <v>8291</v>
      </c>
      <c r="B29" s="95">
        <v>16144</v>
      </c>
      <c r="C29" s="278" t="s">
        <v>17</v>
      </c>
      <c r="D29" s="48">
        <f t="array" ref="D29">INDEX('132 הפוך'!F:F,MATCH(1,('132 הפוך'!A:A=B29)*('132 הפוך'!B:B=A29),0))/100</f>
        <v>0.18901866039475099</v>
      </c>
      <c r="E29" s="49" t="s">
        <v>5</v>
      </c>
      <c r="F29" s="49">
        <v>0.15</v>
      </c>
      <c r="G29" s="41">
        <v>0.18</v>
      </c>
      <c r="H29" s="41">
        <v>0.17</v>
      </c>
      <c r="I29" s="49">
        <v>0.06</v>
      </c>
      <c r="J29" s="49">
        <f>IF((G29-I29)&gt;0%,(G29-I29),0%)</f>
        <v>0.12</v>
      </c>
      <c r="K29" s="49">
        <f>G29+I29</f>
        <v>0.24</v>
      </c>
      <c r="L29" s="279" t="s">
        <v>18</v>
      </c>
      <c r="M29" s="50" t="s">
        <v>18</v>
      </c>
    </row>
    <row r="30" spans="1:13" x14ac:dyDescent="0.2">
      <c r="C30" s="4" t="s">
        <v>90</v>
      </c>
    </row>
    <row r="31" spans="1:13" s="311" customFormat="1" x14ac:dyDescent="0.2">
      <c r="A31" s="311" t="s">
        <v>735</v>
      </c>
    </row>
    <row r="33" spans="1:13" x14ac:dyDescent="0.2">
      <c r="B33" s="97" t="s">
        <v>19</v>
      </c>
    </row>
    <row r="34" spans="1:13" s="85" customFormat="1" ht="16.5" thickBot="1" x14ac:dyDescent="0.3">
      <c r="A34" s="95"/>
      <c r="B34" s="95">
        <v>9719</v>
      </c>
      <c r="C34" s="236" t="s">
        <v>34</v>
      </c>
    </row>
    <row r="35" spans="1:13" s="85" customFormat="1" ht="25.5" x14ac:dyDescent="0.35">
      <c r="A35" s="95"/>
      <c r="B35" s="95"/>
      <c r="C35" s="35" t="s">
        <v>0</v>
      </c>
      <c r="D35" s="71" t="s">
        <v>564</v>
      </c>
      <c r="E35" s="71" t="s">
        <v>1</v>
      </c>
      <c r="F35" s="71" t="s">
        <v>215</v>
      </c>
      <c r="G35" s="71" t="s">
        <v>563</v>
      </c>
      <c r="H35" s="71" t="s">
        <v>514</v>
      </c>
      <c r="I35" s="71" t="s">
        <v>189</v>
      </c>
      <c r="J35" s="76" t="s">
        <v>187</v>
      </c>
      <c r="K35" s="76" t="s">
        <v>188</v>
      </c>
      <c r="L35" s="37" t="s">
        <v>569</v>
      </c>
      <c r="M35" s="37" t="s">
        <v>3</v>
      </c>
    </row>
    <row r="36" spans="1:13" s="85" customFormat="1" ht="26.25" x14ac:dyDescent="0.4">
      <c r="A36" s="95">
        <v>9719</v>
      </c>
      <c r="B36" s="95">
        <v>13595</v>
      </c>
      <c r="C36" s="38" t="s">
        <v>4</v>
      </c>
      <c r="D36" s="39">
        <f t="array" ref="D36">INDEX('132 הפוך'!F:F,MATCH(1,('132 הפוך'!A:A=B36)*('132 הפוך'!B:B=A36),0))/100</f>
        <v>0.35129085195938997</v>
      </c>
      <c r="E36" s="41" t="s">
        <v>5</v>
      </c>
      <c r="F36" s="41">
        <v>0.33</v>
      </c>
      <c r="G36" s="41">
        <v>0.35</v>
      </c>
      <c r="H36" s="41">
        <v>0.34</v>
      </c>
      <c r="I36" s="41">
        <v>0.06</v>
      </c>
      <c r="J36" s="41">
        <f>G36-I36</f>
        <v>0.28999999999999998</v>
      </c>
      <c r="K36" s="41">
        <f>G36+I36</f>
        <v>0.41</v>
      </c>
      <c r="L36" s="42" t="s">
        <v>520</v>
      </c>
      <c r="M36" s="42" t="s">
        <v>502</v>
      </c>
    </row>
    <row r="37" spans="1:13" s="85" customFormat="1" ht="26.25" x14ac:dyDescent="0.4">
      <c r="A37" s="95">
        <v>9719</v>
      </c>
      <c r="B37" s="95">
        <v>15705</v>
      </c>
      <c r="C37" s="38" t="s">
        <v>7</v>
      </c>
      <c r="D37" s="39">
        <f t="array" ref="D37">INDEX('132 הפוך'!F:F,MATCH(1,('132 הפוך'!A:A=B37)*('132 הפוך'!B:B=A37),0))/100</f>
        <v>0.28641668418146399</v>
      </c>
      <c r="E37" s="43" t="s">
        <v>8</v>
      </c>
      <c r="F37" s="41">
        <v>0.27</v>
      </c>
      <c r="G37" s="41">
        <v>0.27</v>
      </c>
      <c r="H37" s="41">
        <v>0.27</v>
      </c>
      <c r="I37" s="43">
        <v>0.05</v>
      </c>
      <c r="J37" s="41">
        <f>G37-I37</f>
        <v>0.22000000000000003</v>
      </c>
      <c r="K37" s="41">
        <f>G37+I37</f>
        <v>0.32</v>
      </c>
      <c r="L37" s="42" t="s">
        <v>9</v>
      </c>
      <c r="M37" s="42" t="s">
        <v>9</v>
      </c>
    </row>
    <row r="38" spans="1:13" s="85" customFormat="1" ht="51.75" x14ac:dyDescent="0.4">
      <c r="A38" s="95">
        <v>9719</v>
      </c>
      <c r="B38" s="95">
        <v>15704</v>
      </c>
      <c r="C38" s="38" t="s">
        <v>10</v>
      </c>
      <c r="D38" s="39">
        <f t="array" ref="D38">INDEX('132 הפוך'!F:F,MATCH(1,('132 הפוך'!A:A=B38)*('132 הפוך'!B:B=A38),0))/100</f>
        <v>0.30433734105349397</v>
      </c>
      <c r="E38" s="41" t="s">
        <v>5</v>
      </c>
      <c r="F38" s="41">
        <v>0.31</v>
      </c>
      <c r="G38" s="41">
        <v>0.3</v>
      </c>
      <c r="H38" s="41">
        <v>0.31</v>
      </c>
      <c r="I38" s="41">
        <v>0.06</v>
      </c>
      <c r="J38" s="41">
        <f>G38-I38</f>
        <v>0.24</v>
      </c>
      <c r="K38" s="41">
        <f>G38+I38</f>
        <v>0.36</v>
      </c>
      <c r="L38" s="42" t="s">
        <v>158</v>
      </c>
      <c r="M38" s="65" t="s">
        <v>156</v>
      </c>
    </row>
    <row r="39" spans="1:13" s="85" customFormat="1" ht="26.25" x14ac:dyDescent="0.4">
      <c r="A39" s="95">
        <v>9719</v>
      </c>
      <c r="B39" s="95">
        <v>15644</v>
      </c>
      <c r="C39" s="38" t="s">
        <v>11</v>
      </c>
      <c r="D39" s="39">
        <f t="array" ref="D39">INDEX('132 הפוך'!F:F,MATCH(1,('132 הפוך'!A:A=B39)*('132 הפוך'!B:B=A39),0))/100</f>
        <v>3.4307026711388598E-2</v>
      </c>
      <c r="E39" s="41" t="s">
        <v>8</v>
      </c>
      <c r="F39" s="41">
        <v>0.04</v>
      </c>
      <c r="G39" s="41">
        <v>0.04</v>
      </c>
      <c r="H39" s="41">
        <v>0.04</v>
      </c>
      <c r="I39" s="41">
        <v>0.05</v>
      </c>
      <c r="J39" s="41">
        <f>IF((G39-I39)&lt;0,0,(G39-I39))</f>
        <v>0</v>
      </c>
      <c r="K39" s="41">
        <f>G39+I39</f>
        <v>0.09</v>
      </c>
      <c r="L39" s="42" t="s">
        <v>13</v>
      </c>
      <c r="M39" s="42" t="s">
        <v>13</v>
      </c>
    </row>
    <row r="40" spans="1:13" s="85" customFormat="1" ht="26.25" x14ac:dyDescent="0.4">
      <c r="A40" s="95">
        <v>9719</v>
      </c>
      <c r="B40" s="95"/>
      <c r="C40" s="38" t="s">
        <v>14</v>
      </c>
      <c r="D40" s="39">
        <f t="array" ref="D40">INDEX('132 הפוך'!F:F,MATCH(1,('132 הפוך'!A:A=12978)*('132 הפוך'!B:B=A39),0))/100+INDEX('132 הפוך'!F:F,MATCH(1,('132 הפוך'!A:A=15584)*('132 הפוך'!B:B=A39),0))/100+INDEX('132 הפוך'!F:F,MATCH(1,('132 הפוך'!A:A=17728)*('132 הפוך'!B:B=A39),0))/100+INDEX('132 הפוך'!F:F,MATCH(1,('132 הפוך'!A:A=12481)*('132 הפוך'!B:B=A39),0))/100</f>
        <v>3.0785403192304796E-2</v>
      </c>
      <c r="E40" s="41" t="s">
        <v>8</v>
      </c>
      <c r="F40" s="41">
        <v>0.05</v>
      </c>
      <c r="G40" s="41">
        <v>0.04</v>
      </c>
      <c r="H40" s="41">
        <v>0.04</v>
      </c>
      <c r="I40" s="41">
        <v>0.05</v>
      </c>
      <c r="J40" s="41">
        <f>IF((G40-I40)&lt;0,0,(G40-I40))</f>
        <v>0</v>
      </c>
      <c r="K40" s="41">
        <f>G40+I40</f>
        <v>0.09</v>
      </c>
      <c r="L40" s="42"/>
      <c r="M40" s="42"/>
    </row>
    <row r="41" spans="1:13" s="85" customFormat="1" ht="26.25" x14ac:dyDescent="0.4">
      <c r="A41" s="95"/>
      <c r="B41" s="95"/>
      <c r="C41" s="83" t="s">
        <v>16</v>
      </c>
      <c r="D41" s="82">
        <f t="shared" ref="D41:G41" si="2">SUM(D36:D40)</f>
        <v>1.0071373070980414</v>
      </c>
      <c r="E41" s="45">
        <f t="shared" si="2"/>
        <v>0</v>
      </c>
      <c r="F41" s="45">
        <f t="shared" ref="F41" si="3">SUM(F36:F40)</f>
        <v>1.0000000000000002</v>
      </c>
      <c r="G41" s="45">
        <f t="shared" si="2"/>
        <v>1</v>
      </c>
      <c r="H41" s="45">
        <v>1.0000000000000002</v>
      </c>
      <c r="I41" s="46"/>
      <c r="J41" s="41"/>
      <c r="K41" s="41"/>
      <c r="L41" s="42"/>
      <c r="M41" s="42"/>
    </row>
    <row r="42" spans="1:13" s="85" customFormat="1" ht="27" thickBot="1" x14ac:dyDescent="0.45">
      <c r="A42" s="95">
        <v>9719</v>
      </c>
      <c r="B42" s="95">
        <v>16144</v>
      </c>
      <c r="C42" s="47" t="s">
        <v>17</v>
      </c>
      <c r="D42" s="48">
        <f t="array" ref="D42">INDEX('132 הפוך'!F:F,MATCH(1,('132 הפוך'!A:A=B42)*('132 הפוך'!B:B=A42),0))/100</f>
        <v>0.17796914160033495</v>
      </c>
      <c r="E42" s="49" t="s">
        <v>5</v>
      </c>
      <c r="F42" s="49">
        <v>0.15</v>
      </c>
      <c r="G42" s="41">
        <v>0.19</v>
      </c>
      <c r="H42" s="41">
        <v>0.17</v>
      </c>
      <c r="I42" s="49">
        <v>0.06</v>
      </c>
      <c r="J42" s="49">
        <f>IF((G42-I42)&gt;0%,(G42-I42),0%)</f>
        <v>0.13</v>
      </c>
      <c r="K42" s="49">
        <f>G42+I42</f>
        <v>0.25</v>
      </c>
      <c r="L42" s="50" t="s">
        <v>18</v>
      </c>
      <c r="M42" s="50" t="s">
        <v>18</v>
      </c>
    </row>
    <row r="43" spans="1:13" x14ac:dyDescent="0.2">
      <c r="C43" s="64" t="s">
        <v>216</v>
      </c>
    </row>
    <row r="45" spans="1:13" x14ac:dyDescent="0.2">
      <c r="B45" s="98" t="s">
        <v>19</v>
      </c>
    </row>
    <row r="46" spans="1:13" ht="16.5" thickBot="1" x14ac:dyDescent="0.3">
      <c r="B46" s="96">
        <v>5292</v>
      </c>
      <c r="C46" s="236" t="s">
        <v>35</v>
      </c>
      <c r="D46" s="85"/>
      <c r="E46" s="85"/>
      <c r="I46" s="85"/>
      <c r="J46" s="85"/>
      <c r="K46" s="85"/>
    </row>
    <row r="47" spans="1:13" ht="25.5" x14ac:dyDescent="0.35">
      <c r="C47" s="35" t="s">
        <v>0</v>
      </c>
      <c r="D47" s="71" t="s">
        <v>564</v>
      </c>
      <c r="E47" s="71" t="s">
        <v>1</v>
      </c>
      <c r="F47" s="71" t="s">
        <v>215</v>
      </c>
      <c r="G47" s="71" t="s">
        <v>563</v>
      </c>
      <c r="H47" s="71" t="s">
        <v>514</v>
      </c>
      <c r="I47" s="71" t="s">
        <v>189</v>
      </c>
      <c r="J47" s="76" t="s">
        <v>187</v>
      </c>
      <c r="K47" s="76" t="s">
        <v>188</v>
      </c>
      <c r="L47" s="37" t="s">
        <v>569</v>
      </c>
      <c r="M47" s="37" t="s">
        <v>3</v>
      </c>
    </row>
    <row r="48" spans="1:13" ht="26.25" x14ac:dyDescent="0.4">
      <c r="A48" s="95">
        <v>5292</v>
      </c>
      <c r="B48" s="95">
        <v>13595</v>
      </c>
      <c r="C48" s="38" t="s">
        <v>4</v>
      </c>
      <c r="D48" s="39">
        <f t="array" ref="D48">INDEX('132 הפוך'!F:F,MATCH(1,('132 הפוך'!A:A=B48)*('132 הפוך'!B:B=A48),0))/100</f>
        <v>0.34859161451184695</v>
      </c>
      <c r="E48" s="41" t="s">
        <v>5</v>
      </c>
      <c r="F48" s="41">
        <v>0.33</v>
      </c>
      <c r="G48" s="41">
        <v>0.35</v>
      </c>
      <c r="H48" s="41">
        <v>0.34</v>
      </c>
      <c r="I48" s="41">
        <v>0.06</v>
      </c>
      <c r="J48" s="41">
        <f>G48-I48</f>
        <v>0.28999999999999998</v>
      </c>
      <c r="K48" s="41">
        <f>G48+I48</f>
        <v>0.41</v>
      </c>
      <c r="L48" s="42" t="s">
        <v>520</v>
      </c>
      <c r="M48" s="42" t="s">
        <v>502</v>
      </c>
    </row>
    <row r="49" spans="1:13" ht="26.25" x14ac:dyDescent="0.4">
      <c r="A49" s="95">
        <v>5292</v>
      </c>
      <c r="B49" s="95">
        <v>15705</v>
      </c>
      <c r="C49" s="38" t="s">
        <v>7</v>
      </c>
      <c r="D49" s="39">
        <f t="array" ref="D49">INDEX('132 הפוך'!F:F,MATCH(1,('132 הפוך'!A:A=B49)*('132 הפוך'!B:B=A49),0))/100</f>
        <v>0.28155518633343696</v>
      </c>
      <c r="E49" s="43" t="s">
        <v>8</v>
      </c>
      <c r="F49" s="41">
        <v>0.3</v>
      </c>
      <c r="G49" s="41">
        <v>0.3</v>
      </c>
      <c r="H49" s="41">
        <v>0.3</v>
      </c>
      <c r="I49" s="43">
        <v>0.05</v>
      </c>
      <c r="J49" s="41">
        <f>G49-I49</f>
        <v>0.25</v>
      </c>
      <c r="K49" s="41">
        <f>G49+I49</f>
        <v>0.35</v>
      </c>
      <c r="L49" s="42" t="s">
        <v>9</v>
      </c>
      <c r="M49" s="42" t="s">
        <v>9</v>
      </c>
    </row>
    <row r="50" spans="1:13" ht="51.75" x14ac:dyDescent="0.4">
      <c r="A50" s="95">
        <v>5292</v>
      </c>
      <c r="B50" s="95">
        <v>15704</v>
      </c>
      <c r="C50" s="38" t="s">
        <v>10</v>
      </c>
      <c r="D50" s="39">
        <f t="array" ref="D50">INDEX('132 הפוך'!F:F,MATCH(1,('132 הפוך'!A:A=B50)*('132 הפוך'!B:B=A50),0))/100</f>
        <v>0.31733839626610999</v>
      </c>
      <c r="E50" s="41" t="s">
        <v>5</v>
      </c>
      <c r="F50" s="41">
        <v>0.31</v>
      </c>
      <c r="G50" s="41">
        <v>0.3</v>
      </c>
      <c r="H50" s="41">
        <v>0.31</v>
      </c>
      <c r="I50" s="41">
        <v>0.06</v>
      </c>
      <c r="J50" s="41">
        <f>G50-I50</f>
        <v>0.24</v>
      </c>
      <c r="K50" s="41">
        <f>G50+I50</f>
        <v>0.36</v>
      </c>
      <c r="L50" s="42" t="s">
        <v>158</v>
      </c>
      <c r="M50" s="65" t="s">
        <v>156</v>
      </c>
    </row>
    <row r="51" spans="1:13" ht="26.25" x14ac:dyDescent="0.4">
      <c r="A51" s="95">
        <v>5292</v>
      </c>
      <c r="B51" s="95">
        <v>15644</v>
      </c>
      <c r="C51" s="38" t="s">
        <v>11</v>
      </c>
      <c r="D51" s="39">
        <f t="array" ref="D51">INDEX('132 הפוך'!F:F,MATCH(1,('132 הפוך'!A:A=B51)*('132 הפוך'!B:B=A51),0))/100</f>
        <v>4.36253880065577E-2</v>
      </c>
      <c r="E51" s="41" t="s">
        <v>8</v>
      </c>
      <c r="F51" s="41">
        <v>0.04</v>
      </c>
      <c r="G51" s="41">
        <v>0.04</v>
      </c>
      <c r="H51" s="41">
        <v>0.04</v>
      </c>
      <c r="I51" s="41">
        <v>0.05</v>
      </c>
      <c r="J51" s="41">
        <f>IF((G51-I51)&lt;0,0,(G51-I51))</f>
        <v>0</v>
      </c>
      <c r="K51" s="41">
        <f>G51+I51</f>
        <v>0.09</v>
      </c>
      <c r="L51" s="42" t="s">
        <v>13</v>
      </c>
      <c r="M51" s="42" t="s">
        <v>13</v>
      </c>
    </row>
    <row r="52" spans="1:13" ht="26.25" x14ac:dyDescent="0.4">
      <c r="A52" s="95">
        <v>5292</v>
      </c>
      <c r="C52" s="38" t="s">
        <v>14</v>
      </c>
      <c r="D52" s="39">
        <f t="array" ref="D52">INDEX('132 הפוך'!F:F,MATCH(1,('132 הפוך'!A:A=12978)*('132 הפוך'!B:B=A51),0))/100+INDEX('132 הפוך'!F:F,MATCH(1,('132 הפוך'!A:A=15584)*('132 הפוך'!B:B=A51),0))/100+INDEX('132 הפוך'!F:F,MATCH(1,('132 הפוך'!A:A=17728)*('132 הפוך'!B:B=A51),0))/100+INDEX('132 הפוך'!F:F,MATCH(1,('132 הפוך'!A:A=12481)*('132 הפוך'!B:B=A51),0))/100</f>
        <v>4.0894848695734905E-3</v>
      </c>
      <c r="E52" s="41" t="s">
        <v>8</v>
      </c>
      <c r="F52" s="41">
        <v>0.02</v>
      </c>
      <c r="G52" s="41">
        <v>0.01</v>
      </c>
      <c r="H52" s="41">
        <v>0.01</v>
      </c>
      <c r="I52" s="41">
        <v>0.05</v>
      </c>
      <c r="J52" s="41">
        <f>IF((G52-I52)&lt;0,0,(G52-I52))</f>
        <v>0</v>
      </c>
      <c r="K52" s="41">
        <f>G52+I52</f>
        <v>6.0000000000000005E-2</v>
      </c>
      <c r="L52" s="42"/>
      <c r="M52" s="42"/>
    </row>
    <row r="53" spans="1:13" ht="26.25" x14ac:dyDescent="0.4">
      <c r="C53" s="83" t="s">
        <v>16</v>
      </c>
      <c r="D53" s="82">
        <f t="shared" ref="D53:E53" si="4">SUM(D48:D52)</f>
        <v>0.99520006998752519</v>
      </c>
      <c r="E53" s="45">
        <f t="shared" si="4"/>
        <v>0</v>
      </c>
      <c r="F53" s="45">
        <f t="shared" ref="F53" si="5">SUM(F48:F52)</f>
        <v>1</v>
      </c>
      <c r="G53" s="45">
        <f t="shared" ref="G53" si="6">SUM(G48:G52)</f>
        <v>1</v>
      </c>
      <c r="H53" s="45">
        <v>1</v>
      </c>
      <c r="I53" s="46"/>
      <c r="J53" s="41"/>
      <c r="K53" s="41"/>
      <c r="L53" s="42"/>
      <c r="M53" s="42"/>
    </row>
    <row r="54" spans="1:13" ht="27" thickBot="1" x14ac:dyDescent="0.45">
      <c r="A54" s="95">
        <v>5292</v>
      </c>
      <c r="B54" s="95">
        <v>16144</v>
      </c>
      <c r="C54" s="47" t="s">
        <v>17</v>
      </c>
      <c r="D54" s="48">
        <f t="array" ref="D54">INDEX('132 הפוך'!F:F,MATCH(1,('132 הפוך'!A:A=B54)*('132 הפוך'!B:B=A54),0))/100</f>
        <v>0.17646792034491601</v>
      </c>
      <c r="E54" s="49" t="s">
        <v>5</v>
      </c>
      <c r="F54" s="49">
        <v>0.15</v>
      </c>
      <c r="G54" s="41">
        <v>0.19</v>
      </c>
      <c r="H54" s="41">
        <v>0.17</v>
      </c>
      <c r="I54" s="49">
        <v>0.06</v>
      </c>
      <c r="J54" s="49">
        <f>IF((G54-I54)&gt;0%,(G54-I54),0%)</f>
        <v>0.13</v>
      </c>
      <c r="K54" s="49">
        <f>G54+I54</f>
        <v>0.25</v>
      </c>
      <c r="L54" s="50" t="s">
        <v>18</v>
      </c>
      <c r="M54" s="50" t="s">
        <v>18</v>
      </c>
    </row>
    <row r="55" spans="1:13" x14ac:dyDescent="0.2">
      <c r="C55" s="64" t="s">
        <v>216</v>
      </c>
    </row>
    <row r="58" spans="1:13" x14ac:dyDescent="0.2">
      <c r="B58" s="97" t="s">
        <v>19</v>
      </c>
    </row>
    <row r="59" spans="1:13" ht="16.5" thickBot="1" x14ac:dyDescent="0.3">
      <c r="B59" s="95">
        <v>5306</v>
      </c>
      <c r="C59" s="236" t="s">
        <v>37</v>
      </c>
      <c r="D59" s="85"/>
      <c r="E59" s="85"/>
      <c r="I59" s="85"/>
      <c r="J59" s="85"/>
      <c r="K59" s="85"/>
    </row>
    <row r="60" spans="1:13" ht="25.5" x14ac:dyDescent="0.35">
      <c r="C60" s="35" t="s">
        <v>0</v>
      </c>
      <c r="D60" s="71" t="s">
        <v>564</v>
      </c>
      <c r="E60" s="71" t="s">
        <v>1</v>
      </c>
      <c r="F60" s="71" t="s">
        <v>215</v>
      </c>
      <c r="G60" s="71" t="s">
        <v>563</v>
      </c>
      <c r="H60" s="71" t="s">
        <v>514</v>
      </c>
      <c r="I60" s="71" t="s">
        <v>189</v>
      </c>
      <c r="J60" s="76" t="s">
        <v>187</v>
      </c>
      <c r="K60" s="76" t="s">
        <v>188</v>
      </c>
      <c r="L60" s="37" t="s">
        <v>569</v>
      </c>
      <c r="M60" s="37" t="s">
        <v>3</v>
      </c>
    </row>
    <row r="61" spans="1:13" ht="26.25" x14ac:dyDescent="0.4">
      <c r="A61" s="95">
        <v>5306</v>
      </c>
      <c r="B61" s="95">
        <v>13595</v>
      </c>
      <c r="C61" s="38" t="s">
        <v>4</v>
      </c>
      <c r="D61" s="39">
        <f t="array" ref="D61">INDEX('132 הפוך'!F:F,MATCH(1,('132 הפוך'!A:A=B61)*('132 הפוך'!B:B=A61),0))/100</f>
        <v>0.34566093082676397</v>
      </c>
      <c r="E61" s="41" t="s">
        <v>5</v>
      </c>
      <c r="F61" s="41">
        <v>0.33</v>
      </c>
      <c r="G61" s="41">
        <v>0.35</v>
      </c>
      <c r="H61" s="41">
        <v>0.34</v>
      </c>
      <c r="I61" s="41">
        <v>0.06</v>
      </c>
      <c r="J61" s="41">
        <f>G61-I61</f>
        <v>0.28999999999999998</v>
      </c>
      <c r="K61" s="41">
        <f>G61+I61</f>
        <v>0.41</v>
      </c>
      <c r="L61" s="42" t="s">
        <v>520</v>
      </c>
      <c r="M61" s="42" t="s">
        <v>502</v>
      </c>
    </row>
    <row r="62" spans="1:13" ht="26.25" x14ac:dyDescent="0.4">
      <c r="A62" s="95">
        <v>5306</v>
      </c>
      <c r="B62" s="95">
        <v>15705</v>
      </c>
      <c r="C62" s="38" t="s">
        <v>7</v>
      </c>
      <c r="D62" s="39">
        <f t="array" ref="D62">INDEX('132 הפוך'!F:F,MATCH(1,('132 הפוך'!A:A=B62)*('132 הפוך'!B:B=A62),0))/100</f>
        <v>0.275895593501503</v>
      </c>
      <c r="E62" s="43" t="s">
        <v>8</v>
      </c>
      <c r="F62" s="41">
        <v>0.32</v>
      </c>
      <c r="G62" s="41">
        <v>0.3</v>
      </c>
      <c r="H62" s="41">
        <v>0.31</v>
      </c>
      <c r="I62" s="43">
        <v>0.05</v>
      </c>
      <c r="J62" s="41">
        <f>G62-I62</f>
        <v>0.25</v>
      </c>
      <c r="K62" s="41">
        <f>G62+I62</f>
        <v>0.35</v>
      </c>
      <c r="L62" s="42" t="s">
        <v>9</v>
      </c>
      <c r="M62" s="42" t="s">
        <v>9</v>
      </c>
    </row>
    <row r="63" spans="1:13" ht="51.75" x14ac:dyDescent="0.4">
      <c r="A63" s="95">
        <v>5306</v>
      </c>
      <c r="B63" s="95">
        <v>15704</v>
      </c>
      <c r="C63" s="38" t="s">
        <v>10</v>
      </c>
      <c r="D63" s="39">
        <f t="array" ref="D63">INDEX('132 הפוך'!F:F,MATCH(1,('132 הפוך'!A:A=B63)*('132 הפוך'!B:B=A63),0))/100</f>
        <v>0.31726784376236294</v>
      </c>
      <c r="E63" s="41" t="s">
        <v>5</v>
      </c>
      <c r="F63" s="41">
        <v>0.31</v>
      </c>
      <c r="G63" s="41">
        <v>0.3</v>
      </c>
      <c r="H63" s="41">
        <v>0.31</v>
      </c>
      <c r="I63" s="41">
        <v>0.06</v>
      </c>
      <c r="J63" s="41">
        <f>G63-I63</f>
        <v>0.24</v>
      </c>
      <c r="K63" s="41">
        <f>G63+I63</f>
        <v>0.36</v>
      </c>
      <c r="L63" s="42" t="s">
        <v>158</v>
      </c>
      <c r="M63" s="65" t="s">
        <v>156</v>
      </c>
    </row>
    <row r="64" spans="1:13" ht="26.25" x14ac:dyDescent="0.4">
      <c r="A64" s="95">
        <v>5306</v>
      </c>
      <c r="B64" s="95">
        <v>15644</v>
      </c>
      <c r="C64" s="38" t="s">
        <v>11</v>
      </c>
      <c r="D64" s="39">
        <f t="array" ref="D64">INDEX('132 הפוך'!F:F,MATCH(1,('132 הפוך'!A:A=B64)*('132 הפוך'!B:B=A64),0))/100</f>
        <v>4.9989400145475399E-2</v>
      </c>
      <c r="E64" s="41" t="s">
        <v>8</v>
      </c>
      <c r="F64" s="41">
        <v>0.04</v>
      </c>
      <c r="G64" s="41">
        <v>0.04</v>
      </c>
      <c r="H64" s="41">
        <v>0.04</v>
      </c>
      <c r="I64" s="41">
        <v>0.05</v>
      </c>
      <c r="J64" s="41">
        <f>IF((G64-I64)&lt;0,0,(G64-I64))</f>
        <v>0</v>
      </c>
      <c r="K64" s="41">
        <f>G64+I64</f>
        <v>0.09</v>
      </c>
      <c r="L64" s="42" t="s">
        <v>13</v>
      </c>
      <c r="M64" s="42" t="s">
        <v>13</v>
      </c>
    </row>
    <row r="65" spans="1:13" ht="26.25" x14ac:dyDescent="0.4">
      <c r="A65" s="95">
        <v>5306</v>
      </c>
      <c r="C65" s="38" t="s">
        <v>14</v>
      </c>
      <c r="D65" s="39">
        <f t="array" ref="D65">INDEX('132 הפוך'!F:F,MATCH(1,('132 הפוך'!A:A=12978)*('132 הפוך'!B:B=A64),0))/100+INDEX('132 הפוך'!F:F,MATCH(1,('132 הפוך'!A:A=15584)*('132 הפוך'!B:B=A64),0))/100+INDEX('132 הפוך'!F:F,MATCH(1,('132 הפוך'!A:A=17728)*('132 הפוך'!B:B=A64),0))/100+INDEX('132 הפוך'!F:F,MATCH(1,('132 הפוך'!A:A=12481)*('132 הפוך'!B:B=A64),0))/100</f>
        <v>4.4415914692907997E-3</v>
      </c>
      <c r="E65" s="41" t="s">
        <v>8</v>
      </c>
      <c r="F65" s="41">
        <v>0</v>
      </c>
      <c r="G65" s="41">
        <v>0.01</v>
      </c>
      <c r="H65" s="41">
        <v>0</v>
      </c>
      <c r="I65" s="41">
        <v>0.05</v>
      </c>
      <c r="J65" s="41">
        <f>IF((G65-I65)&lt;0,0,(G65-I65))</f>
        <v>0</v>
      </c>
      <c r="K65" s="41">
        <f>G65+I65</f>
        <v>6.0000000000000005E-2</v>
      </c>
      <c r="L65" s="42"/>
      <c r="M65" s="42"/>
    </row>
    <row r="66" spans="1:13" ht="26.25" x14ac:dyDescent="0.4">
      <c r="C66" s="83" t="s">
        <v>16</v>
      </c>
      <c r="D66" s="82">
        <f t="shared" ref="D66:E66" si="7">SUM(D61:D65)</f>
        <v>0.99325535970539613</v>
      </c>
      <c r="E66" s="45">
        <f t="shared" si="7"/>
        <v>0</v>
      </c>
      <c r="F66" s="45">
        <f t="shared" ref="F66" si="8">SUM(F61:F65)</f>
        <v>1</v>
      </c>
      <c r="G66" s="45">
        <f t="shared" ref="G66" si="9">SUM(G61:G65)</f>
        <v>1</v>
      </c>
      <c r="H66" s="45">
        <v>1</v>
      </c>
      <c r="I66" s="46"/>
      <c r="J66" s="41"/>
      <c r="K66" s="41"/>
      <c r="L66" s="42"/>
      <c r="M66" s="42"/>
    </row>
    <row r="67" spans="1:13" ht="27" thickBot="1" x14ac:dyDescent="0.45">
      <c r="A67" s="95">
        <v>5306</v>
      </c>
      <c r="B67" s="95">
        <v>16144</v>
      </c>
      <c r="C67" s="47" t="s">
        <v>17</v>
      </c>
      <c r="D67" s="48">
        <f t="array" ref="D67">INDEX('132 הפוך'!F:F,MATCH(1,('132 הפוך'!A:A=B67)*('132 הפוך'!B:B=A67),0))/100</f>
        <v>0.17110684983391597</v>
      </c>
      <c r="E67" s="49" t="s">
        <v>5</v>
      </c>
      <c r="F67" s="49">
        <v>0.15</v>
      </c>
      <c r="G67" s="41">
        <v>0.19</v>
      </c>
      <c r="H67" s="41">
        <v>0.17</v>
      </c>
      <c r="I67" s="49">
        <v>0.06</v>
      </c>
      <c r="J67" s="49">
        <f>IF((G67-I67)&gt;0%,(G67-I67),0%)</f>
        <v>0.13</v>
      </c>
      <c r="K67" s="49">
        <f>G67+I67</f>
        <v>0.25</v>
      </c>
      <c r="L67" s="50" t="s">
        <v>18</v>
      </c>
      <c r="M67" s="50" t="s">
        <v>18</v>
      </c>
    </row>
    <row r="68" spans="1:13" x14ac:dyDescent="0.2">
      <c r="C68" s="64" t="s">
        <v>217</v>
      </c>
    </row>
    <row r="70" spans="1:13" x14ac:dyDescent="0.2">
      <c r="B70" s="97" t="s">
        <v>19</v>
      </c>
    </row>
    <row r="71" spans="1:13" ht="16.5" thickBot="1" x14ac:dyDescent="0.3">
      <c r="B71" s="96">
        <v>6612</v>
      </c>
      <c r="C71" s="236" t="s">
        <v>31</v>
      </c>
      <c r="D71" s="85"/>
      <c r="E71" s="85"/>
      <c r="I71" s="85"/>
      <c r="J71" s="85"/>
      <c r="K71" s="85"/>
    </row>
    <row r="72" spans="1:13" ht="25.5" x14ac:dyDescent="0.35">
      <c r="C72" s="35" t="s">
        <v>0</v>
      </c>
      <c r="D72" s="71" t="s">
        <v>564</v>
      </c>
      <c r="E72" s="71" t="s">
        <v>1</v>
      </c>
      <c r="F72" s="71" t="s">
        <v>215</v>
      </c>
      <c r="G72" s="71" t="s">
        <v>563</v>
      </c>
      <c r="H72" s="71" t="s">
        <v>514</v>
      </c>
      <c r="I72" s="71" t="s">
        <v>189</v>
      </c>
      <c r="J72" s="76" t="s">
        <v>187</v>
      </c>
      <c r="K72" s="76" t="s">
        <v>188</v>
      </c>
      <c r="L72" s="37" t="s">
        <v>569</v>
      </c>
      <c r="M72" s="37" t="s">
        <v>3</v>
      </c>
    </row>
    <row r="73" spans="1:13" ht="26.25" x14ac:dyDescent="0.4">
      <c r="A73" s="95">
        <v>6612</v>
      </c>
      <c r="B73" s="95">
        <v>13595</v>
      </c>
      <c r="C73" s="38" t="s">
        <v>4</v>
      </c>
      <c r="D73" s="39">
        <f t="array" ref="D73">INDEX('132 הפוך'!F:F,MATCH(1,('132 הפוך'!A:A=B73)*('132 הפוך'!B:B=A73),0))/100</f>
        <v>0.34578427358581598</v>
      </c>
      <c r="E73" s="41" t="s">
        <v>21</v>
      </c>
      <c r="F73" s="41">
        <v>0.33</v>
      </c>
      <c r="G73" s="41">
        <v>0.35</v>
      </c>
      <c r="H73" s="41">
        <v>0.34</v>
      </c>
      <c r="I73" s="41">
        <v>0.06</v>
      </c>
      <c r="J73" s="41">
        <f>G73-I73</f>
        <v>0.28999999999999998</v>
      </c>
      <c r="K73" s="41">
        <f>G73+I73</f>
        <v>0.41</v>
      </c>
      <c r="L73" s="42" t="s">
        <v>520</v>
      </c>
      <c r="M73" s="42" t="s">
        <v>502</v>
      </c>
    </row>
    <row r="74" spans="1:13" ht="26.25" x14ac:dyDescent="0.4">
      <c r="A74" s="95">
        <v>6612</v>
      </c>
      <c r="B74" s="95">
        <v>15705</v>
      </c>
      <c r="C74" s="38" t="s">
        <v>7</v>
      </c>
      <c r="D74" s="39">
        <f t="array" ref="D74">INDEX('132 הפוך'!F:F,MATCH(1,('132 הפוך'!A:A=B74)*('132 הפוך'!B:B=A74),0))/100</f>
        <v>0.29944906119494297</v>
      </c>
      <c r="E74" s="43" t="s">
        <v>8</v>
      </c>
      <c r="F74" s="41">
        <v>0.32</v>
      </c>
      <c r="G74" s="41">
        <v>0.3</v>
      </c>
      <c r="H74" s="41">
        <v>0.31</v>
      </c>
      <c r="I74" s="43">
        <v>0.05</v>
      </c>
      <c r="J74" s="41">
        <f>G74-I74</f>
        <v>0.25</v>
      </c>
      <c r="K74" s="41">
        <f>G74+I74</f>
        <v>0.35</v>
      </c>
      <c r="L74" s="42" t="s">
        <v>9</v>
      </c>
      <c r="M74" s="42" t="s">
        <v>9</v>
      </c>
    </row>
    <row r="75" spans="1:13" ht="26.25" x14ac:dyDescent="0.4">
      <c r="A75" s="95">
        <v>6612</v>
      </c>
      <c r="B75" s="95">
        <v>15704</v>
      </c>
      <c r="C75" s="38" t="s">
        <v>10</v>
      </c>
      <c r="D75" s="39">
        <f t="array" ref="D75">INDEX('132 הפוך'!F:F,MATCH(1,('132 הפוך'!A:A=B75)*('132 הפוך'!B:B=A75),0))/100</f>
        <v>0.31094604607398801</v>
      </c>
      <c r="E75" s="41" t="s">
        <v>5</v>
      </c>
      <c r="F75" s="41">
        <v>0.31</v>
      </c>
      <c r="G75" s="41">
        <v>0.3</v>
      </c>
      <c r="H75" s="41">
        <v>0.31</v>
      </c>
      <c r="I75" s="41">
        <v>0.06</v>
      </c>
      <c r="J75" s="41">
        <f>G75-I75</f>
        <v>0.24</v>
      </c>
      <c r="K75" s="41">
        <f>G75+I75</f>
        <v>0.36</v>
      </c>
      <c r="L75" s="42" t="s">
        <v>26</v>
      </c>
      <c r="M75" s="42" t="s">
        <v>26</v>
      </c>
    </row>
    <row r="76" spans="1:13" ht="26.25" x14ac:dyDescent="0.4">
      <c r="A76" s="95">
        <v>6612</v>
      </c>
      <c r="B76" s="95">
        <v>15644</v>
      </c>
      <c r="C76" s="38" t="s">
        <v>11</v>
      </c>
      <c r="D76" s="39">
        <f t="array" ref="D76">INDEX('132 הפוך'!F:F,MATCH(1,('132 הפוך'!A:A=B76)*('132 הפוך'!B:B=A76),0))/100</f>
        <v>4.1831460946456296E-2</v>
      </c>
      <c r="E76" s="41" t="s">
        <v>8</v>
      </c>
      <c r="F76" s="41">
        <v>0.04</v>
      </c>
      <c r="G76" s="41">
        <v>0.04</v>
      </c>
      <c r="H76" s="41">
        <v>0.04</v>
      </c>
      <c r="I76" s="41">
        <v>0.05</v>
      </c>
      <c r="J76" s="41">
        <f>IF((G76-I76)&lt;0,0,(G76-I76))</f>
        <v>0</v>
      </c>
      <c r="K76" s="41">
        <f>G76+I76</f>
        <v>0.09</v>
      </c>
      <c r="L76" s="42" t="s">
        <v>13</v>
      </c>
      <c r="M76" s="42" t="s">
        <v>13</v>
      </c>
    </row>
    <row r="77" spans="1:13" ht="26.25" x14ac:dyDescent="0.4">
      <c r="A77" s="95">
        <v>6612</v>
      </c>
      <c r="C77" s="38" t="s">
        <v>14</v>
      </c>
      <c r="D77" s="39">
        <f t="array" ref="D77">INDEX('132 הפוך'!F:F,MATCH(1,('132 הפוך'!A:A=12978)*('132 הפוך'!B:B=A76),0))/100+INDEX('132 הפוך'!F:F,MATCH(1,('132 הפוך'!A:A=15584)*('132 הפוך'!B:B=A76),0))/100+INDEX('132 הפוך'!F:F,MATCH(1,('132 הפוך'!A:A=17728)*('132 הפוך'!B:B=A76),0))/100+INDEX('132 הפוך'!F:F,MATCH(1,('132 הפוך'!A:A=12481)*('132 הפוך'!B:B=A76),0))/100</f>
        <v>1.9891581987974303E-3</v>
      </c>
      <c r="E77" s="41" t="s">
        <v>8</v>
      </c>
      <c r="F77" s="41">
        <v>0</v>
      </c>
      <c r="G77" s="41">
        <v>0.01</v>
      </c>
      <c r="H77" s="41">
        <v>0</v>
      </c>
      <c r="I77" s="41">
        <v>0.05</v>
      </c>
      <c r="J77" s="41">
        <f>IF((G77-I77)&lt;0,0,(G77-I77))</f>
        <v>0</v>
      </c>
      <c r="K77" s="41">
        <f>G77+I77</f>
        <v>6.0000000000000005E-2</v>
      </c>
      <c r="L77" s="42"/>
      <c r="M77" s="42"/>
    </row>
    <row r="78" spans="1:13" ht="26.25" x14ac:dyDescent="0.4">
      <c r="C78" s="83" t="s">
        <v>16</v>
      </c>
      <c r="D78" s="82">
        <f t="shared" ref="D78" si="10">SUM(D73:D77)</f>
        <v>1.0000000000000007</v>
      </c>
      <c r="E78" s="45">
        <f>SUM(E73:E77)</f>
        <v>0</v>
      </c>
      <c r="F78" s="45">
        <f>SUM(F73:F77)</f>
        <v>1</v>
      </c>
      <c r="G78" s="45">
        <f t="shared" ref="G78" si="11">SUM(G73:G77)</f>
        <v>1</v>
      </c>
      <c r="H78" s="45">
        <v>1</v>
      </c>
      <c r="I78" s="46"/>
      <c r="J78" s="41"/>
      <c r="K78" s="41"/>
      <c r="L78" s="42"/>
      <c r="M78" s="42"/>
    </row>
    <row r="79" spans="1:13" ht="27" thickBot="1" x14ac:dyDescent="0.45">
      <c r="A79" s="95">
        <v>6612</v>
      </c>
      <c r="B79" s="95">
        <v>16144</v>
      </c>
      <c r="C79" s="47" t="s">
        <v>17</v>
      </c>
      <c r="D79" s="48">
        <f t="array" ref="D79">INDEX('132 הפוך'!F:F,MATCH(1,('132 הפוך'!A:A=B79)*('132 הפוך'!B:B=A79),0))/100</f>
        <v>0.19491662302103396</v>
      </c>
      <c r="E79" s="49" t="s">
        <v>5</v>
      </c>
      <c r="F79" s="49">
        <v>0.15</v>
      </c>
      <c r="G79" s="41">
        <v>0.19</v>
      </c>
      <c r="H79" s="41">
        <v>0.17</v>
      </c>
      <c r="I79" s="49">
        <v>0.06</v>
      </c>
      <c r="J79" s="49">
        <f>IF((G79-I79)&gt;0%,(G79-I79),0%)</f>
        <v>0.13</v>
      </c>
      <c r="K79" s="49">
        <f>G79+I79</f>
        <v>0.25</v>
      </c>
      <c r="L79" s="50" t="s">
        <v>18</v>
      </c>
      <c r="M79" s="50" t="s">
        <v>18</v>
      </c>
    </row>
    <row r="80" spans="1:13" x14ac:dyDescent="0.2">
      <c r="C80" s="4" t="s">
        <v>90</v>
      </c>
    </row>
    <row r="83" spans="1:13" ht="16.5" thickBot="1" x14ac:dyDescent="0.3">
      <c r="B83" s="96">
        <v>8313</v>
      </c>
      <c r="C83" s="236" t="s">
        <v>134</v>
      </c>
      <c r="D83" s="85"/>
      <c r="E83" s="85"/>
      <c r="I83" s="85"/>
      <c r="J83" s="85"/>
      <c r="K83" s="85"/>
    </row>
    <row r="84" spans="1:13" ht="25.5" x14ac:dyDescent="0.35">
      <c r="C84" s="35" t="s">
        <v>0</v>
      </c>
      <c r="D84" s="71" t="s">
        <v>564</v>
      </c>
      <c r="E84" s="71" t="s">
        <v>1</v>
      </c>
      <c r="F84" s="71" t="s">
        <v>215</v>
      </c>
      <c r="G84" s="71" t="s">
        <v>563</v>
      </c>
      <c r="H84" s="71" t="s">
        <v>514</v>
      </c>
      <c r="I84" s="71" t="s">
        <v>189</v>
      </c>
      <c r="J84" s="76" t="s">
        <v>187</v>
      </c>
      <c r="K84" s="76" t="s">
        <v>188</v>
      </c>
      <c r="L84" s="37" t="s">
        <v>569</v>
      </c>
      <c r="M84" s="37" t="s">
        <v>3</v>
      </c>
    </row>
    <row r="85" spans="1:13" ht="26.25" x14ac:dyDescent="0.4">
      <c r="A85" s="95">
        <v>3311</v>
      </c>
      <c r="B85" s="95">
        <v>13595</v>
      </c>
      <c r="C85" s="38" t="s">
        <v>4</v>
      </c>
      <c r="D85" s="39">
        <f t="array" ref="D85">INDEX('132 הפוך'!F:F,MATCH(1,('132 הפוך'!A:A=B85)*('132 הפוך'!B:B=A85),0))/100</f>
        <v>0.34523842096658408</v>
      </c>
      <c r="E85" s="41" t="s">
        <v>5</v>
      </c>
      <c r="F85" s="41">
        <v>0.33</v>
      </c>
      <c r="G85" s="41">
        <v>0.35</v>
      </c>
      <c r="H85" s="41">
        <v>0.34</v>
      </c>
      <c r="I85" s="41">
        <v>0.06</v>
      </c>
      <c r="J85" s="41">
        <f>G85-I85</f>
        <v>0.28999999999999998</v>
      </c>
      <c r="K85" s="41">
        <f>G85+I85</f>
        <v>0.41</v>
      </c>
      <c r="L85" s="42" t="s">
        <v>520</v>
      </c>
      <c r="M85" s="42" t="s">
        <v>502</v>
      </c>
    </row>
    <row r="86" spans="1:13" ht="26.25" x14ac:dyDescent="0.4">
      <c r="A86" s="95">
        <v>3311</v>
      </c>
      <c r="B86" s="95">
        <v>15705</v>
      </c>
      <c r="C86" s="38" t="s">
        <v>7</v>
      </c>
      <c r="D86" s="39">
        <f t="array" ref="D86">INDEX('132 הפוך'!F:F,MATCH(1,('132 הפוך'!A:A=B86)*('132 הפוך'!B:B=A86),0))/100</f>
        <v>0.26194038224263499</v>
      </c>
      <c r="E86" s="43" t="s">
        <v>8</v>
      </c>
      <c r="F86" s="41">
        <v>0.27</v>
      </c>
      <c r="G86" s="41">
        <v>0.26</v>
      </c>
      <c r="H86" s="41">
        <v>0.26</v>
      </c>
      <c r="I86" s="43">
        <v>0.05</v>
      </c>
      <c r="J86" s="41">
        <f>G86-I86</f>
        <v>0.21000000000000002</v>
      </c>
      <c r="K86" s="41">
        <f>G86+I86</f>
        <v>0.31</v>
      </c>
      <c r="L86" s="42" t="s">
        <v>9</v>
      </c>
      <c r="M86" s="42" t="s">
        <v>9</v>
      </c>
    </row>
    <row r="87" spans="1:13" ht="51.75" x14ac:dyDescent="0.4">
      <c r="A87" s="95">
        <v>3311</v>
      </c>
      <c r="B87" s="95">
        <v>15704</v>
      </c>
      <c r="C87" s="38" t="s">
        <v>10</v>
      </c>
      <c r="D87" s="39">
        <f t="array" ref="D87">INDEX('132 הפוך'!F:F,MATCH(1,('132 הפוך'!A:A=B87)*('132 הפוך'!B:B=A87),0))/100</f>
        <v>0.329861596341815</v>
      </c>
      <c r="E87" s="41" t="s">
        <v>5</v>
      </c>
      <c r="F87" s="41">
        <v>0.31</v>
      </c>
      <c r="G87" s="41">
        <v>0.3</v>
      </c>
      <c r="H87" s="41">
        <v>0.31</v>
      </c>
      <c r="I87" s="41">
        <v>0.06</v>
      </c>
      <c r="J87" s="41">
        <f>G87-I87</f>
        <v>0.24</v>
      </c>
      <c r="K87" s="41">
        <f>G87+I87</f>
        <v>0.36</v>
      </c>
      <c r="L87" s="42" t="s">
        <v>544</v>
      </c>
      <c r="M87" s="65" t="s">
        <v>156</v>
      </c>
    </row>
    <row r="88" spans="1:13" ht="26.25" x14ac:dyDescent="0.4">
      <c r="A88" s="95">
        <v>3311</v>
      </c>
      <c r="B88" s="95">
        <v>15644</v>
      </c>
      <c r="C88" s="38" t="s">
        <v>11</v>
      </c>
      <c r="D88" s="39">
        <f t="array" ref="D88">INDEX('132 הפוך'!F:F,MATCH(1,('132 הפוך'!A:A=B88)*('132 הפוך'!B:B=A88),0))/100</f>
        <v>3.4088673203979403E-2</v>
      </c>
      <c r="E88" s="41" t="s">
        <v>8</v>
      </c>
      <c r="F88" s="41">
        <v>0.04</v>
      </c>
      <c r="G88" s="41">
        <v>0.04</v>
      </c>
      <c r="H88" s="41">
        <v>0.04</v>
      </c>
      <c r="I88" s="41">
        <v>0.05</v>
      </c>
      <c r="J88" s="41">
        <f>IF((G88-I88)&lt;0,0,(G88-I88))</f>
        <v>0</v>
      </c>
      <c r="K88" s="41">
        <f>G88+I88</f>
        <v>0.09</v>
      </c>
      <c r="L88" s="42" t="s">
        <v>13</v>
      </c>
      <c r="M88" s="42" t="s">
        <v>13</v>
      </c>
    </row>
    <row r="89" spans="1:13" ht="26.25" x14ac:dyDescent="0.4">
      <c r="A89" s="95">
        <v>3311</v>
      </c>
      <c r="C89" s="38" t="s">
        <v>100</v>
      </c>
      <c r="D89" s="39">
        <f t="array" ref="D89">INDEX('132 הפוך'!F:F,MATCH(1,('132 הפוך'!A:A=12978)*('132 הפוך'!B:B=A88),0))/100+INDEX('132 הפוך'!F:F,MATCH(1,('132 הפוך'!A:A=15584)*('132 הפוך'!B:B=A88),0))/100+INDEX('132 הפוך'!F:F,MATCH(1,('132 הפוך'!A:A=17728)*('132 הפוך'!B:B=A88),0))/100+INDEX('132 הפוך'!F:F,MATCH(1,('132 הפוך'!A:A=12481)*('132 הפוך'!B:B=A88),0))/100</f>
        <v>2.7565350256770749E-2</v>
      </c>
      <c r="E89" s="41" t="s">
        <v>8</v>
      </c>
      <c r="F89" s="41">
        <v>0.05</v>
      </c>
      <c r="G89" s="41">
        <v>0.05</v>
      </c>
      <c r="H89" s="41">
        <v>0.05</v>
      </c>
      <c r="I89" s="41">
        <v>0.05</v>
      </c>
      <c r="J89" s="41">
        <f>IF((G89-I89)&lt;0,0,(G89-I89))</f>
        <v>0</v>
      </c>
      <c r="K89" s="41">
        <f>G89+I89</f>
        <v>0.1</v>
      </c>
      <c r="L89" s="42"/>
      <c r="M89" s="42"/>
    </row>
    <row r="90" spans="1:13" ht="26.25" x14ac:dyDescent="0.4">
      <c r="C90" s="83" t="s">
        <v>16</v>
      </c>
      <c r="D90" s="82">
        <f>SUM(D85:D89)</f>
        <v>0.99869442301178424</v>
      </c>
      <c r="E90" s="45">
        <f>SUM(E85:E89)</f>
        <v>0</v>
      </c>
      <c r="F90" s="45">
        <f>SUM(F85:F89)</f>
        <v>1.0000000000000002</v>
      </c>
      <c r="G90" s="45">
        <f t="shared" ref="G90" si="12">SUM(G85:G89)</f>
        <v>1</v>
      </c>
      <c r="H90" s="45">
        <v>1.0000000000000002</v>
      </c>
      <c r="I90" s="46"/>
      <c r="J90" s="41"/>
      <c r="K90" s="41"/>
      <c r="L90" s="42"/>
      <c r="M90" s="42"/>
    </row>
    <row r="91" spans="1:13" ht="27" thickBot="1" x14ac:dyDescent="0.45">
      <c r="A91" s="95">
        <v>3311</v>
      </c>
      <c r="B91" s="95">
        <v>16144</v>
      </c>
      <c r="C91" s="47" t="s">
        <v>17</v>
      </c>
      <c r="D91" s="48">
        <f t="array" ref="D91">INDEX('132 הפוך'!F:F,MATCH(1,('132 הפוך'!A:A=B91)*('132 הפוך'!B:B=A91),0))/100</f>
        <v>0.17849635487052995</v>
      </c>
      <c r="E91" s="49" t="s">
        <v>5</v>
      </c>
      <c r="F91" s="49">
        <v>0.15</v>
      </c>
      <c r="G91" s="41">
        <v>0.19</v>
      </c>
      <c r="H91" s="41">
        <v>0.17</v>
      </c>
      <c r="I91" s="49">
        <v>0.06</v>
      </c>
      <c r="J91" s="49">
        <f>IF((G91-I91)&gt;0%,(G91-I91),0%)</f>
        <v>0.13</v>
      </c>
      <c r="K91" s="49">
        <f>G91+I91</f>
        <v>0.25</v>
      </c>
      <c r="L91" s="50" t="s">
        <v>18</v>
      </c>
      <c r="M91" s="50" t="s">
        <v>18</v>
      </c>
    </row>
    <row r="93" spans="1:13" x14ac:dyDescent="0.2">
      <c r="C93" s="4" t="s">
        <v>90</v>
      </c>
    </row>
    <row r="96" spans="1:13" ht="16.5" thickBot="1" x14ac:dyDescent="0.3">
      <c r="B96" s="95">
        <v>8852</v>
      </c>
      <c r="C96" s="236" t="s">
        <v>149</v>
      </c>
      <c r="D96" s="3"/>
      <c r="E96" s="85"/>
      <c r="I96" s="85"/>
      <c r="J96" s="85"/>
      <c r="K96" s="85"/>
    </row>
    <row r="97" spans="1:13" s="63" customFormat="1" ht="25.5" x14ac:dyDescent="0.35">
      <c r="A97" s="95"/>
      <c r="B97" s="95"/>
      <c r="C97" s="35" t="s">
        <v>0</v>
      </c>
      <c r="D97" s="71" t="s">
        <v>564</v>
      </c>
      <c r="E97" s="71" t="s">
        <v>1</v>
      </c>
      <c r="F97" s="71" t="s">
        <v>215</v>
      </c>
      <c r="G97" s="71" t="s">
        <v>563</v>
      </c>
      <c r="H97" s="71" t="s">
        <v>514</v>
      </c>
      <c r="I97" s="71" t="s">
        <v>189</v>
      </c>
      <c r="J97" s="76" t="s">
        <v>187</v>
      </c>
      <c r="K97" s="76" t="s">
        <v>188</v>
      </c>
      <c r="L97" s="37" t="s">
        <v>569</v>
      </c>
      <c r="M97" s="37" t="s">
        <v>3</v>
      </c>
    </row>
    <row r="98" spans="1:13" s="63" customFormat="1" ht="26.25" x14ac:dyDescent="0.4">
      <c r="A98" s="95">
        <v>8852</v>
      </c>
      <c r="B98" s="95">
        <v>13595</v>
      </c>
      <c r="C98" s="38" t="s">
        <v>4</v>
      </c>
      <c r="D98" s="39">
        <f t="array" ref="D98">INDEX('132 הפוך'!F:F,MATCH(1,('132 הפוך'!A:A=B98)*('132 הפוך'!B:B=A98),0))/100</f>
        <v>0.34722181652724599</v>
      </c>
      <c r="E98" s="41" t="s">
        <v>5</v>
      </c>
      <c r="F98" s="41">
        <v>0.33</v>
      </c>
      <c r="G98" s="41">
        <v>0.35</v>
      </c>
      <c r="H98" s="41">
        <v>0.34</v>
      </c>
      <c r="I98" s="41">
        <v>0.06</v>
      </c>
      <c r="J98" s="41">
        <f>G98-I98</f>
        <v>0.28999999999999998</v>
      </c>
      <c r="K98" s="41">
        <f>G98+I98</f>
        <v>0.41</v>
      </c>
      <c r="L98" s="42" t="s">
        <v>520</v>
      </c>
      <c r="M98" s="42" t="s">
        <v>502</v>
      </c>
    </row>
    <row r="99" spans="1:13" s="63" customFormat="1" ht="26.25" x14ac:dyDescent="0.4">
      <c r="A99" s="95">
        <v>8852</v>
      </c>
      <c r="B99" s="95">
        <v>15705</v>
      </c>
      <c r="C99" s="38" t="s">
        <v>7</v>
      </c>
      <c r="D99" s="39">
        <f t="array" ref="D99">INDEX('132 הפוך'!F:F,MATCH(1,('132 הפוך'!A:A=B99)*('132 הפוך'!B:B=A99),0))/100</f>
        <v>0.28592990321442002</v>
      </c>
      <c r="E99" s="43" t="s">
        <v>8</v>
      </c>
      <c r="F99" s="41">
        <v>0.3</v>
      </c>
      <c r="G99" s="41">
        <v>0.28999999999999998</v>
      </c>
      <c r="H99" s="41">
        <v>0.28999999999999998</v>
      </c>
      <c r="I99" s="43">
        <v>0.05</v>
      </c>
      <c r="J99" s="41">
        <f>G99-I99</f>
        <v>0.24</v>
      </c>
      <c r="K99" s="41">
        <f t="shared" ref="K99:K104" si="13">G99+I99</f>
        <v>0.33999999999999997</v>
      </c>
      <c r="L99" s="42" t="s">
        <v>9</v>
      </c>
      <c r="M99" s="42" t="s">
        <v>9</v>
      </c>
    </row>
    <row r="100" spans="1:13" s="63" customFormat="1" ht="51.75" x14ac:dyDescent="0.4">
      <c r="A100" s="95">
        <v>8852</v>
      </c>
      <c r="B100" s="95">
        <v>15704</v>
      </c>
      <c r="C100" s="38" t="s">
        <v>10</v>
      </c>
      <c r="D100" s="39">
        <f t="array" ref="D100">INDEX('132 הפוך'!F:F,MATCH(1,('132 הפוך'!A:A=B100)*('132 הפוך'!B:B=A100),0))/100</f>
        <v>0.31092687220551396</v>
      </c>
      <c r="E100" s="41" t="s">
        <v>5</v>
      </c>
      <c r="F100" s="41">
        <v>0.31</v>
      </c>
      <c r="G100" s="41">
        <v>0.3</v>
      </c>
      <c r="H100" s="41">
        <v>0.31</v>
      </c>
      <c r="I100" s="41">
        <v>0.06</v>
      </c>
      <c r="J100" s="41">
        <f>G100-I100</f>
        <v>0.24</v>
      </c>
      <c r="K100" s="41">
        <f>G100+I100</f>
        <v>0.36</v>
      </c>
      <c r="L100" s="42" t="s">
        <v>158</v>
      </c>
      <c r="M100" s="65" t="s">
        <v>156</v>
      </c>
    </row>
    <row r="101" spans="1:13" s="63" customFormat="1" ht="26.25" x14ac:dyDescent="0.4">
      <c r="A101" s="95">
        <v>8852</v>
      </c>
      <c r="B101" s="95">
        <v>15644</v>
      </c>
      <c r="C101" s="38" t="s">
        <v>11</v>
      </c>
      <c r="D101" s="39">
        <f t="array" ref="D101">INDEX('132 הפוך'!F:F,MATCH(1,('132 הפוך'!A:A=B101)*('132 הפוך'!B:B=A101),0))/100</f>
        <v>4.5470087074931699E-2</v>
      </c>
      <c r="E101" s="41" t="s">
        <v>8</v>
      </c>
      <c r="F101" s="41">
        <v>0.04</v>
      </c>
      <c r="G101" s="41">
        <v>0.04</v>
      </c>
      <c r="H101" s="41">
        <v>0.04</v>
      </c>
      <c r="I101" s="41">
        <v>0.05</v>
      </c>
      <c r="J101" s="41">
        <f>IF((G101-I101)&lt;0,0,(G101-I101))</f>
        <v>0</v>
      </c>
      <c r="K101" s="41">
        <f>G101+I101</f>
        <v>0.09</v>
      </c>
      <c r="L101" s="42" t="s">
        <v>13</v>
      </c>
      <c r="M101" s="42" t="s">
        <v>13</v>
      </c>
    </row>
    <row r="102" spans="1:13" s="63" customFormat="1" ht="26.25" x14ac:dyDescent="0.4">
      <c r="A102" s="95">
        <v>8852</v>
      </c>
      <c r="B102" s="95"/>
      <c r="C102" s="38" t="s">
        <v>14</v>
      </c>
      <c r="D102" s="39">
        <f t="array" ref="D102">INDEX('132 הפוך'!F:F,MATCH(1,('132 הפוך'!A:A=12978)*('132 הפוך'!B:B=A101),0))/100+INDEX('132 הפוך'!F:F,MATCH(1,('132 הפוך'!A:A=15584)*('132 הפוך'!B:B=A101),0))/100+INDEX('132 הפוך'!F:F,MATCH(1,('132 הפוך'!A:A=17728)*('132 הפוך'!B:B=A101),0))/100+INDEX('132 הפוך'!F:F,MATCH(1,('132 הפוך'!A:A=12481)*('132 הפוך'!B:B=A101),0))/100</f>
        <v>1.0451320977888461E-2</v>
      </c>
      <c r="E102" s="41" t="s">
        <v>8</v>
      </c>
      <c r="F102" s="41">
        <v>0.02</v>
      </c>
      <c r="G102" s="41">
        <v>0.02</v>
      </c>
      <c r="H102" s="41">
        <v>0.02</v>
      </c>
      <c r="I102" s="41">
        <v>0.05</v>
      </c>
      <c r="J102" s="41">
        <f>IF((G102-I102)&gt;0,(G102-I102),0%)</f>
        <v>0</v>
      </c>
      <c r="K102" s="41">
        <f t="shared" si="13"/>
        <v>7.0000000000000007E-2</v>
      </c>
      <c r="L102" s="42"/>
      <c r="M102" s="42"/>
    </row>
    <row r="103" spans="1:13" s="63" customFormat="1" ht="26.25" x14ac:dyDescent="0.4">
      <c r="A103" s="95"/>
      <c r="B103" s="95"/>
      <c r="C103" s="83" t="s">
        <v>16</v>
      </c>
      <c r="D103" s="82">
        <f>SUM(D98:D102)</f>
        <v>1.0000000000000002</v>
      </c>
      <c r="E103" s="45">
        <f t="shared" ref="E103" si="14">SUM(E98:E102)</f>
        <v>0</v>
      </c>
      <c r="F103" s="45">
        <f t="shared" ref="F103" si="15">SUM(F98:F102)</f>
        <v>1</v>
      </c>
      <c r="G103" s="45">
        <f t="shared" ref="G103" si="16">SUM(G98:G102)</f>
        <v>1</v>
      </c>
      <c r="H103" s="45">
        <v>1</v>
      </c>
      <c r="I103" s="46"/>
      <c r="J103" s="41">
        <f>G103-I103</f>
        <v>1</v>
      </c>
      <c r="K103" s="41">
        <f>G103+I103</f>
        <v>1</v>
      </c>
      <c r="L103" s="42"/>
      <c r="M103" s="42"/>
    </row>
    <row r="104" spans="1:13" s="63" customFormat="1" ht="27" thickBot="1" x14ac:dyDescent="0.45">
      <c r="A104" s="95">
        <v>8852</v>
      </c>
      <c r="B104" s="95">
        <v>16144</v>
      </c>
      <c r="C104" s="47" t="s">
        <v>17</v>
      </c>
      <c r="D104" s="48">
        <f t="array" ref="D104">INDEX('132 הפוך'!F:F,MATCH(1,('132 הפוך'!A:A=B104)*('132 הפוך'!B:B=A104),0))/100</f>
        <v>0.18051667247097497</v>
      </c>
      <c r="E104" s="49" t="s">
        <v>5</v>
      </c>
      <c r="F104" s="49">
        <v>0.15</v>
      </c>
      <c r="G104" s="41">
        <v>0.19</v>
      </c>
      <c r="H104" s="41">
        <v>0.17</v>
      </c>
      <c r="I104" s="49">
        <v>0.06</v>
      </c>
      <c r="J104" s="49">
        <f>G104-I104</f>
        <v>0.13</v>
      </c>
      <c r="K104" s="49">
        <f t="shared" si="13"/>
        <v>0.25</v>
      </c>
      <c r="L104" s="50" t="s">
        <v>18</v>
      </c>
      <c r="M104" s="50" t="s">
        <v>18</v>
      </c>
    </row>
    <row r="105" spans="1:13" s="63" customFormat="1" x14ac:dyDescent="0.2">
      <c r="A105" s="95"/>
      <c r="B105" s="97"/>
      <c r="C105" s="63" t="s">
        <v>91</v>
      </c>
      <c r="F105" s="85"/>
      <c r="G105" s="85"/>
      <c r="H105" s="85"/>
      <c r="L105" s="85"/>
    </row>
    <row r="110" spans="1:13" ht="19.5" x14ac:dyDescent="0.3">
      <c r="C110" s="228" t="s">
        <v>548</v>
      </c>
    </row>
    <row r="111" spans="1:13" ht="19.5" x14ac:dyDescent="0.3">
      <c r="C111" s="228" t="s">
        <v>546</v>
      </c>
    </row>
    <row r="112" spans="1:13" ht="19.5" x14ac:dyDescent="0.3">
      <c r="C112" s="228" t="s">
        <v>549</v>
      </c>
    </row>
    <row r="113" spans="3:3" ht="19.5" x14ac:dyDescent="0.3">
      <c r="C113" s="228" t="s">
        <v>550</v>
      </c>
    </row>
    <row r="114" spans="3:3" ht="19.5" x14ac:dyDescent="0.3">
      <c r="C114" s="228" t="s">
        <v>553</v>
      </c>
    </row>
    <row r="115" spans="3:3" ht="19.5" x14ac:dyDescent="0.3">
      <c r="C115" s="228" t="s">
        <v>551</v>
      </c>
    </row>
    <row r="116" spans="3:3" ht="19.5" x14ac:dyDescent="0.3">
      <c r="C116" s="228" t="s">
        <v>552</v>
      </c>
    </row>
    <row r="117" spans="3:3" ht="19.5" x14ac:dyDescent="0.3">
      <c r="C117" s="228" t="s">
        <v>554</v>
      </c>
    </row>
    <row r="118" spans="3:3" ht="19.5" x14ac:dyDescent="0.3">
      <c r="C118" s="228"/>
    </row>
    <row r="119" spans="3:3" ht="19.5" x14ac:dyDescent="0.3">
      <c r="C119" s="228" t="s">
        <v>547</v>
      </c>
    </row>
  </sheetData>
  <mergeCells count="1">
    <mergeCell ref="A31:XFD31"/>
  </mergeCells>
  <printOptions gridLines="1"/>
  <pageMargins left="0.70866141732283472" right="0.70866141732283472" top="0.74803149606299213" bottom="0.74803149606299213" header="0.31496062992125984" footer="0.31496062992125984"/>
  <pageSetup paperSize="9" scale="28" fitToHeight="0" orientation="landscape"/>
  <rowBreaks count="2" manualBreakCount="2">
    <brk id="32" max="16383" man="1"/>
    <brk id="57" max="16383" man="1"/>
  </rowBreaks>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rightToLeft="1" topLeftCell="B1" zoomScaleNormal="100" workbookViewId="0">
      <selection activeCell="B50" sqref="B50"/>
    </sheetView>
  </sheetViews>
  <sheetFormatPr defaultRowHeight="14.25" x14ac:dyDescent="0.2"/>
  <cols>
    <col min="1" max="1" width="9" hidden="1" customWidth="1"/>
    <col min="2" max="2" width="101.375" bestFit="1" customWidth="1"/>
    <col min="3" max="3" width="6.25" style="85" bestFit="1" customWidth="1"/>
    <col min="4" max="4" width="33" style="85" bestFit="1" customWidth="1"/>
    <col min="5" max="5" width="6.25" style="85" hidden="1" customWidth="1"/>
    <col min="6" max="6" width="33" style="85" hidden="1" customWidth="1"/>
    <col min="7" max="7" width="6.25" hidden="1" customWidth="1"/>
    <col min="8" max="8" width="33" hidden="1" customWidth="1"/>
    <col min="19" max="19" width="46.375" customWidth="1"/>
  </cols>
  <sheetData>
    <row r="1" spans="1:9" ht="15.75" x14ac:dyDescent="0.25">
      <c r="B1" s="239" t="s">
        <v>111</v>
      </c>
    </row>
    <row r="2" spans="1:9" ht="16.5" thickBot="1" x14ac:dyDescent="0.3">
      <c r="A2" s="67">
        <v>9476</v>
      </c>
      <c r="B2" s="324" t="s">
        <v>747</v>
      </c>
      <c r="C2" s="324"/>
      <c r="D2" s="324"/>
      <c r="E2" s="86"/>
      <c r="F2" s="86"/>
      <c r="G2" s="5"/>
      <c r="H2" s="5"/>
    </row>
    <row r="3" spans="1:9" ht="15" x14ac:dyDescent="0.2">
      <c r="B3" s="6" t="s">
        <v>51</v>
      </c>
      <c r="C3" s="326" t="s">
        <v>572</v>
      </c>
      <c r="D3" s="327"/>
      <c r="E3" s="326" t="s">
        <v>516</v>
      </c>
      <c r="F3" s="327"/>
      <c r="G3" s="326" t="s">
        <v>52</v>
      </c>
      <c r="H3" s="328"/>
      <c r="I3" s="325" t="s">
        <v>738</v>
      </c>
    </row>
    <row r="4" spans="1:9" ht="15.75" x14ac:dyDescent="0.25">
      <c r="B4" s="7" t="s">
        <v>53</v>
      </c>
      <c r="C4" s="89">
        <v>0.44</v>
      </c>
      <c r="D4" s="94" t="s">
        <v>54</v>
      </c>
      <c r="E4" s="89">
        <v>0.47</v>
      </c>
      <c r="F4" s="94" t="s">
        <v>54</v>
      </c>
      <c r="G4" s="10">
        <v>0.53</v>
      </c>
      <c r="H4" s="8" t="s">
        <v>54</v>
      </c>
      <c r="I4" s="325"/>
    </row>
    <row r="5" spans="1:9" ht="45" x14ac:dyDescent="0.2">
      <c r="B5" s="53" t="s">
        <v>112</v>
      </c>
      <c r="C5" s="89">
        <v>0.26</v>
      </c>
      <c r="D5" s="94" t="s">
        <v>55</v>
      </c>
      <c r="E5" s="89">
        <v>0.25</v>
      </c>
      <c r="F5" s="94" t="s">
        <v>55</v>
      </c>
      <c r="G5" s="10">
        <v>0.22</v>
      </c>
      <c r="H5" s="8" t="s">
        <v>55</v>
      </c>
      <c r="I5" s="325"/>
    </row>
    <row r="6" spans="1:9" ht="15" x14ac:dyDescent="0.2">
      <c r="B6" s="88" t="s">
        <v>113</v>
      </c>
      <c r="C6" s="89">
        <v>0.04</v>
      </c>
      <c r="D6" s="94" t="s">
        <v>56</v>
      </c>
      <c r="E6" s="89">
        <v>0.04</v>
      </c>
      <c r="F6" s="94" t="s">
        <v>56</v>
      </c>
      <c r="G6" s="10">
        <v>0.04</v>
      </c>
      <c r="H6" s="8" t="s">
        <v>56</v>
      </c>
      <c r="I6" s="325"/>
    </row>
    <row r="7" spans="1:9" ht="30" x14ac:dyDescent="0.2">
      <c r="B7" s="53" t="s">
        <v>114</v>
      </c>
      <c r="C7" s="89">
        <v>0.06</v>
      </c>
      <c r="D7" s="238" t="s">
        <v>186</v>
      </c>
      <c r="E7" s="89">
        <v>0.06</v>
      </c>
      <c r="F7" s="238" t="s">
        <v>186</v>
      </c>
      <c r="G7" s="10">
        <v>0.06</v>
      </c>
      <c r="H7" s="75" t="s">
        <v>186</v>
      </c>
      <c r="I7" s="325"/>
    </row>
    <row r="8" spans="1:9" ht="15" x14ac:dyDescent="0.2">
      <c r="B8" s="9" t="s">
        <v>115</v>
      </c>
      <c r="C8" s="89">
        <v>0.1</v>
      </c>
      <c r="D8" s="94" t="s">
        <v>40</v>
      </c>
      <c r="E8" s="89">
        <v>0.11</v>
      </c>
      <c r="F8" s="94" t="s">
        <v>40</v>
      </c>
      <c r="G8" s="10">
        <v>0.1</v>
      </c>
      <c r="H8" s="8" t="s">
        <v>40</v>
      </c>
      <c r="I8" s="325"/>
    </row>
    <row r="9" spans="1:9" s="85" customFormat="1" ht="15" x14ac:dyDescent="0.2">
      <c r="B9" s="88"/>
      <c r="C9" s="89">
        <v>0.05</v>
      </c>
      <c r="D9" s="94" t="s">
        <v>100</v>
      </c>
      <c r="E9" s="89">
        <v>0.02</v>
      </c>
      <c r="F9" s="94" t="s">
        <v>100</v>
      </c>
      <c r="G9" s="89"/>
      <c r="H9" s="87"/>
      <c r="I9" s="325"/>
    </row>
    <row r="10" spans="1:9" ht="15.75" thickBot="1" x14ac:dyDescent="0.25">
      <c r="B10" s="29"/>
      <c r="C10" s="90">
        <v>0.05</v>
      </c>
      <c r="D10" s="91" t="s">
        <v>27</v>
      </c>
      <c r="E10" s="90">
        <v>0.05</v>
      </c>
      <c r="F10" s="91" t="s">
        <v>27</v>
      </c>
      <c r="G10" s="11">
        <v>0.05</v>
      </c>
      <c r="H10" s="12" t="s">
        <v>27</v>
      </c>
      <c r="I10" s="325"/>
    </row>
    <row r="11" spans="1:9" s="85" customFormat="1" ht="15" x14ac:dyDescent="0.2">
      <c r="B11" s="323" t="s">
        <v>738</v>
      </c>
      <c r="C11" s="323"/>
      <c r="D11" s="323"/>
      <c r="E11" s="89"/>
      <c r="F11" s="235"/>
      <c r="G11" s="89"/>
      <c r="H11" s="235"/>
      <c r="I11" s="297"/>
    </row>
    <row r="12" spans="1:9" s="85" customFormat="1" ht="15" x14ac:dyDescent="0.2">
      <c r="B12" s="80" t="s">
        <v>90</v>
      </c>
      <c r="C12" s="89"/>
      <c r="D12" s="235"/>
      <c r="E12" s="89"/>
      <c r="F12" s="235"/>
      <c r="G12" s="89"/>
      <c r="H12" s="235"/>
    </row>
    <row r="13" spans="1:9" ht="15.75" x14ac:dyDescent="0.25">
      <c r="B13" s="239" t="s">
        <v>133</v>
      </c>
      <c r="C13" s="84"/>
      <c r="E13" s="84"/>
      <c r="G13" s="54"/>
    </row>
    <row r="14" spans="1:9" ht="16.5" thickBot="1" x14ac:dyDescent="0.3">
      <c r="A14" s="67">
        <v>8798</v>
      </c>
      <c r="B14" s="324" t="s">
        <v>739</v>
      </c>
      <c r="C14" s="324"/>
      <c r="D14" s="324"/>
      <c r="E14" s="86"/>
      <c r="F14" s="86"/>
      <c r="G14" s="5"/>
      <c r="H14" s="5"/>
    </row>
    <row r="15" spans="1:9" ht="15" x14ac:dyDescent="0.2">
      <c r="B15" s="6" t="s">
        <v>51</v>
      </c>
      <c r="C15" s="326" t="s">
        <v>572</v>
      </c>
      <c r="D15" s="327"/>
      <c r="E15" s="326" t="s">
        <v>516</v>
      </c>
      <c r="F15" s="327"/>
      <c r="G15" s="326" t="s">
        <v>52</v>
      </c>
      <c r="H15" s="328"/>
      <c r="I15" s="325" t="s">
        <v>740</v>
      </c>
    </row>
    <row r="16" spans="1:9" ht="15.75" x14ac:dyDescent="0.25">
      <c r="B16" s="7" t="s">
        <v>53</v>
      </c>
      <c r="C16" s="89">
        <v>0.42</v>
      </c>
      <c r="D16" s="94" t="s">
        <v>54</v>
      </c>
      <c r="E16" s="89">
        <v>0.44</v>
      </c>
      <c r="F16" s="94" t="s">
        <v>54</v>
      </c>
      <c r="G16" s="10">
        <v>0.5</v>
      </c>
      <c r="H16" s="8" t="s">
        <v>54</v>
      </c>
      <c r="I16" s="325"/>
    </row>
    <row r="17" spans="1:10" ht="45" x14ac:dyDescent="0.2">
      <c r="B17" s="53" t="s">
        <v>112</v>
      </c>
      <c r="C17" s="89">
        <v>0.26</v>
      </c>
      <c r="D17" s="94" t="s">
        <v>55</v>
      </c>
      <c r="E17" s="89">
        <v>0.25</v>
      </c>
      <c r="F17" s="94" t="s">
        <v>55</v>
      </c>
      <c r="G17" s="10">
        <v>0.22</v>
      </c>
      <c r="H17" s="8" t="s">
        <v>55</v>
      </c>
      <c r="I17" s="325"/>
    </row>
    <row r="18" spans="1:10" ht="15" x14ac:dyDescent="0.2">
      <c r="B18" s="88" t="s">
        <v>113</v>
      </c>
      <c r="C18" s="89">
        <v>0.04</v>
      </c>
      <c r="D18" s="94" t="s">
        <v>56</v>
      </c>
      <c r="E18" s="89">
        <v>0.04</v>
      </c>
      <c r="F18" s="94" t="s">
        <v>56</v>
      </c>
      <c r="G18" s="10">
        <v>0.04</v>
      </c>
      <c r="H18" s="8" t="s">
        <v>56</v>
      </c>
      <c r="I18" s="325"/>
    </row>
    <row r="19" spans="1:10" ht="30" x14ac:dyDescent="0.2">
      <c r="B19" s="53" t="s">
        <v>114</v>
      </c>
      <c r="C19" s="89">
        <v>0.06</v>
      </c>
      <c r="D19" s="238" t="s">
        <v>186</v>
      </c>
      <c r="E19" s="89">
        <v>0.06</v>
      </c>
      <c r="F19" s="238" t="s">
        <v>186</v>
      </c>
      <c r="G19" s="10">
        <v>0.06</v>
      </c>
      <c r="H19" s="75" t="s">
        <v>186</v>
      </c>
      <c r="I19" s="325"/>
    </row>
    <row r="20" spans="1:10" ht="15" x14ac:dyDescent="0.2">
      <c r="B20" s="88" t="s">
        <v>115</v>
      </c>
      <c r="C20" s="89">
        <v>0.1</v>
      </c>
      <c r="D20" s="94" t="s">
        <v>40</v>
      </c>
      <c r="E20" s="89">
        <v>0.11</v>
      </c>
      <c r="F20" s="94" t="s">
        <v>40</v>
      </c>
      <c r="G20" s="10">
        <v>0.1</v>
      </c>
      <c r="H20" s="8" t="s">
        <v>40</v>
      </c>
      <c r="I20" s="325"/>
    </row>
    <row r="21" spans="1:10" s="63" customFormat="1" ht="15" x14ac:dyDescent="0.2">
      <c r="B21" s="88"/>
      <c r="C21" s="89">
        <v>7.0000000000000007E-2</v>
      </c>
      <c r="D21" s="94" t="s">
        <v>100</v>
      </c>
      <c r="E21" s="89">
        <v>0.05</v>
      </c>
      <c r="F21" s="94" t="s">
        <v>100</v>
      </c>
      <c r="G21" s="10">
        <v>0.05</v>
      </c>
      <c r="H21" s="8" t="s">
        <v>100</v>
      </c>
      <c r="I21" s="325"/>
    </row>
    <row r="22" spans="1:10" ht="15.75" thickBot="1" x14ac:dyDescent="0.25">
      <c r="B22" s="29"/>
      <c r="C22" s="90">
        <v>0.05</v>
      </c>
      <c r="D22" s="91" t="s">
        <v>27</v>
      </c>
      <c r="E22" s="90">
        <v>0.05</v>
      </c>
      <c r="F22" s="91" t="s">
        <v>27</v>
      </c>
      <c r="G22" s="11">
        <v>0.03</v>
      </c>
      <c r="H22" s="12" t="s">
        <v>27</v>
      </c>
      <c r="I22" s="325"/>
    </row>
    <row r="23" spans="1:10" s="85" customFormat="1" ht="15" x14ac:dyDescent="0.2">
      <c r="B23" s="323" t="s">
        <v>740</v>
      </c>
      <c r="C23" s="323"/>
      <c r="D23" s="323"/>
      <c r="E23" s="89"/>
      <c r="F23" s="235"/>
      <c r="G23" s="89"/>
      <c r="H23" s="235"/>
      <c r="I23" s="297"/>
    </row>
    <row r="24" spans="1:10" x14ac:dyDescent="0.2">
      <c r="B24" s="80" t="s">
        <v>90</v>
      </c>
    </row>
    <row r="25" spans="1:10" ht="15.75" x14ac:dyDescent="0.25">
      <c r="B25" s="239" t="s">
        <v>126</v>
      </c>
    </row>
    <row r="26" spans="1:10" ht="16.5" thickBot="1" x14ac:dyDescent="0.3">
      <c r="A26" s="67">
        <v>5101</v>
      </c>
      <c r="B26" s="324" t="s">
        <v>741</v>
      </c>
      <c r="C26" s="324"/>
      <c r="D26" s="324"/>
      <c r="E26" s="86"/>
      <c r="F26" s="86"/>
      <c r="G26" s="5"/>
      <c r="H26" s="5"/>
    </row>
    <row r="27" spans="1:10" ht="15" x14ac:dyDescent="0.2">
      <c r="B27" s="6" t="s">
        <v>51</v>
      </c>
      <c r="C27" s="326" t="s">
        <v>572</v>
      </c>
      <c r="D27" s="327"/>
      <c r="E27" s="326" t="s">
        <v>516</v>
      </c>
      <c r="F27" s="327"/>
      <c r="G27" s="326" t="s">
        <v>52</v>
      </c>
      <c r="H27" s="328"/>
      <c r="I27" s="313" t="s">
        <v>742</v>
      </c>
    </row>
    <row r="28" spans="1:10" ht="15.75" x14ac:dyDescent="0.25">
      <c r="B28" s="7" t="s">
        <v>53</v>
      </c>
      <c r="C28" s="89">
        <v>0.42</v>
      </c>
      <c r="D28" s="94" t="s">
        <v>54</v>
      </c>
      <c r="E28" s="89">
        <v>0.43</v>
      </c>
      <c r="F28" s="94" t="s">
        <v>54</v>
      </c>
      <c r="G28" s="10">
        <v>0.48</v>
      </c>
      <c r="H28" s="8" t="s">
        <v>54</v>
      </c>
      <c r="I28" s="313"/>
    </row>
    <row r="29" spans="1:10" ht="75" x14ac:dyDescent="0.2">
      <c r="B29" s="53" t="s">
        <v>127</v>
      </c>
      <c r="C29" s="89">
        <v>0.22</v>
      </c>
      <c r="D29" s="94" t="s">
        <v>55</v>
      </c>
      <c r="E29" s="89">
        <v>0.22</v>
      </c>
      <c r="F29" s="94" t="s">
        <v>55</v>
      </c>
      <c r="G29" s="10">
        <v>0.19</v>
      </c>
      <c r="H29" s="8" t="s">
        <v>55</v>
      </c>
      <c r="I29" s="313"/>
      <c r="J29" s="84"/>
    </row>
    <row r="30" spans="1:10" ht="15" x14ac:dyDescent="0.2">
      <c r="B30" s="88"/>
      <c r="C30" s="89">
        <v>0.08</v>
      </c>
      <c r="D30" s="94" t="s">
        <v>505</v>
      </c>
      <c r="E30" s="89">
        <v>0.09</v>
      </c>
      <c r="F30" s="94" t="s">
        <v>505</v>
      </c>
      <c r="G30" s="10">
        <v>0.09</v>
      </c>
      <c r="H30" s="70" t="s">
        <v>56</v>
      </c>
      <c r="I30" s="313"/>
    </row>
    <row r="31" spans="1:10" s="63" customFormat="1" ht="15" x14ac:dyDescent="0.2">
      <c r="B31" s="53"/>
      <c r="C31" s="89">
        <v>0.12</v>
      </c>
      <c r="D31" s="238" t="s">
        <v>39</v>
      </c>
      <c r="E31" s="89">
        <v>0.11</v>
      </c>
      <c r="F31" s="238" t="s">
        <v>39</v>
      </c>
      <c r="G31" s="10">
        <v>0.11</v>
      </c>
      <c r="H31" s="58" t="s">
        <v>39</v>
      </c>
      <c r="I31" s="313"/>
    </row>
    <row r="32" spans="1:10" ht="15" x14ac:dyDescent="0.2">
      <c r="B32" s="88"/>
      <c r="C32" s="89">
        <v>0.1</v>
      </c>
      <c r="D32" s="94" t="s">
        <v>40</v>
      </c>
      <c r="E32" s="89">
        <v>0.1</v>
      </c>
      <c r="F32" s="94" t="s">
        <v>40</v>
      </c>
      <c r="G32" s="10">
        <v>0.08</v>
      </c>
      <c r="H32" s="8" t="s">
        <v>40</v>
      </c>
      <c r="I32" s="313"/>
    </row>
    <row r="33" spans="1:9" ht="15.75" thickBot="1" x14ac:dyDescent="0.25">
      <c r="B33" s="88"/>
      <c r="C33" s="89">
        <v>0.03</v>
      </c>
      <c r="D33" s="94" t="s">
        <v>27</v>
      </c>
      <c r="E33" s="89">
        <v>0.05</v>
      </c>
      <c r="F33" s="94" t="s">
        <v>27</v>
      </c>
      <c r="G33" s="11">
        <v>0.05</v>
      </c>
      <c r="H33" s="12" t="s">
        <v>27</v>
      </c>
      <c r="I33" s="313"/>
    </row>
    <row r="34" spans="1:9" ht="15.75" thickBot="1" x14ac:dyDescent="0.25">
      <c r="B34" s="29"/>
      <c r="C34" s="90">
        <v>0.03</v>
      </c>
      <c r="D34" s="91" t="s">
        <v>100</v>
      </c>
      <c r="E34" s="90"/>
      <c r="F34" s="91"/>
      <c r="G34" s="54"/>
      <c r="I34" s="313"/>
    </row>
    <row r="35" spans="1:9" s="85" customFormat="1" ht="15" x14ac:dyDescent="0.2">
      <c r="B35" s="323" t="s">
        <v>742</v>
      </c>
      <c r="C35" s="323"/>
      <c r="D35" s="323"/>
      <c r="E35" s="89"/>
      <c r="F35" s="235"/>
      <c r="G35" s="84"/>
      <c r="I35" s="283"/>
    </row>
    <row r="36" spans="1:9" x14ac:dyDescent="0.2">
      <c r="B36" s="80" t="s">
        <v>90</v>
      </c>
    </row>
    <row r="37" spans="1:9" ht="19.5" x14ac:dyDescent="0.3">
      <c r="B37" s="228" t="s">
        <v>548</v>
      </c>
      <c r="G37" s="85"/>
      <c r="H37" s="85"/>
    </row>
    <row r="38" spans="1:9" ht="19.5" x14ac:dyDescent="0.3">
      <c r="B38" s="228" t="s">
        <v>546</v>
      </c>
      <c r="G38" s="85"/>
      <c r="H38" s="85"/>
    </row>
    <row r="39" spans="1:9" ht="19.5" x14ac:dyDescent="0.3">
      <c r="B39" s="228" t="s">
        <v>549</v>
      </c>
      <c r="G39" s="85"/>
      <c r="H39" s="85"/>
    </row>
    <row r="40" spans="1:9" ht="19.5" x14ac:dyDescent="0.3">
      <c r="B40" s="228" t="s">
        <v>550</v>
      </c>
      <c r="G40" s="85"/>
      <c r="H40" s="85"/>
    </row>
    <row r="41" spans="1:9" ht="19.5" x14ac:dyDescent="0.3">
      <c r="B41" s="228" t="s">
        <v>553</v>
      </c>
      <c r="G41" s="85"/>
      <c r="H41" s="85"/>
    </row>
    <row r="42" spans="1:9" ht="19.5" x14ac:dyDescent="0.3">
      <c r="B42" s="228" t="s">
        <v>551</v>
      </c>
      <c r="G42" s="85"/>
      <c r="H42" s="85"/>
    </row>
    <row r="43" spans="1:9" ht="19.5" x14ac:dyDescent="0.3">
      <c r="B43" s="228" t="s">
        <v>552</v>
      </c>
      <c r="G43" s="85"/>
      <c r="H43" s="85"/>
    </row>
    <row r="44" spans="1:9" ht="19.5" x14ac:dyDescent="0.3">
      <c r="B44" s="228" t="s">
        <v>554</v>
      </c>
      <c r="G44" s="85"/>
      <c r="H44" s="85"/>
    </row>
    <row r="45" spans="1:9" ht="19.5" x14ac:dyDescent="0.3">
      <c r="B45" s="228" t="s">
        <v>547</v>
      </c>
      <c r="G45" s="85"/>
      <c r="H45" s="85"/>
    </row>
    <row r="46" spans="1:9" s="312" customFormat="1" x14ac:dyDescent="0.2">
      <c r="A46" s="312" t="s">
        <v>735</v>
      </c>
    </row>
  </sheetData>
  <mergeCells count="19">
    <mergeCell ref="G27:H27"/>
    <mergeCell ref="B23:D23"/>
    <mergeCell ref="B26:D26"/>
    <mergeCell ref="I27:I34"/>
    <mergeCell ref="B35:D35"/>
    <mergeCell ref="A46:XFD46"/>
    <mergeCell ref="B2:D2"/>
    <mergeCell ref="I3:I10"/>
    <mergeCell ref="B11:D11"/>
    <mergeCell ref="B14:D14"/>
    <mergeCell ref="I15:I22"/>
    <mergeCell ref="C3:D3"/>
    <mergeCell ref="C15:D15"/>
    <mergeCell ref="C27:D27"/>
    <mergeCell ref="G3:H3"/>
    <mergeCell ref="G15:H15"/>
    <mergeCell ref="E3:F3"/>
    <mergeCell ref="E15:F15"/>
    <mergeCell ref="E27:F27"/>
  </mergeCells>
  <pageMargins left="0.7" right="0.7" top="0.75" bottom="0.75" header="0.3" footer="0.3"/>
  <pageSetup paperSize="9" scale="27"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rightToLeft="1" topLeftCell="B1" zoomScaleNormal="100" workbookViewId="0">
      <selection activeCell="H10" sqref="H10"/>
    </sheetView>
  </sheetViews>
  <sheetFormatPr defaultRowHeight="14.25" x14ac:dyDescent="0.2"/>
  <cols>
    <col min="1" max="1" width="9" hidden="1" customWidth="1"/>
    <col min="2" max="2" width="102.375" bestFit="1" customWidth="1"/>
    <col min="3" max="3" width="5.75" bestFit="1" customWidth="1"/>
    <col min="4" max="4" width="25.875" customWidth="1"/>
  </cols>
  <sheetData>
    <row r="1" spans="1:5" ht="15.75" x14ac:dyDescent="0.25">
      <c r="A1" s="67">
        <v>9336</v>
      </c>
      <c r="B1" s="236" t="s">
        <v>124</v>
      </c>
    </row>
    <row r="2" spans="1:5" s="85" customFormat="1" ht="16.5" thickBot="1" x14ac:dyDescent="0.3">
      <c r="A2" s="93"/>
      <c r="B2" s="331" t="s">
        <v>737</v>
      </c>
      <c r="C2" s="331"/>
      <c r="D2" s="331"/>
    </row>
    <row r="3" spans="1:5" ht="15" x14ac:dyDescent="0.2">
      <c r="B3" s="13" t="s">
        <v>51</v>
      </c>
      <c r="C3" s="329" t="s">
        <v>52</v>
      </c>
      <c r="D3" s="330"/>
      <c r="E3" s="325" t="s">
        <v>738</v>
      </c>
    </row>
    <row r="4" spans="1:5" ht="15.75" x14ac:dyDescent="0.25">
      <c r="B4" s="14" t="s">
        <v>59</v>
      </c>
      <c r="C4" s="15">
        <v>0.95</v>
      </c>
      <c r="D4" s="16" t="s">
        <v>54</v>
      </c>
      <c r="E4" s="325"/>
    </row>
    <row r="5" spans="1:5" ht="15" x14ac:dyDescent="0.2">
      <c r="B5" s="17" t="s">
        <v>110</v>
      </c>
      <c r="C5" s="18">
        <v>0.05</v>
      </c>
      <c r="D5" s="16" t="s">
        <v>27</v>
      </c>
      <c r="E5" s="325"/>
    </row>
    <row r="6" spans="1:5" ht="15" x14ac:dyDescent="0.2">
      <c r="B6" s="17" t="s">
        <v>107</v>
      </c>
      <c r="C6" s="18"/>
      <c r="D6" s="16"/>
      <c r="E6" s="325"/>
    </row>
    <row r="7" spans="1:5" ht="15" thickBot="1" x14ac:dyDescent="0.25">
      <c r="B7" s="29" t="s">
        <v>506</v>
      </c>
      <c r="C7" s="21"/>
      <c r="D7" s="22"/>
      <c r="E7" s="325"/>
    </row>
    <row r="8" spans="1:5" ht="15" x14ac:dyDescent="0.2">
      <c r="B8" s="332" t="s">
        <v>738</v>
      </c>
      <c r="C8" s="332"/>
      <c r="D8" s="332"/>
    </row>
    <row r="9" spans="1:5" s="63" customFormat="1" x14ac:dyDescent="0.2">
      <c r="A9" s="30" t="s">
        <v>19</v>
      </c>
      <c r="B9" s="31" t="s">
        <v>76</v>
      </c>
    </row>
    <row r="10" spans="1:5" s="63" customFormat="1" x14ac:dyDescent="0.2">
      <c r="A10" s="30"/>
      <c r="B10" s="32" t="s">
        <v>77</v>
      </c>
    </row>
    <row r="11" spans="1:5" ht="15.75" x14ac:dyDescent="0.25">
      <c r="A11" s="67">
        <v>9379</v>
      </c>
      <c r="B11" s="236" t="s">
        <v>109</v>
      </c>
    </row>
    <row r="12" spans="1:5" s="85" customFormat="1" ht="16.5" thickBot="1" x14ac:dyDescent="0.3">
      <c r="A12" s="93"/>
      <c r="B12" s="331" t="s">
        <v>739</v>
      </c>
      <c r="C12" s="331"/>
      <c r="D12" s="331"/>
    </row>
    <row r="13" spans="1:5" ht="15" x14ac:dyDescent="0.2">
      <c r="B13" s="13" t="s">
        <v>51</v>
      </c>
      <c r="C13" s="329" t="s">
        <v>52</v>
      </c>
      <c r="D13" s="330"/>
      <c r="E13" s="325" t="s">
        <v>740</v>
      </c>
    </row>
    <row r="14" spans="1:5" ht="15.75" x14ac:dyDescent="0.25">
      <c r="B14" s="14" t="s">
        <v>59</v>
      </c>
      <c r="C14" s="15">
        <v>0.95</v>
      </c>
      <c r="D14" s="16" t="s">
        <v>54</v>
      </c>
      <c r="E14" s="325"/>
    </row>
    <row r="15" spans="1:5" ht="15" x14ac:dyDescent="0.2">
      <c r="B15" s="17" t="s">
        <v>110</v>
      </c>
      <c r="C15" s="18">
        <v>0.05</v>
      </c>
      <c r="D15" s="16" t="s">
        <v>27</v>
      </c>
      <c r="E15" s="325"/>
    </row>
    <row r="16" spans="1:5" ht="15" x14ac:dyDescent="0.2">
      <c r="B16" s="17" t="s">
        <v>107</v>
      </c>
      <c r="C16" s="18"/>
      <c r="D16" s="16"/>
      <c r="E16" s="325"/>
    </row>
    <row r="17" spans="1:6" ht="15.75" thickBot="1" x14ac:dyDescent="0.25">
      <c r="B17" s="29" t="s">
        <v>506</v>
      </c>
      <c r="C17" s="19"/>
      <c r="D17" s="20"/>
      <c r="E17" s="325"/>
      <c r="F17" s="23"/>
    </row>
    <row r="18" spans="1:6" x14ac:dyDescent="0.2">
      <c r="B18" s="323" t="s">
        <v>740</v>
      </c>
      <c r="C18" s="323"/>
      <c r="D18" s="323"/>
    </row>
    <row r="19" spans="1:6" x14ac:dyDescent="0.2">
      <c r="A19" s="30" t="s">
        <v>19</v>
      </c>
      <c r="B19" s="31" t="s">
        <v>76</v>
      </c>
    </row>
    <row r="20" spans="1:6" x14ac:dyDescent="0.2">
      <c r="A20" s="30"/>
      <c r="B20" s="32" t="s">
        <v>77</v>
      </c>
    </row>
    <row r="21" spans="1:6" x14ac:dyDescent="0.2">
      <c r="B21" s="229" t="s">
        <v>548</v>
      </c>
    </row>
    <row r="22" spans="1:6" x14ac:dyDescent="0.2">
      <c r="B22" s="229" t="s">
        <v>546</v>
      </c>
    </row>
    <row r="23" spans="1:6" x14ac:dyDescent="0.2">
      <c r="B23" s="229" t="s">
        <v>549</v>
      </c>
    </row>
    <row r="24" spans="1:6" x14ac:dyDescent="0.2">
      <c r="B24" s="229" t="s">
        <v>550</v>
      </c>
    </row>
    <row r="25" spans="1:6" x14ac:dyDescent="0.2">
      <c r="B25" s="229" t="s">
        <v>555</v>
      </c>
    </row>
    <row r="26" spans="1:6" x14ac:dyDescent="0.2">
      <c r="B26" s="229" t="s">
        <v>556</v>
      </c>
    </row>
    <row r="27" spans="1:6" x14ac:dyDescent="0.2">
      <c r="B27" s="229" t="s">
        <v>557</v>
      </c>
    </row>
    <row r="28" spans="1:6" x14ac:dyDescent="0.2">
      <c r="B28" s="229" t="s">
        <v>558</v>
      </c>
    </row>
    <row r="29" spans="1:6" x14ac:dyDescent="0.2">
      <c r="B29" s="229" t="s">
        <v>547</v>
      </c>
    </row>
    <row r="30" spans="1:6" s="312" customFormat="1" x14ac:dyDescent="0.2">
      <c r="A30" s="312" t="s">
        <v>735</v>
      </c>
    </row>
  </sheetData>
  <mergeCells count="9">
    <mergeCell ref="B18:D18"/>
    <mergeCell ref="A30:XFD30"/>
    <mergeCell ref="C3:D3"/>
    <mergeCell ref="C13:D13"/>
    <mergeCell ref="B2:D2"/>
    <mergeCell ref="E3:E7"/>
    <mergeCell ref="B8:D8"/>
    <mergeCell ref="B12:D12"/>
    <mergeCell ref="E13:E17"/>
  </mergeCells>
  <pageMargins left="0.7" right="0.7" top="0.75" bottom="0.75" header="0.3" footer="0.3"/>
  <pageSetup paperSize="9" scale="63"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rightToLeft="1" topLeftCell="B13" zoomScaleNormal="100" workbookViewId="0">
      <selection activeCell="A42" sqref="A42:XFD42"/>
    </sheetView>
  </sheetViews>
  <sheetFormatPr defaultRowHeight="14.25" x14ac:dyDescent="0.2"/>
  <cols>
    <col min="1" max="1" width="9" hidden="1" customWidth="1"/>
    <col min="2" max="2" width="96.125" customWidth="1"/>
    <col min="3" max="3" width="5.75" bestFit="1" customWidth="1"/>
    <col min="4" max="4" width="14.125" bestFit="1" customWidth="1"/>
  </cols>
  <sheetData>
    <row r="1" spans="1:5" ht="15.75" x14ac:dyDescent="0.25">
      <c r="A1" s="67">
        <v>8828</v>
      </c>
      <c r="B1" s="236" t="s">
        <v>122</v>
      </c>
    </row>
    <row r="2" spans="1:5" s="85" customFormat="1" ht="16.5" thickBot="1" x14ac:dyDescent="0.3">
      <c r="A2" s="93"/>
      <c r="B2" s="331" t="s">
        <v>737</v>
      </c>
      <c r="C2" s="331"/>
      <c r="D2" s="331"/>
    </row>
    <row r="3" spans="1:5" ht="15" x14ac:dyDescent="0.2">
      <c r="B3" s="1" t="s">
        <v>51</v>
      </c>
      <c r="C3" s="333" t="s">
        <v>52</v>
      </c>
      <c r="D3" s="334"/>
      <c r="E3" s="313" t="s">
        <v>748</v>
      </c>
    </row>
    <row r="4" spans="1:5" ht="15.75" x14ac:dyDescent="0.25">
      <c r="B4" s="24" t="s">
        <v>60</v>
      </c>
      <c r="C4" s="15">
        <v>0.65</v>
      </c>
      <c r="D4" s="16" t="s">
        <v>61</v>
      </c>
      <c r="E4" s="313"/>
    </row>
    <row r="5" spans="1:5" ht="30" x14ac:dyDescent="0.2">
      <c r="B5" s="55" t="s">
        <v>123</v>
      </c>
      <c r="C5" s="15">
        <v>0.35</v>
      </c>
      <c r="D5" s="16" t="s">
        <v>27</v>
      </c>
      <c r="E5" s="313"/>
    </row>
    <row r="6" spans="1:5" ht="15.75" thickBot="1" x14ac:dyDescent="0.25">
      <c r="B6" s="25"/>
      <c r="C6" s="26"/>
      <c r="D6" s="20"/>
      <c r="E6" s="313"/>
    </row>
    <row r="7" spans="1:5" x14ac:dyDescent="0.2">
      <c r="B7" s="323" t="s">
        <v>748</v>
      </c>
      <c r="C7" s="323"/>
      <c r="D7" s="323"/>
    </row>
    <row r="8" spans="1:5" ht="15.75" x14ac:dyDescent="0.25">
      <c r="A8" s="67">
        <v>5934</v>
      </c>
      <c r="B8" s="236" t="s">
        <v>104</v>
      </c>
    </row>
    <row r="9" spans="1:5" s="85" customFormat="1" ht="16.5" thickBot="1" x14ac:dyDescent="0.3">
      <c r="A9" s="93"/>
      <c r="B9" s="331" t="s">
        <v>739</v>
      </c>
      <c r="C9" s="331"/>
      <c r="D9" s="331"/>
    </row>
    <row r="10" spans="1:5" ht="15" x14ac:dyDescent="0.2">
      <c r="B10" s="34" t="s">
        <v>51</v>
      </c>
      <c r="C10" s="333" t="s">
        <v>52</v>
      </c>
      <c r="D10" s="335"/>
      <c r="E10" s="325" t="s">
        <v>740</v>
      </c>
    </row>
    <row r="11" spans="1:5" ht="15.75" x14ac:dyDescent="0.25">
      <c r="B11" s="24" t="s">
        <v>60</v>
      </c>
      <c r="C11" s="15">
        <v>0.65</v>
      </c>
      <c r="D11" s="16" t="s">
        <v>61</v>
      </c>
      <c r="E11" s="325"/>
    </row>
    <row r="12" spans="1:5" ht="43.5" customHeight="1" x14ac:dyDescent="0.2">
      <c r="B12" s="55" t="s">
        <v>123</v>
      </c>
      <c r="C12" s="15">
        <v>0.35</v>
      </c>
      <c r="D12" s="16" t="s">
        <v>27</v>
      </c>
      <c r="E12" s="325"/>
    </row>
    <row r="13" spans="1:5" ht="15.75" thickBot="1" x14ac:dyDescent="0.25">
      <c r="B13" s="56"/>
      <c r="C13" s="26"/>
      <c r="D13" s="20"/>
      <c r="E13" s="325"/>
    </row>
    <row r="14" spans="1:5" x14ac:dyDescent="0.2">
      <c r="B14" s="323" t="s">
        <v>740</v>
      </c>
      <c r="C14" s="323"/>
      <c r="D14" s="323"/>
    </row>
    <row r="15" spans="1:5" s="85" customFormat="1" ht="15.75" x14ac:dyDescent="0.25">
      <c r="B15" s="236" t="s">
        <v>62</v>
      </c>
      <c r="C15" s="298"/>
      <c r="D15" s="298"/>
    </row>
    <row r="16" spans="1:5" ht="16.5" thickBot="1" x14ac:dyDescent="0.3">
      <c r="A16" s="67">
        <v>6922</v>
      </c>
      <c r="B16" s="331" t="s">
        <v>741</v>
      </c>
      <c r="C16" s="331"/>
      <c r="D16" s="331"/>
    </row>
    <row r="17" spans="1:5" ht="15" x14ac:dyDescent="0.2">
      <c r="B17" s="13" t="s">
        <v>51</v>
      </c>
      <c r="C17" s="329" t="s">
        <v>52</v>
      </c>
      <c r="D17" s="330"/>
      <c r="E17" s="325" t="s">
        <v>742</v>
      </c>
    </row>
    <row r="18" spans="1:5" ht="15.75" x14ac:dyDescent="0.25">
      <c r="B18" s="24" t="s">
        <v>60</v>
      </c>
      <c r="C18" s="15">
        <v>0.65</v>
      </c>
      <c r="D18" s="16" t="s">
        <v>61</v>
      </c>
      <c r="E18" s="325"/>
    </row>
    <row r="19" spans="1:5" ht="65.25" customHeight="1" x14ac:dyDescent="0.2">
      <c r="B19" s="74" t="s">
        <v>182</v>
      </c>
      <c r="C19" s="15">
        <v>0.35</v>
      </c>
      <c r="D19" s="16" t="s">
        <v>27</v>
      </c>
      <c r="E19" s="325"/>
    </row>
    <row r="20" spans="1:5" ht="26.25" customHeight="1" thickBot="1" x14ac:dyDescent="0.25">
      <c r="B20" s="27"/>
      <c r="C20" s="26"/>
      <c r="D20" s="20"/>
      <c r="E20" s="325"/>
    </row>
    <row r="21" spans="1:5" x14ac:dyDescent="0.2">
      <c r="B21" s="323" t="s">
        <v>742</v>
      </c>
      <c r="C21" s="323"/>
      <c r="D21" s="323"/>
    </row>
    <row r="22" spans="1:5" s="63" customFormat="1" x14ac:dyDescent="0.2">
      <c r="A22" s="30" t="s">
        <v>19</v>
      </c>
      <c r="B22" s="72" t="s">
        <v>76</v>
      </c>
    </row>
    <row r="23" spans="1:5" s="63" customFormat="1" x14ac:dyDescent="0.2">
      <c r="A23" s="30"/>
      <c r="B23" s="73" t="s">
        <v>77</v>
      </c>
    </row>
    <row r="24" spans="1:5" ht="15.75" x14ac:dyDescent="0.25">
      <c r="A24" s="67">
        <v>9387</v>
      </c>
      <c r="B24" s="236" t="s">
        <v>226</v>
      </c>
      <c r="C24" s="63"/>
      <c r="D24" s="63"/>
    </row>
    <row r="25" spans="1:5" s="85" customFormat="1" ht="16.5" thickBot="1" x14ac:dyDescent="0.3">
      <c r="A25" s="93"/>
      <c r="B25" s="331" t="s">
        <v>743</v>
      </c>
      <c r="C25" s="331"/>
      <c r="D25" s="331"/>
    </row>
    <row r="26" spans="1:5" ht="15" x14ac:dyDescent="0.2">
      <c r="A26" s="63"/>
      <c r="B26" s="13" t="s">
        <v>51</v>
      </c>
      <c r="C26" s="329" t="s">
        <v>52</v>
      </c>
      <c r="D26" s="330"/>
      <c r="E26" s="325" t="s">
        <v>744</v>
      </c>
    </row>
    <row r="27" spans="1:5" ht="15.75" x14ac:dyDescent="0.25">
      <c r="A27" s="63"/>
      <c r="B27" s="24" t="s">
        <v>60</v>
      </c>
      <c r="C27" s="15">
        <v>0.65</v>
      </c>
      <c r="D27" s="16" t="s">
        <v>61</v>
      </c>
      <c r="E27" s="325"/>
    </row>
    <row r="28" spans="1:5" ht="60" x14ac:dyDescent="0.2">
      <c r="A28" s="63"/>
      <c r="B28" s="74" t="s">
        <v>182</v>
      </c>
      <c r="C28" s="15">
        <v>0.35</v>
      </c>
      <c r="D28" s="16" t="s">
        <v>27</v>
      </c>
      <c r="E28" s="325"/>
    </row>
    <row r="29" spans="1:5" ht="15.75" thickBot="1" x14ac:dyDescent="0.25">
      <c r="A29" s="63"/>
      <c r="B29" s="27"/>
      <c r="C29" s="26"/>
      <c r="D29" s="20"/>
      <c r="E29" s="325"/>
    </row>
    <row r="30" spans="1:5" x14ac:dyDescent="0.2">
      <c r="B30" s="323" t="s">
        <v>744</v>
      </c>
      <c r="C30" s="323"/>
      <c r="D30" s="323"/>
    </row>
    <row r="31" spans="1:5" x14ac:dyDescent="0.2">
      <c r="A31" s="30" t="s">
        <v>19</v>
      </c>
      <c r="B31" s="72" t="s">
        <v>76</v>
      </c>
    </row>
    <row r="32" spans="1:5" x14ac:dyDescent="0.2">
      <c r="A32" s="30"/>
      <c r="B32" s="73" t="s">
        <v>77</v>
      </c>
    </row>
    <row r="33" spans="1:2" x14ac:dyDescent="0.2">
      <c r="B33" s="229" t="s">
        <v>548</v>
      </c>
    </row>
    <row r="34" spans="1:2" x14ac:dyDescent="0.2">
      <c r="B34" s="229" t="s">
        <v>546</v>
      </c>
    </row>
    <row r="35" spans="1:2" x14ac:dyDescent="0.2">
      <c r="B35" s="229" t="s">
        <v>549</v>
      </c>
    </row>
    <row r="36" spans="1:2" x14ac:dyDescent="0.2">
      <c r="B36" s="229" t="s">
        <v>550</v>
      </c>
    </row>
    <row r="37" spans="1:2" x14ac:dyDescent="0.2">
      <c r="B37" s="229" t="s">
        <v>555</v>
      </c>
    </row>
    <row r="38" spans="1:2" x14ac:dyDescent="0.2">
      <c r="B38" s="229" t="s">
        <v>556</v>
      </c>
    </row>
    <row r="39" spans="1:2" x14ac:dyDescent="0.2">
      <c r="B39" s="229" t="s">
        <v>557</v>
      </c>
    </row>
    <row r="40" spans="1:2" x14ac:dyDescent="0.2">
      <c r="B40" s="229" t="s">
        <v>558</v>
      </c>
    </row>
    <row r="41" spans="1:2" x14ac:dyDescent="0.2">
      <c r="B41" s="229" t="s">
        <v>547</v>
      </c>
    </row>
    <row r="42" spans="1:2" s="312" customFormat="1" x14ac:dyDescent="0.2">
      <c r="A42" s="312" t="s">
        <v>735</v>
      </c>
    </row>
  </sheetData>
  <mergeCells count="17">
    <mergeCell ref="B2:D2"/>
    <mergeCell ref="B16:D16"/>
    <mergeCell ref="E3:E6"/>
    <mergeCell ref="B7:D7"/>
    <mergeCell ref="B9:D9"/>
    <mergeCell ref="E10:E13"/>
    <mergeCell ref="B14:D14"/>
    <mergeCell ref="C3:D3"/>
    <mergeCell ref="C10:D10"/>
    <mergeCell ref="A42:XFD42"/>
    <mergeCell ref="E17:E20"/>
    <mergeCell ref="B21:D21"/>
    <mergeCell ref="B25:D25"/>
    <mergeCell ref="E26:E29"/>
    <mergeCell ref="B30:D30"/>
    <mergeCell ref="C17:D17"/>
    <mergeCell ref="C26:D26"/>
  </mergeCells>
  <pageMargins left="0.7" right="0.7" top="0.75" bottom="0.75" header="0.3" footer="0.3"/>
  <pageSetup paperSize="9" scale="64" orientation="landscape"/>
  <rowBreaks count="1" manualBreakCount="1">
    <brk id="30"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rightToLeft="1" topLeftCell="B7" zoomScale="70" zoomScaleNormal="70" workbookViewId="0">
      <selection activeCell="D28" sqref="D28"/>
    </sheetView>
  </sheetViews>
  <sheetFormatPr defaultColWidth="9" defaultRowHeight="25.5" x14ac:dyDescent="0.35"/>
  <cols>
    <col min="1" max="1" width="9.25" style="180" hidden="1" customWidth="1"/>
    <col min="2" max="2" width="164.375" style="180" customWidth="1"/>
    <col min="3" max="3" width="11.375" style="180" customWidth="1"/>
    <col min="4" max="4" width="31.75" style="180" customWidth="1"/>
    <col min="5" max="5" width="11.375" style="180" hidden="1" customWidth="1"/>
    <col min="6" max="6" width="31.75" style="180" hidden="1" customWidth="1"/>
    <col min="7" max="7" width="8.375" style="180" hidden="1" customWidth="1"/>
    <col min="8" max="8" width="29.25" style="180" hidden="1" customWidth="1"/>
    <col min="9" max="16384" width="9" style="180"/>
  </cols>
  <sheetData>
    <row r="1" spans="1:9" ht="26.25" x14ac:dyDescent="0.4">
      <c r="A1" s="181">
        <v>7058</v>
      </c>
      <c r="B1" s="240" t="s">
        <v>128</v>
      </c>
    </row>
    <row r="2" spans="1:9" ht="27" thickBot="1" x14ac:dyDescent="0.45">
      <c r="A2" s="181"/>
      <c r="B2" s="337" t="s">
        <v>737</v>
      </c>
      <c r="C2" s="337"/>
      <c r="D2" s="337"/>
    </row>
    <row r="3" spans="1:9" x14ac:dyDescent="0.35">
      <c r="B3" s="183" t="s">
        <v>51</v>
      </c>
      <c r="C3" s="318" t="s">
        <v>572</v>
      </c>
      <c r="D3" s="341"/>
      <c r="E3" s="318" t="s">
        <v>516</v>
      </c>
      <c r="F3" s="341"/>
      <c r="G3" s="318" t="s">
        <v>52</v>
      </c>
      <c r="H3" s="341"/>
      <c r="I3" s="314" t="s">
        <v>738</v>
      </c>
    </row>
    <row r="4" spans="1:9" ht="26.25" x14ac:dyDescent="0.4">
      <c r="B4" s="193" t="s">
        <v>532</v>
      </c>
      <c r="C4" s="186">
        <v>0.5</v>
      </c>
      <c r="D4" s="185" t="s">
        <v>63</v>
      </c>
      <c r="E4" s="186">
        <v>0.55000000000000004</v>
      </c>
      <c r="F4" s="185" t="s">
        <v>63</v>
      </c>
      <c r="G4" s="186">
        <v>0.6</v>
      </c>
      <c r="H4" s="185" t="s">
        <v>63</v>
      </c>
      <c r="I4" s="314"/>
    </row>
    <row r="5" spans="1:9" ht="127.5" x14ac:dyDescent="0.35">
      <c r="B5" s="187" t="s">
        <v>129</v>
      </c>
      <c r="C5" s="186">
        <v>0.45</v>
      </c>
      <c r="D5" s="185" t="s">
        <v>64</v>
      </c>
      <c r="E5" s="186">
        <v>0.4</v>
      </c>
      <c r="F5" s="185" t="s">
        <v>64</v>
      </c>
      <c r="G5" s="186">
        <v>0.35</v>
      </c>
      <c r="H5" s="185" t="s">
        <v>64</v>
      </c>
      <c r="I5" s="314"/>
    </row>
    <row r="6" spans="1:9" x14ac:dyDescent="0.35">
      <c r="B6" s="188"/>
      <c r="C6" s="194">
        <v>0.05</v>
      </c>
      <c r="D6" s="185" t="s">
        <v>27</v>
      </c>
      <c r="E6" s="194">
        <v>0.05</v>
      </c>
      <c r="F6" s="185" t="s">
        <v>27</v>
      </c>
      <c r="G6" s="194">
        <v>0.05</v>
      </c>
      <c r="H6" s="185" t="s">
        <v>27</v>
      </c>
      <c r="I6" s="314"/>
    </row>
    <row r="7" spans="1:9" ht="26.25" thickBot="1" x14ac:dyDescent="0.4">
      <c r="B7" s="338" t="s">
        <v>738</v>
      </c>
      <c r="C7" s="339"/>
      <c r="D7" s="340"/>
      <c r="E7" s="195"/>
      <c r="F7" s="191"/>
      <c r="G7" s="195"/>
      <c r="H7" s="191"/>
      <c r="I7" s="314"/>
    </row>
    <row r="8" spans="1:9" ht="26.25" x14ac:dyDescent="0.4">
      <c r="A8" s="181">
        <v>6957</v>
      </c>
      <c r="B8" s="240" t="s">
        <v>99</v>
      </c>
    </row>
    <row r="9" spans="1:9" ht="27" thickBot="1" x14ac:dyDescent="0.45">
      <c r="A9" s="181"/>
      <c r="B9" s="337" t="s">
        <v>739</v>
      </c>
      <c r="C9" s="337"/>
      <c r="D9" s="337"/>
    </row>
    <row r="10" spans="1:9" x14ac:dyDescent="0.35">
      <c r="B10" s="183" t="s">
        <v>51</v>
      </c>
      <c r="C10" s="318" t="s">
        <v>572</v>
      </c>
      <c r="D10" s="341"/>
      <c r="E10" s="318" t="s">
        <v>516</v>
      </c>
      <c r="F10" s="341"/>
      <c r="G10" s="318" t="s">
        <v>52</v>
      </c>
      <c r="H10" s="341"/>
      <c r="I10" s="314" t="s">
        <v>740</v>
      </c>
    </row>
    <row r="11" spans="1:9" ht="26.25" x14ac:dyDescent="0.4">
      <c r="B11" s="193" t="s">
        <v>532</v>
      </c>
      <c r="C11" s="186">
        <v>0.5</v>
      </c>
      <c r="D11" s="185" t="s">
        <v>63</v>
      </c>
      <c r="E11" s="186">
        <v>0.55000000000000004</v>
      </c>
      <c r="F11" s="185" t="s">
        <v>63</v>
      </c>
      <c r="G11" s="186">
        <v>0.6</v>
      </c>
      <c r="H11" s="185" t="s">
        <v>63</v>
      </c>
      <c r="I11" s="314"/>
    </row>
    <row r="12" spans="1:9" ht="51.75" customHeight="1" x14ac:dyDescent="0.35">
      <c r="B12" s="187" t="s">
        <v>183</v>
      </c>
      <c r="C12" s="186">
        <v>0.45</v>
      </c>
      <c r="D12" s="185" t="s">
        <v>64</v>
      </c>
      <c r="E12" s="186">
        <v>0.4</v>
      </c>
      <c r="F12" s="185" t="s">
        <v>64</v>
      </c>
      <c r="G12" s="186">
        <v>0.35</v>
      </c>
      <c r="H12" s="185" t="s">
        <v>64</v>
      </c>
      <c r="I12" s="314"/>
    </row>
    <row r="13" spans="1:9" x14ac:dyDescent="0.35">
      <c r="B13" s="188"/>
      <c r="C13" s="194">
        <v>0.05</v>
      </c>
      <c r="D13" s="185" t="s">
        <v>27</v>
      </c>
      <c r="E13" s="194">
        <v>0.05</v>
      </c>
      <c r="F13" s="185" t="s">
        <v>27</v>
      </c>
      <c r="G13" s="194">
        <v>0.05</v>
      </c>
      <c r="H13" s="185" t="s">
        <v>27</v>
      </c>
      <c r="I13" s="314"/>
    </row>
    <row r="14" spans="1:9" ht="26.25" thickBot="1" x14ac:dyDescent="0.4">
      <c r="B14" s="338" t="s">
        <v>740</v>
      </c>
      <c r="C14" s="339"/>
      <c r="D14" s="340"/>
      <c r="E14" s="195"/>
      <c r="F14" s="191"/>
      <c r="G14" s="196"/>
      <c r="H14" s="197"/>
      <c r="I14" s="314"/>
    </row>
    <row r="15" spans="1:9" x14ac:dyDescent="0.35">
      <c r="A15" s="180" t="s">
        <v>19</v>
      </c>
      <c r="B15" s="171" t="s">
        <v>76</v>
      </c>
    </row>
    <row r="16" spans="1:9" x14ac:dyDescent="0.35">
      <c r="B16" s="172" t="s">
        <v>77</v>
      </c>
    </row>
    <row r="17" spans="1:2" x14ac:dyDescent="0.35">
      <c r="B17" s="229" t="s">
        <v>548</v>
      </c>
    </row>
    <row r="18" spans="1:2" x14ac:dyDescent="0.35">
      <c r="B18" s="229" t="s">
        <v>546</v>
      </c>
    </row>
    <row r="19" spans="1:2" x14ac:dyDescent="0.35">
      <c r="B19" s="229" t="s">
        <v>549</v>
      </c>
    </row>
    <row r="20" spans="1:2" x14ac:dyDescent="0.35">
      <c r="B20" s="229" t="s">
        <v>550</v>
      </c>
    </row>
    <row r="21" spans="1:2" x14ac:dyDescent="0.35">
      <c r="B21" s="229" t="s">
        <v>555</v>
      </c>
    </row>
    <row r="22" spans="1:2" x14ac:dyDescent="0.35">
      <c r="B22" s="229" t="s">
        <v>556</v>
      </c>
    </row>
    <row r="23" spans="1:2" x14ac:dyDescent="0.35">
      <c r="B23" s="229" t="s">
        <v>557</v>
      </c>
    </row>
    <row r="24" spans="1:2" x14ac:dyDescent="0.35">
      <c r="B24" s="229" t="s">
        <v>558</v>
      </c>
    </row>
    <row r="25" spans="1:2" x14ac:dyDescent="0.35">
      <c r="B25" s="229" t="s">
        <v>547</v>
      </c>
    </row>
    <row r="26" spans="1:2" s="336" customFormat="1" x14ac:dyDescent="0.35">
      <c r="A26" s="336" t="s">
        <v>735</v>
      </c>
    </row>
  </sheetData>
  <mergeCells count="13">
    <mergeCell ref="A26:XFD26"/>
    <mergeCell ref="B2:D2"/>
    <mergeCell ref="I3:I7"/>
    <mergeCell ref="B7:D7"/>
    <mergeCell ref="B9:D9"/>
    <mergeCell ref="I10:I14"/>
    <mergeCell ref="B14:D14"/>
    <mergeCell ref="G3:H3"/>
    <mergeCell ref="G10:H10"/>
    <mergeCell ref="E3:F3"/>
    <mergeCell ref="E10:F10"/>
    <mergeCell ref="C3:D3"/>
    <mergeCell ref="C10:D10"/>
  </mergeCells>
  <pageMargins left="0.7" right="0.7" top="0.75" bottom="0.75" header="0.3" footer="0.3"/>
  <pageSetup paperSize="9" scale="4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rightToLeft="1" topLeftCell="B10" zoomScaleNormal="100" workbookViewId="0">
      <selection activeCell="A26" sqref="A26:XFD26"/>
    </sheetView>
  </sheetViews>
  <sheetFormatPr defaultRowHeight="14.25" x14ac:dyDescent="0.2"/>
  <cols>
    <col min="1" max="1" width="0" hidden="1" customWidth="1"/>
    <col min="2" max="2" width="108.375" customWidth="1"/>
    <col min="3" max="3" width="5.75" style="85" bestFit="1" customWidth="1"/>
    <col min="4" max="4" width="46.75" style="85" bestFit="1" customWidth="1"/>
    <col min="5" max="5" width="5.75" style="85" hidden="1" customWidth="1"/>
    <col min="6" max="6" width="46.75" style="85" hidden="1" customWidth="1"/>
    <col min="7" max="7" width="5.75" hidden="1" customWidth="1"/>
    <col min="8" max="8" width="46.75" hidden="1" customWidth="1"/>
  </cols>
  <sheetData>
    <row r="1" spans="1:9" ht="15.75" x14ac:dyDescent="0.25">
      <c r="A1" s="67">
        <v>5160</v>
      </c>
      <c r="B1" s="236" t="s">
        <v>131</v>
      </c>
      <c r="C1" s="3"/>
      <c r="D1" s="3"/>
      <c r="E1" s="3"/>
      <c r="F1" s="3"/>
      <c r="G1" s="3"/>
      <c r="H1" s="3"/>
    </row>
    <row r="2" spans="1:9" s="85" customFormat="1" ht="16.5" thickBot="1" x14ac:dyDescent="0.3">
      <c r="A2" s="93"/>
      <c r="B2" s="331" t="s">
        <v>737</v>
      </c>
      <c r="C2" s="331"/>
      <c r="D2" s="331"/>
      <c r="E2" s="3"/>
      <c r="F2" s="3"/>
      <c r="G2" s="3"/>
      <c r="H2" s="3"/>
    </row>
    <row r="3" spans="1:9" ht="15" x14ac:dyDescent="0.2">
      <c r="B3" s="13" t="s">
        <v>51</v>
      </c>
      <c r="C3" s="329" t="s">
        <v>572</v>
      </c>
      <c r="D3" s="330"/>
      <c r="E3" s="329" t="s">
        <v>516</v>
      </c>
      <c r="F3" s="330"/>
      <c r="G3" s="329" t="s">
        <v>52</v>
      </c>
      <c r="H3" s="330"/>
      <c r="I3" s="325" t="s">
        <v>738</v>
      </c>
    </row>
    <row r="4" spans="1:9" ht="15.75" x14ac:dyDescent="0.25">
      <c r="B4" s="57" t="s">
        <v>65</v>
      </c>
      <c r="C4" s="18">
        <v>0.35</v>
      </c>
      <c r="D4" s="92" t="s">
        <v>39</v>
      </c>
      <c r="E4" s="18">
        <v>0.34</v>
      </c>
      <c r="F4" s="92" t="s">
        <v>39</v>
      </c>
      <c r="G4" s="18">
        <v>0.33</v>
      </c>
      <c r="H4" s="58" t="s">
        <v>39</v>
      </c>
      <c r="I4" s="325"/>
    </row>
    <row r="5" spans="1:9" ht="45" x14ac:dyDescent="0.2">
      <c r="B5" s="62" t="s">
        <v>130</v>
      </c>
      <c r="C5" s="18">
        <v>0.15</v>
      </c>
      <c r="D5" s="92" t="s">
        <v>44</v>
      </c>
      <c r="E5" s="18">
        <v>0.15</v>
      </c>
      <c r="F5" s="92" t="s">
        <v>44</v>
      </c>
      <c r="G5" s="18">
        <v>0.15</v>
      </c>
      <c r="H5" s="58" t="s">
        <v>44</v>
      </c>
      <c r="I5" s="325"/>
    </row>
    <row r="6" spans="1:9" ht="15" x14ac:dyDescent="0.2">
      <c r="B6" s="59"/>
      <c r="C6" s="18">
        <v>0.45</v>
      </c>
      <c r="D6" s="92" t="s">
        <v>45</v>
      </c>
      <c r="E6" s="18">
        <v>0.46</v>
      </c>
      <c r="F6" s="92" t="s">
        <v>45</v>
      </c>
      <c r="G6" s="18">
        <v>0.46</v>
      </c>
      <c r="H6" s="58" t="s">
        <v>45</v>
      </c>
      <c r="I6" s="325"/>
    </row>
    <row r="7" spans="1:9" ht="15.75" thickBot="1" x14ac:dyDescent="0.25">
      <c r="B7" s="60"/>
      <c r="C7" s="19">
        <v>0.05</v>
      </c>
      <c r="D7" s="61" t="s">
        <v>27</v>
      </c>
      <c r="E7" s="19">
        <v>0.05</v>
      </c>
      <c r="F7" s="61" t="s">
        <v>41</v>
      </c>
      <c r="G7" s="19">
        <v>0.06</v>
      </c>
      <c r="H7" s="61" t="s">
        <v>41</v>
      </c>
      <c r="I7" s="325"/>
    </row>
    <row r="8" spans="1:9" x14ac:dyDescent="0.2">
      <c r="B8" s="323" t="s">
        <v>738</v>
      </c>
      <c r="C8" s="323"/>
      <c r="D8" s="323"/>
    </row>
    <row r="9" spans="1:9" s="85" customFormat="1" ht="15.75" x14ac:dyDescent="0.25">
      <c r="B9" s="236" t="s">
        <v>174</v>
      </c>
      <c r="C9" s="298"/>
      <c r="D9" s="298"/>
    </row>
    <row r="10" spans="1:9" ht="16.5" thickBot="1" x14ac:dyDescent="0.3">
      <c r="A10" s="67">
        <v>6078</v>
      </c>
      <c r="B10" s="331" t="s">
        <v>739</v>
      </c>
      <c r="C10" s="331"/>
      <c r="D10" s="331"/>
      <c r="E10" s="3"/>
      <c r="F10" s="3"/>
      <c r="G10" s="3"/>
      <c r="H10" s="3"/>
    </row>
    <row r="11" spans="1:9" ht="15" x14ac:dyDescent="0.2">
      <c r="B11" s="13" t="s">
        <v>51</v>
      </c>
      <c r="C11" s="329" t="s">
        <v>572</v>
      </c>
      <c r="D11" s="330"/>
      <c r="E11" s="329" t="s">
        <v>516</v>
      </c>
      <c r="F11" s="330"/>
      <c r="G11" s="329" t="s">
        <v>52</v>
      </c>
      <c r="H11" s="330"/>
      <c r="I11" s="325" t="s">
        <v>740</v>
      </c>
    </row>
    <row r="12" spans="1:9" ht="15.75" x14ac:dyDescent="0.25">
      <c r="B12" s="57" t="s">
        <v>65</v>
      </c>
      <c r="C12" s="18">
        <v>0.35</v>
      </c>
      <c r="D12" s="92" t="s">
        <v>39</v>
      </c>
      <c r="E12" s="18">
        <v>0.34</v>
      </c>
      <c r="F12" s="92" t="s">
        <v>39</v>
      </c>
      <c r="G12" s="18">
        <v>0.33</v>
      </c>
      <c r="H12" s="58" t="s">
        <v>39</v>
      </c>
      <c r="I12" s="325"/>
    </row>
    <row r="13" spans="1:9" ht="45" x14ac:dyDescent="0.2">
      <c r="B13" s="62" t="s">
        <v>130</v>
      </c>
      <c r="C13" s="18">
        <v>0.15</v>
      </c>
      <c r="D13" s="92" t="s">
        <v>44</v>
      </c>
      <c r="E13" s="18">
        <v>0.15</v>
      </c>
      <c r="F13" s="92" t="s">
        <v>44</v>
      </c>
      <c r="G13" s="18">
        <v>0.15</v>
      </c>
      <c r="H13" s="58" t="s">
        <v>44</v>
      </c>
      <c r="I13" s="325"/>
    </row>
    <row r="14" spans="1:9" ht="15" x14ac:dyDescent="0.2">
      <c r="B14" s="59"/>
      <c r="C14" s="18">
        <v>0.45</v>
      </c>
      <c r="D14" s="92" t="s">
        <v>45</v>
      </c>
      <c r="E14" s="18">
        <v>0.46</v>
      </c>
      <c r="F14" s="92" t="s">
        <v>45</v>
      </c>
      <c r="G14" s="18">
        <v>0.46</v>
      </c>
      <c r="H14" s="58" t="s">
        <v>45</v>
      </c>
      <c r="I14" s="325"/>
    </row>
    <row r="15" spans="1:9" ht="15.75" thickBot="1" x14ac:dyDescent="0.25">
      <c r="B15" s="60"/>
      <c r="C15" s="19">
        <v>0.05</v>
      </c>
      <c r="D15" s="61" t="s">
        <v>27</v>
      </c>
      <c r="E15" s="19">
        <v>0.05</v>
      </c>
      <c r="F15" s="61" t="s">
        <v>41</v>
      </c>
      <c r="G15" s="19">
        <v>0.06</v>
      </c>
      <c r="H15" s="61" t="s">
        <v>41</v>
      </c>
      <c r="I15" s="325"/>
    </row>
    <row r="16" spans="1:9" x14ac:dyDescent="0.2">
      <c r="B16" s="323" t="s">
        <v>740</v>
      </c>
      <c r="C16" s="323"/>
      <c r="D16" s="323"/>
    </row>
    <row r="17" spans="1:8" ht="25.5" x14ac:dyDescent="0.35">
      <c r="B17" s="229" t="s">
        <v>548</v>
      </c>
      <c r="C17" s="180"/>
      <c r="D17" s="180"/>
      <c r="E17" s="180"/>
      <c r="F17" s="180"/>
      <c r="G17" s="180"/>
      <c r="H17" s="180"/>
    </row>
    <row r="18" spans="1:8" ht="25.5" x14ac:dyDescent="0.35">
      <c r="B18" s="229" t="s">
        <v>546</v>
      </c>
      <c r="C18" s="180"/>
      <c r="D18" s="180"/>
      <c r="E18" s="180"/>
      <c r="F18" s="180"/>
      <c r="G18" s="180"/>
      <c r="H18" s="180"/>
    </row>
    <row r="19" spans="1:8" ht="25.5" x14ac:dyDescent="0.35">
      <c r="B19" s="229" t="s">
        <v>549</v>
      </c>
      <c r="C19" s="180"/>
      <c r="D19" s="180"/>
      <c r="E19" s="180"/>
      <c r="F19" s="180"/>
      <c r="G19" s="180"/>
      <c r="H19" s="180"/>
    </row>
    <row r="20" spans="1:8" ht="25.5" x14ac:dyDescent="0.35">
      <c r="B20" s="229" t="s">
        <v>550</v>
      </c>
      <c r="C20" s="180"/>
      <c r="D20" s="180"/>
      <c r="E20" s="180"/>
      <c r="F20" s="180"/>
      <c r="G20" s="180"/>
      <c r="H20" s="180"/>
    </row>
    <row r="21" spans="1:8" ht="25.5" x14ac:dyDescent="0.35">
      <c r="B21" s="229" t="s">
        <v>555</v>
      </c>
      <c r="C21" s="180"/>
      <c r="D21" s="180"/>
      <c r="E21" s="180"/>
      <c r="F21" s="180"/>
      <c r="G21" s="180"/>
      <c r="H21" s="180"/>
    </row>
    <row r="22" spans="1:8" ht="25.5" x14ac:dyDescent="0.35">
      <c r="B22" s="229" t="s">
        <v>556</v>
      </c>
      <c r="C22" s="180"/>
      <c r="D22" s="180"/>
      <c r="E22" s="180"/>
      <c r="F22" s="180"/>
      <c r="G22" s="180"/>
      <c r="H22" s="180"/>
    </row>
    <row r="23" spans="1:8" ht="25.5" x14ac:dyDescent="0.35">
      <c r="B23" s="229" t="s">
        <v>557</v>
      </c>
      <c r="C23" s="180"/>
      <c r="D23" s="180"/>
      <c r="E23" s="180"/>
      <c r="F23" s="180"/>
      <c r="G23" s="180"/>
      <c r="H23" s="180"/>
    </row>
    <row r="24" spans="1:8" ht="25.5" x14ac:dyDescent="0.35">
      <c r="B24" s="229" t="s">
        <v>558</v>
      </c>
      <c r="C24" s="180"/>
      <c r="D24" s="180"/>
      <c r="E24" s="180"/>
      <c r="F24" s="180"/>
      <c r="G24" s="180"/>
      <c r="H24" s="180"/>
    </row>
    <row r="25" spans="1:8" ht="25.5" x14ac:dyDescent="0.35">
      <c r="B25" s="229" t="s">
        <v>547</v>
      </c>
      <c r="C25" s="180"/>
      <c r="D25" s="180"/>
      <c r="E25" s="180"/>
      <c r="F25" s="180"/>
      <c r="G25" s="180"/>
      <c r="H25" s="180"/>
    </row>
    <row r="26" spans="1:8" s="312" customFormat="1" x14ac:dyDescent="0.2">
      <c r="A26" s="312" t="s">
        <v>735</v>
      </c>
    </row>
  </sheetData>
  <mergeCells count="13">
    <mergeCell ref="B2:D2"/>
    <mergeCell ref="A26:XFD26"/>
    <mergeCell ref="I3:I7"/>
    <mergeCell ref="B8:D8"/>
    <mergeCell ref="B10:D10"/>
    <mergeCell ref="I11:I15"/>
    <mergeCell ref="B16:D16"/>
    <mergeCell ref="C3:D3"/>
    <mergeCell ref="C11:D11"/>
    <mergeCell ref="G3:H3"/>
    <mergeCell ref="G11:H11"/>
    <mergeCell ref="E3:F3"/>
    <mergeCell ref="E11:F11"/>
  </mergeCells>
  <pageMargins left="0.7" right="0.7" top="0.75" bottom="0.75" header="0.3" footer="0.3"/>
  <pageSetup paperSize="9" scale="48"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rightToLeft="1" topLeftCell="C25" zoomScaleNormal="100" workbookViewId="0">
      <selection activeCell="E47" sqref="E47"/>
    </sheetView>
  </sheetViews>
  <sheetFormatPr defaultRowHeight="14.25" x14ac:dyDescent="0.2"/>
  <cols>
    <col min="1" max="2" width="0" hidden="1" customWidth="1"/>
    <col min="3" max="3" width="82.375" bestFit="1" customWidth="1"/>
    <col min="4" max="4" width="14" style="85" bestFit="1" customWidth="1"/>
    <col min="5" max="5" width="20.125" style="85" bestFit="1" customWidth="1"/>
    <col min="6" max="6" width="14" style="85" hidden="1" customWidth="1"/>
    <col min="7" max="7" width="20.125" style="85" hidden="1" customWidth="1"/>
    <col min="8" max="8" width="5.75" style="85" hidden="1" customWidth="1"/>
    <col min="9" max="9" width="20.125" style="85" hidden="1" customWidth="1"/>
  </cols>
  <sheetData>
    <row r="1" spans="2:10" ht="15.75" x14ac:dyDescent="0.25">
      <c r="B1" s="67">
        <v>8771</v>
      </c>
      <c r="C1" s="236" t="s">
        <v>66</v>
      </c>
    </row>
    <row r="2" spans="2:10" s="85" customFormat="1" ht="16.5" thickBot="1" x14ac:dyDescent="0.3">
      <c r="B2" s="93"/>
      <c r="C2" s="331" t="s">
        <v>747</v>
      </c>
      <c r="D2" s="331"/>
      <c r="E2" s="331"/>
    </row>
    <row r="3" spans="2:10" ht="15" x14ac:dyDescent="0.2">
      <c r="B3" s="3"/>
      <c r="C3" s="13" t="s">
        <v>51</v>
      </c>
      <c r="D3" s="343" t="s">
        <v>572</v>
      </c>
      <c r="E3" s="342"/>
      <c r="F3" s="343" t="s">
        <v>516</v>
      </c>
      <c r="G3" s="342"/>
      <c r="H3" s="329" t="s">
        <v>52</v>
      </c>
      <c r="I3" s="342"/>
      <c r="J3" s="325" t="s">
        <v>748</v>
      </c>
    </row>
    <row r="4" spans="2:10" ht="15.75" x14ac:dyDescent="0.25">
      <c r="B4" s="3"/>
      <c r="C4" s="14" t="s">
        <v>67</v>
      </c>
      <c r="D4" s="15">
        <v>0.56999999999999995</v>
      </c>
      <c r="E4" s="16" t="s">
        <v>39</v>
      </c>
      <c r="F4" s="15">
        <v>0.55000000000000004</v>
      </c>
      <c r="G4" s="16" t="s">
        <v>39</v>
      </c>
      <c r="H4" s="15">
        <v>0.55000000000000004</v>
      </c>
      <c r="I4" s="16" t="s">
        <v>39</v>
      </c>
      <c r="J4" s="325"/>
    </row>
    <row r="5" spans="2:10" ht="60" x14ac:dyDescent="0.2">
      <c r="B5" s="3"/>
      <c r="C5" s="33" t="s">
        <v>125</v>
      </c>
      <c r="D5" s="18">
        <v>0.34</v>
      </c>
      <c r="E5" s="92" t="s">
        <v>505</v>
      </c>
      <c r="F5" s="18">
        <v>0.35</v>
      </c>
      <c r="G5" s="92" t="s">
        <v>505</v>
      </c>
      <c r="H5" s="18">
        <v>0.3</v>
      </c>
      <c r="I5" s="92" t="s">
        <v>505</v>
      </c>
      <c r="J5" s="325"/>
    </row>
    <row r="6" spans="2:10" ht="15" x14ac:dyDescent="0.2">
      <c r="B6" s="3"/>
      <c r="C6" s="17"/>
      <c r="D6" s="18">
        <v>0.04</v>
      </c>
      <c r="E6" s="16" t="s">
        <v>68</v>
      </c>
      <c r="F6" s="18">
        <v>0.05</v>
      </c>
      <c r="G6" s="16" t="s">
        <v>68</v>
      </c>
      <c r="H6" s="18">
        <v>0.1</v>
      </c>
      <c r="I6" s="16" t="s">
        <v>68</v>
      </c>
      <c r="J6" s="325"/>
    </row>
    <row r="7" spans="2:10" ht="15.75" thickBot="1" x14ac:dyDescent="0.25">
      <c r="B7" s="3"/>
      <c r="C7" s="29"/>
      <c r="D7" s="28">
        <v>0.05</v>
      </c>
      <c r="E7" s="20" t="s">
        <v>27</v>
      </c>
      <c r="F7" s="28">
        <v>0.05</v>
      </c>
      <c r="G7" s="20" t="s">
        <v>27</v>
      </c>
      <c r="H7" s="28">
        <v>0.05</v>
      </c>
      <c r="I7" s="20" t="s">
        <v>27</v>
      </c>
      <c r="J7" s="325"/>
    </row>
    <row r="8" spans="2:10" x14ac:dyDescent="0.2">
      <c r="B8" s="3"/>
      <c r="C8" s="323" t="s">
        <v>748</v>
      </c>
      <c r="D8" s="323"/>
      <c r="E8" s="323"/>
    </row>
    <row r="9" spans="2:10" ht="15.75" x14ac:dyDescent="0.25">
      <c r="B9" s="67">
        <v>5942</v>
      </c>
      <c r="C9" s="236" t="s">
        <v>70</v>
      </c>
    </row>
    <row r="10" spans="2:10" s="85" customFormat="1" ht="16.5" thickBot="1" x14ac:dyDescent="0.3">
      <c r="B10" s="93"/>
      <c r="C10" s="331" t="s">
        <v>739</v>
      </c>
      <c r="D10" s="331"/>
      <c r="E10" s="331"/>
    </row>
    <row r="11" spans="2:10" ht="15" x14ac:dyDescent="0.2">
      <c r="B11" s="3"/>
      <c r="C11" s="13" t="s">
        <v>51</v>
      </c>
      <c r="D11" s="343" t="s">
        <v>572</v>
      </c>
      <c r="E11" s="342"/>
      <c r="F11" s="343" t="s">
        <v>516</v>
      </c>
      <c r="G11" s="342"/>
      <c r="H11" s="329" t="s">
        <v>52</v>
      </c>
      <c r="I11" s="342"/>
      <c r="J11" s="325" t="s">
        <v>740</v>
      </c>
    </row>
    <row r="12" spans="2:10" ht="15.75" x14ac:dyDescent="0.25">
      <c r="B12" s="3"/>
      <c r="C12" s="14" t="s">
        <v>67</v>
      </c>
      <c r="D12" s="15">
        <v>0.56999999999999995</v>
      </c>
      <c r="E12" s="16" t="s">
        <v>39</v>
      </c>
      <c r="F12" s="15">
        <v>0.55000000000000004</v>
      </c>
      <c r="G12" s="16" t="s">
        <v>39</v>
      </c>
      <c r="H12" s="15">
        <v>0.55000000000000004</v>
      </c>
      <c r="I12" s="16" t="s">
        <v>39</v>
      </c>
      <c r="J12" s="325"/>
    </row>
    <row r="13" spans="2:10" ht="60" x14ac:dyDescent="0.2">
      <c r="B13" s="3"/>
      <c r="C13" s="33" t="s">
        <v>125</v>
      </c>
      <c r="D13" s="18">
        <v>0.34</v>
      </c>
      <c r="E13" s="92" t="s">
        <v>505</v>
      </c>
      <c r="F13" s="18">
        <v>0.35</v>
      </c>
      <c r="G13" s="92" t="s">
        <v>505</v>
      </c>
      <c r="H13" s="18">
        <v>0.3</v>
      </c>
      <c r="I13" s="92" t="s">
        <v>505</v>
      </c>
      <c r="J13" s="325"/>
    </row>
    <row r="14" spans="2:10" ht="15" x14ac:dyDescent="0.2">
      <c r="B14" s="3"/>
      <c r="C14" s="17"/>
      <c r="D14" s="18">
        <v>0.04</v>
      </c>
      <c r="E14" s="16" t="s">
        <v>68</v>
      </c>
      <c r="F14" s="18">
        <v>0.05</v>
      </c>
      <c r="G14" s="16" t="s">
        <v>68</v>
      </c>
      <c r="H14" s="18">
        <v>0.1</v>
      </c>
      <c r="I14" s="16" t="s">
        <v>68</v>
      </c>
      <c r="J14" s="325"/>
    </row>
    <row r="15" spans="2:10" ht="15.75" thickBot="1" x14ac:dyDescent="0.25">
      <c r="B15" s="3"/>
      <c r="C15" s="29"/>
      <c r="D15" s="28">
        <v>0.05</v>
      </c>
      <c r="E15" s="20" t="s">
        <v>27</v>
      </c>
      <c r="F15" s="28">
        <v>0.05</v>
      </c>
      <c r="G15" s="20" t="s">
        <v>27</v>
      </c>
      <c r="H15" s="28">
        <v>0.05</v>
      </c>
      <c r="I15" s="20" t="s">
        <v>27</v>
      </c>
      <c r="J15" s="325"/>
    </row>
    <row r="16" spans="2:10" x14ac:dyDescent="0.2">
      <c r="B16" s="3"/>
      <c r="C16" s="323" t="s">
        <v>740</v>
      </c>
      <c r="D16" s="323"/>
      <c r="E16" s="323"/>
    </row>
    <row r="17" spans="1:10" ht="15.75" x14ac:dyDescent="0.25">
      <c r="B17" s="67">
        <v>6973</v>
      </c>
      <c r="C17" s="236" t="s">
        <v>69</v>
      </c>
    </row>
    <row r="18" spans="1:10" s="85" customFormat="1" ht="16.5" thickBot="1" x14ac:dyDescent="0.3">
      <c r="B18" s="93"/>
      <c r="C18" s="331" t="s">
        <v>741</v>
      </c>
      <c r="D18" s="331"/>
      <c r="E18" s="331"/>
    </row>
    <row r="19" spans="1:10" ht="15" x14ac:dyDescent="0.2">
      <c r="B19" s="3"/>
      <c r="C19" s="13" t="s">
        <v>51</v>
      </c>
      <c r="D19" s="343" t="s">
        <v>572</v>
      </c>
      <c r="E19" s="342"/>
      <c r="F19" s="343" t="s">
        <v>516</v>
      </c>
      <c r="G19" s="342"/>
      <c r="H19" s="329" t="s">
        <v>52</v>
      </c>
      <c r="I19" s="342"/>
      <c r="J19" s="325" t="s">
        <v>742</v>
      </c>
    </row>
    <row r="20" spans="1:10" ht="15.75" x14ac:dyDescent="0.25">
      <c r="B20" s="3"/>
      <c r="C20" s="14" t="s">
        <v>67</v>
      </c>
      <c r="D20" s="15">
        <v>0.56999999999999995</v>
      </c>
      <c r="E20" s="16" t="s">
        <v>39</v>
      </c>
      <c r="F20" s="15">
        <v>0.55000000000000004</v>
      </c>
      <c r="G20" s="16" t="s">
        <v>39</v>
      </c>
      <c r="H20" s="15">
        <v>0.55000000000000004</v>
      </c>
      <c r="I20" s="16" t="s">
        <v>39</v>
      </c>
      <c r="J20" s="325"/>
    </row>
    <row r="21" spans="1:10" ht="48" x14ac:dyDescent="0.25">
      <c r="B21" s="3"/>
      <c r="C21" s="33" t="s">
        <v>184</v>
      </c>
      <c r="D21" s="18">
        <v>0.34</v>
      </c>
      <c r="E21" s="92" t="s">
        <v>505</v>
      </c>
      <c r="F21" s="18">
        <v>0.35</v>
      </c>
      <c r="G21" s="92" t="s">
        <v>505</v>
      </c>
      <c r="H21" s="18">
        <v>0.3</v>
      </c>
      <c r="I21" s="92" t="s">
        <v>505</v>
      </c>
      <c r="J21" s="325"/>
    </row>
    <row r="22" spans="1:10" ht="15" x14ac:dyDescent="0.2">
      <c r="B22" s="3"/>
      <c r="C22" s="17"/>
      <c r="D22" s="18">
        <v>0.04</v>
      </c>
      <c r="E22" s="16" t="s">
        <v>68</v>
      </c>
      <c r="F22" s="18">
        <v>0.05</v>
      </c>
      <c r="G22" s="16" t="s">
        <v>68</v>
      </c>
      <c r="H22" s="18">
        <v>0.1</v>
      </c>
      <c r="I22" s="16" t="s">
        <v>68</v>
      </c>
      <c r="J22" s="325"/>
    </row>
    <row r="23" spans="1:10" ht="15.75" thickBot="1" x14ac:dyDescent="0.25">
      <c r="B23" s="3"/>
      <c r="C23" s="29"/>
      <c r="D23" s="28">
        <v>0.05</v>
      </c>
      <c r="E23" s="20" t="s">
        <v>27</v>
      </c>
      <c r="F23" s="28">
        <v>0.05</v>
      </c>
      <c r="G23" s="20" t="s">
        <v>27</v>
      </c>
      <c r="H23" s="28">
        <v>0.05</v>
      </c>
      <c r="I23" s="20" t="s">
        <v>27</v>
      </c>
      <c r="J23" s="325"/>
    </row>
    <row r="24" spans="1:10" x14ac:dyDescent="0.2">
      <c r="C24" s="323" t="s">
        <v>742</v>
      </c>
      <c r="D24" s="323"/>
      <c r="E24" s="323"/>
    </row>
    <row r="25" spans="1:10" ht="15.75" x14ac:dyDescent="0.25">
      <c r="A25" t="s">
        <v>173</v>
      </c>
      <c r="B25" s="67">
        <v>8496</v>
      </c>
      <c r="C25" s="236" t="s">
        <v>171</v>
      </c>
    </row>
    <row r="26" spans="1:10" s="85" customFormat="1" ht="16.5" thickBot="1" x14ac:dyDescent="0.3">
      <c r="B26" s="93"/>
      <c r="C26" s="331" t="s">
        <v>743</v>
      </c>
      <c r="D26" s="331"/>
      <c r="E26" s="331"/>
    </row>
    <row r="27" spans="1:10" ht="15" x14ac:dyDescent="0.2">
      <c r="C27" s="13" t="s">
        <v>51</v>
      </c>
      <c r="D27" s="343" t="s">
        <v>572</v>
      </c>
      <c r="E27" s="342"/>
      <c r="F27" s="343" t="s">
        <v>516</v>
      </c>
      <c r="G27" s="342"/>
      <c r="H27" s="329" t="s">
        <v>52</v>
      </c>
      <c r="I27" s="342"/>
      <c r="J27" s="325" t="s">
        <v>744</v>
      </c>
    </row>
    <row r="28" spans="1:10" ht="15.75" x14ac:dyDescent="0.25">
      <c r="C28" s="14" t="s">
        <v>67</v>
      </c>
      <c r="D28" s="15">
        <v>0.56999999999999995</v>
      </c>
      <c r="E28" s="16" t="s">
        <v>39</v>
      </c>
      <c r="F28" s="15">
        <v>0.55000000000000004</v>
      </c>
      <c r="G28" s="16" t="s">
        <v>39</v>
      </c>
      <c r="H28" s="15">
        <v>0.55000000000000004</v>
      </c>
      <c r="I28" s="16" t="s">
        <v>39</v>
      </c>
      <c r="J28" s="325"/>
    </row>
    <row r="29" spans="1:10" ht="45" x14ac:dyDescent="0.2">
      <c r="C29" s="33" t="s">
        <v>172</v>
      </c>
      <c r="D29" s="18">
        <v>0.34</v>
      </c>
      <c r="E29" s="92" t="s">
        <v>505</v>
      </c>
      <c r="F29" s="18">
        <v>0.35</v>
      </c>
      <c r="G29" s="92" t="s">
        <v>505</v>
      </c>
      <c r="H29" s="18">
        <v>0.3</v>
      </c>
      <c r="I29" s="92" t="s">
        <v>505</v>
      </c>
      <c r="J29" s="325"/>
    </row>
    <row r="30" spans="1:10" ht="15" x14ac:dyDescent="0.2">
      <c r="C30" s="17"/>
      <c r="D30" s="18">
        <v>0.04</v>
      </c>
      <c r="E30" s="16" t="s">
        <v>68</v>
      </c>
      <c r="F30" s="18">
        <v>0.05</v>
      </c>
      <c r="G30" s="16" t="s">
        <v>68</v>
      </c>
      <c r="H30" s="18">
        <v>0.1</v>
      </c>
      <c r="I30" s="16" t="s">
        <v>68</v>
      </c>
      <c r="J30" s="325"/>
    </row>
    <row r="31" spans="1:10" ht="15.75" thickBot="1" x14ac:dyDescent="0.25">
      <c r="C31" s="29"/>
      <c r="D31" s="28">
        <v>0.05</v>
      </c>
      <c r="E31" s="20" t="s">
        <v>27</v>
      </c>
      <c r="F31" s="28">
        <v>0.05</v>
      </c>
      <c r="G31" s="20" t="s">
        <v>27</v>
      </c>
      <c r="H31" s="28">
        <v>0.05</v>
      </c>
      <c r="I31" s="20" t="s">
        <v>27</v>
      </c>
      <c r="J31" s="325"/>
    </row>
    <row r="32" spans="1:10" x14ac:dyDescent="0.2">
      <c r="C32" s="323" t="s">
        <v>744</v>
      </c>
      <c r="D32" s="323"/>
      <c r="E32" s="323"/>
    </row>
    <row r="33" spans="1:9" ht="25.5" x14ac:dyDescent="0.35">
      <c r="C33" s="229" t="s">
        <v>548</v>
      </c>
      <c r="D33" s="180"/>
      <c r="E33" s="180"/>
      <c r="F33" s="180"/>
      <c r="G33" s="180"/>
      <c r="H33" s="180"/>
      <c r="I33" s="180"/>
    </row>
    <row r="34" spans="1:9" ht="25.5" x14ac:dyDescent="0.35">
      <c r="C34" s="229" t="s">
        <v>546</v>
      </c>
      <c r="D34" s="180"/>
      <c r="E34" s="180"/>
      <c r="F34" s="180"/>
      <c r="G34" s="180"/>
      <c r="H34" s="180"/>
      <c r="I34" s="180"/>
    </row>
    <row r="35" spans="1:9" ht="25.5" x14ac:dyDescent="0.35">
      <c r="C35" s="229" t="s">
        <v>549</v>
      </c>
      <c r="D35" s="180"/>
      <c r="E35" s="180"/>
      <c r="F35" s="180"/>
      <c r="G35" s="180"/>
      <c r="H35" s="180"/>
      <c r="I35" s="180"/>
    </row>
    <row r="36" spans="1:9" ht="25.5" x14ac:dyDescent="0.35">
      <c r="C36" s="229" t="s">
        <v>550</v>
      </c>
      <c r="D36" s="180"/>
      <c r="E36" s="180"/>
      <c r="F36" s="180"/>
      <c r="G36" s="180"/>
      <c r="H36" s="180"/>
      <c r="I36" s="180"/>
    </row>
    <row r="37" spans="1:9" ht="25.5" x14ac:dyDescent="0.35">
      <c r="C37" s="229" t="s">
        <v>555</v>
      </c>
      <c r="D37" s="180"/>
      <c r="E37" s="180"/>
      <c r="F37" s="180"/>
      <c r="G37" s="180"/>
      <c r="H37" s="180"/>
      <c r="I37" s="180"/>
    </row>
    <row r="38" spans="1:9" ht="25.5" x14ac:dyDescent="0.35">
      <c r="C38" s="229" t="s">
        <v>556</v>
      </c>
      <c r="D38" s="180"/>
      <c r="E38" s="180"/>
      <c r="F38" s="180"/>
      <c r="G38" s="180"/>
      <c r="H38" s="180"/>
      <c r="I38" s="180"/>
    </row>
    <row r="39" spans="1:9" ht="25.5" x14ac:dyDescent="0.35">
      <c r="C39" s="229" t="s">
        <v>557</v>
      </c>
      <c r="D39" s="180"/>
      <c r="E39" s="180"/>
      <c r="F39" s="180"/>
      <c r="G39" s="180"/>
      <c r="H39" s="180"/>
      <c r="I39" s="180"/>
    </row>
    <row r="40" spans="1:9" ht="25.5" x14ac:dyDescent="0.35">
      <c r="C40" s="229" t="s">
        <v>558</v>
      </c>
      <c r="D40" s="180"/>
      <c r="E40" s="180"/>
      <c r="F40" s="180"/>
      <c r="G40" s="180"/>
      <c r="H40" s="180"/>
      <c r="I40" s="180"/>
    </row>
    <row r="41" spans="1:9" ht="25.5" x14ac:dyDescent="0.35">
      <c r="C41" s="229" t="s">
        <v>547</v>
      </c>
      <c r="D41" s="180"/>
      <c r="E41" s="180"/>
      <c r="F41" s="180"/>
      <c r="G41" s="180"/>
      <c r="H41" s="180"/>
      <c r="I41" s="180"/>
    </row>
    <row r="42" spans="1:9" s="312" customFormat="1" x14ac:dyDescent="0.2">
      <c r="A42" s="312" t="s">
        <v>735</v>
      </c>
    </row>
  </sheetData>
  <mergeCells count="25">
    <mergeCell ref="C16:E16"/>
    <mergeCell ref="C18:E18"/>
    <mergeCell ref="C2:E2"/>
    <mergeCell ref="J3:J7"/>
    <mergeCell ref="C8:E8"/>
    <mergeCell ref="C10:E10"/>
    <mergeCell ref="J11:J15"/>
    <mergeCell ref="H11:I11"/>
    <mergeCell ref="H3:I3"/>
    <mergeCell ref="D3:E3"/>
    <mergeCell ref="D11:E11"/>
    <mergeCell ref="F3:G3"/>
    <mergeCell ref="F11:G11"/>
    <mergeCell ref="A42:XFD42"/>
    <mergeCell ref="J19:J23"/>
    <mergeCell ref="C24:E24"/>
    <mergeCell ref="C26:E26"/>
    <mergeCell ref="J27:J31"/>
    <mergeCell ref="C32:E32"/>
    <mergeCell ref="H19:I19"/>
    <mergeCell ref="H27:I27"/>
    <mergeCell ref="D19:E19"/>
    <mergeCell ref="D27:E27"/>
    <mergeCell ref="F19:G19"/>
    <mergeCell ref="F27:G27"/>
  </mergeCells>
  <pageMargins left="0.7" right="0.7" top="0.75" bottom="0.75" header="0.3" footer="0.3"/>
  <pageSetup paperSize="9" scale="53" orientation="landscape"/>
  <rowBreaks count="1" manualBreakCount="1">
    <brk id="32"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rightToLeft="1" topLeftCell="B1" zoomScaleNormal="100" workbookViewId="0">
      <selection activeCell="B22" sqref="B22"/>
    </sheetView>
  </sheetViews>
  <sheetFormatPr defaultRowHeight="14.25" x14ac:dyDescent="0.2"/>
  <cols>
    <col min="1" max="1" width="0" hidden="1" customWidth="1"/>
    <col min="2" max="2" width="99" customWidth="1"/>
    <col min="3" max="3" width="9" style="85"/>
    <col min="4" max="4" width="16.75" style="85" bestFit="1" customWidth="1"/>
    <col min="5" max="5" width="0" style="85" hidden="1" customWidth="1"/>
    <col min="6" max="6" width="16.75" style="85" hidden="1" customWidth="1"/>
    <col min="7" max="7" width="5.75" hidden="1" customWidth="1"/>
    <col min="8" max="8" width="15.75" hidden="1" customWidth="1"/>
    <col min="14" max="14" width="14.625" customWidth="1"/>
  </cols>
  <sheetData>
    <row r="1" spans="1:9" ht="15.75" x14ac:dyDescent="0.25">
      <c r="A1" s="67">
        <v>6930</v>
      </c>
      <c r="B1" s="236" t="s">
        <v>74</v>
      </c>
    </row>
    <row r="2" spans="1:9" s="85" customFormat="1" ht="16.5" thickBot="1" x14ac:dyDescent="0.3">
      <c r="A2" s="93"/>
      <c r="B2" s="331" t="s">
        <v>737</v>
      </c>
      <c r="C2" s="331"/>
      <c r="D2" s="331"/>
    </row>
    <row r="3" spans="1:9" ht="15" x14ac:dyDescent="0.2">
      <c r="B3" s="13" t="s">
        <v>51</v>
      </c>
      <c r="C3" s="329" t="s">
        <v>572</v>
      </c>
      <c r="D3" s="342"/>
      <c r="E3" s="329" t="s">
        <v>516</v>
      </c>
      <c r="F3" s="342"/>
      <c r="G3" s="329" t="s">
        <v>52</v>
      </c>
      <c r="H3" s="330"/>
      <c r="I3" s="325" t="s">
        <v>738</v>
      </c>
    </row>
    <row r="4" spans="1:9" ht="15.75" x14ac:dyDescent="0.25">
      <c r="B4" s="14" t="s">
        <v>71</v>
      </c>
      <c r="C4" s="18">
        <v>0.5</v>
      </c>
      <c r="D4" s="16" t="s">
        <v>72</v>
      </c>
      <c r="E4" s="18">
        <v>0.55000000000000004</v>
      </c>
      <c r="F4" s="16" t="s">
        <v>72</v>
      </c>
      <c r="G4" s="15">
        <v>0.75</v>
      </c>
      <c r="H4" s="16" t="s">
        <v>72</v>
      </c>
      <c r="I4" s="325"/>
    </row>
    <row r="5" spans="1:9" ht="76.5" customHeight="1" x14ac:dyDescent="0.2">
      <c r="B5" s="33" t="s">
        <v>96</v>
      </c>
      <c r="C5" s="18">
        <v>0.45</v>
      </c>
      <c r="D5" s="16" t="s">
        <v>73</v>
      </c>
      <c r="E5" s="18">
        <v>0.4</v>
      </c>
      <c r="F5" s="16" t="s">
        <v>73</v>
      </c>
      <c r="G5" s="15">
        <v>0.2</v>
      </c>
      <c r="H5" s="16" t="s">
        <v>73</v>
      </c>
      <c r="I5" s="325"/>
    </row>
    <row r="6" spans="1:9" ht="15" x14ac:dyDescent="0.2">
      <c r="B6" s="17"/>
      <c r="C6" s="15">
        <v>0.05</v>
      </c>
      <c r="D6" s="16" t="s">
        <v>27</v>
      </c>
      <c r="E6" s="15">
        <v>0.05</v>
      </c>
      <c r="F6" s="16" t="s">
        <v>27</v>
      </c>
      <c r="G6" s="15">
        <v>0.05</v>
      </c>
      <c r="H6" s="16" t="s">
        <v>27</v>
      </c>
      <c r="I6" s="325"/>
    </row>
    <row r="7" spans="1:9" ht="15.75" thickBot="1" x14ac:dyDescent="0.25">
      <c r="B7" s="344" t="s">
        <v>738</v>
      </c>
      <c r="C7" s="345"/>
      <c r="D7" s="346"/>
      <c r="E7" s="28"/>
      <c r="F7" s="20"/>
      <c r="G7" s="28"/>
      <c r="H7" s="20"/>
      <c r="I7" s="325"/>
    </row>
    <row r="8" spans="1:9" x14ac:dyDescent="0.2">
      <c r="A8" s="30" t="s">
        <v>19</v>
      </c>
      <c r="B8" s="72" t="s">
        <v>76</v>
      </c>
    </row>
    <row r="9" spans="1:9" x14ac:dyDescent="0.2">
      <c r="A9" s="30"/>
      <c r="B9" s="73" t="s">
        <v>77</v>
      </c>
    </row>
    <row r="10" spans="1:9" ht="25.5" x14ac:dyDescent="0.35">
      <c r="B10" s="229" t="s">
        <v>548</v>
      </c>
      <c r="C10" s="180"/>
      <c r="D10" s="180"/>
      <c r="E10" s="180"/>
      <c r="F10" s="180"/>
      <c r="G10" s="180"/>
      <c r="H10" s="180"/>
    </row>
    <row r="11" spans="1:9" ht="25.5" x14ac:dyDescent="0.35">
      <c r="B11" s="229" t="s">
        <v>546</v>
      </c>
      <c r="C11" s="180"/>
      <c r="D11" s="180"/>
      <c r="E11" s="180"/>
      <c r="F11" s="180"/>
      <c r="G11" s="180"/>
      <c r="H11" s="180"/>
    </row>
    <row r="12" spans="1:9" ht="25.5" x14ac:dyDescent="0.35">
      <c r="B12" s="229" t="s">
        <v>549</v>
      </c>
      <c r="C12" s="180"/>
      <c r="D12" s="180"/>
      <c r="E12" s="180"/>
      <c r="F12" s="180"/>
      <c r="G12" s="180"/>
      <c r="H12" s="180"/>
    </row>
    <row r="13" spans="1:9" ht="25.5" x14ac:dyDescent="0.35">
      <c r="B13" s="229" t="s">
        <v>550</v>
      </c>
      <c r="C13" s="180"/>
      <c r="D13" s="180"/>
      <c r="E13" s="180"/>
      <c r="F13" s="180"/>
      <c r="G13" s="180"/>
      <c r="H13" s="180"/>
    </row>
    <row r="14" spans="1:9" ht="25.5" x14ac:dyDescent="0.35">
      <c r="B14" s="229" t="s">
        <v>555</v>
      </c>
      <c r="C14" s="180"/>
      <c r="D14" s="180"/>
      <c r="E14" s="180"/>
      <c r="F14" s="180"/>
      <c r="G14" s="180"/>
      <c r="H14" s="180"/>
    </row>
    <row r="15" spans="1:9" ht="25.5" x14ac:dyDescent="0.35">
      <c r="B15" s="229" t="s">
        <v>556</v>
      </c>
      <c r="C15" s="180"/>
      <c r="D15" s="180"/>
      <c r="E15" s="180"/>
      <c r="F15" s="180"/>
      <c r="G15" s="180"/>
      <c r="H15" s="180"/>
    </row>
    <row r="16" spans="1:9" ht="25.5" x14ac:dyDescent="0.35">
      <c r="B16" s="229" t="s">
        <v>557</v>
      </c>
      <c r="C16" s="180"/>
      <c r="D16" s="180"/>
      <c r="E16" s="180"/>
      <c r="F16" s="180"/>
      <c r="G16" s="180"/>
      <c r="H16" s="180"/>
    </row>
    <row r="17" spans="1:8" ht="25.5" x14ac:dyDescent="0.35">
      <c r="B17" s="229" t="s">
        <v>558</v>
      </c>
      <c r="C17" s="180"/>
      <c r="D17" s="180"/>
      <c r="E17" s="180"/>
      <c r="F17" s="180"/>
      <c r="G17" s="180"/>
      <c r="H17" s="180"/>
    </row>
    <row r="18" spans="1:8" ht="25.5" x14ac:dyDescent="0.35">
      <c r="B18" s="229" t="s">
        <v>547</v>
      </c>
      <c r="C18" s="180"/>
      <c r="D18" s="180"/>
      <c r="E18" s="180"/>
      <c r="F18" s="180"/>
      <c r="G18" s="180"/>
      <c r="H18" s="180"/>
    </row>
    <row r="19" spans="1:8" s="312" customFormat="1" x14ac:dyDescent="0.2">
      <c r="A19" s="312" t="s">
        <v>735</v>
      </c>
    </row>
  </sheetData>
  <mergeCells count="7">
    <mergeCell ref="A19:XFD19"/>
    <mergeCell ref="G3:H3"/>
    <mergeCell ref="E3:F3"/>
    <mergeCell ref="C3:D3"/>
    <mergeCell ref="B2:D2"/>
    <mergeCell ref="I3:I7"/>
    <mergeCell ref="B7:D7"/>
  </mergeCells>
  <pageMargins left="0.7" right="0.7" top="0.75" bottom="0.75" header="0.3" footer="0.3"/>
  <pageSetup paperSize="9" scale="64"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rightToLeft="1" topLeftCell="B52" zoomScale="85" zoomScaleNormal="85" workbookViewId="0">
      <selection activeCell="A64" sqref="A64:XFD64"/>
    </sheetView>
  </sheetViews>
  <sheetFormatPr defaultColWidth="9" defaultRowHeight="14.25" x14ac:dyDescent="0.2"/>
  <cols>
    <col min="1" max="1" width="9" style="85" hidden="1" customWidth="1"/>
    <col min="2" max="2" width="92.625" style="85" customWidth="1"/>
    <col min="3" max="3" width="28" style="85" customWidth="1"/>
    <col min="4" max="4" width="63.25" style="85" customWidth="1"/>
    <col min="5" max="5" width="28" style="85" hidden="1" customWidth="1"/>
    <col min="6" max="6" width="63.25" style="85" hidden="1" customWidth="1"/>
    <col min="7" max="16384" width="9" style="85"/>
  </cols>
  <sheetData>
    <row r="1" spans="1:7" ht="20.25" x14ac:dyDescent="0.3">
      <c r="A1" s="93">
        <v>23013</v>
      </c>
      <c r="B1" s="241" t="s">
        <v>146</v>
      </c>
      <c r="C1" s="99"/>
      <c r="D1" s="99"/>
      <c r="E1" s="99"/>
      <c r="F1" s="99"/>
    </row>
    <row r="2" spans="1:7" ht="21" thickBot="1" x14ac:dyDescent="0.35">
      <c r="A2" s="93"/>
      <c r="B2" s="350" t="s">
        <v>737</v>
      </c>
      <c r="C2" s="350"/>
      <c r="D2" s="350"/>
      <c r="E2" s="99"/>
      <c r="F2" s="99"/>
    </row>
    <row r="3" spans="1:7" ht="20.25" x14ac:dyDescent="0.3">
      <c r="B3" s="100" t="s">
        <v>51</v>
      </c>
      <c r="C3" s="353" t="s">
        <v>572</v>
      </c>
      <c r="D3" s="349"/>
      <c r="E3" s="353" t="s">
        <v>521</v>
      </c>
      <c r="F3" s="349" t="s">
        <v>200</v>
      </c>
      <c r="G3" s="325" t="s">
        <v>738</v>
      </c>
    </row>
    <row r="4" spans="1:7" ht="20.25" x14ac:dyDescent="0.3">
      <c r="B4" s="101" t="s">
        <v>75</v>
      </c>
      <c r="C4" s="122">
        <v>0.3</v>
      </c>
      <c r="D4" s="102" t="s">
        <v>192</v>
      </c>
      <c r="E4" s="122">
        <v>0.3</v>
      </c>
      <c r="F4" s="102" t="s">
        <v>192</v>
      </c>
      <c r="G4" s="325"/>
    </row>
    <row r="5" spans="1:7" ht="20.25" x14ac:dyDescent="0.3">
      <c r="B5" s="351" t="s">
        <v>148</v>
      </c>
      <c r="C5" s="122">
        <v>0.24</v>
      </c>
      <c r="D5" s="102" t="s">
        <v>575</v>
      </c>
      <c r="E5" s="122">
        <v>0.24</v>
      </c>
      <c r="F5" s="102" t="s">
        <v>201</v>
      </c>
      <c r="G5" s="325"/>
    </row>
    <row r="6" spans="1:7" ht="20.25" x14ac:dyDescent="0.3">
      <c r="B6" s="351"/>
      <c r="C6" s="122">
        <v>0.3</v>
      </c>
      <c r="D6" s="102" t="s">
        <v>55</v>
      </c>
      <c r="E6" s="122">
        <v>0.3</v>
      </c>
      <c r="F6" s="102" t="s">
        <v>55</v>
      </c>
      <c r="G6" s="325"/>
    </row>
    <row r="7" spans="1:7" ht="20.25" x14ac:dyDescent="0.3">
      <c r="B7" s="351"/>
      <c r="C7" s="122">
        <v>0.05</v>
      </c>
      <c r="D7" s="103" t="s">
        <v>505</v>
      </c>
      <c r="E7" s="122">
        <v>0.05</v>
      </c>
      <c r="F7" s="103" t="s">
        <v>505</v>
      </c>
      <c r="G7" s="325"/>
    </row>
    <row r="8" spans="1:7" ht="20.25" x14ac:dyDescent="0.3">
      <c r="B8" s="351"/>
      <c r="C8" s="114">
        <v>0.08</v>
      </c>
      <c r="D8" s="104" t="s">
        <v>39</v>
      </c>
      <c r="E8" s="114">
        <v>0.08</v>
      </c>
      <c r="F8" s="104" t="s">
        <v>39</v>
      </c>
      <c r="G8" s="325"/>
    </row>
    <row r="9" spans="1:7" ht="20.25" x14ac:dyDescent="0.3">
      <c r="B9" s="351"/>
      <c r="C9" s="122"/>
      <c r="D9" s="102"/>
      <c r="E9" s="122"/>
      <c r="F9" s="102"/>
      <c r="G9" s="325"/>
    </row>
    <row r="10" spans="1:7" ht="92.25" customHeight="1" thickBot="1" x14ac:dyDescent="0.35">
      <c r="B10" s="352"/>
      <c r="C10" s="123">
        <v>0.03</v>
      </c>
      <c r="D10" s="105" t="s">
        <v>27</v>
      </c>
      <c r="E10" s="123">
        <v>0.03</v>
      </c>
      <c r="F10" s="105" t="s">
        <v>27</v>
      </c>
      <c r="G10" s="325"/>
    </row>
    <row r="11" spans="1:7" x14ac:dyDescent="0.2">
      <c r="A11" s="93">
        <v>21860</v>
      </c>
      <c r="B11" s="323" t="s">
        <v>738</v>
      </c>
      <c r="C11" s="323"/>
      <c r="D11" s="323"/>
    </row>
    <row r="12" spans="1:7" ht="20.25" x14ac:dyDescent="0.3">
      <c r="A12" s="85" t="s">
        <v>144</v>
      </c>
      <c r="B12" s="241" t="s">
        <v>181</v>
      </c>
      <c r="C12" s="106"/>
      <c r="D12" s="106"/>
      <c r="E12" s="106"/>
      <c r="F12" s="106"/>
    </row>
    <row r="13" spans="1:7" ht="21" thickBot="1" x14ac:dyDescent="0.35">
      <c r="B13" s="350" t="s">
        <v>739</v>
      </c>
      <c r="C13" s="350"/>
      <c r="D13" s="350"/>
      <c r="E13" s="106"/>
      <c r="F13" s="106"/>
    </row>
    <row r="14" spans="1:7" ht="20.25" x14ac:dyDescent="0.3">
      <c r="B14" s="100" t="s">
        <v>51</v>
      </c>
      <c r="C14" s="348" t="s">
        <v>572</v>
      </c>
      <c r="D14" s="349"/>
      <c r="E14" s="348" t="s">
        <v>521</v>
      </c>
      <c r="F14" s="349" t="s">
        <v>200</v>
      </c>
      <c r="G14" s="325" t="s">
        <v>740</v>
      </c>
    </row>
    <row r="15" spans="1:7" ht="20.25" x14ac:dyDescent="0.3">
      <c r="B15" s="101"/>
      <c r="C15" s="113">
        <v>0.3</v>
      </c>
      <c r="D15" s="103" t="s">
        <v>192</v>
      </c>
      <c r="E15" s="113">
        <v>0.3</v>
      </c>
      <c r="F15" s="103" t="s">
        <v>192</v>
      </c>
      <c r="G15" s="325"/>
    </row>
    <row r="16" spans="1:7" ht="121.5" x14ac:dyDescent="0.3">
      <c r="B16" s="107" t="s">
        <v>145</v>
      </c>
      <c r="C16" s="114">
        <v>0.25</v>
      </c>
      <c r="D16" s="103" t="s">
        <v>505</v>
      </c>
      <c r="E16" s="114">
        <v>0.26</v>
      </c>
      <c r="F16" s="103" t="s">
        <v>505</v>
      </c>
      <c r="G16" s="325"/>
    </row>
    <row r="17" spans="1:7" ht="20.25" x14ac:dyDescent="0.3">
      <c r="B17" s="108"/>
      <c r="C17" s="114">
        <v>0.4</v>
      </c>
      <c r="D17" s="115" t="s">
        <v>39</v>
      </c>
      <c r="E17" s="114">
        <v>0.39</v>
      </c>
      <c r="F17" s="115" t="s">
        <v>39</v>
      </c>
      <c r="G17" s="325"/>
    </row>
    <row r="18" spans="1:7" ht="21" thickBot="1" x14ac:dyDescent="0.35">
      <c r="B18" s="109"/>
      <c r="C18" s="116">
        <v>0.05</v>
      </c>
      <c r="D18" s="117" t="s">
        <v>27</v>
      </c>
      <c r="E18" s="116">
        <v>0.05</v>
      </c>
      <c r="F18" s="117" t="s">
        <v>27</v>
      </c>
      <c r="G18" s="325"/>
    </row>
    <row r="19" spans="1:7" ht="20.25" x14ac:dyDescent="0.3">
      <c r="A19" s="93">
        <v>23005</v>
      </c>
      <c r="B19" s="354" t="s">
        <v>740</v>
      </c>
      <c r="C19" s="354"/>
      <c r="D19" s="354"/>
      <c r="E19" s="118"/>
      <c r="F19" s="118"/>
    </row>
    <row r="20" spans="1:7" ht="20.25" x14ac:dyDescent="0.3">
      <c r="B20" s="241" t="s">
        <v>180</v>
      </c>
      <c r="C20" s="119"/>
      <c r="D20" s="119"/>
      <c r="E20" s="119"/>
      <c r="F20" s="119"/>
    </row>
    <row r="21" spans="1:7" ht="21" thickBot="1" x14ac:dyDescent="0.35">
      <c r="B21" s="350" t="s">
        <v>741</v>
      </c>
      <c r="C21" s="350"/>
      <c r="D21" s="350"/>
      <c r="E21" s="119"/>
      <c r="F21" s="119"/>
    </row>
    <row r="22" spans="1:7" ht="20.25" x14ac:dyDescent="0.3">
      <c r="B22" s="233" t="s">
        <v>51</v>
      </c>
      <c r="C22" s="348" t="s">
        <v>572</v>
      </c>
      <c r="D22" s="349"/>
      <c r="E22" s="348" t="s">
        <v>521</v>
      </c>
      <c r="F22" s="349" t="s">
        <v>200</v>
      </c>
      <c r="G22" s="325" t="s">
        <v>742</v>
      </c>
    </row>
    <row r="23" spans="1:7" ht="20.25" x14ac:dyDescent="0.3">
      <c r="B23" s="101"/>
      <c r="C23" s="113">
        <v>0.3</v>
      </c>
      <c r="D23" s="103" t="s">
        <v>192</v>
      </c>
      <c r="E23" s="113">
        <v>0.3</v>
      </c>
      <c r="F23" s="103" t="s">
        <v>192</v>
      </c>
      <c r="G23" s="325"/>
    </row>
    <row r="24" spans="1:7" ht="93.75" customHeight="1" x14ac:dyDescent="0.3">
      <c r="B24" s="107" t="s">
        <v>147</v>
      </c>
      <c r="C24" s="114">
        <v>0.35</v>
      </c>
      <c r="D24" s="104" t="s">
        <v>39</v>
      </c>
      <c r="E24" s="114">
        <v>0.34</v>
      </c>
      <c r="F24" s="104" t="s">
        <v>39</v>
      </c>
      <c r="G24" s="325"/>
    </row>
    <row r="25" spans="1:7" ht="20.25" x14ac:dyDescent="0.3">
      <c r="B25" s="108"/>
      <c r="C25" s="114">
        <v>7.0000000000000007E-2</v>
      </c>
      <c r="D25" s="104" t="s">
        <v>44</v>
      </c>
      <c r="E25" s="114">
        <v>0.08</v>
      </c>
      <c r="F25" s="104" t="s">
        <v>44</v>
      </c>
      <c r="G25" s="325"/>
    </row>
    <row r="26" spans="1:7" ht="20.25" x14ac:dyDescent="0.3">
      <c r="B26" s="108"/>
      <c r="C26" s="114">
        <v>0.25</v>
      </c>
      <c r="D26" s="104" t="s">
        <v>45</v>
      </c>
      <c r="E26" s="114">
        <v>0.25</v>
      </c>
      <c r="F26" s="104" t="s">
        <v>45</v>
      </c>
      <c r="G26" s="325"/>
    </row>
    <row r="27" spans="1:7" ht="21" thickBot="1" x14ac:dyDescent="0.35">
      <c r="B27" s="109"/>
      <c r="C27" s="116">
        <v>0.03</v>
      </c>
      <c r="D27" s="120" t="s">
        <v>27</v>
      </c>
      <c r="E27" s="116">
        <v>0.03</v>
      </c>
      <c r="F27" s="120" t="s">
        <v>41</v>
      </c>
      <c r="G27" s="325"/>
    </row>
    <row r="28" spans="1:7" ht="20.25" x14ac:dyDescent="0.3">
      <c r="A28" s="93">
        <v>21908</v>
      </c>
      <c r="B28" s="347" t="s">
        <v>742</v>
      </c>
      <c r="C28" s="347"/>
      <c r="D28" s="347"/>
      <c r="E28" s="119"/>
      <c r="F28" s="119"/>
    </row>
    <row r="29" spans="1:7" ht="20.25" x14ac:dyDescent="0.3">
      <c r="A29" s="85" t="s">
        <v>141</v>
      </c>
      <c r="B29" s="241" t="s">
        <v>175</v>
      </c>
      <c r="C29" s="119"/>
      <c r="D29" s="119"/>
      <c r="E29" s="119"/>
      <c r="F29" s="119"/>
    </row>
    <row r="30" spans="1:7" ht="21" thickBot="1" x14ac:dyDescent="0.35">
      <c r="B30" s="350" t="s">
        <v>743</v>
      </c>
      <c r="C30" s="350"/>
      <c r="D30" s="350"/>
      <c r="E30" s="119"/>
      <c r="F30" s="119"/>
    </row>
    <row r="31" spans="1:7" ht="20.25" x14ac:dyDescent="0.3">
      <c r="B31" s="100" t="s">
        <v>51</v>
      </c>
      <c r="C31" s="254" t="s">
        <v>572</v>
      </c>
      <c r="D31" s="253"/>
      <c r="E31" s="252" t="s">
        <v>516</v>
      </c>
      <c r="F31" s="232" t="s">
        <v>200</v>
      </c>
      <c r="G31" s="325" t="s">
        <v>744</v>
      </c>
    </row>
    <row r="32" spans="1:7" ht="86.25" customHeight="1" x14ac:dyDescent="0.3">
      <c r="B32" s="107" t="s">
        <v>142</v>
      </c>
      <c r="C32" s="114">
        <v>0.56999999999999995</v>
      </c>
      <c r="D32" s="115" t="s">
        <v>39</v>
      </c>
      <c r="E32" s="114">
        <v>0.56999999999999995</v>
      </c>
      <c r="F32" s="115" t="s">
        <v>39</v>
      </c>
      <c r="G32" s="325"/>
    </row>
    <row r="33" spans="1:7" ht="20.25" x14ac:dyDescent="0.3">
      <c r="B33" s="110"/>
      <c r="C33" s="114">
        <v>0.38</v>
      </c>
      <c r="D33" s="103" t="s">
        <v>505</v>
      </c>
      <c r="E33" s="114">
        <v>0.38</v>
      </c>
      <c r="F33" s="103" t="s">
        <v>505</v>
      </c>
      <c r="G33" s="325"/>
    </row>
    <row r="34" spans="1:7" ht="20.25" x14ac:dyDescent="0.3">
      <c r="B34" s="108"/>
      <c r="C34" s="114"/>
      <c r="D34" s="115"/>
      <c r="E34" s="114"/>
      <c r="F34" s="115"/>
      <c r="G34" s="325"/>
    </row>
    <row r="35" spans="1:7" ht="21" thickBot="1" x14ac:dyDescent="0.35">
      <c r="B35" s="109"/>
      <c r="C35" s="121">
        <v>0.05</v>
      </c>
      <c r="D35" s="117" t="s">
        <v>27</v>
      </c>
      <c r="E35" s="121">
        <v>0.05</v>
      </c>
      <c r="F35" s="117" t="s">
        <v>27</v>
      </c>
      <c r="G35" s="325"/>
    </row>
    <row r="36" spans="1:7" ht="20.25" x14ac:dyDescent="0.3">
      <c r="B36" s="347" t="s">
        <v>744</v>
      </c>
      <c r="C36" s="347"/>
      <c r="D36" s="347"/>
      <c r="E36" s="119"/>
      <c r="F36" s="119"/>
    </row>
    <row r="37" spans="1:7" ht="20.25" x14ac:dyDescent="0.3">
      <c r="A37" s="85" t="s">
        <v>178</v>
      </c>
      <c r="B37" s="241" t="s">
        <v>177</v>
      </c>
      <c r="C37" s="119"/>
      <c r="D37" s="119"/>
      <c r="E37" s="119"/>
      <c r="F37" s="119"/>
    </row>
    <row r="38" spans="1:7" ht="21" thickBot="1" x14ac:dyDescent="0.35">
      <c r="A38" s="93" t="s">
        <v>141</v>
      </c>
      <c r="B38" s="350" t="s">
        <v>745</v>
      </c>
      <c r="C38" s="350"/>
      <c r="D38" s="350"/>
      <c r="E38" s="119"/>
      <c r="F38" s="119"/>
    </row>
    <row r="39" spans="1:7" ht="20.25" x14ac:dyDescent="0.3">
      <c r="B39" s="100" t="s">
        <v>51</v>
      </c>
      <c r="C39" s="348" t="s">
        <v>572</v>
      </c>
      <c r="D39" s="349"/>
      <c r="E39" s="348" t="s">
        <v>521</v>
      </c>
      <c r="F39" s="349" t="s">
        <v>200</v>
      </c>
      <c r="G39" s="325" t="s">
        <v>746</v>
      </c>
    </row>
    <row r="40" spans="1:7" ht="101.25" x14ac:dyDescent="0.3">
      <c r="B40" s="107" t="s">
        <v>518</v>
      </c>
      <c r="C40" s="114">
        <v>0.35</v>
      </c>
      <c r="D40" s="104" t="s">
        <v>39</v>
      </c>
      <c r="E40" s="114">
        <v>0.34</v>
      </c>
      <c r="F40" s="104" t="s">
        <v>39</v>
      </c>
      <c r="G40" s="325"/>
    </row>
    <row r="41" spans="1:7" ht="20.25" x14ac:dyDescent="0.3">
      <c r="B41" s="110"/>
      <c r="C41" s="114">
        <v>0.14000000000000001</v>
      </c>
      <c r="D41" s="104" t="s">
        <v>44</v>
      </c>
      <c r="E41" s="114">
        <v>0.15</v>
      </c>
      <c r="F41" s="104" t="s">
        <v>44</v>
      </c>
      <c r="G41" s="325"/>
    </row>
    <row r="42" spans="1:7" ht="20.25" x14ac:dyDescent="0.3">
      <c r="B42" s="108"/>
      <c r="C42" s="114">
        <v>0.46</v>
      </c>
      <c r="D42" s="104" t="s">
        <v>45</v>
      </c>
      <c r="E42" s="114">
        <v>0.46</v>
      </c>
      <c r="F42" s="104" t="s">
        <v>45</v>
      </c>
      <c r="G42" s="325"/>
    </row>
    <row r="43" spans="1:7" ht="21" thickBot="1" x14ac:dyDescent="0.35">
      <c r="B43" s="109"/>
      <c r="C43" s="116">
        <v>0.05</v>
      </c>
      <c r="D43" s="120" t="s">
        <v>27</v>
      </c>
      <c r="E43" s="116">
        <v>0.05</v>
      </c>
      <c r="F43" s="120" t="s">
        <v>41</v>
      </c>
      <c r="G43" s="325"/>
    </row>
    <row r="44" spans="1:7" ht="20.25" x14ac:dyDescent="0.3">
      <c r="A44" s="85" t="s">
        <v>178</v>
      </c>
      <c r="B44" s="347" t="s">
        <v>746</v>
      </c>
      <c r="C44" s="347"/>
      <c r="D44" s="347"/>
      <c r="E44" s="119"/>
      <c r="F44" s="119"/>
    </row>
    <row r="45" spans="1:7" ht="20.25" x14ac:dyDescent="0.3">
      <c r="A45" s="93">
        <v>23030</v>
      </c>
      <c r="B45" s="241" t="s">
        <v>224</v>
      </c>
      <c r="C45" s="119"/>
      <c r="D45" s="119"/>
      <c r="E45" s="119"/>
      <c r="F45" s="119"/>
    </row>
    <row r="46" spans="1:7" ht="21" thickBot="1" x14ac:dyDescent="0.35">
      <c r="A46" s="93"/>
      <c r="B46" s="350" t="s">
        <v>749</v>
      </c>
      <c r="C46" s="350"/>
      <c r="D46" s="350"/>
      <c r="E46" s="119"/>
      <c r="F46" s="119"/>
    </row>
    <row r="47" spans="1:7" ht="20.25" x14ac:dyDescent="0.3">
      <c r="B47" s="100" t="s">
        <v>51</v>
      </c>
      <c r="C47" s="348" t="s">
        <v>572</v>
      </c>
      <c r="D47" s="349"/>
      <c r="E47" s="348" t="s">
        <v>521</v>
      </c>
      <c r="F47" s="349" t="s">
        <v>200</v>
      </c>
      <c r="G47" s="325" t="s">
        <v>750</v>
      </c>
    </row>
    <row r="48" spans="1:7" ht="162" x14ac:dyDescent="0.3">
      <c r="B48" s="107" t="s">
        <v>143</v>
      </c>
      <c r="C48" s="122">
        <v>0.37</v>
      </c>
      <c r="D48" s="102" t="s">
        <v>24</v>
      </c>
      <c r="E48" s="122">
        <v>0.37</v>
      </c>
      <c r="F48" s="102" t="s">
        <v>24</v>
      </c>
      <c r="G48" s="325"/>
    </row>
    <row r="49" spans="1:7" ht="20.25" x14ac:dyDescent="0.3">
      <c r="B49" s="110"/>
      <c r="C49" s="122">
        <v>0.38</v>
      </c>
      <c r="D49" s="102" t="s">
        <v>55</v>
      </c>
      <c r="E49" s="122">
        <v>0.38</v>
      </c>
      <c r="F49" s="102" t="s">
        <v>55</v>
      </c>
      <c r="G49" s="325"/>
    </row>
    <row r="50" spans="1:7" ht="20.25" x14ac:dyDescent="0.3">
      <c r="B50" s="108"/>
      <c r="C50" s="122">
        <v>0.08</v>
      </c>
      <c r="D50" s="103" t="s">
        <v>505</v>
      </c>
      <c r="E50" s="122">
        <v>0.08</v>
      </c>
      <c r="F50" s="103" t="s">
        <v>505</v>
      </c>
      <c r="G50" s="325"/>
    </row>
    <row r="51" spans="1:7" ht="20.25" x14ac:dyDescent="0.3">
      <c r="B51" s="108"/>
      <c r="C51" s="122">
        <v>0.12</v>
      </c>
      <c r="D51" s="104" t="s">
        <v>39</v>
      </c>
      <c r="E51" s="122">
        <v>0.12</v>
      </c>
      <c r="F51" s="104" t="s">
        <v>39</v>
      </c>
      <c r="G51" s="325"/>
    </row>
    <row r="52" spans="1:7" ht="20.25" x14ac:dyDescent="0.3">
      <c r="B52" s="111"/>
      <c r="C52" s="122"/>
      <c r="D52" s="102"/>
      <c r="E52" s="122"/>
      <c r="F52" s="102"/>
      <c r="G52" s="325"/>
    </row>
    <row r="53" spans="1:7" ht="21" thickBot="1" x14ac:dyDescent="0.35">
      <c r="B53" s="112"/>
      <c r="C53" s="123">
        <v>0.05</v>
      </c>
      <c r="D53" s="105" t="s">
        <v>27</v>
      </c>
      <c r="E53" s="123">
        <v>0.05</v>
      </c>
      <c r="F53" s="105" t="s">
        <v>27</v>
      </c>
      <c r="G53" s="325"/>
    </row>
    <row r="54" spans="1:7" ht="20.25" x14ac:dyDescent="0.3">
      <c r="B54" s="347" t="s">
        <v>750</v>
      </c>
      <c r="C54" s="347"/>
      <c r="D54" s="347"/>
      <c r="E54" s="122"/>
      <c r="F54" s="230"/>
    </row>
    <row r="55" spans="1:7" ht="25.5" x14ac:dyDescent="0.35">
      <c r="B55" s="229" t="s">
        <v>548</v>
      </c>
      <c r="C55" s="180"/>
      <c r="E55" s="180"/>
    </row>
    <row r="56" spans="1:7" ht="25.5" x14ac:dyDescent="0.35">
      <c r="B56" s="229" t="s">
        <v>546</v>
      </c>
      <c r="C56" s="180"/>
      <c r="E56" s="180"/>
    </row>
    <row r="57" spans="1:7" ht="25.5" x14ac:dyDescent="0.35">
      <c r="B57" s="229" t="s">
        <v>549</v>
      </c>
      <c r="C57" s="180"/>
      <c r="E57" s="180"/>
    </row>
    <row r="58" spans="1:7" ht="25.5" x14ac:dyDescent="0.35">
      <c r="B58" s="229" t="s">
        <v>550</v>
      </c>
      <c r="C58" s="180"/>
      <c r="E58" s="180"/>
    </row>
    <row r="59" spans="1:7" ht="25.5" x14ac:dyDescent="0.35">
      <c r="B59" s="229" t="s">
        <v>555</v>
      </c>
      <c r="C59" s="180"/>
      <c r="E59" s="180"/>
    </row>
    <row r="60" spans="1:7" ht="25.5" x14ac:dyDescent="0.35">
      <c r="B60" s="229" t="s">
        <v>556</v>
      </c>
      <c r="C60" s="180"/>
      <c r="E60" s="180"/>
    </row>
    <row r="61" spans="1:7" ht="25.5" x14ac:dyDescent="0.35">
      <c r="B61" s="229" t="s">
        <v>557</v>
      </c>
      <c r="C61" s="180"/>
      <c r="E61" s="180"/>
    </row>
    <row r="62" spans="1:7" ht="25.5" x14ac:dyDescent="0.35">
      <c r="B62" s="229" t="s">
        <v>558</v>
      </c>
      <c r="C62" s="180"/>
      <c r="E62" s="180"/>
    </row>
    <row r="63" spans="1:7" ht="25.5" x14ac:dyDescent="0.35">
      <c r="B63" s="229" t="s">
        <v>547</v>
      </c>
      <c r="C63" s="180"/>
      <c r="E63" s="180"/>
    </row>
    <row r="64" spans="1:7" s="312" customFormat="1" x14ac:dyDescent="0.2">
      <c r="A64" s="312" t="s">
        <v>735</v>
      </c>
    </row>
  </sheetData>
  <mergeCells count="30">
    <mergeCell ref="B19:D19"/>
    <mergeCell ref="B21:D21"/>
    <mergeCell ref="B38:D38"/>
    <mergeCell ref="B2:D2"/>
    <mergeCell ref="G3:G10"/>
    <mergeCell ref="B11:D11"/>
    <mergeCell ref="B13:D13"/>
    <mergeCell ref="G14:G18"/>
    <mergeCell ref="B5:B10"/>
    <mergeCell ref="E3:F3"/>
    <mergeCell ref="E14:F14"/>
    <mergeCell ref="C3:D3"/>
    <mergeCell ref="C14:D14"/>
    <mergeCell ref="G22:G27"/>
    <mergeCell ref="B28:D28"/>
    <mergeCell ref="B30:D30"/>
    <mergeCell ref="G31:G35"/>
    <mergeCell ref="B36:D36"/>
    <mergeCell ref="E22:F22"/>
    <mergeCell ref="C22:D22"/>
    <mergeCell ref="B54:D54"/>
    <mergeCell ref="A64:XFD64"/>
    <mergeCell ref="G39:G43"/>
    <mergeCell ref="B44:D44"/>
    <mergeCell ref="E47:F47"/>
    <mergeCell ref="C47:D47"/>
    <mergeCell ref="B46:D46"/>
    <mergeCell ref="G47:G53"/>
    <mergeCell ref="E39:F39"/>
    <mergeCell ref="C39:D39"/>
  </mergeCells>
  <pageMargins left="0.7" right="0.7" top="0.75" bottom="0.75" header="0.3" footer="0.3"/>
  <pageSetup paperSize="9" scale="38" orientation="landscape"/>
  <rowBreaks count="1" manualBreakCount="1">
    <brk id="27"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rightToLeft="1" topLeftCell="C1" zoomScale="55" zoomScaleNormal="55" zoomScaleSheetLayoutView="70" workbookViewId="0">
      <selection activeCell="A20" sqref="A20:XFD20"/>
    </sheetView>
  </sheetViews>
  <sheetFormatPr defaultColWidth="9" defaultRowHeight="14.25" x14ac:dyDescent="0.2"/>
  <cols>
    <col min="1" max="1" width="0" style="81" hidden="1" customWidth="1"/>
    <col min="2" max="2" width="9.375" style="63" hidden="1" customWidth="1"/>
    <col min="3" max="3" width="32.375" style="63" bestFit="1" customWidth="1"/>
    <col min="4" max="4" width="51.125" style="63" customWidth="1"/>
    <col min="5" max="6" width="21.25" style="63" hidden="1" customWidth="1"/>
    <col min="7" max="7" width="39.375" style="63" hidden="1" customWidth="1"/>
    <col min="8" max="8" width="21.25" style="63" hidden="1" customWidth="1"/>
    <col min="9" max="9" width="34.25" style="85" customWidth="1"/>
    <col min="10" max="10" width="30.125" style="85" hidden="1" customWidth="1"/>
    <col min="11" max="11" width="37.375" style="63" customWidth="1"/>
    <col min="12" max="12" width="49.25" style="63" customWidth="1"/>
    <col min="13" max="13" width="49.125" style="63" customWidth="1"/>
    <col min="14" max="14" width="32.125" style="63" hidden="1" customWidth="1"/>
    <col min="15" max="15" width="84.75" style="85" customWidth="1"/>
    <col min="16" max="16" width="62.625" style="63" hidden="1" customWidth="1"/>
    <col min="17" max="16384" width="9" style="63"/>
  </cols>
  <sheetData>
    <row r="1" spans="1:16" ht="16.5" thickBot="1" x14ac:dyDescent="0.3">
      <c r="C1" s="236" t="s">
        <v>202</v>
      </c>
    </row>
    <row r="2" spans="1:16" ht="25.5" x14ac:dyDescent="0.35">
      <c r="C2" s="280" t="s">
        <v>0</v>
      </c>
      <c r="D2" s="280" t="s">
        <v>564</v>
      </c>
      <c r="E2" s="280" t="s">
        <v>84</v>
      </c>
      <c r="F2" s="280" t="s">
        <v>89</v>
      </c>
      <c r="G2" s="280" t="s">
        <v>215</v>
      </c>
      <c r="H2" s="280" t="s">
        <v>1</v>
      </c>
      <c r="I2" s="280" t="s">
        <v>573</v>
      </c>
      <c r="J2" s="280" t="s">
        <v>517</v>
      </c>
      <c r="K2" s="301" t="s">
        <v>189</v>
      </c>
      <c r="L2" s="302" t="s">
        <v>187</v>
      </c>
      <c r="M2" s="302" t="s">
        <v>188</v>
      </c>
      <c r="N2" s="280" t="s">
        <v>83</v>
      </c>
      <c r="O2" s="280" t="s">
        <v>569</v>
      </c>
      <c r="P2" s="37" t="s">
        <v>3</v>
      </c>
    </row>
    <row r="3" spans="1:16" ht="51.75" x14ac:dyDescent="0.4">
      <c r="A3" s="81">
        <v>7899</v>
      </c>
      <c r="B3" s="81">
        <v>13595</v>
      </c>
      <c r="C3" s="276" t="s">
        <v>4</v>
      </c>
      <c r="D3" s="39">
        <f t="array" ref="D3">INDEX('132 הפוך'!F:F,MATCH(1,('132 הפוך'!A:A=B3)*('132 הפוך'!B:B=A3),0))/100</f>
        <v>0.33730677494767297</v>
      </c>
      <c r="E3" s="40">
        <v>0.33</v>
      </c>
      <c r="F3" s="40">
        <v>0.33</v>
      </c>
      <c r="G3" s="41">
        <v>0.34</v>
      </c>
      <c r="H3" s="51" t="s">
        <v>5</v>
      </c>
      <c r="I3" s="41">
        <v>0.35</v>
      </c>
      <c r="J3" s="41">
        <v>0.35</v>
      </c>
      <c r="K3" s="41">
        <v>0.06</v>
      </c>
      <c r="L3" s="41">
        <f>I3-K3</f>
        <v>0.28999999999999998</v>
      </c>
      <c r="M3" s="41">
        <f>I3+K3</f>
        <v>0.41</v>
      </c>
      <c r="N3" s="41" t="s">
        <v>23</v>
      </c>
      <c r="O3" s="299" t="s">
        <v>524</v>
      </c>
      <c r="P3" s="65" t="s">
        <v>502</v>
      </c>
    </row>
    <row r="4" spans="1:16" ht="26.25" x14ac:dyDescent="0.4">
      <c r="A4" s="81">
        <v>7899</v>
      </c>
      <c r="B4" s="81">
        <v>15705</v>
      </c>
      <c r="C4" s="276" t="s">
        <v>7</v>
      </c>
      <c r="D4" s="39">
        <f t="array" ref="D4">INDEX('132 הפוך'!F:F,MATCH(1,('132 הפוך'!A:A=B4)*('132 הפוך'!B:B=A4),0))/100</f>
        <v>0.233775159373036</v>
      </c>
      <c r="E4" s="41">
        <v>0.26</v>
      </c>
      <c r="F4" s="41">
        <v>0.26</v>
      </c>
      <c r="G4" s="41">
        <v>0.23</v>
      </c>
      <c r="H4" s="52" t="s">
        <v>8</v>
      </c>
      <c r="I4" s="41">
        <v>0.25</v>
      </c>
      <c r="J4" s="41">
        <v>0.23</v>
      </c>
      <c r="K4" s="43">
        <v>0.05</v>
      </c>
      <c r="L4" s="41">
        <f>I4-K4</f>
        <v>0.2</v>
      </c>
      <c r="M4" s="41">
        <f>I4+K4</f>
        <v>0.3</v>
      </c>
      <c r="N4" s="43" t="s">
        <v>47</v>
      </c>
      <c r="O4" s="299" t="s">
        <v>9</v>
      </c>
      <c r="P4" s="65" t="s">
        <v>9</v>
      </c>
    </row>
    <row r="5" spans="1:16" ht="77.25" x14ac:dyDescent="0.4">
      <c r="A5" s="81">
        <v>7899</v>
      </c>
      <c r="B5" s="81">
        <v>15704</v>
      </c>
      <c r="C5" s="276" t="s">
        <v>10</v>
      </c>
      <c r="D5" s="39">
        <f t="array" ref="D5">INDEX('132 הפוך'!F:F,MATCH(1,('132 הפוך'!A:A=B5)*('132 הפוך'!B:B=A5),0))/100</f>
        <v>0.33978045591213807</v>
      </c>
      <c r="E5" s="41">
        <v>0.3</v>
      </c>
      <c r="F5" s="41">
        <v>0.3</v>
      </c>
      <c r="G5" s="41">
        <v>0.38</v>
      </c>
      <c r="H5" s="51" t="s">
        <v>5</v>
      </c>
      <c r="I5" s="41">
        <v>0.35</v>
      </c>
      <c r="J5" s="41">
        <v>0.38</v>
      </c>
      <c r="K5" s="41">
        <v>0.06</v>
      </c>
      <c r="L5" s="41">
        <f>I5-K5</f>
        <v>0.28999999999999998</v>
      </c>
      <c r="M5" s="41">
        <f>I5+K5</f>
        <v>0.41</v>
      </c>
      <c r="N5" s="41" t="s">
        <v>6</v>
      </c>
      <c r="O5" s="299" t="s">
        <v>158</v>
      </c>
      <c r="P5" s="65" t="s">
        <v>156</v>
      </c>
    </row>
    <row r="6" spans="1:16" ht="26.25" x14ac:dyDescent="0.4">
      <c r="A6" s="81">
        <v>7899</v>
      </c>
      <c r="B6" s="81">
        <v>15644</v>
      </c>
      <c r="C6" s="276" t="s">
        <v>11</v>
      </c>
      <c r="D6" s="39">
        <f t="array" ref="D6">INDEX('132 הפוך'!F:F,MATCH(1,('132 הפוך'!A:A=B6)*('132 הפוך'!B:B=A6),0))/100</f>
        <v>8.547852774377869E-2</v>
      </c>
      <c r="E6" s="41">
        <v>0.06</v>
      </c>
      <c r="F6" s="41">
        <v>0.06</v>
      </c>
      <c r="G6" s="41">
        <v>0.05</v>
      </c>
      <c r="H6" s="41" t="s">
        <v>8</v>
      </c>
      <c r="I6" s="41">
        <v>0.04</v>
      </c>
      <c r="J6" s="41">
        <v>0.03</v>
      </c>
      <c r="K6" s="41">
        <v>0.05</v>
      </c>
      <c r="L6" s="41">
        <f>IF((I6-K6)&lt;0,0,(I6-K6))</f>
        <v>0</v>
      </c>
      <c r="M6" s="41">
        <f>I6+K6</f>
        <v>0.09</v>
      </c>
      <c r="N6" s="41" t="s">
        <v>12</v>
      </c>
      <c r="O6" s="299" t="s">
        <v>13</v>
      </c>
      <c r="P6" s="65" t="s">
        <v>13</v>
      </c>
    </row>
    <row r="7" spans="1:16" ht="26.25" x14ac:dyDescent="0.4">
      <c r="A7" s="81">
        <v>7899</v>
      </c>
      <c r="B7" s="81"/>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3.6590820233745403E-3</v>
      </c>
      <c r="E7" s="41">
        <v>0.05</v>
      </c>
      <c r="F7" s="41">
        <v>0.05</v>
      </c>
      <c r="G7" s="41">
        <v>0</v>
      </c>
      <c r="H7" s="51" t="s">
        <v>8</v>
      </c>
      <c r="I7" s="41">
        <v>0.01</v>
      </c>
      <c r="J7" s="41">
        <v>0.01</v>
      </c>
      <c r="K7" s="41">
        <v>0.05</v>
      </c>
      <c r="L7" s="41">
        <f>IF((I7-K7)&lt;0,0,(I7-K7))</f>
        <v>0</v>
      </c>
      <c r="M7" s="41">
        <f>I7+K7</f>
        <v>6.0000000000000005E-2</v>
      </c>
      <c r="N7" s="41" t="s">
        <v>15</v>
      </c>
      <c r="O7" s="41"/>
      <c r="P7" s="124"/>
    </row>
    <row r="8" spans="1:16" ht="26.25" x14ac:dyDescent="0.4">
      <c r="B8" s="81"/>
      <c r="C8" s="277" t="s">
        <v>16</v>
      </c>
      <c r="D8" s="82">
        <f>SUM(D3:D7)</f>
        <v>1.0000000000000002</v>
      </c>
      <c r="E8" s="45"/>
      <c r="F8" s="45">
        <f>SUM(F3:F7)</f>
        <v>1.0000000000000002</v>
      </c>
      <c r="G8" s="45">
        <f>SUM(G3:G7)</f>
        <v>1</v>
      </c>
      <c r="H8" s="45"/>
      <c r="I8" s="45">
        <f>SUM(I3:I7)</f>
        <v>1</v>
      </c>
      <c r="J8" s="45">
        <f>SUM(J3:J7)</f>
        <v>1</v>
      </c>
      <c r="K8" s="46"/>
      <c r="L8" s="41"/>
      <c r="M8" s="41"/>
      <c r="N8" s="46"/>
      <c r="O8" s="41"/>
      <c r="P8" s="124"/>
    </row>
    <row r="9" spans="1:16" ht="27" thickBot="1" x14ac:dyDescent="0.45">
      <c r="A9" s="81">
        <v>7899</v>
      </c>
      <c r="B9" s="81">
        <v>16144</v>
      </c>
      <c r="C9" s="278" t="s">
        <v>17</v>
      </c>
      <c r="D9" s="48">
        <f t="array" ref="D9">INDEX('132 הפוך'!F:F,MATCH(1,('132 הפוך'!A:A=B9)*('132 הפוך'!B:B=A9),0))/100</f>
        <v>0.16703610957298898</v>
      </c>
      <c r="E9" s="49">
        <v>0.15</v>
      </c>
      <c r="F9" s="49">
        <v>0.15</v>
      </c>
      <c r="G9" s="49">
        <v>0.15</v>
      </c>
      <c r="H9" s="49" t="s">
        <v>5</v>
      </c>
      <c r="I9" s="41">
        <v>0.19</v>
      </c>
      <c r="J9" s="41">
        <v>0.17</v>
      </c>
      <c r="K9" s="49">
        <v>0.06</v>
      </c>
      <c r="L9" s="49">
        <f>IF((I9-K9)&gt;0%,(I9-K9),0%)</f>
        <v>0.13</v>
      </c>
      <c r="M9" s="49">
        <f>I9+K9</f>
        <v>0.25</v>
      </c>
      <c r="N9" s="49" t="s">
        <v>46</v>
      </c>
      <c r="O9" s="300" t="s">
        <v>18</v>
      </c>
      <c r="P9" s="125" t="s">
        <v>18</v>
      </c>
    </row>
    <row r="10" spans="1:16" x14ac:dyDescent="0.2">
      <c r="B10" s="64" t="s">
        <v>19</v>
      </c>
      <c r="C10" s="64" t="s">
        <v>19</v>
      </c>
      <c r="D10" s="64" t="s">
        <v>90</v>
      </c>
    </row>
    <row r="11" spans="1:16" ht="25.5" x14ac:dyDescent="0.35">
      <c r="C11" s="229" t="s">
        <v>548</v>
      </c>
      <c r="D11" s="180"/>
      <c r="E11" s="180"/>
      <c r="F11" s="180"/>
      <c r="G11" s="180"/>
    </row>
    <row r="12" spans="1:16" ht="25.5" x14ac:dyDescent="0.35">
      <c r="C12" s="229" t="s">
        <v>546</v>
      </c>
      <c r="D12" s="180"/>
      <c r="E12" s="180"/>
      <c r="F12" s="180"/>
      <c r="G12" s="180"/>
    </row>
    <row r="13" spans="1:16" ht="25.5" x14ac:dyDescent="0.35">
      <c r="C13" s="229" t="s">
        <v>549</v>
      </c>
      <c r="D13" s="180"/>
      <c r="E13" s="180"/>
      <c r="F13" s="180"/>
      <c r="G13" s="180"/>
    </row>
    <row r="14" spans="1:16" ht="25.5" x14ac:dyDescent="0.35">
      <c r="C14" s="229" t="s">
        <v>550</v>
      </c>
      <c r="D14" s="180"/>
      <c r="E14" s="180"/>
      <c r="F14" s="180"/>
      <c r="G14" s="180"/>
    </row>
    <row r="15" spans="1:16" ht="25.5" x14ac:dyDescent="0.35">
      <c r="C15" s="229" t="s">
        <v>555</v>
      </c>
      <c r="D15" s="180"/>
      <c r="E15" s="180"/>
      <c r="F15" s="180"/>
      <c r="G15" s="180"/>
    </row>
    <row r="16" spans="1:16" ht="25.5" x14ac:dyDescent="0.35">
      <c r="C16" s="229" t="s">
        <v>556</v>
      </c>
      <c r="D16" s="180"/>
      <c r="E16" s="180"/>
      <c r="F16" s="180"/>
      <c r="G16" s="180"/>
    </row>
    <row r="17" spans="1:7" ht="25.5" x14ac:dyDescent="0.35">
      <c r="C17" s="229" t="s">
        <v>557</v>
      </c>
      <c r="D17" s="180"/>
      <c r="E17" s="180"/>
      <c r="F17" s="180"/>
      <c r="G17" s="180"/>
    </row>
    <row r="18" spans="1:7" ht="25.5" x14ac:dyDescent="0.35">
      <c r="C18" s="229" t="s">
        <v>558</v>
      </c>
      <c r="D18" s="180"/>
      <c r="E18" s="180"/>
      <c r="F18" s="180"/>
      <c r="G18" s="180"/>
    </row>
    <row r="19" spans="1:7" ht="25.5" x14ac:dyDescent="0.35">
      <c r="C19" s="229" t="s">
        <v>547</v>
      </c>
      <c r="D19" s="180"/>
      <c r="E19" s="180"/>
      <c r="F19" s="180"/>
      <c r="G19" s="180"/>
    </row>
    <row r="20" spans="1:7" s="313" customFormat="1" x14ac:dyDescent="0.2">
      <c r="A20" s="313" t="s">
        <v>735</v>
      </c>
    </row>
  </sheetData>
  <mergeCells count="1">
    <mergeCell ref="A20:XFD20"/>
  </mergeCells>
  <pageMargins left="0.70866141732283472" right="0.70866141732283472" top="0.74803149606299213" bottom="0.74803149606299213" header="0.31496062992125984" footer="0.31496062992125984"/>
  <pageSetup paperSize="9" scale="33" orientation="landscape"/>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rightToLeft="1" topLeftCell="B30" zoomScale="70" zoomScaleNormal="70" workbookViewId="0">
      <selection activeCell="K41" sqref="K41"/>
    </sheetView>
  </sheetViews>
  <sheetFormatPr defaultColWidth="50.125" defaultRowHeight="23.25" x14ac:dyDescent="0.35"/>
  <cols>
    <col min="1" max="1" width="8" style="127" hidden="1" customWidth="1"/>
    <col min="2" max="2" width="103.125" style="127" customWidth="1"/>
    <col min="3" max="3" width="20.75" style="127" bestFit="1" customWidth="1"/>
    <col min="4" max="4" width="54.125" style="127" customWidth="1"/>
    <col min="5" max="5" width="20.75" style="127" hidden="1" customWidth="1"/>
    <col min="6" max="6" width="54.125" style="127" hidden="1" customWidth="1"/>
    <col min="7" max="7" width="7.375" style="127" hidden="1" customWidth="1"/>
    <col min="8" max="8" width="66.375" style="127" hidden="1" customWidth="1"/>
    <col min="9" max="9" width="13.125" style="127" customWidth="1"/>
    <col min="10" max="16384" width="50.125" style="127"/>
  </cols>
  <sheetData>
    <row r="1" spans="1:9" x14ac:dyDescent="0.35">
      <c r="A1" s="126">
        <v>7902</v>
      </c>
      <c r="B1" s="242" t="s">
        <v>210</v>
      </c>
    </row>
    <row r="2" spans="1:9" ht="24" thickBot="1" x14ac:dyDescent="0.4">
      <c r="A2" s="126"/>
      <c r="B2" s="359" t="s">
        <v>737</v>
      </c>
      <c r="C2" s="359"/>
      <c r="D2" s="359"/>
    </row>
    <row r="3" spans="1:9" x14ac:dyDescent="0.35">
      <c r="B3" s="128" t="s">
        <v>51</v>
      </c>
      <c r="C3" s="360" t="s">
        <v>572</v>
      </c>
      <c r="D3" s="361" t="s">
        <v>200</v>
      </c>
      <c r="E3" s="360" t="s">
        <v>516</v>
      </c>
      <c r="F3" s="361" t="s">
        <v>200</v>
      </c>
      <c r="G3" s="360" t="s">
        <v>52</v>
      </c>
      <c r="H3" s="362" t="s">
        <v>200</v>
      </c>
      <c r="I3" s="355" t="s">
        <v>738</v>
      </c>
    </row>
    <row r="4" spans="1:9" x14ac:dyDescent="0.35">
      <c r="B4" s="129" t="s">
        <v>67</v>
      </c>
      <c r="C4" s="133">
        <v>0.57999999999999996</v>
      </c>
      <c r="D4" s="131" t="s">
        <v>39</v>
      </c>
      <c r="E4" s="133">
        <v>0.57999999999999996</v>
      </c>
      <c r="F4" s="131" t="s">
        <v>39</v>
      </c>
      <c r="G4" s="130">
        <v>0.55000000000000004</v>
      </c>
      <c r="H4" s="153" t="s">
        <v>39</v>
      </c>
      <c r="I4" s="355"/>
    </row>
    <row r="5" spans="1:9" ht="95.25" customHeight="1" x14ac:dyDescent="0.35">
      <c r="B5" s="132" t="s">
        <v>209</v>
      </c>
      <c r="C5" s="133">
        <v>0.34</v>
      </c>
      <c r="D5" s="134" t="s">
        <v>505</v>
      </c>
      <c r="E5" s="133">
        <v>0.34</v>
      </c>
      <c r="F5" s="134" t="s">
        <v>505</v>
      </c>
      <c r="G5" s="133">
        <v>0.3</v>
      </c>
      <c r="H5" s="151" t="s">
        <v>505</v>
      </c>
      <c r="I5" s="355"/>
    </row>
    <row r="6" spans="1:9" ht="46.5" x14ac:dyDescent="0.35">
      <c r="B6" s="132" t="s">
        <v>207</v>
      </c>
      <c r="C6" s="133">
        <v>0.04</v>
      </c>
      <c r="D6" s="131" t="s">
        <v>68</v>
      </c>
      <c r="E6" s="133">
        <v>0.04</v>
      </c>
      <c r="F6" s="131" t="s">
        <v>68</v>
      </c>
      <c r="G6" s="133">
        <v>0.1</v>
      </c>
      <c r="H6" s="153" t="s">
        <v>68</v>
      </c>
      <c r="I6" s="355"/>
    </row>
    <row r="7" spans="1:9" ht="47.25" thickBot="1" x14ac:dyDescent="0.4">
      <c r="B7" s="150" t="s">
        <v>108</v>
      </c>
      <c r="C7" s="137">
        <v>0.04</v>
      </c>
      <c r="D7" s="136" t="s">
        <v>27</v>
      </c>
      <c r="E7" s="137">
        <v>0.04</v>
      </c>
      <c r="F7" s="136" t="s">
        <v>27</v>
      </c>
      <c r="G7" s="135">
        <v>0.05</v>
      </c>
      <c r="H7" s="154" t="s">
        <v>27</v>
      </c>
      <c r="I7" s="355"/>
    </row>
    <row r="8" spans="1:9" x14ac:dyDescent="0.35">
      <c r="B8" s="358" t="s">
        <v>738</v>
      </c>
      <c r="C8" s="358"/>
      <c r="D8" s="358"/>
    </row>
    <row r="9" spans="1:9" x14ac:dyDescent="0.35">
      <c r="B9" s="242" t="s">
        <v>211</v>
      </c>
    </row>
    <row r="10" spans="1:9" ht="24" thickBot="1" x14ac:dyDescent="0.4">
      <c r="A10" s="126">
        <v>7821</v>
      </c>
      <c r="B10" s="359" t="s">
        <v>739</v>
      </c>
      <c r="C10" s="359"/>
      <c r="D10" s="359"/>
    </row>
    <row r="11" spans="1:9" x14ac:dyDescent="0.35">
      <c r="B11" s="128" t="s">
        <v>51</v>
      </c>
      <c r="C11" s="360" t="s">
        <v>572</v>
      </c>
      <c r="D11" s="361" t="s">
        <v>200</v>
      </c>
      <c r="E11" s="360" t="s">
        <v>516</v>
      </c>
      <c r="F11" s="361" t="s">
        <v>200</v>
      </c>
      <c r="G11" s="360" t="s">
        <v>52</v>
      </c>
      <c r="H11" s="362" t="s">
        <v>200</v>
      </c>
      <c r="I11" s="355" t="s">
        <v>740</v>
      </c>
    </row>
    <row r="12" spans="1:9" x14ac:dyDescent="0.35">
      <c r="B12" s="129" t="s">
        <v>53</v>
      </c>
      <c r="C12" s="133">
        <v>0.5</v>
      </c>
      <c r="D12" s="131" t="s">
        <v>54</v>
      </c>
      <c r="E12" s="133">
        <v>0.55000000000000004</v>
      </c>
      <c r="F12" s="131" t="s">
        <v>54</v>
      </c>
      <c r="G12" s="133">
        <v>0.6</v>
      </c>
      <c r="H12" s="153" t="s">
        <v>54</v>
      </c>
      <c r="I12" s="355"/>
    </row>
    <row r="13" spans="1:9" ht="75" customHeight="1" x14ac:dyDescent="0.35">
      <c r="B13" s="132" t="s">
        <v>208</v>
      </c>
      <c r="C13" s="133">
        <v>0.34</v>
      </c>
      <c r="D13" s="134" t="s">
        <v>55</v>
      </c>
      <c r="E13" s="133">
        <v>0.28000000000000003</v>
      </c>
      <c r="F13" s="134" t="s">
        <v>55</v>
      </c>
      <c r="G13" s="133">
        <v>0.24</v>
      </c>
      <c r="H13" s="153" t="s">
        <v>55</v>
      </c>
      <c r="I13" s="355"/>
    </row>
    <row r="14" spans="1:9" ht="46.5" x14ac:dyDescent="0.35">
      <c r="B14" s="132" t="s">
        <v>207</v>
      </c>
      <c r="C14" s="133">
        <v>0.11</v>
      </c>
      <c r="D14" s="131" t="s">
        <v>40</v>
      </c>
      <c r="E14" s="133">
        <v>0.12</v>
      </c>
      <c r="F14" s="131" t="s">
        <v>40</v>
      </c>
      <c r="G14" s="133">
        <v>0.11</v>
      </c>
      <c r="H14" s="153" t="s">
        <v>40</v>
      </c>
      <c r="I14" s="355"/>
    </row>
    <row r="15" spans="1:9" ht="27" customHeight="1" thickBot="1" x14ac:dyDescent="0.4">
      <c r="B15" s="150" t="s">
        <v>108</v>
      </c>
      <c r="C15" s="137">
        <v>0.05</v>
      </c>
      <c r="D15" s="136" t="s">
        <v>27</v>
      </c>
      <c r="E15" s="137">
        <v>0.05</v>
      </c>
      <c r="F15" s="136" t="s">
        <v>27</v>
      </c>
      <c r="G15" s="137">
        <v>0.05</v>
      </c>
      <c r="H15" s="154" t="s">
        <v>27</v>
      </c>
      <c r="I15" s="355"/>
    </row>
    <row r="16" spans="1:9" x14ac:dyDescent="0.35">
      <c r="B16" s="358" t="s">
        <v>740</v>
      </c>
      <c r="C16" s="358"/>
      <c r="D16" s="358"/>
    </row>
    <row r="17" spans="1:9" x14ac:dyDescent="0.35">
      <c r="B17" s="242" t="s">
        <v>212</v>
      </c>
    </row>
    <row r="18" spans="1:9" ht="24" thickBot="1" x14ac:dyDescent="0.4">
      <c r="A18" s="126">
        <v>7805</v>
      </c>
      <c r="B18" s="359" t="s">
        <v>741</v>
      </c>
      <c r="C18" s="359"/>
      <c r="D18" s="359"/>
      <c r="G18" s="138"/>
      <c r="H18" s="138"/>
    </row>
    <row r="19" spans="1:9" x14ac:dyDescent="0.35">
      <c r="B19" s="128" t="s">
        <v>51</v>
      </c>
      <c r="C19" s="360" t="s">
        <v>572</v>
      </c>
      <c r="D19" s="361" t="s">
        <v>200</v>
      </c>
      <c r="E19" s="360" t="s">
        <v>516</v>
      </c>
      <c r="F19" s="361" t="s">
        <v>200</v>
      </c>
      <c r="G19" s="360" t="s">
        <v>52</v>
      </c>
      <c r="H19" s="362" t="s">
        <v>200</v>
      </c>
      <c r="I19" s="355" t="s">
        <v>742</v>
      </c>
    </row>
    <row r="20" spans="1:9" x14ac:dyDescent="0.35">
      <c r="B20" s="129" t="s">
        <v>65</v>
      </c>
      <c r="C20" s="133">
        <v>0.35</v>
      </c>
      <c r="D20" s="131" t="s">
        <v>39</v>
      </c>
      <c r="E20" s="133">
        <v>0.34</v>
      </c>
      <c r="F20" s="131" t="s">
        <v>39</v>
      </c>
      <c r="G20" s="133">
        <v>0.34</v>
      </c>
      <c r="H20" s="151" t="s">
        <v>39</v>
      </c>
      <c r="I20" s="355"/>
    </row>
    <row r="21" spans="1:9" ht="46.5" customHeight="1" x14ac:dyDescent="0.35">
      <c r="B21" s="132" t="s">
        <v>206</v>
      </c>
      <c r="C21" s="133">
        <v>0.15</v>
      </c>
      <c r="D21" s="134" t="s">
        <v>44</v>
      </c>
      <c r="E21" s="133">
        <v>0.15</v>
      </c>
      <c r="F21" s="134" t="s">
        <v>44</v>
      </c>
      <c r="G21" s="133">
        <v>0.14000000000000001</v>
      </c>
      <c r="H21" s="151" t="s">
        <v>44</v>
      </c>
      <c r="I21" s="355"/>
    </row>
    <row r="22" spans="1:9" ht="46.5" x14ac:dyDescent="0.35">
      <c r="B22" s="132" t="s">
        <v>207</v>
      </c>
      <c r="C22" s="133">
        <v>0.45</v>
      </c>
      <c r="D22" s="131" t="s">
        <v>45</v>
      </c>
      <c r="E22" s="133">
        <v>0.46</v>
      </c>
      <c r="F22" s="131" t="s">
        <v>45</v>
      </c>
      <c r="G22" s="133">
        <v>0.45</v>
      </c>
      <c r="H22" s="151" t="s">
        <v>45</v>
      </c>
      <c r="I22" s="355"/>
    </row>
    <row r="23" spans="1:9" ht="24" customHeight="1" thickBot="1" x14ac:dyDescent="0.4">
      <c r="B23" s="150" t="s">
        <v>108</v>
      </c>
      <c r="C23" s="137">
        <v>0.05</v>
      </c>
      <c r="D23" s="136" t="s">
        <v>27</v>
      </c>
      <c r="E23" s="137">
        <v>0.05</v>
      </c>
      <c r="F23" s="136" t="s">
        <v>27</v>
      </c>
      <c r="G23" s="137">
        <v>7.0000000000000007E-2</v>
      </c>
      <c r="H23" s="152" t="s">
        <v>41</v>
      </c>
      <c r="I23" s="355"/>
    </row>
    <row r="24" spans="1:9" x14ac:dyDescent="0.35">
      <c r="B24" s="358" t="s">
        <v>742</v>
      </c>
      <c r="C24" s="358"/>
      <c r="D24" s="358"/>
    </row>
    <row r="25" spans="1:9" x14ac:dyDescent="0.35">
      <c r="A25" s="126">
        <v>9638</v>
      </c>
      <c r="B25" s="242" t="s">
        <v>213</v>
      </c>
      <c r="C25" s="139"/>
      <c r="D25" s="139"/>
      <c r="E25" s="139"/>
      <c r="F25" s="139"/>
      <c r="G25" s="139"/>
      <c r="H25" s="139"/>
    </row>
    <row r="26" spans="1:9" ht="24" thickBot="1" x14ac:dyDescent="0.4">
      <c r="A26" s="126"/>
      <c r="B26" s="359" t="s">
        <v>743</v>
      </c>
      <c r="C26" s="359"/>
      <c r="D26" s="359"/>
      <c r="E26" s="139"/>
      <c r="F26" s="139"/>
      <c r="G26" s="139"/>
      <c r="H26" s="139"/>
    </row>
    <row r="27" spans="1:9" x14ac:dyDescent="0.35">
      <c r="B27" s="140" t="s">
        <v>51</v>
      </c>
      <c r="C27" s="247"/>
      <c r="D27" s="360" t="s">
        <v>572</v>
      </c>
      <c r="E27" s="361" t="s">
        <v>200</v>
      </c>
      <c r="F27" s="234" t="s">
        <v>516</v>
      </c>
      <c r="G27" s="360" t="s">
        <v>52</v>
      </c>
      <c r="H27" s="362" t="s">
        <v>200</v>
      </c>
      <c r="I27" s="355" t="s">
        <v>744</v>
      </c>
    </row>
    <row r="28" spans="1:9" x14ac:dyDescent="0.35">
      <c r="B28" s="141" t="s">
        <v>53</v>
      </c>
      <c r="C28" s="142">
        <v>0.49</v>
      </c>
      <c r="D28" s="143" t="s">
        <v>54</v>
      </c>
      <c r="E28" s="142">
        <v>0.49</v>
      </c>
      <c r="F28" s="143" t="s">
        <v>54</v>
      </c>
      <c r="G28" s="142">
        <v>0.5</v>
      </c>
      <c r="H28" s="155" t="s">
        <v>54</v>
      </c>
      <c r="I28" s="355"/>
    </row>
    <row r="29" spans="1:9" ht="93" x14ac:dyDescent="0.35">
      <c r="B29" s="132" t="s">
        <v>203</v>
      </c>
      <c r="C29" s="142">
        <v>0.26</v>
      </c>
      <c r="D29" s="153" t="s">
        <v>55</v>
      </c>
      <c r="E29" s="142">
        <v>0.25</v>
      </c>
      <c r="F29" s="153" t="s">
        <v>55</v>
      </c>
      <c r="G29" s="142">
        <v>0.24</v>
      </c>
      <c r="H29" s="155" t="s">
        <v>55</v>
      </c>
      <c r="I29" s="355"/>
    </row>
    <row r="30" spans="1:9" x14ac:dyDescent="0.35">
      <c r="B30" s="132" t="s">
        <v>113</v>
      </c>
      <c r="C30" s="142">
        <v>0.04</v>
      </c>
      <c r="D30" s="134" t="s">
        <v>505</v>
      </c>
      <c r="E30" s="142">
        <v>0.04</v>
      </c>
      <c r="F30" s="134" t="s">
        <v>505</v>
      </c>
      <c r="G30" s="142">
        <v>0.04</v>
      </c>
      <c r="H30" s="151" t="s">
        <v>505</v>
      </c>
      <c r="I30" s="355"/>
    </row>
    <row r="31" spans="1:9" ht="46.5" x14ac:dyDescent="0.35">
      <c r="B31" s="132" t="s">
        <v>204</v>
      </c>
      <c r="C31" s="142">
        <v>0.06</v>
      </c>
      <c r="D31" s="144" t="s">
        <v>186</v>
      </c>
      <c r="E31" s="142">
        <v>0.06</v>
      </c>
      <c r="F31" s="144" t="s">
        <v>186</v>
      </c>
      <c r="G31" s="142">
        <v>0.06</v>
      </c>
      <c r="H31" s="156" t="s">
        <v>186</v>
      </c>
      <c r="I31" s="355"/>
    </row>
    <row r="32" spans="1:9" ht="46.5" x14ac:dyDescent="0.35">
      <c r="B32" s="132" t="s">
        <v>205</v>
      </c>
      <c r="C32" s="142">
        <v>0.1</v>
      </c>
      <c r="D32" s="143" t="s">
        <v>40</v>
      </c>
      <c r="E32" s="142">
        <v>0.11</v>
      </c>
      <c r="F32" s="143" t="s">
        <v>40</v>
      </c>
      <c r="G32" s="142">
        <v>0.11</v>
      </c>
      <c r="H32" s="155" t="s">
        <v>40</v>
      </c>
      <c r="I32" s="355"/>
    </row>
    <row r="33" spans="1:11" ht="24" thickBot="1" x14ac:dyDescent="0.4">
      <c r="B33" s="150"/>
      <c r="C33" s="145">
        <v>0.05</v>
      </c>
      <c r="D33" s="146" t="s">
        <v>27</v>
      </c>
      <c r="E33" s="145">
        <v>0.05</v>
      </c>
      <c r="F33" s="146" t="s">
        <v>27</v>
      </c>
      <c r="G33" s="145">
        <v>0.05</v>
      </c>
      <c r="H33" s="157" t="s">
        <v>27</v>
      </c>
      <c r="I33" s="355"/>
    </row>
    <row r="34" spans="1:11" x14ac:dyDescent="0.35">
      <c r="B34" s="358" t="s">
        <v>744</v>
      </c>
      <c r="C34" s="358"/>
      <c r="D34" s="358"/>
    </row>
    <row r="35" spans="1:11" x14ac:dyDescent="0.35">
      <c r="B35" s="242" t="s">
        <v>214</v>
      </c>
    </row>
    <row r="36" spans="1:11" ht="24" thickBot="1" x14ac:dyDescent="0.4">
      <c r="A36" s="126">
        <v>9654</v>
      </c>
      <c r="B36" s="359" t="s">
        <v>745</v>
      </c>
      <c r="C36" s="359"/>
      <c r="D36" s="359"/>
    </row>
    <row r="37" spans="1:11" x14ac:dyDescent="0.35">
      <c r="B37" s="128" t="s">
        <v>51</v>
      </c>
      <c r="C37" s="360" t="s">
        <v>572</v>
      </c>
      <c r="D37" s="361" t="s">
        <v>200</v>
      </c>
      <c r="E37" s="360" t="s">
        <v>516</v>
      </c>
      <c r="F37" s="361" t="s">
        <v>200</v>
      </c>
      <c r="G37" s="360" t="s">
        <v>52</v>
      </c>
      <c r="H37" s="362" t="s">
        <v>200</v>
      </c>
      <c r="I37" s="355" t="s">
        <v>746</v>
      </c>
    </row>
    <row r="38" spans="1:11" x14ac:dyDescent="0.35">
      <c r="B38" s="147" t="s">
        <v>525</v>
      </c>
      <c r="C38" s="130">
        <v>0.6</v>
      </c>
      <c r="D38" s="153" t="s">
        <v>55</v>
      </c>
      <c r="E38" s="130">
        <v>0.6</v>
      </c>
      <c r="F38" s="153" t="s">
        <v>55</v>
      </c>
      <c r="G38" s="130">
        <v>0.6</v>
      </c>
      <c r="H38" s="153" t="s">
        <v>26</v>
      </c>
      <c r="I38" s="355"/>
    </row>
    <row r="39" spans="1:11" ht="69.75" x14ac:dyDescent="0.35">
      <c r="B39" s="132" t="s">
        <v>526</v>
      </c>
      <c r="C39" s="133">
        <v>0.3</v>
      </c>
      <c r="D39" s="131" t="s">
        <v>40</v>
      </c>
      <c r="E39" s="133">
        <v>0.3</v>
      </c>
      <c r="F39" s="131" t="s">
        <v>40</v>
      </c>
      <c r="G39" s="133">
        <v>0.3</v>
      </c>
      <c r="H39" s="153" t="s">
        <v>40</v>
      </c>
      <c r="I39" s="355"/>
    </row>
    <row r="40" spans="1:11" x14ac:dyDescent="0.35">
      <c r="B40" s="132" t="s">
        <v>527</v>
      </c>
      <c r="C40" s="133">
        <v>0.05</v>
      </c>
      <c r="D40" s="131" t="s">
        <v>54</v>
      </c>
      <c r="E40" s="133">
        <v>0.05</v>
      </c>
      <c r="F40" s="131" t="s">
        <v>54</v>
      </c>
      <c r="G40" s="133">
        <v>0.05</v>
      </c>
      <c r="H40" s="153" t="s">
        <v>54</v>
      </c>
      <c r="I40" s="355"/>
    </row>
    <row r="41" spans="1:11" ht="46.5" x14ac:dyDescent="0.35">
      <c r="B41" s="132" t="s">
        <v>528</v>
      </c>
      <c r="C41" s="130">
        <v>0.05</v>
      </c>
      <c r="D41" s="131" t="s">
        <v>27</v>
      </c>
      <c r="E41" s="130">
        <v>0.05</v>
      </c>
      <c r="F41" s="131" t="s">
        <v>27</v>
      </c>
      <c r="G41" s="130">
        <v>0.05</v>
      </c>
      <c r="H41" s="153" t="s">
        <v>27</v>
      </c>
      <c r="I41" s="355"/>
    </row>
    <row r="42" spans="1:11" ht="24" thickBot="1" x14ac:dyDescent="0.4">
      <c r="B42" s="150" t="s">
        <v>529</v>
      </c>
      <c r="C42" s="148"/>
      <c r="D42" s="149"/>
      <c r="E42" s="148"/>
      <c r="F42" s="149"/>
      <c r="G42" s="148"/>
      <c r="H42" s="148"/>
      <c r="I42" s="355"/>
    </row>
    <row r="43" spans="1:11" x14ac:dyDescent="0.35">
      <c r="B43" s="356" t="s">
        <v>746</v>
      </c>
      <c r="C43" s="356"/>
      <c r="D43" s="356"/>
      <c r="E43" s="156"/>
      <c r="F43" s="156"/>
      <c r="G43" s="156"/>
      <c r="H43" s="156"/>
      <c r="I43" s="303"/>
    </row>
    <row r="44" spans="1:11" x14ac:dyDescent="0.35">
      <c r="B44" s="255" t="s">
        <v>574</v>
      </c>
    </row>
    <row r="45" spans="1:11" ht="25.5" x14ac:dyDescent="0.35">
      <c r="B45" s="229" t="s">
        <v>548</v>
      </c>
      <c r="C45" s="180"/>
      <c r="D45" s="180"/>
      <c r="E45" s="180"/>
      <c r="F45" s="180"/>
      <c r="G45" s="180"/>
      <c r="H45" s="180"/>
      <c r="I45" s="85"/>
      <c r="J45" s="85"/>
      <c r="K45" s="85"/>
    </row>
    <row r="46" spans="1:11" ht="25.5" x14ac:dyDescent="0.35">
      <c r="B46" s="229" t="s">
        <v>546</v>
      </c>
      <c r="C46" s="180"/>
      <c r="D46" s="180"/>
      <c r="E46" s="180"/>
      <c r="F46" s="180"/>
      <c r="G46" s="180"/>
      <c r="H46" s="180"/>
      <c r="I46" s="85"/>
      <c r="J46" s="85"/>
      <c r="K46" s="85"/>
    </row>
    <row r="47" spans="1:11" ht="25.5" x14ac:dyDescent="0.35">
      <c r="B47" s="229" t="s">
        <v>549</v>
      </c>
      <c r="C47" s="180"/>
      <c r="D47" s="180"/>
      <c r="E47" s="180"/>
      <c r="F47" s="180"/>
      <c r="G47" s="180"/>
      <c r="H47" s="180"/>
      <c r="I47" s="85"/>
      <c r="J47" s="85"/>
      <c r="K47" s="85"/>
    </row>
    <row r="48" spans="1:11" ht="25.5" x14ac:dyDescent="0.35">
      <c r="B48" s="229" t="s">
        <v>550</v>
      </c>
      <c r="C48" s="180"/>
      <c r="D48" s="180"/>
      <c r="E48" s="180"/>
      <c r="F48" s="180"/>
      <c r="G48" s="180"/>
      <c r="H48" s="180"/>
      <c r="I48" s="85"/>
      <c r="J48" s="85"/>
      <c r="K48" s="85"/>
    </row>
    <row r="49" spans="1:11" ht="25.5" x14ac:dyDescent="0.35">
      <c r="B49" s="229" t="s">
        <v>555</v>
      </c>
      <c r="C49" s="180"/>
      <c r="D49" s="180"/>
      <c r="E49" s="180"/>
      <c r="F49" s="180"/>
      <c r="G49" s="180"/>
      <c r="H49" s="180"/>
      <c r="I49" s="85"/>
      <c r="J49" s="85"/>
      <c r="K49" s="85"/>
    </row>
    <row r="50" spans="1:11" ht="25.5" x14ac:dyDescent="0.35">
      <c r="B50" s="229" t="s">
        <v>556</v>
      </c>
      <c r="C50" s="180"/>
      <c r="D50" s="180"/>
      <c r="E50" s="180"/>
      <c r="F50" s="180"/>
      <c r="G50" s="180"/>
      <c r="H50" s="180"/>
      <c r="I50" s="85"/>
      <c r="J50" s="85"/>
      <c r="K50" s="85"/>
    </row>
    <row r="51" spans="1:11" ht="25.5" x14ac:dyDescent="0.35">
      <c r="B51" s="229" t="s">
        <v>557</v>
      </c>
      <c r="C51" s="180"/>
      <c r="D51" s="180"/>
      <c r="E51" s="180"/>
      <c r="F51" s="180"/>
      <c r="G51" s="180"/>
      <c r="H51" s="180"/>
      <c r="I51" s="85"/>
      <c r="J51" s="85"/>
      <c r="K51" s="85"/>
    </row>
    <row r="52" spans="1:11" ht="25.5" x14ac:dyDescent="0.35">
      <c r="B52" s="229" t="s">
        <v>558</v>
      </c>
      <c r="C52" s="180"/>
      <c r="D52" s="180"/>
      <c r="E52" s="180"/>
      <c r="F52" s="180"/>
      <c r="G52" s="180"/>
      <c r="H52" s="180"/>
      <c r="I52" s="85"/>
      <c r="J52" s="85"/>
      <c r="K52" s="85"/>
    </row>
    <row r="53" spans="1:11" ht="25.5" x14ac:dyDescent="0.35">
      <c r="B53" s="229" t="s">
        <v>547</v>
      </c>
      <c r="C53" s="180"/>
      <c r="D53" s="180"/>
      <c r="E53" s="180"/>
      <c r="F53" s="180"/>
      <c r="G53" s="180"/>
      <c r="H53" s="180"/>
      <c r="I53" s="85"/>
      <c r="J53" s="85"/>
      <c r="K53" s="85"/>
    </row>
    <row r="54" spans="1:11" s="357" customFormat="1" x14ac:dyDescent="0.35">
      <c r="A54" s="357" t="s">
        <v>735</v>
      </c>
    </row>
  </sheetData>
  <mergeCells count="30">
    <mergeCell ref="B16:D16"/>
    <mergeCell ref="B18:D18"/>
    <mergeCell ref="B36:D36"/>
    <mergeCell ref="G27:H27"/>
    <mergeCell ref="G37:H37"/>
    <mergeCell ref="G19:H19"/>
    <mergeCell ref="B2:D2"/>
    <mergeCell ref="I3:I7"/>
    <mergeCell ref="B8:D8"/>
    <mergeCell ref="B10:D10"/>
    <mergeCell ref="I11:I15"/>
    <mergeCell ref="C3:D3"/>
    <mergeCell ref="C11:D11"/>
    <mergeCell ref="E3:F3"/>
    <mergeCell ref="E11:F11"/>
    <mergeCell ref="G3:H3"/>
    <mergeCell ref="G11:H11"/>
    <mergeCell ref="I37:I42"/>
    <mergeCell ref="B43:D43"/>
    <mergeCell ref="A54:XFD54"/>
    <mergeCell ref="I19:I23"/>
    <mergeCell ref="B24:D24"/>
    <mergeCell ref="B26:D26"/>
    <mergeCell ref="I27:I33"/>
    <mergeCell ref="B34:D34"/>
    <mergeCell ref="C19:D19"/>
    <mergeCell ref="C37:D37"/>
    <mergeCell ref="D27:E27"/>
    <mergeCell ref="E19:F19"/>
    <mergeCell ref="E37:F37"/>
  </mergeCells>
  <pageMargins left="0.70866141732283472" right="0.70866141732283472" top="0.74803149606299213" bottom="0.74803149606299213" header="0.31496062992125984" footer="0.31496062992125984"/>
  <pageSetup paperSize="9" scale="28" fitToHeight="2"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rightToLeft="1" topLeftCell="C1" zoomScale="70" zoomScaleNormal="70" workbookViewId="0">
      <selection activeCell="A40" sqref="A40:XFD40"/>
    </sheetView>
  </sheetViews>
  <sheetFormatPr defaultRowHeight="14.25" x14ac:dyDescent="0.2"/>
  <cols>
    <col min="1" max="1" width="9" style="63" hidden="1" customWidth="1"/>
    <col min="2" max="2" width="12" hidden="1" customWidth="1"/>
    <col min="3" max="3" width="35.875" customWidth="1"/>
    <col min="4" max="4" width="51.875" customWidth="1"/>
    <col min="5" max="5" width="38.625" hidden="1" customWidth="1"/>
    <col min="6" max="6" width="38.625" style="85" hidden="1" customWidth="1"/>
    <col min="7" max="7" width="44.75" style="85" customWidth="1"/>
    <col min="8" max="8" width="38.625" style="85" hidden="1" customWidth="1"/>
    <col min="9" max="9" width="59.875" bestFit="1" customWidth="1"/>
    <col min="10" max="11" width="55.375" bestFit="1" customWidth="1"/>
    <col min="12" max="12" width="112.75" style="85" bestFit="1" customWidth="1"/>
    <col min="13" max="13" width="80.375" hidden="1" customWidth="1"/>
  </cols>
  <sheetData>
    <row r="1" spans="1:13" ht="16.5" thickBot="1" x14ac:dyDescent="0.3">
      <c r="B1" s="68">
        <v>9816</v>
      </c>
      <c r="C1" s="236" t="s">
        <v>43</v>
      </c>
    </row>
    <row r="2" spans="1:13" ht="25.5" x14ac:dyDescent="0.35">
      <c r="C2" s="280" t="s">
        <v>0</v>
      </c>
      <c r="D2" s="280" t="s">
        <v>564</v>
      </c>
      <c r="E2" s="280" t="s">
        <v>1</v>
      </c>
      <c r="F2" s="280" t="s">
        <v>215</v>
      </c>
      <c r="G2" s="280" t="s">
        <v>563</v>
      </c>
      <c r="H2" s="280" t="s">
        <v>514</v>
      </c>
      <c r="I2" s="280" t="s">
        <v>189</v>
      </c>
      <c r="J2" s="281" t="s">
        <v>187</v>
      </c>
      <c r="K2" s="281" t="s">
        <v>188</v>
      </c>
      <c r="L2" s="280" t="s">
        <v>569</v>
      </c>
      <c r="M2" s="37" t="s">
        <v>3</v>
      </c>
    </row>
    <row r="3" spans="1:13" ht="57.75" customHeight="1" x14ac:dyDescent="0.4">
      <c r="A3" s="81">
        <v>9816</v>
      </c>
      <c r="B3" s="81">
        <v>13595</v>
      </c>
      <c r="C3" s="276" t="s">
        <v>4</v>
      </c>
      <c r="D3" s="39">
        <f t="array" ref="D3">INDEX('132 הפוך'!F:F,MATCH(1,('132 הפוך'!A:A=B3)*('132 הפוך'!B:B=A3),0))/100</f>
        <v>0.41587594736996292</v>
      </c>
      <c r="E3" s="41" t="s">
        <v>5</v>
      </c>
      <c r="F3" s="41">
        <v>0.44</v>
      </c>
      <c r="G3" s="41">
        <v>0.44</v>
      </c>
      <c r="H3" s="41">
        <v>0.44</v>
      </c>
      <c r="I3" s="41">
        <v>0.06</v>
      </c>
      <c r="J3" s="41">
        <f>G3-I3</f>
        <v>0.38</v>
      </c>
      <c r="K3" s="41">
        <f>G3+I3</f>
        <v>0.5</v>
      </c>
      <c r="L3" s="46" t="s">
        <v>520</v>
      </c>
      <c r="M3" s="65" t="s">
        <v>504</v>
      </c>
    </row>
    <row r="4" spans="1:13" ht="26.25" x14ac:dyDescent="0.4">
      <c r="A4" s="81">
        <v>9816</v>
      </c>
      <c r="B4" s="81">
        <v>15705</v>
      </c>
      <c r="C4" s="276" t="s">
        <v>7</v>
      </c>
      <c r="D4" s="39">
        <f t="array" ref="D4">INDEX('132 הפוך'!F:F,MATCH(1,('132 הפוך'!A:A=B4)*('132 הפוך'!B:B=A4),0))/100</f>
        <v>0.19395024895126298</v>
      </c>
      <c r="E4" s="43" t="s">
        <v>8</v>
      </c>
      <c r="F4" s="40">
        <v>0.19</v>
      </c>
      <c r="G4" s="40">
        <v>0.19</v>
      </c>
      <c r="H4" s="40">
        <v>0.19</v>
      </c>
      <c r="I4" s="43">
        <v>0.05</v>
      </c>
      <c r="J4" s="41">
        <f>G4-I4</f>
        <v>0.14000000000000001</v>
      </c>
      <c r="K4" s="41">
        <f>G4+I4</f>
        <v>0.24</v>
      </c>
      <c r="L4" s="46" t="s">
        <v>9</v>
      </c>
      <c r="M4" s="42" t="s">
        <v>9</v>
      </c>
    </row>
    <row r="5" spans="1:13" ht="51" customHeight="1" x14ac:dyDescent="0.4">
      <c r="A5" s="81">
        <v>9816</v>
      </c>
      <c r="B5" s="81">
        <v>15704</v>
      </c>
      <c r="C5" s="276" t="s">
        <v>10</v>
      </c>
      <c r="D5" s="39">
        <f t="array" ref="D5">INDEX('132 הפוך'!F:F,MATCH(1,('132 הפוך'!A:A=B5)*('132 הפוך'!B:B=A5),0))/100</f>
        <v>0.31032953429555404</v>
      </c>
      <c r="E5" s="41" t="s">
        <v>5</v>
      </c>
      <c r="F5" s="40">
        <v>0.31</v>
      </c>
      <c r="G5" s="40">
        <v>0.3</v>
      </c>
      <c r="H5" s="40">
        <v>0.31</v>
      </c>
      <c r="I5" s="41">
        <v>0.06</v>
      </c>
      <c r="J5" s="41">
        <f>G5-I5</f>
        <v>0.24</v>
      </c>
      <c r="K5" s="41">
        <f>G5+I5</f>
        <v>0.36</v>
      </c>
      <c r="L5" s="46" t="s">
        <v>158</v>
      </c>
      <c r="M5" s="65" t="s">
        <v>156</v>
      </c>
    </row>
    <row r="6" spans="1:13" ht="26.25" x14ac:dyDescent="0.4">
      <c r="A6" s="81">
        <v>9816</v>
      </c>
      <c r="B6" s="81">
        <v>15644</v>
      </c>
      <c r="C6" s="276" t="s">
        <v>11</v>
      </c>
      <c r="D6" s="39">
        <f t="array" ref="D6">INDEX('132 הפוך'!F:F,MATCH(1,('132 הפוך'!A:A=B6)*('132 הפוך'!B:B=A6),0))/100</f>
        <v>3.5255022453339301E-2</v>
      </c>
      <c r="E6" s="41" t="s">
        <v>8</v>
      </c>
      <c r="F6" s="41">
        <v>0.05</v>
      </c>
      <c r="G6" s="41">
        <v>0.04</v>
      </c>
      <c r="H6" s="41">
        <v>0.05</v>
      </c>
      <c r="I6" s="41">
        <v>0.05</v>
      </c>
      <c r="J6" s="41">
        <f>IF((G6-I6)&lt;0,0,(G6-I6))</f>
        <v>0</v>
      </c>
      <c r="K6" s="41">
        <f>G6+I6</f>
        <v>0.09</v>
      </c>
      <c r="L6" s="46" t="s">
        <v>13</v>
      </c>
      <c r="M6" s="42" t="s">
        <v>13</v>
      </c>
    </row>
    <row r="7" spans="1:13" ht="27" thickBot="1" x14ac:dyDescent="0.45">
      <c r="A7" s="81">
        <v>9816</v>
      </c>
      <c r="B7" s="81"/>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2.4880126546751417E-2</v>
      </c>
      <c r="E7" s="41" t="s">
        <v>8</v>
      </c>
      <c r="F7" s="41">
        <v>0.01</v>
      </c>
      <c r="G7" s="41">
        <v>0.03</v>
      </c>
      <c r="H7" s="41">
        <v>0.01</v>
      </c>
      <c r="I7" s="41">
        <v>0.05</v>
      </c>
      <c r="J7" s="41">
        <f>IF((G7-I7)&lt;0,0,(G7-I7))</f>
        <v>0</v>
      </c>
      <c r="K7" s="41">
        <f>G7+I7</f>
        <v>0.08</v>
      </c>
      <c r="L7" s="46"/>
      <c r="M7" s="42"/>
    </row>
    <row r="8" spans="1:13" ht="26.25" x14ac:dyDescent="0.4">
      <c r="A8" s="81">
        <v>9816</v>
      </c>
      <c r="B8" s="81"/>
      <c r="C8" s="282" t="s">
        <v>16</v>
      </c>
      <c r="D8" s="44">
        <f>SUM(D3:D7)</f>
        <v>0.98029087961687078</v>
      </c>
      <c r="E8" s="45">
        <f t="shared" ref="E8:G8" si="0">SUM(E3:E7)</f>
        <v>0</v>
      </c>
      <c r="F8" s="45">
        <f t="shared" ref="F8" si="1">SUM(F3:F7)</f>
        <v>1</v>
      </c>
      <c r="G8" s="45">
        <f t="shared" si="0"/>
        <v>1</v>
      </c>
      <c r="H8" s="45">
        <f t="shared" ref="H8" si="2">SUM(H3:H7)</f>
        <v>1</v>
      </c>
      <c r="I8" s="46"/>
      <c r="J8" s="41"/>
      <c r="K8" s="41"/>
      <c r="L8" s="46"/>
      <c r="M8" s="42"/>
    </row>
    <row r="9" spans="1:13" ht="27" thickBot="1" x14ac:dyDescent="0.45">
      <c r="A9" s="81">
        <v>9816</v>
      </c>
      <c r="B9" s="81">
        <v>16144</v>
      </c>
      <c r="C9" s="278" t="s">
        <v>17</v>
      </c>
      <c r="D9" s="48">
        <f t="array" ref="D9">INDEX('132 הפוך'!F:F,MATCH(1,('132 הפוך'!A:A=B9)*('132 הפוך'!B:B=A9),0))/100</f>
        <v>0.17144728972318604</v>
      </c>
      <c r="E9" s="49" t="s">
        <v>5</v>
      </c>
      <c r="F9" s="49">
        <v>0.15</v>
      </c>
      <c r="G9" s="41">
        <v>0.21</v>
      </c>
      <c r="H9" s="41">
        <v>0.17</v>
      </c>
      <c r="I9" s="49">
        <v>0.06</v>
      </c>
      <c r="J9" s="41">
        <f>IF((G9-I9)&gt;0%,(G9-I9),0%)</f>
        <v>0.15</v>
      </c>
      <c r="K9" s="41">
        <f>G9+I9</f>
        <v>0.27</v>
      </c>
      <c r="L9" s="279" t="s">
        <v>18</v>
      </c>
      <c r="M9" s="50" t="s">
        <v>18</v>
      </c>
    </row>
    <row r="10" spans="1:13" s="63" customFormat="1" x14ac:dyDescent="0.2">
      <c r="A10" s="81"/>
      <c r="C10" s="64" t="s">
        <v>216</v>
      </c>
      <c r="F10" s="85"/>
      <c r="G10" s="85"/>
      <c r="H10" s="85"/>
      <c r="L10" s="85"/>
    </row>
    <row r="11" spans="1:13" ht="16.5" thickBot="1" x14ac:dyDescent="0.3">
      <c r="C11" s="236" t="s">
        <v>162</v>
      </c>
      <c r="D11" s="85"/>
      <c r="E11" s="85"/>
      <c r="I11" s="85"/>
      <c r="J11" s="85"/>
      <c r="K11" s="85"/>
    </row>
    <row r="12" spans="1:13" ht="25.5" x14ac:dyDescent="0.35">
      <c r="C12" s="280" t="s">
        <v>0</v>
      </c>
      <c r="D12" s="280" t="s">
        <v>564</v>
      </c>
      <c r="E12" s="280" t="s">
        <v>1</v>
      </c>
      <c r="F12" s="280" t="s">
        <v>215</v>
      </c>
      <c r="G12" s="280" t="s">
        <v>563</v>
      </c>
      <c r="H12" s="280" t="s">
        <v>514</v>
      </c>
      <c r="I12" s="280" t="s">
        <v>189</v>
      </c>
      <c r="J12" s="281" t="s">
        <v>187</v>
      </c>
      <c r="K12" s="281" t="s">
        <v>188</v>
      </c>
      <c r="L12" s="280" t="s">
        <v>569</v>
      </c>
      <c r="M12" s="37" t="s">
        <v>3</v>
      </c>
    </row>
    <row r="13" spans="1:13" ht="51.75" x14ac:dyDescent="0.4">
      <c r="A13" s="81">
        <v>8321</v>
      </c>
      <c r="B13" s="81">
        <v>13595</v>
      </c>
      <c r="C13" s="276" t="s">
        <v>4</v>
      </c>
      <c r="D13" s="39">
        <f t="array" ref="D13">INDEX('132 הפוך'!F:F,MATCH(1,('132 הפוך'!A:A=B13)*('132 הפוך'!B:B=A13),0))/100</f>
        <v>0.418647020811379</v>
      </c>
      <c r="E13" s="41" t="s">
        <v>5</v>
      </c>
      <c r="F13" s="41">
        <v>0.44</v>
      </c>
      <c r="G13" s="41">
        <v>0.44</v>
      </c>
      <c r="H13" s="41">
        <v>0.44</v>
      </c>
      <c r="I13" s="41">
        <v>0.06</v>
      </c>
      <c r="J13" s="41">
        <f>G13-I13</f>
        <v>0.38</v>
      </c>
      <c r="K13" s="41">
        <f>G13+I13</f>
        <v>0.5</v>
      </c>
      <c r="L13" s="46" t="s">
        <v>520</v>
      </c>
      <c r="M13" s="65" t="s">
        <v>504</v>
      </c>
    </row>
    <row r="14" spans="1:13" ht="26.25" x14ac:dyDescent="0.4">
      <c r="A14" s="81">
        <v>8321</v>
      </c>
      <c r="B14" s="81">
        <v>15705</v>
      </c>
      <c r="C14" s="276" t="s">
        <v>7</v>
      </c>
      <c r="D14" s="39">
        <f t="array" ref="D14">INDEX('132 הפוך'!F:F,MATCH(1,('132 הפוך'!A:A=B14)*('132 הפוך'!B:B=A14),0))/100</f>
        <v>0.22018962392804298</v>
      </c>
      <c r="E14" s="43" t="s">
        <v>8</v>
      </c>
      <c r="F14" s="41">
        <v>0.19</v>
      </c>
      <c r="G14" s="41">
        <v>0.2</v>
      </c>
      <c r="H14" s="41">
        <v>0.19</v>
      </c>
      <c r="I14" s="43">
        <v>0.05</v>
      </c>
      <c r="J14" s="41">
        <f>G14-I14</f>
        <v>0.15000000000000002</v>
      </c>
      <c r="K14" s="41">
        <f>G14+I14</f>
        <v>0.25</v>
      </c>
      <c r="L14" s="46" t="s">
        <v>9</v>
      </c>
      <c r="M14" s="42" t="s">
        <v>9</v>
      </c>
    </row>
    <row r="15" spans="1:13" ht="51.75" x14ac:dyDescent="0.4">
      <c r="A15" s="81">
        <v>8321</v>
      </c>
      <c r="B15" s="81">
        <v>15704</v>
      </c>
      <c r="C15" s="276" t="s">
        <v>10</v>
      </c>
      <c r="D15" s="39">
        <f t="array" ref="D15">INDEX('132 הפוך'!F:F,MATCH(1,('132 הפוך'!A:A=B15)*('132 הפוך'!B:B=A15),0))/100</f>
        <v>0.30146454196818295</v>
      </c>
      <c r="E15" s="41" t="s">
        <v>5</v>
      </c>
      <c r="F15" s="41">
        <v>0.31</v>
      </c>
      <c r="G15" s="41">
        <v>0.3</v>
      </c>
      <c r="H15" s="41">
        <v>0.31</v>
      </c>
      <c r="I15" s="41">
        <v>0.06</v>
      </c>
      <c r="J15" s="41">
        <f>G15-I15</f>
        <v>0.24</v>
      </c>
      <c r="K15" s="41">
        <f>G15+I15</f>
        <v>0.36</v>
      </c>
      <c r="L15" s="46" t="s">
        <v>543</v>
      </c>
      <c r="M15" s="65" t="s">
        <v>156</v>
      </c>
    </row>
    <row r="16" spans="1:13" ht="26.25" x14ac:dyDescent="0.4">
      <c r="A16" s="81">
        <v>8321</v>
      </c>
      <c r="B16" s="81">
        <v>15644</v>
      </c>
      <c r="C16" s="276" t="s">
        <v>11</v>
      </c>
      <c r="D16" s="39">
        <f t="array" ref="D16">INDEX('132 הפוך'!F:F,MATCH(1,('132 הפוך'!A:A=B16)*('132 הפוך'!B:B=A16),0))/100</f>
        <v>4.2386444663935999E-2</v>
      </c>
      <c r="E16" s="41" t="s">
        <v>8</v>
      </c>
      <c r="F16" s="41">
        <v>0.05</v>
      </c>
      <c r="G16" s="41">
        <v>0.04</v>
      </c>
      <c r="H16" s="41">
        <v>0.05</v>
      </c>
      <c r="I16" s="41">
        <v>0.05</v>
      </c>
      <c r="J16" s="41">
        <f>IF((G16-I16)&lt;0,0,(G16-I16))</f>
        <v>0</v>
      </c>
      <c r="K16" s="41">
        <f>G16+I16</f>
        <v>0.09</v>
      </c>
      <c r="L16" s="46" t="s">
        <v>13</v>
      </c>
      <c r="M16" s="42" t="s">
        <v>13</v>
      </c>
    </row>
    <row r="17" spans="1:13" ht="26.25" x14ac:dyDescent="0.4">
      <c r="A17" s="81">
        <v>8321</v>
      </c>
      <c r="B17" s="81"/>
      <c r="C17" s="276" t="s">
        <v>100</v>
      </c>
      <c r="D17" s="39">
        <f t="array" ref="D17">INDEX('132 הפוך'!F:F,MATCH(1,('132 הפוך'!A:A=12978)*('132 הפוך'!B:B=A16),0))/100+INDEX('132 הפוך'!F:F,MATCH(1,('132 הפוך'!A:A=15584)*('132 הפוך'!B:B=A16),0))/100+INDEX('132 הפוך'!F:F,MATCH(1,('132 הפוך'!A:A=17728)*('132 הפוך'!B:B=A16),0))/100+INDEX('132 הפוך'!F:F,MATCH(1,('132 הפוך'!A:A=12481)*('132 הפוך'!B:B=A16),0))/100</f>
        <v>1.7312368628459477E-2</v>
      </c>
      <c r="E17" s="41" t="s">
        <v>8</v>
      </c>
      <c r="F17" s="41">
        <v>0.01</v>
      </c>
      <c r="G17" s="41">
        <v>0.02</v>
      </c>
      <c r="H17" s="41">
        <v>0.01</v>
      </c>
      <c r="I17" s="41">
        <v>0.05</v>
      </c>
      <c r="J17" s="41">
        <f>IF((G17-I17)&lt;0,0,(G17-I17))</f>
        <v>0</v>
      </c>
      <c r="K17" s="41">
        <f>G17+I17</f>
        <v>7.0000000000000007E-2</v>
      </c>
      <c r="L17" s="46"/>
      <c r="M17" s="42"/>
    </row>
    <row r="18" spans="1:13" ht="26.25" x14ac:dyDescent="0.4">
      <c r="A18" s="81"/>
      <c r="B18" s="81"/>
      <c r="C18" s="277" t="s">
        <v>16</v>
      </c>
      <c r="D18" s="82">
        <f>SUM(D13:D17)</f>
        <v>1.0000000000000004</v>
      </c>
      <c r="E18" s="45">
        <f>SUM(E13:E17)</f>
        <v>0</v>
      </c>
      <c r="F18" s="45">
        <f>SUM(F13:F17)</f>
        <v>1</v>
      </c>
      <c r="G18" s="45">
        <f t="shared" ref="G18" si="3">SUM(G13:G17)</f>
        <v>1</v>
      </c>
      <c r="H18" s="45">
        <f>SUM(H13:H17)</f>
        <v>1</v>
      </c>
      <c r="I18" s="46"/>
      <c r="J18" s="41"/>
      <c r="K18" s="41"/>
      <c r="L18" s="46"/>
      <c r="M18" s="42"/>
    </row>
    <row r="19" spans="1:13" ht="27" thickBot="1" x14ac:dyDescent="0.45">
      <c r="A19" s="81">
        <v>8321</v>
      </c>
      <c r="B19" s="81">
        <v>16144</v>
      </c>
      <c r="C19" s="278" t="s">
        <v>17</v>
      </c>
      <c r="D19" s="48">
        <f t="array" ref="D19">INDEX('132 הפוך'!F:F,MATCH(1,('132 הפוך'!A:A=B19)*('132 הפוך'!B:B=A19),0))/100</f>
        <v>0.18772198369423598</v>
      </c>
      <c r="E19" s="49" t="s">
        <v>5</v>
      </c>
      <c r="F19" s="49">
        <v>0.15</v>
      </c>
      <c r="G19" s="41">
        <v>0.21</v>
      </c>
      <c r="H19" s="41">
        <v>0.17</v>
      </c>
      <c r="I19" s="49">
        <v>0.06</v>
      </c>
      <c r="J19" s="49">
        <f>IF((G19-I19)&gt;0%,(G19-I19),0%)</f>
        <v>0.15</v>
      </c>
      <c r="K19" s="49">
        <f>G19+I19</f>
        <v>0.27</v>
      </c>
      <c r="L19" s="279" t="s">
        <v>18</v>
      </c>
      <c r="M19" s="50" t="s">
        <v>18</v>
      </c>
    </row>
    <row r="20" spans="1:13" s="63" customFormat="1" x14ac:dyDescent="0.2">
      <c r="C20" s="64" t="s">
        <v>90</v>
      </c>
      <c r="F20" s="85"/>
      <c r="G20" s="85"/>
      <c r="H20" s="85"/>
      <c r="L20" s="85"/>
    </row>
    <row r="21" spans="1:13" ht="16.5" thickBot="1" x14ac:dyDescent="0.3">
      <c r="B21" s="68">
        <v>5098</v>
      </c>
      <c r="C21" s="236" t="s">
        <v>118</v>
      </c>
      <c r="D21" s="85"/>
      <c r="E21" s="85"/>
      <c r="I21" s="85" t="s">
        <v>102</v>
      </c>
      <c r="J21" s="85"/>
      <c r="K21" s="85"/>
    </row>
    <row r="22" spans="1:13" ht="25.5" x14ac:dyDescent="0.35">
      <c r="C22" s="280" t="s">
        <v>0</v>
      </c>
      <c r="D22" s="280" t="s">
        <v>564</v>
      </c>
      <c r="E22" s="280" t="s">
        <v>1</v>
      </c>
      <c r="F22" s="280" t="s">
        <v>215</v>
      </c>
      <c r="G22" s="280" t="s">
        <v>563</v>
      </c>
      <c r="H22" s="280" t="s">
        <v>514</v>
      </c>
      <c r="I22" s="280" t="s">
        <v>189</v>
      </c>
      <c r="J22" s="281" t="s">
        <v>187</v>
      </c>
      <c r="K22" s="281" t="s">
        <v>188</v>
      </c>
      <c r="L22" s="280" t="s">
        <v>569</v>
      </c>
      <c r="M22" s="37" t="s">
        <v>3</v>
      </c>
    </row>
    <row r="23" spans="1:13" ht="51.75" x14ac:dyDescent="0.4">
      <c r="A23" s="81">
        <v>5098</v>
      </c>
      <c r="B23" s="81">
        <v>13595</v>
      </c>
      <c r="C23" s="276" t="s">
        <v>4</v>
      </c>
      <c r="D23" s="39">
        <f t="array" ref="D23">INDEX('132 הפוך'!F:F,MATCH(1,('132 הפוך'!A:A=B23)*('132 הפוך'!B:B=A23),0))/100</f>
        <v>0.44102643934778402</v>
      </c>
      <c r="E23" s="41" t="s">
        <v>5</v>
      </c>
      <c r="F23" s="41">
        <v>0.44</v>
      </c>
      <c r="G23" s="41">
        <v>0.44</v>
      </c>
      <c r="H23" s="41">
        <v>0.44</v>
      </c>
      <c r="I23" s="41">
        <v>0.06</v>
      </c>
      <c r="J23" s="41">
        <f>G23-I23</f>
        <v>0.38</v>
      </c>
      <c r="K23" s="41">
        <f>G23+I23</f>
        <v>0.5</v>
      </c>
      <c r="L23" s="46" t="s">
        <v>520</v>
      </c>
      <c r="M23" s="65" t="s">
        <v>504</v>
      </c>
    </row>
    <row r="24" spans="1:13" ht="36" customHeight="1" x14ac:dyDescent="0.4">
      <c r="A24" s="81">
        <v>5098</v>
      </c>
      <c r="B24" s="81">
        <v>15705</v>
      </c>
      <c r="C24" s="276" t="s">
        <v>7</v>
      </c>
      <c r="D24" s="39">
        <f t="array" ref="D24">INDEX('132 הפוך'!F:F,MATCH(1,('132 הפוך'!A:A=B24)*('132 הפוך'!B:B=A24),0))/100</f>
        <v>0.13438784661921901</v>
      </c>
      <c r="E24" s="43" t="s">
        <v>8</v>
      </c>
      <c r="F24" s="41">
        <v>0.17</v>
      </c>
      <c r="G24" s="41">
        <v>0.16</v>
      </c>
      <c r="H24" s="41">
        <v>0.17</v>
      </c>
      <c r="I24" s="43">
        <v>0.05</v>
      </c>
      <c r="J24" s="41">
        <f>G24-I24</f>
        <v>0.11</v>
      </c>
      <c r="K24" s="41">
        <f>G24+I24</f>
        <v>0.21000000000000002</v>
      </c>
      <c r="L24" s="46" t="s">
        <v>9</v>
      </c>
      <c r="M24" s="42" t="s">
        <v>9</v>
      </c>
    </row>
    <row r="25" spans="1:13" ht="51.75" x14ac:dyDescent="0.4">
      <c r="A25" s="81">
        <v>5098</v>
      </c>
      <c r="B25" s="81">
        <v>15704</v>
      </c>
      <c r="C25" s="276" t="s">
        <v>10</v>
      </c>
      <c r="D25" s="39">
        <f t="array" ref="D25">INDEX('132 הפוך'!F:F,MATCH(1,('132 הפוך'!A:A=B25)*('132 הפוך'!B:B=A25),0))/100</f>
        <v>0.32085632044458001</v>
      </c>
      <c r="E25" s="41" t="s">
        <v>5</v>
      </c>
      <c r="F25" s="41">
        <v>0.28999999999999998</v>
      </c>
      <c r="G25" s="41">
        <v>0.3</v>
      </c>
      <c r="H25" s="41">
        <v>0.31</v>
      </c>
      <c r="I25" s="41">
        <v>0.06</v>
      </c>
      <c r="J25" s="41">
        <f>G25-I25</f>
        <v>0.24</v>
      </c>
      <c r="K25" s="41">
        <f>G25+I25</f>
        <v>0.36</v>
      </c>
      <c r="L25" s="46" t="s">
        <v>543</v>
      </c>
      <c r="M25" s="65" t="s">
        <v>156</v>
      </c>
    </row>
    <row r="26" spans="1:13" ht="26.25" x14ac:dyDescent="0.4">
      <c r="A26" s="81">
        <v>5098</v>
      </c>
      <c r="B26" s="81">
        <v>15644</v>
      </c>
      <c r="C26" s="276" t="s">
        <v>11</v>
      </c>
      <c r="D26" s="39">
        <f t="array" ref="D26">INDEX('132 הפוך'!F:F,MATCH(1,('132 הפוך'!A:A=B26)*('132 הפוך'!B:B=A26),0))/100</f>
        <v>1.91574420936713E-2</v>
      </c>
      <c r="E26" s="41" t="s">
        <v>8</v>
      </c>
      <c r="F26" s="41">
        <v>0.05</v>
      </c>
      <c r="G26" s="41">
        <v>0.02</v>
      </c>
      <c r="H26" s="41">
        <v>0.03</v>
      </c>
      <c r="I26" s="41">
        <v>0.05</v>
      </c>
      <c r="J26" s="41">
        <f>IF((G26-I26)&lt;0,0,(G26-I26))</f>
        <v>0</v>
      </c>
      <c r="K26" s="41">
        <f>G26+I26</f>
        <v>7.0000000000000007E-2</v>
      </c>
      <c r="L26" s="46" t="s">
        <v>13</v>
      </c>
      <c r="M26" s="42" t="s">
        <v>13</v>
      </c>
    </row>
    <row r="27" spans="1:13" ht="26.25" x14ac:dyDescent="0.4">
      <c r="A27" s="81">
        <v>5098</v>
      </c>
      <c r="B27" s="81"/>
      <c r="C27" s="276" t="s">
        <v>14</v>
      </c>
      <c r="D27" s="39">
        <f t="array" ref="D27">INDEX('132 הפוך'!F:F,MATCH(1,('132 הפוך'!A:A=12978)*('132 הפוך'!B:B=A26),0))/100+INDEX('132 הפוך'!F:F,MATCH(1,('132 הפוך'!A:A=15584)*('132 הפוך'!B:B=A26),0))/100+INDEX('132 הפוך'!F:F,MATCH(1,('132 הפוך'!A:A=17728)*('132 הפוך'!B:B=A26),0))/100+INDEX('132 הפוך'!F:F,MATCH(1,('132 הפוך'!A:A=12481)*('132 הפוך'!B:B=A26),0))/100</f>
        <v>7.5348644687968175E-2</v>
      </c>
      <c r="E27" s="41" t="s">
        <v>8</v>
      </c>
      <c r="F27" s="41">
        <v>0.05</v>
      </c>
      <c r="G27" s="41">
        <v>0.08</v>
      </c>
      <c r="H27" s="41">
        <v>0.05</v>
      </c>
      <c r="I27" s="41">
        <v>0.05</v>
      </c>
      <c r="J27" s="41">
        <f>IF((G27-I27)&lt;0,0,(G27-I27))</f>
        <v>0.03</v>
      </c>
      <c r="K27" s="41">
        <f>G27+I27</f>
        <v>0.13</v>
      </c>
      <c r="L27" s="46"/>
      <c r="M27" s="42"/>
    </row>
    <row r="28" spans="1:13" ht="26.25" x14ac:dyDescent="0.4">
      <c r="A28" s="81"/>
      <c r="B28" s="81"/>
      <c r="C28" s="277" t="s">
        <v>16</v>
      </c>
      <c r="D28" s="82">
        <f t="shared" ref="D28:E28" si="4">SUM(D23:D27)</f>
        <v>0.99077669319322259</v>
      </c>
      <c r="E28" s="45">
        <f t="shared" si="4"/>
        <v>0</v>
      </c>
      <c r="F28" s="45">
        <f t="shared" ref="F28:G28" si="5">SUM(F23:F27)</f>
        <v>1</v>
      </c>
      <c r="G28" s="45">
        <f t="shared" si="5"/>
        <v>0.99999999999999989</v>
      </c>
      <c r="H28" s="45">
        <f t="shared" ref="H28" si="6">SUM(H23:H27)</f>
        <v>1</v>
      </c>
      <c r="I28" s="46"/>
      <c r="J28" s="41"/>
      <c r="K28" s="41"/>
      <c r="L28" s="46"/>
      <c r="M28" s="42"/>
    </row>
    <row r="29" spans="1:13" ht="27" thickBot="1" x14ac:dyDescent="0.45">
      <c r="A29" s="81">
        <v>5098</v>
      </c>
      <c r="B29" s="81">
        <v>16144</v>
      </c>
      <c r="C29" s="278" t="s">
        <v>17</v>
      </c>
      <c r="D29" s="48">
        <f t="array" ref="D29">INDEX('132 הפוך'!F:F,MATCH(1,('132 הפוך'!A:A=B29)*('132 הפוך'!B:B=A29),0))/100</f>
        <v>0.17840095468441397</v>
      </c>
      <c r="E29" s="49" t="s">
        <v>5</v>
      </c>
      <c r="F29" s="49">
        <v>0.15</v>
      </c>
      <c r="G29" s="41">
        <v>0.21</v>
      </c>
      <c r="H29" s="41">
        <v>0.17</v>
      </c>
      <c r="I29" s="49">
        <v>0.06</v>
      </c>
      <c r="J29" s="49">
        <f>IF((G29-I29)&gt;0%,(G29-I29),0%)</f>
        <v>0.15</v>
      </c>
      <c r="K29" s="49">
        <f>G29+I29</f>
        <v>0.27</v>
      </c>
      <c r="L29" s="279" t="s">
        <v>18</v>
      </c>
      <c r="M29" s="50" t="s">
        <v>18</v>
      </c>
    </row>
    <row r="30" spans="1:13" x14ac:dyDescent="0.2">
      <c r="C30" s="4" t="s">
        <v>90</v>
      </c>
    </row>
    <row r="31" spans="1:13" s="85" customFormat="1" ht="19.5" x14ac:dyDescent="0.3">
      <c r="A31" s="95"/>
      <c r="B31" s="95"/>
      <c r="C31" s="228" t="s">
        <v>548</v>
      </c>
    </row>
    <row r="32" spans="1:13" s="85" customFormat="1" ht="19.5" x14ac:dyDescent="0.3">
      <c r="A32" s="95"/>
      <c r="B32" s="95"/>
      <c r="C32" s="228" t="s">
        <v>546</v>
      </c>
    </row>
    <row r="33" spans="1:3" s="85" customFormat="1" ht="19.5" x14ac:dyDescent="0.3">
      <c r="A33" s="95"/>
      <c r="B33" s="95"/>
      <c r="C33" s="228" t="s">
        <v>549</v>
      </c>
    </row>
    <row r="34" spans="1:3" s="85" customFormat="1" ht="19.5" x14ac:dyDescent="0.3">
      <c r="A34" s="95"/>
      <c r="B34" s="95"/>
      <c r="C34" s="228" t="s">
        <v>550</v>
      </c>
    </row>
    <row r="35" spans="1:3" s="85" customFormat="1" ht="19.5" x14ac:dyDescent="0.3">
      <c r="A35" s="95"/>
      <c r="B35" s="95"/>
      <c r="C35" s="228" t="s">
        <v>553</v>
      </c>
    </row>
    <row r="36" spans="1:3" s="85" customFormat="1" ht="19.5" x14ac:dyDescent="0.3">
      <c r="A36" s="95"/>
      <c r="B36" s="95"/>
      <c r="C36" s="228" t="s">
        <v>551</v>
      </c>
    </row>
    <row r="37" spans="1:3" s="85" customFormat="1" ht="19.5" x14ac:dyDescent="0.3">
      <c r="A37" s="95"/>
      <c r="B37" s="95"/>
      <c r="C37" s="228" t="s">
        <v>552</v>
      </c>
    </row>
    <row r="38" spans="1:3" s="85" customFormat="1" ht="19.5" x14ac:dyDescent="0.3">
      <c r="A38" s="95"/>
      <c r="B38" s="95"/>
      <c r="C38" s="228" t="s">
        <v>554</v>
      </c>
    </row>
    <row r="39" spans="1:3" s="85" customFormat="1" ht="19.5" x14ac:dyDescent="0.3">
      <c r="A39" s="95"/>
      <c r="B39" s="95"/>
      <c r="C39" s="228" t="s">
        <v>547</v>
      </c>
    </row>
    <row r="40" spans="1:3" s="312" customFormat="1" x14ac:dyDescent="0.2">
      <c r="A40" s="312" t="s">
        <v>735</v>
      </c>
    </row>
  </sheetData>
  <mergeCells count="1">
    <mergeCell ref="A40:XFD40"/>
  </mergeCells>
  <pageMargins left="0.7" right="0.7" top="0.75" bottom="0.75" header="0.3" footer="0.3"/>
  <pageSetup paperSize="9" scale="29" orientation="landscape"/>
  <tableParts count="3">
    <tablePart r:id="rId1"/>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rightToLeft="1" topLeftCell="C13" zoomScale="70" zoomScaleNormal="70" workbookViewId="0">
      <selection activeCell="A31" sqref="A31:XFD31"/>
    </sheetView>
  </sheetViews>
  <sheetFormatPr defaultColWidth="9" defaultRowHeight="23.25" x14ac:dyDescent="0.35"/>
  <cols>
    <col min="1" max="1" width="9" style="158" hidden="1" customWidth="1"/>
    <col min="2" max="2" width="9.375" style="127" hidden="1" customWidth="1"/>
    <col min="3" max="3" width="29.375" style="127" customWidth="1"/>
    <col min="4" max="4" width="46.25" style="127" customWidth="1"/>
    <col min="5" max="5" width="20.875" style="127" hidden="1" customWidth="1"/>
    <col min="6" max="6" width="21.25" style="127" hidden="1" customWidth="1"/>
    <col min="7" max="7" width="39.875" style="127" customWidth="1"/>
    <col min="8" max="8" width="20.875" style="127" hidden="1" customWidth="1"/>
    <col min="9" max="9" width="34.875" style="127" customWidth="1"/>
    <col min="10" max="10" width="45.25" style="127" customWidth="1"/>
    <col min="11" max="11" width="44.875" style="127" customWidth="1"/>
    <col min="12" max="12" width="32.625" style="127" hidden="1" customWidth="1"/>
    <col min="13" max="13" width="100.25" style="127" bestFit="1" customWidth="1"/>
    <col min="14" max="14" width="100.25" style="127" hidden="1" customWidth="1"/>
    <col min="15" max="15" width="73.125" style="127" hidden="1" customWidth="1"/>
    <col min="16" max="16" width="9" style="127"/>
    <col min="17" max="17" width="16.125" style="127" customWidth="1"/>
    <col min="18" max="16384" width="9" style="127"/>
  </cols>
  <sheetData>
    <row r="1" spans="1:15" ht="24" thickBot="1" x14ac:dyDescent="0.4">
      <c r="B1" s="127" t="s">
        <v>153</v>
      </c>
      <c r="C1" s="243" t="s">
        <v>218</v>
      </c>
    </row>
    <row r="2" spans="1:15" ht="46.5" x14ac:dyDescent="0.35">
      <c r="C2" s="308" t="s">
        <v>0</v>
      </c>
      <c r="D2" s="308" t="s">
        <v>564</v>
      </c>
      <c r="E2" s="308" t="s">
        <v>215</v>
      </c>
      <c r="F2" s="308" t="s">
        <v>1</v>
      </c>
      <c r="G2" s="308" t="s">
        <v>563</v>
      </c>
      <c r="H2" s="308" t="s">
        <v>514</v>
      </c>
      <c r="I2" s="308" t="s">
        <v>189</v>
      </c>
      <c r="J2" s="309" t="s">
        <v>187</v>
      </c>
      <c r="K2" s="309" t="s">
        <v>188</v>
      </c>
      <c r="L2" s="308" t="s">
        <v>83</v>
      </c>
      <c r="M2" s="308" t="s">
        <v>589</v>
      </c>
      <c r="N2" s="159" t="s">
        <v>530</v>
      </c>
      <c r="O2" s="159" t="s">
        <v>3</v>
      </c>
    </row>
    <row r="3" spans="1:15" ht="26.25" x14ac:dyDescent="0.4">
      <c r="A3" s="158">
        <v>6299</v>
      </c>
      <c r="B3" s="158">
        <v>13595</v>
      </c>
      <c r="C3" s="304" t="s">
        <v>4</v>
      </c>
      <c r="D3" s="39">
        <f t="array" ref="D3">INDEX('132 הפוך'!F:F,MATCH(1,('132 הפוך'!A:A=B3)*('132 הפוך'!B:B=A3),0))/100</f>
        <v>0.350469048625285</v>
      </c>
      <c r="E3" s="160">
        <v>0.34</v>
      </c>
      <c r="F3" s="160" t="s">
        <v>5</v>
      </c>
      <c r="G3" s="163">
        <v>0.35</v>
      </c>
      <c r="H3" s="163">
        <v>0.35</v>
      </c>
      <c r="I3" s="160">
        <v>0.06</v>
      </c>
      <c r="J3" s="160">
        <f>G3-I3</f>
        <v>0.28999999999999998</v>
      </c>
      <c r="K3" s="160">
        <f>G3+I3</f>
        <v>0.41</v>
      </c>
      <c r="L3" s="161" t="s">
        <v>23</v>
      </c>
      <c r="M3" s="167" t="s">
        <v>524</v>
      </c>
      <c r="N3" s="162" t="s">
        <v>524</v>
      </c>
      <c r="O3" s="162" t="s">
        <v>502</v>
      </c>
    </row>
    <row r="4" spans="1:15" ht="26.25" x14ac:dyDescent="0.4">
      <c r="A4" s="158">
        <v>6299</v>
      </c>
      <c r="B4" s="158">
        <v>15705</v>
      </c>
      <c r="C4" s="304" t="s">
        <v>7</v>
      </c>
      <c r="D4" s="39">
        <f t="array" ref="D4">INDEX('132 הפוך'!F:F,MATCH(1,('132 הפוך'!A:A=B4)*('132 הפוך'!B:B=A4),0))/100</f>
        <v>0.233671611892172</v>
      </c>
      <c r="E4" s="163">
        <v>0.23</v>
      </c>
      <c r="F4" s="163" t="s">
        <v>8</v>
      </c>
      <c r="G4" s="163">
        <v>0.25</v>
      </c>
      <c r="H4" s="163">
        <v>0.23</v>
      </c>
      <c r="I4" s="163">
        <v>0.05</v>
      </c>
      <c r="J4" s="160">
        <f>G4-I4</f>
        <v>0.2</v>
      </c>
      <c r="K4" s="160">
        <f>G4+I4</f>
        <v>0.3</v>
      </c>
      <c r="L4" s="160" t="s">
        <v>47</v>
      </c>
      <c r="M4" s="167" t="s">
        <v>9</v>
      </c>
      <c r="N4" s="162" t="s">
        <v>9</v>
      </c>
      <c r="O4" s="162" t="s">
        <v>9</v>
      </c>
    </row>
    <row r="5" spans="1:15" ht="47.25" x14ac:dyDescent="0.4">
      <c r="A5" s="158">
        <v>6299</v>
      </c>
      <c r="B5" s="158">
        <v>15704</v>
      </c>
      <c r="C5" s="304" t="s">
        <v>10</v>
      </c>
      <c r="D5" s="39">
        <f t="array" ref="D5">INDEX('132 הפוך'!F:F,MATCH(1,('132 הפוך'!A:A=B5)*('132 הפוך'!B:B=A5),0))/100</f>
        <v>0.37763282247974095</v>
      </c>
      <c r="E5" s="160">
        <v>0.38</v>
      </c>
      <c r="F5" s="160" t="s">
        <v>5</v>
      </c>
      <c r="G5" s="163">
        <v>0.35</v>
      </c>
      <c r="H5" s="163">
        <v>0.38</v>
      </c>
      <c r="I5" s="160">
        <v>0.06</v>
      </c>
      <c r="J5" s="160">
        <f>G5-I5</f>
        <v>0.28999999999999998</v>
      </c>
      <c r="K5" s="160">
        <f>G5+I5</f>
        <v>0.41</v>
      </c>
      <c r="L5" s="160" t="s">
        <v>6</v>
      </c>
      <c r="M5" s="167" t="s">
        <v>158</v>
      </c>
      <c r="N5" s="162" t="s">
        <v>158</v>
      </c>
      <c r="O5" s="164" t="s">
        <v>156</v>
      </c>
    </row>
    <row r="6" spans="1:15" ht="26.25" x14ac:dyDescent="0.4">
      <c r="A6" s="158">
        <v>6299</v>
      </c>
      <c r="B6" s="158">
        <v>15644</v>
      </c>
      <c r="C6" s="304" t="s">
        <v>11</v>
      </c>
      <c r="D6" s="39">
        <f t="array" ref="D6">INDEX('132 הפוך'!F:F,MATCH(1,('132 הפוך'!A:A=B6)*('132 הפוך'!B:B=A6),0))/100</f>
        <v>3.8226517002802399E-2</v>
      </c>
      <c r="E6" s="160">
        <v>0.05</v>
      </c>
      <c r="F6" s="160" t="s">
        <v>8</v>
      </c>
      <c r="G6" s="163">
        <v>0.04</v>
      </c>
      <c r="H6" s="163">
        <v>0.03</v>
      </c>
      <c r="I6" s="160">
        <v>0.05</v>
      </c>
      <c r="J6" s="160">
        <f>IF((G6-I6)&lt;0,0,(G6-I6))</f>
        <v>0</v>
      </c>
      <c r="K6" s="160">
        <f>G6+I6</f>
        <v>0.09</v>
      </c>
      <c r="L6" s="160" t="s">
        <v>12</v>
      </c>
      <c r="M6" s="167" t="s">
        <v>13</v>
      </c>
      <c r="N6" s="162" t="s">
        <v>13</v>
      </c>
      <c r="O6" s="162" t="s">
        <v>13</v>
      </c>
    </row>
    <row r="7" spans="1:15" ht="26.25" x14ac:dyDescent="0.4">
      <c r="A7" s="158">
        <v>6299</v>
      </c>
      <c r="B7" s="158"/>
      <c r="C7" s="304" t="s">
        <v>14</v>
      </c>
      <c r="D7" s="39">
        <v>0</v>
      </c>
      <c r="E7" s="160">
        <v>0</v>
      </c>
      <c r="F7" s="160" t="s">
        <v>8</v>
      </c>
      <c r="G7" s="163">
        <v>0.01</v>
      </c>
      <c r="H7" s="163">
        <v>0.01</v>
      </c>
      <c r="I7" s="160">
        <v>0.05</v>
      </c>
      <c r="J7" s="160">
        <f>IF((G7-I7)&lt;0,0,(G7-I7))</f>
        <v>0</v>
      </c>
      <c r="K7" s="160">
        <f>G7+I7</f>
        <v>6.0000000000000005E-2</v>
      </c>
      <c r="L7" s="160" t="s">
        <v>15</v>
      </c>
      <c r="M7" s="167"/>
      <c r="N7" s="162"/>
      <c r="O7" s="162"/>
    </row>
    <row r="8" spans="1:15" x14ac:dyDescent="0.35">
      <c r="B8" s="158"/>
      <c r="C8" s="305" t="s">
        <v>16</v>
      </c>
      <c r="D8" s="165">
        <f>SUM(D3:D7)</f>
        <v>1.0000000000000004</v>
      </c>
      <c r="E8" s="166">
        <f>SUM(E3:E7)</f>
        <v>1</v>
      </c>
      <c r="F8" s="167"/>
      <c r="G8" s="166">
        <f>SUM(G3:G7)</f>
        <v>1</v>
      </c>
      <c r="H8" s="166">
        <f>SUM(H3:H7)</f>
        <v>1</v>
      </c>
      <c r="I8" s="167"/>
      <c r="J8" s="160"/>
      <c r="K8" s="160"/>
      <c r="L8" s="167"/>
      <c r="M8" s="167"/>
      <c r="N8" s="162"/>
      <c r="O8" s="162"/>
    </row>
    <row r="9" spans="1:15" ht="27" thickBot="1" x14ac:dyDescent="0.45">
      <c r="A9" s="158">
        <v>6299</v>
      </c>
      <c r="B9" s="158">
        <v>16144</v>
      </c>
      <c r="C9" s="306" t="s">
        <v>17</v>
      </c>
      <c r="D9" s="39">
        <f t="array" ref="D9">INDEX('132 הפוך'!F:F,MATCH(1,('132 הפוך'!A:A=B9)*('132 הפוך'!B:B=A9),0))/100</f>
        <v>0.17547758869147398</v>
      </c>
      <c r="E9" s="168">
        <v>0.15</v>
      </c>
      <c r="F9" s="168" t="s">
        <v>5</v>
      </c>
      <c r="G9" s="163">
        <v>0.19</v>
      </c>
      <c r="H9" s="163">
        <v>0.17</v>
      </c>
      <c r="I9" s="168">
        <v>0.06</v>
      </c>
      <c r="J9" s="168">
        <f>IF((G9-I9)&gt;0%,(G9-I9),0%)</f>
        <v>0.13</v>
      </c>
      <c r="K9" s="168">
        <f>G9+I9</f>
        <v>0.25</v>
      </c>
      <c r="L9" s="168" t="s">
        <v>46</v>
      </c>
      <c r="M9" s="307" t="s">
        <v>18</v>
      </c>
      <c r="N9" s="169" t="s">
        <v>18</v>
      </c>
      <c r="O9" s="169" t="s">
        <v>18</v>
      </c>
    </row>
    <row r="10" spans="1:15" x14ac:dyDescent="0.35">
      <c r="B10" s="170"/>
      <c r="C10" s="170"/>
      <c r="D10" s="170" t="s">
        <v>90</v>
      </c>
    </row>
    <row r="11" spans="1:15" ht="24" thickBot="1" x14ac:dyDescent="0.4">
      <c r="C11" s="244" t="s">
        <v>531</v>
      </c>
    </row>
    <row r="12" spans="1:15" ht="46.5" x14ac:dyDescent="0.35">
      <c r="C12" s="308" t="s">
        <v>0</v>
      </c>
      <c r="D12" s="308" t="s">
        <v>564</v>
      </c>
      <c r="E12" s="308" t="s">
        <v>215</v>
      </c>
      <c r="F12" s="308" t="s">
        <v>1</v>
      </c>
      <c r="G12" s="308" t="s">
        <v>563</v>
      </c>
      <c r="H12" s="308" t="s">
        <v>514</v>
      </c>
      <c r="I12" s="308" t="s">
        <v>189</v>
      </c>
      <c r="J12" s="309" t="s">
        <v>187</v>
      </c>
      <c r="K12" s="309" t="s">
        <v>188</v>
      </c>
      <c r="L12" s="308" t="s">
        <v>2</v>
      </c>
      <c r="M12" s="308" t="s">
        <v>589</v>
      </c>
      <c r="N12" s="159" t="s">
        <v>530</v>
      </c>
      <c r="O12" s="159" t="s">
        <v>3</v>
      </c>
    </row>
    <row r="13" spans="1:15" ht="26.25" x14ac:dyDescent="0.4">
      <c r="A13" s="158">
        <v>6426</v>
      </c>
      <c r="B13" s="158">
        <v>13595</v>
      </c>
      <c r="C13" s="304" t="s">
        <v>4</v>
      </c>
      <c r="D13" s="39">
        <f t="array" ref="D13">INDEX('132 הפוך'!F:F,MATCH(1,('132 הפוך'!A:A=B13)*('132 הפוך'!B:B=A13),0))/100</f>
        <v>0.365464888194794</v>
      </c>
      <c r="E13" s="160">
        <v>0.34</v>
      </c>
      <c r="F13" s="160" t="s">
        <v>5</v>
      </c>
      <c r="G13" s="160">
        <v>0.35</v>
      </c>
      <c r="H13" s="160">
        <v>0.35</v>
      </c>
      <c r="I13" s="160">
        <v>0.06</v>
      </c>
      <c r="J13" s="160">
        <f>G13-I13</f>
        <v>0.28999999999999998</v>
      </c>
      <c r="K13" s="160">
        <f>G13+I13</f>
        <v>0.41</v>
      </c>
      <c r="L13" s="160" t="s">
        <v>23</v>
      </c>
      <c r="M13" s="167" t="s">
        <v>588</v>
      </c>
      <c r="N13" s="164" t="s">
        <v>524</v>
      </c>
      <c r="O13" s="162" t="s">
        <v>502</v>
      </c>
    </row>
    <row r="14" spans="1:15" ht="26.25" x14ac:dyDescent="0.4">
      <c r="A14" s="158">
        <v>6426</v>
      </c>
      <c r="B14" s="158">
        <v>15705</v>
      </c>
      <c r="C14" s="304" t="s">
        <v>94</v>
      </c>
      <c r="D14" s="39">
        <f t="array" ref="D14">INDEX('132 הפוך'!F:F,MATCH(1,('132 הפוך'!A:A=B14)*('132 הפוך'!B:B=A14),0))/100</f>
        <v>0.97880838369074508</v>
      </c>
      <c r="E14" s="160">
        <v>0.61</v>
      </c>
      <c r="F14" s="163" t="s">
        <v>8</v>
      </c>
      <c r="G14" s="160">
        <v>0.61</v>
      </c>
      <c r="H14" s="160">
        <v>0.61</v>
      </c>
      <c r="I14" s="163">
        <v>0.05</v>
      </c>
      <c r="J14" s="160">
        <f>G14-I14</f>
        <v>0.55999999999999994</v>
      </c>
      <c r="K14" s="160">
        <f>G14+I14</f>
        <v>0.66</v>
      </c>
      <c r="L14" s="163" t="s">
        <v>48</v>
      </c>
      <c r="M14" s="167" t="s">
        <v>9</v>
      </c>
      <c r="N14" s="162" t="s">
        <v>9</v>
      </c>
      <c r="O14" s="162" t="s">
        <v>9</v>
      </c>
    </row>
    <row r="15" spans="1:15" ht="26.25" x14ac:dyDescent="0.4">
      <c r="A15" s="158">
        <v>6426</v>
      </c>
      <c r="B15" s="158">
        <v>15704</v>
      </c>
      <c r="C15" s="304" t="s">
        <v>10</v>
      </c>
      <c r="D15" s="39">
        <f t="array" ref="D15">INDEX('132 הפוך'!F:F,MATCH(1,('132 הפוך'!A:A=B15)*('132 הפוך'!B:B=A15),0))/100</f>
        <v>0</v>
      </c>
      <c r="E15" s="160">
        <v>0</v>
      </c>
      <c r="F15" s="160" t="s">
        <v>21</v>
      </c>
      <c r="G15" s="160">
        <v>0</v>
      </c>
      <c r="H15" s="160">
        <v>0</v>
      </c>
      <c r="I15" s="160">
        <v>0</v>
      </c>
      <c r="J15" s="160">
        <f>G15-I15</f>
        <v>0</v>
      </c>
      <c r="K15" s="160">
        <f>G15+I15</f>
        <v>0</v>
      </c>
      <c r="L15" s="160">
        <v>0</v>
      </c>
      <c r="M15" s="310"/>
      <c r="N15" s="164"/>
      <c r="O15" s="164"/>
    </row>
    <row r="16" spans="1:15" ht="26.25" x14ac:dyDescent="0.4">
      <c r="A16" s="158">
        <v>6426</v>
      </c>
      <c r="B16" s="158">
        <v>15644</v>
      </c>
      <c r="C16" s="304" t="s">
        <v>11</v>
      </c>
      <c r="D16" s="39">
        <f t="array" ref="D16">INDEX('132 הפוך'!F:F,MATCH(1,('132 הפוך'!A:A=B16)*('132 הפוך'!B:B=A16),0))/100</f>
        <v>1.8416804611304401E-2</v>
      </c>
      <c r="E16" s="160">
        <v>0.05</v>
      </c>
      <c r="F16" s="160" t="s">
        <v>8</v>
      </c>
      <c r="G16" s="160">
        <v>0.04</v>
      </c>
      <c r="H16" s="160">
        <v>0.04</v>
      </c>
      <c r="I16" s="160">
        <v>0.05</v>
      </c>
      <c r="J16" s="160">
        <f>IF((G16-I16)&lt;0,0,(G16-I16))</f>
        <v>0</v>
      </c>
      <c r="K16" s="160">
        <f>G16+I16</f>
        <v>0.09</v>
      </c>
      <c r="L16" s="160" t="s">
        <v>33</v>
      </c>
      <c r="M16" s="167" t="s">
        <v>13</v>
      </c>
      <c r="N16" s="162" t="s">
        <v>13</v>
      </c>
      <c r="O16" s="162" t="s">
        <v>13</v>
      </c>
    </row>
    <row r="17" spans="1:15" ht="26.25" x14ac:dyDescent="0.4">
      <c r="A17" s="158">
        <v>6426</v>
      </c>
      <c r="B17" s="158"/>
      <c r="C17" s="304" t="s">
        <v>86</v>
      </c>
      <c r="D17" s="39">
        <v>0</v>
      </c>
      <c r="E17" s="160">
        <v>0</v>
      </c>
      <c r="F17" s="160" t="s">
        <v>8</v>
      </c>
      <c r="G17" s="160">
        <v>0</v>
      </c>
      <c r="H17" s="160">
        <v>0</v>
      </c>
      <c r="I17" s="160">
        <v>0.05</v>
      </c>
      <c r="J17" s="160">
        <f>IF((G17-I17)&lt;0,0,(G17-I17))</f>
        <v>0</v>
      </c>
      <c r="K17" s="160">
        <f>G17+I17</f>
        <v>0.05</v>
      </c>
      <c r="L17" s="160" t="s">
        <v>22</v>
      </c>
      <c r="M17" s="167"/>
      <c r="N17" s="162"/>
      <c r="O17" s="162"/>
    </row>
    <row r="18" spans="1:15" x14ac:dyDescent="0.35">
      <c r="B18" s="158"/>
      <c r="C18" s="305" t="s">
        <v>16</v>
      </c>
      <c r="D18" s="165">
        <f>SUM(D13:D17)</f>
        <v>1.3626900764968435</v>
      </c>
      <c r="E18" s="166">
        <f>SUM(E13:E17)</f>
        <v>1</v>
      </c>
      <c r="F18" s="167"/>
      <c r="G18" s="166">
        <f>SUM(G13:G17)</f>
        <v>1</v>
      </c>
      <c r="H18" s="166">
        <f>SUM(H13:H17)</f>
        <v>1</v>
      </c>
      <c r="I18" s="167"/>
      <c r="J18" s="160"/>
      <c r="K18" s="160"/>
      <c r="L18" s="167"/>
      <c r="M18" s="167"/>
      <c r="N18" s="162"/>
      <c r="O18" s="162"/>
    </row>
    <row r="19" spans="1:15" ht="27" thickBot="1" x14ac:dyDescent="0.45">
      <c r="A19" s="158">
        <v>6426</v>
      </c>
      <c r="B19" s="158">
        <v>16144</v>
      </c>
      <c r="C19" s="306" t="s">
        <v>17</v>
      </c>
      <c r="D19" s="39">
        <f t="array" ref="D19">INDEX('132 הפוך'!F:F,MATCH(1,('132 הפוך'!A:A=B19)*('132 הפוך'!B:B=A19),0))/100</f>
        <v>9.6195278222476407E-2</v>
      </c>
      <c r="E19" s="168">
        <v>0.06</v>
      </c>
      <c r="F19" s="168" t="s">
        <v>5</v>
      </c>
      <c r="G19" s="160">
        <v>0.1</v>
      </c>
      <c r="H19" s="160">
        <v>0.1</v>
      </c>
      <c r="I19" s="168">
        <v>0.06</v>
      </c>
      <c r="J19" s="168">
        <f>IF((G19-I19)&gt;0%,(G19-I19),0%)</f>
        <v>4.0000000000000008E-2</v>
      </c>
      <c r="K19" s="168">
        <f>G19+I19</f>
        <v>0.16</v>
      </c>
      <c r="L19" s="168" t="s">
        <v>32</v>
      </c>
      <c r="M19" s="307" t="s">
        <v>18</v>
      </c>
      <c r="N19" s="169" t="s">
        <v>18</v>
      </c>
      <c r="O19" s="169" t="s">
        <v>18</v>
      </c>
    </row>
    <row r="20" spans="1:15" x14ac:dyDescent="0.35">
      <c r="C20" s="127" t="s">
        <v>78</v>
      </c>
    </row>
    <row r="21" spans="1:15" x14ac:dyDescent="0.35">
      <c r="C21" s="170" t="s">
        <v>93</v>
      </c>
    </row>
    <row r="22" spans="1:15" ht="25.5" x14ac:dyDescent="0.35">
      <c r="C22" s="229" t="s">
        <v>548</v>
      </c>
      <c r="D22" s="180"/>
      <c r="E22" s="180"/>
      <c r="F22" s="180"/>
      <c r="G22" s="180"/>
      <c r="H22" s="180"/>
      <c r="I22" s="138"/>
      <c r="J22" s="138"/>
    </row>
    <row r="23" spans="1:15" ht="25.5" x14ac:dyDescent="0.35">
      <c r="C23" s="229" t="s">
        <v>546</v>
      </c>
      <c r="D23" s="180"/>
      <c r="E23" s="180"/>
      <c r="F23" s="180"/>
      <c r="G23" s="180"/>
      <c r="H23" s="180"/>
    </row>
    <row r="24" spans="1:15" ht="25.5" x14ac:dyDescent="0.35">
      <c r="C24" s="229" t="s">
        <v>549</v>
      </c>
      <c r="D24" s="180"/>
      <c r="E24" s="180"/>
      <c r="F24" s="180"/>
      <c r="G24" s="180"/>
      <c r="H24" s="180"/>
    </row>
    <row r="25" spans="1:15" ht="25.5" x14ac:dyDescent="0.35">
      <c r="C25" s="229" t="s">
        <v>550</v>
      </c>
      <c r="D25" s="180"/>
      <c r="E25" s="180"/>
      <c r="F25" s="180"/>
      <c r="G25" s="180"/>
      <c r="H25" s="180"/>
    </row>
    <row r="26" spans="1:15" ht="25.5" x14ac:dyDescent="0.35">
      <c r="C26" s="229" t="s">
        <v>555</v>
      </c>
      <c r="D26" s="180"/>
      <c r="E26" s="180"/>
      <c r="F26" s="180"/>
      <c r="G26" s="180"/>
      <c r="H26" s="180"/>
    </row>
    <row r="27" spans="1:15" ht="25.5" x14ac:dyDescent="0.35">
      <c r="C27" s="229" t="s">
        <v>556</v>
      </c>
      <c r="D27" s="180"/>
      <c r="E27" s="180"/>
      <c r="F27" s="180"/>
      <c r="G27" s="180"/>
      <c r="H27" s="180"/>
    </row>
    <row r="28" spans="1:15" ht="25.5" x14ac:dyDescent="0.35">
      <c r="C28" s="229" t="s">
        <v>557</v>
      </c>
      <c r="D28" s="180"/>
      <c r="E28" s="180"/>
      <c r="F28" s="180"/>
      <c r="G28" s="180"/>
      <c r="H28" s="180"/>
    </row>
    <row r="29" spans="1:15" ht="25.5" x14ac:dyDescent="0.35">
      <c r="C29" s="229" t="s">
        <v>558</v>
      </c>
      <c r="D29" s="180"/>
      <c r="E29" s="180"/>
      <c r="F29" s="180"/>
      <c r="G29" s="180"/>
      <c r="H29" s="180"/>
    </row>
    <row r="30" spans="1:15" ht="25.5" x14ac:dyDescent="0.35">
      <c r="C30" s="229" t="s">
        <v>547</v>
      </c>
      <c r="D30" s="180"/>
      <c r="E30" s="180"/>
      <c r="F30" s="180"/>
      <c r="G30" s="180"/>
      <c r="H30" s="180"/>
    </row>
    <row r="31" spans="1:15" s="355" customFormat="1" x14ac:dyDescent="0.35">
      <c r="A31" s="355" t="s">
        <v>735</v>
      </c>
    </row>
  </sheetData>
  <mergeCells count="1">
    <mergeCell ref="A31:XFD31"/>
  </mergeCells>
  <pageMargins left="0.7" right="0.7" top="0.75" bottom="0.75" header="0.3" footer="0.3"/>
  <pageSetup paperSize="9" scale="39" orientation="landscape"/>
  <tableParts count="2">
    <tablePart r:id="rId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rightToLeft="1" tabSelected="1" topLeftCell="B1" zoomScale="70" zoomScaleNormal="70" workbookViewId="0">
      <selection activeCell="T10" sqref="T10"/>
    </sheetView>
  </sheetViews>
  <sheetFormatPr defaultColWidth="9" defaultRowHeight="23.25" x14ac:dyDescent="0.35"/>
  <cols>
    <col min="1" max="1" width="8" style="127" hidden="1" customWidth="1"/>
    <col min="2" max="2" width="145.625" style="127" customWidth="1"/>
    <col min="3" max="3" width="8.625" style="127" bestFit="1" customWidth="1"/>
    <col min="4" max="4" width="56.75" style="127" customWidth="1"/>
    <col min="5" max="5" width="7.25" style="127" hidden="1" customWidth="1"/>
    <col min="6" max="6" width="56.75" style="127" hidden="1" customWidth="1"/>
    <col min="7" max="7" width="7.25" style="127" hidden="1" customWidth="1"/>
    <col min="8" max="8" width="51.125" style="127" hidden="1" customWidth="1"/>
    <col min="9" max="16384" width="9" style="127"/>
  </cols>
  <sheetData>
    <row r="1" spans="1:9" x14ac:dyDescent="0.35">
      <c r="A1" s="126">
        <v>6191</v>
      </c>
      <c r="B1" s="244" t="s">
        <v>219</v>
      </c>
      <c r="C1" s="173"/>
      <c r="D1" s="173"/>
      <c r="E1" s="173"/>
      <c r="F1" s="173"/>
      <c r="G1" s="173"/>
      <c r="H1" s="173"/>
    </row>
    <row r="2" spans="1:9" ht="24" thickBot="1" x14ac:dyDescent="0.4">
      <c r="A2" s="126"/>
      <c r="B2" s="363" t="s">
        <v>737</v>
      </c>
      <c r="C2" s="363"/>
      <c r="D2" s="363"/>
      <c r="E2" s="173"/>
      <c r="F2" s="173"/>
      <c r="G2" s="173"/>
      <c r="H2" s="173"/>
    </row>
    <row r="3" spans="1:9" x14ac:dyDescent="0.35">
      <c r="B3" s="174" t="s">
        <v>51</v>
      </c>
      <c r="C3" s="365" t="s">
        <v>572</v>
      </c>
      <c r="D3" s="366"/>
      <c r="E3" s="365" t="s">
        <v>516</v>
      </c>
      <c r="F3" s="366"/>
      <c r="G3" s="365" t="s">
        <v>52</v>
      </c>
      <c r="H3" s="366"/>
      <c r="I3" s="364" t="s">
        <v>738</v>
      </c>
    </row>
    <row r="4" spans="1:9" x14ac:dyDescent="0.35">
      <c r="B4" s="175" t="s">
        <v>53</v>
      </c>
      <c r="C4" s="176">
        <v>0.49</v>
      </c>
      <c r="D4" s="177" t="s">
        <v>54</v>
      </c>
      <c r="E4" s="176">
        <v>0.51</v>
      </c>
      <c r="F4" s="177" t="s">
        <v>54</v>
      </c>
      <c r="G4" s="176">
        <v>0.5</v>
      </c>
      <c r="H4" s="177" t="s">
        <v>54</v>
      </c>
      <c r="I4" s="364"/>
    </row>
    <row r="5" spans="1:9" ht="69.75" x14ac:dyDescent="0.35">
      <c r="B5" s="179" t="s">
        <v>203</v>
      </c>
      <c r="C5" s="176">
        <v>0.26</v>
      </c>
      <c r="D5" s="177" t="s">
        <v>55</v>
      </c>
      <c r="E5" s="176">
        <v>0.25</v>
      </c>
      <c r="F5" s="177" t="s">
        <v>55</v>
      </c>
      <c r="G5" s="176">
        <v>0.24</v>
      </c>
      <c r="H5" s="177" t="s">
        <v>55</v>
      </c>
      <c r="I5" s="364"/>
    </row>
    <row r="6" spans="1:9" x14ac:dyDescent="0.35">
      <c r="B6" s="179" t="s">
        <v>113</v>
      </c>
      <c r="C6" s="176">
        <v>0.04</v>
      </c>
      <c r="D6" s="177" t="s">
        <v>505</v>
      </c>
      <c r="E6" s="176">
        <v>0.04</v>
      </c>
      <c r="F6" s="177" t="s">
        <v>505</v>
      </c>
      <c r="G6" s="176">
        <v>0.04</v>
      </c>
      <c r="H6" s="177" t="s">
        <v>505</v>
      </c>
      <c r="I6" s="364"/>
    </row>
    <row r="7" spans="1:9" ht="46.5" x14ac:dyDescent="0.35">
      <c r="B7" s="179" t="s">
        <v>220</v>
      </c>
      <c r="C7" s="176">
        <v>0.06</v>
      </c>
      <c r="D7" s="198" t="s">
        <v>186</v>
      </c>
      <c r="E7" s="176">
        <v>0.06</v>
      </c>
      <c r="F7" s="198" t="s">
        <v>186</v>
      </c>
      <c r="G7" s="176">
        <v>0.06</v>
      </c>
      <c r="H7" s="198" t="s">
        <v>186</v>
      </c>
      <c r="I7" s="364"/>
    </row>
    <row r="8" spans="1:9" x14ac:dyDescent="0.35">
      <c r="B8" s="179" t="s">
        <v>221</v>
      </c>
      <c r="C8" s="176">
        <v>0.1</v>
      </c>
      <c r="D8" s="177" t="s">
        <v>40</v>
      </c>
      <c r="E8" s="176">
        <v>0.11</v>
      </c>
      <c r="F8" s="177" t="s">
        <v>40</v>
      </c>
      <c r="G8" s="176">
        <v>0.11</v>
      </c>
      <c r="H8" s="177" t="s">
        <v>40</v>
      </c>
      <c r="I8" s="364"/>
    </row>
    <row r="9" spans="1:9" ht="24" thickBot="1" x14ac:dyDescent="0.4">
      <c r="B9" s="199"/>
      <c r="C9" s="178">
        <v>0.05</v>
      </c>
      <c r="D9" s="200" t="s">
        <v>27</v>
      </c>
      <c r="E9" s="178">
        <v>0.03</v>
      </c>
      <c r="F9" s="200" t="s">
        <v>27</v>
      </c>
      <c r="G9" s="178">
        <v>0.05</v>
      </c>
      <c r="H9" s="200" t="s">
        <v>27</v>
      </c>
      <c r="I9" s="364"/>
    </row>
    <row r="10" spans="1:9" x14ac:dyDescent="0.35">
      <c r="B10" s="358" t="s">
        <v>738</v>
      </c>
      <c r="C10" s="358"/>
      <c r="D10" s="358"/>
    </row>
    <row r="11" spans="1:9" x14ac:dyDescent="0.35">
      <c r="A11" s="126">
        <v>6345</v>
      </c>
      <c r="B11" s="244" t="s">
        <v>222</v>
      </c>
    </row>
    <row r="12" spans="1:9" ht="24" thickBot="1" x14ac:dyDescent="0.4">
      <c r="A12" s="126"/>
      <c r="B12" s="363" t="s">
        <v>739</v>
      </c>
      <c r="C12" s="363"/>
      <c r="D12" s="363"/>
    </row>
    <row r="13" spans="1:9" x14ac:dyDescent="0.35">
      <c r="B13" s="174" t="s">
        <v>51</v>
      </c>
      <c r="C13" s="365" t="s">
        <v>572</v>
      </c>
      <c r="D13" s="366"/>
      <c r="E13" s="365" t="s">
        <v>516</v>
      </c>
      <c r="F13" s="366"/>
      <c r="G13" s="365" t="s">
        <v>52</v>
      </c>
      <c r="H13" s="366"/>
      <c r="I13" s="364" t="s">
        <v>740</v>
      </c>
    </row>
    <row r="14" spans="1:9" x14ac:dyDescent="0.35">
      <c r="B14" s="175" t="s">
        <v>67</v>
      </c>
      <c r="C14" s="245">
        <v>0.56999999999999995</v>
      </c>
      <c r="D14" s="177" t="s">
        <v>39</v>
      </c>
      <c r="E14" s="245">
        <v>0.57999999999999996</v>
      </c>
      <c r="F14" s="177" t="s">
        <v>39</v>
      </c>
      <c r="G14" s="176">
        <v>0.55000000000000004</v>
      </c>
      <c r="H14" s="177" t="s">
        <v>39</v>
      </c>
      <c r="I14" s="364"/>
    </row>
    <row r="15" spans="1:9" x14ac:dyDescent="0.35">
      <c r="B15" s="179" t="s">
        <v>223</v>
      </c>
      <c r="C15" s="245">
        <v>0.34</v>
      </c>
      <c r="D15" s="177" t="s">
        <v>505</v>
      </c>
      <c r="E15" s="245">
        <v>0.34</v>
      </c>
      <c r="F15" s="177" t="s">
        <v>505</v>
      </c>
      <c r="G15" s="176">
        <v>0.3</v>
      </c>
      <c r="H15" s="177" t="s">
        <v>505</v>
      </c>
      <c r="I15" s="364"/>
    </row>
    <row r="16" spans="1:9" x14ac:dyDescent="0.35">
      <c r="B16" s="179" t="s">
        <v>207</v>
      </c>
      <c r="C16" s="245">
        <v>0.04</v>
      </c>
      <c r="D16" s="177" t="s">
        <v>68</v>
      </c>
      <c r="E16" s="245">
        <v>0.04</v>
      </c>
      <c r="F16" s="177" t="s">
        <v>68</v>
      </c>
      <c r="G16" s="176">
        <v>0.1</v>
      </c>
      <c r="H16" s="177" t="s">
        <v>68</v>
      </c>
      <c r="I16" s="364"/>
    </row>
    <row r="17" spans="1:10" ht="24" thickBot="1" x14ac:dyDescent="0.4">
      <c r="B17" s="201" t="s">
        <v>108</v>
      </c>
      <c r="C17" s="246">
        <v>0.05</v>
      </c>
      <c r="D17" s="202" t="s">
        <v>27</v>
      </c>
      <c r="E17" s="246">
        <v>0.04</v>
      </c>
      <c r="F17" s="202" t="s">
        <v>27</v>
      </c>
      <c r="G17" s="178">
        <v>0.05</v>
      </c>
      <c r="H17" s="202" t="s">
        <v>27</v>
      </c>
      <c r="I17" s="364"/>
    </row>
    <row r="18" spans="1:10" x14ac:dyDescent="0.35">
      <c r="B18" s="358" t="s">
        <v>740</v>
      </c>
      <c r="C18" s="358"/>
      <c r="D18" s="358"/>
    </row>
    <row r="19" spans="1:10" ht="25.5" x14ac:dyDescent="0.35">
      <c r="B19" s="229" t="s">
        <v>548</v>
      </c>
      <c r="C19" s="180"/>
      <c r="D19" s="180"/>
      <c r="E19" s="180"/>
      <c r="F19" s="180"/>
      <c r="G19" s="180"/>
      <c r="H19" s="180"/>
      <c r="I19" s="138"/>
      <c r="J19" s="138"/>
    </row>
    <row r="20" spans="1:10" ht="25.5" x14ac:dyDescent="0.35">
      <c r="B20" s="229" t="s">
        <v>546</v>
      </c>
      <c r="C20" s="180"/>
      <c r="D20" s="180"/>
      <c r="E20" s="180"/>
      <c r="F20" s="180"/>
      <c r="G20" s="180"/>
      <c r="H20" s="180"/>
    </row>
    <row r="21" spans="1:10" ht="25.5" x14ac:dyDescent="0.35">
      <c r="B21" s="229" t="s">
        <v>549</v>
      </c>
      <c r="C21" s="180"/>
      <c r="D21" s="180"/>
      <c r="E21" s="180"/>
      <c r="F21" s="180"/>
      <c r="G21" s="180"/>
      <c r="H21" s="180"/>
    </row>
    <row r="22" spans="1:10" ht="25.5" x14ac:dyDescent="0.35">
      <c r="B22" s="229" t="s">
        <v>550</v>
      </c>
      <c r="C22" s="180"/>
      <c r="D22" s="180"/>
      <c r="E22" s="180"/>
      <c r="F22" s="180"/>
      <c r="G22" s="180"/>
      <c r="H22" s="180"/>
    </row>
    <row r="23" spans="1:10" ht="25.5" x14ac:dyDescent="0.35">
      <c r="B23" s="229" t="s">
        <v>555</v>
      </c>
      <c r="C23" s="180"/>
      <c r="D23" s="180"/>
      <c r="E23" s="180"/>
      <c r="F23" s="180"/>
      <c r="G23" s="180"/>
      <c r="H23" s="180"/>
    </row>
    <row r="24" spans="1:10" ht="25.5" x14ac:dyDescent="0.35">
      <c r="B24" s="229" t="s">
        <v>556</v>
      </c>
      <c r="C24" s="180"/>
      <c r="D24" s="180"/>
      <c r="E24" s="180"/>
      <c r="F24" s="180"/>
      <c r="G24" s="180"/>
      <c r="H24" s="180"/>
    </row>
    <row r="25" spans="1:10" ht="25.5" x14ac:dyDescent="0.35">
      <c r="B25" s="229" t="s">
        <v>557</v>
      </c>
      <c r="C25" s="180"/>
      <c r="D25" s="180"/>
      <c r="E25" s="180"/>
      <c r="F25" s="180"/>
      <c r="G25" s="180"/>
      <c r="H25" s="180"/>
    </row>
    <row r="26" spans="1:10" ht="25.5" x14ac:dyDescent="0.35">
      <c r="B26" s="229" t="s">
        <v>558</v>
      </c>
      <c r="C26" s="180"/>
      <c r="D26" s="180"/>
      <c r="E26" s="180"/>
      <c r="F26" s="180"/>
      <c r="G26" s="180"/>
      <c r="H26" s="180"/>
    </row>
    <row r="27" spans="1:10" ht="25.5" x14ac:dyDescent="0.35">
      <c r="B27" s="229" t="s">
        <v>547</v>
      </c>
      <c r="C27" s="180"/>
      <c r="D27" s="180"/>
      <c r="E27" s="180"/>
      <c r="F27" s="180"/>
      <c r="G27" s="180"/>
      <c r="H27" s="180"/>
    </row>
    <row r="28" spans="1:10" s="357" customFormat="1" x14ac:dyDescent="0.35">
      <c r="A28" s="357" t="s">
        <v>735</v>
      </c>
    </row>
  </sheetData>
  <mergeCells count="13">
    <mergeCell ref="B18:D18"/>
    <mergeCell ref="A28:XFD28"/>
    <mergeCell ref="B2:D2"/>
    <mergeCell ref="I3:I9"/>
    <mergeCell ref="B10:D10"/>
    <mergeCell ref="B12:D12"/>
    <mergeCell ref="I13:I17"/>
    <mergeCell ref="G3:H3"/>
    <mergeCell ref="G13:H13"/>
    <mergeCell ref="E3:F3"/>
    <mergeCell ref="E13:F13"/>
    <mergeCell ref="C3:D3"/>
    <mergeCell ref="C13:D13"/>
  </mergeCells>
  <pageMargins left="0.70866141732283472" right="0.70866141732283472" top="0.74803149606299213" bottom="0.74803149606299213" header="0.31496062992125984" footer="0.31496062992125984"/>
  <pageSetup paperSize="9" scale="57"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906"/>
  <sheetViews>
    <sheetView rightToLeft="1" topLeftCell="B2335" workbookViewId="0">
      <selection activeCell="F2350" sqref="F2350:H2350"/>
    </sheetView>
  </sheetViews>
  <sheetFormatPr defaultRowHeight="14.25" x14ac:dyDescent="0.2"/>
  <cols>
    <col min="1" max="1" width="0.25" style="85" customWidth="1"/>
    <col min="2" max="3" width="3" style="85" customWidth="1"/>
    <col min="4" max="4" width="2.875" style="85" customWidth="1"/>
    <col min="5" max="5" width="3.875" style="85" customWidth="1"/>
    <col min="6" max="6" width="4.875" style="85" customWidth="1"/>
    <col min="7" max="7" width="5.625" style="85" customWidth="1"/>
    <col min="8" max="8" width="23.125" style="85" customWidth="1"/>
    <col min="9" max="9" width="25.625" style="85" customWidth="1"/>
    <col min="10" max="10" width="6.25" style="85" customWidth="1"/>
    <col min="11" max="11" width="0.625" style="85" customWidth="1"/>
    <col min="12" max="12" width="2.125" style="85" customWidth="1"/>
    <col min="13" max="13" width="4.125" style="85" customWidth="1"/>
    <col min="14" max="256" width="9" style="85"/>
    <col min="257" max="257" width="0.25" style="85" customWidth="1"/>
    <col min="258" max="259" width="3" style="85" customWidth="1"/>
    <col min="260" max="260" width="2.875" style="85" customWidth="1"/>
    <col min="261" max="261" width="3.875" style="85" customWidth="1"/>
    <col min="262" max="262" width="4.875" style="85" customWidth="1"/>
    <col min="263" max="263" width="5.625" style="85" customWidth="1"/>
    <col min="264" max="264" width="23.125" style="85" customWidth="1"/>
    <col min="265" max="265" width="25.625" style="85" customWidth="1"/>
    <col min="266" max="266" width="6.25" style="85" customWidth="1"/>
    <col min="267" max="267" width="0.625" style="85" customWidth="1"/>
    <col min="268" max="268" width="2.125" style="85" customWidth="1"/>
    <col min="269" max="269" width="4.125" style="85" customWidth="1"/>
    <col min="270" max="512" width="9" style="85"/>
    <col min="513" max="513" width="0.25" style="85" customWidth="1"/>
    <col min="514" max="515" width="3" style="85" customWidth="1"/>
    <col min="516" max="516" width="2.875" style="85" customWidth="1"/>
    <col min="517" max="517" width="3.875" style="85" customWidth="1"/>
    <col min="518" max="518" width="4.875" style="85" customWidth="1"/>
    <col min="519" max="519" width="5.625" style="85" customWidth="1"/>
    <col min="520" max="520" width="23.125" style="85" customWidth="1"/>
    <col min="521" max="521" width="25.625" style="85" customWidth="1"/>
    <col min="522" max="522" width="6.25" style="85" customWidth="1"/>
    <col min="523" max="523" width="0.625" style="85" customWidth="1"/>
    <col min="524" max="524" width="2.125" style="85" customWidth="1"/>
    <col min="525" max="525" width="4.125" style="85" customWidth="1"/>
    <col min="526" max="768" width="9" style="85"/>
    <col min="769" max="769" width="0.25" style="85" customWidth="1"/>
    <col min="770" max="771" width="3" style="85" customWidth="1"/>
    <col min="772" max="772" width="2.875" style="85" customWidth="1"/>
    <col min="773" max="773" width="3.875" style="85" customWidth="1"/>
    <col min="774" max="774" width="4.875" style="85" customWidth="1"/>
    <col min="775" max="775" width="5.625" style="85" customWidth="1"/>
    <col min="776" max="776" width="23.125" style="85" customWidth="1"/>
    <col min="777" max="777" width="25.625" style="85" customWidth="1"/>
    <col min="778" max="778" width="6.25" style="85" customWidth="1"/>
    <col min="779" max="779" width="0.625" style="85" customWidth="1"/>
    <col min="780" max="780" width="2.125" style="85" customWidth="1"/>
    <col min="781" max="781" width="4.125" style="85" customWidth="1"/>
    <col min="782" max="1024" width="9" style="85"/>
    <col min="1025" max="1025" width="0.25" style="85" customWidth="1"/>
    <col min="1026" max="1027" width="3" style="85" customWidth="1"/>
    <col min="1028" max="1028" width="2.875" style="85" customWidth="1"/>
    <col min="1029" max="1029" width="3.875" style="85" customWidth="1"/>
    <col min="1030" max="1030" width="4.875" style="85" customWidth="1"/>
    <col min="1031" max="1031" width="5.625" style="85" customWidth="1"/>
    <col min="1032" max="1032" width="23.125" style="85" customWidth="1"/>
    <col min="1033" max="1033" width="25.625" style="85" customWidth="1"/>
    <col min="1034" max="1034" width="6.25" style="85" customWidth="1"/>
    <col min="1035" max="1035" width="0.625" style="85" customWidth="1"/>
    <col min="1036" max="1036" width="2.125" style="85" customWidth="1"/>
    <col min="1037" max="1037" width="4.125" style="85" customWidth="1"/>
    <col min="1038" max="1280" width="9" style="85"/>
    <col min="1281" max="1281" width="0.25" style="85" customWidth="1"/>
    <col min="1282" max="1283" width="3" style="85" customWidth="1"/>
    <col min="1284" max="1284" width="2.875" style="85" customWidth="1"/>
    <col min="1285" max="1285" width="3.875" style="85" customWidth="1"/>
    <col min="1286" max="1286" width="4.875" style="85" customWidth="1"/>
    <col min="1287" max="1287" width="5.625" style="85" customWidth="1"/>
    <col min="1288" max="1288" width="23.125" style="85" customWidth="1"/>
    <col min="1289" max="1289" width="25.625" style="85" customWidth="1"/>
    <col min="1290" max="1290" width="6.25" style="85" customWidth="1"/>
    <col min="1291" max="1291" width="0.625" style="85" customWidth="1"/>
    <col min="1292" max="1292" width="2.125" style="85" customWidth="1"/>
    <col min="1293" max="1293" width="4.125" style="85" customWidth="1"/>
    <col min="1294" max="1536" width="9" style="85"/>
    <col min="1537" max="1537" width="0.25" style="85" customWidth="1"/>
    <col min="1538" max="1539" width="3" style="85" customWidth="1"/>
    <col min="1540" max="1540" width="2.875" style="85" customWidth="1"/>
    <col min="1541" max="1541" width="3.875" style="85" customWidth="1"/>
    <col min="1542" max="1542" width="4.875" style="85" customWidth="1"/>
    <col min="1543" max="1543" width="5.625" style="85" customWidth="1"/>
    <col min="1544" max="1544" width="23.125" style="85" customWidth="1"/>
    <col min="1545" max="1545" width="25.625" style="85" customWidth="1"/>
    <col min="1546" max="1546" width="6.25" style="85" customWidth="1"/>
    <col min="1547" max="1547" width="0.625" style="85" customWidth="1"/>
    <col min="1548" max="1548" width="2.125" style="85" customWidth="1"/>
    <col min="1549" max="1549" width="4.125" style="85" customWidth="1"/>
    <col min="1550" max="1792" width="9" style="85"/>
    <col min="1793" max="1793" width="0.25" style="85" customWidth="1"/>
    <col min="1794" max="1795" width="3" style="85" customWidth="1"/>
    <col min="1796" max="1796" width="2.875" style="85" customWidth="1"/>
    <col min="1797" max="1797" width="3.875" style="85" customWidth="1"/>
    <col min="1798" max="1798" width="4.875" style="85" customWidth="1"/>
    <col min="1799" max="1799" width="5.625" style="85" customWidth="1"/>
    <col min="1800" max="1800" width="23.125" style="85" customWidth="1"/>
    <col min="1801" max="1801" width="25.625" style="85" customWidth="1"/>
    <col min="1802" max="1802" width="6.25" style="85" customWidth="1"/>
    <col min="1803" max="1803" width="0.625" style="85" customWidth="1"/>
    <col min="1804" max="1804" width="2.125" style="85" customWidth="1"/>
    <col min="1805" max="1805" width="4.125" style="85" customWidth="1"/>
    <col min="1806" max="2048" width="9" style="85"/>
    <col min="2049" max="2049" width="0.25" style="85" customWidth="1"/>
    <col min="2050" max="2051" width="3" style="85" customWidth="1"/>
    <col min="2052" max="2052" width="2.875" style="85" customWidth="1"/>
    <col min="2053" max="2053" width="3.875" style="85" customWidth="1"/>
    <col min="2054" max="2054" width="4.875" style="85" customWidth="1"/>
    <col min="2055" max="2055" width="5.625" style="85" customWidth="1"/>
    <col min="2056" max="2056" width="23.125" style="85" customWidth="1"/>
    <col min="2057" max="2057" width="25.625" style="85" customWidth="1"/>
    <col min="2058" max="2058" width="6.25" style="85" customWidth="1"/>
    <col min="2059" max="2059" width="0.625" style="85" customWidth="1"/>
    <col min="2060" max="2060" width="2.125" style="85" customWidth="1"/>
    <col min="2061" max="2061" width="4.125" style="85" customWidth="1"/>
    <col min="2062" max="2304" width="9" style="85"/>
    <col min="2305" max="2305" width="0.25" style="85" customWidth="1"/>
    <col min="2306" max="2307" width="3" style="85" customWidth="1"/>
    <col min="2308" max="2308" width="2.875" style="85" customWidth="1"/>
    <col min="2309" max="2309" width="3.875" style="85" customWidth="1"/>
    <col min="2310" max="2310" width="4.875" style="85" customWidth="1"/>
    <col min="2311" max="2311" width="5.625" style="85" customWidth="1"/>
    <col min="2312" max="2312" width="23.125" style="85" customWidth="1"/>
    <col min="2313" max="2313" width="25.625" style="85" customWidth="1"/>
    <col min="2314" max="2314" width="6.25" style="85" customWidth="1"/>
    <col min="2315" max="2315" width="0.625" style="85" customWidth="1"/>
    <col min="2316" max="2316" width="2.125" style="85" customWidth="1"/>
    <col min="2317" max="2317" width="4.125" style="85" customWidth="1"/>
    <col min="2318" max="2560" width="9" style="85"/>
    <col min="2561" max="2561" width="0.25" style="85" customWidth="1"/>
    <col min="2562" max="2563" width="3" style="85" customWidth="1"/>
    <col min="2564" max="2564" width="2.875" style="85" customWidth="1"/>
    <col min="2565" max="2565" width="3.875" style="85" customWidth="1"/>
    <col min="2566" max="2566" width="4.875" style="85" customWidth="1"/>
    <col min="2567" max="2567" width="5.625" style="85" customWidth="1"/>
    <col min="2568" max="2568" width="23.125" style="85" customWidth="1"/>
    <col min="2569" max="2569" width="25.625" style="85" customWidth="1"/>
    <col min="2570" max="2570" width="6.25" style="85" customWidth="1"/>
    <col min="2571" max="2571" width="0.625" style="85" customWidth="1"/>
    <col min="2572" max="2572" width="2.125" style="85" customWidth="1"/>
    <col min="2573" max="2573" width="4.125" style="85" customWidth="1"/>
    <col min="2574" max="2816" width="9" style="85"/>
    <col min="2817" max="2817" width="0.25" style="85" customWidth="1"/>
    <col min="2818" max="2819" width="3" style="85" customWidth="1"/>
    <col min="2820" max="2820" width="2.875" style="85" customWidth="1"/>
    <col min="2821" max="2821" width="3.875" style="85" customWidth="1"/>
    <col min="2822" max="2822" width="4.875" style="85" customWidth="1"/>
    <col min="2823" max="2823" width="5.625" style="85" customWidth="1"/>
    <col min="2824" max="2824" width="23.125" style="85" customWidth="1"/>
    <col min="2825" max="2825" width="25.625" style="85" customWidth="1"/>
    <col min="2826" max="2826" width="6.25" style="85" customWidth="1"/>
    <col min="2827" max="2827" width="0.625" style="85" customWidth="1"/>
    <col min="2828" max="2828" width="2.125" style="85" customWidth="1"/>
    <col min="2829" max="2829" width="4.125" style="85" customWidth="1"/>
    <col min="2830" max="3072" width="9" style="85"/>
    <col min="3073" max="3073" width="0.25" style="85" customWidth="1"/>
    <col min="3074" max="3075" width="3" style="85" customWidth="1"/>
    <col min="3076" max="3076" width="2.875" style="85" customWidth="1"/>
    <col min="3077" max="3077" width="3.875" style="85" customWidth="1"/>
    <col min="3078" max="3078" width="4.875" style="85" customWidth="1"/>
    <col min="3079" max="3079" width="5.625" style="85" customWidth="1"/>
    <col min="3080" max="3080" width="23.125" style="85" customWidth="1"/>
    <col min="3081" max="3081" width="25.625" style="85" customWidth="1"/>
    <col min="3082" max="3082" width="6.25" style="85" customWidth="1"/>
    <col min="3083" max="3083" width="0.625" style="85" customWidth="1"/>
    <col min="3084" max="3084" width="2.125" style="85" customWidth="1"/>
    <col min="3085" max="3085" width="4.125" style="85" customWidth="1"/>
    <col min="3086" max="3328" width="9" style="85"/>
    <col min="3329" max="3329" width="0.25" style="85" customWidth="1"/>
    <col min="3330" max="3331" width="3" style="85" customWidth="1"/>
    <col min="3332" max="3332" width="2.875" style="85" customWidth="1"/>
    <col min="3333" max="3333" width="3.875" style="85" customWidth="1"/>
    <col min="3334" max="3334" width="4.875" style="85" customWidth="1"/>
    <col min="3335" max="3335" width="5.625" style="85" customWidth="1"/>
    <col min="3336" max="3336" width="23.125" style="85" customWidth="1"/>
    <col min="3337" max="3337" width="25.625" style="85" customWidth="1"/>
    <col min="3338" max="3338" width="6.25" style="85" customWidth="1"/>
    <col min="3339" max="3339" width="0.625" style="85" customWidth="1"/>
    <col min="3340" max="3340" width="2.125" style="85" customWidth="1"/>
    <col min="3341" max="3341" width="4.125" style="85" customWidth="1"/>
    <col min="3342" max="3584" width="9" style="85"/>
    <col min="3585" max="3585" width="0.25" style="85" customWidth="1"/>
    <col min="3586" max="3587" width="3" style="85" customWidth="1"/>
    <col min="3588" max="3588" width="2.875" style="85" customWidth="1"/>
    <col min="3589" max="3589" width="3.875" style="85" customWidth="1"/>
    <col min="3590" max="3590" width="4.875" style="85" customWidth="1"/>
    <col min="3591" max="3591" width="5.625" style="85" customWidth="1"/>
    <col min="3592" max="3592" width="23.125" style="85" customWidth="1"/>
    <col min="3593" max="3593" width="25.625" style="85" customWidth="1"/>
    <col min="3594" max="3594" width="6.25" style="85" customWidth="1"/>
    <col min="3595" max="3595" width="0.625" style="85" customWidth="1"/>
    <col min="3596" max="3596" width="2.125" style="85" customWidth="1"/>
    <col min="3597" max="3597" width="4.125" style="85" customWidth="1"/>
    <col min="3598" max="3840" width="9" style="85"/>
    <col min="3841" max="3841" width="0.25" style="85" customWidth="1"/>
    <col min="3842" max="3843" width="3" style="85" customWidth="1"/>
    <col min="3844" max="3844" width="2.875" style="85" customWidth="1"/>
    <col min="3845" max="3845" width="3.875" style="85" customWidth="1"/>
    <col min="3846" max="3846" width="4.875" style="85" customWidth="1"/>
    <col min="3847" max="3847" width="5.625" style="85" customWidth="1"/>
    <col min="3848" max="3848" width="23.125" style="85" customWidth="1"/>
    <col min="3849" max="3849" width="25.625" style="85" customWidth="1"/>
    <col min="3850" max="3850" width="6.25" style="85" customWidth="1"/>
    <col min="3851" max="3851" width="0.625" style="85" customWidth="1"/>
    <col min="3852" max="3852" width="2.125" style="85" customWidth="1"/>
    <col min="3853" max="3853" width="4.125" style="85" customWidth="1"/>
    <col min="3854" max="4096" width="9" style="85"/>
    <col min="4097" max="4097" width="0.25" style="85" customWidth="1"/>
    <col min="4098" max="4099" width="3" style="85" customWidth="1"/>
    <col min="4100" max="4100" width="2.875" style="85" customWidth="1"/>
    <col min="4101" max="4101" width="3.875" style="85" customWidth="1"/>
    <col min="4102" max="4102" width="4.875" style="85" customWidth="1"/>
    <col min="4103" max="4103" width="5.625" style="85" customWidth="1"/>
    <col min="4104" max="4104" width="23.125" style="85" customWidth="1"/>
    <col min="4105" max="4105" width="25.625" style="85" customWidth="1"/>
    <col min="4106" max="4106" width="6.25" style="85" customWidth="1"/>
    <col min="4107" max="4107" width="0.625" style="85" customWidth="1"/>
    <col min="4108" max="4108" width="2.125" style="85" customWidth="1"/>
    <col min="4109" max="4109" width="4.125" style="85" customWidth="1"/>
    <col min="4110" max="4352" width="9" style="85"/>
    <col min="4353" max="4353" width="0.25" style="85" customWidth="1"/>
    <col min="4354" max="4355" width="3" style="85" customWidth="1"/>
    <col min="4356" max="4356" width="2.875" style="85" customWidth="1"/>
    <col min="4357" max="4357" width="3.875" style="85" customWidth="1"/>
    <col min="4358" max="4358" width="4.875" style="85" customWidth="1"/>
    <col min="4359" max="4359" width="5.625" style="85" customWidth="1"/>
    <col min="4360" max="4360" width="23.125" style="85" customWidth="1"/>
    <col min="4361" max="4361" width="25.625" style="85" customWidth="1"/>
    <col min="4362" max="4362" width="6.25" style="85" customWidth="1"/>
    <col min="4363" max="4363" width="0.625" style="85" customWidth="1"/>
    <col min="4364" max="4364" width="2.125" style="85" customWidth="1"/>
    <col min="4365" max="4365" width="4.125" style="85" customWidth="1"/>
    <col min="4366" max="4608" width="9" style="85"/>
    <col min="4609" max="4609" width="0.25" style="85" customWidth="1"/>
    <col min="4610" max="4611" width="3" style="85" customWidth="1"/>
    <col min="4612" max="4612" width="2.875" style="85" customWidth="1"/>
    <col min="4613" max="4613" width="3.875" style="85" customWidth="1"/>
    <col min="4614" max="4614" width="4.875" style="85" customWidth="1"/>
    <col min="4615" max="4615" width="5.625" style="85" customWidth="1"/>
    <col min="4616" max="4616" width="23.125" style="85" customWidth="1"/>
    <col min="4617" max="4617" width="25.625" style="85" customWidth="1"/>
    <col min="4618" max="4618" width="6.25" style="85" customWidth="1"/>
    <col min="4619" max="4619" width="0.625" style="85" customWidth="1"/>
    <col min="4620" max="4620" width="2.125" style="85" customWidth="1"/>
    <col min="4621" max="4621" width="4.125" style="85" customWidth="1"/>
    <col min="4622" max="4864" width="9" style="85"/>
    <col min="4865" max="4865" width="0.25" style="85" customWidth="1"/>
    <col min="4866" max="4867" width="3" style="85" customWidth="1"/>
    <col min="4868" max="4868" width="2.875" style="85" customWidth="1"/>
    <col min="4869" max="4869" width="3.875" style="85" customWidth="1"/>
    <col min="4870" max="4870" width="4.875" style="85" customWidth="1"/>
    <col min="4871" max="4871" width="5.625" style="85" customWidth="1"/>
    <col min="4872" max="4872" width="23.125" style="85" customWidth="1"/>
    <col min="4873" max="4873" width="25.625" style="85" customWidth="1"/>
    <col min="4874" max="4874" width="6.25" style="85" customWidth="1"/>
    <col min="4875" max="4875" width="0.625" style="85" customWidth="1"/>
    <col min="4876" max="4876" width="2.125" style="85" customWidth="1"/>
    <col min="4877" max="4877" width="4.125" style="85" customWidth="1"/>
    <col min="4878" max="5120" width="9" style="85"/>
    <col min="5121" max="5121" width="0.25" style="85" customWidth="1"/>
    <col min="5122" max="5123" width="3" style="85" customWidth="1"/>
    <col min="5124" max="5124" width="2.875" style="85" customWidth="1"/>
    <col min="5125" max="5125" width="3.875" style="85" customWidth="1"/>
    <col min="5126" max="5126" width="4.875" style="85" customWidth="1"/>
    <col min="5127" max="5127" width="5.625" style="85" customWidth="1"/>
    <col min="5128" max="5128" width="23.125" style="85" customWidth="1"/>
    <col min="5129" max="5129" width="25.625" style="85" customWidth="1"/>
    <col min="5130" max="5130" width="6.25" style="85" customWidth="1"/>
    <col min="5131" max="5131" width="0.625" style="85" customWidth="1"/>
    <col min="5132" max="5132" width="2.125" style="85" customWidth="1"/>
    <col min="5133" max="5133" width="4.125" style="85" customWidth="1"/>
    <col min="5134" max="5376" width="9" style="85"/>
    <col min="5377" max="5377" width="0.25" style="85" customWidth="1"/>
    <col min="5378" max="5379" width="3" style="85" customWidth="1"/>
    <col min="5380" max="5380" width="2.875" style="85" customWidth="1"/>
    <col min="5381" max="5381" width="3.875" style="85" customWidth="1"/>
    <col min="5382" max="5382" width="4.875" style="85" customWidth="1"/>
    <col min="5383" max="5383" width="5.625" style="85" customWidth="1"/>
    <col min="5384" max="5384" width="23.125" style="85" customWidth="1"/>
    <col min="5385" max="5385" width="25.625" style="85" customWidth="1"/>
    <col min="5386" max="5386" width="6.25" style="85" customWidth="1"/>
    <col min="5387" max="5387" width="0.625" style="85" customWidth="1"/>
    <col min="5388" max="5388" width="2.125" style="85" customWidth="1"/>
    <col min="5389" max="5389" width="4.125" style="85" customWidth="1"/>
    <col min="5390" max="5632" width="9" style="85"/>
    <col min="5633" max="5633" width="0.25" style="85" customWidth="1"/>
    <col min="5634" max="5635" width="3" style="85" customWidth="1"/>
    <col min="5636" max="5636" width="2.875" style="85" customWidth="1"/>
    <col min="5637" max="5637" width="3.875" style="85" customWidth="1"/>
    <col min="5638" max="5638" width="4.875" style="85" customWidth="1"/>
    <col min="5639" max="5639" width="5.625" style="85" customWidth="1"/>
    <col min="5640" max="5640" width="23.125" style="85" customWidth="1"/>
    <col min="5641" max="5641" width="25.625" style="85" customWidth="1"/>
    <col min="5642" max="5642" width="6.25" style="85" customWidth="1"/>
    <col min="5643" max="5643" width="0.625" style="85" customWidth="1"/>
    <col min="5644" max="5644" width="2.125" style="85" customWidth="1"/>
    <col min="5645" max="5645" width="4.125" style="85" customWidth="1"/>
    <col min="5646" max="5888" width="9" style="85"/>
    <col min="5889" max="5889" width="0.25" style="85" customWidth="1"/>
    <col min="5890" max="5891" width="3" style="85" customWidth="1"/>
    <col min="5892" max="5892" width="2.875" style="85" customWidth="1"/>
    <col min="5893" max="5893" width="3.875" style="85" customWidth="1"/>
    <col min="5894" max="5894" width="4.875" style="85" customWidth="1"/>
    <col min="5895" max="5895" width="5.625" style="85" customWidth="1"/>
    <col min="5896" max="5896" width="23.125" style="85" customWidth="1"/>
    <col min="5897" max="5897" width="25.625" style="85" customWidth="1"/>
    <col min="5898" max="5898" width="6.25" style="85" customWidth="1"/>
    <col min="5899" max="5899" width="0.625" style="85" customWidth="1"/>
    <col min="5900" max="5900" width="2.125" style="85" customWidth="1"/>
    <col min="5901" max="5901" width="4.125" style="85" customWidth="1"/>
    <col min="5902" max="6144" width="9" style="85"/>
    <col min="6145" max="6145" width="0.25" style="85" customWidth="1"/>
    <col min="6146" max="6147" width="3" style="85" customWidth="1"/>
    <col min="6148" max="6148" width="2.875" style="85" customWidth="1"/>
    <col min="6149" max="6149" width="3.875" style="85" customWidth="1"/>
    <col min="6150" max="6150" width="4.875" style="85" customWidth="1"/>
    <col min="6151" max="6151" width="5.625" style="85" customWidth="1"/>
    <col min="6152" max="6152" width="23.125" style="85" customWidth="1"/>
    <col min="6153" max="6153" width="25.625" style="85" customWidth="1"/>
    <col min="6154" max="6154" width="6.25" style="85" customWidth="1"/>
    <col min="6155" max="6155" width="0.625" style="85" customWidth="1"/>
    <col min="6156" max="6156" width="2.125" style="85" customWidth="1"/>
    <col min="6157" max="6157" width="4.125" style="85" customWidth="1"/>
    <col min="6158" max="6400" width="9" style="85"/>
    <col min="6401" max="6401" width="0.25" style="85" customWidth="1"/>
    <col min="6402" max="6403" width="3" style="85" customWidth="1"/>
    <col min="6404" max="6404" width="2.875" style="85" customWidth="1"/>
    <col min="6405" max="6405" width="3.875" style="85" customWidth="1"/>
    <col min="6406" max="6406" width="4.875" style="85" customWidth="1"/>
    <col min="6407" max="6407" width="5.625" style="85" customWidth="1"/>
    <col min="6408" max="6408" width="23.125" style="85" customWidth="1"/>
    <col min="6409" max="6409" width="25.625" style="85" customWidth="1"/>
    <col min="6410" max="6410" width="6.25" style="85" customWidth="1"/>
    <col min="6411" max="6411" width="0.625" style="85" customWidth="1"/>
    <col min="6412" max="6412" width="2.125" style="85" customWidth="1"/>
    <col min="6413" max="6413" width="4.125" style="85" customWidth="1"/>
    <col min="6414" max="6656" width="9" style="85"/>
    <col min="6657" max="6657" width="0.25" style="85" customWidth="1"/>
    <col min="6658" max="6659" width="3" style="85" customWidth="1"/>
    <col min="6660" max="6660" width="2.875" style="85" customWidth="1"/>
    <col min="6661" max="6661" width="3.875" style="85" customWidth="1"/>
    <col min="6662" max="6662" width="4.875" style="85" customWidth="1"/>
    <col min="6663" max="6663" width="5.625" style="85" customWidth="1"/>
    <col min="6664" max="6664" width="23.125" style="85" customWidth="1"/>
    <col min="6665" max="6665" width="25.625" style="85" customWidth="1"/>
    <col min="6666" max="6666" width="6.25" style="85" customWidth="1"/>
    <col min="6667" max="6667" width="0.625" style="85" customWidth="1"/>
    <col min="6668" max="6668" width="2.125" style="85" customWidth="1"/>
    <col min="6669" max="6669" width="4.125" style="85" customWidth="1"/>
    <col min="6670" max="6912" width="9" style="85"/>
    <col min="6913" max="6913" width="0.25" style="85" customWidth="1"/>
    <col min="6914" max="6915" width="3" style="85" customWidth="1"/>
    <col min="6916" max="6916" width="2.875" style="85" customWidth="1"/>
    <col min="6917" max="6917" width="3.875" style="85" customWidth="1"/>
    <col min="6918" max="6918" width="4.875" style="85" customWidth="1"/>
    <col min="6919" max="6919" width="5.625" style="85" customWidth="1"/>
    <col min="6920" max="6920" width="23.125" style="85" customWidth="1"/>
    <col min="6921" max="6921" width="25.625" style="85" customWidth="1"/>
    <col min="6922" max="6922" width="6.25" style="85" customWidth="1"/>
    <col min="6923" max="6923" width="0.625" style="85" customWidth="1"/>
    <col min="6924" max="6924" width="2.125" style="85" customWidth="1"/>
    <col min="6925" max="6925" width="4.125" style="85" customWidth="1"/>
    <col min="6926" max="7168" width="9" style="85"/>
    <col min="7169" max="7169" width="0.25" style="85" customWidth="1"/>
    <col min="7170" max="7171" width="3" style="85" customWidth="1"/>
    <col min="7172" max="7172" width="2.875" style="85" customWidth="1"/>
    <col min="7173" max="7173" width="3.875" style="85" customWidth="1"/>
    <col min="7174" max="7174" width="4.875" style="85" customWidth="1"/>
    <col min="7175" max="7175" width="5.625" style="85" customWidth="1"/>
    <col min="7176" max="7176" width="23.125" style="85" customWidth="1"/>
    <col min="7177" max="7177" width="25.625" style="85" customWidth="1"/>
    <col min="7178" max="7178" width="6.25" style="85" customWidth="1"/>
    <col min="7179" max="7179" width="0.625" style="85" customWidth="1"/>
    <col min="7180" max="7180" width="2.125" style="85" customWidth="1"/>
    <col min="7181" max="7181" width="4.125" style="85" customWidth="1"/>
    <col min="7182" max="7424" width="9" style="85"/>
    <col min="7425" max="7425" width="0.25" style="85" customWidth="1"/>
    <col min="7426" max="7427" width="3" style="85" customWidth="1"/>
    <col min="7428" max="7428" width="2.875" style="85" customWidth="1"/>
    <col min="7429" max="7429" width="3.875" style="85" customWidth="1"/>
    <col min="7430" max="7430" width="4.875" style="85" customWidth="1"/>
    <col min="7431" max="7431" width="5.625" style="85" customWidth="1"/>
    <col min="7432" max="7432" width="23.125" style="85" customWidth="1"/>
    <col min="7433" max="7433" width="25.625" style="85" customWidth="1"/>
    <col min="7434" max="7434" width="6.25" style="85" customWidth="1"/>
    <col min="7435" max="7435" width="0.625" style="85" customWidth="1"/>
    <col min="7436" max="7436" width="2.125" style="85" customWidth="1"/>
    <col min="7437" max="7437" width="4.125" style="85" customWidth="1"/>
    <col min="7438" max="7680" width="9" style="85"/>
    <col min="7681" max="7681" width="0.25" style="85" customWidth="1"/>
    <col min="7682" max="7683" width="3" style="85" customWidth="1"/>
    <col min="7684" max="7684" width="2.875" style="85" customWidth="1"/>
    <col min="7685" max="7685" width="3.875" style="85" customWidth="1"/>
    <col min="7686" max="7686" width="4.875" style="85" customWidth="1"/>
    <col min="7687" max="7687" width="5.625" style="85" customWidth="1"/>
    <col min="7688" max="7688" width="23.125" style="85" customWidth="1"/>
    <col min="7689" max="7689" width="25.625" style="85" customWidth="1"/>
    <col min="7690" max="7690" width="6.25" style="85" customWidth="1"/>
    <col min="7691" max="7691" width="0.625" style="85" customWidth="1"/>
    <col min="7692" max="7692" width="2.125" style="85" customWidth="1"/>
    <col min="7693" max="7693" width="4.125" style="85" customWidth="1"/>
    <col min="7694" max="7936" width="9" style="85"/>
    <col min="7937" max="7937" width="0.25" style="85" customWidth="1"/>
    <col min="7938" max="7939" width="3" style="85" customWidth="1"/>
    <col min="7940" max="7940" width="2.875" style="85" customWidth="1"/>
    <col min="7941" max="7941" width="3.875" style="85" customWidth="1"/>
    <col min="7942" max="7942" width="4.875" style="85" customWidth="1"/>
    <col min="7943" max="7943" width="5.625" style="85" customWidth="1"/>
    <col min="7944" max="7944" width="23.125" style="85" customWidth="1"/>
    <col min="7945" max="7945" width="25.625" style="85" customWidth="1"/>
    <col min="7946" max="7946" width="6.25" style="85" customWidth="1"/>
    <col min="7947" max="7947" width="0.625" style="85" customWidth="1"/>
    <col min="7948" max="7948" width="2.125" style="85" customWidth="1"/>
    <col min="7949" max="7949" width="4.125" style="85" customWidth="1"/>
    <col min="7950" max="8192" width="9" style="85"/>
    <col min="8193" max="8193" width="0.25" style="85" customWidth="1"/>
    <col min="8194" max="8195" width="3" style="85" customWidth="1"/>
    <col min="8196" max="8196" width="2.875" style="85" customWidth="1"/>
    <col min="8197" max="8197" width="3.875" style="85" customWidth="1"/>
    <col min="8198" max="8198" width="4.875" style="85" customWidth="1"/>
    <col min="8199" max="8199" width="5.625" style="85" customWidth="1"/>
    <col min="8200" max="8200" width="23.125" style="85" customWidth="1"/>
    <col min="8201" max="8201" width="25.625" style="85" customWidth="1"/>
    <col min="8202" max="8202" width="6.25" style="85" customWidth="1"/>
    <col min="8203" max="8203" width="0.625" style="85" customWidth="1"/>
    <col min="8204" max="8204" width="2.125" style="85" customWidth="1"/>
    <col min="8205" max="8205" width="4.125" style="85" customWidth="1"/>
    <col min="8206" max="8448" width="9" style="85"/>
    <col min="8449" max="8449" width="0.25" style="85" customWidth="1"/>
    <col min="8450" max="8451" width="3" style="85" customWidth="1"/>
    <col min="8452" max="8452" width="2.875" style="85" customWidth="1"/>
    <col min="8453" max="8453" width="3.875" style="85" customWidth="1"/>
    <col min="8454" max="8454" width="4.875" style="85" customWidth="1"/>
    <col min="8455" max="8455" width="5.625" style="85" customWidth="1"/>
    <col min="8456" max="8456" width="23.125" style="85" customWidth="1"/>
    <col min="8457" max="8457" width="25.625" style="85" customWidth="1"/>
    <col min="8458" max="8458" width="6.25" style="85" customWidth="1"/>
    <col min="8459" max="8459" width="0.625" style="85" customWidth="1"/>
    <col min="8460" max="8460" width="2.125" style="85" customWidth="1"/>
    <col min="8461" max="8461" width="4.125" style="85" customWidth="1"/>
    <col min="8462" max="8704" width="9" style="85"/>
    <col min="8705" max="8705" width="0.25" style="85" customWidth="1"/>
    <col min="8706" max="8707" width="3" style="85" customWidth="1"/>
    <col min="8708" max="8708" width="2.875" style="85" customWidth="1"/>
    <col min="8709" max="8709" width="3.875" style="85" customWidth="1"/>
    <col min="8710" max="8710" width="4.875" style="85" customWidth="1"/>
    <col min="8711" max="8711" width="5.625" style="85" customWidth="1"/>
    <col min="8712" max="8712" width="23.125" style="85" customWidth="1"/>
    <col min="8713" max="8713" width="25.625" style="85" customWidth="1"/>
    <col min="8714" max="8714" width="6.25" style="85" customWidth="1"/>
    <col min="8715" max="8715" width="0.625" style="85" customWidth="1"/>
    <col min="8716" max="8716" width="2.125" style="85" customWidth="1"/>
    <col min="8717" max="8717" width="4.125" style="85" customWidth="1"/>
    <col min="8718" max="8960" width="9" style="85"/>
    <col min="8961" max="8961" width="0.25" style="85" customWidth="1"/>
    <col min="8962" max="8963" width="3" style="85" customWidth="1"/>
    <col min="8964" max="8964" width="2.875" style="85" customWidth="1"/>
    <col min="8965" max="8965" width="3.875" style="85" customWidth="1"/>
    <col min="8966" max="8966" width="4.875" style="85" customWidth="1"/>
    <col min="8967" max="8967" width="5.625" style="85" customWidth="1"/>
    <col min="8968" max="8968" width="23.125" style="85" customWidth="1"/>
    <col min="8969" max="8969" width="25.625" style="85" customWidth="1"/>
    <col min="8970" max="8970" width="6.25" style="85" customWidth="1"/>
    <col min="8971" max="8971" width="0.625" style="85" customWidth="1"/>
    <col min="8972" max="8972" width="2.125" style="85" customWidth="1"/>
    <col min="8973" max="8973" width="4.125" style="85" customWidth="1"/>
    <col min="8974" max="9216" width="9" style="85"/>
    <col min="9217" max="9217" width="0.25" style="85" customWidth="1"/>
    <col min="9218" max="9219" width="3" style="85" customWidth="1"/>
    <col min="9220" max="9220" width="2.875" style="85" customWidth="1"/>
    <col min="9221" max="9221" width="3.875" style="85" customWidth="1"/>
    <col min="9222" max="9222" width="4.875" style="85" customWidth="1"/>
    <col min="9223" max="9223" width="5.625" style="85" customWidth="1"/>
    <col min="9224" max="9224" width="23.125" style="85" customWidth="1"/>
    <col min="9225" max="9225" width="25.625" style="85" customWidth="1"/>
    <col min="9226" max="9226" width="6.25" style="85" customWidth="1"/>
    <col min="9227" max="9227" width="0.625" style="85" customWidth="1"/>
    <col min="9228" max="9228" width="2.125" style="85" customWidth="1"/>
    <col min="9229" max="9229" width="4.125" style="85" customWidth="1"/>
    <col min="9230" max="9472" width="9" style="85"/>
    <col min="9473" max="9473" width="0.25" style="85" customWidth="1"/>
    <col min="9474" max="9475" width="3" style="85" customWidth="1"/>
    <col min="9476" max="9476" width="2.875" style="85" customWidth="1"/>
    <col min="9477" max="9477" width="3.875" style="85" customWidth="1"/>
    <col min="9478" max="9478" width="4.875" style="85" customWidth="1"/>
    <col min="9479" max="9479" width="5.625" style="85" customWidth="1"/>
    <col min="9480" max="9480" width="23.125" style="85" customWidth="1"/>
    <col min="9481" max="9481" width="25.625" style="85" customWidth="1"/>
    <col min="9482" max="9482" width="6.25" style="85" customWidth="1"/>
    <col min="9483" max="9483" width="0.625" style="85" customWidth="1"/>
    <col min="9484" max="9484" width="2.125" style="85" customWidth="1"/>
    <col min="9485" max="9485" width="4.125" style="85" customWidth="1"/>
    <col min="9486" max="9728" width="9" style="85"/>
    <col min="9729" max="9729" width="0.25" style="85" customWidth="1"/>
    <col min="9730" max="9731" width="3" style="85" customWidth="1"/>
    <col min="9732" max="9732" width="2.875" style="85" customWidth="1"/>
    <col min="9733" max="9733" width="3.875" style="85" customWidth="1"/>
    <col min="9734" max="9734" width="4.875" style="85" customWidth="1"/>
    <col min="9735" max="9735" width="5.625" style="85" customWidth="1"/>
    <col min="9736" max="9736" width="23.125" style="85" customWidth="1"/>
    <col min="9737" max="9737" width="25.625" style="85" customWidth="1"/>
    <col min="9738" max="9738" width="6.25" style="85" customWidth="1"/>
    <col min="9739" max="9739" width="0.625" style="85" customWidth="1"/>
    <col min="9740" max="9740" width="2.125" style="85" customWidth="1"/>
    <col min="9741" max="9741" width="4.125" style="85" customWidth="1"/>
    <col min="9742" max="9984" width="9" style="85"/>
    <col min="9985" max="9985" width="0.25" style="85" customWidth="1"/>
    <col min="9986" max="9987" width="3" style="85" customWidth="1"/>
    <col min="9988" max="9988" width="2.875" style="85" customWidth="1"/>
    <col min="9989" max="9989" width="3.875" style="85" customWidth="1"/>
    <col min="9990" max="9990" width="4.875" style="85" customWidth="1"/>
    <col min="9991" max="9991" width="5.625" style="85" customWidth="1"/>
    <col min="9992" max="9992" width="23.125" style="85" customWidth="1"/>
    <col min="9993" max="9993" width="25.625" style="85" customWidth="1"/>
    <col min="9994" max="9994" width="6.25" style="85" customWidth="1"/>
    <col min="9995" max="9995" width="0.625" style="85" customWidth="1"/>
    <col min="9996" max="9996" width="2.125" style="85" customWidth="1"/>
    <col min="9997" max="9997" width="4.125" style="85" customWidth="1"/>
    <col min="9998" max="10240" width="9" style="85"/>
    <col min="10241" max="10241" width="0.25" style="85" customWidth="1"/>
    <col min="10242" max="10243" width="3" style="85" customWidth="1"/>
    <col min="10244" max="10244" width="2.875" style="85" customWidth="1"/>
    <col min="10245" max="10245" width="3.875" style="85" customWidth="1"/>
    <col min="10246" max="10246" width="4.875" style="85" customWidth="1"/>
    <col min="10247" max="10247" width="5.625" style="85" customWidth="1"/>
    <col min="10248" max="10248" width="23.125" style="85" customWidth="1"/>
    <col min="10249" max="10249" width="25.625" style="85" customWidth="1"/>
    <col min="10250" max="10250" width="6.25" style="85" customWidth="1"/>
    <col min="10251" max="10251" width="0.625" style="85" customWidth="1"/>
    <col min="10252" max="10252" width="2.125" style="85" customWidth="1"/>
    <col min="10253" max="10253" width="4.125" style="85" customWidth="1"/>
    <col min="10254" max="10496" width="9" style="85"/>
    <col min="10497" max="10497" width="0.25" style="85" customWidth="1"/>
    <col min="10498" max="10499" width="3" style="85" customWidth="1"/>
    <col min="10500" max="10500" width="2.875" style="85" customWidth="1"/>
    <col min="10501" max="10501" width="3.875" style="85" customWidth="1"/>
    <col min="10502" max="10502" width="4.875" style="85" customWidth="1"/>
    <col min="10503" max="10503" width="5.625" style="85" customWidth="1"/>
    <col min="10504" max="10504" width="23.125" style="85" customWidth="1"/>
    <col min="10505" max="10505" width="25.625" style="85" customWidth="1"/>
    <col min="10506" max="10506" width="6.25" style="85" customWidth="1"/>
    <col min="10507" max="10507" width="0.625" style="85" customWidth="1"/>
    <col min="10508" max="10508" width="2.125" style="85" customWidth="1"/>
    <col min="10509" max="10509" width="4.125" style="85" customWidth="1"/>
    <col min="10510" max="10752" width="9" style="85"/>
    <col min="10753" max="10753" width="0.25" style="85" customWidth="1"/>
    <col min="10754" max="10755" width="3" style="85" customWidth="1"/>
    <col min="10756" max="10756" width="2.875" style="85" customWidth="1"/>
    <col min="10757" max="10757" width="3.875" style="85" customWidth="1"/>
    <col min="10758" max="10758" width="4.875" style="85" customWidth="1"/>
    <col min="10759" max="10759" width="5.625" style="85" customWidth="1"/>
    <col min="10760" max="10760" width="23.125" style="85" customWidth="1"/>
    <col min="10761" max="10761" width="25.625" style="85" customWidth="1"/>
    <col min="10762" max="10762" width="6.25" style="85" customWidth="1"/>
    <col min="10763" max="10763" width="0.625" style="85" customWidth="1"/>
    <col min="10764" max="10764" width="2.125" style="85" customWidth="1"/>
    <col min="10765" max="10765" width="4.125" style="85" customWidth="1"/>
    <col min="10766" max="11008" width="9" style="85"/>
    <col min="11009" max="11009" width="0.25" style="85" customWidth="1"/>
    <col min="11010" max="11011" width="3" style="85" customWidth="1"/>
    <col min="11012" max="11012" width="2.875" style="85" customWidth="1"/>
    <col min="11013" max="11013" width="3.875" style="85" customWidth="1"/>
    <col min="11014" max="11014" width="4.875" style="85" customWidth="1"/>
    <col min="11015" max="11015" width="5.625" style="85" customWidth="1"/>
    <col min="11016" max="11016" width="23.125" style="85" customWidth="1"/>
    <col min="11017" max="11017" width="25.625" style="85" customWidth="1"/>
    <col min="11018" max="11018" width="6.25" style="85" customWidth="1"/>
    <col min="11019" max="11019" width="0.625" style="85" customWidth="1"/>
    <col min="11020" max="11020" width="2.125" style="85" customWidth="1"/>
    <col min="11021" max="11021" width="4.125" style="85" customWidth="1"/>
    <col min="11022" max="11264" width="9" style="85"/>
    <col min="11265" max="11265" width="0.25" style="85" customWidth="1"/>
    <col min="11266" max="11267" width="3" style="85" customWidth="1"/>
    <col min="11268" max="11268" width="2.875" style="85" customWidth="1"/>
    <col min="11269" max="11269" width="3.875" style="85" customWidth="1"/>
    <col min="11270" max="11270" width="4.875" style="85" customWidth="1"/>
    <col min="11271" max="11271" width="5.625" style="85" customWidth="1"/>
    <col min="11272" max="11272" width="23.125" style="85" customWidth="1"/>
    <col min="11273" max="11273" width="25.625" style="85" customWidth="1"/>
    <col min="11274" max="11274" width="6.25" style="85" customWidth="1"/>
    <col min="11275" max="11275" width="0.625" style="85" customWidth="1"/>
    <col min="11276" max="11276" width="2.125" style="85" customWidth="1"/>
    <col min="11277" max="11277" width="4.125" style="85" customWidth="1"/>
    <col min="11278" max="11520" width="9" style="85"/>
    <col min="11521" max="11521" width="0.25" style="85" customWidth="1"/>
    <col min="11522" max="11523" width="3" style="85" customWidth="1"/>
    <col min="11524" max="11524" width="2.875" style="85" customWidth="1"/>
    <col min="11525" max="11525" width="3.875" style="85" customWidth="1"/>
    <col min="11526" max="11526" width="4.875" style="85" customWidth="1"/>
    <col min="11527" max="11527" width="5.625" style="85" customWidth="1"/>
    <col min="11528" max="11528" width="23.125" style="85" customWidth="1"/>
    <col min="11529" max="11529" width="25.625" style="85" customWidth="1"/>
    <col min="11530" max="11530" width="6.25" style="85" customWidth="1"/>
    <col min="11531" max="11531" width="0.625" style="85" customWidth="1"/>
    <col min="11532" max="11532" width="2.125" style="85" customWidth="1"/>
    <col min="11533" max="11533" width="4.125" style="85" customWidth="1"/>
    <col min="11534" max="11776" width="9" style="85"/>
    <col min="11777" max="11777" width="0.25" style="85" customWidth="1"/>
    <col min="11778" max="11779" width="3" style="85" customWidth="1"/>
    <col min="11780" max="11780" width="2.875" style="85" customWidth="1"/>
    <col min="11781" max="11781" width="3.875" style="85" customWidth="1"/>
    <col min="11782" max="11782" width="4.875" style="85" customWidth="1"/>
    <col min="11783" max="11783" width="5.625" style="85" customWidth="1"/>
    <col min="11784" max="11784" width="23.125" style="85" customWidth="1"/>
    <col min="11785" max="11785" width="25.625" style="85" customWidth="1"/>
    <col min="11786" max="11786" width="6.25" style="85" customWidth="1"/>
    <col min="11787" max="11787" width="0.625" style="85" customWidth="1"/>
    <col min="11788" max="11788" width="2.125" style="85" customWidth="1"/>
    <col min="11789" max="11789" width="4.125" style="85" customWidth="1"/>
    <col min="11790" max="12032" width="9" style="85"/>
    <col min="12033" max="12033" width="0.25" style="85" customWidth="1"/>
    <col min="12034" max="12035" width="3" style="85" customWidth="1"/>
    <col min="12036" max="12036" width="2.875" style="85" customWidth="1"/>
    <col min="12037" max="12037" width="3.875" style="85" customWidth="1"/>
    <col min="12038" max="12038" width="4.875" style="85" customWidth="1"/>
    <col min="12039" max="12039" width="5.625" style="85" customWidth="1"/>
    <col min="12040" max="12040" width="23.125" style="85" customWidth="1"/>
    <col min="12041" max="12041" width="25.625" style="85" customWidth="1"/>
    <col min="12042" max="12042" width="6.25" style="85" customWidth="1"/>
    <col min="12043" max="12043" width="0.625" style="85" customWidth="1"/>
    <col min="12044" max="12044" width="2.125" style="85" customWidth="1"/>
    <col min="12045" max="12045" width="4.125" style="85" customWidth="1"/>
    <col min="12046" max="12288" width="9" style="85"/>
    <col min="12289" max="12289" width="0.25" style="85" customWidth="1"/>
    <col min="12290" max="12291" width="3" style="85" customWidth="1"/>
    <col min="12292" max="12292" width="2.875" style="85" customWidth="1"/>
    <col min="12293" max="12293" width="3.875" style="85" customWidth="1"/>
    <col min="12294" max="12294" width="4.875" style="85" customWidth="1"/>
    <col min="12295" max="12295" width="5.625" style="85" customWidth="1"/>
    <col min="12296" max="12296" width="23.125" style="85" customWidth="1"/>
    <col min="12297" max="12297" width="25.625" style="85" customWidth="1"/>
    <col min="12298" max="12298" width="6.25" style="85" customWidth="1"/>
    <col min="12299" max="12299" width="0.625" style="85" customWidth="1"/>
    <col min="12300" max="12300" width="2.125" style="85" customWidth="1"/>
    <col min="12301" max="12301" width="4.125" style="85" customWidth="1"/>
    <col min="12302" max="12544" width="9" style="85"/>
    <col min="12545" max="12545" width="0.25" style="85" customWidth="1"/>
    <col min="12546" max="12547" width="3" style="85" customWidth="1"/>
    <col min="12548" max="12548" width="2.875" style="85" customWidth="1"/>
    <col min="12549" max="12549" width="3.875" style="85" customWidth="1"/>
    <col min="12550" max="12550" width="4.875" style="85" customWidth="1"/>
    <col min="12551" max="12551" width="5.625" style="85" customWidth="1"/>
    <col min="12552" max="12552" width="23.125" style="85" customWidth="1"/>
    <col min="12553" max="12553" width="25.625" style="85" customWidth="1"/>
    <col min="12554" max="12554" width="6.25" style="85" customWidth="1"/>
    <col min="12555" max="12555" width="0.625" style="85" customWidth="1"/>
    <col min="12556" max="12556" width="2.125" style="85" customWidth="1"/>
    <col min="12557" max="12557" width="4.125" style="85" customWidth="1"/>
    <col min="12558" max="12800" width="9" style="85"/>
    <col min="12801" max="12801" width="0.25" style="85" customWidth="1"/>
    <col min="12802" max="12803" width="3" style="85" customWidth="1"/>
    <col min="12804" max="12804" width="2.875" style="85" customWidth="1"/>
    <col min="12805" max="12805" width="3.875" style="85" customWidth="1"/>
    <col min="12806" max="12806" width="4.875" style="85" customWidth="1"/>
    <col min="12807" max="12807" width="5.625" style="85" customWidth="1"/>
    <col min="12808" max="12808" width="23.125" style="85" customWidth="1"/>
    <col min="12809" max="12809" width="25.625" style="85" customWidth="1"/>
    <col min="12810" max="12810" width="6.25" style="85" customWidth="1"/>
    <col min="12811" max="12811" width="0.625" style="85" customWidth="1"/>
    <col min="12812" max="12812" width="2.125" style="85" customWidth="1"/>
    <col min="12813" max="12813" width="4.125" style="85" customWidth="1"/>
    <col min="12814" max="13056" width="9" style="85"/>
    <col min="13057" max="13057" width="0.25" style="85" customWidth="1"/>
    <col min="13058" max="13059" width="3" style="85" customWidth="1"/>
    <col min="13060" max="13060" width="2.875" style="85" customWidth="1"/>
    <col min="13061" max="13061" width="3.875" style="85" customWidth="1"/>
    <col min="13062" max="13062" width="4.875" style="85" customWidth="1"/>
    <col min="13063" max="13063" width="5.625" style="85" customWidth="1"/>
    <col min="13064" max="13064" width="23.125" style="85" customWidth="1"/>
    <col min="13065" max="13065" width="25.625" style="85" customWidth="1"/>
    <col min="13066" max="13066" width="6.25" style="85" customWidth="1"/>
    <col min="13067" max="13067" width="0.625" style="85" customWidth="1"/>
    <col min="13068" max="13068" width="2.125" style="85" customWidth="1"/>
    <col min="13069" max="13069" width="4.125" style="85" customWidth="1"/>
    <col min="13070" max="13312" width="9" style="85"/>
    <col min="13313" max="13313" width="0.25" style="85" customWidth="1"/>
    <col min="13314" max="13315" width="3" style="85" customWidth="1"/>
    <col min="13316" max="13316" width="2.875" style="85" customWidth="1"/>
    <col min="13317" max="13317" width="3.875" style="85" customWidth="1"/>
    <col min="13318" max="13318" width="4.875" style="85" customWidth="1"/>
    <col min="13319" max="13319" width="5.625" style="85" customWidth="1"/>
    <col min="13320" max="13320" width="23.125" style="85" customWidth="1"/>
    <col min="13321" max="13321" width="25.625" style="85" customWidth="1"/>
    <col min="13322" max="13322" width="6.25" style="85" customWidth="1"/>
    <col min="13323" max="13323" width="0.625" style="85" customWidth="1"/>
    <col min="13324" max="13324" width="2.125" style="85" customWidth="1"/>
    <col min="13325" max="13325" width="4.125" style="85" customWidth="1"/>
    <col min="13326" max="13568" width="9" style="85"/>
    <col min="13569" max="13569" width="0.25" style="85" customWidth="1"/>
    <col min="13570" max="13571" width="3" style="85" customWidth="1"/>
    <col min="13572" max="13572" width="2.875" style="85" customWidth="1"/>
    <col min="13573" max="13573" width="3.875" style="85" customWidth="1"/>
    <col min="13574" max="13574" width="4.875" style="85" customWidth="1"/>
    <col min="13575" max="13575" width="5.625" style="85" customWidth="1"/>
    <col min="13576" max="13576" width="23.125" style="85" customWidth="1"/>
    <col min="13577" max="13577" width="25.625" style="85" customWidth="1"/>
    <col min="13578" max="13578" width="6.25" style="85" customWidth="1"/>
    <col min="13579" max="13579" width="0.625" style="85" customWidth="1"/>
    <col min="13580" max="13580" width="2.125" style="85" customWidth="1"/>
    <col min="13581" max="13581" width="4.125" style="85" customWidth="1"/>
    <col min="13582" max="13824" width="9" style="85"/>
    <col min="13825" max="13825" width="0.25" style="85" customWidth="1"/>
    <col min="13826" max="13827" width="3" style="85" customWidth="1"/>
    <col min="13828" max="13828" width="2.875" style="85" customWidth="1"/>
    <col min="13829" max="13829" width="3.875" style="85" customWidth="1"/>
    <col min="13830" max="13830" width="4.875" style="85" customWidth="1"/>
    <col min="13831" max="13831" width="5.625" style="85" customWidth="1"/>
    <col min="13832" max="13832" width="23.125" style="85" customWidth="1"/>
    <col min="13833" max="13833" width="25.625" style="85" customWidth="1"/>
    <col min="13834" max="13834" width="6.25" style="85" customWidth="1"/>
    <col min="13835" max="13835" width="0.625" style="85" customWidth="1"/>
    <col min="13836" max="13836" width="2.125" style="85" customWidth="1"/>
    <col min="13837" max="13837" width="4.125" style="85" customWidth="1"/>
    <col min="13838" max="14080" width="9" style="85"/>
    <col min="14081" max="14081" width="0.25" style="85" customWidth="1"/>
    <col min="14082" max="14083" width="3" style="85" customWidth="1"/>
    <col min="14084" max="14084" width="2.875" style="85" customWidth="1"/>
    <col min="14085" max="14085" width="3.875" style="85" customWidth="1"/>
    <col min="14086" max="14086" width="4.875" style="85" customWidth="1"/>
    <col min="14087" max="14087" width="5.625" style="85" customWidth="1"/>
    <col min="14088" max="14088" width="23.125" style="85" customWidth="1"/>
    <col min="14089" max="14089" width="25.625" style="85" customWidth="1"/>
    <col min="14090" max="14090" width="6.25" style="85" customWidth="1"/>
    <col min="14091" max="14091" width="0.625" style="85" customWidth="1"/>
    <col min="14092" max="14092" width="2.125" style="85" customWidth="1"/>
    <col min="14093" max="14093" width="4.125" style="85" customWidth="1"/>
    <col min="14094" max="14336" width="9" style="85"/>
    <col min="14337" max="14337" width="0.25" style="85" customWidth="1"/>
    <col min="14338" max="14339" width="3" style="85" customWidth="1"/>
    <col min="14340" max="14340" width="2.875" style="85" customWidth="1"/>
    <col min="14341" max="14341" width="3.875" style="85" customWidth="1"/>
    <col min="14342" max="14342" width="4.875" style="85" customWidth="1"/>
    <col min="14343" max="14343" width="5.625" style="85" customWidth="1"/>
    <col min="14344" max="14344" width="23.125" style="85" customWidth="1"/>
    <col min="14345" max="14345" width="25.625" style="85" customWidth="1"/>
    <col min="14346" max="14346" width="6.25" style="85" customWidth="1"/>
    <col min="14347" max="14347" width="0.625" style="85" customWidth="1"/>
    <col min="14348" max="14348" width="2.125" style="85" customWidth="1"/>
    <col min="14349" max="14349" width="4.125" style="85" customWidth="1"/>
    <col min="14350" max="14592" width="9" style="85"/>
    <col min="14593" max="14593" width="0.25" style="85" customWidth="1"/>
    <col min="14594" max="14595" width="3" style="85" customWidth="1"/>
    <col min="14596" max="14596" width="2.875" style="85" customWidth="1"/>
    <col min="14597" max="14597" width="3.875" style="85" customWidth="1"/>
    <col min="14598" max="14598" width="4.875" style="85" customWidth="1"/>
    <col min="14599" max="14599" width="5.625" style="85" customWidth="1"/>
    <col min="14600" max="14600" width="23.125" style="85" customWidth="1"/>
    <col min="14601" max="14601" width="25.625" style="85" customWidth="1"/>
    <col min="14602" max="14602" width="6.25" style="85" customWidth="1"/>
    <col min="14603" max="14603" width="0.625" style="85" customWidth="1"/>
    <col min="14604" max="14604" width="2.125" style="85" customWidth="1"/>
    <col min="14605" max="14605" width="4.125" style="85" customWidth="1"/>
    <col min="14606" max="14848" width="9" style="85"/>
    <col min="14849" max="14849" width="0.25" style="85" customWidth="1"/>
    <col min="14850" max="14851" width="3" style="85" customWidth="1"/>
    <col min="14852" max="14852" width="2.875" style="85" customWidth="1"/>
    <col min="14853" max="14853" width="3.875" style="85" customWidth="1"/>
    <col min="14854" max="14854" width="4.875" style="85" customWidth="1"/>
    <col min="14855" max="14855" width="5.625" style="85" customWidth="1"/>
    <col min="14856" max="14856" width="23.125" style="85" customWidth="1"/>
    <col min="14857" max="14857" width="25.625" style="85" customWidth="1"/>
    <col min="14858" max="14858" width="6.25" style="85" customWidth="1"/>
    <col min="14859" max="14859" width="0.625" style="85" customWidth="1"/>
    <col min="14860" max="14860" width="2.125" style="85" customWidth="1"/>
    <col min="14861" max="14861" width="4.125" style="85" customWidth="1"/>
    <col min="14862" max="15104" width="9" style="85"/>
    <col min="15105" max="15105" width="0.25" style="85" customWidth="1"/>
    <col min="15106" max="15107" width="3" style="85" customWidth="1"/>
    <col min="15108" max="15108" width="2.875" style="85" customWidth="1"/>
    <col min="15109" max="15109" width="3.875" style="85" customWidth="1"/>
    <col min="15110" max="15110" width="4.875" style="85" customWidth="1"/>
    <col min="15111" max="15111" width="5.625" style="85" customWidth="1"/>
    <col min="15112" max="15112" width="23.125" style="85" customWidth="1"/>
    <col min="15113" max="15113" width="25.625" style="85" customWidth="1"/>
    <col min="15114" max="15114" width="6.25" style="85" customWidth="1"/>
    <col min="15115" max="15115" width="0.625" style="85" customWidth="1"/>
    <col min="15116" max="15116" width="2.125" style="85" customWidth="1"/>
    <col min="15117" max="15117" width="4.125" style="85" customWidth="1"/>
    <col min="15118" max="15360" width="9" style="85"/>
    <col min="15361" max="15361" width="0.25" style="85" customWidth="1"/>
    <col min="15362" max="15363" width="3" style="85" customWidth="1"/>
    <col min="15364" max="15364" width="2.875" style="85" customWidth="1"/>
    <col min="15365" max="15365" width="3.875" style="85" customWidth="1"/>
    <col min="15366" max="15366" width="4.875" style="85" customWidth="1"/>
    <col min="15367" max="15367" width="5.625" style="85" customWidth="1"/>
    <col min="15368" max="15368" width="23.125" style="85" customWidth="1"/>
    <col min="15369" max="15369" width="25.625" style="85" customWidth="1"/>
    <col min="15370" max="15370" width="6.25" style="85" customWidth="1"/>
    <col min="15371" max="15371" width="0.625" style="85" customWidth="1"/>
    <col min="15372" max="15372" width="2.125" style="85" customWidth="1"/>
    <col min="15373" max="15373" width="4.125" style="85" customWidth="1"/>
    <col min="15374" max="15616" width="9" style="85"/>
    <col min="15617" max="15617" width="0.25" style="85" customWidth="1"/>
    <col min="15618" max="15619" width="3" style="85" customWidth="1"/>
    <col min="15620" max="15620" width="2.875" style="85" customWidth="1"/>
    <col min="15621" max="15621" width="3.875" style="85" customWidth="1"/>
    <col min="15622" max="15622" width="4.875" style="85" customWidth="1"/>
    <col min="15623" max="15623" width="5.625" style="85" customWidth="1"/>
    <col min="15624" max="15624" width="23.125" style="85" customWidth="1"/>
    <col min="15625" max="15625" width="25.625" style="85" customWidth="1"/>
    <col min="15626" max="15626" width="6.25" style="85" customWidth="1"/>
    <col min="15627" max="15627" width="0.625" style="85" customWidth="1"/>
    <col min="15628" max="15628" width="2.125" style="85" customWidth="1"/>
    <col min="15629" max="15629" width="4.125" style="85" customWidth="1"/>
    <col min="15630" max="15872" width="9" style="85"/>
    <col min="15873" max="15873" width="0.25" style="85" customWidth="1"/>
    <col min="15874" max="15875" width="3" style="85" customWidth="1"/>
    <col min="15876" max="15876" width="2.875" style="85" customWidth="1"/>
    <col min="15877" max="15877" width="3.875" style="85" customWidth="1"/>
    <col min="15878" max="15878" width="4.875" style="85" customWidth="1"/>
    <col min="15879" max="15879" width="5.625" style="85" customWidth="1"/>
    <col min="15880" max="15880" width="23.125" style="85" customWidth="1"/>
    <col min="15881" max="15881" width="25.625" style="85" customWidth="1"/>
    <col min="15882" max="15882" width="6.25" style="85" customWidth="1"/>
    <col min="15883" max="15883" width="0.625" style="85" customWidth="1"/>
    <col min="15884" max="15884" width="2.125" style="85" customWidth="1"/>
    <col min="15885" max="15885" width="4.125" style="85" customWidth="1"/>
    <col min="15886" max="16128" width="9" style="85"/>
    <col min="16129" max="16129" width="0.25" style="85" customWidth="1"/>
    <col min="16130" max="16131" width="3" style="85" customWidth="1"/>
    <col min="16132" max="16132" width="2.875" style="85" customWidth="1"/>
    <col min="16133" max="16133" width="3.875" style="85" customWidth="1"/>
    <col min="16134" max="16134" width="4.875" style="85" customWidth="1"/>
    <col min="16135" max="16135" width="5.625" style="85" customWidth="1"/>
    <col min="16136" max="16136" width="23.125" style="85" customWidth="1"/>
    <col min="16137" max="16137" width="25.625" style="85" customWidth="1"/>
    <col min="16138" max="16138" width="6.25" style="85" customWidth="1"/>
    <col min="16139" max="16139" width="0.625" style="85" customWidth="1"/>
    <col min="16140" max="16140" width="2.125" style="85" customWidth="1"/>
    <col min="16141" max="16141" width="4.125" style="85" customWidth="1"/>
    <col min="16142" max="16384" width="9" style="85"/>
  </cols>
  <sheetData>
    <row r="1" spans="2:11" s="256" customFormat="1" ht="5.25" customHeight="1" x14ac:dyDescent="0.2"/>
    <row r="2" spans="2:11" s="256" customFormat="1" ht="5.25" customHeight="1" x14ac:dyDescent="0.2">
      <c r="I2" s="370"/>
    </row>
    <row r="3" spans="2:11" s="256" customFormat="1" ht="11.25" customHeight="1" x14ac:dyDescent="0.2">
      <c r="B3" s="371" t="s">
        <v>590</v>
      </c>
      <c r="C3" s="371"/>
      <c r="D3" s="371"/>
      <c r="I3" s="370"/>
    </row>
    <row r="4" spans="2:11" s="256" customFormat="1" ht="2.25" customHeight="1" x14ac:dyDescent="0.2">
      <c r="I4" s="370"/>
    </row>
    <row r="5" spans="2:11" s="256" customFormat="1" ht="11.25" customHeight="1" x14ac:dyDescent="0.2">
      <c r="B5" s="372" t="s">
        <v>507</v>
      </c>
      <c r="C5" s="372"/>
      <c r="I5" s="370"/>
    </row>
    <row r="6" spans="2:11" s="256" customFormat="1" ht="5.25" customHeight="1" x14ac:dyDescent="0.2">
      <c r="I6" s="370"/>
    </row>
    <row r="7" spans="2:11" s="256" customFormat="1" ht="6" customHeight="1" x14ac:dyDescent="0.2"/>
    <row r="8" spans="2:11" s="256" customFormat="1" ht="20.25" customHeight="1" x14ac:dyDescent="0.2">
      <c r="B8" s="373" t="s">
        <v>591</v>
      </c>
      <c r="C8" s="373"/>
      <c r="D8" s="373"/>
      <c r="E8" s="373"/>
      <c r="F8" s="373"/>
      <c r="G8" s="373"/>
      <c r="H8" s="373"/>
      <c r="I8" s="373"/>
      <c r="J8" s="373"/>
      <c r="K8" s="373"/>
    </row>
    <row r="9" spans="2:11" s="256" customFormat="1" ht="10.5" customHeight="1" x14ac:dyDescent="0.2"/>
    <row r="10" spans="2:11" s="256" customFormat="1" ht="13.5" customHeight="1" x14ac:dyDescent="0.2">
      <c r="B10" s="257"/>
      <c r="C10" s="258"/>
      <c r="D10" s="258"/>
      <c r="E10" s="258"/>
      <c r="F10" s="258"/>
      <c r="G10" s="259"/>
      <c r="H10" s="260" t="s">
        <v>227</v>
      </c>
      <c r="I10" s="261"/>
      <c r="J10" s="262" t="s">
        <v>228</v>
      </c>
      <c r="K10" s="262" t="s">
        <v>229</v>
      </c>
    </row>
    <row r="11" spans="2:11" s="256" customFormat="1" ht="13.5" customHeight="1" x14ac:dyDescent="0.2">
      <c r="B11" s="263"/>
      <c r="C11" s="264"/>
      <c r="D11" s="264"/>
      <c r="E11" s="264"/>
      <c r="F11" s="369" t="s">
        <v>230</v>
      </c>
      <c r="G11" s="369"/>
      <c r="H11" s="369"/>
      <c r="I11" s="261"/>
      <c r="J11" s="261"/>
      <c r="K11" s="265"/>
    </row>
    <row r="12" spans="2:11" s="256" customFormat="1" ht="13.5" customHeight="1" x14ac:dyDescent="0.2">
      <c r="B12" s="367" t="s">
        <v>231</v>
      </c>
      <c r="C12" s="367"/>
      <c r="D12" s="367" t="s">
        <v>232</v>
      </c>
      <c r="E12" s="367"/>
      <c r="F12" s="266" t="s">
        <v>232</v>
      </c>
      <c r="G12" s="266" t="s">
        <v>232</v>
      </c>
      <c r="H12" s="368" t="s">
        <v>231</v>
      </c>
      <c r="I12" s="267" t="s">
        <v>233</v>
      </c>
      <c r="J12" s="261"/>
      <c r="K12" s="265"/>
    </row>
    <row r="13" spans="2:11" s="256" customFormat="1" ht="13.5" customHeight="1" x14ac:dyDescent="0.2">
      <c r="B13" s="266" t="s">
        <v>234</v>
      </c>
      <c r="C13" s="266" t="s">
        <v>235</v>
      </c>
      <c r="D13" s="266" t="s">
        <v>234</v>
      </c>
      <c r="E13" s="266" t="s">
        <v>235</v>
      </c>
      <c r="F13" s="266" t="s">
        <v>592</v>
      </c>
      <c r="G13" s="266" t="s">
        <v>592</v>
      </c>
      <c r="H13" s="368"/>
      <c r="I13" s="261"/>
      <c r="J13" s="261"/>
      <c r="K13" s="265"/>
    </row>
    <row r="14" spans="2:11" s="256" customFormat="1" ht="13.5" customHeight="1" x14ac:dyDescent="0.2">
      <c r="B14" s="268">
        <v>5.5</v>
      </c>
      <c r="C14" s="268">
        <v>3.5</v>
      </c>
      <c r="D14" s="268">
        <v>48</v>
      </c>
      <c r="E14" s="268">
        <v>32</v>
      </c>
      <c r="F14" s="268"/>
      <c r="G14" s="268"/>
      <c r="H14" s="269"/>
      <c r="I14" s="270" t="s">
        <v>236</v>
      </c>
      <c r="J14" s="271">
        <v>152431</v>
      </c>
      <c r="K14" s="272">
        <v>13591</v>
      </c>
    </row>
    <row r="15" spans="2:11" s="256" customFormat="1" ht="13.5" customHeight="1" x14ac:dyDescent="0.2">
      <c r="B15" s="268">
        <v>3.5</v>
      </c>
      <c r="C15" s="268">
        <v>1.5</v>
      </c>
      <c r="D15" s="268">
        <v>48</v>
      </c>
      <c r="E15" s="268">
        <v>32</v>
      </c>
      <c r="F15" s="268"/>
      <c r="G15" s="268"/>
      <c r="H15" s="269"/>
      <c r="I15" s="270" t="s">
        <v>237</v>
      </c>
      <c r="J15" s="271">
        <v>152431</v>
      </c>
      <c r="K15" s="272">
        <v>17726</v>
      </c>
    </row>
    <row r="16" spans="2:11" s="256" customFormat="1" ht="13.5" customHeight="1" x14ac:dyDescent="0.2">
      <c r="B16" s="268"/>
      <c r="C16" s="268"/>
      <c r="D16" s="268"/>
      <c r="E16" s="268"/>
      <c r="F16" s="268"/>
      <c r="G16" s="268"/>
      <c r="H16" s="269"/>
      <c r="I16" s="270" t="s">
        <v>238</v>
      </c>
      <c r="J16" s="271">
        <v>152431</v>
      </c>
      <c r="K16" s="272">
        <v>13595</v>
      </c>
    </row>
    <row r="17" spans="2:11" s="256" customFormat="1" ht="13.5" customHeight="1" x14ac:dyDescent="0.2">
      <c r="B17" s="268"/>
      <c r="C17" s="268"/>
      <c r="D17" s="268">
        <v>30</v>
      </c>
      <c r="E17" s="268">
        <v>0</v>
      </c>
      <c r="F17" s="268"/>
      <c r="G17" s="268"/>
      <c r="H17" s="269"/>
      <c r="I17" s="270" t="s">
        <v>239</v>
      </c>
      <c r="J17" s="271">
        <v>152431</v>
      </c>
      <c r="K17" s="272">
        <v>15704</v>
      </c>
    </row>
    <row r="18" spans="2:11" s="256" customFormat="1" ht="13.5" customHeight="1" x14ac:dyDescent="0.2">
      <c r="B18" s="268"/>
      <c r="C18" s="268"/>
      <c r="D18" s="268"/>
      <c r="E18" s="268">
        <v>40</v>
      </c>
      <c r="F18" s="268"/>
      <c r="G18" s="268"/>
      <c r="H18" s="269"/>
      <c r="I18" s="270" t="s">
        <v>240</v>
      </c>
      <c r="J18" s="271">
        <v>152431</v>
      </c>
      <c r="K18" s="272">
        <v>15705</v>
      </c>
    </row>
    <row r="19" spans="2:11" s="256" customFormat="1" ht="26.25" customHeight="1" x14ac:dyDescent="0.2"/>
    <row r="20" spans="2:11" s="256" customFormat="1" ht="13.5" customHeight="1" x14ac:dyDescent="0.2">
      <c r="B20" s="257"/>
      <c r="C20" s="258"/>
      <c r="D20" s="258"/>
      <c r="E20" s="258"/>
      <c r="F20" s="258"/>
      <c r="G20" s="259"/>
      <c r="H20" s="260" t="s">
        <v>241</v>
      </c>
      <c r="I20" s="261"/>
      <c r="J20" s="262" t="s">
        <v>228</v>
      </c>
      <c r="K20" s="262" t="s">
        <v>229</v>
      </c>
    </row>
    <row r="21" spans="2:11" s="256" customFormat="1" ht="13.5" customHeight="1" x14ac:dyDescent="0.2">
      <c r="B21" s="263"/>
      <c r="C21" s="264"/>
      <c r="D21" s="264"/>
      <c r="E21" s="264"/>
      <c r="F21" s="369" t="s">
        <v>230</v>
      </c>
      <c r="G21" s="369"/>
      <c r="H21" s="369"/>
      <c r="I21" s="261"/>
      <c r="J21" s="261"/>
      <c r="K21" s="265"/>
    </row>
    <row r="22" spans="2:11" s="256" customFormat="1" ht="13.5" customHeight="1" x14ac:dyDescent="0.2">
      <c r="B22" s="367" t="s">
        <v>231</v>
      </c>
      <c r="C22" s="367"/>
      <c r="D22" s="367" t="s">
        <v>232</v>
      </c>
      <c r="E22" s="367"/>
      <c r="F22" s="266" t="s">
        <v>232</v>
      </c>
      <c r="G22" s="266" t="s">
        <v>232</v>
      </c>
      <c r="H22" s="368" t="s">
        <v>231</v>
      </c>
      <c r="I22" s="267" t="s">
        <v>233</v>
      </c>
      <c r="J22" s="261"/>
      <c r="K22" s="265"/>
    </row>
    <row r="23" spans="2:11" s="256" customFormat="1" ht="13.5" customHeight="1" x14ac:dyDescent="0.2">
      <c r="B23" s="266" t="s">
        <v>234</v>
      </c>
      <c r="C23" s="266" t="s">
        <v>235</v>
      </c>
      <c r="D23" s="266" t="s">
        <v>234</v>
      </c>
      <c r="E23" s="266" t="s">
        <v>235</v>
      </c>
      <c r="F23" s="266" t="s">
        <v>592</v>
      </c>
      <c r="G23" s="266" t="s">
        <v>592</v>
      </c>
      <c r="H23" s="368"/>
      <c r="I23" s="261"/>
      <c r="J23" s="261"/>
      <c r="K23" s="265"/>
    </row>
    <row r="24" spans="2:11" s="256" customFormat="1" ht="13.5" customHeight="1" x14ac:dyDescent="0.2">
      <c r="B24" s="268">
        <v>5.5</v>
      </c>
      <c r="C24" s="268">
        <v>3.5</v>
      </c>
      <c r="D24" s="268">
        <v>52.5</v>
      </c>
      <c r="E24" s="268">
        <v>35</v>
      </c>
      <c r="F24" s="268"/>
      <c r="G24" s="268"/>
      <c r="H24" s="269"/>
      <c r="I24" s="270" t="s">
        <v>236</v>
      </c>
      <c r="J24" s="271">
        <v>154469</v>
      </c>
      <c r="K24" s="272">
        <v>13591</v>
      </c>
    </row>
    <row r="25" spans="2:11" s="256" customFormat="1" ht="13.5" customHeight="1" x14ac:dyDescent="0.2">
      <c r="B25" s="268">
        <v>3.5</v>
      </c>
      <c r="C25" s="268">
        <v>1.5</v>
      </c>
      <c r="D25" s="268">
        <v>52.5</v>
      </c>
      <c r="E25" s="268">
        <v>35</v>
      </c>
      <c r="F25" s="268"/>
      <c r="G25" s="268"/>
      <c r="H25" s="269"/>
      <c r="I25" s="270" t="s">
        <v>237</v>
      </c>
      <c r="J25" s="271">
        <v>154469</v>
      </c>
      <c r="K25" s="272">
        <v>17726</v>
      </c>
    </row>
    <row r="26" spans="2:11" s="256" customFormat="1" ht="13.5" customHeight="1" x14ac:dyDescent="0.2">
      <c r="B26" s="268"/>
      <c r="C26" s="268"/>
      <c r="D26" s="268"/>
      <c r="E26" s="268"/>
      <c r="F26" s="268"/>
      <c r="G26" s="268"/>
      <c r="H26" s="269"/>
      <c r="I26" s="270" t="s">
        <v>238</v>
      </c>
      <c r="J26" s="271">
        <v>154469</v>
      </c>
      <c r="K26" s="272">
        <v>13595</v>
      </c>
    </row>
    <row r="27" spans="2:11" s="256" customFormat="1" ht="13.5" customHeight="1" x14ac:dyDescent="0.2">
      <c r="B27" s="268"/>
      <c r="C27" s="268"/>
      <c r="D27" s="268">
        <v>30</v>
      </c>
      <c r="E27" s="268">
        <v>0</v>
      </c>
      <c r="F27" s="268"/>
      <c r="G27" s="268"/>
      <c r="H27" s="269"/>
      <c r="I27" s="270" t="s">
        <v>239</v>
      </c>
      <c r="J27" s="271">
        <v>154469</v>
      </c>
      <c r="K27" s="272">
        <v>15704</v>
      </c>
    </row>
    <row r="28" spans="2:11" s="256" customFormat="1" ht="13.5" customHeight="1" x14ac:dyDescent="0.2">
      <c r="B28" s="268"/>
      <c r="C28" s="268"/>
      <c r="D28" s="268">
        <v>64</v>
      </c>
      <c r="E28" s="268">
        <v>0</v>
      </c>
      <c r="F28" s="268"/>
      <c r="G28" s="268"/>
      <c r="H28" s="269"/>
      <c r="I28" s="270" t="s">
        <v>240</v>
      </c>
      <c r="J28" s="271">
        <v>154469</v>
      </c>
      <c r="K28" s="272">
        <v>15705</v>
      </c>
    </row>
    <row r="29" spans="2:11" s="256" customFormat="1" ht="26.25" customHeight="1" x14ac:dyDescent="0.2"/>
    <row r="30" spans="2:11" s="256" customFormat="1" ht="13.5" customHeight="1" x14ac:dyDescent="0.2">
      <c r="B30" s="257"/>
      <c r="C30" s="258"/>
      <c r="D30" s="258"/>
      <c r="E30" s="258"/>
      <c r="F30" s="258"/>
      <c r="G30" s="259"/>
      <c r="H30" s="260" t="s">
        <v>242</v>
      </c>
      <c r="I30" s="261"/>
      <c r="J30" s="262" t="s">
        <v>228</v>
      </c>
      <c r="K30" s="262" t="s">
        <v>229</v>
      </c>
    </row>
    <row r="31" spans="2:11" s="256" customFormat="1" ht="13.5" customHeight="1" x14ac:dyDescent="0.2">
      <c r="B31" s="263"/>
      <c r="C31" s="264"/>
      <c r="D31" s="264"/>
      <c r="E31" s="264"/>
      <c r="F31" s="369" t="s">
        <v>230</v>
      </c>
      <c r="G31" s="369"/>
      <c r="H31" s="369"/>
      <c r="I31" s="261"/>
      <c r="J31" s="261"/>
      <c r="K31" s="265"/>
    </row>
    <row r="32" spans="2:11" s="256" customFormat="1" ht="13.5" customHeight="1" x14ac:dyDescent="0.2">
      <c r="B32" s="367" t="s">
        <v>231</v>
      </c>
      <c r="C32" s="367"/>
      <c r="D32" s="367" t="s">
        <v>232</v>
      </c>
      <c r="E32" s="367"/>
      <c r="F32" s="266" t="s">
        <v>232</v>
      </c>
      <c r="G32" s="266" t="s">
        <v>232</v>
      </c>
      <c r="H32" s="368" t="s">
        <v>231</v>
      </c>
      <c r="I32" s="267" t="s">
        <v>233</v>
      </c>
      <c r="J32" s="261"/>
      <c r="K32" s="265"/>
    </row>
    <row r="33" spans="2:11" s="256" customFormat="1" ht="13.5" customHeight="1" x14ac:dyDescent="0.2">
      <c r="B33" s="266" t="s">
        <v>234</v>
      </c>
      <c r="C33" s="266" t="s">
        <v>235</v>
      </c>
      <c r="D33" s="266" t="s">
        <v>234</v>
      </c>
      <c r="E33" s="266" t="s">
        <v>235</v>
      </c>
      <c r="F33" s="266" t="s">
        <v>592</v>
      </c>
      <c r="G33" s="266" t="s">
        <v>592</v>
      </c>
      <c r="H33" s="368"/>
      <c r="I33" s="261"/>
      <c r="J33" s="261"/>
      <c r="K33" s="265"/>
    </row>
    <row r="34" spans="2:11" s="256" customFormat="1" ht="13.5" customHeight="1" x14ac:dyDescent="0.2">
      <c r="B34" s="268"/>
      <c r="C34" s="268"/>
      <c r="D34" s="268">
        <v>0</v>
      </c>
      <c r="E34" s="268">
        <v>0</v>
      </c>
      <c r="F34" s="268"/>
      <c r="G34" s="268"/>
      <c r="H34" s="269"/>
      <c r="I34" s="270" t="s">
        <v>238</v>
      </c>
      <c r="J34" s="271">
        <v>156712</v>
      </c>
      <c r="K34" s="272">
        <v>13595</v>
      </c>
    </row>
    <row r="35" spans="2:11" s="256" customFormat="1" ht="13.5" customHeight="1" x14ac:dyDescent="0.2">
      <c r="B35" s="268"/>
      <c r="C35" s="268"/>
      <c r="D35" s="268">
        <v>0</v>
      </c>
      <c r="E35" s="268">
        <v>0</v>
      </c>
      <c r="F35" s="268"/>
      <c r="G35" s="268"/>
      <c r="H35" s="269"/>
      <c r="I35" s="270" t="s">
        <v>239</v>
      </c>
      <c r="J35" s="271">
        <v>156712</v>
      </c>
      <c r="K35" s="272">
        <v>15704</v>
      </c>
    </row>
    <row r="36" spans="2:11" s="256" customFormat="1" ht="13.5" customHeight="1" x14ac:dyDescent="0.2">
      <c r="B36" s="268"/>
      <c r="C36" s="268"/>
      <c r="D36" s="268">
        <v>100</v>
      </c>
      <c r="E36" s="268">
        <v>0</v>
      </c>
      <c r="F36" s="268"/>
      <c r="G36" s="268"/>
      <c r="H36" s="269"/>
      <c r="I36" s="270" t="s">
        <v>240</v>
      </c>
      <c r="J36" s="271">
        <v>156712</v>
      </c>
      <c r="K36" s="272">
        <v>15705</v>
      </c>
    </row>
    <row r="37" spans="2:11" s="256" customFormat="1" ht="26.25" customHeight="1" x14ac:dyDescent="0.2"/>
    <row r="38" spans="2:11" s="256" customFormat="1" ht="13.5" customHeight="1" x14ac:dyDescent="0.2">
      <c r="B38" s="257"/>
      <c r="C38" s="258"/>
      <c r="D38" s="258"/>
      <c r="E38" s="258"/>
      <c r="F38" s="258"/>
      <c r="G38" s="259"/>
      <c r="H38" s="260" t="s">
        <v>243</v>
      </c>
      <c r="I38" s="261"/>
      <c r="J38" s="262" t="s">
        <v>228</v>
      </c>
      <c r="K38" s="262" t="s">
        <v>229</v>
      </c>
    </row>
    <row r="39" spans="2:11" s="256" customFormat="1" ht="13.5" customHeight="1" x14ac:dyDescent="0.2">
      <c r="B39" s="263"/>
      <c r="C39" s="264"/>
      <c r="D39" s="264"/>
      <c r="E39" s="264"/>
      <c r="F39" s="369" t="s">
        <v>230</v>
      </c>
      <c r="G39" s="369"/>
      <c r="H39" s="369"/>
      <c r="I39" s="261"/>
      <c r="J39" s="261"/>
      <c r="K39" s="265"/>
    </row>
    <row r="40" spans="2:11" s="256" customFormat="1" ht="13.5" customHeight="1" x14ac:dyDescent="0.2">
      <c r="B40" s="367" t="s">
        <v>231</v>
      </c>
      <c r="C40" s="367"/>
      <c r="D40" s="367" t="s">
        <v>232</v>
      </c>
      <c r="E40" s="367"/>
      <c r="F40" s="266" t="s">
        <v>232</v>
      </c>
      <c r="G40" s="266" t="s">
        <v>232</v>
      </c>
      <c r="H40" s="368" t="s">
        <v>231</v>
      </c>
      <c r="I40" s="267" t="s">
        <v>233</v>
      </c>
      <c r="J40" s="261"/>
      <c r="K40" s="265"/>
    </row>
    <row r="41" spans="2:11" s="256" customFormat="1" ht="13.5" customHeight="1" x14ac:dyDescent="0.2">
      <c r="B41" s="266" t="s">
        <v>234</v>
      </c>
      <c r="C41" s="266" t="s">
        <v>235</v>
      </c>
      <c r="D41" s="266" t="s">
        <v>234</v>
      </c>
      <c r="E41" s="266" t="s">
        <v>235</v>
      </c>
      <c r="F41" s="266" t="s">
        <v>592</v>
      </c>
      <c r="G41" s="266" t="s">
        <v>592</v>
      </c>
      <c r="H41" s="368"/>
      <c r="I41" s="261"/>
      <c r="J41" s="261"/>
      <c r="K41" s="265"/>
    </row>
    <row r="42" spans="2:11" s="256" customFormat="1" ht="13.5" customHeight="1" x14ac:dyDescent="0.2">
      <c r="B42" s="268">
        <v>5.5</v>
      </c>
      <c r="C42" s="268">
        <v>3.5</v>
      </c>
      <c r="D42" s="268">
        <v>60</v>
      </c>
      <c r="E42" s="268">
        <v>40</v>
      </c>
      <c r="F42" s="268"/>
      <c r="G42" s="268"/>
      <c r="H42" s="269"/>
      <c r="I42" s="270" t="s">
        <v>236</v>
      </c>
      <c r="J42" s="271">
        <v>158200</v>
      </c>
      <c r="K42" s="272">
        <v>13591</v>
      </c>
    </row>
    <row r="43" spans="2:11" s="256" customFormat="1" ht="13.5" customHeight="1" x14ac:dyDescent="0.2">
      <c r="B43" s="268">
        <v>3.5</v>
      </c>
      <c r="C43" s="268">
        <v>1.5</v>
      </c>
      <c r="D43" s="268">
        <v>60</v>
      </c>
      <c r="E43" s="268">
        <v>40</v>
      </c>
      <c r="F43" s="268"/>
      <c r="G43" s="268"/>
      <c r="H43" s="269"/>
      <c r="I43" s="270" t="s">
        <v>237</v>
      </c>
      <c r="J43" s="271">
        <v>158200</v>
      </c>
      <c r="K43" s="272">
        <v>17726</v>
      </c>
    </row>
    <row r="44" spans="2:11" s="256" customFormat="1" ht="13.5" customHeight="1" x14ac:dyDescent="0.2">
      <c r="B44" s="268"/>
      <c r="C44" s="268"/>
      <c r="D44" s="268">
        <v>0</v>
      </c>
      <c r="E44" s="268">
        <v>0</v>
      </c>
      <c r="F44" s="268"/>
      <c r="G44" s="268"/>
      <c r="H44" s="269"/>
      <c r="I44" s="270" t="s">
        <v>238</v>
      </c>
      <c r="J44" s="271">
        <v>158200</v>
      </c>
      <c r="K44" s="272">
        <v>13595</v>
      </c>
    </row>
    <row r="45" spans="2:11" s="256" customFormat="1" ht="13.5" customHeight="1" x14ac:dyDescent="0.2">
      <c r="B45" s="268"/>
      <c r="C45" s="268"/>
      <c r="D45" s="268">
        <v>0</v>
      </c>
      <c r="E45" s="268">
        <v>0</v>
      </c>
      <c r="F45" s="268"/>
      <c r="G45" s="268"/>
      <c r="H45" s="269"/>
      <c r="I45" s="270" t="s">
        <v>239</v>
      </c>
      <c r="J45" s="271">
        <v>158200</v>
      </c>
      <c r="K45" s="272">
        <v>15704</v>
      </c>
    </row>
    <row r="46" spans="2:11" s="256" customFormat="1" ht="13.5" customHeight="1" x14ac:dyDescent="0.2">
      <c r="B46" s="268"/>
      <c r="C46" s="268"/>
      <c r="D46" s="268">
        <v>100</v>
      </c>
      <c r="E46" s="268">
        <v>0</v>
      </c>
      <c r="F46" s="268"/>
      <c r="G46" s="268"/>
      <c r="H46" s="269"/>
      <c r="I46" s="270" t="s">
        <v>240</v>
      </c>
      <c r="J46" s="271">
        <v>158200</v>
      </c>
      <c r="K46" s="272">
        <v>15705</v>
      </c>
    </row>
    <row r="47" spans="2:11" s="256" customFormat="1" ht="26.25" customHeight="1" x14ac:dyDescent="0.2"/>
    <row r="48" spans="2:11" s="256" customFormat="1" ht="13.5" customHeight="1" x14ac:dyDescent="0.2">
      <c r="B48" s="257"/>
      <c r="C48" s="258"/>
      <c r="D48" s="258"/>
      <c r="E48" s="258"/>
      <c r="F48" s="258"/>
      <c r="G48" s="259"/>
      <c r="H48" s="260" t="s">
        <v>244</v>
      </c>
      <c r="I48" s="261"/>
      <c r="J48" s="262" t="s">
        <v>228</v>
      </c>
      <c r="K48" s="262" t="s">
        <v>229</v>
      </c>
    </row>
    <row r="49" spans="2:11" s="256" customFormat="1" ht="13.5" customHeight="1" x14ac:dyDescent="0.2">
      <c r="B49" s="263"/>
      <c r="C49" s="264"/>
      <c r="D49" s="264"/>
      <c r="E49" s="264"/>
      <c r="F49" s="369" t="s">
        <v>230</v>
      </c>
      <c r="G49" s="369"/>
      <c r="H49" s="369"/>
      <c r="I49" s="261"/>
      <c r="J49" s="261"/>
      <c r="K49" s="265"/>
    </row>
    <row r="50" spans="2:11" s="256" customFormat="1" ht="13.5" customHeight="1" x14ac:dyDescent="0.2">
      <c r="B50" s="367" t="s">
        <v>231</v>
      </c>
      <c r="C50" s="367"/>
      <c r="D50" s="367" t="s">
        <v>232</v>
      </c>
      <c r="E50" s="367"/>
      <c r="F50" s="266" t="s">
        <v>232</v>
      </c>
      <c r="G50" s="266" t="s">
        <v>232</v>
      </c>
      <c r="H50" s="368" t="s">
        <v>231</v>
      </c>
      <c r="I50" s="267" t="s">
        <v>233</v>
      </c>
      <c r="J50" s="261"/>
      <c r="K50" s="265"/>
    </row>
    <row r="51" spans="2:11" s="256" customFormat="1" ht="13.5" customHeight="1" x14ac:dyDescent="0.2">
      <c r="B51" s="266" t="s">
        <v>234</v>
      </c>
      <c r="C51" s="266" t="s">
        <v>235</v>
      </c>
      <c r="D51" s="266" t="s">
        <v>234</v>
      </c>
      <c r="E51" s="266" t="s">
        <v>235</v>
      </c>
      <c r="F51" s="266" t="s">
        <v>592</v>
      </c>
      <c r="G51" s="266" t="s">
        <v>592</v>
      </c>
      <c r="H51" s="368"/>
      <c r="I51" s="261"/>
      <c r="J51" s="261"/>
      <c r="K51" s="265"/>
    </row>
    <row r="52" spans="2:11" s="256" customFormat="1" ht="13.5" customHeight="1" x14ac:dyDescent="0.2">
      <c r="B52" s="268">
        <v>7</v>
      </c>
      <c r="C52" s="268">
        <v>3</v>
      </c>
      <c r="D52" s="268">
        <v>32</v>
      </c>
      <c r="E52" s="268">
        <v>0</v>
      </c>
      <c r="F52" s="268"/>
      <c r="G52" s="268"/>
      <c r="H52" s="269"/>
      <c r="I52" s="270" t="s">
        <v>236</v>
      </c>
      <c r="J52" s="271">
        <v>158359</v>
      </c>
      <c r="K52" s="272">
        <v>13591</v>
      </c>
    </row>
    <row r="53" spans="2:11" s="256" customFormat="1" ht="13.5" customHeight="1" x14ac:dyDescent="0.2">
      <c r="B53" s="268">
        <v>5</v>
      </c>
      <c r="C53" s="268">
        <v>2</v>
      </c>
      <c r="D53" s="268">
        <v>74</v>
      </c>
      <c r="E53" s="268">
        <v>0</v>
      </c>
      <c r="F53" s="268"/>
      <c r="G53" s="268"/>
      <c r="H53" s="269"/>
      <c r="I53" s="270" t="s">
        <v>237</v>
      </c>
      <c r="J53" s="271">
        <v>158359</v>
      </c>
      <c r="K53" s="272">
        <v>17726</v>
      </c>
    </row>
    <row r="54" spans="2:11" s="256" customFormat="1" ht="13.5" customHeight="1" x14ac:dyDescent="0.2">
      <c r="B54" s="268"/>
      <c r="C54" s="268"/>
      <c r="D54" s="268">
        <v>0</v>
      </c>
      <c r="E54" s="268">
        <v>0</v>
      </c>
      <c r="F54" s="268"/>
      <c r="G54" s="268"/>
      <c r="H54" s="269"/>
      <c r="I54" s="270" t="s">
        <v>238</v>
      </c>
      <c r="J54" s="271">
        <v>158359</v>
      </c>
      <c r="K54" s="272">
        <v>13595</v>
      </c>
    </row>
    <row r="55" spans="2:11" s="256" customFormat="1" ht="13.5" customHeight="1" x14ac:dyDescent="0.2">
      <c r="B55" s="268"/>
      <c r="C55" s="268"/>
      <c r="D55" s="268">
        <v>0</v>
      </c>
      <c r="E55" s="268">
        <v>0</v>
      </c>
      <c r="F55" s="268"/>
      <c r="G55" s="268"/>
      <c r="H55" s="269"/>
      <c r="I55" s="270" t="s">
        <v>239</v>
      </c>
      <c r="J55" s="271">
        <v>158359</v>
      </c>
      <c r="K55" s="272">
        <v>15704</v>
      </c>
    </row>
    <row r="56" spans="2:11" s="256" customFormat="1" ht="13.5" customHeight="1" x14ac:dyDescent="0.2">
      <c r="B56" s="268"/>
      <c r="C56" s="268"/>
      <c r="D56" s="268">
        <v>100</v>
      </c>
      <c r="E56" s="268">
        <v>0</v>
      </c>
      <c r="F56" s="268"/>
      <c r="G56" s="268"/>
      <c r="H56" s="269"/>
      <c r="I56" s="270" t="s">
        <v>240</v>
      </c>
      <c r="J56" s="271">
        <v>158359</v>
      </c>
      <c r="K56" s="272">
        <v>15705</v>
      </c>
    </row>
    <row r="57" spans="2:11" s="256" customFormat="1" ht="26.25" customHeight="1" x14ac:dyDescent="0.2"/>
    <row r="58" spans="2:11" s="256" customFormat="1" ht="13.5" customHeight="1" x14ac:dyDescent="0.2">
      <c r="B58" s="257"/>
      <c r="C58" s="258"/>
      <c r="D58" s="258"/>
      <c r="E58" s="258"/>
      <c r="F58" s="258"/>
      <c r="G58" s="259"/>
      <c r="H58" s="260" t="s">
        <v>245</v>
      </c>
      <c r="I58" s="261"/>
      <c r="J58" s="262" t="s">
        <v>228</v>
      </c>
      <c r="K58" s="262" t="s">
        <v>229</v>
      </c>
    </row>
    <row r="59" spans="2:11" s="256" customFormat="1" ht="13.5" customHeight="1" x14ac:dyDescent="0.2">
      <c r="B59" s="263"/>
      <c r="C59" s="264"/>
      <c r="D59" s="264"/>
      <c r="E59" s="264"/>
      <c r="F59" s="369" t="s">
        <v>230</v>
      </c>
      <c r="G59" s="369"/>
      <c r="H59" s="369"/>
      <c r="I59" s="261"/>
      <c r="J59" s="261"/>
      <c r="K59" s="265"/>
    </row>
    <row r="60" spans="2:11" s="256" customFormat="1" ht="13.5" customHeight="1" x14ac:dyDescent="0.2">
      <c r="B60" s="367" t="s">
        <v>231</v>
      </c>
      <c r="C60" s="367"/>
      <c r="D60" s="367" t="s">
        <v>232</v>
      </c>
      <c r="E60" s="367"/>
      <c r="F60" s="266" t="s">
        <v>232</v>
      </c>
      <c r="G60" s="266" t="s">
        <v>232</v>
      </c>
      <c r="H60" s="368" t="s">
        <v>231</v>
      </c>
      <c r="I60" s="267" t="s">
        <v>233</v>
      </c>
      <c r="J60" s="261"/>
      <c r="K60" s="265"/>
    </row>
    <row r="61" spans="2:11" s="256" customFormat="1" ht="13.5" customHeight="1" x14ac:dyDescent="0.2">
      <c r="B61" s="266" t="s">
        <v>234</v>
      </c>
      <c r="C61" s="266" t="s">
        <v>235</v>
      </c>
      <c r="D61" s="266" t="s">
        <v>234</v>
      </c>
      <c r="E61" s="266" t="s">
        <v>235</v>
      </c>
      <c r="F61" s="266" t="s">
        <v>592</v>
      </c>
      <c r="G61" s="266" t="s">
        <v>592</v>
      </c>
      <c r="H61" s="368"/>
      <c r="I61" s="261"/>
      <c r="J61" s="261"/>
      <c r="K61" s="265"/>
    </row>
    <row r="62" spans="2:11" s="256" customFormat="1" ht="13.5" customHeight="1" x14ac:dyDescent="0.2">
      <c r="B62" s="268">
        <v>5.5</v>
      </c>
      <c r="C62" s="268">
        <v>3.5</v>
      </c>
      <c r="D62" s="268">
        <v>60</v>
      </c>
      <c r="E62" s="268">
        <v>40</v>
      </c>
      <c r="F62" s="268"/>
      <c r="G62" s="268"/>
      <c r="H62" s="269"/>
      <c r="I62" s="270" t="s">
        <v>236</v>
      </c>
      <c r="J62" s="271">
        <v>160558</v>
      </c>
      <c r="K62" s="272">
        <v>13591</v>
      </c>
    </row>
    <row r="63" spans="2:11" s="256" customFormat="1" ht="13.5" customHeight="1" x14ac:dyDescent="0.2">
      <c r="B63" s="268">
        <v>3.5</v>
      </c>
      <c r="C63" s="268">
        <v>1.5</v>
      </c>
      <c r="D63" s="268">
        <v>60</v>
      </c>
      <c r="E63" s="268">
        <v>40</v>
      </c>
      <c r="F63" s="268"/>
      <c r="G63" s="268"/>
      <c r="H63" s="269"/>
      <c r="I63" s="270" t="s">
        <v>237</v>
      </c>
      <c r="J63" s="271">
        <v>160558</v>
      </c>
      <c r="K63" s="272">
        <v>17726</v>
      </c>
    </row>
    <row r="64" spans="2:11" s="256" customFormat="1" ht="13.5" customHeight="1" x14ac:dyDescent="0.2">
      <c r="B64" s="273"/>
      <c r="C64" s="273"/>
      <c r="D64" s="273"/>
      <c r="E64" s="273"/>
      <c r="F64" s="273"/>
      <c r="G64" s="273"/>
      <c r="H64" s="274"/>
      <c r="I64" s="275" t="s">
        <v>246</v>
      </c>
      <c r="J64" s="271">
        <v>160558</v>
      </c>
      <c r="K64" s="272">
        <v>15611</v>
      </c>
    </row>
    <row r="65" spans="2:11" s="256" customFormat="1" ht="13.5" customHeight="1" x14ac:dyDescent="0.2">
      <c r="B65" s="268"/>
      <c r="C65" s="268"/>
      <c r="D65" s="268">
        <v>20</v>
      </c>
      <c r="E65" s="268">
        <v>0</v>
      </c>
      <c r="F65" s="268"/>
      <c r="G65" s="268"/>
      <c r="H65" s="269"/>
      <c r="I65" s="270" t="s">
        <v>239</v>
      </c>
      <c r="J65" s="271">
        <v>160558</v>
      </c>
      <c r="K65" s="272">
        <v>15704</v>
      </c>
    </row>
    <row r="66" spans="2:11" s="256" customFormat="1" ht="26.25" customHeight="1" x14ac:dyDescent="0.2"/>
    <row r="67" spans="2:11" s="256" customFormat="1" ht="13.5" customHeight="1" x14ac:dyDescent="0.2">
      <c r="B67" s="257"/>
      <c r="C67" s="258"/>
      <c r="D67" s="258"/>
      <c r="E67" s="258"/>
      <c r="F67" s="258"/>
      <c r="G67" s="259"/>
      <c r="H67" s="260" t="s">
        <v>247</v>
      </c>
      <c r="I67" s="261"/>
      <c r="J67" s="262" t="s">
        <v>228</v>
      </c>
      <c r="K67" s="262" t="s">
        <v>229</v>
      </c>
    </row>
    <row r="68" spans="2:11" s="256" customFormat="1" ht="13.5" customHeight="1" x14ac:dyDescent="0.2">
      <c r="B68" s="263"/>
      <c r="C68" s="264"/>
      <c r="D68" s="264"/>
      <c r="E68" s="264"/>
      <c r="F68" s="369" t="s">
        <v>230</v>
      </c>
      <c r="G68" s="369"/>
      <c r="H68" s="369"/>
      <c r="I68" s="261"/>
      <c r="J68" s="261"/>
      <c r="K68" s="265"/>
    </row>
    <row r="69" spans="2:11" s="256" customFormat="1" ht="13.5" customHeight="1" x14ac:dyDescent="0.2">
      <c r="B69" s="367" t="s">
        <v>231</v>
      </c>
      <c r="C69" s="367"/>
      <c r="D69" s="367" t="s">
        <v>232</v>
      </c>
      <c r="E69" s="367"/>
      <c r="F69" s="266" t="s">
        <v>232</v>
      </c>
      <c r="G69" s="266" t="s">
        <v>232</v>
      </c>
      <c r="H69" s="368" t="s">
        <v>231</v>
      </c>
      <c r="I69" s="267" t="s">
        <v>233</v>
      </c>
      <c r="J69" s="261"/>
      <c r="K69" s="265"/>
    </row>
    <row r="70" spans="2:11" s="256" customFormat="1" ht="13.5" customHeight="1" x14ac:dyDescent="0.2">
      <c r="B70" s="266" t="s">
        <v>234</v>
      </c>
      <c r="C70" s="266" t="s">
        <v>235</v>
      </c>
      <c r="D70" s="266" t="s">
        <v>234</v>
      </c>
      <c r="E70" s="266" t="s">
        <v>235</v>
      </c>
      <c r="F70" s="266" t="s">
        <v>592</v>
      </c>
      <c r="G70" s="266" t="s">
        <v>592</v>
      </c>
      <c r="H70" s="368"/>
      <c r="I70" s="261"/>
      <c r="J70" s="261"/>
      <c r="K70" s="265"/>
    </row>
    <row r="71" spans="2:11" s="256" customFormat="1" ht="13.5" customHeight="1" x14ac:dyDescent="0.2">
      <c r="B71" s="268">
        <v>6</v>
      </c>
      <c r="C71" s="268">
        <v>4</v>
      </c>
      <c r="D71" s="268">
        <v>54</v>
      </c>
      <c r="E71" s="268">
        <v>36</v>
      </c>
      <c r="F71" s="268"/>
      <c r="G71" s="268"/>
      <c r="H71" s="269"/>
      <c r="I71" s="270" t="s">
        <v>236</v>
      </c>
      <c r="J71" s="271">
        <v>170588</v>
      </c>
      <c r="K71" s="272">
        <v>13591</v>
      </c>
    </row>
    <row r="72" spans="2:11" s="256" customFormat="1" ht="13.5" customHeight="1" x14ac:dyDescent="0.2">
      <c r="B72" s="268">
        <v>4</v>
      </c>
      <c r="C72" s="268">
        <v>2</v>
      </c>
      <c r="D72" s="268">
        <v>54</v>
      </c>
      <c r="E72" s="268">
        <v>36</v>
      </c>
      <c r="F72" s="268"/>
      <c r="G72" s="268"/>
      <c r="H72" s="269"/>
      <c r="I72" s="270" t="s">
        <v>237</v>
      </c>
      <c r="J72" s="271">
        <v>170588</v>
      </c>
      <c r="K72" s="272">
        <v>17726</v>
      </c>
    </row>
    <row r="73" spans="2:11" s="256" customFormat="1" ht="13.5" customHeight="1" x14ac:dyDescent="0.2">
      <c r="B73" s="268"/>
      <c r="C73" s="268"/>
      <c r="D73" s="268"/>
      <c r="E73" s="268"/>
      <c r="F73" s="268"/>
      <c r="G73" s="268"/>
      <c r="H73" s="269"/>
      <c r="I73" s="270" t="s">
        <v>238</v>
      </c>
      <c r="J73" s="271">
        <v>170588</v>
      </c>
      <c r="K73" s="272">
        <v>13595</v>
      </c>
    </row>
    <row r="74" spans="2:11" s="256" customFormat="1" ht="13.5" customHeight="1" x14ac:dyDescent="0.2">
      <c r="B74" s="268"/>
      <c r="C74" s="268"/>
      <c r="D74" s="268">
        <v>32</v>
      </c>
      <c r="E74" s="268">
        <v>0</v>
      </c>
      <c r="F74" s="268"/>
      <c r="G74" s="268"/>
      <c r="H74" s="269"/>
      <c r="I74" s="270" t="s">
        <v>239</v>
      </c>
      <c r="J74" s="271">
        <v>170588</v>
      </c>
      <c r="K74" s="272">
        <v>15704</v>
      </c>
    </row>
    <row r="75" spans="2:11" s="256" customFormat="1" ht="13.5" customHeight="1" x14ac:dyDescent="0.2">
      <c r="B75" s="268"/>
      <c r="C75" s="268"/>
      <c r="D75" s="268">
        <v>61</v>
      </c>
      <c r="E75" s="268">
        <v>0</v>
      </c>
      <c r="F75" s="268"/>
      <c r="G75" s="268"/>
      <c r="H75" s="269"/>
      <c r="I75" s="270" t="s">
        <v>240</v>
      </c>
      <c r="J75" s="271">
        <v>170588</v>
      </c>
      <c r="K75" s="272">
        <v>15705</v>
      </c>
    </row>
    <row r="76" spans="2:11" s="256" customFormat="1" ht="26.25" customHeight="1" x14ac:dyDescent="0.2"/>
    <row r="77" spans="2:11" s="256" customFormat="1" ht="13.5" customHeight="1" x14ac:dyDescent="0.2">
      <c r="B77" s="257"/>
      <c r="C77" s="258"/>
      <c r="D77" s="258"/>
      <c r="E77" s="258"/>
      <c r="F77" s="258"/>
      <c r="G77" s="259"/>
      <c r="H77" s="260" t="s">
        <v>248</v>
      </c>
      <c r="I77" s="261"/>
      <c r="J77" s="262" t="s">
        <v>228</v>
      </c>
      <c r="K77" s="262" t="s">
        <v>229</v>
      </c>
    </row>
    <row r="78" spans="2:11" s="256" customFormat="1" ht="13.5" customHeight="1" x14ac:dyDescent="0.2">
      <c r="B78" s="263"/>
      <c r="C78" s="264"/>
      <c r="D78" s="264"/>
      <c r="E78" s="264"/>
      <c r="F78" s="369" t="s">
        <v>230</v>
      </c>
      <c r="G78" s="369"/>
      <c r="H78" s="369"/>
      <c r="I78" s="261"/>
      <c r="J78" s="261"/>
      <c r="K78" s="265"/>
    </row>
    <row r="79" spans="2:11" s="256" customFormat="1" ht="13.5" customHeight="1" x14ac:dyDescent="0.2">
      <c r="B79" s="367" t="s">
        <v>231</v>
      </c>
      <c r="C79" s="367"/>
      <c r="D79" s="367" t="s">
        <v>232</v>
      </c>
      <c r="E79" s="367"/>
      <c r="F79" s="266" t="s">
        <v>232</v>
      </c>
      <c r="G79" s="266" t="s">
        <v>232</v>
      </c>
      <c r="H79" s="368" t="s">
        <v>231</v>
      </c>
      <c r="I79" s="267" t="s">
        <v>233</v>
      </c>
      <c r="J79" s="261"/>
      <c r="K79" s="265"/>
    </row>
    <row r="80" spans="2:11" s="256" customFormat="1" ht="13.5" customHeight="1" x14ac:dyDescent="0.2">
      <c r="B80" s="266" t="s">
        <v>234</v>
      </c>
      <c r="C80" s="266" t="s">
        <v>235</v>
      </c>
      <c r="D80" s="266" t="s">
        <v>234</v>
      </c>
      <c r="E80" s="266" t="s">
        <v>235</v>
      </c>
      <c r="F80" s="266" t="s">
        <v>592</v>
      </c>
      <c r="G80" s="266" t="s">
        <v>592</v>
      </c>
      <c r="H80" s="368"/>
      <c r="I80" s="261"/>
      <c r="J80" s="261"/>
      <c r="K80" s="265"/>
    </row>
    <row r="81" spans="2:11" s="256" customFormat="1" ht="13.5" customHeight="1" x14ac:dyDescent="0.2">
      <c r="B81" s="268"/>
      <c r="C81" s="268"/>
      <c r="D81" s="268"/>
      <c r="E81" s="268"/>
      <c r="F81" s="268"/>
      <c r="G81" s="268"/>
      <c r="H81" s="269"/>
      <c r="I81" s="270" t="s">
        <v>238</v>
      </c>
      <c r="J81" s="271">
        <v>172580</v>
      </c>
      <c r="K81" s="272">
        <v>13595</v>
      </c>
    </row>
    <row r="82" spans="2:11" s="256" customFormat="1" ht="26.25" customHeight="1" x14ac:dyDescent="0.2"/>
    <row r="83" spans="2:11" s="256" customFormat="1" ht="13.5" customHeight="1" x14ac:dyDescent="0.2">
      <c r="B83" s="257"/>
      <c r="C83" s="258"/>
      <c r="D83" s="258"/>
      <c r="E83" s="258"/>
      <c r="F83" s="258"/>
      <c r="G83" s="259"/>
      <c r="H83" s="260" t="s">
        <v>249</v>
      </c>
      <c r="I83" s="261"/>
      <c r="J83" s="262" t="s">
        <v>228</v>
      </c>
      <c r="K83" s="262" t="s">
        <v>229</v>
      </c>
    </row>
    <row r="84" spans="2:11" s="256" customFormat="1" ht="13.5" customHeight="1" x14ac:dyDescent="0.2">
      <c r="B84" s="263"/>
      <c r="C84" s="264"/>
      <c r="D84" s="264"/>
      <c r="E84" s="264"/>
      <c r="F84" s="369" t="s">
        <v>593</v>
      </c>
      <c r="G84" s="369"/>
      <c r="H84" s="369"/>
      <c r="I84" s="261"/>
      <c r="J84" s="261"/>
      <c r="K84" s="265"/>
    </row>
    <row r="85" spans="2:11" s="256" customFormat="1" ht="13.5" customHeight="1" x14ac:dyDescent="0.2">
      <c r="B85" s="367" t="s">
        <v>231</v>
      </c>
      <c r="C85" s="367"/>
      <c r="D85" s="367" t="s">
        <v>232</v>
      </c>
      <c r="E85" s="367"/>
      <c r="F85" s="266" t="s">
        <v>232</v>
      </c>
      <c r="G85" s="266" t="s">
        <v>232</v>
      </c>
      <c r="H85" s="368" t="s">
        <v>231</v>
      </c>
      <c r="I85" s="267" t="s">
        <v>233</v>
      </c>
      <c r="J85" s="261"/>
      <c r="K85" s="265"/>
    </row>
    <row r="86" spans="2:11" s="256" customFormat="1" ht="13.5" customHeight="1" x14ac:dyDescent="0.2">
      <c r="B86" s="266" t="s">
        <v>234</v>
      </c>
      <c r="C86" s="266" t="s">
        <v>235</v>
      </c>
      <c r="D86" s="266" t="s">
        <v>234</v>
      </c>
      <c r="E86" s="266" t="s">
        <v>235</v>
      </c>
      <c r="F86" s="266" t="s">
        <v>592</v>
      </c>
      <c r="G86" s="266" t="s">
        <v>594</v>
      </c>
      <c r="H86" s="368"/>
      <c r="I86" s="261"/>
      <c r="J86" s="261"/>
      <c r="K86" s="265"/>
    </row>
    <row r="87" spans="2:11" s="256" customFormat="1" ht="13.5" customHeight="1" x14ac:dyDescent="0.2">
      <c r="B87" s="268"/>
      <c r="C87" s="268"/>
      <c r="D87" s="268"/>
      <c r="E87" s="268"/>
      <c r="F87" s="268">
        <v>70.035325328475906</v>
      </c>
      <c r="G87" s="268">
        <v>70.263351413007797</v>
      </c>
      <c r="H87" s="269">
        <v>7.6475793447541891</v>
      </c>
      <c r="I87" s="270" t="s">
        <v>236</v>
      </c>
      <c r="J87" s="271">
        <v>17374</v>
      </c>
      <c r="K87" s="272">
        <v>13591</v>
      </c>
    </row>
    <row r="88" spans="2:11" s="256" customFormat="1" ht="13.5" customHeight="1" x14ac:dyDescent="0.2">
      <c r="B88" s="268"/>
      <c r="C88" s="268"/>
      <c r="D88" s="268"/>
      <c r="E88" s="268"/>
      <c r="F88" s="268">
        <v>32.152599344013495</v>
      </c>
      <c r="G88" s="268">
        <v>32.362785008913292</v>
      </c>
      <c r="H88" s="269">
        <v>7.4992662754212596</v>
      </c>
      <c r="I88" s="270" t="s">
        <v>250</v>
      </c>
      <c r="J88" s="271">
        <v>17374</v>
      </c>
      <c r="K88" s="272">
        <v>19967</v>
      </c>
    </row>
    <row r="89" spans="2:11" s="256" customFormat="1" ht="13.5" customHeight="1" x14ac:dyDescent="0.2">
      <c r="B89" s="273"/>
      <c r="C89" s="273"/>
      <c r="D89" s="273"/>
      <c r="E89" s="273"/>
      <c r="F89" s="273">
        <v>52.875905502545301</v>
      </c>
      <c r="G89" s="273">
        <v>52.9249173220825</v>
      </c>
      <c r="H89" s="274">
        <v>8.9551846655273284</v>
      </c>
      <c r="I89" s="275" t="s">
        <v>251</v>
      </c>
      <c r="J89" s="271">
        <v>17374</v>
      </c>
      <c r="K89" s="272">
        <v>15744</v>
      </c>
    </row>
    <row r="90" spans="2:11" s="256" customFormat="1" ht="13.5" customHeight="1" x14ac:dyDescent="0.2">
      <c r="B90" s="273"/>
      <c r="C90" s="273"/>
      <c r="D90" s="273"/>
      <c r="E90" s="273"/>
      <c r="F90" s="273">
        <v>12.569816880734798</v>
      </c>
      <c r="G90" s="273">
        <v>12.601065022561801</v>
      </c>
      <c r="H90" s="274">
        <v>3.2295183806077299</v>
      </c>
      <c r="I90" s="275" t="s">
        <v>252</v>
      </c>
      <c r="J90" s="271">
        <v>17374</v>
      </c>
      <c r="K90" s="272">
        <v>13462</v>
      </c>
    </row>
    <row r="91" spans="2:11" s="256" customFormat="1" ht="13.5" customHeight="1" x14ac:dyDescent="0.2">
      <c r="B91" s="273"/>
      <c r="C91" s="273"/>
      <c r="D91" s="273"/>
      <c r="E91" s="273"/>
      <c r="F91" s="273">
        <v>2.5118700716772504</v>
      </c>
      <c r="G91" s="273">
        <v>2.51359854735382</v>
      </c>
      <c r="H91" s="274">
        <v>5.0017640345516998</v>
      </c>
      <c r="I91" s="275" t="s">
        <v>253</v>
      </c>
      <c r="J91" s="271">
        <v>17374</v>
      </c>
      <c r="K91" s="272">
        <v>15544</v>
      </c>
    </row>
    <row r="92" spans="2:11" s="256" customFormat="1" ht="13.5" customHeight="1" x14ac:dyDescent="0.2">
      <c r="B92" s="273"/>
      <c r="C92" s="273"/>
      <c r="D92" s="273"/>
      <c r="E92" s="273"/>
      <c r="F92" s="273">
        <v>0.19581306329583303</v>
      </c>
      <c r="G92" s="273">
        <v>0.19522808558197799</v>
      </c>
      <c r="H92" s="274">
        <v>4.6000000000000005</v>
      </c>
      <c r="I92" s="275" t="s">
        <v>254</v>
      </c>
      <c r="J92" s="271">
        <v>17374</v>
      </c>
      <c r="K92" s="272">
        <v>12978</v>
      </c>
    </row>
    <row r="93" spans="2:11" s="256" customFormat="1" ht="13.5" customHeight="1" x14ac:dyDescent="0.2">
      <c r="B93" s="268"/>
      <c r="C93" s="268"/>
      <c r="D93" s="268"/>
      <c r="E93" s="268"/>
      <c r="F93" s="268">
        <v>8.3209672114156099</v>
      </c>
      <c r="G93" s="268">
        <v>8.0712951328991096</v>
      </c>
      <c r="H93" s="269">
        <v>5.2233516158291398</v>
      </c>
      <c r="I93" s="270" t="s">
        <v>237</v>
      </c>
      <c r="J93" s="271">
        <v>17374</v>
      </c>
      <c r="K93" s="272">
        <v>17726</v>
      </c>
    </row>
    <row r="94" spans="2:11" s="256" customFormat="1" ht="13.5" customHeight="1" x14ac:dyDescent="0.2">
      <c r="B94" s="273"/>
      <c r="C94" s="273"/>
      <c r="D94" s="273"/>
      <c r="E94" s="273"/>
      <c r="F94" s="273">
        <v>2.6768035819284801</v>
      </c>
      <c r="G94" s="273">
        <v>2.4183947139847501</v>
      </c>
      <c r="H94" s="274"/>
      <c r="I94" s="275" t="s">
        <v>255</v>
      </c>
      <c r="J94" s="271">
        <v>17374</v>
      </c>
      <c r="K94" s="272">
        <v>17727</v>
      </c>
    </row>
    <row r="95" spans="2:11" s="256" customFormat="1" ht="13.5" customHeight="1" x14ac:dyDescent="0.2">
      <c r="B95" s="268"/>
      <c r="C95" s="268"/>
      <c r="D95" s="268"/>
      <c r="E95" s="268"/>
      <c r="F95" s="268">
        <v>5.6441636294871298</v>
      </c>
      <c r="G95" s="268">
        <v>5.6529004189143599</v>
      </c>
      <c r="H95" s="269">
        <v>7.7005807028593196</v>
      </c>
      <c r="I95" s="270" t="s">
        <v>256</v>
      </c>
      <c r="J95" s="271">
        <v>17374</v>
      </c>
      <c r="K95" s="272">
        <v>13592</v>
      </c>
    </row>
    <row r="96" spans="2:11" s="256" customFormat="1" ht="13.5" customHeight="1" x14ac:dyDescent="0.2">
      <c r="B96" s="273"/>
      <c r="C96" s="273"/>
      <c r="D96" s="273"/>
      <c r="E96" s="273"/>
      <c r="F96" s="273">
        <v>2.8251411241705601E-2</v>
      </c>
      <c r="G96" s="273">
        <v>2.8271103434687601E-2</v>
      </c>
      <c r="H96" s="274">
        <v>0.43303088920521099</v>
      </c>
      <c r="I96" s="275" t="s">
        <v>257</v>
      </c>
      <c r="J96" s="271">
        <v>17374</v>
      </c>
      <c r="K96" s="272">
        <v>11566</v>
      </c>
    </row>
    <row r="97" spans="2:11" s="256" customFormat="1" ht="13.5" customHeight="1" x14ac:dyDescent="0.2">
      <c r="B97" s="273"/>
      <c r="C97" s="273"/>
      <c r="D97" s="273"/>
      <c r="E97" s="273"/>
      <c r="F97" s="273">
        <v>3.3466763836192501</v>
      </c>
      <c r="G97" s="273">
        <v>3.35251935664636</v>
      </c>
      <c r="H97" s="274">
        <v>9.2655094616186506</v>
      </c>
      <c r="I97" s="275" t="s">
        <v>258</v>
      </c>
      <c r="J97" s="271">
        <v>17374</v>
      </c>
      <c r="K97" s="272">
        <v>13419</v>
      </c>
    </row>
    <row r="98" spans="2:11" s="256" customFormat="1" ht="13.5" customHeight="1" x14ac:dyDescent="0.2">
      <c r="B98" s="273"/>
      <c r="C98" s="273"/>
      <c r="D98" s="273"/>
      <c r="E98" s="273"/>
      <c r="F98" s="273">
        <v>0</v>
      </c>
      <c r="G98" s="273">
        <v>0</v>
      </c>
      <c r="H98" s="274"/>
      <c r="I98" s="275" t="s">
        <v>259</v>
      </c>
      <c r="J98" s="271">
        <v>17374</v>
      </c>
      <c r="K98" s="272">
        <v>11568</v>
      </c>
    </row>
    <row r="99" spans="2:11" s="256" customFormat="1" ht="13.5" customHeight="1" x14ac:dyDescent="0.2">
      <c r="B99" s="273"/>
      <c r="C99" s="273"/>
      <c r="D99" s="273"/>
      <c r="E99" s="273"/>
      <c r="F99" s="273">
        <v>1.1848834731767799</v>
      </c>
      <c r="G99" s="273">
        <v>1.1815048702177198</v>
      </c>
      <c r="H99" s="274">
        <v>5.2354110856160894</v>
      </c>
      <c r="I99" s="275" t="s">
        <v>260</v>
      </c>
      <c r="J99" s="271">
        <v>17374</v>
      </c>
      <c r="K99" s="272">
        <v>12479</v>
      </c>
    </row>
    <row r="100" spans="2:11" s="256" customFormat="1" ht="13.5" customHeight="1" x14ac:dyDescent="0.2">
      <c r="B100" s="273"/>
      <c r="C100" s="273"/>
      <c r="D100" s="273"/>
      <c r="E100" s="273"/>
      <c r="F100" s="273">
        <v>7.1572782684001211E-3</v>
      </c>
      <c r="G100" s="273">
        <v>7.1578512078042892E-3</v>
      </c>
      <c r="H100" s="274">
        <v>1.1500000000000001</v>
      </c>
      <c r="I100" s="275" t="s">
        <v>261</v>
      </c>
      <c r="J100" s="271">
        <v>17374</v>
      </c>
      <c r="K100" s="272">
        <v>12480</v>
      </c>
    </row>
    <row r="101" spans="2:11" s="256" customFormat="1" ht="13.5" customHeight="1" x14ac:dyDescent="0.2">
      <c r="B101" s="273"/>
      <c r="C101" s="273"/>
      <c r="D101" s="273"/>
      <c r="E101" s="273"/>
      <c r="F101" s="273">
        <v>0.376211614909576</v>
      </c>
      <c r="G101" s="273">
        <v>0.37943421943593703</v>
      </c>
      <c r="H101" s="274">
        <v>4.1667103498401703</v>
      </c>
      <c r="I101" s="275" t="s">
        <v>262</v>
      </c>
      <c r="J101" s="271">
        <v>17374</v>
      </c>
      <c r="K101" s="272">
        <v>11578</v>
      </c>
    </row>
    <row r="102" spans="2:11" s="256" customFormat="1" ht="13.5" customHeight="1" x14ac:dyDescent="0.2">
      <c r="B102" s="273"/>
      <c r="C102" s="273"/>
      <c r="D102" s="273"/>
      <c r="E102" s="273"/>
      <c r="F102" s="273">
        <v>0</v>
      </c>
      <c r="G102" s="273">
        <v>0</v>
      </c>
      <c r="H102" s="274"/>
      <c r="I102" s="275" t="s">
        <v>263</v>
      </c>
      <c r="J102" s="271">
        <v>17374</v>
      </c>
      <c r="K102" s="272">
        <v>12497</v>
      </c>
    </row>
    <row r="103" spans="2:11" s="256" customFormat="1" ht="13.5" customHeight="1" x14ac:dyDescent="0.2">
      <c r="B103" s="273"/>
      <c r="C103" s="273"/>
      <c r="D103" s="273"/>
      <c r="E103" s="273"/>
      <c r="F103" s="273">
        <v>0.66163062205233603</v>
      </c>
      <c r="G103" s="273">
        <v>0.66463347390881611</v>
      </c>
      <c r="H103" s="274">
        <v>7.0481839446866896</v>
      </c>
      <c r="I103" s="275" t="s">
        <v>264</v>
      </c>
      <c r="J103" s="271">
        <v>17374</v>
      </c>
      <c r="K103" s="272">
        <v>15546</v>
      </c>
    </row>
    <row r="104" spans="2:11" s="256" customFormat="1" ht="13.5" customHeight="1" x14ac:dyDescent="0.2">
      <c r="B104" s="273"/>
      <c r="C104" s="273"/>
      <c r="D104" s="273"/>
      <c r="E104" s="273"/>
      <c r="F104" s="273">
        <v>3.9352846219080598E-2</v>
      </c>
      <c r="G104" s="273">
        <v>3.9379544063040998E-2</v>
      </c>
      <c r="H104" s="274"/>
      <c r="I104" s="275" t="s">
        <v>265</v>
      </c>
      <c r="J104" s="271">
        <v>17374</v>
      </c>
      <c r="K104" s="272">
        <v>12481</v>
      </c>
    </row>
    <row r="105" spans="2:11" s="256" customFormat="1" ht="13.5" customHeight="1" x14ac:dyDescent="0.2">
      <c r="B105" s="268"/>
      <c r="C105" s="268"/>
      <c r="D105" s="268"/>
      <c r="E105" s="268"/>
      <c r="F105" s="268">
        <v>2.1919753800392101</v>
      </c>
      <c r="G105" s="268">
        <v>2.2003749154486001</v>
      </c>
      <c r="H105" s="269">
        <v>2.4538677597735399</v>
      </c>
      <c r="I105" s="270" t="s">
        <v>266</v>
      </c>
      <c r="J105" s="271">
        <v>17374</v>
      </c>
      <c r="K105" s="272">
        <v>13594</v>
      </c>
    </row>
    <row r="106" spans="2:11" s="256" customFormat="1" ht="13.5" customHeight="1" x14ac:dyDescent="0.2">
      <c r="B106" s="273"/>
      <c r="C106" s="273"/>
      <c r="D106" s="273"/>
      <c r="E106" s="273"/>
      <c r="F106" s="273">
        <v>0.69053741636578603</v>
      </c>
      <c r="G106" s="273">
        <v>0.69368541610487999</v>
      </c>
      <c r="H106" s="274">
        <v>0.697288466241059</v>
      </c>
      <c r="I106" s="275" t="s">
        <v>267</v>
      </c>
      <c r="J106" s="271">
        <v>17374</v>
      </c>
      <c r="K106" s="272">
        <v>15609</v>
      </c>
    </row>
    <row r="107" spans="2:11" s="256" customFormat="1" ht="13.5" customHeight="1" x14ac:dyDescent="0.2">
      <c r="B107" s="273"/>
      <c r="C107" s="273"/>
      <c r="D107" s="273"/>
      <c r="E107" s="273"/>
      <c r="F107" s="273">
        <v>0.89095024211245999</v>
      </c>
      <c r="G107" s="273">
        <v>0.89567075852555811</v>
      </c>
      <c r="H107" s="274">
        <v>2.9607859626006698</v>
      </c>
      <c r="I107" s="275" t="s">
        <v>268</v>
      </c>
      <c r="J107" s="271">
        <v>17374</v>
      </c>
      <c r="K107" s="272">
        <v>11524</v>
      </c>
    </row>
    <row r="108" spans="2:11" s="256" customFormat="1" ht="13.5" customHeight="1" x14ac:dyDescent="0.2">
      <c r="B108" s="273"/>
      <c r="C108" s="273"/>
      <c r="D108" s="273"/>
      <c r="E108" s="273"/>
      <c r="F108" s="273">
        <v>0.340719829349662</v>
      </c>
      <c r="G108" s="273">
        <v>0.34026447201105797</v>
      </c>
      <c r="H108" s="274">
        <v>4.9901205831491104</v>
      </c>
      <c r="I108" s="275" t="s">
        <v>269</v>
      </c>
      <c r="J108" s="271">
        <v>17374</v>
      </c>
      <c r="K108" s="272">
        <v>15745</v>
      </c>
    </row>
    <row r="109" spans="2:11" s="256" customFormat="1" ht="13.5" customHeight="1" x14ac:dyDescent="0.2">
      <c r="B109" s="273"/>
      <c r="C109" s="273"/>
      <c r="D109" s="273"/>
      <c r="E109" s="273"/>
      <c r="F109" s="273">
        <v>1.4543301274452601E-2</v>
      </c>
      <c r="G109" s="273">
        <v>1.5944164113280899E-2</v>
      </c>
      <c r="H109" s="274">
        <v>38.448487386492104</v>
      </c>
      <c r="I109" s="275" t="s">
        <v>270</v>
      </c>
      <c r="J109" s="271">
        <v>17374</v>
      </c>
      <c r="K109" s="272">
        <v>15545</v>
      </c>
    </row>
    <row r="110" spans="2:11" s="256" customFormat="1" ht="13.5" customHeight="1" x14ac:dyDescent="0.2">
      <c r="B110" s="268"/>
      <c r="C110" s="268"/>
      <c r="D110" s="268"/>
      <c r="E110" s="268"/>
      <c r="F110" s="268">
        <v>12.5591720963985</v>
      </c>
      <c r="G110" s="268">
        <v>12.525817620461002</v>
      </c>
      <c r="H110" s="269"/>
      <c r="I110" s="270" t="s">
        <v>238</v>
      </c>
      <c r="J110" s="271">
        <v>17374</v>
      </c>
      <c r="K110" s="272">
        <v>13595</v>
      </c>
    </row>
    <row r="111" spans="2:11" s="256" customFormat="1" ht="13.5" customHeight="1" x14ac:dyDescent="0.2">
      <c r="B111" s="273"/>
      <c r="C111" s="273"/>
      <c r="D111" s="273"/>
      <c r="E111" s="273"/>
      <c r="F111" s="273">
        <v>0</v>
      </c>
      <c r="G111" s="273">
        <v>0</v>
      </c>
      <c r="H111" s="274"/>
      <c r="I111" s="275" t="s">
        <v>271</v>
      </c>
      <c r="J111" s="271">
        <v>17374</v>
      </c>
      <c r="K111" s="272">
        <v>15610</v>
      </c>
    </row>
    <row r="112" spans="2:11" s="256" customFormat="1" ht="13.5" customHeight="1" x14ac:dyDescent="0.2">
      <c r="B112" s="273"/>
      <c r="C112" s="273"/>
      <c r="D112" s="273"/>
      <c r="E112" s="273"/>
      <c r="F112" s="273">
        <v>5.2624603496045292</v>
      </c>
      <c r="G112" s="273">
        <v>5.2574979210245996</v>
      </c>
      <c r="H112" s="274"/>
      <c r="I112" s="275" t="s">
        <v>246</v>
      </c>
      <c r="J112" s="271">
        <v>17374</v>
      </c>
      <c r="K112" s="272">
        <v>15611</v>
      </c>
    </row>
    <row r="113" spans="2:11" s="256" customFormat="1" ht="13.5" customHeight="1" x14ac:dyDescent="0.2">
      <c r="B113" s="273"/>
      <c r="C113" s="273"/>
      <c r="D113" s="273"/>
      <c r="E113" s="273"/>
      <c r="F113" s="273">
        <v>7.0863331811907297</v>
      </c>
      <c r="G113" s="273">
        <v>7.0566928201199097</v>
      </c>
      <c r="H113" s="274"/>
      <c r="I113" s="275" t="s">
        <v>272</v>
      </c>
      <c r="J113" s="271">
        <v>17374</v>
      </c>
      <c r="K113" s="272">
        <v>15608</v>
      </c>
    </row>
    <row r="114" spans="2:11" s="256" customFormat="1" ht="13.5" customHeight="1" x14ac:dyDescent="0.2">
      <c r="B114" s="268"/>
      <c r="C114" s="268"/>
      <c r="D114" s="268"/>
      <c r="E114" s="268"/>
      <c r="F114" s="268">
        <v>4.2811003814218092</v>
      </c>
      <c r="G114" s="268">
        <v>4.3126977657713494</v>
      </c>
      <c r="H114" s="269">
        <v>5.4687790884550901E-8</v>
      </c>
      <c r="I114" s="270" t="s">
        <v>273</v>
      </c>
      <c r="J114" s="271">
        <v>17374</v>
      </c>
      <c r="K114" s="272">
        <v>15584</v>
      </c>
    </row>
    <row r="115" spans="2:11" s="256" customFormat="1" ht="13.5" customHeight="1" x14ac:dyDescent="0.2">
      <c r="B115" s="268"/>
      <c r="C115" s="268"/>
      <c r="D115" s="268"/>
      <c r="E115" s="268"/>
      <c r="F115" s="268">
        <v>2.61145960224892</v>
      </c>
      <c r="G115" s="268">
        <v>2.6264631524121498</v>
      </c>
      <c r="H115" s="269">
        <v>0</v>
      </c>
      <c r="I115" s="270" t="s">
        <v>274</v>
      </c>
      <c r="J115" s="271">
        <v>17374</v>
      </c>
      <c r="K115" s="272">
        <v>17728</v>
      </c>
    </row>
    <row r="116" spans="2:11" s="256" customFormat="1" ht="13.5" customHeight="1" x14ac:dyDescent="0.2">
      <c r="B116" s="268"/>
      <c r="C116" s="268"/>
      <c r="D116" s="268"/>
      <c r="E116" s="268"/>
      <c r="F116" s="268">
        <v>-3.4693236506892795</v>
      </c>
      <c r="G116" s="268">
        <v>-3.4947978164658595</v>
      </c>
      <c r="H116" s="269"/>
      <c r="I116" s="270" t="s">
        <v>275</v>
      </c>
      <c r="J116" s="271">
        <v>17374</v>
      </c>
      <c r="K116" s="272">
        <v>15624</v>
      </c>
    </row>
    <row r="117" spans="2:11" s="256" customFormat="1" ht="13.5" customHeight="1" x14ac:dyDescent="0.2">
      <c r="B117" s="268"/>
      <c r="C117" s="268"/>
      <c r="D117" s="268"/>
      <c r="E117" s="268"/>
      <c r="F117" s="268">
        <v>2.9320281728653197</v>
      </c>
      <c r="G117" s="268">
        <v>2.67320481867857</v>
      </c>
      <c r="H117" s="269"/>
      <c r="I117" s="270" t="s">
        <v>276</v>
      </c>
      <c r="J117" s="271">
        <v>17374</v>
      </c>
      <c r="K117" s="272">
        <v>15644</v>
      </c>
    </row>
    <row r="118" spans="2:11" s="256" customFormat="1" ht="13.5" customHeight="1" x14ac:dyDescent="0.2">
      <c r="B118" s="268"/>
      <c r="C118" s="268"/>
      <c r="D118" s="268"/>
      <c r="E118" s="268"/>
      <c r="F118" s="268">
        <v>20.439703123778497</v>
      </c>
      <c r="G118" s="268">
        <v>20.627815814763498</v>
      </c>
      <c r="H118" s="269">
        <v>3.8418476395406</v>
      </c>
      <c r="I118" s="270" t="s">
        <v>239</v>
      </c>
      <c r="J118" s="271">
        <v>17374</v>
      </c>
      <c r="K118" s="272">
        <v>15704</v>
      </c>
    </row>
    <row r="119" spans="2:11" s="256" customFormat="1" ht="13.5" customHeight="1" x14ac:dyDescent="0.2">
      <c r="B119" s="268"/>
      <c r="C119" s="268"/>
      <c r="D119" s="268"/>
      <c r="E119" s="268"/>
      <c r="F119" s="268">
        <v>50.679895709124693</v>
      </c>
      <c r="G119" s="268">
        <v>50.901101809836696</v>
      </c>
      <c r="H119" s="269">
        <v>6.3696635976015799</v>
      </c>
      <c r="I119" s="270" t="s">
        <v>277</v>
      </c>
      <c r="J119" s="271">
        <v>17374</v>
      </c>
      <c r="K119" s="272">
        <v>15749</v>
      </c>
    </row>
    <row r="120" spans="2:11" s="256" customFormat="1" ht="13.5" customHeight="1" x14ac:dyDescent="0.2">
      <c r="B120" s="268"/>
      <c r="C120" s="268"/>
      <c r="D120" s="268"/>
      <c r="E120" s="268"/>
      <c r="F120" s="268">
        <v>99.999999999999901</v>
      </c>
      <c r="G120" s="268">
        <v>100</v>
      </c>
      <c r="H120" s="269">
        <v>5.8444286286362095</v>
      </c>
      <c r="I120" s="270" t="s">
        <v>278</v>
      </c>
      <c r="J120" s="271">
        <v>17374</v>
      </c>
      <c r="K120" s="272">
        <v>11258</v>
      </c>
    </row>
    <row r="121" spans="2:11" s="256" customFormat="1" ht="13.5" customHeight="1" x14ac:dyDescent="0.2">
      <c r="B121" s="268"/>
      <c r="C121" s="268"/>
      <c r="D121" s="268"/>
      <c r="E121" s="268"/>
      <c r="F121" s="268">
        <v>56.941370713772002</v>
      </c>
      <c r="G121" s="268">
        <v>56.9993931982685</v>
      </c>
      <c r="H121" s="269">
        <v>8.869050586750129</v>
      </c>
      <c r="I121" s="270" t="s">
        <v>240</v>
      </c>
      <c r="J121" s="271">
        <v>17374</v>
      </c>
      <c r="K121" s="272">
        <v>15705</v>
      </c>
    </row>
    <row r="122" spans="2:11" s="256" customFormat="1" ht="13.5" customHeight="1" x14ac:dyDescent="0.2">
      <c r="B122" s="268"/>
      <c r="C122" s="268"/>
      <c r="D122" s="268"/>
      <c r="E122" s="268"/>
      <c r="F122" s="268">
        <v>11.039183132185599</v>
      </c>
      <c r="G122" s="268">
        <v>11.065033741233899</v>
      </c>
      <c r="H122" s="269">
        <v>0.31401006805978698</v>
      </c>
      <c r="I122" s="270" t="s">
        <v>279</v>
      </c>
      <c r="J122" s="271">
        <v>17374</v>
      </c>
      <c r="K122" s="272">
        <v>16144</v>
      </c>
    </row>
    <row r="123" spans="2:11" s="256" customFormat="1" ht="13.5" customHeight="1" x14ac:dyDescent="0.2">
      <c r="B123" s="273"/>
      <c r="C123" s="273"/>
      <c r="D123" s="273"/>
      <c r="E123" s="273"/>
      <c r="F123" s="273">
        <v>0.25522459093684302</v>
      </c>
      <c r="G123" s="273">
        <v>0.25481010469381898</v>
      </c>
      <c r="H123" s="274"/>
      <c r="I123" s="275" t="s">
        <v>508</v>
      </c>
      <c r="J123" s="271">
        <v>17374</v>
      </c>
      <c r="K123" s="272">
        <v>12755</v>
      </c>
    </row>
    <row r="124" spans="2:11" s="256" customFormat="1" ht="13.5" customHeight="1" x14ac:dyDescent="0.2">
      <c r="B124" s="273"/>
      <c r="C124" s="273"/>
      <c r="D124" s="273"/>
      <c r="E124" s="273"/>
      <c r="F124" s="273">
        <v>1.8819198102227899</v>
      </c>
      <c r="G124" s="273">
        <v>2.02854243542764</v>
      </c>
      <c r="H124" s="274">
        <v>4.2659804509027897</v>
      </c>
      <c r="I124" s="275" t="s">
        <v>509</v>
      </c>
      <c r="J124" s="271">
        <v>17374</v>
      </c>
      <c r="K124" s="272">
        <v>12359</v>
      </c>
    </row>
    <row r="125" spans="2:11" s="256" customFormat="1" ht="26.25" customHeight="1" x14ac:dyDescent="0.2"/>
    <row r="126" spans="2:11" s="256" customFormat="1" ht="13.5" customHeight="1" x14ac:dyDescent="0.2">
      <c r="B126" s="257"/>
      <c r="C126" s="258"/>
      <c r="D126" s="258"/>
      <c r="E126" s="258"/>
      <c r="F126" s="258"/>
      <c r="G126" s="259"/>
      <c r="H126" s="260" t="s">
        <v>280</v>
      </c>
      <c r="I126" s="261"/>
      <c r="J126" s="262" t="s">
        <v>228</v>
      </c>
      <c r="K126" s="262" t="s">
        <v>229</v>
      </c>
    </row>
    <row r="127" spans="2:11" s="256" customFormat="1" ht="13.5" customHeight="1" x14ac:dyDescent="0.2">
      <c r="B127" s="263"/>
      <c r="C127" s="264"/>
      <c r="D127" s="264"/>
      <c r="E127" s="264"/>
      <c r="F127" s="369" t="s">
        <v>595</v>
      </c>
      <c r="G127" s="369"/>
      <c r="H127" s="369"/>
      <c r="I127" s="261"/>
      <c r="J127" s="261"/>
      <c r="K127" s="265"/>
    </row>
    <row r="128" spans="2:11" s="256" customFormat="1" ht="13.5" customHeight="1" x14ac:dyDescent="0.2">
      <c r="B128" s="367" t="s">
        <v>231</v>
      </c>
      <c r="C128" s="367"/>
      <c r="D128" s="367" t="s">
        <v>232</v>
      </c>
      <c r="E128" s="367"/>
      <c r="F128" s="266" t="s">
        <v>232</v>
      </c>
      <c r="G128" s="266" t="s">
        <v>232</v>
      </c>
      <c r="H128" s="368" t="s">
        <v>231</v>
      </c>
      <c r="I128" s="267" t="s">
        <v>233</v>
      </c>
      <c r="J128" s="261"/>
      <c r="K128" s="265"/>
    </row>
    <row r="129" spans="2:11" s="256" customFormat="1" ht="13.5" customHeight="1" x14ac:dyDescent="0.2">
      <c r="B129" s="266" t="s">
        <v>234</v>
      </c>
      <c r="C129" s="266" t="s">
        <v>235</v>
      </c>
      <c r="D129" s="266" t="s">
        <v>234</v>
      </c>
      <c r="E129" s="266" t="s">
        <v>235</v>
      </c>
      <c r="F129" s="266" t="s">
        <v>592</v>
      </c>
      <c r="G129" s="266" t="s">
        <v>594</v>
      </c>
      <c r="H129" s="368"/>
      <c r="I129" s="261"/>
      <c r="J129" s="261"/>
      <c r="K129" s="265"/>
    </row>
    <row r="130" spans="2:11" s="256" customFormat="1" ht="13.5" customHeight="1" x14ac:dyDescent="0.2">
      <c r="B130" s="268">
        <v>9</v>
      </c>
      <c r="C130" s="268">
        <v>7</v>
      </c>
      <c r="D130" s="268"/>
      <c r="E130" s="268"/>
      <c r="F130" s="268">
        <v>68.920569269729</v>
      </c>
      <c r="G130" s="268">
        <v>68.965606114975699</v>
      </c>
      <c r="H130" s="269">
        <v>7.9160464009985096</v>
      </c>
      <c r="I130" s="270" t="s">
        <v>236</v>
      </c>
      <c r="J130" s="271">
        <v>18966</v>
      </c>
      <c r="K130" s="272">
        <v>13591</v>
      </c>
    </row>
    <row r="131" spans="2:11" s="256" customFormat="1" ht="13.5" customHeight="1" x14ac:dyDescent="0.2">
      <c r="B131" s="268"/>
      <c r="C131" s="268"/>
      <c r="D131" s="268"/>
      <c r="E131" s="268"/>
      <c r="F131" s="268">
        <v>32.054706463933201</v>
      </c>
      <c r="G131" s="268">
        <v>32.086146455440598</v>
      </c>
      <c r="H131" s="269">
        <v>7.2404999183857699</v>
      </c>
      <c r="I131" s="270" t="s">
        <v>250</v>
      </c>
      <c r="J131" s="271">
        <v>18966</v>
      </c>
      <c r="K131" s="272">
        <v>19967</v>
      </c>
    </row>
    <row r="132" spans="2:11" s="256" customFormat="1" ht="13.5" customHeight="1" x14ac:dyDescent="0.2">
      <c r="B132" s="273"/>
      <c r="C132" s="273"/>
      <c r="D132" s="273"/>
      <c r="E132" s="273"/>
      <c r="F132" s="273">
        <v>51.654793889452698</v>
      </c>
      <c r="G132" s="273">
        <v>51.697043499012096</v>
      </c>
      <c r="H132" s="274">
        <v>9.3899982895084406</v>
      </c>
      <c r="I132" s="275" t="s">
        <v>251</v>
      </c>
      <c r="J132" s="271">
        <v>18966</v>
      </c>
      <c r="K132" s="272">
        <v>15744</v>
      </c>
    </row>
    <row r="133" spans="2:11" s="256" customFormat="1" ht="13.5" customHeight="1" x14ac:dyDescent="0.2">
      <c r="B133" s="273"/>
      <c r="C133" s="273"/>
      <c r="D133" s="273"/>
      <c r="E133" s="273"/>
      <c r="F133" s="273">
        <v>12.727538296293998</v>
      </c>
      <c r="G133" s="273">
        <v>12.749656849374899</v>
      </c>
      <c r="H133" s="274">
        <v>3.0755346285490996</v>
      </c>
      <c r="I133" s="275" t="s">
        <v>252</v>
      </c>
      <c r="J133" s="271">
        <v>18966</v>
      </c>
      <c r="K133" s="272">
        <v>13462</v>
      </c>
    </row>
    <row r="134" spans="2:11" s="256" customFormat="1" ht="13.5" customHeight="1" x14ac:dyDescent="0.2">
      <c r="B134" s="273"/>
      <c r="C134" s="273"/>
      <c r="D134" s="273"/>
      <c r="E134" s="273"/>
      <c r="F134" s="273">
        <v>2.3280360992767601</v>
      </c>
      <c r="G134" s="273">
        <v>2.3149549177595699</v>
      </c>
      <c r="H134" s="274">
        <v>5.1152155366737198</v>
      </c>
      <c r="I134" s="275" t="s">
        <v>253</v>
      </c>
      <c r="J134" s="271">
        <v>18966</v>
      </c>
      <c r="K134" s="272">
        <v>15544</v>
      </c>
    </row>
    <row r="135" spans="2:11" s="256" customFormat="1" ht="13.5" customHeight="1" x14ac:dyDescent="0.2">
      <c r="B135" s="273"/>
      <c r="C135" s="273"/>
      <c r="D135" s="273"/>
      <c r="E135" s="273"/>
      <c r="F135" s="273">
        <v>0.19415817037401401</v>
      </c>
      <c r="G135" s="273">
        <v>0.19354513163765702</v>
      </c>
      <c r="H135" s="274">
        <v>4.6000000000000005</v>
      </c>
      <c r="I135" s="275" t="s">
        <v>254</v>
      </c>
      <c r="J135" s="271">
        <v>18966</v>
      </c>
      <c r="K135" s="272">
        <v>12978</v>
      </c>
    </row>
    <row r="136" spans="2:11" s="256" customFormat="1" ht="13.5" customHeight="1" x14ac:dyDescent="0.2">
      <c r="B136" s="268">
        <v>7</v>
      </c>
      <c r="C136" s="268">
        <v>4</v>
      </c>
      <c r="D136" s="268"/>
      <c r="E136" s="268"/>
      <c r="F136" s="268">
        <v>10.300702271222399</v>
      </c>
      <c r="G136" s="268">
        <v>10.220641931509599</v>
      </c>
      <c r="H136" s="269">
        <v>4.2999423286913094</v>
      </c>
      <c r="I136" s="270" t="s">
        <v>237</v>
      </c>
      <c r="J136" s="271">
        <v>18966</v>
      </c>
      <c r="K136" s="272">
        <v>17726</v>
      </c>
    </row>
    <row r="137" spans="2:11" s="256" customFormat="1" ht="13.5" customHeight="1" x14ac:dyDescent="0.2">
      <c r="B137" s="273"/>
      <c r="C137" s="273"/>
      <c r="D137" s="273"/>
      <c r="E137" s="273"/>
      <c r="F137" s="273">
        <v>5.1730739396014194</v>
      </c>
      <c r="G137" s="273">
        <v>5.0847370786529398</v>
      </c>
      <c r="H137" s="274"/>
      <c r="I137" s="275" t="s">
        <v>255</v>
      </c>
      <c r="J137" s="271">
        <v>18966</v>
      </c>
      <c r="K137" s="272">
        <v>17727</v>
      </c>
    </row>
    <row r="138" spans="2:11" s="256" customFormat="1" ht="13.5" customHeight="1" x14ac:dyDescent="0.2">
      <c r="B138" s="268"/>
      <c r="C138" s="268"/>
      <c r="D138" s="268"/>
      <c r="E138" s="268"/>
      <c r="F138" s="268">
        <v>5.1276283316209597</v>
      </c>
      <c r="G138" s="268">
        <v>5.1359048528566502</v>
      </c>
      <c r="H138" s="269">
        <v>8.6379945750229297</v>
      </c>
      <c r="I138" s="270" t="s">
        <v>256</v>
      </c>
      <c r="J138" s="271">
        <v>18966</v>
      </c>
      <c r="K138" s="272">
        <v>13592</v>
      </c>
    </row>
    <row r="139" spans="2:11" s="256" customFormat="1" ht="13.5" customHeight="1" x14ac:dyDescent="0.2">
      <c r="B139" s="273"/>
      <c r="C139" s="273"/>
      <c r="D139" s="273"/>
      <c r="E139" s="273"/>
      <c r="F139" s="273">
        <v>0.228012046809043</v>
      </c>
      <c r="G139" s="273">
        <v>0.22811294443323601</v>
      </c>
      <c r="H139" s="274">
        <v>0.294764591387283</v>
      </c>
      <c r="I139" s="275" t="s">
        <v>257</v>
      </c>
      <c r="J139" s="271">
        <v>18966</v>
      </c>
      <c r="K139" s="272">
        <v>11566</v>
      </c>
    </row>
    <row r="140" spans="2:11" s="256" customFormat="1" ht="13.5" customHeight="1" x14ac:dyDescent="0.2">
      <c r="B140" s="273"/>
      <c r="C140" s="273"/>
      <c r="D140" s="273"/>
      <c r="E140" s="273"/>
      <c r="F140" s="273">
        <v>2.6452435283282698</v>
      </c>
      <c r="G140" s="273">
        <v>2.6510389628527098</v>
      </c>
      <c r="H140" s="274">
        <v>11.865825623574599</v>
      </c>
      <c r="I140" s="275" t="s">
        <v>258</v>
      </c>
      <c r="J140" s="271">
        <v>18966</v>
      </c>
      <c r="K140" s="272">
        <v>13419</v>
      </c>
    </row>
    <row r="141" spans="2:11" s="256" customFormat="1" ht="13.5" customHeight="1" x14ac:dyDescent="0.2">
      <c r="B141" s="273"/>
      <c r="C141" s="273"/>
      <c r="D141" s="273"/>
      <c r="E141" s="273"/>
      <c r="F141" s="273">
        <v>0</v>
      </c>
      <c r="G141" s="273">
        <v>0</v>
      </c>
      <c r="H141" s="274"/>
      <c r="I141" s="275" t="s">
        <v>259</v>
      </c>
      <c r="J141" s="271">
        <v>18966</v>
      </c>
      <c r="K141" s="272">
        <v>11568</v>
      </c>
    </row>
    <row r="142" spans="2:11" s="256" customFormat="1" ht="13.5" customHeight="1" x14ac:dyDescent="0.2">
      <c r="B142" s="273"/>
      <c r="C142" s="273"/>
      <c r="D142" s="273"/>
      <c r="E142" s="273"/>
      <c r="F142" s="273">
        <v>1.1843066422905899</v>
      </c>
      <c r="G142" s="273">
        <v>1.1806913622819999</v>
      </c>
      <c r="H142" s="274">
        <v>5.2281655669108398</v>
      </c>
      <c r="I142" s="275" t="s">
        <v>260</v>
      </c>
      <c r="J142" s="271">
        <v>18966</v>
      </c>
      <c r="K142" s="272">
        <v>12479</v>
      </c>
    </row>
    <row r="143" spans="2:11" s="256" customFormat="1" ht="13.5" customHeight="1" x14ac:dyDescent="0.2">
      <c r="B143" s="273"/>
      <c r="C143" s="273"/>
      <c r="D143" s="273"/>
      <c r="E143" s="273"/>
      <c r="F143" s="273">
        <v>0</v>
      </c>
      <c r="G143" s="273">
        <v>0</v>
      </c>
      <c r="H143" s="274"/>
      <c r="I143" s="275" t="s">
        <v>261</v>
      </c>
      <c r="J143" s="271">
        <v>18966</v>
      </c>
      <c r="K143" s="272">
        <v>12480</v>
      </c>
    </row>
    <row r="144" spans="2:11" s="256" customFormat="1" ht="13.5" customHeight="1" x14ac:dyDescent="0.2">
      <c r="B144" s="273"/>
      <c r="C144" s="273"/>
      <c r="D144" s="273"/>
      <c r="E144" s="273"/>
      <c r="F144" s="273">
        <v>0.36657350582127102</v>
      </c>
      <c r="G144" s="273">
        <v>0.36894234935681602</v>
      </c>
      <c r="H144" s="274">
        <v>4.1773042568138496</v>
      </c>
      <c r="I144" s="275" t="s">
        <v>262</v>
      </c>
      <c r="J144" s="271">
        <v>18966</v>
      </c>
      <c r="K144" s="272">
        <v>11578</v>
      </c>
    </row>
    <row r="145" spans="2:11" s="256" customFormat="1" ht="13.5" customHeight="1" x14ac:dyDescent="0.2">
      <c r="B145" s="273"/>
      <c r="C145" s="273"/>
      <c r="D145" s="273"/>
      <c r="E145" s="273"/>
      <c r="F145" s="273">
        <v>0</v>
      </c>
      <c r="G145" s="273">
        <v>0</v>
      </c>
      <c r="H145" s="274"/>
      <c r="I145" s="275" t="s">
        <v>263</v>
      </c>
      <c r="J145" s="271">
        <v>18966</v>
      </c>
      <c r="K145" s="272">
        <v>12497</v>
      </c>
    </row>
    <row r="146" spans="2:11" s="256" customFormat="1" ht="13.5" customHeight="1" x14ac:dyDescent="0.2">
      <c r="B146" s="273"/>
      <c r="C146" s="273"/>
      <c r="D146" s="273"/>
      <c r="E146" s="273"/>
      <c r="F146" s="273">
        <v>0.70349260837179706</v>
      </c>
      <c r="G146" s="273">
        <v>0.70711923393189002</v>
      </c>
      <c r="H146" s="274">
        <v>7.2696956007554894</v>
      </c>
      <c r="I146" s="275" t="s">
        <v>264</v>
      </c>
      <c r="J146" s="271">
        <v>18966</v>
      </c>
      <c r="K146" s="272">
        <v>15546</v>
      </c>
    </row>
    <row r="147" spans="2:11" s="256" customFormat="1" ht="13.5" customHeight="1" x14ac:dyDescent="0.2">
      <c r="B147" s="273"/>
      <c r="C147" s="273"/>
      <c r="D147" s="273">
        <v>0.5</v>
      </c>
      <c r="E147" s="273">
        <v>0</v>
      </c>
      <c r="F147" s="273">
        <v>0</v>
      </c>
      <c r="G147" s="273">
        <v>0</v>
      </c>
      <c r="H147" s="274"/>
      <c r="I147" s="275" t="s">
        <v>265</v>
      </c>
      <c r="J147" s="271">
        <v>18966</v>
      </c>
      <c r="K147" s="272">
        <v>12481</v>
      </c>
    </row>
    <row r="148" spans="2:11" s="256" customFormat="1" ht="13.5" customHeight="1" x14ac:dyDescent="0.2">
      <c r="B148" s="268"/>
      <c r="C148" s="268"/>
      <c r="D148" s="268"/>
      <c r="E148" s="268"/>
      <c r="F148" s="268">
        <v>1.9901775331418099</v>
      </c>
      <c r="G148" s="268">
        <v>1.9936992103715399</v>
      </c>
      <c r="H148" s="269">
        <v>2.48431700844406</v>
      </c>
      <c r="I148" s="270" t="s">
        <v>266</v>
      </c>
      <c r="J148" s="271">
        <v>18966</v>
      </c>
      <c r="K148" s="272">
        <v>13594</v>
      </c>
    </row>
    <row r="149" spans="2:11" s="256" customFormat="1" ht="13.5" customHeight="1" x14ac:dyDescent="0.2">
      <c r="B149" s="273"/>
      <c r="C149" s="273"/>
      <c r="D149" s="273"/>
      <c r="E149" s="273"/>
      <c r="F149" s="273">
        <v>0.67267539894669204</v>
      </c>
      <c r="G149" s="273">
        <v>0.675609598485991</v>
      </c>
      <c r="H149" s="274">
        <v>0.71316286897772507</v>
      </c>
      <c r="I149" s="275" t="s">
        <v>267</v>
      </c>
      <c r="J149" s="271">
        <v>18966</v>
      </c>
      <c r="K149" s="272">
        <v>15609</v>
      </c>
    </row>
    <row r="150" spans="2:11" s="256" customFormat="1" ht="13.5" customHeight="1" x14ac:dyDescent="0.2">
      <c r="B150" s="273"/>
      <c r="C150" s="273"/>
      <c r="D150" s="273"/>
      <c r="E150" s="273"/>
      <c r="F150" s="273">
        <v>0.80147380305984905</v>
      </c>
      <c r="G150" s="273">
        <v>0.80557832301642907</v>
      </c>
      <c r="H150" s="274">
        <v>2.9170756133704003</v>
      </c>
      <c r="I150" s="275" t="s">
        <v>268</v>
      </c>
      <c r="J150" s="271">
        <v>18966</v>
      </c>
      <c r="K150" s="272">
        <v>11524</v>
      </c>
    </row>
    <row r="151" spans="2:11" s="256" customFormat="1" ht="13.5" customHeight="1" x14ac:dyDescent="0.2">
      <c r="B151" s="273"/>
      <c r="C151" s="273"/>
      <c r="D151" s="273"/>
      <c r="E151" s="273"/>
      <c r="F151" s="273">
        <v>0.30478164164708504</v>
      </c>
      <c r="G151" s="273">
        <v>0.30424126269876506</v>
      </c>
      <c r="H151" s="274">
        <v>5.1790845673904595</v>
      </c>
      <c r="I151" s="275" t="s">
        <v>269</v>
      </c>
      <c r="J151" s="271">
        <v>18966</v>
      </c>
      <c r="K151" s="272">
        <v>15745</v>
      </c>
    </row>
    <row r="152" spans="2:11" s="256" customFormat="1" ht="13.5" customHeight="1" x14ac:dyDescent="0.2">
      <c r="B152" s="273"/>
      <c r="C152" s="273"/>
      <c r="D152" s="273"/>
      <c r="E152" s="273"/>
      <c r="F152" s="273">
        <v>2.8375357356135802E-2</v>
      </c>
      <c r="G152" s="273">
        <v>2.9810745181179304E-2</v>
      </c>
      <c r="H152" s="274">
        <v>19.314477304580201</v>
      </c>
      <c r="I152" s="275" t="s">
        <v>270</v>
      </c>
      <c r="J152" s="271">
        <v>18966</v>
      </c>
      <c r="K152" s="272">
        <v>15545</v>
      </c>
    </row>
    <row r="153" spans="2:11" s="256" customFormat="1" ht="13.5" customHeight="1" x14ac:dyDescent="0.2">
      <c r="B153" s="268"/>
      <c r="C153" s="268"/>
      <c r="D153" s="268"/>
      <c r="E153" s="268"/>
      <c r="F153" s="268">
        <v>12.3703310008498</v>
      </c>
      <c r="G153" s="268">
        <v>12.359498124799099</v>
      </c>
      <c r="H153" s="269"/>
      <c r="I153" s="270" t="s">
        <v>238</v>
      </c>
      <c r="J153" s="271">
        <v>18966</v>
      </c>
      <c r="K153" s="272">
        <v>13595</v>
      </c>
    </row>
    <row r="154" spans="2:11" s="256" customFormat="1" ht="13.5" customHeight="1" x14ac:dyDescent="0.2">
      <c r="B154" s="273"/>
      <c r="C154" s="273"/>
      <c r="D154" s="273"/>
      <c r="E154" s="273"/>
      <c r="F154" s="273">
        <v>0</v>
      </c>
      <c r="G154" s="273">
        <v>0</v>
      </c>
      <c r="H154" s="274"/>
      <c r="I154" s="275" t="s">
        <v>271</v>
      </c>
      <c r="J154" s="271">
        <v>18966</v>
      </c>
      <c r="K154" s="272">
        <v>15610</v>
      </c>
    </row>
    <row r="155" spans="2:11" s="256" customFormat="1" ht="13.5" customHeight="1" x14ac:dyDescent="0.2">
      <c r="B155" s="273"/>
      <c r="C155" s="273"/>
      <c r="D155" s="273"/>
      <c r="E155" s="273"/>
      <c r="F155" s="273">
        <v>5.148752267341</v>
      </c>
      <c r="G155" s="273">
        <v>5.144440697149899</v>
      </c>
      <c r="H155" s="274"/>
      <c r="I155" s="275" t="s">
        <v>246</v>
      </c>
      <c r="J155" s="271">
        <v>18966</v>
      </c>
      <c r="K155" s="272">
        <v>15611</v>
      </c>
    </row>
    <row r="156" spans="2:11" s="256" customFormat="1" ht="13.5" customHeight="1" x14ac:dyDescent="0.2">
      <c r="B156" s="273"/>
      <c r="C156" s="273"/>
      <c r="D156" s="273"/>
      <c r="E156" s="273"/>
      <c r="F156" s="273">
        <v>7.0209018995013395</v>
      </c>
      <c r="G156" s="273">
        <v>7.0132307649697099</v>
      </c>
      <c r="H156" s="274"/>
      <c r="I156" s="275" t="s">
        <v>272</v>
      </c>
      <c r="J156" s="271">
        <v>18966</v>
      </c>
      <c r="K156" s="272">
        <v>15608</v>
      </c>
    </row>
    <row r="157" spans="2:11" s="256" customFormat="1" ht="13.5" customHeight="1" x14ac:dyDescent="0.2">
      <c r="B157" s="268"/>
      <c r="C157" s="268"/>
      <c r="D157" s="268">
        <v>8</v>
      </c>
      <c r="E157" s="268">
        <v>0</v>
      </c>
      <c r="F157" s="268">
        <v>3.9941182102304897</v>
      </c>
      <c r="G157" s="268">
        <v>4.0229161089354992</v>
      </c>
      <c r="H157" s="269">
        <v>0</v>
      </c>
      <c r="I157" s="270" t="s">
        <v>273</v>
      </c>
      <c r="J157" s="271">
        <v>18966</v>
      </c>
      <c r="K157" s="272">
        <v>15584</v>
      </c>
    </row>
    <row r="158" spans="2:11" s="256" customFormat="1" ht="13.5" customHeight="1" x14ac:dyDescent="0.2">
      <c r="B158" s="268"/>
      <c r="C158" s="268"/>
      <c r="D158" s="268">
        <v>4</v>
      </c>
      <c r="E158" s="268"/>
      <c r="F158" s="268">
        <v>2.4241017148265001</v>
      </c>
      <c r="G158" s="268">
        <v>2.4376385094084601</v>
      </c>
      <c r="H158" s="269">
        <v>0</v>
      </c>
      <c r="I158" s="270" t="s">
        <v>274</v>
      </c>
      <c r="J158" s="271">
        <v>18966</v>
      </c>
      <c r="K158" s="272">
        <v>17728</v>
      </c>
    </row>
    <row r="159" spans="2:11" s="256" customFormat="1" ht="13.5" customHeight="1" x14ac:dyDescent="0.2">
      <c r="B159" s="268"/>
      <c r="C159" s="268"/>
      <c r="D159" s="268"/>
      <c r="E159" s="268"/>
      <c r="F159" s="268">
        <v>-3.3774652552994597</v>
      </c>
      <c r="G159" s="268">
        <v>-3.4014530016317903</v>
      </c>
      <c r="H159" s="269"/>
      <c r="I159" s="270" t="s">
        <v>275</v>
      </c>
      <c r="J159" s="271">
        <v>18966</v>
      </c>
      <c r="K159" s="272">
        <v>15624</v>
      </c>
    </row>
    <row r="160" spans="2:11" s="256" customFormat="1" ht="13.5" customHeight="1" x14ac:dyDescent="0.2">
      <c r="B160" s="268"/>
      <c r="C160" s="268"/>
      <c r="D160" s="268">
        <v>7</v>
      </c>
      <c r="E160" s="268">
        <v>1</v>
      </c>
      <c r="F160" s="268">
        <v>5.3559452717334697</v>
      </c>
      <c r="G160" s="268">
        <v>5.2631963596421096</v>
      </c>
      <c r="H160" s="269"/>
      <c r="I160" s="270" t="s">
        <v>276</v>
      </c>
      <c r="J160" s="271">
        <v>18966</v>
      </c>
      <c r="K160" s="272">
        <v>15644</v>
      </c>
    </row>
    <row r="161" spans="2:11" s="256" customFormat="1" ht="13.5" customHeight="1" x14ac:dyDescent="0.2">
      <c r="B161" s="268"/>
      <c r="C161" s="268"/>
      <c r="D161" s="268">
        <v>26</v>
      </c>
      <c r="E161" s="268">
        <v>20</v>
      </c>
      <c r="F161" s="268">
        <v>20.460620768449097</v>
      </c>
      <c r="G161" s="268">
        <v>20.471400760793099</v>
      </c>
      <c r="H161" s="269">
        <v>3.76081417641592</v>
      </c>
      <c r="I161" s="270" t="s">
        <v>239</v>
      </c>
      <c r="J161" s="271">
        <v>18966</v>
      </c>
      <c r="K161" s="272">
        <v>15704</v>
      </c>
    </row>
    <row r="162" spans="2:11" s="256" customFormat="1" ht="13.5" customHeight="1" x14ac:dyDescent="0.2">
      <c r="B162" s="268"/>
      <c r="C162" s="268"/>
      <c r="D162" s="268"/>
      <c r="E162" s="268"/>
      <c r="F162" s="268">
        <v>49.121487014035196</v>
      </c>
      <c r="G162" s="268">
        <v>49.166668289759095</v>
      </c>
      <c r="H162" s="269">
        <v>6.9638782192865492</v>
      </c>
      <c r="I162" s="270" t="s">
        <v>277</v>
      </c>
      <c r="J162" s="271">
        <v>18966</v>
      </c>
      <c r="K162" s="272">
        <v>15749</v>
      </c>
    </row>
    <row r="163" spans="2:11" s="256" customFormat="1" ht="13.5" customHeight="1" x14ac:dyDescent="0.2">
      <c r="B163" s="268"/>
      <c r="C163" s="268"/>
      <c r="D163" s="268"/>
      <c r="E163" s="268"/>
      <c r="F163" s="268">
        <v>100</v>
      </c>
      <c r="G163" s="268">
        <v>100</v>
      </c>
      <c r="H163" s="269">
        <v>5.9481508192909098</v>
      </c>
      <c r="I163" s="270" t="s">
        <v>278</v>
      </c>
      <c r="J163" s="271">
        <v>18966</v>
      </c>
      <c r="K163" s="272">
        <v>11258</v>
      </c>
    </row>
    <row r="164" spans="2:11" s="256" customFormat="1" ht="13.5" customHeight="1" x14ac:dyDescent="0.2">
      <c r="B164" s="268"/>
      <c r="C164" s="268"/>
      <c r="D164" s="268">
        <v>62</v>
      </c>
      <c r="E164" s="268">
        <v>52</v>
      </c>
      <c r="F164" s="268">
        <v>55.200724863536699</v>
      </c>
      <c r="G164" s="268">
        <v>55.251805004783996</v>
      </c>
      <c r="H164" s="269">
        <v>9.3653364693877101</v>
      </c>
      <c r="I164" s="270" t="s">
        <v>240</v>
      </c>
      <c r="J164" s="271">
        <v>18966</v>
      </c>
      <c r="K164" s="272">
        <v>15705</v>
      </c>
    </row>
    <row r="165" spans="2:11" s="256" customFormat="1" ht="13.5" customHeight="1" x14ac:dyDescent="0.2">
      <c r="B165" s="268"/>
      <c r="C165" s="268"/>
      <c r="D165" s="268"/>
      <c r="E165" s="268"/>
      <c r="F165" s="268">
        <v>11.032718098892898</v>
      </c>
      <c r="G165" s="268">
        <v>11.0503323604651</v>
      </c>
      <c r="H165" s="269">
        <v>0.28593852768780303</v>
      </c>
      <c r="I165" s="270" t="s">
        <v>279</v>
      </c>
      <c r="J165" s="271">
        <v>18966</v>
      </c>
      <c r="K165" s="272">
        <v>16144</v>
      </c>
    </row>
    <row r="166" spans="2:11" s="256" customFormat="1" ht="13.5" customHeight="1" x14ac:dyDescent="0.2">
      <c r="B166" s="273"/>
      <c r="C166" s="273"/>
      <c r="D166" s="273"/>
      <c r="E166" s="273"/>
      <c r="F166" s="273">
        <v>0.18287133213205298</v>
      </c>
      <c r="G166" s="273">
        <v>0.17845928098917899</v>
      </c>
      <c r="H166" s="274"/>
      <c r="I166" s="275" t="s">
        <v>508</v>
      </c>
      <c r="J166" s="271">
        <v>18966</v>
      </c>
      <c r="K166" s="272">
        <v>12755</v>
      </c>
    </row>
    <row r="167" spans="2:11" s="256" customFormat="1" ht="13.5" customHeight="1" x14ac:dyDescent="0.2">
      <c r="B167" s="273"/>
      <c r="C167" s="273"/>
      <c r="D167" s="273"/>
      <c r="E167" s="273"/>
      <c r="F167" s="273">
        <v>2.0160428143315303</v>
      </c>
      <c r="G167" s="273">
        <v>2.0104057171915199</v>
      </c>
      <c r="H167" s="274">
        <v>4.2630440282934892</v>
      </c>
      <c r="I167" s="275" t="s">
        <v>509</v>
      </c>
      <c r="J167" s="271">
        <v>18966</v>
      </c>
      <c r="K167" s="272">
        <v>12359</v>
      </c>
    </row>
    <row r="168" spans="2:11" s="256" customFormat="1" ht="26.25" customHeight="1" x14ac:dyDescent="0.2"/>
    <row r="169" spans="2:11" s="256" customFormat="1" ht="22.5" customHeight="1" x14ac:dyDescent="0.2">
      <c r="B169" s="257"/>
      <c r="C169" s="258"/>
      <c r="D169" s="258"/>
      <c r="E169" s="258"/>
      <c r="F169" s="258"/>
      <c r="G169" s="259"/>
      <c r="H169" s="260" t="s">
        <v>576</v>
      </c>
      <c r="I169" s="261"/>
      <c r="J169" s="262" t="s">
        <v>228</v>
      </c>
      <c r="K169" s="262" t="s">
        <v>229</v>
      </c>
    </row>
    <row r="170" spans="2:11" s="256" customFormat="1" ht="13.5" customHeight="1" x14ac:dyDescent="0.2">
      <c r="B170" s="263"/>
      <c r="C170" s="264"/>
      <c r="D170" s="264"/>
      <c r="E170" s="264"/>
      <c r="F170" s="369" t="s">
        <v>596</v>
      </c>
      <c r="G170" s="369"/>
      <c r="H170" s="369"/>
      <c r="I170" s="261"/>
      <c r="J170" s="261"/>
      <c r="K170" s="265"/>
    </row>
    <row r="171" spans="2:11" s="256" customFormat="1" ht="13.5" customHeight="1" x14ac:dyDescent="0.2">
      <c r="B171" s="367" t="s">
        <v>231</v>
      </c>
      <c r="C171" s="367"/>
      <c r="D171" s="367" t="s">
        <v>232</v>
      </c>
      <c r="E171" s="367"/>
      <c r="F171" s="266" t="s">
        <v>232</v>
      </c>
      <c r="G171" s="266" t="s">
        <v>232</v>
      </c>
      <c r="H171" s="368" t="s">
        <v>231</v>
      </c>
      <c r="I171" s="267" t="s">
        <v>233</v>
      </c>
      <c r="J171" s="261"/>
      <c r="K171" s="265"/>
    </row>
    <row r="172" spans="2:11" s="256" customFormat="1" ht="13.5" customHeight="1" x14ac:dyDescent="0.2">
      <c r="B172" s="266" t="s">
        <v>234</v>
      </c>
      <c r="C172" s="266" t="s">
        <v>235</v>
      </c>
      <c r="D172" s="266" t="s">
        <v>234</v>
      </c>
      <c r="E172" s="266" t="s">
        <v>235</v>
      </c>
      <c r="F172" s="266" t="s">
        <v>592</v>
      </c>
      <c r="G172" s="266" t="s">
        <v>594</v>
      </c>
      <c r="H172" s="368"/>
      <c r="I172" s="261"/>
      <c r="J172" s="261"/>
      <c r="K172" s="265"/>
    </row>
    <row r="173" spans="2:11" s="256" customFormat="1" ht="13.5" customHeight="1" x14ac:dyDescent="0.2">
      <c r="B173" s="268"/>
      <c r="C173" s="268"/>
      <c r="D173" s="268"/>
      <c r="E173" s="268"/>
      <c r="F173" s="268">
        <v>75.293093001517491</v>
      </c>
      <c r="G173" s="268">
        <v>77.490714561443397</v>
      </c>
      <c r="H173" s="269">
        <v>9.6318461375077806</v>
      </c>
      <c r="I173" s="270" t="s">
        <v>236</v>
      </c>
      <c r="J173" s="271">
        <v>21614</v>
      </c>
      <c r="K173" s="272">
        <v>13591</v>
      </c>
    </row>
    <row r="174" spans="2:11" s="256" customFormat="1" ht="13.5" customHeight="1" x14ac:dyDescent="0.2">
      <c r="B174" s="268">
        <v>6</v>
      </c>
      <c r="C174" s="268">
        <v>0</v>
      </c>
      <c r="D174" s="268"/>
      <c r="E174" s="268"/>
      <c r="F174" s="268">
        <v>11.537702968705998</v>
      </c>
      <c r="G174" s="268">
        <v>11.867157666738599</v>
      </c>
      <c r="H174" s="269">
        <v>5.1000000000000005</v>
      </c>
      <c r="I174" s="270" t="s">
        <v>250</v>
      </c>
      <c r="J174" s="271">
        <v>21614</v>
      </c>
      <c r="K174" s="272">
        <v>19967</v>
      </c>
    </row>
    <row r="175" spans="2:11" s="256" customFormat="1" ht="13.5" customHeight="1" x14ac:dyDescent="0.2">
      <c r="B175" s="273"/>
      <c r="C175" s="273"/>
      <c r="D175" s="273"/>
      <c r="E175" s="273"/>
      <c r="F175" s="273">
        <v>75.293093001517491</v>
      </c>
      <c r="G175" s="273">
        <v>77.490714561443397</v>
      </c>
      <c r="H175" s="274">
        <v>9.6318461375077806</v>
      </c>
      <c r="I175" s="275" t="s">
        <v>251</v>
      </c>
      <c r="J175" s="271">
        <v>21614</v>
      </c>
      <c r="K175" s="272">
        <v>15744</v>
      </c>
    </row>
    <row r="176" spans="2:11" s="256" customFormat="1" ht="13.5" customHeight="1" x14ac:dyDescent="0.2">
      <c r="B176" s="273"/>
      <c r="C176" s="273"/>
      <c r="D176" s="273"/>
      <c r="E176" s="273"/>
      <c r="F176" s="273">
        <v>0</v>
      </c>
      <c r="G176" s="273">
        <v>0</v>
      </c>
      <c r="H176" s="274"/>
      <c r="I176" s="275" t="s">
        <v>252</v>
      </c>
      <c r="J176" s="271">
        <v>21614</v>
      </c>
      <c r="K176" s="272">
        <v>13462</v>
      </c>
    </row>
    <row r="177" spans="2:11" s="256" customFormat="1" ht="13.5" customHeight="1" x14ac:dyDescent="0.2">
      <c r="B177" s="273"/>
      <c r="C177" s="273"/>
      <c r="D177" s="273"/>
      <c r="E177" s="273"/>
      <c r="F177" s="273">
        <v>0</v>
      </c>
      <c r="G177" s="273">
        <v>0</v>
      </c>
      <c r="H177" s="274"/>
      <c r="I177" s="275" t="s">
        <v>253</v>
      </c>
      <c r="J177" s="271">
        <v>21614</v>
      </c>
      <c r="K177" s="272">
        <v>15544</v>
      </c>
    </row>
    <row r="178" spans="2:11" s="256" customFormat="1" ht="13.5" customHeight="1" x14ac:dyDescent="0.2">
      <c r="B178" s="273"/>
      <c r="C178" s="273"/>
      <c r="D178" s="273"/>
      <c r="E178" s="273"/>
      <c r="F178" s="273">
        <v>0</v>
      </c>
      <c r="G178" s="273">
        <v>0</v>
      </c>
      <c r="H178" s="274"/>
      <c r="I178" s="275" t="s">
        <v>254</v>
      </c>
      <c r="J178" s="271">
        <v>21614</v>
      </c>
      <c r="K178" s="272">
        <v>12978</v>
      </c>
    </row>
    <row r="179" spans="2:11" s="256" customFormat="1" ht="13.5" customHeight="1" x14ac:dyDescent="0.2">
      <c r="B179" s="268">
        <v>6</v>
      </c>
      <c r="C179" s="268">
        <v>0</v>
      </c>
      <c r="D179" s="268"/>
      <c r="E179" s="268"/>
      <c r="F179" s="268">
        <v>16.763273996652998</v>
      </c>
      <c r="G179" s="268">
        <v>14.355990241877299</v>
      </c>
      <c r="H179" s="269">
        <v>3.7339403232089401</v>
      </c>
      <c r="I179" s="270" t="s">
        <v>237</v>
      </c>
      <c r="J179" s="271">
        <v>21614</v>
      </c>
      <c r="K179" s="272">
        <v>17726</v>
      </c>
    </row>
    <row r="180" spans="2:11" s="256" customFormat="1" ht="13.5" customHeight="1" x14ac:dyDescent="0.2">
      <c r="B180" s="273"/>
      <c r="C180" s="273"/>
      <c r="D180" s="273"/>
      <c r="E180" s="273"/>
      <c r="F180" s="273">
        <v>4.3033428870944599</v>
      </c>
      <c r="G180" s="273">
        <v>5.4378997761717498</v>
      </c>
      <c r="H180" s="274">
        <v>0</v>
      </c>
      <c r="I180" s="275" t="s">
        <v>255</v>
      </c>
      <c r="J180" s="271">
        <v>21614</v>
      </c>
      <c r="K180" s="272">
        <v>17727</v>
      </c>
    </row>
    <row r="181" spans="2:11" s="256" customFormat="1" ht="13.5" customHeight="1" x14ac:dyDescent="0.2">
      <c r="B181" s="268"/>
      <c r="C181" s="268"/>
      <c r="D181" s="268"/>
      <c r="E181" s="268"/>
      <c r="F181" s="268">
        <v>12.4599311095585</v>
      </c>
      <c r="G181" s="268">
        <v>8.9180904657055287</v>
      </c>
      <c r="H181" s="269">
        <v>5.0235482182629996</v>
      </c>
      <c r="I181" s="270" t="s">
        <v>256</v>
      </c>
      <c r="J181" s="271">
        <v>21614</v>
      </c>
      <c r="K181" s="272">
        <v>13592</v>
      </c>
    </row>
    <row r="182" spans="2:11" s="256" customFormat="1" ht="13.5" customHeight="1" x14ac:dyDescent="0.2">
      <c r="B182" s="273"/>
      <c r="C182" s="273"/>
      <c r="D182" s="273"/>
      <c r="E182" s="273"/>
      <c r="F182" s="273">
        <v>1.14698743289788</v>
      </c>
      <c r="G182" s="273">
        <v>0</v>
      </c>
      <c r="H182" s="274">
        <v>0.92</v>
      </c>
      <c r="I182" s="275" t="s">
        <v>257</v>
      </c>
      <c r="J182" s="271">
        <v>21614</v>
      </c>
      <c r="K182" s="272">
        <v>11566</v>
      </c>
    </row>
    <row r="183" spans="2:11" s="256" customFormat="1" ht="13.5" customHeight="1" x14ac:dyDescent="0.2">
      <c r="B183" s="273"/>
      <c r="C183" s="273"/>
      <c r="D183" s="273"/>
      <c r="E183" s="273"/>
      <c r="F183" s="273">
        <v>11.312943676660598</v>
      </c>
      <c r="G183" s="273">
        <v>8.9180904657055287</v>
      </c>
      <c r="H183" s="274">
        <v>5.43959539140931</v>
      </c>
      <c r="I183" s="275" t="s">
        <v>258</v>
      </c>
      <c r="J183" s="271">
        <v>21614</v>
      </c>
      <c r="K183" s="272">
        <v>13419</v>
      </c>
    </row>
    <row r="184" spans="2:11" s="256" customFormat="1" ht="13.5" customHeight="1" x14ac:dyDescent="0.2">
      <c r="B184" s="273"/>
      <c r="C184" s="273"/>
      <c r="D184" s="273"/>
      <c r="E184" s="273"/>
      <c r="F184" s="273">
        <v>0</v>
      </c>
      <c r="G184" s="273">
        <v>0</v>
      </c>
      <c r="H184" s="274"/>
      <c r="I184" s="275" t="s">
        <v>259</v>
      </c>
      <c r="J184" s="271">
        <v>21614</v>
      </c>
      <c r="K184" s="272">
        <v>11568</v>
      </c>
    </row>
    <row r="185" spans="2:11" s="256" customFormat="1" ht="13.5" customHeight="1" x14ac:dyDescent="0.2">
      <c r="B185" s="273"/>
      <c r="C185" s="273"/>
      <c r="D185" s="273"/>
      <c r="E185" s="273"/>
      <c r="F185" s="273">
        <v>0</v>
      </c>
      <c r="G185" s="273">
        <v>0</v>
      </c>
      <c r="H185" s="274"/>
      <c r="I185" s="275" t="s">
        <v>260</v>
      </c>
      <c r="J185" s="271">
        <v>21614</v>
      </c>
      <c r="K185" s="272">
        <v>12479</v>
      </c>
    </row>
    <row r="186" spans="2:11" s="256" customFormat="1" ht="13.5" customHeight="1" x14ac:dyDescent="0.2">
      <c r="B186" s="273"/>
      <c r="C186" s="273"/>
      <c r="D186" s="273"/>
      <c r="E186" s="273"/>
      <c r="F186" s="273">
        <v>0</v>
      </c>
      <c r="G186" s="273">
        <v>0</v>
      </c>
      <c r="H186" s="274"/>
      <c r="I186" s="275" t="s">
        <v>261</v>
      </c>
      <c r="J186" s="271">
        <v>21614</v>
      </c>
      <c r="K186" s="272">
        <v>12480</v>
      </c>
    </row>
    <row r="187" spans="2:11" s="256" customFormat="1" ht="13.5" customHeight="1" x14ac:dyDescent="0.2">
      <c r="B187" s="273"/>
      <c r="C187" s="273"/>
      <c r="D187" s="273"/>
      <c r="E187" s="273"/>
      <c r="F187" s="273">
        <v>0</v>
      </c>
      <c r="G187" s="273">
        <v>0</v>
      </c>
      <c r="H187" s="274"/>
      <c r="I187" s="275" t="s">
        <v>262</v>
      </c>
      <c r="J187" s="271">
        <v>21614</v>
      </c>
      <c r="K187" s="272">
        <v>11578</v>
      </c>
    </row>
    <row r="188" spans="2:11" s="256" customFormat="1" ht="13.5" customHeight="1" x14ac:dyDescent="0.2">
      <c r="B188" s="273"/>
      <c r="C188" s="273"/>
      <c r="D188" s="273"/>
      <c r="E188" s="273"/>
      <c r="F188" s="273">
        <v>0</v>
      </c>
      <c r="G188" s="273">
        <v>0</v>
      </c>
      <c r="H188" s="274"/>
      <c r="I188" s="275" t="s">
        <v>263</v>
      </c>
      <c r="J188" s="271">
        <v>21614</v>
      </c>
      <c r="K188" s="272">
        <v>12497</v>
      </c>
    </row>
    <row r="189" spans="2:11" s="256" customFormat="1" ht="13.5" customHeight="1" x14ac:dyDescent="0.2">
      <c r="B189" s="273"/>
      <c r="C189" s="273"/>
      <c r="D189" s="273"/>
      <c r="E189" s="273"/>
      <c r="F189" s="273">
        <v>0</v>
      </c>
      <c r="G189" s="273">
        <v>0</v>
      </c>
      <c r="H189" s="274"/>
      <c r="I189" s="275" t="s">
        <v>264</v>
      </c>
      <c r="J189" s="271">
        <v>21614</v>
      </c>
      <c r="K189" s="272">
        <v>15546</v>
      </c>
    </row>
    <row r="190" spans="2:11" s="256" customFormat="1" ht="13.5" customHeight="1" x14ac:dyDescent="0.2">
      <c r="B190" s="273"/>
      <c r="C190" s="273"/>
      <c r="D190" s="273">
        <v>0</v>
      </c>
      <c r="E190" s="273">
        <v>0</v>
      </c>
      <c r="F190" s="273">
        <v>0</v>
      </c>
      <c r="G190" s="273">
        <v>0</v>
      </c>
      <c r="H190" s="274"/>
      <c r="I190" s="275" t="s">
        <v>265</v>
      </c>
      <c r="J190" s="271">
        <v>21614</v>
      </c>
      <c r="K190" s="272">
        <v>12481</v>
      </c>
    </row>
    <row r="191" spans="2:11" s="256" customFormat="1" ht="13.5" customHeight="1" x14ac:dyDescent="0.2">
      <c r="B191" s="268"/>
      <c r="C191" s="268"/>
      <c r="D191" s="268"/>
      <c r="E191" s="268"/>
      <c r="F191" s="268">
        <v>0</v>
      </c>
      <c r="G191" s="268">
        <v>0</v>
      </c>
      <c r="H191" s="269"/>
      <c r="I191" s="270" t="s">
        <v>266</v>
      </c>
      <c r="J191" s="271">
        <v>21614</v>
      </c>
      <c r="K191" s="272">
        <v>13594</v>
      </c>
    </row>
    <row r="192" spans="2:11" s="256" customFormat="1" ht="13.5" customHeight="1" x14ac:dyDescent="0.2">
      <c r="B192" s="273"/>
      <c r="C192" s="273"/>
      <c r="D192" s="273"/>
      <c r="E192" s="273"/>
      <c r="F192" s="273">
        <v>0</v>
      </c>
      <c r="G192" s="273">
        <v>0</v>
      </c>
      <c r="H192" s="274"/>
      <c r="I192" s="275" t="s">
        <v>267</v>
      </c>
      <c r="J192" s="271">
        <v>21614</v>
      </c>
      <c r="K192" s="272">
        <v>15609</v>
      </c>
    </row>
    <row r="193" spans="2:11" s="256" customFormat="1" ht="13.5" customHeight="1" x14ac:dyDescent="0.2">
      <c r="B193" s="273"/>
      <c r="C193" s="273"/>
      <c r="D193" s="273"/>
      <c r="E193" s="273"/>
      <c r="F193" s="273">
        <v>0</v>
      </c>
      <c r="G193" s="273">
        <v>0</v>
      </c>
      <c r="H193" s="274"/>
      <c r="I193" s="275" t="s">
        <v>268</v>
      </c>
      <c r="J193" s="271">
        <v>21614</v>
      </c>
      <c r="K193" s="272">
        <v>11524</v>
      </c>
    </row>
    <row r="194" spans="2:11" s="256" customFormat="1" ht="13.5" customHeight="1" x14ac:dyDescent="0.2">
      <c r="B194" s="273"/>
      <c r="C194" s="273"/>
      <c r="D194" s="273"/>
      <c r="E194" s="273"/>
      <c r="F194" s="273">
        <v>0</v>
      </c>
      <c r="G194" s="273">
        <v>0</v>
      </c>
      <c r="H194" s="274"/>
      <c r="I194" s="275" t="s">
        <v>269</v>
      </c>
      <c r="J194" s="271">
        <v>21614</v>
      </c>
      <c r="K194" s="272">
        <v>15745</v>
      </c>
    </row>
    <row r="195" spans="2:11" s="256" customFormat="1" ht="13.5" customHeight="1" x14ac:dyDescent="0.2">
      <c r="B195" s="273"/>
      <c r="C195" s="273"/>
      <c r="D195" s="273"/>
      <c r="E195" s="273"/>
      <c r="F195" s="273">
        <v>0</v>
      </c>
      <c r="G195" s="273">
        <v>0</v>
      </c>
      <c r="H195" s="274"/>
      <c r="I195" s="275" t="s">
        <v>270</v>
      </c>
      <c r="J195" s="271">
        <v>21614</v>
      </c>
      <c r="K195" s="272">
        <v>15545</v>
      </c>
    </row>
    <row r="196" spans="2:11" s="256" customFormat="1" ht="13.5" customHeight="1" x14ac:dyDescent="0.2">
      <c r="B196" s="268"/>
      <c r="C196" s="268"/>
      <c r="D196" s="268">
        <v>11</v>
      </c>
      <c r="E196" s="268">
        <v>0</v>
      </c>
      <c r="F196" s="268">
        <v>7.9436330018295394</v>
      </c>
      <c r="G196" s="268">
        <v>8.1532951966793412</v>
      </c>
      <c r="H196" s="269"/>
      <c r="I196" s="270" t="s">
        <v>238</v>
      </c>
      <c r="J196" s="271">
        <v>21614</v>
      </c>
      <c r="K196" s="272">
        <v>13595</v>
      </c>
    </row>
    <row r="197" spans="2:11" s="256" customFormat="1" ht="13.5" customHeight="1" x14ac:dyDescent="0.2">
      <c r="B197" s="273"/>
      <c r="C197" s="273"/>
      <c r="D197" s="273"/>
      <c r="E197" s="273"/>
      <c r="F197" s="273">
        <v>0</v>
      </c>
      <c r="G197" s="273">
        <v>0</v>
      </c>
      <c r="H197" s="274"/>
      <c r="I197" s="275" t="s">
        <v>271</v>
      </c>
      <c r="J197" s="271">
        <v>21614</v>
      </c>
      <c r="K197" s="272">
        <v>15610</v>
      </c>
    </row>
    <row r="198" spans="2:11" s="256" customFormat="1" ht="13.5" customHeight="1" x14ac:dyDescent="0.2">
      <c r="B198" s="273"/>
      <c r="C198" s="273"/>
      <c r="D198" s="273"/>
      <c r="E198" s="273"/>
      <c r="F198" s="273">
        <v>3.1435785235565397</v>
      </c>
      <c r="G198" s="273">
        <v>3.2214900571047598</v>
      </c>
      <c r="H198" s="274"/>
      <c r="I198" s="275" t="s">
        <v>246</v>
      </c>
      <c r="J198" s="271">
        <v>21614</v>
      </c>
      <c r="K198" s="272">
        <v>15611</v>
      </c>
    </row>
    <row r="199" spans="2:11" s="256" customFormat="1" ht="13.5" customHeight="1" x14ac:dyDescent="0.2">
      <c r="B199" s="273"/>
      <c r="C199" s="273"/>
      <c r="D199" s="273"/>
      <c r="E199" s="273"/>
      <c r="F199" s="273">
        <v>4.8000544782729895</v>
      </c>
      <c r="G199" s="273">
        <v>4.9318051395745792</v>
      </c>
      <c r="H199" s="274"/>
      <c r="I199" s="275" t="s">
        <v>272</v>
      </c>
      <c r="J199" s="271">
        <v>21614</v>
      </c>
      <c r="K199" s="272">
        <v>15608</v>
      </c>
    </row>
    <row r="200" spans="2:11" s="256" customFormat="1" ht="13.5" customHeight="1" x14ac:dyDescent="0.2">
      <c r="B200" s="268"/>
      <c r="C200" s="268"/>
      <c r="D200" s="268">
        <v>0</v>
      </c>
      <c r="E200" s="268">
        <v>0</v>
      </c>
      <c r="F200" s="268">
        <v>0</v>
      </c>
      <c r="G200" s="268">
        <v>0</v>
      </c>
      <c r="H200" s="269"/>
      <c r="I200" s="270" t="s">
        <v>273</v>
      </c>
      <c r="J200" s="271">
        <v>21614</v>
      </c>
      <c r="K200" s="272">
        <v>15584</v>
      </c>
    </row>
    <row r="201" spans="2:11" s="256" customFormat="1" ht="13.5" customHeight="1" x14ac:dyDescent="0.2">
      <c r="B201" s="268"/>
      <c r="C201" s="268"/>
      <c r="D201" s="268"/>
      <c r="E201" s="268"/>
      <c r="F201" s="268">
        <v>0</v>
      </c>
      <c r="G201" s="268">
        <v>0</v>
      </c>
      <c r="H201" s="269"/>
      <c r="I201" s="270" t="s">
        <v>274</v>
      </c>
      <c r="J201" s="271">
        <v>21614</v>
      </c>
      <c r="K201" s="272">
        <v>17728</v>
      </c>
    </row>
    <row r="202" spans="2:11" s="256" customFormat="1" ht="13.5" customHeight="1" x14ac:dyDescent="0.2">
      <c r="B202" s="268"/>
      <c r="C202" s="268"/>
      <c r="D202" s="268"/>
      <c r="E202" s="268"/>
      <c r="F202" s="268">
        <v>0</v>
      </c>
      <c r="G202" s="268">
        <v>0</v>
      </c>
      <c r="H202" s="269"/>
      <c r="I202" s="270" t="s">
        <v>275</v>
      </c>
      <c r="J202" s="271">
        <v>21614</v>
      </c>
      <c r="K202" s="272">
        <v>15624</v>
      </c>
    </row>
    <row r="203" spans="2:11" s="256" customFormat="1" ht="13.5" customHeight="1" x14ac:dyDescent="0.2">
      <c r="B203" s="268"/>
      <c r="C203" s="268"/>
      <c r="D203" s="268">
        <v>7</v>
      </c>
      <c r="E203" s="268">
        <v>1</v>
      </c>
      <c r="F203" s="268">
        <v>4.3033428870944599</v>
      </c>
      <c r="G203" s="268">
        <v>5.4378997761717498</v>
      </c>
      <c r="H203" s="269">
        <v>0</v>
      </c>
      <c r="I203" s="270" t="s">
        <v>276</v>
      </c>
      <c r="J203" s="271">
        <v>21614</v>
      </c>
      <c r="K203" s="272">
        <v>15644</v>
      </c>
    </row>
    <row r="204" spans="2:11" s="256" customFormat="1" ht="13.5" customHeight="1" x14ac:dyDescent="0.2">
      <c r="B204" s="268"/>
      <c r="C204" s="268"/>
      <c r="D204" s="268">
        <v>5</v>
      </c>
      <c r="E204" s="268">
        <v>0</v>
      </c>
      <c r="F204" s="268">
        <v>0</v>
      </c>
      <c r="G204" s="268">
        <v>0</v>
      </c>
      <c r="H204" s="269"/>
      <c r="I204" s="270" t="s">
        <v>239</v>
      </c>
      <c r="J204" s="271">
        <v>21614</v>
      </c>
      <c r="K204" s="272">
        <v>15704</v>
      </c>
    </row>
    <row r="205" spans="2:11" s="256" customFormat="1" ht="13.5" customHeight="1" x14ac:dyDescent="0.2">
      <c r="B205" s="268"/>
      <c r="C205" s="268"/>
      <c r="D205" s="268"/>
      <c r="E205" s="268"/>
      <c r="F205" s="268">
        <v>63.755390032811498</v>
      </c>
      <c r="G205" s="268">
        <v>65.623556894704805</v>
      </c>
      <c r="H205" s="269">
        <v>10.4519665164676</v>
      </c>
      <c r="I205" s="270" t="s">
        <v>277</v>
      </c>
      <c r="J205" s="271">
        <v>21614</v>
      </c>
      <c r="K205" s="272">
        <v>15749</v>
      </c>
    </row>
    <row r="206" spans="2:11" s="256" customFormat="1" ht="13.5" customHeight="1" x14ac:dyDescent="0.2">
      <c r="B206" s="268"/>
      <c r="C206" s="268"/>
      <c r="D206" s="268"/>
      <c r="E206" s="268"/>
      <c r="F206" s="268">
        <v>100</v>
      </c>
      <c r="G206" s="268">
        <v>100</v>
      </c>
      <c r="H206" s="269">
        <v>7.878045517327819</v>
      </c>
      <c r="I206" s="270" t="s">
        <v>278</v>
      </c>
      <c r="J206" s="271">
        <v>21614</v>
      </c>
      <c r="K206" s="272">
        <v>11258</v>
      </c>
    </row>
    <row r="207" spans="2:11" s="256" customFormat="1" ht="13.5" customHeight="1" x14ac:dyDescent="0.2">
      <c r="B207" s="268"/>
      <c r="C207" s="268"/>
      <c r="D207" s="268">
        <v>96</v>
      </c>
      <c r="E207" s="268">
        <v>86</v>
      </c>
      <c r="F207" s="268">
        <v>87.753024111076002</v>
      </c>
      <c r="G207" s="268">
        <v>86.408805027148901</v>
      </c>
      <c r="H207" s="269">
        <v>8.97752025885279</v>
      </c>
      <c r="I207" s="270" t="s">
        <v>240</v>
      </c>
      <c r="J207" s="271">
        <v>21614</v>
      </c>
      <c r="K207" s="272">
        <v>15705</v>
      </c>
    </row>
    <row r="208" spans="2:11" s="256" customFormat="1" ht="13.5" customHeight="1" x14ac:dyDescent="0.2">
      <c r="B208" s="268"/>
      <c r="C208" s="268"/>
      <c r="D208" s="268"/>
      <c r="E208" s="268"/>
      <c r="F208" s="268">
        <v>4.8000544782729895</v>
      </c>
      <c r="G208" s="268">
        <v>4.9318051395745792</v>
      </c>
      <c r="H208" s="269"/>
      <c r="I208" s="270" t="s">
        <v>279</v>
      </c>
      <c r="J208" s="271">
        <v>21614</v>
      </c>
      <c r="K208" s="272">
        <v>16144</v>
      </c>
    </row>
    <row r="209" spans="2:11" s="256" customFormat="1" ht="13.5" customHeight="1" x14ac:dyDescent="0.2">
      <c r="B209" s="273"/>
      <c r="C209" s="273"/>
      <c r="D209" s="273"/>
      <c r="E209" s="273"/>
      <c r="F209" s="273">
        <v>0</v>
      </c>
      <c r="G209" s="273">
        <v>0</v>
      </c>
      <c r="H209" s="274"/>
      <c r="I209" s="275" t="s">
        <v>508</v>
      </c>
      <c r="J209" s="271">
        <v>21614</v>
      </c>
      <c r="K209" s="272">
        <v>12755</v>
      </c>
    </row>
    <row r="210" spans="2:11" s="256" customFormat="1" ht="13.5" customHeight="1" x14ac:dyDescent="0.2">
      <c r="B210" s="273"/>
      <c r="C210" s="273"/>
      <c r="D210" s="273"/>
      <c r="E210" s="273"/>
      <c r="F210" s="273">
        <v>0</v>
      </c>
      <c r="G210" s="273">
        <v>0</v>
      </c>
      <c r="H210" s="274"/>
      <c r="I210" s="275" t="s">
        <v>509</v>
      </c>
      <c r="J210" s="271">
        <v>21614</v>
      </c>
      <c r="K210" s="272">
        <v>12359</v>
      </c>
    </row>
    <row r="211" spans="2:11" s="256" customFormat="1" ht="26.25" customHeight="1" x14ac:dyDescent="0.2"/>
    <row r="212" spans="2:11" s="256" customFormat="1" ht="22.5" customHeight="1" x14ac:dyDescent="0.2">
      <c r="B212" s="257"/>
      <c r="C212" s="258"/>
      <c r="D212" s="258"/>
      <c r="E212" s="258"/>
      <c r="F212" s="258"/>
      <c r="G212" s="259"/>
      <c r="H212" s="260" t="s">
        <v>577</v>
      </c>
      <c r="I212" s="261"/>
      <c r="J212" s="262" t="s">
        <v>228</v>
      </c>
      <c r="K212" s="262" t="s">
        <v>229</v>
      </c>
    </row>
    <row r="213" spans="2:11" s="256" customFormat="1" ht="13.5" customHeight="1" x14ac:dyDescent="0.2">
      <c r="B213" s="263"/>
      <c r="C213" s="264"/>
      <c r="D213" s="264"/>
      <c r="E213" s="264"/>
      <c r="F213" s="369" t="s">
        <v>597</v>
      </c>
      <c r="G213" s="369"/>
      <c r="H213" s="369"/>
      <c r="I213" s="261"/>
      <c r="J213" s="261"/>
      <c r="K213" s="265"/>
    </row>
    <row r="214" spans="2:11" s="256" customFormat="1" ht="13.5" customHeight="1" x14ac:dyDescent="0.2">
      <c r="B214" s="367" t="s">
        <v>231</v>
      </c>
      <c r="C214" s="367"/>
      <c r="D214" s="367" t="s">
        <v>232</v>
      </c>
      <c r="E214" s="367"/>
      <c r="F214" s="266" t="s">
        <v>232</v>
      </c>
      <c r="G214" s="266" t="s">
        <v>232</v>
      </c>
      <c r="H214" s="368" t="s">
        <v>231</v>
      </c>
      <c r="I214" s="267" t="s">
        <v>233</v>
      </c>
      <c r="J214" s="261"/>
      <c r="K214" s="265"/>
    </row>
    <row r="215" spans="2:11" s="256" customFormat="1" ht="13.5" customHeight="1" x14ac:dyDescent="0.2">
      <c r="B215" s="266" t="s">
        <v>234</v>
      </c>
      <c r="C215" s="266" t="s">
        <v>235</v>
      </c>
      <c r="D215" s="266" t="s">
        <v>234</v>
      </c>
      <c r="E215" s="266" t="s">
        <v>235</v>
      </c>
      <c r="F215" s="266" t="s">
        <v>592</v>
      </c>
      <c r="G215" s="266" t="s">
        <v>594</v>
      </c>
      <c r="H215" s="368"/>
      <c r="I215" s="261"/>
      <c r="J215" s="261"/>
      <c r="K215" s="265"/>
    </row>
    <row r="216" spans="2:11" s="256" customFormat="1" ht="13.5" customHeight="1" x14ac:dyDescent="0.2">
      <c r="B216" s="268"/>
      <c r="C216" s="268"/>
      <c r="D216" s="268"/>
      <c r="E216" s="268"/>
      <c r="F216" s="268">
        <v>45.103320327108598</v>
      </c>
      <c r="G216" s="268">
        <v>44.485127062481702</v>
      </c>
      <c r="H216" s="269">
        <v>4.5188323860497199</v>
      </c>
      <c r="I216" s="270" t="s">
        <v>236</v>
      </c>
      <c r="J216" s="271">
        <v>21631</v>
      </c>
      <c r="K216" s="272">
        <v>13591</v>
      </c>
    </row>
    <row r="217" spans="2:11" s="256" customFormat="1" ht="13.5" customHeight="1" x14ac:dyDescent="0.2">
      <c r="B217" s="268">
        <v>6</v>
      </c>
      <c r="C217" s="268">
        <v>3.5</v>
      </c>
      <c r="D217" s="268"/>
      <c r="E217" s="268"/>
      <c r="F217" s="268">
        <v>45.103320327108598</v>
      </c>
      <c r="G217" s="268">
        <v>44.485127062481702</v>
      </c>
      <c r="H217" s="269">
        <v>4.5188323860497199</v>
      </c>
      <c r="I217" s="270" t="s">
        <v>250</v>
      </c>
      <c r="J217" s="271">
        <v>21631</v>
      </c>
      <c r="K217" s="272">
        <v>19967</v>
      </c>
    </row>
    <row r="218" spans="2:11" s="256" customFormat="1" ht="13.5" customHeight="1" x14ac:dyDescent="0.2">
      <c r="B218" s="273"/>
      <c r="C218" s="273"/>
      <c r="D218" s="273"/>
      <c r="E218" s="273"/>
      <c r="F218" s="273">
        <v>33.950126665519299</v>
      </c>
      <c r="G218" s="273">
        <v>33.495116046845396</v>
      </c>
      <c r="H218" s="274">
        <v>4.7089886633094791</v>
      </c>
      <c r="I218" s="275" t="s">
        <v>251</v>
      </c>
      <c r="J218" s="271">
        <v>21631</v>
      </c>
      <c r="K218" s="272">
        <v>15744</v>
      </c>
    </row>
    <row r="219" spans="2:11" s="256" customFormat="1" ht="13.5" customHeight="1" x14ac:dyDescent="0.2">
      <c r="B219" s="273"/>
      <c r="C219" s="273"/>
      <c r="D219" s="273"/>
      <c r="E219" s="273"/>
      <c r="F219" s="273">
        <v>11.153193661589301</v>
      </c>
      <c r="G219" s="273">
        <v>10.990011015636298</v>
      </c>
      <c r="H219" s="274">
        <v>3.94</v>
      </c>
      <c r="I219" s="275" t="s">
        <v>252</v>
      </c>
      <c r="J219" s="271">
        <v>21631</v>
      </c>
      <c r="K219" s="272">
        <v>13462</v>
      </c>
    </row>
    <row r="220" spans="2:11" s="256" customFormat="1" ht="13.5" customHeight="1" x14ac:dyDescent="0.2">
      <c r="B220" s="273"/>
      <c r="C220" s="273"/>
      <c r="D220" s="273"/>
      <c r="E220" s="273"/>
      <c r="F220" s="273">
        <v>0</v>
      </c>
      <c r="G220" s="273">
        <v>0</v>
      </c>
      <c r="H220" s="274"/>
      <c r="I220" s="275" t="s">
        <v>253</v>
      </c>
      <c r="J220" s="271">
        <v>21631</v>
      </c>
      <c r="K220" s="272">
        <v>15544</v>
      </c>
    </row>
    <row r="221" spans="2:11" s="256" customFormat="1" ht="13.5" customHeight="1" x14ac:dyDescent="0.2">
      <c r="B221" s="273"/>
      <c r="C221" s="273"/>
      <c r="D221" s="273"/>
      <c r="E221" s="273"/>
      <c r="F221" s="273">
        <v>0</v>
      </c>
      <c r="G221" s="273">
        <v>0</v>
      </c>
      <c r="H221" s="274"/>
      <c r="I221" s="275" t="s">
        <v>254</v>
      </c>
      <c r="J221" s="271">
        <v>21631</v>
      </c>
      <c r="K221" s="272">
        <v>12978</v>
      </c>
    </row>
    <row r="222" spans="2:11" s="256" customFormat="1" ht="13.5" customHeight="1" x14ac:dyDescent="0.2">
      <c r="B222" s="268">
        <v>5</v>
      </c>
      <c r="C222" s="268">
        <v>2.5</v>
      </c>
      <c r="D222" s="268"/>
      <c r="E222" s="268"/>
      <c r="F222" s="268">
        <v>47.048263852601302</v>
      </c>
      <c r="G222" s="268">
        <v>47.801288454513404</v>
      </c>
      <c r="H222" s="269">
        <v>3.7806908309920999</v>
      </c>
      <c r="I222" s="270" t="s">
        <v>237</v>
      </c>
      <c r="J222" s="271">
        <v>21631</v>
      </c>
      <c r="K222" s="272">
        <v>17726</v>
      </c>
    </row>
    <row r="223" spans="2:11" s="256" customFormat="1" ht="13.5" customHeight="1" x14ac:dyDescent="0.2">
      <c r="B223" s="273"/>
      <c r="C223" s="273"/>
      <c r="D223" s="273"/>
      <c r="E223" s="273"/>
      <c r="F223" s="273">
        <v>0.87788340997819203</v>
      </c>
      <c r="G223" s="273">
        <v>2.2342267320955704</v>
      </c>
      <c r="H223" s="274"/>
      <c r="I223" s="275" t="s">
        <v>255</v>
      </c>
      <c r="J223" s="271">
        <v>21631</v>
      </c>
      <c r="K223" s="272">
        <v>17727</v>
      </c>
    </row>
    <row r="224" spans="2:11" s="256" customFormat="1" ht="13.5" customHeight="1" x14ac:dyDescent="0.2">
      <c r="B224" s="268"/>
      <c r="C224" s="268"/>
      <c r="D224" s="268"/>
      <c r="E224" s="268"/>
      <c r="F224" s="268">
        <v>46.170380442623099</v>
      </c>
      <c r="G224" s="268">
        <v>45.567061722417897</v>
      </c>
      <c r="H224" s="269">
        <v>3.8525768697677401</v>
      </c>
      <c r="I224" s="270" t="s">
        <v>256</v>
      </c>
      <c r="J224" s="271">
        <v>21631</v>
      </c>
      <c r="K224" s="272">
        <v>13592</v>
      </c>
    </row>
    <row r="225" spans="2:11" s="256" customFormat="1" ht="13.5" customHeight="1" x14ac:dyDescent="0.2">
      <c r="B225" s="273"/>
      <c r="C225" s="273"/>
      <c r="D225" s="273"/>
      <c r="E225" s="273"/>
      <c r="F225" s="273">
        <v>0</v>
      </c>
      <c r="G225" s="273">
        <v>0</v>
      </c>
      <c r="H225" s="274"/>
      <c r="I225" s="275" t="s">
        <v>257</v>
      </c>
      <c r="J225" s="271">
        <v>21631</v>
      </c>
      <c r="K225" s="272">
        <v>11566</v>
      </c>
    </row>
    <row r="226" spans="2:11" s="256" customFormat="1" ht="13.5" customHeight="1" x14ac:dyDescent="0.2">
      <c r="B226" s="273"/>
      <c r="C226" s="273"/>
      <c r="D226" s="273"/>
      <c r="E226" s="273"/>
      <c r="F226" s="273">
        <v>39.891482039565098</v>
      </c>
      <c r="G226" s="273">
        <v>39.396201676193201</v>
      </c>
      <c r="H226" s="274">
        <v>3.85770445202599</v>
      </c>
      <c r="I226" s="275" t="s">
        <v>258</v>
      </c>
      <c r="J226" s="271">
        <v>21631</v>
      </c>
      <c r="K226" s="272">
        <v>13419</v>
      </c>
    </row>
    <row r="227" spans="2:11" s="256" customFormat="1" ht="13.5" customHeight="1" x14ac:dyDescent="0.2">
      <c r="B227" s="273"/>
      <c r="C227" s="273"/>
      <c r="D227" s="273"/>
      <c r="E227" s="273"/>
      <c r="F227" s="273">
        <v>0</v>
      </c>
      <c r="G227" s="273">
        <v>0</v>
      </c>
      <c r="H227" s="274"/>
      <c r="I227" s="275" t="s">
        <v>259</v>
      </c>
      <c r="J227" s="271">
        <v>21631</v>
      </c>
      <c r="K227" s="272">
        <v>11568</v>
      </c>
    </row>
    <row r="228" spans="2:11" s="256" customFormat="1" ht="13.5" customHeight="1" x14ac:dyDescent="0.2">
      <c r="B228" s="273"/>
      <c r="C228" s="273"/>
      <c r="D228" s="273"/>
      <c r="E228" s="273"/>
      <c r="F228" s="273">
        <v>6.2788984030579797</v>
      </c>
      <c r="G228" s="273">
        <v>6.1708600462246892</v>
      </c>
      <c r="H228" s="274">
        <v>3.82</v>
      </c>
      <c r="I228" s="275" t="s">
        <v>260</v>
      </c>
      <c r="J228" s="271">
        <v>21631</v>
      </c>
      <c r="K228" s="272">
        <v>12479</v>
      </c>
    </row>
    <row r="229" spans="2:11" s="256" customFormat="1" ht="13.5" customHeight="1" x14ac:dyDescent="0.2">
      <c r="B229" s="273"/>
      <c r="C229" s="273"/>
      <c r="D229" s="273"/>
      <c r="E229" s="273"/>
      <c r="F229" s="273">
        <v>0</v>
      </c>
      <c r="G229" s="273">
        <v>0</v>
      </c>
      <c r="H229" s="274"/>
      <c r="I229" s="275" t="s">
        <v>261</v>
      </c>
      <c r="J229" s="271">
        <v>21631</v>
      </c>
      <c r="K229" s="272">
        <v>12480</v>
      </c>
    </row>
    <row r="230" spans="2:11" s="256" customFormat="1" ht="13.5" customHeight="1" x14ac:dyDescent="0.2">
      <c r="B230" s="273"/>
      <c r="C230" s="273"/>
      <c r="D230" s="273"/>
      <c r="E230" s="273"/>
      <c r="F230" s="273">
        <v>0</v>
      </c>
      <c r="G230" s="273">
        <v>0</v>
      </c>
      <c r="H230" s="274"/>
      <c r="I230" s="275" t="s">
        <v>262</v>
      </c>
      <c r="J230" s="271">
        <v>21631</v>
      </c>
      <c r="K230" s="272">
        <v>11578</v>
      </c>
    </row>
    <row r="231" spans="2:11" s="256" customFormat="1" ht="13.5" customHeight="1" x14ac:dyDescent="0.2">
      <c r="B231" s="273"/>
      <c r="C231" s="273"/>
      <c r="D231" s="273"/>
      <c r="E231" s="273"/>
      <c r="F231" s="273">
        <v>0</v>
      </c>
      <c r="G231" s="273">
        <v>0</v>
      </c>
      <c r="H231" s="274"/>
      <c r="I231" s="275" t="s">
        <v>263</v>
      </c>
      <c r="J231" s="271">
        <v>21631</v>
      </c>
      <c r="K231" s="272">
        <v>12497</v>
      </c>
    </row>
    <row r="232" spans="2:11" s="256" customFormat="1" ht="13.5" customHeight="1" x14ac:dyDescent="0.2">
      <c r="B232" s="273"/>
      <c r="C232" s="273"/>
      <c r="D232" s="273"/>
      <c r="E232" s="273"/>
      <c r="F232" s="273">
        <v>0</v>
      </c>
      <c r="G232" s="273">
        <v>0</v>
      </c>
      <c r="H232" s="274"/>
      <c r="I232" s="275" t="s">
        <v>264</v>
      </c>
      <c r="J232" s="271">
        <v>21631</v>
      </c>
      <c r="K232" s="272">
        <v>15546</v>
      </c>
    </row>
    <row r="233" spans="2:11" s="256" customFormat="1" ht="13.5" customHeight="1" x14ac:dyDescent="0.2">
      <c r="B233" s="273"/>
      <c r="C233" s="273"/>
      <c r="D233" s="273">
        <v>0</v>
      </c>
      <c r="E233" s="273">
        <v>0</v>
      </c>
      <c r="F233" s="273">
        <v>0</v>
      </c>
      <c r="G233" s="273">
        <v>0</v>
      </c>
      <c r="H233" s="274"/>
      <c r="I233" s="275" t="s">
        <v>265</v>
      </c>
      <c r="J233" s="271">
        <v>21631</v>
      </c>
      <c r="K233" s="272">
        <v>12481</v>
      </c>
    </row>
    <row r="234" spans="2:11" s="256" customFormat="1" ht="13.5" customHeight="1" x14ac:dyDescent="0.2">
      <c r="B234" s="268"/>
      <c r="C234" s="268"/>
      <c r="D234" s="268"/>
      <c r="E234" s="268"/>
      <c r="F234" s="268">
        <v>0</v>
      </c>
      <c r="G234" s="268">
        <v>0</v>
      </c>
      <c r="H234" s="269"/>
      <c r="I234" s="270" t="s">
        <v>266</v>
      </c>
      <c r="J234" s="271">
        <v>21631</v>
      </c>
      <c r="K234" s="272">
        <v>13594</v>
      </c>
    </row>
    <row r="235" spans="2:11" s="256" customFormat="1" ht="13.5" customHeight="1" x14ac:dyDescent="0.2">
      <c r="B235" s="273"/>
      <c r="C235" s="273"/>
      <c r="D235" s="273"/>
      <c r="E235" s="273"/>
      <c r="F235" s="273">
        <v>0</v>
      </c>
      <c r="G235" s="273">
        <v>0</v>
      </c>
      <c r="H235" s="274"/>
      <c r="I235" s="275" t="s">
        <v>267</v>
      </c>
      <c r="J235" s="271">
        <v>21631</v>
      </c>
      <c r="K235" s="272">
        <v>15609</v>
      </c>
    </row>
    <row r="236" spans="2:11" s="256" customFormat="1" ht="13.5" customHeight="1" x14ac:dyDescent="0.2">
      <c r="B236" s="273"/>
      <c r="C236" s="273"/>
      <c r="D236" s="273"/>
      <c r="E236" s="273"/>
      <c r="F236" s="273">
        <v>0</v>
      </c>
      <c r="G236" s="273">
        <v>0</v>
      </c>
      <c r="H236" s="274"/>
      <c r="I236" s="275" t="s">
        <v>268</v>
      </c>
      <c r="J236" s="271">
        <v>21631</v>
      </c>
      <c r="K236" s="272">
        <v>11524</v>
      </c>
    </row>
    <row r="237" spans="2:11" s="256" customFormat="1" ht="13.5" customHeight="1" x14ac:dyDescent="0.2">
      <c r="B237" s="273"/>
      <c r="C237" s="273"/>
      <c r="D237" s="273"/>
      <c r="E237" s="273"/>
      <c r="F237" s="273">
        <v>0</v>
      </c>
      <c r="G237" s="273">
        <v>0</v>
      </c>
      <c r="H237" s="274"/>
      <c r="I237" s="275" t="s">
        <v>269</v>
      </c>
      <c r="J237" s="271">
        <v>21631</v>
      </c>
      <c r="K237" s="272">
        <v>15745</v>
      </c>
    </row>
    <row r="238" spans="2:11" s="256" customFormat="1" ht="13.5" customHeight="1" x14ac:dyDescent="0.2">
      <c r="B238" s="273"/>
      <c r="C238" s="273"/>
      <c r="D238" s="273"/>
      <c r="E238" s="273"/>
      <c r="F238" s="273">
        <v>0</v>
      </c>
      <c r="G238" s="273">
        <v>0</v>
      </c>
      <c r="H238" s="274"/>
      <c r="I238" s="275" t="s">
        <v>270</v>
      </c>
      <c r="J238" s="271">
        <v>21631</v>
      </c>
      <c r="K238" s="272">
        <v>15545</v>
      </c>
    </row>
    <row r="239" spans="2:11" s="256" customFormat="1" ht="13.5" customHeight="1" x14ac:dyDescent="0.2">
      <c r="B239" s="268"/>
      <c r="C239" s="268"/>
      <c r="D239" s="268"/>
      <c r="E239" s="268"/>
      <c r="F239" s="268">
        <v>7.8484158202901089</v>
      </c>
      <c r="G239" s="268">
        <v>7.7135844830048796</v>
      </c>
      <c r="H239" s="269"/>
      <c r="I239" s="270" t="s">
        <v>238</v>
      </c>
      <c r="J239" s="271">
        <v>21631</v>
      </c>
      <c r="K239" s="272">
        <v>13595</v>
      </c>
    </row>
    <row r="240" spans="2:11" s="256" customFormat="1" ht="13.5" customHeight="1" x14ac:dyDescent="0.2">
      <c r="B240" s="273"/>
      <c r="C240" s="273"/>
      <c r="D240" s="273"/>
      <c r="E240" s="273"/>
      <c r="F240" s="273">
        <v>0</v>
      </c>
      <c r="G240" s="273">
        <v>0</v>
      </c>
      <c r="H240" s="274"/>
      <c r="I240" s="275" t="s">
        <v>271</v>
      </c>
      <c r="J240" s="271">
        <v>21631</v>
      </c>
      <c r="K240" s="272">
        <v>15610</v>
      </c>
    </row>
    <row r="241" spans="2:11" s="256" customFormat="1" ht="13.5" customHeight="1" x14ac:dyDescent="0.2">
      <c r="B241" s="273"/>
      <c r="C241" s="273"/>
      <c r="D241" s="273"/>
      <c r="E241" s="273"/>
      <c r="F241" s="273">
        <v>3.3321069723140004</v>
      </c>
      <c r="G241" s="273">
        <v>3.2745264074701201</v>
      </c>
      <c r="H241" s="274"/>
      <c r="I241" s="275" t="s">
        <v>246</v>
      </c>
      <c r="J241" s="271">
        <v>21631</v>
      </c>
      <c r="K241" s="272">
        <v>15611</v>
      </c>
    </row>
    <row r="242" spans="2:11" s="256" customFormat="1" ht="13.5" customHeight="1" x14ac:dyDescent="0.2">
      <c r="B242" s="273"/>
      <c r="C242" s="273"/>
      <c r="D242" s="273"/>
      <c r="E242" s="273"/>
      <c r="F242" s="273">
        <v>4.5163088479761093</v>
      </c>
      <c r="G242" s="273">
        <v>4.43905807553476</v>
      </c>
      <c r="H242" s="274"/>
      <c r="I242" s="275" t="s">
        <v>272</v>
      </c>
      <c r="J242" s="271">
        <v>21631</v>
      </c>
      <c r="K242" s="272">
        <v>15608</v>
      </c>
    </row>
    <row r="243" spans="2:11" s="256" customFormat="1" ht="13.5" customHeight="1" x14ac:dyDescent="0.2">
      <c r="B243" s="268"/>
      <c r="C243" s="268"/>
      <c r="D243" s="268">
        <v>0</v>
      </c>
      <c r="E243" s="268">
        <v>0</v>
      </c>
      <c r="F243" s="268">
        <v>0</v>
      </c>
      <c r="G243" s="268">
        <v>0</v>
      </c>
      <c r="H243" s="269"/>
      <c r="I243" s="270" t="s">
        <v>273</v>
      </c>
      <c r="J243" s="271">
        <v>21631</v>
      </c>
      <c r="K243" s="272">
        <v>15584</v>
      </c>
    </row>
    <row r="244" spans="2:11" s="256" customFormat="1" ht="13.5" customHeight="1" x14ac:dyDescent="0.2">
      <c r="B244" s="268"/>
      <c r="C244" s="268"/>
      <c r="D244" s="268"/>
      <c r="E244" s="268"/>
      <c r="F244" s="268">
        <v>0</v>
      </c>
      <c r="G244" s="268">
        <v>0</v>
      </c>
      <c r="H244" s="269"/>
      <c r="I244" s="270" t="s">
        <v>274</v>
      </c>
      <c r="J244" s="271">
        <v>21631</v>
      </c>
      <c r="K244" s="272">
        <v>17728</v>
      </c>
    </row>
    <row r="245" spans="2:11" s="256" customFormat="1" ht="13.5" customHeight="1" x14ac:dyDescent="0.2">
      <c r="B245" s="268"/>
      <c r="C245" s="268"/>
      <c r="D245" s="268"/>
      <c r="E245" s="268"/>
      <c r="F245" s="268">
        <v>0</v>
      </c>
      <c r="G245" s="268">
        <v>0</v>
      </c>
      <c r="H245" s="269"/>
      <c r="I245" s="270" t="s">
        <v>275</v>
      </c>
      <c r="J245" s="271">
        <v>21631</v>
      </c>
      <c r="K245" s="272">
        <v>15624</v>
      </c>
    </row>
    <row r="246" spans="2:11" s="256" customFormat="1" ht="13.5" customHeight="1" x14ac:dyDescent="0.2">
      <c r="B246" s="268"/>
      <c r="C246" s="268"/>
      <c r="D246" s="268">
        <v>7</v>
      </c>
      <c r="E246" s="268">
        <v>1</v>
      </c>
      <c r="F246" s="268">
        <v>0.87788340997819203</v>
      </c>
      <c r="G246" s="268">
        <v>2.2342267320955704</v>
      </c>
      <c r="H246" s="269"/>
      <c r="I246" s="270" t="s">
        <v>276</v>
      </c>
      <c r="J246" s="271">
        <v>21631</v>
      </c>
      <c r="K246" s="272">
        <v>15644</v>
      </c>
    </row>
    <row r="247" spans="2:11" s="256" customFormat="1" ht="13.5" customHeight="1" x14ac:dyDescent="0.2">
      <c r="B247" s="268"/>
      <c r="C247" s="268"/>
      <c r="D247" s="268">
        <v>23</v>
      </c>
      <c r="E247" s="268">
        <v>17</v>
      </c>
      <c r="F247" s="268">
        <v>17.4320920646473</v>
      </c>
      <c r="G247" s="268">
        <v>17.160871061860998</v>
      </c>
      <c r="H247" s="269">
        <v>3.8967769717155698</v>
      </c>
      <c r="I247" s="270" t="s">
        <v>239</v>
      </c>
      <c r="J247" s="271">
        <v>21631</v>
      </c>
      <c r="K247" s="272">
        <v>15704</v>
      </c>
    </row>
    <row r="248" spans="2:11" s="256" customFormat="1" ht="13.5" customHeight="1" x14ac:dyDescent="0.2">
      <c r="B248" s="268"/>
      <c r="C248" s="268"/>
      <c r="D248" s="268"/>
      <c r="E248" s="268"/>
      <c r="F248" s="268">
        <v>0</v>
      </c>
      <c r="G248" s="268">
        <v>0</v>
      </c>
      <c r="H248" s="269"/>
      <c r="I248" s="270" t="s">
        <v>277</v>
      </c>
      <c r="J248" s="271">
        <v>21631</v>
      </c>
      <c r="K248" s="272">
        <v>15749</v>
      </c>
    </row>
    <row r="249" spans="2:11" s="256" customFormat="1" ht="13.5" customHeight="1" x14ac:dyDescent="0.2">
      <c r="B249" s="268"/>
      <c r="C249" s="268"/>
      <c r="D249" s="268"/>
      <c r="E249" s="268"/>
      <c r="F249" s="268">
        <v>100</v>
      </c>
      <c r="G249" s="268">
        <v>100</v>
      </c>
      <c r="H249" s="269">
        <v>3.8168928437414</v>
      </c>
      <c r="I249" s="270" t="s">
        <v>278</v>
      </c>
      <c r="J249" s="271">
        <v>21631</v>
      </c>
      <c r="K249" s="272">
        <v>11258</v>
      </c>
    </row>
    <row r="250" spans="2:11" s="256" customFormat="1" ht="13.5" customHeight="1" x14ac:dyDescent="0.2">
      <c r="B250" s="268"/>
      <c r="C250" s="268"/>
      <c r="D250" s="268">
        <v>77</v>
      </c>
      <c r="E250" s="268">
        <v>67</v>
      </c>
      <c r="F250" s="268">
        <v>73.841608705084397</v>
      </c>
      <c r="G250" s="268">
        <v>72.891317723038497</v>
      </c>
      <c r="H250" s="269">
        <v>4.2490990506574997</v>
      </c>
      <c r="I250" s="270" t="s">
        <v>240</v>
      </c>
      <c r="J250" s="271">
        <v>21631</v>
      </c>
      <c r="K250" s="272">
        <v>15705</v>
      </c>
    </row>
    <row r="251" spans="2:11" s="256" customFormat="1" ht="13.5" customHeight="1" x14ac:dyDescent="0.2">
      <c r="B251" s="268"/>
      <c r="C251" s="268"/>
      <c r="D251" s="268"/>
      <c r="E251" s="268"/>
      <c r="F251" s="268">
        <v>4.5163088479761093</v>
      </c>
      <c r="G251" s="268">
        <v>4.43905807553476</v>
      </c>
      <c r="H251" s="269"/>
      <c r="I251" s="270" t="s">
        <v>279</v>
      </c>
      <c r="J251" s="271">
        <v>21631</v>
      </c>
      <c r="K251" s="272">
        <v>16144</v>
      </c>
    </row>
    <row r="252" spans="2:11" s="256" customFormat="1" ht="13.5" customHeight="1" x14ac:dyDescent="0.2">
      <c r="B252" s="273"/>
      <c r="C252" s="273"/>
      <c r="D252" s="273"/>
      <c r="E252" s="273"/>
      <c r="F252" s="273">
        <v>0</v>
      </c>
      <c r="G252" s="273">
        <v>0</v>
      </c>
      <c r="H252" s="274"/>
      <c r="I252" s="275" t="s">
        <v>508</v>
      </c>
      <c r="J252" s="271">
        <v>21631</v>
      </c>
      <c r="K252" s="272">
        <v>12755</v>
      </c>
    </row>
    <row r="253" spans="2:11" s="256" customFormat="1" ht="13.5" customHeight="1" x14ac:dyDescent="0.2">
      <c r="B253" s="273"/>
      <c r="C253" s="273"/>
      <c r="D253" s="273"/>
      <c r="E253" s="273"/>
      <c r="F253" s="273">
        <v>0</v>
      </c>
      <c r="G253" s="273">
        <v>0</v>
      </c>
      <c r="H253" s="274"/>
      <c r="I253" s="275" t="s">
        <v>509</v>
      </c>
      <c r="J253" s="271">
        <v>21631</v>
      </c>
      <c r="K253" s="272">
        <v>12359</v>
      </c>
    </row>
    <row r="254" spans="2:11" s="256" customFormat="1" ht="26.25" customHeight="1" x14ac:dyDescent="0.2"/>
    <row r="255" spans="2:11" s="256" customFormat="1" ht="22.5" customHeight="1" x14ac:dyDescent="0.2">
      <c r="B255" s="257"/>
      <c r="C255" s="258"/>
      <c r="D255" s="258"/>
      <c r="E255" s="258"/>
      <c r="F255" s="258"/>
      <c r="G255" s="259"/>
      <c r="H255" s="260" t="s">
        <v>281</v>
      </c>
      <c r="I255" s="261"/>
      <c r="J255" s="262" t="s">
        <v>228</v>
      </c>
      <c r="K255" s="262" t="s">
        <v>229</v>
      </c>
    </row>
    <row r="256" spans="2:11" s="256" customFormat="1" ht="13.5" customHeight="1" x14ac:dyDescent="0.2">
      <c r="B256" s="263"/>
      <c r="C256" s="264"/>
      <c r="D256" s="264"/>
      <c r="E256" s="264"/>
      <c r="F256" s="369" t="s">
        <v>598</v>
      </c>
      <c r="G256" s="369"/>
      <c r="H256" s="369"/>
      <c r="I256" s="261"/>
      <c r="J256" s="261"/>
      <c r="K256" s="265"/>
    </row>
    <row r="257" spans="2:11" s="256" customFormat="1" ht="13.5" customHeight="1" x14ac:dyDescent="0.2">
      <c r="B257" s="367" t="s">
        <v>231</v>
      </c>
      <c r="C257" s="367"/>
      <c r="D257" s="367" t="s">
        <v>232</v>
      </c>
      <c r="E257" s="367"/>
      <c r="F257" s="266" t="s">
        <v>232</v>
      </c>
      <c r="G257" s="266" t="s">
        <v>232</v>
      </c>
      <c r="H257" s="368" t="s">
        <v>231</v>
      </c>
      <c r="I257" s="267" t="s">
        <v>233</v>
      </c>
      <c r="J257" s="261"/>
      <c r="K257" s="265"/>
    </row>
    <row r="258" spans="2:11" s="256" customFormat="1" ht="13.5" customHeight="1" x14ac:dyDescent="0.2">
      <c r="B258" s="266" t="s">
        <v>234</v>
      </c>
      <c r="C258" s="266" t="s">
        <v>235</v>
      </c>
      <c r="D258" s="266" t="s">
        <v>234</v>
      </c>
      <c r="E258" s="266" t="s">
        <v>235</v>
      </c>
      <c r="F258" s="266" t="s">
        <v>592</v>
      </c>
      <c r="G258" s="266" t="s">
        <v>594</v>
      </c>
      <c r="H258" s="368"/>
      <c r="I258" s="261"/>
      <c r="J258" s="261"/>
      <c r="K258" s="265"/>
    </row>
    <row r="259" spans="2:11" s="256" customFormat="1" ht="13.5" customHeight="1" x14ac:dyDescent="0.2">
      <c r="B259" s="268"/>
      <c r="C259" s="268"/>
      <c r="D259" s="268"/>
      <c r="E259" s="268"/>
      <c r="F259" s="268">
        <v>41.754298740093603</v>
      </c>
      <c r="G259" s="268">
        <v>41.862014677830494</v>
      </c>
      <c r="H259" s="269">
        <v>7.6878049533706596</v>
      </c>
      <c r="I259" s="270" t="s">
        <v>236</v>
      </c>
      <c r="J259" s="271">
        <v>21851</v>
      </c>
      <c r="K259" s="272">
        <v>13591</v>
      </c>
    </row>
    <row r="260" spans="2:11" s="256" customFormat="1" ht="13.5" customHeight="1" x14ac:dyDescent="0.2">
      <c r="B260" s="268">
        <v>6</v>
      </c>
      <c r="C260" s="268">
        <v>3.5</v>
      </c>
      <c r="D260" s="268"/>
      <c r="E260" s="268"/>
      <c r="F260" s="268">
        <v>11.116800080254899</v>
      </c>
      <c r="G260" s="268">
        <v>11.168569580254699</v>
      </c>
      <c r="H260" s="269">
        <v>4.3456964489654402</v>
      </c>
      <c r="I260" s="270" t="s">
        <v>250</v>
      </c>
      <c r="J260" s="271">
        <v>21851</v>
      </c>
      <c r="K260" s="272">
        <v>19967</v>
      </c>
    </row>
    <row r="261" spans="2:11" s="256" customFormat="1" ht="13.5" customHeight="1" x14ac:dyDescent="0.2">
      <c r="B261" s="273"/>
      <c r="C261" s="273"/>
      <c r="D261" s="273"/>
      <c r="E261" s="273"/>
      <c r="F261" s="273">
        <v>30.637498659838595</v>
      </c>
      <c r="G261" s="273">
        <v>30.693445097575797</v>
      </c>
      <c r="H261" s="274">
        <v>8.9004872451758796</v>
      </c>
      <c r="I261" s="275" t="s">
        <v>251</v>
      </c>
      <c r="J261" s="271">
        <v>21851</v>
      </c>
      <c r="K261" s="272">
        <v>15744</v>
      </c>
    </row>
    <row r="262" spans="2:11" s="256" customFormat="1" ht="13.5" customHeight="1" x14ac:dyDescent="0.2">
      <c r="B262" s="273"/>
      <c r="C262" s="273"/>
      <c r="D262" s="273"/>
      <c r="E262" s="273"/>
      <c r="F262" s="273">
        <v>9.3159584041379695</v>
      </c>
      <c r="G262" s="273">
        <v>9.3709197670522304</v>
      </c>
      <c r="H262" s="274">
        <v>4.2817363491276499</v>
      </c>
      <c r="I262" s="275" t="s">
        <v>252</v>
      </c>
      <c r="J262" s="271">
        <v>21851</v>
      </c>
      <c r="K262" s="272">
        <v>13462</v>
      </c>
    </row>
    <row r="263" spans="2:11" s="256" customFormat="1" ht="13.5" customHeight="1" x14ac:dyDescent="0.2">
      <c r="B263" s="273"/>
      <c r="C263" s="273"/>
      <c r="D263" s="273"/>
      <c r="E263" s="273"/>
      <c r="F263" s="273">
        <v>1.5345988857687198</v>
      </c>
      <c r="G263" s="273">
        <v>1.5320434681779598</v>
      </c>
      <c r="H263" s="274">
        <v>4.8036948588057804</v>
      </c>
      <c r="I263" s="275" t="s">
        <v>253</v>
      </c>
      <c r="J263" s="271">
        <v>21851</v>
      </c>
      <c r="K263" s="272">
        <v>15544</v>
      </c>
    </row>
    <row r="264" spans="2:11" s="256" customFormat="1" ht="13.5" customHeight="1" x14ac:dyDescent="0.2">
      <c r="B264" s="273"/>
      <c r="C264" s="273"/>
      <c r="D264" s="273"/>
      <c r="E264" s="273"/>
      <c r="F264" s="273">
        <v>0.17078362112512099</v>
      </c>
      <c r="G264" s="273">
        <v>0.17049083847223101</v>
      </c>
      <c r="H264" s="274">
        <v>4.6000000000000005</v>
      </c>
      <c r="I264" s="275" t="s">
        <v>254</v>
      </c>
      <c r="J264" s="271">
        <v>21851</v>
      </c>
      <c r="K264" s="272">
        <v>12978</v>
      </c>
    </row>
    <row r="265" spans="2:11" s="256" customFormat="1" ht="13.5" customHeight="1" x14ac:dyDescent="0.2">
      <c r="B265" s="268">
        <v>5</v>
      </c>
      <c r="C265" s="268">
        <v>2.5</v>
      </c>
      <c r="D265" s="268"/>
      <c r="E265" s="268"/>
      <c r="F265" s="268">
        <v>5.4342152343116297</v>
      </c>
      <c r="G265" s="268">
        <v>5.2884604718650898</v>
      </c>
      <c r="H265" s="269">
        <v>4.89899527356219</v>
      </c>
      <c r="I265" s="270" t="s">
        <v>237</v>
      </c>
      <c r="J265" s="271">
        <v>21851</v>
      </c>
      <c r="K265" s="272">
        <v>17726</v>
      </c>
    </row>
    <row r="266" spans="2:11" s="256" customFormat="1" ht="13.5" customHeight="1" x14ac:dyDescent="0.2">
      <c r="B266" s="273"/>
      <c r="C266" s="273"/>
      <c r="D266" s="273"/>
      <c r="E266" s="273"/>
      <c r="F266" s="273">
        <v>0.34826132681493299</v>
      </c>
      <c r="G266" s="273">
        <v>0.17497355996911101</v>
      </c>
      <c r="H266" s="274"/>
      <c r="I266" s="275" t="s">
        <v>255</v>
      </c>
      <c r="J266" s="271">
        <v>21851</v>
      </c>
      <c r="K266" s="272">
        <v>17727</v>
      </c>
    </row>
    <row r="267" spans="2:11" s="256" customFormat="1" ht="13.5" customHeight="1" x14ac:dyDescent="0.2">
      <c r="B267" s="268"/>
      <c r="C267" s="268"/>
      <c r="D267" s="268"/>
      <c r="E267" s="268"/>
      <c r="F267" s="268">
        <v>5.0859539074967</v>
      </c>
      <c r="G267" s="268">
        <v>5.11348691189598</v>
      </c>
      <c r="H267" s="269">
        <v>5.2344545846495389</v>
      </c>
      <c r="I267" s="270" t="s">
        <v>256</v>
      </c>
      <c r="J267" s="271">
        <v>21851</v>
      </c>
      <c r="K267" s="272">
        <v>13592</v>
      </c>
    </row>
    <row r="268" spans="2:11" s="256" customFormat="1" ht="13.5" customHeight="1" x14ac:dyDescent="0.2">
      <c r="B268" s="273"/>
      <c r="C268" s="273"/>
      <c r="D268" s="273"/>
      <c r="E268" s="273"/>
      <c r="F268" s="273">
        <v>0</v>
      </c>
      <c r="G268" s="273">
        <v>0</v>
      </c>
      <c r="H268" s="274"/>
      <c r="I268" s="275" t="s">
        <v>257</v>
      </c>
      <c r="J268" s="271">
        <v>21851</v>
      </c>
      <c r="K268" s="272">
        <v>11566</v>
      </c>
    </row>
    <row r="269" spans="2:11" s="256" customFormat="1" ht="13.5" customHeight="1" x14ac:dyDescent="0.2">
      <c r="B269" s="273"/>
      <c r="C269" s="273"/>
      <c r="D269" s="273"/>
      <c r="E269" s="273"/>
      <c r="F269" s="273">
        <v>0.10658833545817502</v>
      </c>
      <c r="G269" s="273">
        <v>0.107017165288761</v>
      </c>
      <c r="H269" s="274">
        <v>13.7114995148786</v>
      </c>
      <c r="I269" s="275" t="s">
        <v>258</v>
      </c>
      <c r="J269" s="271">
        <v>21851</v>
      </c>
      <c r="K269" s="272">
        <v>13419</v>
      </c>
    </row>
    <row r="270" spans="2:11" s="256" customFormat="1" ht="13.5" customHeight="1" x14ac:dyDescent="0.2">
      <c r="B270" s="273"/>
      <c r="C270" s="273"/>
      <c r="D270" s="273"/>
      <c r="E270" s="273"/>
      <c r="F270" s="273">
        <v>0</v>
      </c>
      <c r="G270" s="273">
        <v>0</v>
      </c>
      <c r="H270" s="274"/>
      <c r="I270" s="275" t="s">
        <v>259</v>
      </c>
      <c r="J270" s="271">
        <v>21851</v>
      </c>
      <c r="K270" s="272">
        <v>11568</v>
      </c>
    </row>
    <row r="271" spans="2:11" s="256" customFormat="1" ht="13.5" customHeight="1" x14ac:dyDescent="0.2">
      <c r="B271" s="273"/>
      <c r="C271" s="273"/>
      <c r="D271" s="273"/>
      <c r="E271" s="273"/>
      <c r="F271" s="273">
        <v>2.9426900548352597</v>
      </c>
      <c r="G271" s="273">
        <v>2.9653287986067101</v>
      </c>
      <c r="H271" s="274">
        <v>4.3276063814253494</v>
      </c>
      <c r="I271" s="275" t="s">
        <v>260</v>
      </c>
      <c r="J271" s="271">
        <v>21851</v>
      </c>
      <c r="K271" s="272">
        <v>12479</v>
      </c>
    </row>
    <row r="272" spans="2:11" s="256" customFormat="1" ht="13.5" customHeight="1" x14ac:dyDescent="0.2">
      <c r="B272" s="273"/>
      <c r="C272" s="273"/>
      <c r="D272" s="273"/>
      <c r="E272" s="273"/>
      <c r="F272" s="273">
        <v>0.26468203485302599</v>
      </c>
      <c r="G272" s="273">
        <v>0.264908471620875</v>
      </c>
      <c r="H272" s="274">
        <v>2.8252329077721199</v>
      </c>
      <c r="I272" s="275" t="s">
        <v>261</v>
      </c>
      <c r="J272" s="271">
        <v>21851</v>
      </c>
      <c r="K272" s="272">
        <v>12480</v>
      </c>
    </row>
    <row r="273" spans="2:11" s="256" customFormat="1" ht="13.5" customHeight="1" x14ac:dyDescent="0.2">
      <c r="B273" s="273"/>
      <c r="C273" s="273"/>
      <c r="D273" s="273"/>
      <c r="E273" s="273"/>
      <c r="F273" s="273">
        <v>0.36921901610208097</v>
      </c>
      <c r="G273" s="273">
        <v>0.37092787101435798</v>
      </c>
      <c r="H273" s="274">
        <v>4.8032331894243194</v>
      </c>
      <c r="I273" s="275" t="s">
        <v>262</v>
      </c>
      <c r="J273" s="271">
        <v>21851</v>
      </c>
      <c r="K273" s="272">
        <v>11578</v>
      </c>
    </row>
    <row r="274" spans="2:11" s="256" customFormat="1" ht="13.5" customHeight="1" x14ac:dyDescent="0.2">
      <c r="B274" s="273"/>
      <c r="C274" s="273"/>
      <c r="D274" s="273"/>
      <c r="E274" s="273"/>
      <c r="F274" s="273">
        <v>0</v>
      </c>
      <c r="G274" s="273">
        <v>0</v>
      </c>
      <c r="H274" s="274"/>
      <c r="I274" s="275" t="s">
        <v>263</v>
      </c>
      <c r="J274" s="271">
        <v>21851</v>
      </c>
      <c r="K274" s="272">
        <v>12497</v>
      </c>
    </row>
    <row r="275" spans="2:11" s="256" customFormat="1" ht="13.5" customHeight="1" x14ac:dyDescent="0.2">
      <c r="B275" s="273"/>
      <c r="C275" s="273"/>
      <c r="D275" s="273"/>
      <c r="E275" s="273"/>
      <c r="F275" s="273">
        <v>1.2678828909441799</v>
      </c>
      <c r="G275" s="273">
        <v>1.27014915731897</v>
      </c>
      <c r="H275" s="274">
        <v>7.811976344263929</v>
      </c>
      <c r="I275" s="275" t="s">
        <v>264</v>
      </c>
      <c r="J275" s="271">
        <v>21851</v>
      </c>
      <c r="K275" s="272">
        <v>15546</v>
      </c>
    </row>
    <row r="276" spans="2:11" s="256" customFormat="1" ht="13.5" customHeight="1" x14ac:dyDescent="0.2">
      <c r="B276" s="273"/>
      <c r="C276" s="273"/>
      <c r="D276" s="273">
        <v>4</v>
      </c>
      <c r="E276" s="273">
        <v>0</v>
      </c>
      <c r="F276" s="273">
        <v>0.134891575303973</v>
      </c>
      <c r="G276" s="273">
        <v>0.13515544804630503</v>
      </c>
      <c r="H276" s="274"/>
      <c r="I276" s="275" t="s">
        <v>265</v>
      </c>
      <c r="J276" s="271">
        <v>21851</v>
      </c>
      <c r="K276" s="272">
        <v>12481</v>
      </c>
    </row>
    <row r="277" spans="2:11" s="256" customFormat="1" ht="13.5" customHeight="1" x14ac:dyDescent="0.2">
      <c r="B277" s="268"/>
      <c r="C277" s="268"/>
      <c r="D277" s="268"/>
      <c r="E277" s="268"/>
      <c r="F277" s="268">
        <v>8.93443790609712</v>
      </c>
      <c r="G277" s="268">
        <v>8.9833264486729405</v>
      </c>
      <c r="H277" s="269">
        <v>2.9879905310068202</v>
      </c>
      <c r="I277" s="270" t="s">
        <v>266</v>
      </c>
      <c r="J277" s="271">
        <v>21851</v>
      </c>
      <c r="K277" s="272">
        <v>13594</v>
      </c>
    </row>
    <row r="278" spans="2:11" s="256" customFormat="1" ht="13.5" customHeight="1" x14ac:dyDescent="0.2">
      <c r="B278" s="273"/>
      <c r="C278" s="273"/>
      <c r="D278" s="273"/>
      <c r="E278" s="273"/>
      <c r="F278" s="273">
        <v>0.97875889416925699</v>
      </c>
      <c r="G278" s="273">
        <v>0.98433040142813011</v>
      </c>
      <c r="H278" s="274">
        <v>0.41215263084662201</v>
      </c>
      <c r="I278" s="275" t="s">
        <v>267</v>
      </c>
      <c r="J278" s="271">
        <v>21851</v>
      </c>
      <c r="K278" s="272">
        <v>15609</v>
      </c>
    </row>
    <row r="279" spans="2:11" s="256" customFormat="1" ht="13.5" customHeight="1" x14ac:dyDescent="0.2">
      <c r="B279" s="273"/>
      <c r="C279" s="273"/>
      <c r="D279" s="273"/>
      <c r="E279" s="273"/>
      <c r="F279" s="273">
        <v>6.4531160477785994</v>
      </c>
      <c r="G279" s="273">
        <v>6.4974580736798293</v>
      </c>
      <c r="H279" s="274">
        <v>3.6461457003671596</v>
      </c>
      <c r="I279" s="275" t="s">
        <v>268</v>
      </c>
      <c r="J279" s="271">
        <v>21851</v>
      </c>
      <c r="K279" s="272">
        <v>11524</v>
      </c>
    </row>
    <row r="280" spans="2:11" s="256" customFormat="1" ht="13.5" customHeight="1" x14ac:dyDescent="0.2">
      <c r="B280" s="273"/>
      <c r="C280" s="273"/>
      <c r="D280" s="273"/>
      <c r="E280" s="273"/>
      <c r="F280" s="273">
        <v>0.51943846731416909</v>
      </c>
      <c r="G280" s="273">
        <v>0.51526142463008395</v>
      </c>
      <c r="H280" s="274">
        <v>4.7018135700541297</v>
      </c>
      <c r="I280" s="275" t="s">
        <v>269</v>
      </c>
      <c r="J280" s="271">
        <v>21851</v>
      </c>
      <c r="K280" s="272">
        <v>15745</v>
      </c>
    </row>
    <row r="281" spans="2:11" s="256" customFormat="1" ht="13.5" customHeight="1" x14ac:dyDescent="0.2">
      <c r="B281" s="273"/>
      <c r="C281" s="273"/>
      <c r="D281" s="273"/>
      <c r="E281" s="273"/>
      <c r="F281" s="273">
        <v>0.31233880961966298</v>
      </c>
      <c r="G281" s="273">
        <v>0.31468341485895501</v>
      </c>
      <c r="H281" s="274">
        <v>1.0287342917048001</v>
      </c>
      <c r="I281" s="275" t="s">
        <v>270</v>
      </c>
      <c r="J281" s="271">
        <v>21851</v>
      </c>
      <c r="K281" s="272">
        <v>15545</v>
      </c>
    </row>
    <row r="282" spans="2:11" s="256" customFormat="1" ht="13.5" customHeight="1" x14ac:dyDescent="0.2">
      <c r="B282" s="268"/>
      <c r="C282" s="268"/>
      <c r="D282" s="268"/>
      <c r="E282" s="268"/>
      <c r="F282" s="268">
        <v>43.459737212178894</v>
      </c>
      <c r="G282" s="268">
        <v>43.464568253039403</v>
      </c>
      <c r="H282" s="269">
        <v>0</v>
      </c>
      <c r="I282" s="270" t="s">
        <v>238</v>
      </c>
      <c r="J282" s="271">
        <v>21851</v>
      </c>
      <c r="K282" s="272">
        <v>13595</v>
      </c>
    </row>
    <row r="283" spans="2:11" s="256" customFormat="1" ht="13.5" customHeight="1" x14ac:dyDescent="0.2">
      <c r="B283" s="273"/>
      <c r="C283" s="273"/>
      <c r="D283" s="273"/>
      <c r="E283" s="273"/>
      <c r="F283" s="273">
        <v>3.4685788357200398</v>
      </c>
      <c r="G283" s="273">
        <v>3.4811611112386198</v>
      </c>
      <c r="H283" s="274">
        <v>0</v>
      </c>
      <c r="I283" s="275" t="s">
        <v>271</v>
      </c>
      <c r="J283" s="271">
        <v>21851</v>
      </c>
      <c r="K283" s="272">
        <v>15610</v>
      </c>
    </row>
    <row r="284" spans="2:11" s="256" customFormat="1" ht="13.5" customHeight="1" x14ac:dyDescent="0.2">
      <c r="B284" s="273"/>
      <c r="C284" s="273"/>
      <c r="D284" s="273"/>
      <c r="E284" s="273"/>
      <c r="F284" s="273">
        <v>16.669851010058196</v>
      </c>
      <c r="G284" s="273">
        <v>16.6561957107658</v>
      </c>
      <c r="H284" s="274"/>
      <c r="I284" s="275" t="s">
        <v>246</v>
      </c>
      <c r="J284" s="271">
        <v>21851</v>
      </c>
      <c r="K284" s="272">
        <v>15611</v>
      </c>
    </row>
    <row r="285" spans="2:11" s="256" customFormat="1" ht="13.5" customHeight="1" x14ac:dyDescent="0.2">
      <c r="B285" s="273"/>
      <c r="C285" s="273"/>
      <c r="D285" s="273"/>
      <c r="E285" s="273"/>
      <c r="F285" s="273">
        <v>26.104623482010002</v>
      </c>
      <c r="G285" s="273">
        <v>26.118185739773999</v>
      </c>
      <c r="H285" s="274">
        <v>0</v>
      </c>
      <c r="I285" s="275" t="s">
        <v>272</v>
      </c>
      <c r="J285" s="271">
        <v>21851</v>
      </c>
      <c r="K285" s="272">
        <v>15608</v>
      </c>
    </row>
    <row r="286" spans="2:11" s="256" customFormat="1" ht="13.5" customHeight="1" x14ac:dyDescent="0.2">
      <c r="B286" s="268"/>
      <c r="C286" s="268"/>
      <c r="D286" s="268">
        <v>8</v>
      </c>
      <c r="E286" s="268">
        <v>0</v>
      </c>
      <c r="F286" s="268">
        <v>3.1646190254989</v>
      </c>
      <c r="G286" s="268">
        <v>3.17635487439096</v>
      </c>
      <c r="H286" s="269">
        <v>0</v>
      </c>
      <c r="I286" s="270" t="s">
        <v>273</v>
      </c>
      <c r="J286" s="271">
        <v>21851</v>
      </c>
      <c r="K286" s="272">
        <v>15584</v>
      </c>
    </row>
    <row r="287" spans="2:11" s="256" customFormat="1" ht="13.5" customHeight="1" x14ac:dyDescent="0.2">
      <c r="B287" s="268"/>
      <c r="C287" s="268"/>
      <c r="D287" s="268">
        <v>4</v>
      </c>
      <c r="E287" s="268"/>
      <c r="F287" s="268">
        <v>0.80193839655113797</v>
      </c>
      <c r="G287" s="268">
        <v>0.80843794062183405</v>
      </c>
      <c r="H287" s="269"/>
      <c r="I287" s="270" t="s">
        <v>274</v>
      </c>
      <c r="J287" s="271">
        <v>21851</v>
      </c>
      <c r="K287" s="272">
        <v>17728</v>
      </c>
    </row>
    <row r="288" spans="2:11" s="256" customFormat="1" ht="13.5" customHeight="1" x14ac:dyDescent="0.2">
      <c r="B288" s="268"/>
      <c r="C288" s="268"/>
      <c r="D288" s="268"/>
      <c r="E288" s="268"/>
      <c r="F288" s="268">
        <v>-15.232335135002499</v>
      </c>
      <c r="G288" s="268">
        <v>-15.345945753760798</v>
      </c>
      <c r="H288" s="269"/>
      <c r="I288" s="270" t="s">
        <v>275</v>
      </c>
      <c r="J288" s="271">
        <v>21851</v>
      </c>
      <c r="K288" s="272">
        <v>15624</v>
      </c>
    </row>
    <row r="289" spans="2:11" s="256" customFormat="1" ht="13.5" customHeight="1" x14ac:dyDescent="0.2">
      <c r="B289" s="268"/>
      <c r="C289" s="268"/>
      <c r="D289" s="268">
        <v>7</v>
      </c>
      <c r="E289" s="268">
        <v>1</v>
      </c>
      <c r="F289" s="268">
        <v>1.01904701403036</v>
      </c>
      <c r="G289" s="268">
        <v>0.84656669404505103</v>
      </c>
      <c r="H289" s="269"/>
      <c r="I289" s="270" t="s">
        <v>276</v>
      </c>
      <c r="J289" s="271">
        <v>21851</v>
      </c>
      <c r="K289" s="272">
        <v>15644</v>
      </c>
    </row>
    <row r="290" spans="2:11" s="256" customFormat="1" ht="13.5" customHeight="1" x14ac:dyDescent="0.2">
      <c r="B290" s="268"/>
      <c r="C290" s="268"/>
      <c r="D290" s="268">
        <v>27</v>
      </c>
      <c r="E290" s="268">
        <v>21</v>
      </c>
      <c r="F290" s="268">
        <v>23.075383780576797</v>
      </c>
      <c r="G290" s="268">
        <v>23.196795953512201</v>
      </c>
      <c r="H290" s="269">
        <v>4.2893310709456296</v>
      </c>
      <c r="I290" s="270" t="s">
        <v>239</v>
      </c>
      <c r="J290" s="271">
        <v>21851</v>
      </c>
      <c r="K290" s="272">
        <v>15704</v>
      </c>
    </row>
    <row r="291" spans="2:11" s="256" customFormat="1" ht="13.5" customHeight="1" x14ac:dyDescent="0.2">
      <c r="B291" s="268"/>
      <c r="C291" s="268"/>
      <c r="D291" s="268"/>
      <c r="E291" s="268"/>
      <c r="F291" s="268">
        <v>39.174492770086196</v>
      </c>
      <c r="G291" s="268">
        <v>39.256990419529295</v>
      </c>
      <c r="H291" s="269">
        <v>7.4821608667826096</v>
      </c>
      <c r="I291" s="270" t="s">
        <v>277</v>
      </c>
      <c r="J291" s="271">
        <v>21851</v>
      </c>
      <c r="K291" s="272">
        <v>15749</v>
      </c>
    </row>
    <row r="292" spans="2:11" s="256" customFormat="1" ht="13.5" customHeight="1" x14ac:dyDescent="0.2">
      <c r="B292" s="268"/>
      <c r="C292" s="268"/>
      <c r="D292" s="268"/>
      <c r="E292" s="268"/>
      <c r="F292" s="268">
        <v>103.19363417211301</v>
      </c>
      <c r="G292" s="268">
        <v>103.224865147489</v>
      </c>
      <c r="H292" s="269">
        <v>3.7431711529030798</v>
      </c>
      <c r="I292" s="270" t="s">
        <v>278</v>
      </c>
      <c r="J292" s="271">
        <v>21851</v>
      </c>
      <c r="K292" s="272">
        <v>11258</v>
      </c>
    </row>
    <row r="293" spans="2:11" s="256" customFormat="1" ht="13.5" customHeight="1" x14ac:dyDescent="0.2">
      <c r="B293" s="268"/>
      <c r="C293" s="268"/>
      <c r="D293" s="268">
        <v>35</v>
      </c>
      <c r="E293" s="268">
        <v>25</v>
      </c>
      <c r="F293" s="268">
        <v>31.7228458894661</v>
      </c>
      <c r="G293" s="268">
        <v>31.784792664292699</v>
      </c>
      <c r="H293" s="269">
        <v>8.6547578664838003</v>
      </c>
      <c r="I293" s="270" t="s">
        <v>240</v>
      </c>
      <c r="J293" s="271">
        <v>21851</v>
      </c>
      <c r="K293" s="272">
        <v>15705</v>
      </c>
    </row>
    <row r="294" spans="2:11" s="256" customFormat="1" ht="13.5" customHeight="1" x14ac:dyDescent="0.2">
      <c r="B294" s="268"/>
      <c r="C294" s="268"/>
      <c r="D294" s="268"/>
      <c r="E294" s="268"/>
      <c r="F294" s="268">
        <v>18.075654442715599</v>
      </c>
      <c r="G294" s="268">
        <v>18.036925049851</v>
      </c>
      <c r="H294" s="269">
        <v>0.75422218246644801</v>
      </c>
      <c r="I294" s="270" t="s">
        <v>279</v>
      </c>
      <c r="J294" s="271">
        <v>21851</v>
      </c>
      <c r="K294" s="272">
        <v>16144</v>
      </c>
    </row>
    <row r="295" spans="2:11" s="256" customFormat="1" ht="13.5" customHeight="1" x14ac:dyDescent="0.2">
      <c r="B295" s="273"/>
      <c r="C295" s="273"/>
      <c r="D295" s="273"/>
      <c r="E295" s="273"/>
      <c r="F295" s="273">
        <v>0.67078568721542497</v>
      </c>
      <c r="G295" s="273">
        <v>0.67159313407594001</v>
      </c>
      <c r="H295" s="274"/>
      <c r="I295" s="275" t="s">
        <v>508</v>
      </c>
      <c r="J295" s="271">
        <v>21851</v>
      </c>
      <c r="K295" s="272">
        <v>12755</v>
      </c>
    </row>
    <row r="296" spans="2:11" s="256" customFormat="1" ht="13.5" customHeight="1" x14ac:dyDescent="0.2">
      <c r="B296" s="273"/>
      <c r="C296" s="273"/>
      <c r="D296" s="273"/>
      <c r="E296" s="273"/>
      <c r="F296" s="273">
        <v>9.5459169223127305E-2</v>
      </c>
      <c r="G296" s="273">
        <v>9.5115506552251108E-2</v>
      </c>
      <c r="H296" s="274">
        <v>2.7698907684178899</v>
      </c>
      <c r="I296" s="275" t="s">
        <v>509</v>
      </c>
      <c r="J296" s="271">
        <v>21851</v>
      </c>
      <c r="K296" s="272">
        <v>12359</v>
      </c>
    </row>
    <row r="297" spans="2:11" s="256" customFormat="1" ht="26.25" customHeight="1" x14ac:dyDescent="0.2"/>
    <row r="298" spans="2:11" s="256" customFormat="1" ht="22.5" customHeight="1" x14ac:dyDescent="0.2">
      <c r="B298" s="257"/>
      <c r="C298" s="258"/>
      <c r="D298" s="258"/>
      <c r="E298" s="258"/>
      <c r="F298" s="258"/>
      <c r="G298" s="259"/>
      <c r="H298" s="260" t="s">
        <v>282</v>
      </c>
      <c r="I298" s="261"/>
      <c r="J298" s="262" t="s">
        <v>228</v>
      </c>
      <c r="K298" s="262" t="s">
        <v>229</v>
      </c>
    </row>
    <row r="299" spans="2:11" s="256" customFormat="1" ht="13.5" customHeight="1" x14ac:dyDescent="0.2">
      <c r="B299" s="263"/>
      <c r="C299" s="264"/>
      <c r="D299" s="264"/>
      <c r="E299" s="264"/>
      <c r="F299" s="369" t="s">
        <v>599</v>
      </c>
      <c r="G299" s="369"/>
      <c r="H299" s="369"/>
      <c r="I299" s="261"/>
      <c r="J299" s="261"/>
      <c r="K299" s="265"/>
    </row>
    <row r="300" spans="2:11" s="256" customFormat="1" ht="13.5" customHeight="1" x14ac:dyDescent="0.2">
      <c r="B300" s="367" t="s">
        <v>231</v>
      </c>
      <c r="C300" s="367"/>
      <c r="D300" s="367" t="s">
        <v>232</v>
      </c>
      <c r="E300" s="367"/>
      <c r="F300" s="266" t="s">
        <v>232</v>
      </c>
      <c r="G300" s="266" t="s">
        <v>232</v>
      </c>
      <c r="H300" s="368" t="s">
        <v>231</v>
      </c>
      <c r="I300" s="267" t="s">
        <v>233</v>
      </c>
      <c r="J300" s="261"/>
      <c r="K300" s="265"/>
    </row>
    <row r="301" spans="2:11" s="256" customFormat="1" ht="13.5" customHeight="1" x14ac:dyDescent="0.2">
      <c r="B301" s="266" t="s">
        <v>234</v>
      </c>
      <c r="C301" s="266" t="s">
        <v>235</v>
      </c>
      <c r="D301" s="266" t="s">
        <v>234</v>
      </c>
      <c r="E301" s="266" t="s">
        <v>235</v>
      </c>
      <c r="F301" s="266" t="s">
        <v>592</v>
      </c>
      <c r="G301" s="266" t="s">
        <v>594</v>
      </c>
      <c r="H301" s="368"/>
      <c r="I301" s="261"/>
      <c r="J301" s="261"/>
      <c r="K301" s="265"/>
    </row>
    <row r="302" spans="2:11" s="256" customFormat="1" ht="13.5" customHeight="1" x14ac:dyDescent="0.2">
      <c r="B302" s="268"/>
      <c r="C302" s="268"/>
      <c r="D302" s="268"/>
      <c r="E302" s="268"/>
      <c r="F302" s="268">
        <v>31.578199094862896</v>
      </c>
      <c r="G302" s="268">
        <v>31.686757344421803</v>
      </c>
      <c r="H302" s="269">
        <v>8.7776869388119891</v>
      </c>
      <c r="I302" s="270" t="s">
        <v>236</v>
      </c>
      <c r="J302" s="271">
        <v>21860</v>
      </c>
      <c r="K302" s="272">
        <v>13591</v>
      </c>
    </row>
    <row r="303" spans="2:11" s="256" customFormat="1" ht="13.5" customHeight="1" x14ac:dyDescent="0.2">
      <c r="B303" s="268"/>
      <c r="C303" s="268"/>
      <c r="D303" s="268"/>
      <c r="E303" s="268"/>
      <c r="F303" s="268">
        <v>0.114147633799266</v>
      </c>
      <c r="G303" s="268">
        <v>0.11485478204724602</v>
      </c>
      <c r="H303" s="269">
        <v>17.670000000000002</v>
      </c>
      <c r="I303" s="270" t="s">
        <v>250</v>
      </c>
      <c r="J303" s="271">
        <v>21860</v>
      </c>
      <c r="K303" s="272">
        <v>19967</v>
      </c>
    </row>
    <row r="304" spans="2:11" s="256" customFormat="1" ht="13.5" customHeight="1" x14ac:dyDescent="0.2">
      <c r="B304" s="273"/>
      <c r="C304" s="273"/>
      <c r="D304" s="273"/>
      <c r="E304" s="273"/>
      <c r="F304" s="273">
        <v>31.578199094862896</v>
      </c>
      <c r="G304" s="273">
        <v>31.686757344421803</v>
      </c>
      <c r="H304" s="274">
        <v>8.7776869388119891</v>
      </c>
      <c r="I304" s="275" t="s">
        <v>251</v>
      </c>
      <c r="J304" s="271">
        <v>21860</v>
      </c>
      <c r="K304" s="272">
        <v>15744</v>
      </c>
    </row>
    <row r="305" spans="2:11" s="256" customFormat="1" ht="13.5" customHeight="1" x14ac:dyDescent="0.2">
      <c r="B305" s="273"/>
      <c r="C305" s="273"/>
      <c r="D305" s="273"/>
      <c r="E305" s="273"/>
      <c r="F305" s="273">
        <v>0</v>
      </c>
      <c r="G305" s="273">
        <v>0</v>
      </c>
      <c r="H305" s="274"/>
      <c r="I305" s="275" t="s">
        <v>252</v>
      </c>
      <c r="J305" s="271">
        <v>21860</v>
      </c>
      <c r="K305" s="272">
        <v>13462</v>
      </c>
    </row>
    <row r="306" spans="2:11" s="256" customFormat="1" ht="13.5" customHeight="1" x14ac:dyDescent="0.2">
      <c r="B306" s="273"/>
      <c r="C306" s="273"/>
      <c r="D306" s="273"/>
      <c r="E306" s="273"/>
      <c r="F306" s="273">
        <v>0</v>
      </c>
      <c r="G306" s="273">
        <v>0</v>
      </c>
      <c r="H306" s="274"/>
      <c r="I306" s="275" t="s">
        <v>253</v>
      </c>
      <c r="J306" s="271">
        <v>21860</v>
      </c>
      <c r="K306" s="272">
        <v>15544</v>
      </c>
    </row>
    <row r="307" spans="2:11" s="256" customFormat="1" ht="13.5" customHeight="1" x14ac:dyDescent="0.2">
      <c r="B307" s="273"/>
      <c r="C307" s="273"/>
      <c r="D307" s="273"/>
      <c r="E307" s="273"/>
      <c r="F307" s="273">
        <v>0</v>
      </c>
      <c r="G307" s="273">
        <v>0</v>
      </c>
      <c r="H307" s="274"/>
      <c r="I307" s="275" t="s">
        <v>254</v>
      </c>
      <c r="J307" s="271">
        <v>21860</v>
      </c>
      <c r="K307" s="272">
        <v>12978</v>
      </c>
    </row>
    <row r="308" spans="2:11" s="256" customFormat="1" ht="13.5" customHeight="1" x14ac:dyDescent="0.2">
      <c r="B308" s="268"/>
      <c r="C308" s="268"/>
      <c r="D308" s="268"/>
      <c r="E308" s="268"/>
      <c r="F308" s="268">
        <v>2.1941450562839102</v>
      </c>
      <c r="G308" s="268">
        <v>2.0563937048228498</v>
      </c>
      <c r="H308" s="269"/>
      <c r="I308" s="270" t="s">
        <v>237</v>
      </c>
      <c r="J308" s="271">
        <v>21860</v>
      </c>
      <c r="K308" s="272">
        <v>17726</v>
      </c>
    </row>
    <row r="309" spans="2:11" s="256" customFormat="1" ht="13.5" customHeight="1" x14ac:dyDescent="0.2">
      <c r="B309" s="273"/>
      <c r="C309" s="273"/>
      <c r="D309" s="273"/>
      <c r="E309" s="273"/>
      <c r="F309" s="273">
        <v>1.6924519551302699</v>
      </c>
      <c r="G309" s="273">
        <v>1.5529155900751299</v>
      </c>
      <c r="H309" s="274"/>
      <c r="I309" s="275" t="s">
        <v>255</v>
      </c>
      <c r="J309" s="271">
        <v>21860</v>
      </c>
      <c r="K309" s="272">
        <v>17727</v>
      </c>
    </row>
    <row r="310" spans="2:11" s="256" customFormat="1" ht="13.5" customHeight="1" x14ac:dyDescent="0.2">
      <c r="B310" s="268"/>
      <c r="C310" s="268"/>
      <c r="D310" s="268"/>
      <c r="E310" s="268"/>
      <c r="F310" s="268">
        <v>0.50169310115363497</v>
      </c>
      <c r="G310" s="268">
        <v>0.50347811474771997</v>
      </c>
      <c r="H310" s="269"/>
      <c r="I310" s="270" t="s">
        <v>256</v>
      </c>
      <c r="J310" s="271">
        <v>21860</v>
      </c>
      <c r="K310" s="272">
        <v>13592</v>
      </c>
    </row>
    <row r="311" spans="2:11" s="256" customFormat="1" ht="13.5" customHeight="1" x14ac:dyDescent="0.2">
      <c r="B311" s="273"/>
      <c r="C311" s="273"/>
      <c r="D311" s="273"/>
      <c r="E311" s="273"/>
      <c r="F311" s="273">
        <v>0</v>
      </c>
      <c r="G311" s="273">
        <v>0</v>
      </c>
      <c r="H311" s="274"/>
      <c r="I311" s="275" t="s">
        <v>257</v>
      </c>
      <c r="J311" s="271">
        <v>21860</v>
      </c>
      <c r="K311" s="272">
        <v>11566</v>
      </c>
    </row>
    <row r="312" spans="2:11" s="256" customFormat="1" ht="13.5" customHeight="1" x14ac:dyDescent="0.2">
      <c r="B312" s="273"/>
      <c r="C312" s="273"/>
      <c r="D312" s="273"/>
      <c r="E312" s="273"/>
      <c r="F312" s="273">
        <v>0</v>
      </c>
      <c r="G312" s="273">
        <v>0</v>
      </c>
      <c r="H312" s="274"/>
      <c r="I312" s="275" t="s">
        <v>258</v>
      </c>
      <c r="J312" s="271">
        <v>21860</v>
      </c>
      <c r="K312" s="272">
        <v>13419</v>
      </c>
    </row>
    <row r="313" spans="2:11" s="256" customFormat="1" ht="13.5" customHeight="1" x14ac:dyDescent="0.2">
      <c r="B313" s="273"/>
      <c r="C313" s="273"/>
      <c r="D313" s="273"/>
      <c r="E313" s="273"/>
      <c r="F313" s="273">
        <v>0</v>
      </c>
      <c r="G313" s="273">
        <v>0</v>
      </c>
      <c r="H313" s="274"/>
      <c r="I313" s="275" t="s">
        <v>259</v>
      </c>
      <c r="J313" s="271">
        <v>21860</v>
      </c>
      <c r="K313" s="272">
        <v>11568</v>
      </c>
    </row>
    <row r="314" spans="2:11" s="256" customFormat="1" ht="13.5" customHeight="1" x14ac:dyDescent="0.2">
      <c r="B314" s="273"/>
      <c r="C314" s="273"/>
      <c r="D314" s="273"/>
      <c r="E314" s="273"/>
      <c r="F314" s="273">
        <v>0</v>
      </c>
      <c r="G314" s="273">
        <v>0</v>
      </c>
      <c r="H314" s="274"/>
      <c r="I314" s="275" t="s">
        <v>260</v>
      </c>
      <c r="J314" s="271">
        <v>21860</v>
      </c>
      <c r="K314" s="272">
        <v>12479</v>
      </c>
    </row>
    <row r="315" spans="2:11" s="256" customFormat="1" ht="13.5" customHeight="1" x14ac:dyDescent="0.2">
      <c r="B315" s="273"/>
      <c r="C315" s="273"/>
      <c r="D315" s="273"/>
      <c r="E315" s="273"/>
      <c r="F315" s="273">
        <v>0</v>
      </c>
      <c r="G315" s="273">
        <v>0</v>
      </c>
      <c r="H315" s="274"/>
      <c r="I315" s="275" t="s">
        <v>261</v>
      </c>
      <c r="J315" s="271">
        <v>21860</v>
      </c>
      <c r="K315" s="272">
        <v>12480</v>
      </c>
    </row>
    <row r="316" spans="2:11" s="256" customFormat="1" ht="13.5" customHeight="1" x14ac:dyDescent="0.2">
      <c r="B316" s="273"/>
      <c r="C316" s="273"/>
      <c r="D316" s="273"/>
      <c r="E316" s="273"/>
      <c r="F316" s="273">
        <v>0</v>
      </c>
      <c r="G316" s="273">
        <v>0</v>
      </c>
      <c r="H316" s="274"/>
      <c r="I316" s="275" t="s">
        <v>262</v>
      </c>
      <c r="J316" s="271">
        <v>21860</v>
      </c>
      <c r="K316" s="272">
        <v>11578</v>
      </c>
    </row>
    <row r="317" spans="2:11" s="256" customFormat="1" ht="13.5" customHeight="1" x14ac:dyDescent="0.2">
      <c r="B317" s="273"/>
      <c r="C317" s="273"/>
      <c r="D317" s="273"/>
      <c r="E317" s="273"/>
      <c r="F317" s="273">
        <v>0</v>
      </c>
      <c r="G317" s="273">
        <v>0</v>
      </c>
      <c r="H317" s="274"/>
      <c r="I317" s="275" t="s">
        <v>263</v>
      </c>
      <c r="J317" s="271">
        <v>21860</v>
      </c>
      <c r="K317" s="272">
        <v>12497</v>
      </c>
    </row>
    <row r="318" spans="2:11" s="256" customFormat="1" ht="13.5" customHeight="1" x14ac:dyDescent="0.2">
      <c r="B318" s="273"/>
      <c r="C318" s="273"/>
      <c r="D318" s="273"/>
      <c r="E318" s="273"/>
      <c r="F318" s="273">
        <v>0</v>
      </c>
      <c r="G318" s="273">
        <v>0</v>
      </c>
      <c r="H318" s="274"/>
      <c r="I318" s="275" t="s">
        <v>264</v>
      </c>
      <c r="J318" s="271">
        <v>21860</v>
      </c>
      <c r="K318" s="272">
        <v>15546</v>
      </c>
    </row>
    <row r="319" spans="2:11" s="256" customFormat="1" ht="13.5" customHeight="1" x14ac:dyDescent="0.2">
      <c r="B319" s="273"/>
      <c r="C319" s="273"/>
      <c r="D319" s="273">
        <v>4</v>
      </c>
      <c r="E319" s="273">
        <v>0</v>
      </c>
      <c r="F319" s="273">
        <v>0.50169310115363497</v>
      </c>
      <c r="G319" s="273">
        <v>0.50347811474771997</v>
      </c>
      <c r="H319" s="274"/>
      <c r="I319" s="275" t="s">
        <v>265</v>
      </c>
      <c r="J319" s="271">
        <v>21860</v>
      </c>
      <c r="K319" s="272">
        <v>12481</v>
      </c>
    </row>
    <row r="320" spans="2:11" s="256" customFormat="1" ht="13.5" customHeight="1" x14ac:dyDescent="0.2">
      <c r="B320" s="268"/>
      <c r="C320" s="268"/>
      <c r="D320" s="268"/>
      <c r="E320" s="268"/>
      <c r="F320" s="268">
        <v>2.1856829377175098</v>
      </c>
      <c r="G320" s="268">
        <v>2.1955608343324102</v>
      </c>
      <c r="H320" s="269"/>
      <c r="I320" s="270" t="s">
        <v>266</v>
      </c>
      <c r="J320" s="271">
        <v>21860</v>
      </c>
      <c r="K320" s="272">
        <v>13594</v>
      </c>
    </row>
    <row r="321" spans="2:11" s="256" customFormat="1" ht="13.5" customHeight="1" x14ac:dyDescent="0.2">
      <c r="B321" s="273"/>
      <c r="C321" s="273"/>
      <c r="D321" s="273"/>
      <c r="E321" s="273"/>
      <c r="F321" s="273">
        <v>0</v>
      </c>
      <c r="G321" s="273">
        <v>0</v>
      </c>
      <c r="H321" s="274"/>
      <c r="I321" s="275" t="s">
        <v>267</v>
      </c>
      <c r="J321" s="271">
        <v>21860</v>
      </c>
      <c r="K321" s="272">
        <v>15609</v>
      </c>
    </row>
    <row r="322" spans="2:11" s="256" customFormat="1" ht="13.5" customHeight="1" x14ac:dyDescent="0.2">
      <c r="B322" s="273"/>
      <c r="C322" s="273"/>
      <c r="D322" s="273"/>
      <c r="E322" s="273"/>
      <c r="F322" s="273">
        <v>0</v>
      </c>
      <c r="G322" s="273">
        <v>0</v>
      </c>
      <c r="H322" s="274"/>
      <c r="I322" s="275" t="s">
        <v>268</v>
      </c>
      <c r="J322" s="271">
        <v>21860</v>
      </c>
      <c r="K322" s="272">
        <v>11524</v>
      </c>
    </row>
    <row r="323" spans="2:11" s="256" customFormat="1" ht="13.5" customHeight="1" x14ac:dyDescent="0.2">
      <c r="B323" s="273"/>
      <c r="C323" s="273"/>
      <c r="D323" s="273"/>
      <c r="E323" s="273"/>
      <c r="F323" s="273">
        <v>0</v>
      </c>
      <c r="G323" s="273">
        <v>0</v>
      </c>
      <c r="H323" s="274"/>
      <c r="I323" s="275" t="s">
        <v>269</v>
      </c>
      <c r="J323" s="271">
        <v>21860</v>
      </c>
      <c r="K323" s="272">
        <v>15745</v>
      </c>
    </row>
    <row r="324" spans="2:11" s="256" customFormat="1" ht="13.5" customHeight="1" x14ac:dyDescent="0.2">
      <c r="B324" s="273"/>
      <c r="C324" s="273"/>
      <c r="D324" s="273"/>
      <c r="E324" s="273"/>
      <c r="F324" s="273">
        <v>0</v>
      </c>
      <c r="G324" s="273">
        <v>0</v>
      </c>
      <c r="H324" s="274"/>
      <c r="I324" s="275" t="s">
        <v>270</v>
      </c>
      <c r="J324" s="271">
        <v>21860</v>
      </c>
      <c r="K324" s="272">
        <v>15545</v>
      </c>
    </row>
    <row r="325" spans="2:11" s="256" customFormat="1" ht="13.5" customHeight="1" x14ac:dyDescent="0.2">
      <c r="B325" s="268"/>
      <c r="C325" s="268"/>
      <c r="D325" s="268"/>
      <c r="E325" s="268"/>
      <c r="F325" s="268">
        <v>64.041972911135701</v>
      </c>
      <c r="G325" s="268">
        <v>64.061288116422901</v>
      </c>
      <c r="H325" s="269"/>
      <c r="I325" s="270" t="s">
        <v>238</v>
      </c>
      <c r="J325" s="271">
        <v>21860</v>
      </c>
      <c r="K325" s="272">
        <v>13595</v>
      </c>
    </row>
    <row r="326" spans="2:11" s="256" customFormat="1" ht="13.5" customHeight="1" x14ac:dyDescent="0.2">
      <c r="B326" s="273"/>
      <c r="C326" s="273"/>
      <c r="D326" s="273"/>
      <c r="E326" s="273"/>
      <c r="F326" s="273">
        <v>0</v>
      </c>
      <c r="G326" s="273">
        <v>0</v>
      </c>
      <c r="H326" s="274"/>
      <c r="I326" s="275" t="s">
        <v>271</v>
      </c>
      <c r="J326" s="271">
        <v>21860</v>
      </c>
      <c r="K326" s="272">
        <v>15610</v>
      </c>
    </row>
    <row r="327" spans="2:11" s="256" customFormat="1" ht="13.5" customHeight="1" x14ac:dyDescent="0.2">
      <c r="B327" s="273"/>
      <c r="C327" s="273"/>
      <c r="D327" s="273"/>
      <c r="E327" s="273"/>
      <c r="F327" s="273">
        <v>25.484364701283997</v>
      </c>
      <c r="G327" s="273">
        <v>25.480937872230996</v>
      </c>
      <c r="H327" s="274"/>
      <c r="I327" s="275" t="s">
        <v>246</v>
      </c>
      <c r="J327" s="271">
        <v>21860</v>
      </c>
      <c r="K327" s="272">
        <v>15611</v>
      </c>
    </row>
    <row r="328" spans="2:11" s="256" customFormat="1" ht="13.5" customHeight="1" x14ac:dyDescent="0.2">
      <c r="B328" s="273"/>
      <c r="C328" s="273"/>
      <c r="D328" s="273"/>
      <c r="E328" s="273"/>
      <c r="F328" s="273">
        <v>38.557608209851693</v>
      </c>
      <c r="G328" s="273">
        <v>38.580350244191898</v>
      </c>
      <c r="H328" s="274"/>
      <c r="I328" s="275" t="s">
        <v>272</v>
      </c>
      <c r="J328" s="271">
        <v>21860</v>
      </c>
      <c r="K328" s="272">
        <v>15608</v>
      </c>
    </row>
    <row r="329" spans="2:11" s="256" customFormat="1" ht="13.5" customHeight="1" x14ac:dyDescent="0.2">
      <c r="B329" s="268"/>
      <c r="C329" s="268"/>
      <c r="D329" s="268">
        <v>0</v>
      </c>
      <c r="E329" s="268">
        <v>0</v>
      </c>
      <c r="F329" s="268">
        <v>0</v>
      </c>
      <c r="G329" s="268">
        <v>0</v>
      </c>
      <c r="H329" s="269"/>
      <c r="I329" s="270" t="s">
        <v>273</v>
      </c>
      <c r="J329" s="271">
        <v>21860</v>
      </c>
      <c r="K329" s="272">
        <v>15584</v>
      </c>
    </row>
    <row r="330" spans="2:11" s="256" customFormat="1" ht="13.5" customHeight="1" x14ac:dyDescent="0.2">
      <c r="B330" s="268"/>
      <c r="C330" s="268"/>
      <c r="D330" s="268"/>
      <c r="E330" s="268"/>
      <c r="F330" s="268">
        <v>0</v>
      </c>
      <c r="G330" s="268">
        <v>0</v>
      </c>
      <c r="H330" s="269"/>
      <c r="I330" s="270" t="s">
        <v>274</v>
      </c>
      <c r="J330" s="271">
        <v>21860</v>
      </c>
      <c r="K330" s="272">
        <v>17728</v>
      </c>
    </row>
    <row r="331" spans="2:11" s="256" customFormat="1" ht="13.5" customHeight="1" x14ac:dyDescent="0.2">
      <c r="B331" s="268"/>
      <c r="C331" s="268"/>
      <c r="D331" s="268"/>
      <c r="E331" s="268"/>
      <c r="F331" s="268">
        <v>-10.4432341592754</v>
      </c>
      <c r="G331" s="268">
        <v>-10.539949019550699</v>
      </c>
      <c r="H331" s="269"/>
      <c r="I331" s="270" t="s">
        <v>275</v>
      </c>
      <c r="J331" s="271">
        <v>21860</v>
      </c>
      <c r="K331" s="272">
        <v>15624</v>
      </c>
    </row>
    <row r="332" spans="2:11" s="256" customFormat="1" ht="13.5" customHeight="1" x14ac:dyDescent="0.2">
      <c r="B332" s="268"/>
      <c r="C332" s="268"/>
      <c r="D332" s="268">
        <v>10</v>
      </c>
      <c r="E332" s="268">
        <v>1</v>
      </c>
      <c r="F332" s="268">
        <v>3.8781348928477901</v>
      </c>
      <c r="G332" s="268">
        <v>3.7484764244075395</v>
      </c>
      <c r="H332" s="269"/>
      <c r="I332" s="270" t="s">
        <v>276</v>
      </c>
      <c r="J332" s="271">
        <v>21860</v>
      </c>
      <c r="K332" s="272">
        <v>15644</v>
      </c>
    </row>
    <row r="333" spans="2:11" s="256" customFormat="1" ht="13.5" customHeight="1" x14ac:dyDescent="0.2">
      <c r="B333" s="268"/>
      <c r="C333" s="268"/>
      <c r="D333" s="268">
        <v>5</v>
      </c>
      <c r="E333" s="268">
        <v>0</v>
      </c>
      <c r="F333" s="268">
        <v>0</v>
      </c>
      <c r="G333" s="268">
        <v>0</v>
      </c>
      <c r="H333" s="269"/>
      <c r="I333" s="270" t="s">
        <v>239</v>
      </c>
      <c r="J333" s="271">
        <v>21860</v>
      </c>
      <c r="K333" s="272">
        <v>15704</v>
      </c>
    </row>
    <row r="334" spans="2:11" s="256" customFormat="1" ht="13.5" customHeight="1" x14ac:dyDescent="0.2">
      <c r="B334" s="268"/>
      <c r="C334" s="268"/>
      <c r="D334" s="268"/>
      <c r="E334" s="268"/>
      <c r="F334" s="268">
        <v>31.9657445622172</v>
      </c>
      <c r="G334" s="268">
        <v>32.075380677122297</v>
      </c>
      <c r="H334" s="269">
        <v>8.6081698025638893</v>
      </c>
      <c r="I334" s="270" t="s">
        <v>277</v>
      </c>
      <c r="J334" s="271">
        <v>21860</v>
      </c>
      <c r="K334" s="272">
        <v>15749</v>
      </c>
    </row>
    <row r="335" spans="2:11" s="256" customFormat="1" ht="13.5" customHeight="1" x14ac:dyDescent="0.2">
      <c r="B335" s="268"/>
      <c r="C335" s="268"/>
      <c r="D335" s="268"/>
      <c r="E335" s="268"/>
      <c r="F335" s="268">
        <v>100</v>
      </c>
      <c r="G335" s="268">
        <v>100</v>
      </c>
      <c r="H335" s="269">
        <v>2.7718354574618198</v>
      </c>
      <c r="I335" s="270" t="s">
        <v>278</v>
      </c>
      <c r="J335" s="271">
        <v>21860</v>
      </c>
      <c r="K335" s="272">
        <v>11258</v>
      </c>
    </row>
    <row r="336" spans="2:11" s="256" customFormat="1" ht="13.5" customHeight="1" x14ac:dyDescent="0.2">
      <c r="B336" s="268"/>
      <c r="C336" s="268"/>
      <c r="D336" s="268">
        <v>35</v>
      </c>
      <c r="E336" s="268">
        <v>25</v>
      </c>
      <c r="F336" s="268">
        <v>31.578199094862896</v>
      </c>
      <c r="G336" s="268">
        <v>31.686757344421803</v>
      </c>
      <c r="H336" s="269">
        <v>8.7776869388119891</v>
      </c>
      <c r="I336" s="270" t="s">
        <v>240</v>
      </c>
      <c r="J336" s="271">
        <v>21860</v>
      </c>
      <c r="K336" s="272">
        <v>15705</v>
      </c>
    </row>
    <row r="337" spans="2:11" s="256" customFormat="1" ht="13.5" customHeight="1" x14ac:dyDescent="0.2">
      <c r="B337" s="268"/>
      <c r="C337" s="268"/>
      <c r="D337" s="268"/>
      <c r="E337" s="268"/>
      <c r="F337" s="268">
        <v>24.057017236110198</v>
      </c>
      <c r="G337" s="268">
        <v>24.053804104451199</v>
      </c>
      <c r="H337" s="269"/>
      <c r="I337" s="270" t="s">
        <v>279</v>
      </c>
      <c r="J337" s="271">
        <v>21860</v>
      </c>
      <c r="K337" s="272">
        <v>16144</v>
      </c>
    </row>
    <row r="338" spans="2:11" s="256" customFormat="1" ht="13.5" customHeight="1" x14ac:dyDescent="0.2">
      <c r="B338" s="273"/>
      <c r="C338" s="273"/>
      <c r="D338" s="273"/>
      <c r="E338" s="273"/>
      <c r="F338" s="273">
        <v>2.1856829377175098</v>
      </c>
      <c r="G338" s="273">
        <v>2.1955608343324102</v>
      </c>
      <c r="H338" s="274"/>
      <c r="I338" s="275" t="s">
        <v>508</v>
      </c>
      <c r="J338" s="271">
        <v>21860</v>
      </c>
      <c r="K338" s="272">
        <v>12755</v>
      </c>
    </row>
    <row r="339" spans="2:11" s="256" customFormat="1" ht="13.5" customHeight="1" x14ac:dyDescent="0.2">
      <c r="B339" s="273"/>
      <c r="C339" s="273"/>
      <c r="D339" s="273"/>
      <c r="E339" s="273"/>
      <c r="F339" s="273">
        <v>0</v>
      </c>
      <c r="G339" s="273">
        <v>0</v>
      </c>
      <c r="H339" s="274"/>
      <c r="I339" s="275" t="s">
        <v>509</v>
      </c>
      <c r="J339" s="271">
        <v>21860</v>
      </c>
      <c r="K339" s="272">
        <v>12359</v>
      </c>
    </row>
    <row r="340" spans="2:11" s="256" customFormat="1" ht="26.25" customHeight="1" x14ac:dyDescent="0.2"/>
    <row r="341" spans="2:11" s="256" customFormat="1" ht="22.5" customHeight="1" x14ac:dyDescent="0.2">
      <c r="B341" s="257"/>
      <c r="C341" s="258"/>
      <c r="D341" s="258"/>
      <c r="E341" s="258"/>
      <c r="F341" s="258"/>
      <c r="G341" s="259"/>
      <c r="H341" s="260" t="s">
        <v>283</v>
      </c>
      <c r="I341" s="261"/>
      <c r="J341" s="262" t="s">
        <v>228</v>
      </c>
      <c r="K341" s="262" t="s">
        <v>229</v>
      </c>
    </row>
    <row r="342" spans="2:11" s="256" customFormat="1" ht="13.5" customHeight="1" x14ac:dyDescent="0.2">
      <c r="B342" s="263"/>
      <c r="C342" s="264"/>
      <c r="D342" s="264"/>
      <c r="E342" s="264"/>
      <c r="F342" s="369" t="s">
        <v>600</v>
      </c>
      <c r="G342" s="369"/>
      <c r="H342" s="369"/>
      <c r="I342" s="261"/>
      <c r="J342" s="261"/>
      <c r="K342" s="265"/>
    </row>
    <row r="343" spans="2:11" s="256" customFormat="1" ht="13.5" customHeight="1" x14ac:dyDescent="0.2">
      <c r="B343" s="367" t="s">
        <v>231</v>
      </c>
      <c r="C343" s="367"/>
      <c r="D343" s="367" t="s">
        <v>232</v>
      </c>
      <c r="E343" s="367"/>
      <c r="F343" s="266" t="s">
        <v>232</v>
      </c>
      <c r="G343" s="266" t="s">
        <v>232</v>
      </c>
      <c r="H343" s="368" t="s">
        <v>231</v>
      </c>
      <c r="I343" s="267" t="s">
        <v>233</v>
      </c>
      <c r="J343" s="261"/>
      <c r="K343" s="265"/>
    </row>
    <row r="344" spans="2:11" s="256" customFormat="1" ht="13.5" customHeight="1" x14ac:dyDescent="0.2">
      <c r="B344" s="266" t="s">
        <v>234</v>
      </c>
      <c r="C344" s="266" t="s">
        <v>235</v>
      </c>
      <c r="D344" s="266" t="s">
        <v>234</v>
      </c>
      <c r="E344" s="266" t="s">
        <v>235</v>
      </c>
      <c r="F344" s="266" t="s">
        <v>592</v>
      </c>
      <c r="G344" s="266" t="s">
        <v>594</v>
      </c>
      <c r="H344" s="368"/>
      <c r="I344" s="261"/>
      <c r="J344" s="261"/>
      <c r="K344" s="265"/>
    </row>
    <row r="345" spans="2:11" s="256" customFormat="1" ht="13.5" customHeight="1" x14ac:dyDescent="0.2">
      <c r="B345" s="268"/>
      <c r="C345" s="268"/>
      <c r="D345" s="268"/>
      <c r="E345" s="268"/>
      <c r="F345" s="268">
        <v>49.9554609587234</v>
      </c>
      <c r="G345" s="268">
        <v>50.146656436703203</v>
      </c>
      <c r="H345" s="269">
        <v>7.1154326376773689</v>
      </c>
      <c r="I345" s="270" t="s">
        <v>236</v>
      </c>
      <c r="J345" s="271">
        <v>21878</v>
      </c>
      <c r="K345" s="272">
        <v>13591</v>
      </c>
    </row>
    <row r="346" spans="2:11" s="256" customFormat="1" ht="13.5" customHeight="1" x14ac:dyDescent="0.2">
      <c r="B346" s="268">
        <v>6</v>
      </c>
      <c r="C346" s="268">
        <v>3.5</v>
      </c>
      <c r="D346" s="268"/>
      <c r="E346" s="268"/>
      <c r="F346" s="268">
        <v>23.902658919469498</v>
      </c>
      <c r="G346" s="268">
        <v>24.000797997148801</v>
      </c>
      <c r="H346" s="269">
        <v>4.3333547349986201</v>
      </c>
      <c r="I346" s="270" t="s">
        <v>250</v>
      </c>
      <c r="J346" s="271">
        <v>21878</v>
      </c>
      <c r="K346" s="272">
        <v>19967</v>
      </c>
    </row>
    <row r="347" spans="2:11" s="256" customFormat="1" ht="13.5" customHeight="1" x14ac:dyDescent="0.2">
      <c r="B347" s="273"/>
      <c r="C347" s="273"/>
      <c r="D347" s="273"/>
      <c r="E347" s="273"/>
      <c r="F347" s="273">
        <v>29.688582052054201</v>
      </c>
      <c r="G347" s="273">
        <v>29.792815408368099</v>
      </c>
      <c r="H347" s="274">
        <v>9.2945867828009892</v>
      </c>
      <c r="I347" s="275" t="s">
        <v>251</v>
      </c>
      <c r="J347" s="271">
        <v>21878</v>
      </c>
      <c r="K347" s="272">
        <v>15744</v>
      </c>
    </row>
    <row r="348" spans="2:11" s="256" customFormat="1" ht="13.5" customHeight="1" x14ac:dyDescent="0.2">
      <c r="B348" s="273"/>
      <c r="C348" s="273"/>
      <c r="D348" s="273"/>
      <c r="E348" s="273"/>
      <c r="F348" s="273">
        <v>20.096804433320298</v>
      </c>
      <c r="G348" s="273">
        <v>20.183917783776099</v>
      </c>
      <c r="H348" s="274">
        <v>3.9249956166578901</v>
      </c>
      <c r="I348" s="275" t="s">
        <v>252</v>
      </c>
      <c r="J348" s="271">
        <v>21878</v>
      </c>
      <c r="K348" s="272">
        <v>13462</v>
      </c>
    </row>
    <row r="349" spans="2:11" s="256" customFormat="1" ht="13.5" customHeight="1" x14ac:dyDescent="0.2">
      <c r="B349" s="273"/>
      <c r="C349" s="273"/>
      <c r="D349" s="273"/>
      <c r="E349" s="273"/>
      <c r="F349" s="273">
        <v>0</v>
      </c>
      <c r="G349" s="273">
        <v>0</v>
      </c>
      <c r="H349" s="274"/>
      <c r="I349" s="275" t="s">
        <v>253</v>
      </c>
      <c r="J349" s="271">
        <v>21878</v>
      </c>
      <c r="K349" s="272">
        <v>15544</v>
      </c>
    </row>
    <row r="350" spans="2:11" s="256" customFormat="1" ht="13.5" customHeight="1" x14ac:dyDescent="0.2">
      <c r="B350" s="273"/>
      <c r="C350" s="273"/>
      <c r="D350" s="273"/>
      <c r="E350" s="273"/>
      <c r="F350" s="273">
        <v>8.7781089618980693E-2</v>
      </c>
      <c r="G350" s="273">
        <v>8.7783288273765803E-2</v>
      </c>
      <c r="H350" s="274">
        <v>4.6000000000000005</v>
      </c>
      <c r="I350" s="275" t="s">
        <v>254</v>
      </c>
      <c r="J350" s="271">
        <v>21878</v>
      </c>
      <c r="K350" s="272">
        <v>12978</v>
      </c>
    </row>
    <row r="351" spans="2:11" s="256" customFormat="1" ht="13.5" customHeight="1" x14ac:dyDescent="0.2">
      <c r="B351" s="268">
        <v>5</v>
      </c>
      <c r="C351" s="268">
        <v>2.5</v>
      </c>
      <c r="D351" s="268"/>
      <c r="E351" s="268"/>
      <c r="F351" s="268">
        <v>25.331102689776998</v>
      </c>
      <c r="G351" s="268">
        <v>25.146742791046901</v>
      </c>
      <c r="H351" s="269">
        <v>2.8478152393668399</v>
      </c>
      <c r="I351" s="270" t="s">
        <v>237</v>
      </c>
      <c r="J351" s="271">
        <v>21878</v>
      </c>
      <c r="K351" s="272">
        <v>17726</v>
      </c>
    </row>
    <row r="352" spans="2:11" s="256" customFormat="1" ht="13.5" customHeight="1" x14ac:dyDescent="0.2">
      <c r="B352" s="273"/>
      <c r="C352" s="273"/>
      <c r="D352" s="273"/>
      <c r="E352" s="273"/>
      <c r="F352" s="273">
        <v>7.7733103556457896</v>
      </c>
      <c r="G352" s="273">
        <v>7.5145856637193198</v>
      </c>
      <c r="H352" s="274"/>
      <c r="I352" s="275" t="s">
        <v>255</v>
      </c>
      <c r="J352" s="271">
        <v>21878</v>
      </c>
      <c r="K352" s="272">
        <v>17727</v>
      </c>
    </row>
    <row r="353" spans="2:11" s="256" customFormat="1" ht="13.5" customHeight="1" x14ac:dyDescent="0.2">
      <c r="B353" s="268"/>
      <c r="C353" s="268"/>
      <c r="D353" s="268"/>
      <c r="E353" s="268"/>
      <c r="F353" s="268">
        <v>17.5577923341312</v>
      </c>
      <c r="G353" s="268">
        <v>17.632157127327499</v>
      </c>
      <c r="H353" s="269">
        <v>4.10862020105347</v>
      </c>
      <c r="I353" s="270" t="s">
        <v>256</v>
      </c>
      <c r="J353" s="271">
        <v>21878</v>
      </c>
      <c r="K353" s="272">
        <v>13592</v>
      </c>
    </row>
    <row r="354" spans="2:11" s="256" customFormat="1" ht="13.5" customHeight="1" x14ac:dyDescent="0.2">
      <c r="B354" s="273"/>
      <c r="C354" s="273"/>
      <c r="D354" s="273"/>
      <c r="E354" s="273"/>
      <c r="F354" s="273">
        <v>3.1643254852662297</v>
      </c>
      <c r="G354" s="273">
        <v>3.1745074649682499</v>
      </c>
      <c r="H354" s="274">
        <v>0.65784611649758606</v>
      </c>
      <c r="I354" s="275" t="s">
        <v>257</v>
      </c>
      <c r="J354" s="271">
        <v>21878</v>
      </c>
      <c r="K354" s="272">
        <v>11566</v>
      </c>
    </row>
    <row r="355" spans="2:11" s="256" customFormat="1" ht="13.5" customHeight="1" x14ac:dyDescent="0.2">
      <c r="B355" s="273"/>
      <c r="C355" s="273"/>
      <c r="D355" s="273"/>
      <c r="E355" s="273"/>
      <c r="F355" s="273">
        <v>8.7476429801429898</v>
      </c>
      <c r="G355" s="273">
        <v>8.7846190395781996</v>
      </c>
      <c r="H355" s="274">
        <v>4.78188726126898</v>
      </c>
      <c r="I355" s="275" t="s">
        <v>258</v>
      </c>
      <c r="J355" s="271">
        <v>21878</v>
      </c>
      <c r="K355" s="272">
        <v>13419</v>
      </c>
    </row>
    <row r="356" spans="2:11" s="256" customFormat="1" ht="13.5" customHeight="1" x14ac:dyDescent="0.2">
      <c r="B356" s="273"/>
      <c r="C356" s="273"/>
      <c r="D356" s="273"/>
      <c r="E356" s="273"/>
      <c r="F356" s="273">
        <v>0</v>
      </c>
      <c r="G356" s="273">
        <v>0</v>
      </c>
      <c r="H356" s="274"/>
      <c r="I356" s="275" t="s">
        <v>259</v>
      </c>
      <c r="J356" s="271">
        <v>21878</v>
      </c>
      <c r="K356" s="272">
        <v>11568</v>
      </c>
    </row>
    <row r="357" spans="2:11" s="256" customFormat="1" ht="13.5" customHeight="1" x14ac:dyDescent="0.2">
      <c r="B357" s="273"/>
      <c r="C357" s="273"/>
      <c r="D357" s="273"/>
      <c r="E357" s="273"/>
      <c r="F357" s="273">
        <v>5.2086690800263797</v>
      </c>
      <c r="G357" s="273">
        <v>5.2350060335973492</v>
      </c>
      <c r="H357" s="274">
        <v>5.0499236414772595</v>
      </c>
      <c r="I357" s="275" t="s">
        <v>260</v>
      </c>
      <c r="J357" s="271">
        <v>21878</v>
      </c>
      <c r="K357" s="272">
        <v>12479</v>
      </c>
    </row>
    <row r="358" spans="2:11" s="256" customFormat="1" ht="13.5" customHeight="1" x14ac:dyDescent="0.2">
      <c r="B358" s="273"/>
      <c r="C358" s="273"/>
      <c r="D358" s="273"/>
      <c r="E358" s="273"/>
      <c r="F358" s="273">
        <v>0.42335675649565802</v>
      </c>
      <c r="G358" s="273">
        <v>0.42420167526751501</v>
      </c>
      <c r="H358" s="274">
        <v>4.4928168482898299</v>
      </c>
      <c r="I358" s="275" t="s">
        <v>261</v>
      </c>
      <c r="J358" s="271">
        <v>21878</v>
      </c>
      <c r="K358" s="272">
        <v>12480</v>
      </c>
    </row>
    <row r="359" spans="2:11" s="256" customFormat="1" ht="13.5" customHeight="1" x14ac:dyDescent="0.2">
      <c r="B359" s="273"/>
      <c r="C359" s="273"/>
      <c r="D359" s="273"/>
      <c r="E359" s="273"/>
      <c r="F359" s="273">
        <v>1.3798032199987402E-2</v>
      </c>
      <c r="G359" s="273">
        <v>1.3822913916239802E-2</v>
      </c>
      <c r="H359" s="274">
        <v>1.52</v>
      </c>
      <c r="I359" s="275" t="s">
        <v>262</v>
      </c>
      <c r="J359" s="271">
        <v>21878</v>
      </c>
      <c r="K359" s="272">
        <v>11578</v>
      </c>
    </row>
    <row r="360" spans="2:11" s="256" customFormat="1" ht="13.5" customHeight="1" x14ac:dyDescent="0.2">
      <c r="B360" s="273"/>
      <c r="C360" s="273"/>
      <c r="D360" s="273"/>
      <c r="E360" s="273"/>
      <c r="F360" s="273">
        <v>0</v>
      </c>
      <c r="G360" s="273">
        <v>0</v>
      </c>
      <c r="H360" s="274"/>
      <c r="I360" s="275" t="s">
        <v>263</v>
      </c>
      <c r="J360" s="271">
        <v>21878</v>
      </c>
      <c r="K360" s="272">
        <v>12497</v>
      </c>
    </row>
    <row r="361" spans="2:11" s="256" customFormat="1" ht="13.5" customHeight="1" x14ac:dyDescent="0.2">
      <c r="B361" s="273"/>
      <c r="C361" s="273"/>
      <c r="D361" s="273"/>
      <c r="E361" s="273"/>
      <c r="F361" s="273">
        <v>0</v>
      </c>
      <c r="G361" s="273">
        <v>0</v>
      </c>
      <c r="H361" s="274"/>
      <c r="I361" s="275" t="s">
        <v>264</v>
      </c>
      <c r="J361" s="271">
        <v>21878</v>
      </c>
      <c r="K361" s="272">
        <v>15546</v>
      </c>
    </row>
    <row r="362" spans="2:11" s="256" customFormat="1" ht="13.5" customHeight="1" x14ac:dyDescent="0.2">
      <c r="B362" s="273"/>
      <c r="C362" s="273"/>
      <c r="D362" s="273">
        <v>4</v>
      </c>
      <c r="E362" s="273">
        <v>0</v>
      </c>
      <c r="F362" s="273">
        <v>0</v>
      </c>
      <c r="G362" s="273">
        <v>0</v>
      </c>
      <c r="H362" s="274"/>
      <c r="I362" s="275" t="s">
        <v>265</v>
      </c>
      <c r="J362" s="271">
        <v>21878</v>
      </c>
      <c r="K362" s="272">
        <v>12481</v>
      </c>
    </row>
    <row r="363" spans="2:11" s="256" customFormat="1" ht="13.5" customHeight="1" x14ac:dyDescent="0.2">
      <c r="B363" s="268"/>
      <c r="C363" s="268"/>
      <c r="D363" s="268"/>
      <c r="E363" s="268"/>
      <c r="F363" s="268">
        <v>9.7397088706575499</v>
      </c>
      <c r="G363" s="268">
        <v>9.8207885736844212</v>
      </c>
      <c r="H363" s="269">
        <v>3.14605788340238</v>
      </c>
      <c r="I363" s="270" t="s">
        <v>266</v>
      </c>
      <c r="J363" s="271">
        <v>21878</v>
      </c>
      <c r="K363" s="272">
        <v>13594</v>
      </c>
    </row>
    <row r="364" spans="2:11" s="256" customFormat="1" ht="13.5" customHeight="1" x14ac:dyDescent="0.2">
      <c r="B364" s="273"/>
      <c r="C364" s="273"/>
      <c r="D364" s="273"/>
      <c r="E364" s="273"/>
      <c r="F364" s="273">
        <v>1.1376660232243199</v>
      </c>
      <c r="G364" s="273">
        <v>1.1468294422666399</v>
      </c>
      <c r="H364" s="274">
        <v>0.54368317928491494</v>
      </c>
      <c r="I364" s="275" t="s">
        <v>267</v>
      </c>
      <c r="J364" s="271">
        <v>21878</v>
      </c>
      <c r="K364" s="272">
        <v>15609</v>
      </c>
    </row>
    <row r="365" spans="2:11" s="256" customFormat="1" ht="13.5" customHeight="1" x14ac:dyDescent="0.2">
      <c r="B365" s="273"/>
      <c r="C365" s="273"/>
      <c r="D365" s="273"/>
      <c r="E365" s="273"/>
      <c r="F365" s="273">
        <v>7.6189687151279193</v>
      </c>
      <c r="G365" s="273">
        <v>7.6879457337738497</v>
      </c>
      <c r="H365" s="274">
        <v>3.5640780442641899</v>
      </c>
      <c r="I365" s="275" t="s">
        <v>268</v>
      </c>
      <c r="J365" s="271">
        <v>21878</v>
      </c>
      <c r="K365" s="272">
        <v>11524</v>
      </c>
    </row>
    <row r="366" spans="2:11" s="256" customFormat="1" ht="13.5" customHeight="1" x14ac:dyDescent="0.2">
      <c r="B366" s="273"/>
      <c r="C366" s="273"/>
      <c r="D366" s="273"/>
      <c r="E366" s="273"/>
      <c r="F366" s="273">
        <v>0.55380398350273496</v>
      </c>
      <c r="G366" s="273">
        <v>0.55286687564141102</v>
      </c>
      <c r="H366" s="274">
        <v>5.1797368058620297</v>
      </c>
      <c r="I366" s="275" t="s">
        <v>269</v>
      </c>
      <c r="J366" s="271">
        <v>21878</v>
      </c>
      <c r="K366" s="272">
        <v>15745</v>
      </c>
    </row>
    <row r="367" spans="2:11" s="256" customFormat="1" ht="13.5" customHeight="1" x14ac:dyDescent="0.2">
      <c r="B367" s="273"/>
      <c r="C367" s="273"/>
      <c r="D367" s="273"/>
      <c r="E367" s="273"/>
      <c r="F367" s="273">
        <v>0</v>
      </c>
      <c r="G367" s="273">
        <v>0</v>
      </c>
      <c r="H367" s="274"/>
      <c r="I367" s="275" t="s">
        <v>270</v>
      </c>
      <c r="J367" s="271">
        <v>21878</v>
      </c>
      <c r="K367" s="272">
        <v>15545</v>
      </c>
    </row>
    <row r="368" spans="2:11" s="256" customFormat="1" ht="13.5" customHeight="1" x14ac:dyDescent="0.2">
      <c r="B368" s="268"/>
      <c r="C368" s="268"/>
      <c r="D368" s="268"/>
      <c r="E368" s="268"/>
      <c r="F368" s="268">
        <v>14.973727480842099</v>
      </c>
      <c r="G368" s="268">
        <v>14.885812198565601</v>
      </c>
      <c r="H368" s="269"/>
      <c r="I368" s="270" t="s">
        <v>238</v>
      </c>
      <c r="J368" s="271">
        <v>21878</v>
      </c>
      <c r="K368" s="272">
        <v>13595</v>
      </c>
    </row>
    <row r="369" spans="2:11" s="256" customFormat="1" ht="13.5" customHeight="1" x14ac:dyDescent="0.2">
      <c r="B369" s="273"/>
      <c r="C369" s="273"/>
      <c r="D369" s="273"/>
      <c r="E369" s="273"/>
      <c r="F369" s="273">
        <v>0</v>
      </c>
      <c r="G369" s="273">
        <v>0</v>
      </c>
      <c r="H369" s="274"/>
      <c r="I369" s="275" t="s">
        <v>271</v>
      </c>
      <c r="J369" s="271">
        <v>21878</v>
      </c>
      <c r="K369" s="272">
        <v>15610</v>
      </c>
    </row>
    <row r="370" spans="2:11" s="256" customFormat="1" ht="13.5" customHeight="1" x14ac:dyDescent="0.2">
      <c r="B370" s="273"/>
      <c r="C370" s="273"/>
      <c r="D370" s="273"/>
      <c r="E370" s="273"/>
      <c r="F370" s="273">
        <v>6.0526071433666599</v>
      </c>
      <c r="G370" s="273">
        <v>6.0357162775675492</v>
      </c>
      <c r="H370" s="274"/>
      <c r="I370" s="275" t="s">
        <v>246</v>
      </c>
      <c r="J370" s="271">
        <v>21878</v>
      </c>
      <c r="K370" s="272">
        <v>15611</v>
      </c>
    </row>
    <row r="371" spans="2:11" s="256" customFormat="1" ht="13.5" customHeight="1" x14ac:dyDescent="0.2">
      <c r="B371" s="273"/>
      <c r="C371" s="273"/>
      <c r="D371" s="273"/>
      <c r="E371" s="273"/>
      <c r="F371" s="273">
        <v>8.9211203374754096</v>
      </c>
      <c r="G371" s="273">
        <v>8.8500959209980188</v>
      </c>
      <c r="H371" s="274"/>
      <c r="I371" s="275" t="s">
        <v>272</v>
      </c>
      <c r="J371" s="271">
        <v>21878</v>
      </c>
      <c r="K371" s="272">
        <v>15608</v>
      </c>
    </row>
    <row r="372" spans="2:11" s="256" customFormat="1" ht="13.5" customHeight="1" x14ac:dyDescent="0.2">
      <c r="B372" s="268"/>
      <c r="C372" s="268"/>
      <c r="D372" s="268">
        <v>0</v>
      </c>
      <c r="E372" s="268">
        <v>0</v>
      </c>
      <c r="F372" s="268">
        <v>0</v>
      </c>
      <c r="G372" s="268">
        <v>0</v>
      </c>
      <c r="H372" s="269"/>
      <c r="I372" s="270" t="s">
        <v>273</v>
      </c>
      <c r="J372" s="271">
        <v>21878</v>
      </c>
      <c r="K372" s="272">
        <v>15584</v>
      </c>
    </row>
    <row r="373" spans="2:11" s="256" customFormat="1" ht="13.5" customHeight="1" x14ac:dyDescent="0.2">
      <c r="B373" s="268"/>
      <c r="C373" s="268"/>
      <c r="D373" s="268"/>
      <c r="E373" s="268"/>
      <c r="F373" s="268">
        <v>0</v>
      </c>
      <c r="G373" s="268">
        <v>0</v>
      </c>
      <c r="H373" s="269"/>
      <c r="I373" s="270" t="s">
        <v>274</v>
      </c>
      <c r="J373" s="271">
        <v>21878</v>
      </c>
      <c r="K373" s="272">
        <v>17728</v>
      </c>
    </row>
    <row r="374" spans="2:11" s="256" customFormat="1" ht="13.5" customHeight="1" x14ac:dyDescent="0.2">
      <c r="B374" s="268"/>
      <c r="C374" s="268"/>
      <c r="D374" s="268"/>
      <c r="E374" s="268"/>
      <c r="F374" s="268">
        <v>-2.9411717131061597</v>
      </c>
      <c r="G374" s="268">
        <v>-2.9701754861949001</v>
      </c>
      <c r="H374" s="269"/>
      <c r="I374" s="270" t="s">
        <v>275</v>
      </c>
      <c r="J374" s="271">
        <v>21878</v>
      </c>
      <c r="K374" s="272">
        <v>15624</v>
      </c>
    </row>
    <row r="375" spans="2:11" s="256" customFormat="1" ht="13.5" customHeight="1" x14ac:dyDescent="0.2">
      <c r="B375" s="268"/>
      <c r="C375" s="268"/>
      <c r="D375" s="268">
        <v>8</v>
      </c>
      <c r="E375" s="268">
        <v>1</v>
      </c>
      <c r="F375" s="268">
        <v>8.2025805044483686</v>
      </c>
      <c r="G375" s="268">
        <v>7.947732185721839</v>
      </c>
      <c r="H375" s="269"/>
      <c r="I375" s="270" t="s">
        <v>276</v>
      </c>
      <c r="J375" s="271">
        <v>21878</v>
      </c>
      <c r="K375" s="272">
        <v>15644</v>
      </c>
    </row>
    <row r="376" spans="2:11" s="256" customFormat="1" ht="13.5" customHeight="1" x14ac:dyDescent="0.2">
      <c r="B376" s="268"/>
      <c r="C376" s="268"/>
      <c r="D376" s="268">
        <v>40</v>
      </c>
      <c r="E376" s="268">
        <v>34</v>
      </c>
      <c r="F376" s="268">
        <v>33.997694384402791</v>
      </c>
      <c r="G376" s="268">
        <v>34.179900972257599</v>
      </c>
      <c r="H376" s="269">
        <v>4.0401974595338297</v>
      </c>
      <c r="I376" s="270" t="s">
        <v>239</v>
      </c>
      <c r="J376" s="271">
        <v>21878</v>
      </c>
      <c r="K376" s="272">
        <v>15704</v>
      </c>
    </row>
    <row r="377" spans="2:11" s="256" customFormat="1" ht="13.5" customHeight="1" x14ac:dyDescent="0.2">
      <c r="B377" s="268"/>
      <c r="C377" s="268"/>
      <c r="D377" s="268"/>
      <c r="E377" s="268"/>
      <c r="F377" s="268">
        <v>26.236674544802696</v>
      </c>
      <c r="G377" s="268">
        <v>26.329604598029498</v>
      </c>
      <c r="H377" s="269">
        <v>9.6250283316612304</v>
      </c>
      <c r="I377" s="270" t="s">
        <v>277</v>
      </c>
      <c r="J377" s="271">
        <v>21878</v>
      </c>
      <c r="K377" s="272">
        <v>15749</v>
      </c>
    </row>
    <row r="378" spans="2:11" s="256" customFormat="1" ht="13.5" customHeight="1" x14ac:dyDescent="0.2">
      <c r="B378" s="268"/>
      <c r="C378" s="268"/>
      <c r="D378" s="268"/>
      <c r="E378" s="268"/>
      <c r="F378" s="268">
        <v>100</v>
      </c>
      <c r="G378" s="268">
        <v>100</v>
      </c>
      <c r="H378" s="269">
        <v>4.5823470548040692</v>
      </c>
      <c r="I378" s="270" t="s">
        <v>278</v>
      </c>
      <c r="J378" s="271">
        <v>21878</v>
      </c>
      <c r="K378" s="272">
        <v>11258</v>
      </c>
    </row>
    <row r="379" spans="2:11" s="256" customFormat="1" ht="13.5" customHeight="1" x14ac:dyDescent="0.2">
      <c r="B379" s="268"/>
      <c r="C379" s="268"/>
      <c r="D379" s="268">
        <v>50</v>
      </c>
      <c r="E379" s="268">
        <v>40</v>
      </c>
      <c r="F379" s="268">
        <v>42.738216540687802</v>
      </c>
      <c r="G379" s="268">
        <v>42.898771355181196</v>
      </c>
      <c r="H379" s="269">
        <v>7.4985233340560695</v>
      </c>
      <c r="I379" s="270" t="s">
        <v>240</v>
      </c>
      <c r="J379" s="271">
        <v>21878</v>
      </c>
      <c r="K379" s="272">
        <v>15705</v>
      </c>
    </row>
    <row r="380" spans="2:11" s="256" customFormat="1" ht="13.5" customHeight="1" x14ac:dyDescent="0.2">
      <c r="B380" s="268"/>
      <c r="C380" s="268"/>
      <c r="D380" s="268"/>
      <c r="E380" s="268"/>
      <c r="F380" s="268">
        <v>12.0318191467367</v>
      </c>
      <c r="G380" s="268">
        <v>12.066464355827399</v>
      </c>
      <c r="H380" s="269">
        <v>1.98072957549454</v>
      </c>
      <c r="I380" s="270" t="s">
        <v>279</v>
      </c>
      <c r="J380" s="271">
        <v>21878</v>
      </c>
      <c r="K380" s="272">
        <v>16144</v>
      </c>
    </row>
    <row r="381" spans="2:11" s="256" customFormat="1" ht="13.5" customHeight="1" x14ac:dyDescent="0.2">
      <c r="B381" s="273"/>
      <c r="C381" s="273"/>
      <c r="D381" s="273"/>
      <c r="E381" s="273"/>
      <c r="F381" s="273">
        <v>0.42927014880258202</v>
      </c>
      <c r="G381" s="273">
        <v>0.43314652200251202</v>
      </c>
      <c r="H381" s="274"/>
      <c r="I381" s="275" t="s">
        <v>508</v>
      </c>
      <c r="J381" s="271">
        <v>21878</v>
      </c>
      <c r="K381" s="272">
        <v>12755</v>
      </c>
    </row>
    <row r="382" spans="2:11" s="256" customFormat="1" ht="13.5" customHeight="1" x14ac:dyDescent="0.2">
      <c r="B382" s="273"/>
      <c r="C382" s="273"/>
      <c r="D382" s="273"/>
      <c r="E382" s="273"/>
      <c r="F382" s="273">
        <v>8.229338372988769E-2</v>
      </c>
      <c r="G382" s="273">
        <v>8.2139956285130794E-2</v>
      </c>
      <c r="H382" s="274">
        <v>2.77</v>
      </c>
      <c r="I382" s="275" t="s">
        <v>509</v>
      </c>
      <c r="J382" s="271">
        <v>21878</v>
      </c>
      <c r="K382" s="272">
        <v>12359</v>
      </c>
    </row>
    <row r="383" spans="2:11" s="256" customFormat="1" ht="26.25" customHeight="1" x14ac:dyDescent="0.2"/>
    <row r="384" spans="2:11" s="256" customFormat="1" ht="22.5" customHeight="1" x14ac:dyDescent="0.2">
      <c r="B384" s="257"/>
      <c r="C384" s="258"/>
      <c r="D384" s="258"/>
      <c r="E384" s="258"/>
      <c r="F384" s="258"/>
      <c r="G384" s="259"/>
      <c r="H384" s="260" t="s">
        <v>284</v>
      </c>
      <c r="I384" s="261"/>
      <c r="J384" s="262" t="s">
        <v>228</v>
      </c>
      <c r="K384" s="262" t="s">
        <v>229</v>
      </c>
    </row>
    <row r="385" spans="2:11" s="256" customFormat="1" ht="13.5" customHeight="1" x14ac:dyDescent="0.2">
      <c r="B385" s="263"/>
      <c r="C385" s="264"/>
      <c r="D385" s="264"/>
      <c r="E385" s="264"/>
      <c r="F385" s="369" t="s">
        <v>601</v>
      </c>
      <c r="G385" s="369"/>
      <c r="H385" s="369"/>
      <c r="I385" s="261"/>
      <c r="J385" s="261"/>
      <c r="K385" s="265"/>
    </row>
    <row r="386" spans="2:11" s="256" customFormat="1" ht="13.5" customHeight="1" x14ac:dyDescent="0.2">
      <c r="B386" s="367" t="s">
        <v>231</v>
      </c>
      <c r="C386" s="367"/>
      <c r="D386" s="367" t="s">
        <v>232</v>
      </c>
      <c r="E386" s="367"/>
      <c r="F386" s="266" t="s">
        <v>232</v>
      </c>
      <c r="G386" s="266" t="s">
        <v>232</v>
      </c>
      <c r="H386" s="368" t="s">
        <v>231</v>
      </c>
      <c r="I386" s="267" t="s">
        <v>233</v>
      </c>
      <c r="J386" s="261"/>
      <c r="K386" s="265"/>
    </row>
    <row r="387" spans="2:11" s="256" customFormat="1" ht="13.5" customHeight="1" x14ac:dyDescent="0.2">
      <c r="B387" s="266" t="s">
        <v>234</v>
      </c>
      <c r="C387" s="266" t="s">
        <v>235</v>
      </c>
      <c r="D387" s="266" t="s">
        <v>234</v>
      </c>
      <c r="E387" s="266" t="s">
        <v>235</v>
      </c>
      <c r="F387" s="266" t="s">
        <v>592</v>
      </c>
      <c r="G387" s="266" t="s">
        <v>594</v>
      </c>
      <c r="H387" s="368"/>
      <c r="I387" s="261"/>
      <c r="J387" s="261"/>
      <c r="K387" s="265"/>
    </row>
    <row r="388" spans="2:11" s="256" customFormat="1" ht="13.5" customHeight="1" x14ac:dyDescent="0.2">
      <c r="B388" s="268"/>
      <c r="C388" s="268"/>
      <c r="D388" s="268"/>
      <c r="E388" s="268"/>
      <c r="F388" s="268">
        <v>44.123752658999202</v>
      </c>
      <c r="G388" s="268">
        <v>44.115319832859605</v>
      </c>
      <c r="H388" s="269">
        <v>7.3606865657480895</v>
      </c>
      <c r="I388" s="270" t="s">
        <v>236</v>
      </c>
      <c r="J388" s="271">
        <v>21886</v>
      </c>
      <c r="K388" s="272">
        <v>13591</v>
      </c>
    </row>
    <row r="389" spans="2:11" s="256" customFormat="1" ht="13.5" customHeight="1" x14ac:dyDescent="0.2">
      <c r="B389" s="268">
        <v>6</v>
      </c>
      <c r="C389" s="268">
        <v>3.5</v>
      </c>
      <c r="D389" s="268"/>
      <c r="E389" s="268"/>
      <c r="F389" s="268">
        <v>15.154065006713999</v>
      </c>
      <c r="G389" s="268">
        <v>15.172098306038</v>
      </c>
      <c r="H389" s="269">
        <v>3.8706519182353296</v>
      </c>
      <c r="I389" s="270" t="s">
        <v>250</v>
      </c>
      <c r="J389" s="271">
        <v>21886</v>
      </c>
      <c r="K389" s="272">
        <v>19967</v>
      </c>
    </row>
    <row r="390" spans="2:11" s="256" customFormat="1" ht="13.5" customHeight="1" x14ac:dyDescent="0.2">
      <c r="B390" s="273"/>
      <c r="C390" s="273"/>
      <c r="D390" s="273"/>
      <c r="E390" s="273"/>
      <c r="F390" s="273">
        <v>28.969687652285199</v>
      </c>
      <c r="G390" s="273">
        <v>28.943221526821596</v>
      </c>
      <c r="H390" s="274">
        <v>9.1863262674561099</v>
      </c>
      <c r="I390" s="275" t="s">
        <v>251</v>
      </c>
      <c r="J390" s="271">
        <v>21886</v>
      </c>
      <c r="K390" s="272">
        <v>15744</v>
      </c>
    </row>
    <row r="391" spans="2:11" s="256" customFormat="1" ht="13.5" customHeight="1" x14ac:dyDescent="0.2">
      <c r="B391" s="273"/>
      <c r="C391" s="273"/>
      <c r="D391" s="273"/>
      <c r="E391" s="273"/>
      <c r="F391" s="273">
        <v>14.501160402069599</v>
      </c>
      <c r="G391" s="273">
        <v>14.520934837841297</v>
      </c>
      <c r="H391" s="274">
        <v>3.8132723865810898</v>
      </c>
      <c r="I391" s="275" t="s">
        <v>252</v>
      </c>
      <c r="J391" s="271">
        <v>21886</v>
      </c>
      <c r="K391" s="272">
        <v>13462</v>
      </c>
    </row>
    <row r="392" spans="2:11" s="256" customFormat="1" ht="13.5" customHeight="1" x14ac:dyDescent="0.2">
      <c r="B392" s="273"/>
      <c r="C392" s="273"/>
      <c r="D392" s="273"/>
      <c r="E392" s="273"/>
      <c r="F392" s="273">
        <v>0.43790621495578802</v>
      </c>
      <c r="G392" s="273">
        <v>0.437292516370483</v>
      </c>
      <c r="H392" s="274">
        <v>5.7945346806421494</v>
      </c>
      <c r="I392" s="275" t="s">
        <v>253</v>
      </c>
      <c r="J392" s="271">
        <v>21886</v>
      </c>
      <c r="K392" s="272">
        <v>15544</v>
      </c>
    </row>
    <row r="393" spans="2:11" s="256" customFormat="1" ht="13.5" customHeight="1" x14ac:dyDescent="0.2">
      <c r="B393" s="273"/>
      <c r="C393" s="273"/>
      <c r="D393" s="273"/>
      <c r="E393" s="273"/>
      <c r="F393" s="273">
        <v>0.12362183816271501</v>
      </c>
      <c r="G393" s="273">
        <v>0.123072403643693</v>
      </c>
      <c r="H393" s="274">
        <v>4.6000000000000005</v>
      </c>
      <c r="I393" s="275" t="s">
        <v>254</v>
      </c>
      <c r="J393" s="271">
        <v>21886</v>
      </c>
      <c r="K393" s="272">
        <v>12978</v>
      </c>
    </row>
    <row r="394" spans="2:11" s="256" customFormat="1" ht="13.5" customHeight="1" x14ac:dyDescent="0.2">
      <c r="B394" s="268">
        <v>5</v>
      </c>
      <c r="C394" s="268">
        <v>2.5</v>
      </c>
      <c r="D394" s="268"/>
      <c r="E394" s="268"/>
      <c r="F394" s="268">
        <v>14.076378107925001</v>
      </c>
      <c r="G394" s="268">
        <v>14.3509440274446</v>
      </c>
      <c r="H394" s="269">
        <v>2.8274052182005098</v>
      </c>
      <c r="I394" s="270" t="s">
        <v>237</v>
      </c>
      <c r="J394" s="271">
        <v>21886</v>
      </c>
      <c r="K394" s="272">
        <v>17726</v>
      </c>
    </row>
    <row r="395" spans="2:11" s="256" customFormat="1" ht="13.5" customHeight="1" x14ac:dyDescent="0.2">
      <c r="B395" s="273"/>
      <c r="C395" s="273"/>
      <c r="D395" s="273"/>
      <c r="E395" s="273"/>
      <c r="F395" s="273">
        <v>5.9276485225435298</v>
      </c>
      <c r="G395" s="273">
        <v>6.2077416989032193</v>
      </c>
      <c r="H395" s="274"/>
      <c r="I395" s="275" t="s">
        <v>255</v>
      </c>
      <c r="J395" s="271">
        <v>21886</v>
      </c>
      <c r="K395" s="272">
        <v>17727</v>
      </c>
    </row>
    <row r="396" spans="2:11" s="256" customFormat="1" ht="13.5" customHeight="1" x14ac:dyDescent="0.2">
      <c r="B396" s="268"/>
      <c r="C396" s="268"/>
      <c r="D396" s="268"/>
      <c r="E396" s="268"/>
      <c r="F396" s="268">
        <v>8.1487295853814299</v>
      </c>
      <c r="G396" s="268">
        <v>8.1432023285413617</v>
      </c>
      <c r="H396" s="269">
        <v>4.88415089722817</v>
      </c>
      <c r="I396" s="270" t="s">
        <v>256</v>
      </c>
      <c r="J396" s="271">
        <v>21886</v>
      </c>
      <c r="K396" s="272">
        <v>13592</v>
      </c>
    </row>
    <row r="397" spans="2:11" s="256" customFormat="1" ht="13.5" customHeight="1" x14ac:dyDescent="0.2">
      <c r="B397" s="273"/>
      <c r="C397" s="273"/>
      <c r="D397" s="273"/>
      <c r="E397" s="273"/>
      <c r="F397" s="273">
        <v>1.03967785399867</v>
      </c>
      <c r="G397" s="273">
        <v>1.0383847063107801</v>
      </c>
      <c r="H397" s="274">
        <v>0.56584265354861496</v>
      </c>
      <c r="I397" s="275" t="s">
        <v>257</v>
      </c>
      <c r="J397" s="271">
        <v>21886</v>
      </c>
      <c r="K397" s="272">
        <v>11566</v>
      </c>
    </row>
    <row r="398" spans="2:11" s="256" customFormat="1" ht="13.5" customHeight="1" x14ac:dyDescent="0.2">
      <c r="B398" s="273"/>
      <c r="C398" s="273"/>
      <c r="D398" s="273"/>
      <c r="E398" s="273"/>
      <c r="F398" s="273">
        <v>1.7458191714554101</v>
      </c>
      <c r="G398" s="273">
        <v>1.74636786428498</v>
      </c>
      <c r="H398" s="274">
        <v>7.8848510823699298</v>
      </c>
      <c r="I398" s="275" t="s">
        <v>258</v>
      </c>
      <c r="J398" s="271">
        <v>21886</v>
      </c>
      <c r="K398" s="272">
        <v>13419</v>
      </c>
    </row>
    <row r="399" spans="2:11" s="256" customFormat="1" ht="13.5" customHeight="1" x14ac:dyDescent="0.2">
      <c r="B399" s="273"/>
      <c r="C399" s="273"/>
      <c r="D399" s="273"/>
      <c r="E399" s="273"/>
      <c r="F399" s="273">
        <v>0</v>
      </c>
      <c r="G399" s="273">
        <v>0</v>
      </c>
      <c r="H399" s="274"/>
      <c r="I399" s="275" t="s">
        <v>259</v>
      </c>
      <c r="J399" s="271">
        <v>21886</v>
      </c>
      <c r="K399" s="272">
        <v>11568</v>
      </c>
    </row>
    <row r="400" spans="2:11" s="256" customFormat="1" ht="13.5" customHeight="1" x14ac:dyDescent="0.2">
      <c r="B400" s="273"/>
      <c r="C400" s="273"/>
      <c r="D400" s="273"/>
      <c r="E400" s="273"/>
      <c r="F400" s="273">
        <v>4.0321448070128492</v>
      </c>
      <c r="G400" s="273">
        <v>4.0315706790326091</v>
      </c>
      <c r="H400" s="274">
        <v>4.411164179936109</v>
      </c>
      <c r="I400" s="275" t="s">
        <v>260</v>
      </c>
      <c r="J400" s="271">
        <v>21886</v>
      </c>
      <c r="K400" s="272">
        <v>12479</v>
      </c>
    </row>
    <row r="401" spans="2:11" s="256" customFormat="1" ht="13.5" customHeight="1" x14ac:dyDescent="0.2">
      <c r="B401" s="273"/>
      <c r="C401" s="273"/>
      <c r="D401" s="273"/>
      <c r="E401" s="273"/>
      <c r="F401" s="273">
        <v>0.27940543179136601</v>
      </c>
      <c r="G401" s="273">
        <v>0.27908111707829403</v>
      </c>
      <c r="H401" s="274">
        <v>2.3599878666124101</v>
      </c>
      <c r="I401" s="275" t="s">
        <v>261</v>
      </c>
      <c r="J401" s="271">
        <v>21886</v>
      </c>
      <c r="K401" s="272">
        <v>12480</v>
      </c>
    </row>
    <row r="402" spans="2:11" s="256" customFormat="1" ht="13.5" customHeight="1" x14ac:dyDescent="0.2">
      <c r="B402" s="273"/>
      <c r="C402" s="273"/>
      <c r="D402" s="273"/>
      <c r="E402" s="273"/>
      <c r="F402" s="273">
        <v>0.16676132165559798</v>
      </c>
      <c r="G402" s="273">
        <v>0.166152812222922</v>
      </c>
      <c r="H402" s="274">
        <v>4.5428808592345797</v>
      </c>
      <c r="I402" s="275" t="s">
        <v>262</v>
      </c>
      <c r="J402" s="271">
        <v>21886</v>
      </c>
      <c r="K402" s="272">
        <v>11578</v>
      </c>
    </row>
    <row r="403" spans="2:11" s="256" customFormat="1" ht="13.5" customHeight="1" x14ac:dyDescent="0.2">
      <c r="B403" s="273"/>
      <c r="C403" s="273"/>
      <c r="D403" s="273"/>
      <c r="E403" s="273"/>
      <c r="F403" s="273">
        <v>0</v>
      </c>
      <c r="G403" s="273">
        <v>0</v>
      </c>
      <c r="H403" s="274"/>
      <c r="I403" s="275" t="s">
        <v>263</v>
      </c>
      <c r="J403" s="271">
        <v>21886</v>
      </c>
      <c r="K403" s="272">
        <v>12497</v>
      </c>
    </row>
    <row r="404" spans="2:11" s="256" customFormat="1" ht="13.5" customHeight="1" x14ac:dyDescent="0.2">
      <c r="B404" s="273"/>
      <c r="C404" s="273"/>
      <c r="D404" s="273"/>
      <c r="E404" s="273"/>
      <c r="F404" s="273">
        <v>0.72696619665002515</v>
      </c>
      <c r="G404" s="273">
        <v>0.72381418075533099</v>
      </c>
      <c r="H404" s="274">
        <v>8.5868967483605996</v>
      </c>
      <c r="I404" s="275" t="s">
        <v>264</v>
      </c>
      <c r="J404" s="271">
        <v>21886</v>
      </c>
      <c r="K404" s="272">
        <v>15546</v>
      </c>
    </row>
    <row r="405" spans="2:11" s="256" customFormat="1" ht="13.5" customHeight="1" x14ac:dyDescent="0.2">
      <c r="B405" s="273"/>
      <c r="C405" s="273"/>
      <c r="D405" s="273">
        <v>4</v>
      </c>
      <c r="E405" s="273">
        <v>0</v>
      </c>
      <c r="F405" s="273">
        <v>0.157954802817519</v>
      </c>
      <c r="G405" s="273">
        <v>0.15783096885643599</v>
      </c>
      <c r="H405" s="274"/>
      <c r="I405" s="275" t="s">
        <v>265</v>
      </c>
      <c r="J405" s="271">
        <v>21886</v>
      </c>
      <c r="K405" s="272">
        <v>12481</v>
      </c>
    </row>
    <row r="406" spans="2:11" s="256" customFormat="1" ht="13.5" customHeight="1" x14ac:dyDescent="0.2">
      <c r="B406" s="268"/>
      <c r="C406" s="268"/>
      <c r="D406" s="268"/>
      <c r="E406" s="268"/>
      <c r="F406" s="268">
        <v>8.7877288769845698</v>
      </c>
      <c r="G406" s="268">
        <v>8.8161528792171797</v>
      </c>
      <c r="H406" s="269">
        <v>2.58702501361293</v>
      </c>
      <c r="I406" s="270" t="s">
        <v>266</v>
      </c>
      <c r="J406" s="271">
        <v>21886</v>
      </c>
      <c r="K406" s="272">
        <v>13594</v>
      </c>
    </row>
    <row r="407" spans="2:11" s="256" customFormat="1" ht="13.5" customHeight="1" x14ac:dyDescent="0.2">
      <c r="B407" s="273"/>
      <c r="C407" s="273"/>
      <c r="D407" s="273"/>
      <c r="E407" s="273"/>
      <c r="F407" s="273">
        <v>0.94835784169451209</v>
      </c>
      <c r="G407" s="273">
        <v>0.95147587355656993</v>
      </c>
      <c r="H407" s="274">
        <v>0.28160295888056003</v>
      </c>
      <c r="I407" s="275" t="s">
        <v>267</v>
      </c>
      <c r="J407" s="271">
        <v>21886</v>
      </c>
      <c r="K407" s="272">
        <v>15609</v>
      </c>
    </row>
    <row r="408" spans="2:11" s="256" customFormat="1" ht="13.5" customHeight="1" x14ac:dyDescent="0.2">
      <c r="B408" s="273"/>
      <c r="C408" s="273"/>
      <c r="D408" s="273"/>
      <c r="E408" s="273"/>
      <c r="F408" s="273">
        <v>6.9342034399901804</v>
      </c>
      <c r="G408" s="273">
        <v>6.9604326460296697</v>
      </c>
      <c r="H408" s="274">
        <v>2.9695972089103702</v>
      </c>
      <c r="I408" s="275" t="s">
        <v>268</v>
      </c>
      <c r="J408" s="271">
        <v>21886</v>
      </c>
      <c r="K408" s="272">
        <v>11524</v>
      </c>
    </row>
    <row r="409" spans="2:11" s="256" customFormat="1" ht="13.5" customHeight="1" x14ac:dyDescent="0.2">
      <c r="B409" s="273"/>
      <c r="C409" s="273"/>
      <c r="D409" s="273"/>
      <c r="E409" s="273"/>
      <c r="F409" s="273">
        <v>0.35579835229097995</v>
      </c>
      <c r="G409" s="273">
        <v>0.35318742967934802</v>
      </c>
      <c r="H409" s="274">
        <v>4.9742068225165896</v>
      </c>
      <c r="I409" s="275" t="s">
        <v>269</v>
      </c>
      <c r="J409" s="271">
        <v>21886</v>
      </c>
      <c r="K409" s="272">
        <v>15745</v>
      </c>
    </row>
    <row r="410" spans="2:11" s="256" customFormat="1" ht="13.5" customHeight="1" x14ac:dyDescent="0.2">
      <c r="B410" s="273"/>
      <c r="C410" s="273"/>
      <c r="D410" s="273"/>
      <c r="E410" s="273"/>
      <c r="F410" s="273">
        <v>0.188229054449079</v>
      </c>
      <c r="G410" s="273">
        <v>0.18872455795540799</v>
      </c>
      <c r="H410" s="274">
        <v>0.56000000000000005</v>
      </c>
      <c r="I410" s="275" t="s">
        <v>270</v>
      </c>
      <c r="J410" s="271">
        <v>21886</v>
      </c>
      <c r="K410" s="272">
        <v>15545</v>
      </c>
    </row>
    <row r="411" spans="2:11" s="256" customFormat="1" ht="13.5" customHeight="1" x14ac:dyDescent="0.2">
      <c r="B411" s="268"/>
      <c r="C411" s="268"/>
      <c r="D411" s="268"/>
      <c r="E411" s="268"/>
      <c r="F411" s="268">
        <v>32.746467899723399</v>
      </c>
      <c r="G411" s="268">
        <v>32.453855237528096</v>
      </c>
      <c r="H411" s="269"/>
      <c r="I411" s="270" t="s">
        <v>238</v>
      </c>
      <c r="J411" s="271">
        <v>21886</v>
      </c>
      <c r="K411" s="272">
        <v>13595</v>
      </c>
    </row>
    <row r="412" spans="2:11" s="256" customFormat="1" ht="13.5" customHeight="1" x14ac:dyDescent="0.2">
      <c r="B412" s="273"/>
      <c r="C412" s="273"/>
      <c r="D412" s="273"/>
      <c r="E412" s="273"/>
      <c r="F412" s="273">
        <v>0</v>
      </c>
      <c r="G412" s="273">
        <v>0</v>
      </c>
      <c r="H412" s="274"/>
      <c r="I412" s="275" t="s">
        <v>271</v>
      </c>
      <c r="J412" s="271">
        <v>21886</v>
      </c>
      <c r="K412" s="272">
        <v>15610</v>
      </c>
    </row>
    <row r="413" spans="2:11" s="256" customFormat="1" ht="13.5" customHeight="1" x14ac:dyDescent="0.2">
      <c r="B413" s="273"/>
      <c r="C413" s="273"/>
      <c r="D413" s="273"/>
      <c r="E413" s="273"/>
      <c r="F413" s="273">
        <v>12.968750437988401</v>
      </c>
      <c r="G413" s="273">
        <v>12.867625110165399</v>
      </c>
      <c r="H413" s="274"/>
      <c r="I413" s="275" t="s">
        <v>246</v>
      </c>
      <c r="J413" s="271">
        <v>21886</v>
      </c>
      <c r="K413" s="272">
        <v>15611</v>
      </c>
    </row>
    <row r="414" spans="2:11" s="256" customFormat="1" ht="13.5" customHeight="1" x14ac:dyDescent="0.2">
      <c r="B414" s="273"/>
      <c r="C414" s="273"/>
      <c r="D414" s="273"/>
      <c r="E414" s="273"/>
      <c r="F414" s="273">
        <v>19.777717461734998</v>
      </c>
      <c r="G414" s="273">
        <v>19.5862301273627</v>
      </c>
      <c r="H414" s="274"/>
      <c r="I414" s="275" t="s">
        <v>272</v>
      </c>
      <c r="J414" s="271">
        <v>21886</v>
      </c>
      <c r="K414" s="272">
        <v>15608</v>
      </c>
    </row>
    <row r="415" spans="2:11" s="256" customFormat="1" ht="13.5" customHeight="1" x14ac:dyDescent="0.2">
      <c r="B415" s="268"/>
      <c r="C415" s="268"/>
      <c r="D415" s="268">
        <v>8</v>
      </c>
      <c r="E415" s="268">
        <v>0</v>
      </c>
      <c r="F415" s="268">
        <v>0.26567245636787001</v>
      </c>
      <c r="G415" s="268">
        <v>0.263728022950662</v>
      </c>
      <c r="H415" s="269"/>
      <c r="I415" s="270" t="s">
        <v>273</v>
      </c>
      <c r="J415" s="271">
        <v>21886</v>
      </c>
      <c r="K415" s="272">
        <v>15584</v>
      </c>
    </row>
    <row r="416" spans="2:11" s="256" customFormat="1" ht="13.5" customHeight="1" x14ac:dyDescent="0.2">
      <c r="B416" s="268"/>
      <c r="C416" s="268"/>
      <c r="D416" s="268"/>
      <c r="E416" s="268"/>
      <c r="F416" s="268">
        <v>0</v>
      </c>
      <c r="G416" s="268">
        <v>0</v>
      </c>
      <c r="H416" s="269"/>
      <c r="I416" s="270" t="s">
        <v>274</v>
      </c>
      <c r="J416" s="271">
        <v>21886</v>
      </c>
      <c r="K416" s="272">
        <v>17728</v>
      </c>
    </row>
    <row r="417" spans="2:11" s="256" customFormat="1" ht="13.5" customHeight="1" x14ac:dyDescent="0.2">
      <c r="B417" s="268"/>
      <c r="C417" s="268"/>
      <c r="D417" s="268"/>
      <c r="E417" s="268"/>
      <c r="F417" s="268">
        <v>-2.1924631835036799</v>
      </c>
      <c r="G417" s="268">
        <v>-2.1996467626125003</v>
      </c>
      <c r="H417" s="269"/>
      <c r="I417" s="270" t="s">
        <v>275</v>
      </c>
      <c r="J417" s="271">
        <v>21886</v>
      </c>
      <c r="K417" s="272">
        <v>15624</v>
      </c>
    </row>
    <row r="418" spans="2:11" s="256" customFormat="1" ht="13.5" customHeight="1" x14ac:dyDescent="0.2">
      <c r="B418" s="268"/>
      <c r="C418" s="268"/>
      <c r="D418" s="268">
        <v>8</v>
      </c>
      <c r="E418" s="268">
        <v>1</v>
      </c>
      <c r="F418" s="268">
        <v>6.2887887111033391</v>
      </c>
      <c r="G418" s="268">
        <v>6.5700740708994099</v>
      </c>
      <c r="H418" s="269"/>
      <c r="I418" s="270" t="s">
        <v>276</v>
      </c>
      <c r="J418" s="271">
        <v>21886</v>
      </c>
      <c r="K418" s="272">
        <v>15644</v>
      </c>
    </row>
    <row r="419" spans="2:11" s="256" customFormat="1" ht="13.5" customHeight="1" x14ac:dyDescent="0.2">
      <c r="B419" s="268"/>
      <c r="C419" s="268"/>
      <c r="D419" s="268">
        <v>31</v>
      </c>
      <c r="E419" s="268">
        <v>25</v>
      </c>
      <c r="F419" s="268">
        <v>27.713951772391397</v>
      </c>
      <c r="G419" s="268">
        <v>27.7519893251479</v>
      </c>
      <c r="H419" s="269">
        <v>3.8247981342362802</v>
      </c>
      <c r="I419" s="270" t="s">
        <v>239</v>
      </c>
      <c r="J419" s="271">
        <v>21886</v>
      </c>
      <c r="K419" s="272">
        <v>15704</v>
      </c>
    </row>
    <row r="420" spans="2:11" s="256" customFormat="1" ht="13.5" customHeight="1" x14ac:dyDescent="0.2">
      <c r="B420" s="268"/>
      <c r="C420" s="268"/>
      <c r="D420" s="268"/>
      <c r="E420" s="268"/>
      <c r="F420" s="268">
        <v>31.128176088869697</v>
      </c>
      <c r="G420" s="268">
        <v>31.094635537759</v>
      </c>
      <c r="H420" s="269">
        <v>8.8855063933114202</v>
      </c>
      <c r="I420" s="270" t="s">
        <v>277</v>
      </c>
      <c r="J420" s="271">
        <v>21886</v>
      </c>
      <c r="K420" s="272">
        <v>15749</v>
      </c>
    </row>
    <row r="421" spans="2:11" s="256" customFormat="1" ht="13.5" customHeight="1" x14ac:dyDescent="0.2">
      <c r="B421" s="268"/>
      <c r="C421" s="268"/>
      <c r="D421" s="268"/>
      <c r="E421" s="268"/>
      <c r="F421" s="268">
        <v>100</v>
      </c>
      <c r="G421" s="268">
        <v>100</v>
      </c>
      <c r="H421" s="269">
        <v>3.8731481276080504</v>
      </c>
      <c r="I421" s="270" t="s">
        <v>278</v>
      </c>
      <c r="J421" s="271">
        <v>21886</v>
      </c>
      <c r="K421" s="272">
        <v>11258</v>
      </c>
    </row>
    <row r="422" spans="2:11" s="256" customFormat="1" ht="13.5" customHeight="1" x14ac:dyDescent="0.2">
      <c r="B422" s="268"/>
      <c r="C422" s="268"/>
      <c r="D422" s="268">
        <v>40</v>
      </c>
      <c r="E422" s="268">
        <v>30</v>
      </c>
      <c r="F422" s="268">
        <v>32.703542519433803</v>
      </c>
      <c r="G422" s="268">
        <v>32.679449970973899</v>
      </c>
      <c r="H422" s="269">
        <v>8.5845709560996202</v>
      </c>
      <c r="I422" s="270" t="s">
        <v>240</v>
      </c>
      <c r="J422" s="271">
        <v>21886</v>
      </c>
      <c r="K422" s="272">
        <v>15705</v>
      </c>
    </row>
    <row r="423" spans="2:11" s="256" customFormat="1" ht="13.5" customHeight="1" x14ac:dyDescent="0.2">
      <c r="B423" s="268"/>
      <c r="C423" s="268"/>
      <c r="D423" s="268"/>
      <c r="E423" s="268"/>
      <c r="F423" s="268">
        <v>17.473299783404304</v>
      </c>
      <c r="G423" s="268">
        <v>17.442996811953801</v>
      </c>
      <c r="H423" s="269">
        <v>1.0925125676952498</v>
      </c>
      <c r="I423" s="270" t="s">
        <v>279</v>
      </c>
      <c r="J423" s="271">
        <v>21886</v>
      </c>
      <c r="K423" s="272">
        <v>16144</v>
      </c>
    </row>
    <row r="424" spans="2:11" s="256" customFormat="1" ht="13.5" customHeight="1" x14ac:dyDescent="0.2">
      <c r="B424" s="273"/>
      <c r="C424" s="273"/>
      <c r="D424" s="273"/>
      <c r="E424" s="273"/>
      <c r="F424" s="273">
        <v>0.361140188559812</v>
      </c>
      <c r="G424" s="273">
        <v>0.36233237199618606</v>
      </c>
      <c r="H424" s="274"/>
      <c r="I424" s="275" t="s">
        <v>508</v>
      </c>
      <c r="J424" s="271">
        <v>21886</v>
      </c>
      <c r="K424" s="272">
        <v>12755</v>
      </c>
    </row>
    <row r="425" spans="2:11" s="256" customFormat="1" ht="13.5" customHeight="1" x14ac:dyDescent="0.2">
      <c r="B425" s="273"/>
      <c r="C425" s="273"/>
      <c r="D425" s="273"/>
      <c r="E425" s="273"/>
      <c r="F425" s="273">
        <v>9.1376551525950797E-2</v>
      </c>
      <c r="G425" s="273">
        <v>9.0798548182476499E-2</v>
      </c>
      <c r="H425" s="274">
        <v>2.77</v>
      </c>
      <c r="I425" s="275" t="s">
        <v>509</v>
      </c>
      <c r="J425" s="271">
        <v>21886</v>
      </c>
      <c r="K425" s="272">
        <v>12359</v>
      </c>
    </row>
    <row r="426" spans="2:11" s="256" customFormat="1" ht="26.25" customHeight="1" x14ac:dyDescent="0.2"/>
    <row r="427" spans="2:11" s="256" customFormat="1" ht="22.5" customHeight="1" x14ac:dyDescent="0.2">
      <c r="B427" s="257"/>
      <c r="C427" s="258"/>
      <c r="D427" s="258"/>
      <c r="E427" s="258"/>
      <c r="F427" s="258"/>
      <c r="G427" s="259"/>
      <c r="H427" s="260" t="s">
        <v>285</v>
      </c>
      <c r="I427" s="261"/>
      <c r="J427" s="262" t="s">
        <v>228</v>
      </c>
      <c r="K427" s="262" t="s">
        <v>229</v>
      </c>
    </row>
    <row r="428" spans="2:11" s="256" customFormat="1" ht="13.5" customHeight="1" x14ac:dyDescent="0.2">
      <c r="B428" s="263"/>
      <c r="C428" s="264"/>
      <c r="D428" s="264"/>
      <c r="E428" s="264"/>
      <c r="F428" s="369" t="s">
        <v>602</v>
      </c>
      <c r="G428" s="369"/>
      <c r="H428" s="369"/>
      <c r="I428" s="261"/>
      <c r="J428" s="261"/>
      <c r="K428" s="265"/>
    </row>
    <row r="429" spans="2:11" s="256" customFormat="1" ht="13.5" customHeight="1" x14ac:dyDescent="0.2">
      <c r="B429" s="367" t="s">
        <v>231</v>
      </c>
      <c r="C429" s="367"/>
      <c r="D429" s="367" t="s">
        <v>232</v>
      </c>
      <c r="E429" s="367"/>
      <c r="F429" s="266" t="s">
        <v>232</v>
      </c>
      <c r="G429" s="266" t="s">
        <v>232</v>
      </c>
      <c r="H429" s="368" t="s">
        <v>231</v>
      </c>
      <c r="I429" s="267" t="s">
        <v>233</v>
      </c>
      <c r="J429" s="261"/>
      <c r="K429" s="265"/>
    </row>
    <row r="430" spans="2:11" s="256" customFormat="1" ht="13.5" customHeight="1" x14ac:dyDescent="0.2">
      <c r="B430" s="266" t="s">
        <v>234</v>
      </c>
      <c r="C430" s="266" t="s">
        <v>235</v>
      </c>
      <c r="D430" s="266" t="s">
        <v>234</v>
      </c>
      <c r="E430" s="266" t="s">
        <v>235</v>
      </c>
      <c r="F430" s="266" t="s">
        <v>592</v>
      </c>
      <c r="G430" s="266" t="s">
        <v>594</v>
      </c>
      <c r="H430" s="368"/>
      <c r="I430" s="261"/>
      <c r="J430" s="261"/>
      <c r="K430" s="265"/>
    </row>
    <row r="431" spans="2:11" s="256" customFormat="1" ht="13.5" customHeight="1" x14ac:dyDescent="0.2">
      <c r="B431" s="268"/>
      <c r="C431" s="268"/>
      <c r="D431" s="268"/>
      <c r="E431" s="268"/>
      <c r="F431" s="268">
        <v>23.784375789374398</v>
      </c>
      <c r="G431" s="268">
        <v>23.929537576782899</v>
      </c>
      <c r="H431" s="269">
        <v>4.433753387207469</v>
      </c>
      <c r="I431" s="270" t="s">
        <v>236</v>
      </c>
      <c r="J431" s="271">
        <v>21894</v>
      </c>
      <c r="K431" s="272">
        <v>13591</v>
      </c>
    </row>
    <row r="432" spans="2:11" s="256" customFormat="1" ht="13.5" customHeight="1" x14ac:dyDescent="0.2">
      <c r="B432" s="268">
        <v>6</v>
      </c>
      <c r="C432" s="268">
        <v>3.5</v>
      </c>
      <c r="D432" s="268"/>
      <c r="E432" s="268"/>
      <c r="F432" s="268">
        <v>23.784375789374398</v>
      </c>
      <c r="G432" s="268">
        <v>23.929537576782899</v>
      </c>
      <c r="H432" s="269">
        <v>4.433753387207469</v>
      </c>
      <c r="I432" s="270" t="s">
        <v>250</v>
      </c>
      <c r="J432" s="271">
        <v>21894</v>
      </c>
      <c r="K432" s="272">
        <v>19967</v>
      </c>
    </row>
    <row r="433" spans="2:11" s="256" customFormat="1" ht="13.5" customHeight="1" x14ac:dyDescent="0.2">
      <c r="B433" s="273"/>
      <c r="C433" s="273"/>
      <c r="D433" s="273"/>
      <c r="E433" s="273"/>
      <c r="F433" s="273">
        <v>2.49202869689059</v>
      </c>
      <c r="G433" s="273">
        <v>2.5064060964897301</v>
      </c>
      <c r="H433" s="274">
        <v>10.341096144207199</v>
      </c>
      <c r="I433" s="275" t="s">
        <v>251</v>
      </c>
      <c r="J433" s="271">
        <v>21894</v>
      </c>
      <c r="K433" s="272">
        <v>15744</v>
      </c>
    </row>
    <row r="434" spans="2:11" s="256" customFormat="1" ht="13.5" customHeight="1" x14ac:dyDescent="0.2">
      <c r="B434" s="273"/>
      <c r="C434" s="273"/>
      <c r="D434" s="273"/>
      <c r="E434" s="273"/>
      <c r="F434" s="273">
        <v>21.135129598816398</v>
      </c>
      <c r="G434" s="273">
        <v>21.265607757244798</v>
      </c>
      <c r="H434" s="274">
        <v>3.7359859815402703</v>
      </c>
      <c r="I434" s="275" t="s">
        <v>252</v>
      </c>
      <c r="J434" s="271">
        <v>21894</v>
      </c>
      <c r="K434" s="272">
        <v>13462</v>
      </c>
    </row>
    <row r="435" spans="2:11" s="256" customFormat="1" ht="13.5" customHeight="1" x14ac:dyDescent="0.2">
      <c r="B435" s="273"/>
      <c r="C435" s="273"/>
      <c r="D435" s="273"/>
      <c r="E435" s="273"/>
      <c r="F435" s="273">
        <v>0</v>
      </c>
      <c r="G435" s="273">
        <v>0</v>
      </c>
      <c r="H435" s="274"/>
      <c r="I435" s="275" t="s">
        <v>253</v>
      </c>
      <c r="J435" s="271">
        <v>21894</v>
      </c>
      <c r="K435" s="272">
        <v>15544</v>
      </c>
    </row>
    <row r="436" spans="2:11" s="256" customFormat="1" ht="13.5" customHeight="1" x14ac:dyDescent="0.2">
      <c r="B436" s="273"/>
      <c r="C436" s="273"/>
      <c r="D436" s="273"/>
      <c r="E436" s="273"/>
      <c r="F436" s="273">
        <v>0.15721749366746102</v>
      </c>
      <c r="G436" s="273">
        <v>0.15752372304842802</v>
      </c>
      <c r="H436" s="274">
        <v>4.6000000000000005</v>
      </c>
      <c r="I436" s="275" t="s">
        <v>254</v>
      </c>
      <c r="J436" s="271">
        <v>21894</v>
      </c>
      <c r="K436" s="272">
        <v>12978</v>
      </c>
    </row>
    <row r="437" spans="2:11" s="256" customFormat="1" ht="13.5" customHeight="1" x14ac:dyDescent="0.2">
      <c r="B437" s="268">
        <v>5</v>
      </c>
      <c r="C437" s="268">
        <v>2.5</v>
      </c>
      <c r="D437" s="268"/>
      <c r="E437" s="268"/>
      <c r="F437" s="268">
        <v>25.944185909957596</v>
      </c>
      <c r="G437" s="268">
        <v>25.703157324506297</v>
      </c>
      <c r="H437" s="269">
        <v>2.9694120043666001</v>
      </c>
      <c r="I437" s="270" t="s">
        <v>237</v>
      </c>
      <c r="J437" s="271">
        <v>21894</v>
      </c>
      <c r="K437" s="272">
        <v>17726</v>
      </c>
    </row>
    <row r="438" spans="2:11" s="256" customFormat="1" ht="13.5" customHeight="1" x14ac:dyDescent="0.2">
      <c r="B438" s="273"/>
      <c r="C438" s="273"/>
      <c r="D438" s="273"/>
      <c r="E438" s="273"/>
      <c r="F438" s="273">
        <v>6.5568548998708396</v>
      </c>
      <c r="G438" s="273">
        <v>6.1784296382950794</v>
      </c>
      <c r="H438" s="274"/>
      <c r="I438" s="275" t="s">
        <v>255</v>
      </c>
      <c r="J438" s="271">
        <v>21894</v>
      </c>
      <c r="K438" s="272">
        <v>17727</v>
      </c>
    </row>
    <row r="439" spans="2:11" s="256" customFormat="1" ht="13.5" customHeight="1" x14ac:dyDescent="0.2">
      <c r="B439" s="268"/>
      <c r="C439" s="268"/>
      <c r="D439" s="268"/>
      <c r="E439" s="268"/>
      <c r="F439" s="268">
        <v>19.387331010086697</v>
      </c>
      <c r="G439" s="268">
        <v>19.524727686211197</v>
      </c>
      <c r="H439" s="269">
        <v>3.97367626541608</v>
      </c>
      <c r="I439" s="270" t="s">
        <v>256</v>
      </c>
      <c r="J439" s="271">
        <v>21894</v>
      </c>
      <c r="K439" s="272">
        <v>13592</v>
      </c>
    </row>
    <row r="440" spans="2:11" s="256" customFormat="1" ht="13.5" customHeight="1" x14ac:dyDescent="0.2">
      <c r="B440" s="273"/>
      <c r="C440" s="273"/>
      <c r="D440" s="273"/>
      <c r="E440" s="273"/>
      <c r="F440" s="273">
        <v>4.3721302539952491</v>
      </c>
      <c r="G440" s="273">
        <v>4.3952210719566995</v>
      </c>
      <c r="H440" s="274">
        <v>0.57372221495422093</v>
      </c>
      <c r="I440" s="275" t="s">
        <v>257</v>
      </c>
      <c r="J440" s="271">
        <v>21894</v>
      </c>
      <c r="K440" s="272">
        <v>11566</v>
      </c>
    </row>
    <row r="441" spans="2:11" s="256" customFormat="1" ht="13.5" customHeight="1" x14ac:dyDescent="0.2">
      <c r="B441" s="273"/>
      <c r="C441" s="273"/>
      <c r="D441" s="273"/>
      <c r="E441" s="273"/>
      <c r="F441" s="273">
        <v>9.7340703453227189</v>
      </c>
      <c r="G441" s="273">
        <v>9.7943399147837287</v>
      </c>
      <c r="H441" s="274">
        <v>5.4735535016364096</v>
      </c>
      <c r="I441" s="275" t="s">
        <v>258</v>
      </c>
      <c r="J441" s="271">
        <v>21894</v>
      </c>
      <c r="K441" s="272">
        <v>13419</v>
      </c>
    </row>
    <row r="442" spans="2:11" s="256" customFormat="1" ht="13.5" customHeight="1" x14ac:dyDescent="0.2">
      <c r="B442" s="273"/>
      <c r="C442" s="273"/>
      <c r="D442" s="273"/>
      <c r="E442" s="273"/>
      <c r="F442" s="273">
        <v>0</v>
      </c>
      <c r="G442" s="273">
        <v>0</v>
      </c>
      <c r="H442" s="274"/>
      <c r="I442" s="275" t="s">
        <v>259</v>
      </c>
      <c r="J442" s="271">
        <v>21894</v>
      </c>
      <c r="K442" s="272">
        <v>11568</v>
      </c>
    </row>
    <row r="443" spans="2:11" s="256" customFormat="1" ht="13.5" customHeight="1" x14ac:dyDescent="0.2">
      <c r="B443" s="273"/>
      <c r="C443" s="273"/>
      <c r="D443" s="273"/>
      <c r="E443" s="273"/>
      <c r="F443" s="273">
        <v>5.1476768119579797</v>
      </c>
      <c r="G443" s="273">
        <v>5.2012317296203197</v>
      </c>
      <c r="H443" s="274">
        <v>4.02410867903588</v>
      </c>
      <c r="I443" s="275" t="s">
        <v>260</v>
      </c>
      <c r="J443" s="271">
        <v>21894</v>
      </c>
      <c r="K443" s="272">
        <v>12479</v>
      </c>
    </row>
    <row r="444" spans="2:11" s="256" customFormat="1" ht="13.5" customHeight="1" x14ac:dyDescent="0.2">
      <c r="B444" s="273"/>
      <c r="C444" s="273"/>
      <c r="D444" s="273"/>
      <c r="E444" s="273"/>
      <c r="F444" s="273">
        <v>0.107362128980623</v>
      </c>
      <c r="G444" s="273">
        <v>0.107696557950188</v>
      </c>
      <c r="H444" s="274">
        <v>4.9908014730655994</v>
      </c>
      <c r="I444" s="275" t="s">
        <v>261</v>
      </c>
      <c r="J444" s="271">
        <v>21894</v>
      </c>
      <c r="K444" s="272">
        <v>12480</v>
      </c>
    </row>
    <row r="445" spans="2:11" s="256" customFormat="1" ht="13.5" customHeight="1" x14ac:dyDescent="0.2">
      <c r="B445" s="273"/>
      <c r="C445" s="273"/>
      <c r="D445" s="273"/>
      <c r="E445" s="273"/>
      <c r="F445" s="273">
        <v>0</v>
      </c>
      <c r="G445" s="273">
        <v>0</v>
      </c>
      <c r="H445" s="274"/>
      <c r="I445" s="275" t="s">
        <v>262</v>
      </c>
      <c r="J445" s="271">
        <v>21894</v>
      </c>
      <c r="K445" s="272">
        <v>11578</v>
      </c>
    </row>
    <row r="446" spans="2:11" s="256" customFormat="1" ht="13.5" customHeight="1" x14ac:dyDescent="0.2">
      <c r="B446" s="273"/>
      <c r="C446" s="273"/>
      <c r="D446" s="273"/>
      <c r="E446" s="273"/>
      <c r="F446" s="273">
        <v>0</v>
      </c>
      <c r="G446" s="273">
        <v>0</v>
      </c>
      <c r="H446" s="274"/>
      <c r="I446" s="275" t="s">
        <v>263</v>
      </c>
      <c r="J446" s="271">
        <v>21894</v>
      </c>
      <c r="K446" s="272">
        <v>12497</v>
      </c>
    </row>
    <row r="447" spans="2:11" s="256" customFormat="1" ht="13.5" customHeight="1" x14ac:dyDescent="0.2">
      <c r="B447" s="273"/>
      <c r="C447" s="273"/>
      <c r="D447" s="273"/>
      <c r="E447" s="273"/>
      <c r="F447" s="273">
        <v>0</v>
      </c>
      <c r="G447" s="273">
        <v>0</v>
      </c>
      <c r="H447" s="274"/>
      <c r="I447" s="275" t="s">
        <v>264</v>
      </c>
      <c r="J447" s="271">
        <v>21894</v>
      </c>
      <c r="K447" s="272">
        <v>15546</v>
      </c>
    </row>
    <row r="448" spans="2:11" s="256" customFormat="1" ht="13.5" customHeight="1" x14ac:dyDescent="0.2">
      <c r="B448" s="273"/>
      <c r="C448" s="273"/>
      <c r="D448" s="273">
        <v>4</v>
      </c>
      <c r="E448" s="273">
        <v>0</v>
      </c>
      <c r="F448" s="273">
        <v>2.6091469830136001E-2</v>
      </c>
      <c r="G448" s="273">
        <v>2.62384119002739E-2</v>
      </c>
      <c r="H448" s="274"/>
      <c r="I448" s="275" t="s">
        <v>265</v>
      </c>
      <c r="J448" s="271">
        <v>21894</v>
      </c>
      <c r="K448" s="272">
        <v>12481</v>
      </c>
    </row>
    <row r="449" spans="2:11" s="256" customFormat="1" ht="13.5" customHeight="1" x14ac:dyDescent="0.2">
      <c r="B449" s="268"/>
      <c r="C449" s="268"/>
      <c r="D449" s="268"/>
      <c r="E449" s="268"/>
      <c r="F449" s="268">
        <v>10.433700867386399</v>
      </c>
      <c r="G449" s="268">
        <v>10.540341423283</v>
      </c>
      <c r="H449" s="269">
        <v>2.9015262868121199</v>
      </c>
      <c r="I449" s="270" t="s">
        <v>266</v>
      </c>
      <c r="J449" s="271">
        <v>21894</v>
      </c>
      <c r="K449" s="272">
        <v>13594</v>
      </c>
    </row>
    <row r="450" spans="2:11" s="256" customFormat="1" ht="13.5" customHeight="1" x14ac:dyDescent="0.2">
      <c r="B450" s="273"/>
      <c r="C450" s="273"/>
      <c r="D450" s="273"/>
      <c r="E450" s="273"/>
      <c r="F450" s="273">
        <v>1.29954857283426</v>
      </c>
      <c r="G450" s="273">
        <v>1.3131676401175101</v>
      </c>
      <c r="H450" s="274">
        <v>0.31459403014521803</v>
      </c>
      <c r="I450" s="275" t="s">
        <v>267</v>
      </c>
      <c r="J450" s="271">
        <v>21894</v>
      </c>
      <c r="K450" s="272">
        <v>15609</v>
      </c>
    </row>
    <row r="451" spans="2:11" s="256" customFormat="1" ht="13.5" customHeight="1" x14ac:dyDescent="0.2">
      <c r="B451" s="273"/>
      <c r="C451" s="273"/>
      <c r="D451" s="273"/>
      <c r="E451" s="273"/>
      <c r="F451" s="273">
        <v>8.5806485763610105</v>
      </c>
      <c r="G451" s="273">
        <v>8.672169090034151</v>
      </c>
      <c r="H451" s="274">
        <v>3.3489099101594602</v>
      </c>
      <c r="I451" s="275" t="s">
        <v>268</v>
      </c>
      <c r="J451" s="271">
        <v>21894</v>
      </c>
      <c r="K451" s="272">
        <v>11524</v>
      </c>
    </row>
    <row r="452" spans="2:11" s="256" customFormat="1" ht="13.5" customHeight="1" x14ac:dyDescent="0.2">
      <c r="B452" s="273"/>
      <c r="C452" s="273"/>
      <c r="D452" s="273"/>
      <c r="E452" s="273"/>
      <c r="F452" s="273">
        <v>0.26489413175964999</v>
      </c>
      <c r="G452" s="273">
        <v>0.26411803311612503</v>
      </c>
      <c r="H452" s="274">
        <v>4.2621104970798793</v>
      </c>
      <c r="I452" s="275" t="s">
        <v>269</v>
      </c>
      <c r="J452" s="271">
        <v>21894</v>
      </c>
      <c r="K452" s="272">
        <v>15745</v>
      </c>
    </row>
    <row r="453" spans="2:11" s="256" customFormat="1" ht="13.5" customHeight="1" x14ac:dyDescent="0.2">
      <c r="B453" s="273"/>
      <c r="C453" s="273"/>
      <c r="D453" s="273"/>
      <c r="E453" s="273"/>
      <c r="F453" s="273">
        <v>0</v>
      </c>
      <c r="G453" s="273">
        <v>0</v>
      </c>
      <c r="H453" s="274"/>
      <c r="I453" s="275" t="s">
        <v>270</v>
      </c>
      <c r="J453" s="271">
        <v>21894</v>
      </c>
      <c r="K453" s="272">
        <v>15545</v>
      </c>
    </row>
    <row r="454" spans="2:11" s="256" customFormat="1" ht="13.5" customHeight="1" x14ac:dyDescent="0.2">
      <c r="B454" s="268"/>
      <c r="C454" s="268"/>
      <c r="D454" s="268"/>
      <c r="E454" s="268"/>
      <c r="F454" s="268">
        <v>39.837737433281596</v>
      </c>
      <c r="G454" s="268">
        <v>39.826963675427798</v>
      </c>
      <c r="H454" s="269"/>
      <c r="I454" s="270" t="s">
        <v>238</v>
      </c>
      <c r="J454" s="271">
        <v>21894</v>
      </c>
      <c r="K454" s="272">
        <v>13595</v>
      </c>
    </row>
    <row r="455" spans="2:11" s="256" customFormat="1" ht="13.5" customHeight="1" x14ac:dyDescent="0.2">
      <c r="B455" s="273"/>
      <c r="C455" s="273"/>
      <c r="D455" s="273"/>
      <c r="E455" s="273"/>
      <c r="F455" s="273">
        <v>0</v>
      </c>
      <c r="G455" s="273">
        <v>0</v>
      </c>
      <c r="H455" s="274"/>
      <c r="I455" s="275" t="s">
        <v>271</v>
      </c>
      <c r="J455" s="271">
        <v>21894</v>
      </c>
      <c r="K455" s="272">
        <v>15610</v>
      </c>
    </row>
    <row r="456" spans="2:11" s="256" customFormat="1" ht="13.5" customHeight="1" x14ac:dyDescent="0.2">
      <c r="B456" s="273"/>
      <c r="C456" s="273"/>
      <c r="D456" s="273"/>
      <c r="E456" s="273"/>
      <c r="F456" s="273">
        <v>16.097087379446801</v>
      </c>
      <c r="G456" s="273">
        <v>16.0801497933926</v>
      </c>
      <c r="H456" s="274"/>
      <c r="I456" s="275" t="s">
        <v>246</v>
      </c>
      <c r="J456" s="271">
        <v>21894</v>
      </c>
      <c r="K456" s="272">
        <v>15611</v>
      </c>
    </row>
    <row r="457" spans="2:11" s="256" customFormat="1" ht="13.5" customHeight="1" x14ac:dyDescent="0.2">
      <c r="B457" s="273"/>
      <c r="C457" s="273"/>
      <c r="D457" s="273"/>
      <c r="E457" s="273"/>
      <c r="F457" s="273">
        <v>23.740650053834802</v>
      </c>
      <c r="G457" s="273">
        <v>23.746813882035099</v>
      </c>
      <c r="H457" s="274"/>
      <c r="I457" s="275" t="s">
        <v>272</v>
      </c>
      <c r="J457" s="271">
        <v>21894</v>
      </c>
      <c r="K457" s="272">
        <v>15608</v>
      </c>
    </row>
    <row r="458" spans="2:11" s="256" customFormat="1" ht="13.5" customHeight="1" x14ac:dyDescent="0.2">
      <c r="B458" s="268"/>
      <c r="C458" s="268"/>
      <c r="D458" s="268">
        <v>0</v>
      </c>
      <c r="E458" s="268">
        <v>0</v>
      </c>
      <c r="F458" s="268">
        <v>0</v>
      </c>
      <c r="G458" s="268">
        <v>0</v>
      </c>
      <c r="H458" s="269"/>
      <c r="I458" s="270" t="s">
        <v>273</v>
      </c>
      <c r="J458" s="271">
        <v>21894</v>
      </c>
      <c r="K458" s="272">
        <v>15584</v>
      </c>
    </row>
    <row r="459" spans="2:11" s="256" customFormat="1" ht="13.5" customHeight="1" x14ac:dyDescent="0.2">
      <c r="B459" s="268"/>
      <c r="C459" s="268"/>
      <c r="D459" s="268"/>
      <c r="E459" s="268"/>
      <c r="F459" s="268">
        <v>0</v>
      </c>
      <c r="G459" s="268">
        <v>0</v>
      </c>
      <c r="H459" s="269"/>
      <c r="I459" s="270" t="s">
        <v>274</v>
      </c>
      <c r="J459" s="271">
        <v>21894</v>
      </c>
      <c r="K459" s="272">
        <v>17728</v>
      </c>
    </row>
    <row r="460" spans="2:11" s="256" customFormat="1" ht="13.5" customHeight="1" x14ac:dyDescent="0.2">
      <c r="B460" s="268"/>
      <c r="C460" s="268"/>
      <c r="D460" s="268"/>
      <c r="E460" s="268"/>
      <c r="F460" s="268">
        <v>-10.458625065890999</v>
      </c>
      <c r="G460" s="268">
        <v>-10.583327674408199</v>
      </c>
      <c r="H460" s="269"/>
      <c r="I460" s="270" t="s">
        <v>275</v>
      </c>
      <c r="J460" s="271">
        <v>21894</v>
      </c>
      <c r="K460" s="272">
        <v>15624</v>
      </c>
    </row>
    <row r="461" spans="2:11" s="256" customFormat="1" ht="13.5" customHeight="1" x14ac:dyDescent="0.2">
      <c r="B461" s="268"/>
      <c r="C461" s="268"/>
      <c r="D461" s="268">
        <v>8</v>
      </c>
      <c r="E461" s="268">
        <v>1</v>
      </c>
      <c r="F461" s="268">
        <v>6.84546448630232</v>
      </c>
      <c r="G461" s="268">
        <v>6.4693162983103401</v>
      </c>
      <c r="H461" s="269"/>
      <c r="I461" s="270" t="s">
        <v>276</v>
      </c>
      <c r="J461" s="271">
        <v>21894</v>
      </c>
      <c r="K461" s="272">
        <v>15644</v>
      </c>
    </row>
    <row r="462" spans="2:11" s="256" customFormat="1" ht="13.5" customHeight="1" x14ac:dyDescent="0.2">
      <c r="B462" s="268"/>
      <c r="C462" s="268"/>
      <c r="D462" s="268">
        <v>40</v>
      </c>
      <c r="E462" s="268">
        <v>34</v>
      </c>
      <c r="F462" s="268">
        <v>35.235711247875599</v>
      </c>
      <c r="G462" s="268">
        <v>35.510823167965491</v>
      </c>
      <c r="H462" s="269">
        <v>3.6915959523012498</v>
      </c>
      <c r="I462" s="270" t="s">
        <v>239</v>
      </c>
      <c r="J462" s="271">
        <v>21894</v>
      </c>
      <c r="K462" s="272">
        <v>15704</v>
      </c>
    </row>
    <row r="463" spans="2:11" s="256" customFormat="1" ht="13.5" customHeight="1" x14ac:dyDescent="0.2">
      <c r="B463" s="268"/>
      <c r="C463" s="268"/>
      <c r="D463" s="268"/>
      <c r="E463" s="268"/>
      <c r="F463" s="268">
        <v>0.18330896349759698</v>
      </c>
      <c r="G463" s="268">
        <v>0.183762134948702</v>
      </c>
      <c r="H463" s="269">
        <v>3.9452542694662096</v>
      </c>
      <c r="I463" s="270" t="s">
        <v>277</v>
      </c>
      <c r="J463" s="271">
        <v>21894</v>
      </c>
      <c r="K463" s="272">
        <v>15749</v>
      </c>
    </row>
    <row r="464" spans="2:11" s="256" customFormat="1" ht="13.5" customHeight="1" x14ac:dyDescent="0.2">
      <c r="B464" s="268"/>
      <c r="C464" s="268"/>
      <c r="D464" s="268"/>
      <c r="E464" s="268"/>
      <c r="F464" s="268">
        <v>100</v>
      </c>
      <c r="G464" s="268">
        <v>99.999999999999901</v>
      </c>
      <c r="H464" s="269">
        <v>2.1276669113875704</v>
      </c>
      <c r="I464" s="270" t="s">
        <v>278</v>
      </c>
      <c r="J464" s="271">
        <v>21894</v>
      </c>
      <c r="K464" s="272">
        <v>11258</v>
      </c>
    </row>
    <row r="465" spans="2:11" s="256" customFormat="1" ht="13.5" customHeight="1" x14ac:dyDescent="0.2">
      <c r="B465" s="268"/>
      <c r="C465" s="268"/>
      <c r="D465" s="268">
        <v>23</v>
      </c>
      <c r="E465" s="268">
        <v>13</v>
      </c>
      <c r="F465" s="268">
        <v>17.897777869042798</v>
      </c>
      <c r="G465" s="268">
        <v>18.009134723347699</v>
      </c>
      <c r="H465" s="269">
        <v>4.5797574564018699</v>
      </c>
      <c r="I465" s="270" t="s">
        <v>240</v>
      </c>
      <c r="J465" s="271">
        <v>21894</v>
      </c>
      <c r="K465" s="272">
        <v>15705</v>
      </c>
    </row>
    <row r="466" spans="2:11" s="256" customFormat="1" ht="13.5" customHeight="1" x14ac:dyDescent="0.2">
      <c r="B466" s="268"/>
      <c r="C466" s="268"/>
      <c r="D466" s="268"/>
      <c r="E466" s="268"/>
      <c r="F466" s="268">
        <v>18.949270629835897</v>
      </c>
      <c r="G466" s="268">
        <v>18.997409228109998</v>
      </c>
      <c r="H466" s="269">
        <v>1.0191977848371099</v>
      </c>
      <c r="I466" s="270" t="s">
        <v>279</v>
      </c>
      <c r="J466" s="271">
        <v>21894</v>
      </c>
      <c r="K466" s="272">
        <v>16144</v>
      </c>
    </row>
    <row r="467" spans="2:11" s="256" customFormat="1" ht="13.5" customHeight="1" x14ac:dyDescent="0.2">
      <c r="B467" s="273"/>
      <c r="C467" s="273"/>
      <c r="D467" s="273"/>
      <c r="E467" s="273"/>
      <c r="F467" s="273">
        <v>0.28860958643148099</v>
      </c>
      <c r="G467" s="273">
        <v>0.29088666001526003</v>
      </c>
      <c r="H467" s="274"/>
      <c r="I467" s="275" t="s">
        <v>508</v>
      </c>
      <c r="J467" s="271">
        <v>21894</v>
      </c>
      <c r="K467" s="272">
        <v>12755</v>
      </c>
    </row>
    <row r="468" spans="2:11" s="256" customFormat="1" ht="13.5" customHeight="1" x14ac:dyDescent="0.2">
      <c r="B468" s="273"/>
      <c r="C468" s="273"/>
      <c r="D468" s="273"/>
      <c r="E468" s="273"/>
      <c r="F468" s="273">
        <v>0</v>
      </c>
      <c r="G468" s="273">
        <v>0</v>
      </c>
      <c r="H468" s="274"/>
      <c r="I468" s="275" t="s">
        <v>509</v>
      </c>
      <c r="J468" s="271">
        <v>21894</v>
      </c>
      <c r="K468" s="272">
        <v>12359</v>
      </c>
    </row>
    <row r="469" spans="2:11" s="256" customFormat="1" ht="26.25" customHeight="1" x14ac:dyDescent="0.2"/>
    <row r="470" spans="2:11" s="256" customFormat="1" ht="22.5" customHeight="1" x14ac:dyDescent="0.2">
      <c r="B470" s="257"/>
      <c r="C470" s="258"/>
      <c r="D470" s="258"/>
      <c r="E470" s="258"/>
      <c r="F470" s="258"/>
      <c r="G470" s="259"/>
      <c r="H470" s="260" t="s">
        <v>286</v>
      </c>
      <c r="I470" s="261"/>
      <c r="J470" s="262" t="s">
        <v>228</v>
      </c>
      <c r="K470" s="262" t="s">
        <v>229</v>
      </c>
    </row>
    <row r="471" spans="2:11" s="256" customFormat="1" ht="13.5" customHeight="1" x14ac:dyDescent="0.2">
      <c r="B471" s="263"/>
      <c r="C471" s="264"/>
      <c r="D471" s="264"/>
      <c r="E471" s="264"/>
      <c r="F471" s="369" t="s">
        <v>603</v>
      </c>
      <c r="G471" s="369"/>
      <c r="H471" s="369"/>
      <c r="I471" s="261"/>
      <c r="J471" s="261"/>
      <c r="K471" s="265"/>
    </row>
    <row r="472" spans="2:11" s="256" customFormat="1" ht="13.5" customHeight="1" x14ac:dyDescent="0.2">
      <c r="B472" s="367" t="s">
        <v>231</v>
      </c>
      <c r="C472" s="367"/>
      <c r="D472" s="367" t="s">
        <v>232</v>
      </c>
      <c r="E472" s="367"/>
      <c r="F472" s="266" t="s">
        <v>232</v>
      </c>
      <c r="G472" s="266" t="s">
        <v>232</v>
      </c>
      <c r="H472" s="368" t="s">
        <v>231</v>
      </c>
      <c r="I472" s="267" t="s">
        <v>233</v>
      </c>
      <c r="J472" s="261"/>
      <c r="K472" s="265"/>
    </row>
    <row r="473" spans="2:11" s="256" customFormat="1" ht="13.5" customHeight="1" x14ac:dyDescent="0.2">
      <c r="B473" s="266" t="s">
        <v>234</v>
      </c>
      <c r="C473" s="266" t="s">
        <v>235</v>
      </c>
      <c r="D473" s="266" t="s">
        <v>234</v>
      </c>
      <c r="E473" s="266" t="s">
        <v>235</v>
      </c>
      <c r="F473" s="266" t="s">
        <v>592</v>
      </c>
      <c r="G473" s="266" t="s">
        <v>594</v>
      </c>
      <c r="H473" s="368"/>
      <c r="I473" s="261"/>
      <c r="J473" s="261"/>
      <c r="K473" s="265"/>
    </row>
    <row r="474" spans="2:11" s="256" customFormat="1" ht="13.5" customHeight="1" x14ac:dyDescent="0.2">
      <c r="B474" s="268"/>
      <c r="C474" s="268"/>
      <c r="D474" s="268"/>
      <c r="E474" s="268"/>
      <c r="F474" s="268">
        <v>0</v>
      </c>
      <c r="G474" s="268">
        <v>0</v>
      </c>
      <c r="H474" s="269"/>
      <c r="I474" s="270" t="s">
        <v>236</v>
      </c>
      <c r="J474" s="271">
        <v>21908</v>
      </c>
      <c r="K474" s="272">
        <v>13591</v>
      </c>
    </row>
    <row r="475" spans="2:11" s="256" customFormat="1" ht="13.5" customHeight="1" x14ac:dyDescent="0.2">
      <c r="B475" s="268"/>
      <c r="C475" s="268"/>
      <c r="D475" s="268"/>
      <c r="E475" s="268"/>
      <c r="F475" s="268">
        <v>0</v>
      </c>
      <c r="G475" s="268">
        <v>0</v>
      </c>
      <c r="H475" s="269"/>
      <c r="I475" s="270" t="s">
        <v>250</v>
      </c>
      <c r="J475" s="271">
        <v>21908</v>
      </c>
      <c r="K475" s="272">
        <v>19967</v>
      </c>
    </row>
    <row r="476" spans="2:11" s="256" customFormat="1" ht="13.5" customHeight="1" x14ac:dyDescent="0.2">
      <c r="B476" s="273"/>
      <c r="C476" s="273"/>
      <c r="D476" s="273"/>
      <c r="E476" s="273"/>
      <c r="F476" s="273">
        <v>0</v>
      </c>
      <c r="G476" s="273">
        <v>0</v>
      </c>
      <c r="H476" s="274"/>
      <c r="I476" s="275" t="s">
        <v>251</v>
      </c>
      <c r="J476" s="271">
        <v>21908</v>
      </c>
      <c r="K476" s="272">
        <v>15744</v>
      </c>
    </row>
    <row r="477" spans="2:11" s="256" customFormat="1" ht="13.5" customHeight="1" x14ac:dyDescent="0.2">
      <c r="B477" s="273"/>
      <c r="C477" s="273"/>
      <c r="D477" s="273"/>
      <c r="E477" s="273"/>
      <c r="F477" s="273">
        <v>0</v>
      </c>
      <c r="G477" s="273">
        <v>0</v>
      </c>
      <c r="H477" s="274"/>
      <c r="I477" s="275" t="s">
        <v>252</v>
      </c>
      <c r="J477" s="271">
        <v>21908</v>
      </c>
      <c r="K477" s="272">
        <v>13462</v>
      </c>
    </row>
    <row r="478" spans="2:11" s="256" customFormat="1" ht="13.5" customHeight="1" x14ac:dyDescent="0.2">
      <c r="B478" s="273"/>
      <c r="C478" s="273"/>
      <c r="D478" s="273"/>
      <c r="E478" s="273"/>
      <c r="F478" s="273">
        <v>0</v>
      </c>
      <c r="G478" s="273">
        <v>0</v>
      </c>
      <c r="H478" s="274"/>
      <c r="I478" s="275" t="s">
        <v>253</v>
      </c>
      <c r="J478" s="271">
        <v>21908</v>
      </c>
      <c r="K478" s="272">
        <v>15544</v>
      </c>
    </row>
    <row r="479" spans="2:11" s="256" customFormat="1" ht="13.5" customHeight="1" x14ac:dyDescent="0.2">
      <c r="B479" s="273"/>
      <c r="C479" s="273"/>
      <c r="D479" s="273"/>
      <c r="E479" s="273"/>
      <c r="F479" s="273">
        <v>0</v>
      </c>
      <c r="G479" s="273">
        <v>0</v>
      </c>
      <c r="H479" s="274"/>
      <c r="I479" s="275" t="s">
        <v>254</v>
      </c>
      <c r="J479" s="271">
        <v>21908</v>
      </c>
      <c r="K479" s="272">
        <v>12978</v>
      </c>
    </row>
    <row r="480" spans="2:11" s="256" customFormat="1" ht="13.5" customHeight="1" x14ac:dyDescent="0.2">
      <c r="B480" s="268"/>
      <c r="C480" s="268"/>
      <c r="D480" s="268"/>
      <c r="E480" s="268"/>
      <c r="F480" s="268">
        <v>4.9722944639118394</v>
      </c>
      <c r="G480" s="268">
        <v>4.8345658714776292</v>
      </c>
      <c r="H480" s="269"/>
      <c r="I480" s="270" t="s">
        <v>237</v>
      </c>
      <c r="J480" s="271">
        <v>21908</v>
      </c>
      <c r="K480" s="272">
        <v>17726</v>
      </c>
    </row>
    <row r="481" spans="2:11" s="256" customFormat="1" ht="13.5" customHeight="1" x14ac:dyDescent="0.2">
      <c r="B481" s="273"/>
      <c r="C481" s="273"/>
      <c r="D481" s="273"/>
      <c r="E481" s="273"/>
      <c r="F481" s="273">
        <v>4.9722944639118394</v>
      </c>
      <c r="G481" s="273">
        <v>4.8345658714776292</v>
      </c>
      <c r="H481" s="274"/>
      <c r="I481" s="275" t="s">
        <v>255</v>
      </c>
      <c r="J481" s="271">
        <v>21908</v>
      </c>
      <c r="K481" s="272">
        <v>17727</v>
      </c>
    </row>
    <row r="482" spans="2:11" s="256" customFormat="1" ht="13.5" customHeight="1" x14ac:dyDescent="0.2">
      <c r="B482" s="268"/>
      <c r="C482" s="268"/>
      <c r="D482" s="268"/>
      <c r="E482" s="268"/>
      <c r="F482" s="268">
        <v>0</v>
      </c>
      <c r="G482" s="268">
        <v>0</v>
      </c>
      <c r="H482" s="269"/>
      <c r="I482" s="270" t="s">
        <v>256</v>
      </c>
      <c r="J482" s="271">
        <v>21908</v>
      </c>
      <c r="K482" s="272">
        <v>13592</v>
      </c>
    </row>
    <row r="483" spans="2:11" s="256" customFormat="1" ht="13.5" customHeight="1" x14ac:dyDescent="0.2">
      <c r="B483" s="273"/>
      <c r="C483" s="273"/>
      <c r="D483" s="273"/>
      <c r="E483" s="273"/>
      <c r="F483" s="273">
        <v>0</v>
      </c>
      <c r="G483" s="273">
        <v>0</v>
      </c>
      <c r="H483" s="274"/>
      <c r="I483" s="275" t="s">
        <v>257</v>
      </c>
      <c r="J483" s="271">
        <v>21908</v>
      </c>
      <c r="K483" s="272">
        <v>11566</v>
      </c>
    </row>
    <row r="484" spans="2:11" s="256" customFormat="1" ht="13.5" customHeight="1" x14ac:dyDescent="0.2">
      <c r="B484" s="273"/>
      <c r="C484" s="273"/>
      <c r="D484" s="273"/>
      <c r="E484" s="273"/>
      <c r="F484" s="273">
        <v>0</v>
      </c>
      <c r="G484" s="273">
        <v>0</v>
      </c>
      <c r="H484" s="274"/>
      <c r="I484" s="275" t="s">
        <v>258</v>
      </c>
      <c r="J484" s="271">
        <v>21908</v>
      </c>
      <c r="K484" s="272">
        <v>13419</v>
      </c>
    </row>
    <row r="485" spans="2:11" s="256" customFormat="1" ht="13.5" customHeight="1" x14ac:dyDescent="0.2">
      <c r="B485" s="273"/>
      <c r="C485" s="273"/>
      <c r="D485" s="273"/>
      <c r="E485" s="273"/>
      <c r="F485" s="273">
        <v>0</v>
      </c>
      <c r="G485" s="273">
        <v>0</v>
      </c>
      <c r="H485" s="274"/>
      <c r="I485" s="275" t="s">
        <v>259</v>
      </c>
      <c r="J485" s="271">
        <v>21908</v>
      </c>
      <c r="K485" s="272">
        <v>11568</v>
      </c>
    </row>
    <row r="486" spans="2:11" s="256" customFormat="1" ht="13.5" customHeight="1" x14ac:dyDescent="0.2">
      <c r="B486" s="273"/>
      <c r="C486" s="273"/>
      <c r="D486" s="273"/>
      <c r="E486" s="273"/>
      <c r="F486" s="273">
        <v>0</v>
      </c>
      <c r="G486" s="273">
        <v>0</v>
      </c>
      <c r="H486" s="274"/>
      <c r="I486" s="275" t="s">
        <v>260</v>
      </c>
      <c r="J486" s="271">
        <v>21908</v>
      </c>
      <c r="K486" s="272">
        <v>12479</v>
      </c>
    </row>
    <row r="487" spans="2:11" s="256" customFormat="1" ht="13.5" customHeight="1" x14ac:dyDescent="0.2">
      <c r="B487" s="273"/>
      <c r="C487" s="273"/>
      <c r="D487" s="273"/>
      <c r="E487" s="273"/>
      <c r="F487" s="273">
        <v>0</v>
      </c>
      <c r="G487" s="273">
        <v>0</v>
      </c>
      <c r="H487" s="274"/>
      <c r="I487" s="275" t="s">
        <v>261</v>
      </c>
      <c r="J487" s="271">
        <v>21908</v>
      </c>
      <c r="K487" s="272">
        <v>12480</v>
      </c>
    </row>
    <row r="488" spans="2:11" s="256" customFormat="1" ht="13.5" customHeight="1" x14ac:dyDescent="0.2">
      <c r="B488" s="273"/>
      <c r="C488" s="273"/>
      <c r="D488" s="273"/>
      <c r="E488" s="273"/>
      <c r="F488" s="273">
        <v>0</v>
      </c>
      <c r="G488" s="273">
        <v>0</v>
      </c>
      <c r="H488" s="274"/>
      <c r="I488" s="275" t="s">
        <v>262</v>
      </c>
      <c r="J488" s="271">
        <v>21908</v>
      </c>
      <c r="K488" s="272">
        <v>11578</v>
      </c>
    </row>
    <row r="489" spans="2:11" s="256" customFormat="1" ht="13.5" customHeight="1" x14ac:dyDescent="0.2">
      <c r="B489" s="273"/>
      <c r="C489" s="273"/>
      <c r="D489" s="273"/>
      <c r="E489" s="273"/>
      <c r="F489" s="273">
        <v>0</v>
      </c>
      <c r="G489" s="273">
        <v>0</v>
      </c>
      <c r="H489" s="274"/>
      <c r="I489" s="275" t="s">
        <v>263</v>
      </c>
      <c r="J489" s="271">
        <v>21908</v>
      </c>
      <c r="K489" s="272">
        <v>12497</v>
      </c>
    </row>
    <row r="490" spans="2:11" s="256" customFormat="1" ht="13.5" customHeight="1" x14ac:dyDescent="0.2">
      <c r="B490" s="273"/>
      <c r="C490" s="273"/>
      <c r="D490" s="273"/>
      <c r="E490" s="273"/>
      <c r="F490" s="273">
        <v>0</v>
      </c>
      <c r="G490" s="273">
        <v>0</v>
      </c>
      <c r="H490" s="274"/>
      <c r="I490" s="275" t="s">
        <v>264</v>
      </c>
      <c r="J490" s="271">
        <v>21908</v>
      </c>
      <c r="K490" s="272">
        <v>15546</v>
      </c>
    </row>
    <row r="491" spans="2:11" s="256" customFormat="1" ht="13.5" customHeight="1" x14ac:dyDescent="0.2">
      <c r="B491" s="273"/>
      <c r="C491" s="273"/>
      <c r="D491" s="273">
        <v>4</v>
      </c>
      <c r="E491" s="273">
        <v>0</v>
      </c>
      <c r="F491" s="273">
        <v>0</v>
      </c>
      <c r="G491" s="273">
        <v>0</v>
      </c>
      <c r="H491" s="274"/>
      <c r="I491" s="275" t="s">
        <v>265</v>
      </c>
      <c r="J491" s="271">
        <v>21908</v>
      </c>
      <c r="K491" s="272">
        <v>12481</v>
      </c>
    </row>
    <row r="492" spans="2:11" s="256" customFormat="1" ht="13.5" customHeight="1" x14ac:dyDescent="0.2">
      <c r="B492" s="268"/>
      <c r="C492" s="268"/>
      <c r="D492" s="268"/>
      <c r="E492" s="268"/>
      <c r="F492" s="268">
        <v>0.31262717548352298</v>
      </c>
      <c r="G492" s="268">
        <v>0.31589410416698405</v>
      </c>
      <c r="H492" s="269"/>
      <c r="I492" s="270" t="s">
        <v>266</v>
      </c>
      <c r="J492" s="271">
        <v>21908</v>
      </c>
      <c r="K492" s="272">
        <v>13594</v>
      </c>
    </row>
    <row r="493" spans="2:11" s="256" customFormat="1" ht="13.5" customHeight="1" x14ac:dyDescent="0.2">
      <c r="B493" s="273"/>
      <c r="C493" s="273"/>
      <c r="D493" s="273"/>
      <c r="E493" s="273"/>
      <c r="F493" s="273">
        <v>0</v>
      </c>
      <c r="G493" s="273">
        <v>0</v>
      </c>
      <c r="H493" s="274"/>
      <c r="I493" s="275" t="s">
        <v>267</v>
      </c>
      <c r="J493" s="271">
        <v>21908</v>
      </c>
      <c r="K493" s="272">
        <v>15609</v>
      </c>
    </row>
    <row r="494" spans="2:11" s="256" customFormat="1" ht="13.5" customHeight="1" x14ac:dyDescent="0.2">
      <c r="B494" s="273"/>
      <c r="C494" s="273"/>
      <c r="D494" s="273"/>
      <c r="E494" s="273"/>
      <c r="F494" s="273">
        <v>0</v>
      </c>
      <c r="G494" s="273">
        <v>0</v>
      </c>
      <c r="H494" s="274"/>
      <c r="I494" s="275" t="s">
        <v>268</v>
      </c>
      <c r="J494" s="271">
        <v>21908</v>
      </c>
      <c r="K494" s="272">
        <v>11524</v>
      </c>
    </row>
    <row r="495" spans="2:11" s="256" customFormat="1" ht="13.5" customHeight="1" x14ac:dyDescent="0.2">
      <c r="B495" s="273"/>
      <c r="C495" s="273"/>
      <c r="D495" s="273"/>
      <c r="E495" s="273"/>
      <c r="F495" s="273">
        <v>0</v>
      </c>
      <c r="G495" s="273">
        <v>0</v>
      </c>
      <c r="H495" s="274"/>
      <c r="I495" s="275" t="s">
        <v>269</v>
      </c>
      <c r="J495" s="271">
        <v>21908</v>
      </c>
      <c r="K495" s="272">
        <v>15745</v>
      </c>
    </row>
    <row r="496" spans="2:11" s="256" customFormat="1" ht="13.5" customHeight="1" x14ac:dyDescent="0.2">
      <c r="B496" s="273"/>
      <c r="C496" s="273"/>
      <c r="D496" s="273"/>
      <c r="E496" s="273"/>
      <c r="F496" s="273">
        <v>0</v>
      </c>
      <c r="G496" s="273">
        <v>0</v>
      </c>
      <c r="H496" s="274"/>
      <c r="I496" s="275" t="s">
        <v>270</v>
      </c>
      <c r="J496" s="271">
        <v>21908</v>
      </c>
      <c r="K496" s="272">
        <v>15545</v>
      </c>
    </row>
    <row r="497" spans="2:11" s="256" customFormat="1" ht="13.5" customHeight="1" x14ac:dyDescent="0.2">
      <c r="B497" s="268"/>
      <c r="C497" s="268"/>
      <c r="D497" s="268"/>
      <c r="E497" s="268"/>
      <c r="F497" s="268">
        <v>94.715078360604593</v>
      </c>
      <c r="G497" s="268">
        <v>94.849540024355392</v>
      </c>
      <c r="H497" s="269"/>
      <c r="I497" s="270" t="s">
        <v>238</v>
      </c>
      <c r="J497" s="271">
        <v>21908</v>
      </c>
      <c r="K497" s="272">
        <v>13595</v>
      </c>
    </row>
    <row r="498" spans="2:11" s="256" customFormat="1" ht="13.5" customHeight="1" x14ac:dyDescent="0.2">
      <c r="B498" s="273"/>
      <c r="C498" s="273"/>
      <c r="D498" s="273"/>
      <c r="E498" s="273"/>
      <c r="F498" s="273">
        <v>0</v>
      </c>
      <c r="G498" s="273">
        <v>0</v>
      </c>
      <c r="H498" s="274"/>
      <c r="I498" s="275" t="s">
        <v>271</v>
      </c>
      <c r="J498" s="271">
        <v>21908</v>
      </c>
      <c r="K498" s="272">
        <v>15610</v>
      </c>
    </row>
    <row r="499" spans="2:11" s="256" customFormat="1" ht="13.5" customHeight="1" x14ac:dyDescent="0.2">
      <c r="B499" s="273"/>
      <c r="C499" s="273"/>
      <c r="D499" s="273"/>
      <c r="E499" s="273"/>
      <c r="F499" s="273">
        <v>37.770275942180099</v>
      </c>
      <c r="G499" s="273">
        <v>37.691608516921292</v>
      </c>
      <c r="H499" s="274"/>
      <c r="I499" s="275" t="s">
        <v>246</v>
      </c>
      <c r="J499" s="271">
        <v>21908</v>
      </c>
      <c r="K499" s="272">
        <v>15611</v>
      </c>
    </row>
    <row r="500" spans="2:11" s="256" customFormat="1" ht="13.5" customHeight="1" x14ac:dyDescent="0.2">
      <c r="B500" s="273"/>
      <c r="C500" s="273"/>
      <c r="D500" s="273"/>
      <c r="E500" s="273"/>
      <c r="F500" s="273">
        <v>56.944802418424494</v>
      </c>
      <c r="G500" s="273">
        <v>57.1579315074341</v>
      </c>
      <c r="H500" s="274"/>
      <c r="I500" s="275" t="s">
        <v>272</v>
      </c>
      <c r="J500" s="271">
        <v>21908</v>
      </c>
      <c r="K500" s="272">
        <v>15608</v>
      </c>
    </row>
    <row r="501" spans="2:11" s="256" customFormat="1" ht="13.5" customHeight="1" x14ac:dyDescent="0.2">
      <c r="B501" s="268"/>
      <c r="C501" s="268"/>
      <c r="D501" s="268">
        <v>0</v>
      </c>
      <c r="E501" s="268">
        <v>0</v>
      </c>
      <c r="F501" s="268">
        <v>0</v>
      </c>
      <c r="G501" s="268">
        <v>0</v>
      </c>
      <c r="H501" s="269"/>
      <c r="I501" s="270" t="s">
        <v>273</v>
      </c>
      <c r="J501" s="271">
        <v>21908</v>
      </c>
      <c r="K501" s="272">
        <v>15584</v>
      </c>
    </row>
    <row r="502" spans="2:11" s="256" customFormat="1" ht="13.5" customHeight="1" x14ac:dyDescent="0.2">
      <c r="B502" s="268"/>
      <c r="C502" s="268"/>
      <c r="D502" s="268"/>
      <c r="E502" s="268"/>
      <c r="F502" s="268">
        <v>0</v>
      </c>
      <c r="G502" s="268">
        <v>0</v>
      </c>
      <c r="H502" s="269"/>
      <c r="I502" s="270" t="s">
        <v>274</v>
      </c>
      <c r="J502" s="271">
        <v>21908</v>
      </c>
      <c r="K502" s="272">
        <v>17728</v>
      </c>
    </row>
    <row r="503" spans="2:11" s="256" customFormat="1" ht="13.5" customHeight="1" x14ac:dyDescent="0.2">
      <c r="B503" s="268"/>
      <c r="C503" s="268"/>
      <c r="D503" s="268"/>
      <c r="E503" s="268"/>
      <c r="F503" s="268">
        <v>-27.641158913597199</v>
      </c>
      <c r="G503" s="268">
        <v>-27.9208573765792</v>
      </c>
      <c r="H503" s="269"/>
      <c r="I503" s="270" t="s">
        <v>275</v>
      </c>
      <c r="J503" s="271">
        <v>21908</v>
      </c>
      <c r="K503" s="272">
        <v>15624</v>
      </c>
    </row>
    <row r="504" spans="2:11" s="256" customFormat="1" ht="13.5" customHeight="1" x14ac:dyDescent="0.2">
      <c r="B504" s="268"/>
      <c r="C504" s="268"/>
      <c r="D504" s="268">
        <v>10</v>
      </c>
      <c r="E504" s="268">
        <v>1</v>
      </c>
      <c r="F504" s="268">
        <v>5.2849216393953595</v>
      </c>
      <c r="G504" s="268">
        <v>5.1504599756446101</v>
      </c>
      <c r="H504" s="269"/>
      <c r="I504" s="270" t="s">
        <v>276</v>
      </c>
      <c r="J504" s="271">
        <v>21908</v>
      </c>
      <c r="K504" s="272">
        <v>15644</v>
      </c>
    </row>
    <row r="505" spans="2:11" s="256" customFormat="1" ht="13.5" customHeight="1" x14ac:dyDescent="0.2">
      <c r="B505" s="268"/>
      <c r="C505" s="268"/>
      <c r="D505" s="268">
        <v>5</v>
      </c>
      <c r="E505" s="268">
        <v>0</v>
      </c>
      <c r="F505" s="268">
        <v>0</v>
      </c>
      <c r="G505" s="268">
        <v>0</v>
      </c>
      <c r="H505" s="269"/>
      <c r="I505" s="270" t="s">
        <v>239</v>
      </c>
      <c r="J505" s="271">
        <v>21908</v>
      </c>
      <c r="K505" s="272">
        <v>15704</v>
      </c>
    </row>
    <row r="506" spans="2:11" s="256" customFormat="1" ht="13.5" customHeight="1" x14ac:dyDescent="0.2">
      <c r="B506" s="268"/>
      <c r="C506" s="268"/>
      <c r="D506" s="268"/>
      <c r="E506" s="268"/>
      <c r="F506" s="268">
        <v>0</v>
      </c>
      <c r="G506" s="268">
        <v>0</v>
      </c>
      <c r="H506" s="269"/>
      <c r="I506" s="270" t="s">
        <v>277</v>
      </c>
      <c r="J506" s="271">
        <v>21908</v>
      </c>
      <c r="K506" s="272">
        <v>15749</v>
      </c>
    </row>
    <row r="507" spans="2:11" s="256" customFormat="1" ht="13.5" customHeight="1" x14ac:dyDescent="0.2">
      <c r="B507" s="268"/>
      <c r="C507" s="268"/>
      <c r="D507" s="268"/>
      <c r="E507" s="268"/>
      <c r="F507" s="268">
        <v>100</v>
      </c>
      <c r="G507" s="268">
        <v>100</v>
      </c>
      <c r="H507" s="269"/>
      <c r="I507" s="270" t="s">
        <v>278</v>
      </c>
      <c r="J507" s="271">
        <v>21908</v>
      </c>
      <c r="K507" s="272">
        <v>11258</v>
      </c>
    </row>
    <row r="508" spans="2:11" s="256" customFormat="1" ht="13.5" customHeight="1" x14ac:dyDescent="0.2">
      <c r="B508" s="268"/>
      <c r="C508" s="268"/>
      <c r="D508" s="268"/>
      <c r="E508" s="268"/>
      <c r="F508" s="268">
        <v>0</v>
      </c>
      <c r="G508" s="268">
        <v>0</v>
      </c>
      <c r="H508" s="269"/>
      <c r="I508" s="270" t="s">
        <v>240</v>
      </c>
      <c r="J508" s="271">
        <v>21908</v>
      </c>
      <c r="K508" s="272">
        <v>15705</v>
      </c>
    </row>
    <row r="509" spans="2:11" s="256" customFormat="1" ht="13.5" customHeight="1" x14ac:dyDescent="0.2">
      <c r="B509" s="268"/>
      <c r="C509" s="268"/>
      <c r="D509" s="268"/>
      <c r="E509" s="268"/>
      <c r="F509" s="268">
        <v>26.005319005336801</v>
      </c>
      <c r="G509" s="268">
        <v>25.965144792885699</v>
      </c>
      <c r="H509" s="269"/>
      <c r="I509" s="270" t="s">
        <v>279</v>
      </c>
      <c r="J509" s="271">
        <v>21908</v>
      </c>
      <c r="K509" s="272">
        <v>16144</v>
      </c>
    </row>
    <row r="510" spans="2:11" s="256" customFormat="1" ht="13.5" customHeight="1" x14ac:dyDescent="0.2">
      <c r="B510" s="273"/>
      <c r="C510" s="273"/>
      <c r="D510" s="273"/>
      <c r="E510" s="273"/>
      <c r="F510" s="273">
        <v>0.31262717548352298</v>
      </c>
      <c r="G510" s="273">
        <v>0.31589410416698405</v>
      </c>
      <c r="H510" s="274"/>
      <c r="I510" s="275" t="s">
        <v>508</v>
      </c>
      <c r="J510" s="271">
        <v>21908</v>
      </c>
      <c r="K510" s="272">
        <v>12755</v>
      </c>
    </row>
    <row r="511" spans="2:11" s="256" customFormat="1" ht="13.5" customHeight="1" x14ac:dyDescent="0.2">
      <c r="B511" s="273"/>
      <c r="C511" s="273"/>
      <c r="D511" s="273"/>
      <c r="E511" s="273"/>
      <c r="F511" s="273">
        <v>0</v>
      </c>
      <c r="G511" s="273">
        <v>0</v>
      </c>
      <c r="H511" s="274"/>
      <c r="I511" s="275" t="s">
        <v>509</v>
      </c>
      <c r="J511" s="271">
        <v>21908</v>
      </c>
      <c r="K511" s="272">
        <v>12359</v>
      </c>
    </row>
    <row r="512" spans="2:11" s="256" customFormat="1" ht="26.25" customHeight="1" x14ac:dyDescent="0.2"/>
    <row r="513" spans="2:11" s="256" customFormat="1" ht="22.5" customHeight="1" x14ac:dyDescent="0.2">
      <c r="B513" s="257"/>
      <c r="C513" s="258"/>
      <c r="D513" s="258"/>
      <c r="E513" s="258"/>
      <c r="F513" s="258"/>
      <c r="G513" s="259"/>
      <c r="H513" s="260" t="s">
        <v>287</v>
      </c>
      <c r="I513" s="261"/>
      <c r="J513" s="262" t="s">
        <v>228</v>
      </c>
      <c r="K513" s="262" t="s">
        <v>229</v>
      </c>
    </row>
    <row r="514" spans="2:11" s="256" customFormat="1" ht="13.5" customHeight="1" x14ac:dyDescent="0.2">
      <c r="B514" s="263"/>
      <c r="C514" s="264"/>
      <c r="D514" s="264"/>
      <c r="E514" s="264"/>
      <c r="F514" s="369" t="s">
        <v>604</v>
      </c>
      <c r="G514" s="369"/>
      <c r="H514" s="369"/>
      <c r="I514" s="261"/>
      <c r="J514" s="261"/>
      <c r="K514" s="265"/>
    </row>
    <row r="515" spans="2:11" s="256" customFormat="1" ht="13.5" customHeight="1" x14ac:dyDescent="0.2">
      <c r="B515" s="367" t="s">
        <v>231</v>
      </c>
      <c r="C515" s="367"/>
      <c r="D515" s="367" t="s">
        <v>232</v>
      </c>
      <c r="E515" s="367"/>
      <c r="F515" s="266" t="s">
        <v>232</v>
      </c>
      <c r="G515" s="266" t="s">
        <v>232</v>
      </c>
      <c r="H515" s="368" t="s">
        <v>231</v>
      </c>
      <c r="I515" s="267" t="s">
        <v>233</v>
      </c>
      <c r="J515" s="261"/>
      <c r="K515" s="265"/>
    </row>
    <row r="516" spans="2:11" s="256" customFormat="1" ht="13.5" customHeight="1" x14ac:dyDescent="0.2">
      <c r="B516" s="266" t="s">
        <v>234</v>
      </c>
      <c r="C516" s="266" t="s">
        <v>235</v>
      </c>
      <c r="D516" s="266" t="s">
        <v>234</v>
      </c>
      <c r="E516" s="266" t="s">
        <v>235</v>
      </c>
      <c r="F516" s="266" t="s">
        <v>592</v>
      </c>
      <c r="G516" s="266" t="s">
        <v>594</v>
      </c>
      <c r="H516" s="368"/>
      <c r="I516" s="261"/>
      <c r="J516" s="261"/>
      <c r="K516" s="265"/>
    </row>
    <row r="517" spans="2:11" s="256" customFormat="1" ht="13.5" customHeight="1" x14ac:dyDescent="0.2">
      <c r="B517" s="268"/>
      <c r="C517" s="268"/>
      <c r="D517" s="268"/>
      <c r="E517" s="268"/>
      <c r="F517" s="268">
        <v>33.995113791541399</v>
      </c>
      <c r="G517" s="268">
        <v>33.989803689335801</v>
      </c>
      <c r="H517" s="269">
        <v>4.8728573620667301</v>
      </c>
      <c r="I517" s="270" t="s">
        <v>236</v>
      </c>
      <c r="J517" s="271">
        <v>21916</v>
      </c>
      <c r="K517" s="272">
        <v>13591</v>
      </c>
    </row>
    <row r="518" spans="2:11" s="256" customFormat="1" ht="13.5" customHeight="1" x14ac:dyDescent="0.2">
      <c r="B518" s="268">
        <v>6</v>
      </c>
      <c r="C518" s="268">
        <v>3.5</v>
      </c>
      <c r="D518" s="268"/>
      <c r="E518" s="268"/>
      <c r="F518" s="268">
        <v>33.995113791541399</v>
      </c>
      <c r="G518" s="268">
        <v>33.989803689335801</v>
      </c>
      <c r="H518" s="269">
        <v>4.8728573620667301</v>
      </c>
      <c r="I518" s="270" t="s">
        <v>250</v>
      </c>
      <c r="J518" s="271">
        <v>21916</v>
      </c>
      <c r="K518" s="272">
        <v>19967</v>
      </c>
    </row>
    <row r="519" spans="2:11" s="256" customFormat="1" ht="13.5" customHeight="1" x14ac:dyDescent="0.2">
      <c r="B519" s="273"/>
      <c r="C519" s="273"/>
      <c r="D519" s="273"/>
      <c r="E519" s="273"/>
      <c r="F519" s="273">
        <v>12.813974350266101</v>
      </c>
      <c r="G519" s="273">
        <v>12.823871110795199</v>
      </c>
      <c r="H519" s="274">
        <v>5.7354986790070095</v>
      </c>
      <c r="I519" s="275" t="s">
        <v>251</v>
      </c>
      <c r="J519" s="271">
        <v>21916</v>
      </c>
      <c r="K519" s="272">
        <v>15744</v>
      </c>
    </row>
    <row r="520" spans="2:11" s="256" customFormat="1" ht="13.5" customHeight="1" x14ac:dyDescent="0.2">
      <c r="B520" s="273"/>
      <c r="C520" s="273"/>
      <c r="D520" s="273"/>
      <c r="E520" s="273"/>
      <c r="F520" s="273">
        <v>21.181139441275299</v>
      </c>
      <c r="G520" s="273">
        <v>21.165932578540598</v>
      </c>
      <c r="H520" s="274">
        <v>4.3509844128139594</v>
      </c>
      <c r="I520" s="275" t="s">
        <v>252</v>
      </c>
      <c r="J520" s="271">
        <v>21916</v>
      </c>
      <c r="K520" s="272">
        <v>13462</v>
      </c>
    </row>
    <row r="521" spans="2:11" s="256" customFormat="1" ht="13.5" customHeight="1" x14ac:dyDescent="0.2">
      <c r="B521" s="273"/>
      <c r="C521" s="273"/>
      <c r="D521" s="273"/>
      <c r="E521" s="273"/>
      <c r="F521" s="273">
        <v>0</v>
      </c>
      <c r="G521" s="273">
        <v>0</v>
      </c>
      <c r="H521" s="274"/>
      <c r="I521" s="275" t="s">
        <v>253</v>
      </c>
      <c r="J521" s="271">
        <v>21916</v>
      </c>
      <c r="K521" s="272">
        <v>15544</v>
      </c>
    </row>
    <row r="522" spans="2:11" s="256" customFormat="1" ht="13.5" customHeight="1" x14ac:dyDescent="0.2">
      <c r="B522" s="273"/>
      <c r="C522" s="273"/>
      <c r="D522" s="273"/>
      <c r="E522" s="273"/>
      <c r="F522" s="273">
        <v>0</v>
      </c>
      <c r="G522" s="273">
        <v>0</v>
      </c>
      <c r="H522" s="274"/>
      <c r="I522" s="275" t="s">
        <v>254</v>
      </c>
      <c r="J522" s="271">
        <v>21916</v>
      </c>
      <c r="K522" s="272">
        <v>12978</v>
      </c>
    </row>
    <row r="523" spans="2:11" s="256" customFormat="1" ht="13.5" customHeight="1" x14ac:dyDescent="0.2">
      <c r="B523" s="268">
        <v>5</v>
      </c>
      <c r="C523" s="268">
        <v>2.5</v>
      </c>
      <c r="D523" s="268"/>
      <c r="E523" s="268"/>
      <c r="F523" s="268">
        <v>41.664777240782506</v>
      </c>
      <c r="G523" s="268">
        <v>41.688474651534499</v>
      </c>
      <c r="H523" s="269">
        <v>2.9300096760031002</v>
      </c>
      <c r="I523" s="270" t="s">
        <v>237</v>
      </c>
      <c r="J523" s="271">
        <v>21916</v>
      </c>
      <c r="K523" s="272">
        <v>17726</v>
      </c>
    </row>
    <row r="524" spans="2:11" s="256" customFormat="1" ht="13.5" customHeight="1" x14ac:dyDescent="0.2">
      <c r="B524" s="273"/>
      <c r="C524" s="273"/>
      <c r="D524" s="273"/>
      <c r="E524" s="273"/>
      <c r="F524" s="273">
        <v>8.4228876404051292</v>
      </c>
      <c r="G524" s="273">
        <v>8.3551123864457697</v>
      </c>
      <c r="H524" s="274"/>
      <c r="I524" s="275" t="s">
        <v>255</v>
      </c>
      <c r="J524" s="271">
        <v>21916</v>
      </c>
      <c r="K524" s="272">
        <v>17727</v>
      </c>
    </row>
    <row r="525" spans="2:11" s="256" customFormat="1" ht="13.5" customHeight="1" x14ac:dyDescent="0.2">
      <c r="B525" s="268"/>
      <c r="C525" s="268"/>
      <c r="D525" s="268"/>
      <c r="E525" s="268"/>
      <c r="F525" s="268">
        <v>33.241889600377405</v>
      </c>
      <c r="G525" s="268">
        <v>33.333362265088702</v>
      </c>
      <c r="H525" s="269">
        <v>3.6724206094054499</v>
      </c>
      <c r="I525" s="270" t="s">
        <v>256</v>
      </c>
      <c r="J525" s="271">
        <v>21916</v>
      </c>
      <c r="K525" s="272">
        <v>13592</v>
      </c>
    </row>
    <row r="526" spans="2:11" s="256" customFormat="1" ht="13.5" customHeight="1" x14ac:dyDescent="0.2">
      <c r="B526" s="273"/>
      <c r="C526" s="273"/>
      <c r="D526" s="273"/>
      <c r="E526" s="273"/>
      <c r="F526" s="273">
        <v>9.8375625444766008</v>
      </c>
      <c r="G526" s="273">
        <v>9.8500931743504001</v>
      </c>
      <c r="H526" s="274">
        <v>0.39017348958813097</v>
      </c>
      <c r="I526" s="275" t="s">
        <v>257</v>
      </c>
      <c r="J526" s="271">
        <v>21916</v>
      </c>
      <c r="K526" s="272">
        <v>11566</v>
      </c>
    </row>
    <row r="527" spans="2:11" s="256" customFormat="1" ht="13.5" customHeight="1" x14ac:dyDescent="0.2">
      <c r="B527" s="273"/>
      <c r="C527" s="273"/>
      <c r="D527" s="273"/>
      <c r="E527" s="273"/>
      <c r="F527" s="273">
        <v>17.446676971904999</v>
      </c>
      <c r="G527" s="273">
        <v>17.4828350408524</v>
      </c>
      <c r="H527" s="274">
        <v>5.2626457134270002</v>
      </c>
      <c r="I527" s="275" t="s">
        <v>258</v>
      </c>
      <c r="J527" s="271">
        <v>21916</v>
      </c>
      <c r="K527" s="272">
        <v>13419</v>
      </c>
    </row>
    <row r="528" spans="2:11" s="256" customFormat="1" ht="13.5" customHeight="1" x14ac:dyDescent="0.2">
      <c r="B528" s="273"/>
      <c r="C528" s="273"/>
      <c r="D528" s="273"/>
      <c r="E528" s="273"/>
      <c r="F528" s="273">
        <v>0</v>
      </c>
      <c r="G528" s="273">
        <v>0</v>
      </c>
      <c r="H528" s="274"/>
      <c r="I528" s="275" t="s">
        <v>259</v>
      </c>
      <c r="J528" s="271">
        <v>21916</v>
      </c>
      <c r="K528" s="272">
        <v>11568</v>
      </c>
    </row>
    <row r="529" spans="2:11" s="256" customFormat="1" ht="13.5" customHeight="1" x14ac:dyDescent="0.2">
      <c r="B529" s="273"/>
      <c r="C529" s="273"/>
      <c r="D529" s="273"/>
      <c r="E529" s="273"/>
      <c r="F529" s="273">
        <v>5.9576500839958202</v>
      </c>
      <c r="G529" s="273">
        <v>6.000434049885869</v>
      </c>
      <c r="H529" s="274">
        <v>4.4353334292373701</v>
      </c>
      <c r="I529" s="275" t="s">
        <v>260</v>
      </c>
      <c r="J529" s="271">
        <v>21916</v>
      </c>
      <c r="K529" s="272">
        <v>12479</v>
      </c>
    </row>
    <row r="530" spans="2:11" s="256" customFormat="1" ht="13.5" customHeight="1" x14ac:dyDescent="0.2">
      <c r="B530" s="273"/>
      <c r="C530" s="273"/>
      <c r="D530" s="273"/>
      <c r="E530" s="273"/>
      <c r="F530" s="273">
        <v>0</v>
      </c>
      <c r="G530" s="273">
        <v>0</v>
      </c>
      <c r="H530" s="274"/>
      <c r="I530" s="275" t="s">
        <v>261</v>
      </c>
      <c r="J530" s="271">
        <v>21916</v>
      </c>
      <c r="K530" s="272">
        <v>12480</v>
      </c>
    </row>
    <row r="531" spans="2:11" s="256" customFormat="1" ht="13.5" customHeight="1" x14ac:dyDescent="0.2">
      <c r="B531" s="273"/>
      <c r="C531" s="273"/>
      <c r="D531" s="273"/>
      <c r="E531" s="273"/>
      <c r="F531" s="273">
        <v>0</v>
      </c>
      <c r="G531" s="273">
        <v>0</v>
      </c>
      <c r="H531" s="274"/>
      <c r="I531" s="275" t="s">
        <v>262</v>
      </c>
      <c r="J531" s="271">
        <v>21916</v>
      </c>
      <c r="K531" s="272">
        <v>11578</v>
      </c>
    </row>
    <row r="532" spans="2:11" s="256" customFormat="1" ht="13.5" customHeight="1" x14ac:dyDescent="0.2">
      <c r="B532" s="273"/>
      <c r="C532" s="273"/>
      <c r="D532" s="273"/>
      <c r="E532" s="273"/>
      <c r="F532" s="273">
        <v>0</v>
      </c>
      <c r="G532" s="273">
        <v>0</v>
      </c>
      <c r="H532" s="274"/>
      <c r="I532" s="275" t="s">
        <v>263</v>
      </c>
      <c r="J532" s="271">
        <v>21916</v>
      </c>
      <c r="K532" s="272">
        <v>12497</v>
      </c>
    </row>
    <row r="533" spans="2:11" s="256" customFormat="1" ht="13.5" customHeight="1" x14ac:dyDescent="0.2">
      <c r="B533" s="273"/>
      <c r="C533" s="273"/>
      <c r="D533" s="273"/>
      <c r="E533" s="273"/>
      <c r="F533" s="273">
        <v>0</v>
      </c>
      <c r="G533" s="273">
        <v>0</v>
      </c>
      <c r="H533" s="274"/>
      <c r="I533" s="275" t="s">
        <v>264</v>
      </c>
      <c r="J533" s="271">
        <v>21916</v>
      </c>
      <c r="K533" s="272">
        <v>15546</v>
      </c>
    </row>
    <row r="534" spans="2:11" s="256" customFormat="1" ht="13.5" customHeight="1" x14ac:dyDescent="0.2">
      <c r="B534" s="273"/>
      <c r="C534" s="273"/>
      <c r="D534" s="273">
        <v>4</v>
      </c>
      <c r="E534" s="273">
        <v>0</v>
      </c>
      <c r="F534" s="273">
        <v>0</v>
      </c>
      <c r="G534" s="273">
        <v>0</v>
      </c>
      <c r="H534" s="274"/>
      <c r="I534" s="275" t="s">
        <v>265</v>
      </c>
      <c r="J534" s="271">
        <v>21916</v>
      </c>
      <c r="K534" s="272">
        <v>12481</v>
      </c>
    </row>
    <row r="535" spans="2:11" s="256" customFormat="1" ht="13.5" customHeight="1" x14ac:dyDescent="0.2">
      <c r="B535" s="268"/>
      <c r="C535" s="268"/>
      <c r="D535" s="268"/>
      <c r="E535" s="268"/>
      <c r="F535" s="268">
        <v>9.6045794968587597</v>
      </c>
      <c r="G535" s="268">
        <v>9.6590928357385302</v>
      </c>
      <c r="H535" s="269">
        <v>3.45025877527108</v>
      </c>
      <c r="I535" s="270" t="s">
        <v>266</v>
      </c>
      <c r="J535" s="271">
        <v>21916</v>
      </c>
      <c r="K535" s="272">
        <v>13594</v>
      </c>
    </row>
    <row r="536" spans="2:11" s="256" customFormat="1" ht="13.5" customHeight="1" x14ac:dyDescent="0.2">
      <c r="B536" s="273"/>
      <c r="C536" s="273"/>
      <c r="D536" s="273"/>
      <c r="E536" s="273"/>
      <c r="F536" s="273">
        <v>1.2109833738527198</v>
      </c>
      <c r="G536" s="273">
        <v>1.21184359654868</v>
      </c>
      <c r="H536" s="274">
        <v>3.5416074772703001</v>
      </c>
      <c r="I536" s="275" t="s">
        <v>267</v>
      </c>
      <c r="J536" s="271">
        <v>21916</v>
      </c>
      <c r="K536" s="272">
        <v>15609</v>
      </c>
    </row>
    <row r="537" spans="2:11" s="256" customFormat="1" ht="13.5" customHeight="1" x14ac:dyDescent="0.2">
      <c r="B537" s="273"/>
      <c r="C537" s="273"/>
      <c r="D537" s="273"/>
      <c r="E537" s="273"/>
      <c r="F537" s="273">
        <v>8.3673009548858399</v>
      </c>
      <c r="G537" s="273">
        <v>8.4207516742199999</v>
      </c>
      <c r="H537" s="274">
        <v>3.4478808728988</v>
      </c>
      <c r="I537" s="275" t="s">
        <v>268</v>
      </c>
      <c r="J537" s="271">
        <v>21916</v>
      </c>
      <c r="K537" s="272">
        <v>11524</v>
      </c>
    </row>
    <row r="538" spans="2:11" s="256" customFormat="1" ht="13.5" customHeight="1" x14ac:dyDescent="0.2">
      <c r="B538" s="273"/>
      <c r="C538" s="273"/>
      <c r="D538" s="273"/>
      <c r="E538" s="273"/>
      <c r="F538" s="273">
        <v>0</v>
      </c>
      <c r="G538" s="273">
        <v>0</v>
      </c>
      <c r="H538" s="274"/>
      <c r="I538" s="275" t="s">
        <v>269</v>
      </c>
      <c r="J538" s="271">
        <v>21916</v>
      </c>
      <c r="K538" s="272">
        <v>15745</v>
      </c>
    </row>
    <row r="539" spans="2:11" s="256" customFormat="1" ht="13.5" customHeight="1" x14ac:dyDescent="0.2">
      <c r="B539" s="273"/>
      <c r="C539" s="273"/>
      <c r="D539" s="273"/>
      <c r="E539" s="273"/>
      <c r="F539" s="273">
        <v>0</v>
      </c>
      <c r="G539" s="273">
        <v>0</v>
      </c>
      <c r="H539" s="274"/>
      <c r="I539" s="275" t="s">
        <v>270</v>
      </c>
      <c r="J539" s="271">
        <v>21916</v>
      </c>
      <c r="K539" s="272">
        <v>15545</v>
      </c>
    </row>
    <row r="540" spans="2:11" s="256" customFormat="1" ht="13.5" customHeight="1" x14ac:dyDescent="0.2">
      <c r="B540" s="268"/>
      <c r="C540" s="268"/>
      <c r="D540" s="268"/>
      <c r="E540" s="268"/>
      <c r="F540" s="268">
        <v>14.735529470817299</v>
      </c>
      <c r="G540" s="268">
        <v>14.6626288233912</v>
      </c>
      <c r="H540" s="269"/>
      <c r="I540" s="270" t="s">
        <v>238</v>
      </c>
      <c r="J540" s="271">
        <v>21916</v>
      </c>
      <c r="K540" s="272">
        <v>13595</v>
      </c>
    </row>
    <row r="541" spans="2:11" s="256" customFormat="1" ht="13.5" customHeight="1" x14ac:dyDescent="0.2">
      <c r="B541" s="273"/>
      <c r="C541" s="273"/>
      <c r="D541" s="273"/>
      <c r="E541" s="273"/>
      <c r="F541" s="273">
        <v>0</v>
      </c>
      <c r="G541" s="273">
        <v>0</v>
      </c>
      <c r="H541" s="274"/>
      <c r="I541" s="275" t="s">
        <v>271</v>
      </c>
      <c r="J541" s="271">
        <v>21916</v>
      </c>
      <c r="K541" s="272">
        <v>15610</v>
      </c>
    </row>
    <row r="542" spans="2:11" s="256" customFormat="1" ht="13.5" customHeight="1" x14ac:dyDescent="0.2">
      <c r="B542" s="273"/>
      <c r="C542" s="273"/>
      <c r="D542" s="273"/>
      <c r="E542" s="273"/>
      <c r="F542" s="273">
        <v>5.8429325017759091</v>
      </c>
      <c r="G542" s="273">
        <v>5.8143030728135399</v>
      </c>
      <c r="H542" s="274"/>
      <c r="I542" s="275" t="s">
        <v>246</v>
      </c>
      <c r="J542" s="271">
        <v>21916</v>
      </c>
      <c r="K542" s="272">
        <v>15611</v>
      </c>
    </row>
    <row r="543" spans="2:11" s="256" customFormat="1" ht="13.5" customHeight="1" x14ac:dyDescent="0.2">
      <c r="B543" s="273"/>
      <c r="C543" s="273"/>
      <c r="D543" s="273"/>
      <c r="E543" s="273"/>
      <c r="F543" s="273">
        <v>8.8925969690414206</v>
      </c>
      <c r="G543" s="273">
        <v>8.8483257505777004</v>
      </c>
      <c r="H543" s="274"/>
      <c r="I543" s="275" t="s">
        <v>272</v>
      </c>
      <c r="J543" s="271">
        <v>21916</v>
      </c>
      <c r="K543" s="272">
        <v>15608</v>
      </c>
    </row>
    <row r="544" spans="2:11" s="256" customFormat="1" ht="13.5" customHeight="1" x14ac:dyDescent="0.2">
      <c r="B544" s="268"/>
      <c r="C544" s="268"/>
      <c r="D544" s="268">
        <v>0</v>
      </c>
      <c r="E544" s="268">
        <v>0</v>
      </c>
      <c r="F544" s="268">
        <v>0</v>
      </c>
      <c r="G544" s="268">
        <v>0</v>
      </c>
      <c r="H544" s="269"/>
      <c r="I544" s="270" t="s">
        <v>273</v>
      </c>
      <c r="J544" s="271">
        <v>21916</v>
      </c>
      <c r="K544" s="272">
        <v>15584</v>
      </c>
    </row>
    <row r="545" spans="2:11" s="256" customFormat="1" ht="13.5" customHeight="1" x14ac:dyDescent="0.2">
      <c r="B545" s="268"/>
      <c r="C545" s="268"/>
      <c r="D545" s="268"/>
      <c r="E545" s="268"/>
      <c r="F545" s="268">
        <v>0</v>
      </c>
      <c r="G545" s="268">
        <v>0</v>
      </c>
      <c r="H545" s="269"/>
      <c r="I545" s="270" t="s">
        <v>274</v>
      </c>
      <c r="J545" s="271">
        <v>21916</v>
      </c>
      <c r="K545" s="272">
        <v>17728</v>
      </c>
    </row>
    <row r="546" spans="2:11" s="256" customFormat="1" ht="13.5" customHeight="1" x14ac:dyDescent="0.2">
      <c r="B546" s="268"/>
      <c r="C546" s="268"/>
      <c r="D546" s="268"/>
      <c r="E546" s="268"/>
      <c r="F546" s="268">
        <v>-4.6792987905228802</v>
      </c>
      <c r="G546" s="268">
        <v>-4.7154102751545999</v>
      </c>
      <c r="H546" s="269"/>
      <c r="I546" s="270" t="s">
        <v>275</v>
      </c>
      <c r="J546" s="271">
        <v>21916</v>
      </c>
      <c r="K546" s="272">
        <v>15624</v>
      </c>
    </row>
    <row r="547" spans="2:11" s="256" customFormat="1" ht="13.5" customHeight="1" x14ac:dyDescent="0.2">
      <c r="B547" s="268"/>
      <c r="C547" s="268"/>
      <c r="D547" s="268">
        <v>10</v>
      </c>
      <c r="E547" s="268">
        <v>1</v>
      </c>
      <c r="F547" s="268">
        <v>8.4491828085253307</v>
      </c>
      <c r="G547" s="268">
        <v>8.3816099514156193</v>
      </c>
      <c r="H547" s="269"/>
      <c r="I547" s="270" t="s">
        <v>276</v>
      </c>
      <c r="J547" s="271">
        <v>21916</v>
      </c>
      <c r="K547" s="272">
        <v>15644</v>
      </c>
    </row>
    <row r="548" spans="2:11" s="256" customFormat="1" ht="13.5" customHeight="1" x14ac:dyDescent="0.2">
      <c r="B548" s="268"/>
      <c r="C548" s="268"/>
      <c r="D548" s="268">
        <v>43</v>
      </c>
      <c r="E548" s="268">
        <v>37</v>
      </c>
      <c r="F548" s="268">
        <v>35.506090480156999</v>
      </c>
      <c r="G548" s="268">
        <v>35.587118302646495</v>
      </c>
      <c r="H548" s="269">
        <v>4.1523137878107592</v>
      </c>
      <c r="I548" s="270" t="s">
        <v>239</v>
      </c>
      <c r="J548" s="271">
        <v>21916</v>
      </c>
      <c r="K548" s="272">
        <v>15704</v>
      </c>
    </row>
    <row r="549" spans="2:11" s="256" customFormat="1" ht="13.5" customHeight="1" x14ac:dyDescent="0.2">
      <c r="B549" s="268"/>
      <c r="C549" s="268"/>
      <c r="D549" s="268"/>
      <c r="E549" s="268"/>
      <c r="F549" s="268">
        <v>0</v>
      </c>
      <c r="G549" s="268">
        <v>0</v>
      </c>
      <c r="H549" s="269"/>
      <c r="I549" s="270" t="s">
        <v>277</v>
      </c>
      <c r="J549" s="271">
        <v>21916</v>
      </c>
      <c r="K549" s="272">
        <v>15749</v>
      </c>
    </row>
    <row r="550" spans="2:11" s="256" customFormat="1" ht="13.5" customHeight="1" x14ac:dyDescent="0.2">
      <c r="B550" s="268"/>
      <c r="C550" s="268"/>
      <c r="D550" s="268"/>
      <c r="E550" s="268"/>
      <c r="F550" s="268">
        <v>100</v>
      </c>
      <c r="G550" s="268">
        <v>100</v>
      </c>
      <c r="H550" s="269">
        <v>3.20869825669241</v>
      </c>
      <c r="I550" s="270" t="s">
        <v>278</v>
      </c>
      <c r="J550" s="271">
        <v>21916</v>
      </c>
      <c r="K550" s="272">
        <v>11258</v>
      </c>
    </row>
    <row r="551" spans="2:11" s="256" customFormat="1" ht="13.5" customHeight="1" x14ac:dyDescent="0.2">
      <c r="B551" s="268"/>
      <c r="C551" s="268"/>
      <c r="D551" s="268">
        <v>45</v>
      </c>
      <c r="E551" s="268">
        <v>35</v>
      </c>
      <c r="F551" s="268">
        <v>41.309197240500396</v>
      </c>
      <c r="G551" s="268">
        <v>41.368642922546705</v>
      </c>
      <c r="H551" s="269">
        <v>4.19851772009714</v>
      </c>
      <c r="I551" s="270" t="s">
        <v>240</v>
      </c>
      <c r="J551" s="271">
        <v>21916</v>
      </c>
      <c r="K551" s="272">
        <v>15705</v>
      </c>
    </row>
    <row r="552" spans="2:11" s="256" customFormat="1" ht="13.5" customHeight="1" x14ac:dyDescent="0.2">
      <c r="B552" s="268"/>
      <c r="C552" s="268"/>
      <c r="D552" s="268"/>
      <c r="E552" s="268"/>
      <c r="F552" s="268">
        <v>10.808525856302101</v>
      </c>
      <c r="G552" s="268">
        <v>10.813767038489999</v>
      </c>
      <c r="H552" s="269">
        <v>2.17145173335813</v>
      </c>
      <c r="I552" s="270" t="s">
        <v>279</v>
      </c>
      <c r="J552" s="271">
        <v>21916</v>
      </c>
      <c r="K552" s="272">
        <v>16144</v>
      </c>
    </row>
    <row r="553" spans="2:11" s="256" customFormat="1" ht="13.5" customHeight="1" x14ac:dyDescent="0.2">
      <c r="B553" s="273"/>
      <c r="C553" s="273"/>
      <c r="D553" s="273"/>
      <c r="E553" s="273"/>
      <c r="F553" s="273">
        <v>2.6295168120200801E-2</v>
      </c>
      <c r="G553" s="273">
        <v>2.6497564969842499E-2</v>
      </c>
      <c r="H553" s="274"/>
      <c r="I553" s="275" t="s">
        <v>508</v>
      </c>
      <c r="J553" s="271">
        <v>21916</v>
      </c>
      <c r="K553" s="272">
        <v>12755</v>
      </c>
    </row>
    <row r="554" spans="2:11" s="256" customFormat="1" ht="13.5" customHeight="1" x14ac:dyDescent="0.2">
      <c r="B554" s="273"/>
      <c r="C554" s="273"/>
      <c r="D554" s="273"/>
      <c r="E554" s="273"/>
      <c r="F554" s="273">
        <v>0</v>
      </c>
      <c r="G554" s="273">
        <v>0</v>
      </c>
      <c r="H554" s="274"/>
      <c r="I554" s="275" t="s">
        <v>509</v>
      </c>
      <c r="J554" s="271">
        <v>21916</v>
      </c>
      <c r="K554" s="272">
        <v>12359</v>
      </c>
    </row>
    <row r="555" spans="2:11" s="256" customFormat="1" ht="26.25" customHeight="1" x14ac:dyDescent="0.2"/>
    <row r="556" spans="2:11" s="256" customFormat="1" ht="22.5" customHeight="1" x14ac:dyDescent="0.2">
      <c r="B556" s="257"/>
      <c r="C556" s="258"/>
      <c r="D556" s="258"/>
      <c r="E556" s="258"/>
      <c r="F556" s="258"/>
      <c r="G556" s="259"/>
      <c r="H556" s="260" t="s">
        <v>288</v>
      </c>
      <c r="I556" s="261"/>
      <c r="J556" s="262" t="s">
        <v>228</v>
      </c>
      <c r="K556" s="262" t="s">
        <v>229</v>
      </c>
    </row>
    <row r="557" spans="2:11" s="256" customFormat="1" ht="13.5" customHeight="1" x14ac:dyDescent="0.2">
      <c r="B557" s="263"/>
      <c r="C557" s="264"/>
      <c r="D557" s="264"/>
      <c r="E557" s="264"/>
      <c r="F557" s="369" t="s">
        <v>605</v>
      </c>
      <c r="G557" s="369"/>
      <c r="H557" s="369"/>
      <c r="I557" s="261"/>
      <c r="J557" s="261"/>
      <c r="K557" s="265"/>
    </row>
    <row r="558" spans="2:11" s="256" customFormat="1" ht="13.5" customHeight="1" x14ac:dyDescent="0.2">
      <c r="B558" s="367" t="s">
        <v>231</v>
      </c>
      <c r="C558" s="367"/>
      <c r="D558" s="367" t="s">
        <v>232</v>
      </c>
      <c r="E558" s="367"/>
      <c r="F558" s="266" t="s">
        <v>232</v>
      </c>
      <c r="G558" s="266" t="s">
        <v>232</v>
      </c>
      <c r="H558" s="368" t="s">
        <v>231</v>
      </c>
      <c r="I558" s="267" t="s">
        <v>233</v>
      </c>
      <c r="J558" s="261"/>
      <c r="K558" s="265"/>
    </row>
    <row r="559" spans="2:11" s="256" customFormat="1" ht="13.5" customHeight="1" x14ac:dyDescent="0.2">
      <c r="B559" s="266" t="s">
        <v>234</v>
      </c>
      <c r="C559" s="266" t="s">
        <v>235</v>
      </c>
      <c r="D559" s="266" t="s">
        <v>234</v>
      </c>
      <c r="E559" s="266" t="s">
        <v>235</v>
      </c>
      <c r="F559" s="266" t="s">
        <v>592</v>
      </c>
      <c r="G559" s="266" t="s">
        <v>594</v>
      </c>
      <c r="H559" s="368"/>
      <c r="I559" s="261"/>
      <c r="J559" s="261"/>
      <c r="K559" s="265"/>
    </row>
    <row r="560" spans="2:11" s="256" customFormat="1" ht="13.5" customHeight="1" x14ac:dyDescent="0.2">
      <c r="B560" s="268"/>
      <c r="C560" s="268"/>
      <c r="D560" s="268"/>
      <c r="E560" s="268"/>
      <c r="F560" s="268">
        <v>25.723060586323598</v>
      </c>
      <c r="G560" s="268">
        <v>25.846828771602798</v>
      </c>
      <c r="H560" s="269">
        <v>4.47345814180159</v>
      </c>
      <c r="I560" s="270" t="s">
        <v>236</v>
      </c>
      <c r="J560" s="271">
        <v>21924</v>
      </c>
      <c r="K560" s="272">
        <v>13591</v>
      </c>
    </row>
    <row r="561" spans="2:11" s="256" customFormat="1" ht="13.5" customHeight="1" x14ac:dyDescent="0.2">
      <c r="B561" s="268">
        <v>6</v>
      </c>
      <c r="C561" s="268">
        <v>3.5</v>
      </c>
      <c r="D561" s="268"/>
      <c r="E561" s="268"/>
      <c r="F561" s="268">
        <v>25.723060586323598</v>
      </c>
      <c r="G561" s="268">
        <v>25.846828771602798</v>
      </c>
      <c r="H561" s="269">
        <v>4.47345814180159</v>
      </c>
      <c r="I561" s="270" t="s">
        <v>250</v>
      </c>
      <c r="J561" s="271">
        <v>21924</v>
      </c>
      <c r="K561" s="272">
        <v>19967</v>
      </c>
    </row>
    <row r="562" spans="2:11" s="256" customFormat="1" ht="13.5" customHeight="1" x14ac:dyDescent="0.2">
      <c r="B562" s="273"/>
      <c r="C562" s="273"/>
      <c r="D562" s="273"/>
      <c r="E562" s="273"/>
      <c r="F562" s="273">
        <v>6.1924947467828595</v>
      </c>
      <c r="G562" s="273">
        <v>6.2194557178580396</v>
      </c>
      <c r="H562" s="274">
        <v>6.9098057887762394</v>
      </c>
      <c r="I562" s="275" t="s">
        <v>251</v>
      </c>
      <c r="J562" s="271">
        <v>21924</v>
      </c>
      <c r="K562" s="272">
        <v>15744</v>
      </c>
    </row>
    <row r="563" spans="2:11" s="256" customFormat="1" ht="13.5" customHeight="1" x14ac:dyDescent="0.2">
      <c r="B563" s="273"/>
      <c r="C563" s="273"/>
      <c r="D563" s="273"/>
      <c r="E563" s="273"/>
      <c r="F563" s="273">
        <v>19.530565839540699</v>
      </c>
      <c r="G563" s="273">
        <v>19.627373053744797</v>
      </c>
      <c r="H563" s="274">
        <v>3.7009730981433702</v>
      </c>
      <c r="I563" s="275" t="s">
        <v>252</v>
      </c>
      <c r="J563" s="271">
        <v>21924</v>
      </c>
      <c r="K563" s="272">
        <v>13462</v>
      </c>
    </row>
    <row r="564" spans="2:11" s="256" customFormat="1" ht="13.5" customHeight="1" x14ac:dyDescent="0.2">
      <c r="B564" s="273"/>
      <c r="C564" s="273"/>
      <c r="D564" s="273"/>
      <c r="E564" s="273"/>
      <c r="F564" s="273">
        <v>0</v>
      </c>
      <c r="G564" s="273">
        <v>0</v>
      </c>
      <c r="H564" s="274"/>
      <c r="I564" s="275" t="s">
        <v>253</v>
      </c>
      <c r="J564" s="271">
        <v>21924</v>
      </c>
      <c r="K564" s="272">
        <v>15544</v>
      </c>
    </row>
    <row r="565" spans="2:11" s="256" customFormat="1" ht="13.5" customHeight="1" x14ac:dyDescent="0.2">
      <c r="B565" s="273"/>
      <c r="C565" s="273"/>
      <c r="D565" s="273"/>
      <c r="E565" s="273"/>
      <c r="F565" s="273">
        <v>0</v>
      </c>
      <c r="G565" s="273">
        <v>0</v>
      </c>
      <c r="H565" s="274"/>
      <c r="I565" s="275" t="s">
        <v>254</v>
      </c>
      <c r="J565" s="271">
        <v>21924</v>
      </c>
      <c r="K565" s="272">
        <v>12978</v>
      </c>
    </row>
    <row r="566" spans="2:11" s="256" customFormat="1" ht="13.5" customHeight="1" x14ac:dyDescent="0.2">
      <c r="B566" s="268">
        <v>5</v>
      </c>
      <c r="C566" s="268">
        <v>2.5</v>
      </c>
      <c r="D566" s="268"/>
      <c r="E566" s="268"/>
      <c r="F566" s="268">
        <v>33.277004006080297</v>
      </c>
      <c r="G566" s="268">
        <v>33.195673990854701</v>
      </c>
      <c r="H566" s="269">
        <v>2.9842791199965299</v>
      </c>
      <c r="I566" s="270" t="s">
        <v>237</v>
      </c>
      <c r="J566" s="271">
        <v>21924</v>
      </c>
      <c r="K566" s="272">
        <v>17726</v>
      </c>
    </row>
    <row r="567" spans="2:11" s="256" customFormat="1" ht="13.5" customHeight="1" x14ac:dyDescent="0.2">
      <c r="B567" s="273"/>
      <c r="C567" s="273"/>
      <c r="D567" s="273"/>
      <c r="E567" s="273"/>
      <c r="F567" s="273">
        <v>8.5919787428504701</v>
      </c>
      <c r="G567" s="273">
        <v>8.4131454158874703</v>
      </c>
      <c r="H567" s="274"/>
      <c r="I567" s="275" t="s">
        <v>255</v>
      </c>
      <c r="J567" s="271">
        <v>21924</v>
      </c>
      <c r="K567" s="272">
        <v>17727</v>
      </c>
    </row>
    <row r="568" spans="2:11" s="256" customFormat="1" ht="13.5" customHeight="1" x14ac:dyDescent="0.2">
      <c r="B568" s="268"/>
      <c r="C568" s="268"/>
      <c r="D568" s="268"/>
      <c r="E568" s="268"/>
      <c r="F568" s="268">
        <v>24.6850252632298</v>
      </c>
      <c r="G568" s="268">
        <v>24.782528574967198</v>
      </c>
      <c r="H568" s="269">
        <v>4.0230004698157193</v>
      </c>
      <c r="I568" s="270" t="s">
        <v>256</v>
      </c>
      <c r="J568" s="271">
        <v>21924</v>
      </c>
      <c r="K568" s="272">
        <v>13592</v>
      </c>
    </row>
    <row r="569" spans="2:11" s="256" customFormat="1" ht="13.5" customHeight="1" x14ac:dyDescent="0.2">
      <c r="B569" s="273"/>
      <c r="C569" s="273"/>
      <c r="D569" s="273"/>
      <c r="E569" s="273"/>
      <c r="F569" s="273">
        <v>6.9364305732796394</v>
      </c>
      <c r="G569" s="273">
        <v>6.9703689145100194</v>
      </c>
      <c r="H569" s="274">
        <v>0.5680715260937711</v>
      </c>
      <c r="I569" s="275" t="s">
        <v>257</v>
      </c>
      <c r="J569" s="271">
        <v>21924</v>
      </c>
      <c r="K569" s="272">
        <v>11566</v>
      </c>
    </row>
    <row r="570" spans="2:11" s="256" customFormat="1" ht="13.5" customHeight="1" x14ac:dyDescent="0.2">
      <c r="B570" s="273"/>
      <c r="C570" s="273"/>
      <c r="D570" s="273"/>
      <c r="E570" s="273"/>
      <c r="F570" s="273">
        <v>10.3636810926305</v>
      </c>
      <c r="G570" s="273">
        <v>10.4197739351475</v>
      </c>
      <c r="H570" s="274">
        <v>5.7030998856104</v>
      </c>
      <c r="I570" s="275" t="s">
        <v>258</v>
      </c>
      <c r="J570" s="271">
        <v>21924</v>
      </c>
      <c r="K570" s="272">
        <v>13419</v>
      </c>
    </row>
    <row r="571" spans="2:11" s="256" customFormat="1" ht="13.5" customHeight="1" x14ac:dyDescent="0.2">
      <c r="B571" s="273"/>
      <c r="C571" s="273"/>
      <c r="D571" s="273"/>
      <c r="E571" s="273"/>
      <c r="F571" s="273">
        <v>0</v>
      </c>
      <c r="G571" s="273">
        <v>0</v>
      </c>
      <c r="H571" s="274"/>
      <c r="I571" s="275" t="s">
        <v>259</v>
      </c>
      <c r="J571" s="271">
        <v>21924</v>
      </c>
      <c r="K571" s="272">
        <v>11568</v>
      </c>
    </row>
    <row r="572" spans="2:11" s="256" customFormat="1" ht="13.5" customHeight="1" x14ac:dyDescent="0.2">
      <c r="B572" s="273"/>
      <c r="C572" s="273"/>
      <c r="D572" s="273"/>
      <c r="E572" s="273"/>
      <c r="F572" s="273">
        <v>7.3849135973197102</v>
      </c>
      <c r="G572" s="273">
        <v>7.3923857253097296</v>
      </c>
      <c r="H572" s="274">
        <v>4.9103311227984392</v>
      </c>
      <c r="I572" s="275" t="s">
        <v>260</v>
      </c>
      <c r="J572" s="271">
        <v>21924</v>
      </c>
      <c r="K572" s="272">
        <v>12479</v>
      </c>
    </row>
    <row r="573" spans="2:11" s="256" customFormat="1" ht="13.5" customHeight="1" x14ac:dyDescent="0.2">
      <c r="B573" s="273"/>
      <c r="C573" s="273"/>
      <c r="D573" s="273"/>
      <c r="E573" s="273"/>
      <c r="F573" s="273">
        <v>0</v>
      </c>
      <c r="G573" s="273">
        <v>0</v>
      </c>
      <c r="H573" s="274"/>
      <c r="I573" s="275" t="s">
        <v>261</v>
      </c>
      <c r="J573" s="271">
        <v>21924</v>
      </c>
      <c r="K573" s="272">
        <v>12480</v>
      </c>
    </row>
    <row r="574" spans="2:11" s="256" customFormat="1" ht="13.5" customHeight="1" x14ac:dyDescent="0.2">
      <c r="B574" s="273"/>
      <c r="C574" s="273"/>
      <c r="D574" s="273"/>
      <c r="E574" s="273"/>
      <c r="F574" s="273">
        <v>0</v>
      </c>
      <c r="G574" s="273">
        <v>0</v>
      </c>
      <c r="H574" s="274"/>
      <c r="I574" s="275" t="s">
        <v>262</v>
      </c>
      <c r="J574" s="271">
        <v>21924</v>
      </c>
      <c r="K574" s="272">
        <v>11578</v>
      </c>
    </row>
    <row r="575" spans="2:11" s="256" customFormat="1" ht="13.5" customHeight="1" x14ac:dyDescent="0.2">
      <c r="B575" s="273"/>
      <c r="C575" s="273"/>
      <c r="D575" s="273"/>
      <c r="E575" s="273"/>
      <c r="F575" s="273">
        <v>0</v>
      </c>
      <c r="G575" s="273">
        <v>0</v>
      </c>
      <c r="H575" s="274"/>
      <c r="I575" s="275" t="s">
        <v>263</v>
      </c>
      <c r="J575" s="271">
        <v>21924</v>
      </c>
      <c r="K575" s="272">
        <v>12497</v>
      </c>
    </row>
    <row r="576" spans="2:11" s="256" customFormat="1" ht="13.5" customHeight="1" x14ac:dyDescent="0.2">
      <c r="B576" s="273"/>
      <c r="C576" s="273"/>
      <c r="D576" s="273"/>
      <c r="E576" s="273"/>
      <c r="F576" s="273">
        <v>0</v>
      </c>
      <c r="G576" s="273">
        <v>0</v>
      </c>
      <c r="H576" s="274"/>
      <c r="I576" s="275" t="s">
        <v>264</v>
      </c>
      <c r="J576" s="271">
        <v>21924</v>
      </c>
      <c r="K576" s="272">
        <v>15546</v>
      </c>
    </row>
    <row r="577" spans="2:11" s="256" customFormat="1" ht="13.5" customHeight="1" x14ac:dyDescent="0.2">
      <c r="B577" s="273"/>
      <c r="C577" s="273"/>
      <c r="D577" s="273">
        <v>4</v>
      </c>
      <c r="E577" s="273">
        <v>0</v>
      </c>
      <c r="F577" s="273">
        <v>0</v>
      </c>
      <c r="G577" s="273">
        <v>0</v>
      </c>
      <c r="H577" s="274"/>
      <c r="I577" s="275" t="s">
        <v>265</v>
      </c>
      <c r="J577" s="271">
        <v>21924</v>
      </c>
      <c r="K577" s="272">
        <v>12481</v>
      </c>
    </row>
    <row r="578" spans="2:11" s="256" customFormat="1" ht="13.5" customHeight="1" x14ac:dyDescent="0.2">
      <c r="B578" s="268"/>
      <c r="C578" s="268"/>
      <c r="D578" s="268"/>
      <c r="E578" s="268"/>
      <c r="F578" s="268">
        <v>9.10007238643046</v>
      </c>
      <c r="G578" s="268">
        <v>9.1621946047438705</v>
      </c>
      <c r="H578" s="269">
        <v>1.3761384501615599</v>
      </c>
      <c r="I578" s="270" t="s">
        <v>266</v>
      </c>
      <c r="J578" s="271">
        <v>21924</v>
      </c>
      <c r="K578" s="272">
        <v>13594</v>
      </c>
    </row>
    <row r="579" spans="2:11" s="256" customFormat="1" ht="13.5" customHeight="1" x14ac:dyDescent="0.2">
      <c r="B579" s="273"/>
      <c r="C579" s="273"/>
      <c r="D579" s="273"/>
      <c r="E579" s="273"/>
      <c r="F579" s="273">
        <v>0.52521265404494411</v>
      </c>
      <c r="G579" s="273">
        <v>0.52980354412543196</v>
      </c>
      <c r="H579" s="274">
        <v>0.42370809708853202</v>
      </c>
      <c r="I579" s="275" t="s">
        <v>267</v>
      </c>
      <c r="J579" s="271">
        <v>21924</v>
      </c>
      <c r="K579" s="272">
        <v>15609</v>
      </c>
    </row>
    <row r="580" spans="2:11" s="256" customFormat="1" ht="13.5" customHeight="1" x14ac:dyDescent="0.2">
      <c r="B580" s="273"/>
      <c r="C580" s="273"/>
      <c r="D580" s="273"/>
      <c r="E580" s="273"/>
      <c r="F580" s="273">
        <v>8.0759665795047599</v>
      </c>
      <c r="G580" s="273">
        <v>8.1315716658158603</v>
      </c>
      <c r="H580" s="274">
        <v>1.3051652481154798</v>
      </c>
      <c r="I580" s="275" t="s">
        <v>268</v>
      </c>
      <c r="J580" s="271">
        <v>21924</v>
      </c>
      <c r="K580" s="272">
        <v>11524</v>
      </c>
    </row>
    <row r="581" spans="2:11" s="256" customFormat="1" ht="13.5" customHeight="1" x14ac:dyDescent="0.2">
      <c r="B581" s="273"/>
      <c r="C581" s="273"/>
      <c r="D581" s="273"/>
      <c r="E581" s="273"/>
      <c r="F581" s="273">
        <v>0.37462085229502001</v>
      </c>
      <c r="G581" s="273">
        <v>0.375157419559981</v>
      </c>
      <c r="H581" s="274">
        <v>4.6979545338030304</v>
      </c>
      <c r="I581" s="275" t="s">
        <v>269</v>
      </c>
      <c r="J581" s="271">
        <v>21924</v>
      </c>
      <c r="K581" s="272">
        <v>15745</v>
      </c>
    </row>
    <row r="582" spans="2:11" s="256" customFormat="1" ht="13.5" customHeight="1" x14ac:dyDescent="0.2">
      <c r="B582" s="273"/>
      <c r="C582" s="273"/>
      <c r="D582" s="273"/>
      <c r="E582" s="273"/>
      <c r="F582" s="273">
        <v>0</v>
      </c>
      <c r="G582" s="273">
        <v>0</v>
      </c>
      <c r="H582" s="274"/>
      <c r="I582" s="275" t="s">
        <v>270</v>
      </c>
      <c r="J582" s="271">
        <v>21924</v>
      </c>
      <c r="K582" s="272">
        <v>15545</v>
      </c>
    </row>
    <row r="583" spans="2:11" s="256" customFormat="1" ht="13.5" customHeight="1" x14ac:dyDescent="0.2">
      <c r="B583" s="268"/>
      <c r="C583" s="268"/>
      <c r="D583" s="268"/>
      <c r="E583" s="268"/>
      <c r="F583" s="268">
        <v>31.899863021165697</v>
      </c>
      <c r="G583" s="268">
        <v>31.795302632798698</v>
      </c>
      <c r="H583" s="269"/>
      <c r="I583" s="270" t="s">
        <v>238</v>
      </c>
      <c r="J583" s="271">
        <v>21924</v>
      </c>
      <c r="K583" s="272">
        <v>13595</v>
      </c>
    </row>
    <row r="584" spans="2:11" s="256" customFormat="1" ht="13.5" customHeight="1" x14ac:dyDescent="0.2">
      <c r="B584" s="273"/>
      <c r="C584" s="273"/>
      <c r="D584" s="273"/>
      <c r="E584" s="273"/>
      <c r="F584" s="273">
        <v>0</v>
      </c>
      <c r="G584" s="273">
        <v>0</v>
      </c>
      <c r="H584" s="274"/>
      <c r="I584" s="275" t="s">
        <v>271</v>
      </c>
      <c r="J584" s="271">
        <v>21924</v>
      </c>
      <c r="K584" s="272">
        <v>15610</v>
      </c>
    </row>
    <row r="585" spans="2:11" s="256" customFormat="1" ht="13.5" customHeight="1" x14ac:dyDescent="0.2">
      <c r="B585" s="273"/>
      <c r="C585" s="273"/>
      <c r="D585" s="273"/>
      <c r="E585" s="273"/>
      <c r="F585" s="273">
        <v>12.605376004441199</v>
      </c>
      <c r="G585" s="273">
        <v>12.591753526109599</v>
      </c>
      <c r="H585" s="274"/>
      <c r="I585" s="275" t="s">
        <v>246</v>
      </c>
      <c r="J585" s="271">
        <v>21924</v>
      </c>
      <c r="K585" s="272">
        <v>15611</v>
      </c>
    </row>
    <row r="586" spans="2:11" s="256" customFormat="1" ht="13.5" customHeight="1" x14ac:dyDescent="0.2">
      <c r="B586" s="273"/>
      <c r="C586" s="273"/>
      <c r="D586" s="273"/>
      <c r="E586" s="273"/>
      <c r="F586" s="273">
        <v>19.294487016724503</v>
      </c>
      <c r="G586" s="273">
        <v>19.203549106689099</v>
      </c>
      <c r="H586" s="274"/>
      <c r="I586" s="275" t="s">
        <v>272</v>
      </c>
      <c r="J586" s="271">
        <v>21924</v>
      </c>
      <c r="K586" s="272">
        <v>15608</v>
      </c>
    </row>
    <row r="587" spans="2:11" s="256" customFormat="1" ht="13.5" customHeight="1" x14ac:dyDescent="0.2">
      <c r="B587" s="268"/>
      <c r="C587" s="268"/>
      <c r="D587" s="268">
        <v>0</v>
      </c>
      <c r="E587" s="268">
        <v>0</v>
      </c>
      <c r="F587" s="268">
        <v>0</v>
      </c>
      <c r="G587" s="268">
        <v>0</v>
      </c>
      <c r="H587" s="269"/>
      <c r="I587" s="270" t="s">
        <v>273</v>
      </c>
      <c r="J587" s="271">
        <v>21924</v>
      </c>
      <c r="K587" s="272">
        <v>15584</v>
      </c>
    </row>
    <row r="588" spans="2:11" s="256" customFormat="1" ht="13.5" customHeight="1" x14ac:dyDescent="0.2">
      <c r="B588" s="268"/>
      <c r="C588" s="268"/>
      <c r="D588" s="268"/>
      <c r="E588" s="268"/>
      <c r="F588" s="268">
        <v>0</v>
      </c>
      <c r="G588" s="268">
        <v>0</v>
      </c>
      <c r="H588" s="269"/>
      <c r="I588" s="270" t="s">
        <v>274</v>
      </c>
      <c r="J588" s="271">
        <v>21924</v>
      </c>
      <c r="K588" s="272">
        <v>17728</v>
      </c>
    </row>
    <row r="589" spans="2:11" s="256" customFormat="1" ht="13.5" customHeight="1" x14ac:dyDescent="0.2">
      <c r="B589" s="268"/>
      <c r="C589" s="268"/>
      <c r="D589" s="268"/>
      <c r="E589" s="268"/>
      <c r="F589" s="268">
        <v>-5.1416019891524698</v>
      </c>
      <c r="G589" s="268">
        <v>-5.1990927493536594</v>
      </c>
      <c r="H589" s="269"/>
      <c r="I589" s="270" t="s">
        <v>275</v>
      </c>
      <c r="J589" s="271">
        <v>21924</v>
      </c>
      <c r="K589" s="272">
        <v>15624</v>
      </c>
    </row>
    <row r="590" spans="2:11" s="256" customFormat="1" ht="13.5" customHeight="1" x14ac:dyDescent="0.2">
      <c r="B590" s="268"/>
      <c r="C590" s="268"/>
      <c r="D590" s="268">
        <v>9</v>
      </c>
      <c r="E590" s="268">
        <v>1</v>
      </c>
      <c r="F590" s="268">
        <v>8.7162510434362002</v>
      </c>
      <c r="G590" s="268">
        <v>8.5388073911300708</v>
      </c>
      <c r="H590" s="269"/>
      <c r="I590" s="270" t="s">
        <v>276</v>
      </c>
      <c r="J590" s="271">
        <v>21924</v>
      </c>
      <c r="K590" s="272">
        <v>15644</v>
      </c>
    </row>
    <row r="591" spans="2:11" s="256" customFormat="1" ht="13.5" customHeight="1" x14ac:dyDescent="0.2">
      <c r="B591" s="268"/>
      <c r="C591" s="268"/>
      <c r="D591" s="268">
        <v>40</v>
      </c>
      <c r="E591" s="268">
        <v>34</v>
      </c>
      <c r="F591" s="268">
        <v>35.366066868660198</v>
      </c>
      <c r="G591" s="268">
        <v>35.526487864430301</v>
      </c>
      <c r="H591" s="269">
        <v>3.4169729120443897</v>
      </c>
      <c r="I591" s="270" t="s">
        <v>239</v>
      </c>
      <c r="J591" s="271">
        <v>21924</v>
      </c>
      <c r="K591" s="272">
        <v>15704</v>
      </c>
    </row>
    <row r="592" spans="2:11" s="256" customFormat="1" ht="13.5" customHeight="1" x14ac:dyDescent="0.2">
      <c r="B592" s="268"/>
      <c r="C592" s="268"/>
      <c r="D592" s="268"/>
      <c r="E592" s="268"/>
      <c r="F592" s="268">
        <v>0</v>
      </c>
      <c r="G592" s="268">
        <v>0</v>
      </c>
      <c r="H592" s="269"/>
      <c r="I592" s="270" t="s">
        <v>277</v>
      </c>
      <c r="J592" s="271">
        <v>21924</v>
      </c>
      <c r="K592" s="272">
        <v>15749</v>
      </c>
    </row>
    <row r="593" spans="2:11" s="256" customFormat="1" ht="13.5" customHeight="1" x14ac:dyDescent="0.2">
      <c r="B593" s="268"/>
      <c r="C593" s="268"/>
      <c r="D593" s="268"/>
      <c r="E593" s="268"/>
      <c r="F593" s="268">
        <v>100</v>
      </c>
      <c r="G593" s="268">
        <v>99.999999999999901</v>
      </c>
      <c r="H593" s="269">
        <v>2.2690186255355203</v>
      </c>
      <c r="I593" s="270" t="s">
        <v>278</v>
      </c>
      <c r="J593" s="271">
        <v>21924</v>
      </c>
      <c r="K593" s="272">
        <v>11258</v>
      </c>
    </row>
    <row r="594" spans="2:11" s="256" customFormat="1" ht="13.5" customHeight="1" x14ac:dyDescent="0.2">
      <c r="B594" s="268"/>
      <c r="C594" s="268"/>
      <c r="D594" s="268">
        <v>30</v>
      </c>
      <c r="E594" s="268">
        <v>20</v>
      </c>
      <c r="F594" s="268">
        <v>24.017819066737896</v>
      </c>
      <c r="G594" s="268">
        <v>24.139402111641001</v>
      </c>
      <c r="H594" s="269">
        <v>4.4157618875839697</v>
      </c>
      <c r="I594" s="270" t="s">
        <v>240</v>
      </c>
      <c r="J594" s="271">
        <v>21924</v>
      </c>
      <c r="K594" s="272">
        <v>15705</v>
      </c>
    </row>
    <row r="595" spans="2:11" s="256" customFormat="1" ht="13.5" customHeight="1" x14ac:dyDescent="0.2">
      <c r="B595" s="268"/>
      <c r="C595" s="268"/>
      <c r="D595" s="268"/>
      <c r="E595" s="268"/>
      <c r="F595" s="268">
        <v>15.159946245566399</v>
      </c>
      <c r="G595" s="268">
        <v>15.175496850967699</v>
      </c>
      <c r="H595" s="269">
        <v>0.53421624071282103</v>
      </c>
      <c r="I595" s="270" t="s">
        <v>279</v>
      </c>
      <c r="J595" s="271">
        <v>21924</v>
      </c>
      <c r="K595" s="272">
        <v>16144</v>
      </c>
    </row>
    <row r="596" spans="2:11" s="256" customFormat="1" ht="13.5" customHeight="1" x14ac:dyDescent="0.2">
      <c r="B596" s="273"/>
      <c r="C596" s="273"/>
      <c r="D596" s="273"/>
      <c r="E596" s="273"/>
      <c r="F596" s="273">
        <v>0.124272300585735</v>
      </c>
      <c r="G596" s="273">
        <v>0.12566197524259901</v>
      </c>
      <c r="H596" s="274"/>
      <c r="I596" s="275" t="s">
        <v>508</v>
      </c>
      <c r="J596" s="271">
        <v>21924</v>
      </c>
      <c r="K596" s="272">
        <v>12755</v>
      </c>
    </row>
    <row r="597" spans="2:11" s="256" customFormat="1" ht="13.5" customHeight="1" x14ac:dyDescent="0.2">
      <c r="B597" s="273"/>
      <c r="C597" s="273"/>
      <c r="D597" s="273"/>
      <c r="E597" s="273"/>
      <c r="F597" s="273">
        <v>0</v>
      </c>
      <c r="G597" s="273">
        <v>0</v>
      </c>
      <c r="H597" s="274"/>
      <c r="I597" s="275" t="s">
        <v>509</v>
      </c>
      <c r="J597" s="271">
        <v>21924</v>
      </c>
      <c r="K597" s="272">
        <v>12359</v>
      </c>
    </row>
    <row r="598" spans="2:11" s="256" customFormat="1" ht="26.25" customHeight="1" x14ac:dyDescent="0.2"/>
    <row r="599" spans="2:11" s="256" customFormat="1" ht="22.5" customHeight="1" x14ac:dyDescent="0.2">
      <c r="B599" s="257"/>
      <c r="C599" s="258"/>
      <c r="D599" s="258"/>
      <c r="E599" s="258"/>
      <c r="F599" s="258"/>
      <c r="G599" s="259"/>
      <c r="H599" s="260" t="s">
        <v>289</v>
      </c>
      <c r="I599" s="261"/>
      <c r="J599" s="262" t="s">
        <v>228</v>
      </c>
      <c r="K599" s="262" t="s">
        <v>229</v>
      </c>
    </row>
    <row r="600" spans="2:11" s="256" customFormat="1" ht="13.5" customHeight="1" x14ac:dyDescent="0.2">
      <c r="B600" s="263"/>
      <c r="C600" s="264"/>
      <c r="D600" s="264"/>
      <c r="E600" s="264"/>
      <c r="F600" s="369" t="s">
        <v>606</v>
      </c>
      <c r="G600" s="369"/>
      <c r="H600" s="369"/>
      <c r="I600" s="261"/>
      <c r="J600" s="261"/>
      <c r="K600" s="265"/>
    </row>
    <row r="601" spans="2:11" s="256" customFormat="1" ht="13.5" customHeight="1" x14ac:dyDescent="0.2">
      <c r="B601" s="367" t="s">
        <v>231</v>
      </c>
      <c r="C601" s="367"/>
      <c r="D601" s="367" t="s">
        <v>232</v>
      </c>
      <c r="E601" s="367"/>
      <c r="F601" s="266" t="s">
        <v>232</v>
      </c>
      <c r="G601" s="266" t="s">
        <v>232</v>
      </c>
      <c r="H601" s="368" t="s">
        <v>231</v>
      </c>
      <c r="I601" s="267" t="s">
        <v>233</v>
      </c>
      <c r="J601" s="261"/>
      <c r="K601" s="265"/>
    </row>
    <row r="602" spans="2:11" s="256" customFormat="1" ht="13.5" customHeight="1" x14ac:dyDescent="0.2">
      <c r="B602" s="266" t="s">
        <v>234</v>
      </c>
      <c r="C602" s="266" t="s">
        <v>235</v>
      </c>
      <c r="D602" s="266" t="s">
        <v>234</v>
      </c>
      <c r="E602" s="266" t="s">
        <v>235</v>
      </c>
      <c r="F602" s="266" t="s">
        <v>592</v>
      </c>
      <c r="G602" s="266" t="s">
        <v>594</v>
      </c>
      <c r="H602" s="368"/>
      <c r="I602" s="261"/>
      <c r="J602" s="261"/>
      <c r="K602" s="265"/>
    </row>
    <row r="603" spans="2:11" s="256" customFormat="1" ht="13.5" customHeight="1" x14ac:dyDescent="0.2">
      <c r="B603" s="268"/>
      <c r="C603" s="268"/>
      <c r="D603" s="268"/>
      <c r="E603" s="268"/>
      <c r="F603" s="268">
        <v>45.8143101823187</v>
      </c>
      <c r="G603" s="268">
        <v>47.287674768565793</v>
      </c>
      <c r="H603" s="269">
        <v>7.4054366671425198</v>
      </c>
      <c r="I603" s="270" t="s">
        <v>236</v>
      </c>
      <c r="J603" s="271">
        <v>21932</v>
      </c>
      <c r="K603" s="272">
        <v>13591</v>
      </c>
    </row>
    <row r="604" spans="2:11" s="256" customFormat="1" ht="13.5" customHeight="1" x14ac:dyDescent="0.2">
      <c r="B604" s="268">
        <v>6</v>
      </c>
      <c r="C604" s="268">
        <v>3.5</v>
      </c>
      <c r="D604" s="268"/>
      <c r="E604" s="268"/>
      <c r="F604" s="268">
        <v>16.370816137370195</v>
      </c>
      <c r="G604" s="268">
        <v>17.791891387448199</v>
      </c>
      <c r="H604" s="269">
        <v>4.4920351762363495</v>
      </c>
      <c r="I604" s="270" t="s">
        <v>250</v>
      </c>
      <c r="J604" s="271">
        <v>21932</v>
      </c>
      <c r="K604" s="272">
        <v>19967</v>
      </c>
    </row>
    <row r="605" spans="2:11" s="256" customFormat="1" ht="13.5" customHeight="1" x14ac:dyDescent="0.2">
      <c r="B605" s="273"/>
      <c r="C605" s="273"/>
      <c r="D605" s="273"/>
      <c r="E605" s="273"/>
      <c r="F605" s="273">
        <v>45.8143101823187</v>
      </c>
      <c r="G605" s="273">
        <v>47.287674768565793</v>
      </c>
      <c r="H605" s="274">
        <v>7.4054366671425198</v>
      </c>
      <c r="I605" s="275" t="s">
        <v>251</v>
      </c>
      <c r="J605" s="271">
        <v>21932</v>
      </c>
      <c r="K605" s="272">
        <v>15744</v>
      </c>
    </row>
    <row r="606" spans="2:11" s="256" customFormat="1" ht="13.5" customHeight="1" x14ac:dyDescent="0.2">
      <c r="B606" s="273"/>
      <c r="C606" s="273"/>
      <c r="D606" s="273"/>
      <c r="E606" s="273"/>
      <c r="F606" s="273">
        <v>0</v>
      </c>
      <c r="G606" s="273">
        <v>0</v>
      </c>
      <c r="H606" s="274"/>
      <c r="I606" s="275" t="s">
        <v>252</v>
      </c>
      <c r="J606" s="271">
        <v>21932</v>
      </c>
      <c r="K606" s="272">
        <v>13462</v>
      </c>
    </row>
    <row r="607" spans="2:11" s="256" customFormat="1" ht="13.5" customHeight="1" x14ac:dyDescent="0.2">
      <c r="B607" s="273"/>
      <c r="C607" s="273"/>
      <c r="D607" s="273"/>
      <c r="E607" s="273"/>
      <c r="F607" s="273">
        <v>0</v>
      </c>
      <c r="G607" s="273">
        <v>0</v>
      </c>
      <c r="H607" s="274"/>
      <c r="I607" s="275" t="s">
        <v>253</v>
      </c>
      <c r="J607" s="271">
        <v>21932</v>
      </c>
      <c r="K607" s="272">
        <v>15544</v>
      </c>
    </row>
    <row r="608" spans="2:11" s="256" customFormat="1" ht="13.5" customHeight="1" x14ac:dyDescent="0.2">
      <c r="B608" s="273"/>
      <c r="C608" s="273"/>
      <c r="D608" s="273"/>
      <c r="E608" s="273"/>
      <c r="F608" s="273">
        <v>0</v>
      </c>
      <c r="G608" s="273">
        <v>0</v>
      </c>
      <c r="H608" s="274"/>
      <c r="I608" s="275" t="s">
        <v>254</v>
      </c>
      <c r="J608" s="271">
        <v>21932</v>
      </c>
      <c r="K608" s="272">
        <v>12978</v>
      </c>
    </row>
    <row r="609" spans="2:11" s="256" customFormat="1" ht="13.5" customHeight="1" x14ac:dyDescent="0.2">
      <c r="B609" s="268">
        <v>3.5</v>
      </c>
      <c r="C609" s="268">
        <v>1.5</v>
      </c>
      <c r="D609" s="268"/>
      <c r="E609" s="268"/>
      <c r="F609" s="268">
        <v>51.839650320446403</v>
      </c>
      <c r="G609" s="268">
        <v>50.428460406078798</v>
      </c>
      <c r="H609" s="269">
        <v>1.7553577904744699</v>
      </c>
      <c r="I609" s="270" t="s">
        <v>237</v>
      </c>
      <c r="J609" s="271">
        <v>21932</v>
      </c>
      <c r="K609" s="272">
        <v>17726</v>
      </c>
    </row>
    <row r="610" spans="2:11" s="256" customFormat="1" ht="13.5" customHeight="1" x14ac:dyDescent="0.2">
      <c r="B610" s="273"/>
      <c r="C610" s="273"/>
      <c r="D610" s="273"/>
      <c r="E610" s="273"/>
      <c r="F610" s="273">
        <v>2.2005338194683901</v>
      </c>
      <c r="G610" s="273">
        <v>-0.80231388557906702</v>
      </c>
      <c r="H610" s="274">
        <v>0</v>
      </c>
      <c r="I610" s="275" t="s">
        <v>255</v>
      </c>
      <c r="J610" s="271">
        <v>21932</v>
      </c>
      <c r="K610" s="272">
        <v>17727</v>
      </c>
    </row>
    <row r="611" spans="2:11" s="256" customFormat="1" ht="13.5" customHeight="1" x14ac:dyDescent="0.2">
      <c r="B611" s="268"/>
      <c r="C611" s="268"/>
      <c r="D611" s="268"/>
      <c r="E611" s="268"/>
      <c r="F611" s="268">
        <v>49.639116500977998</v>
      </c>
      <c r="G611" s="268">
        <v>51.230774291657902</v>
      </c>
      <c r="H611" s="269">
        <v>1.83317392531906</v>
      </c>
      <c r="I611" s="270" t="s">
        <v>256</v>
      </c>
      <c r="J611" s="271">
        <v>21932</v>
      </c>
      <c r="K611" s="272">
        <v>13592</v>
      </c>
    </row>
    <row r="612" spans="2:11" s="256" customFormat="1" ht="13.5" customHeight="1" x14ac:dyDescent="0.2">
      <c r="B612" s="273"/>
      <c r="C612" s="273"/>
      <c r="D612" s="273"/>
      <c r="E612" s="273"/>
      <c r="F612" s="273">
        <v>33.213296124670798</v>
      </c>
      <c r="G612" s="273">
        <v>33.256082600374597</v>
      </c>
      <c r="H612" s="274">
        <v>0.71265200871648016</v>
      </c>
      <c r="I612" s="275" t="s">
        <v>257</v>
      </c>
      <c r="J612" s="271">
        <v>21932</v>
      </c>
      <c r="K612" s="272">
        <v>11566</v>
      </c>
    </row>
    <row r="613" spans="2:11" s="256" customFormat="1" ht="13.5" customHeight="1" x14ac:dyDescent="0.2">
      <c r="B613" s="273"/>
      <c r="C613" s="273"/>
      <c r="D613" s="273"/>
      <c r="E613" s="273"/>
      <c r="F613" s="273">
        <v>16.4258203763072</v>
      </c>
      <c r="G613" s="273">
        <v>17.974691691283301</v>
      </c>
      <c r="H613" s="274">
        <v>4.0988888410858495</v>
      </c>
      <c r="I613" s="275" t="s">
        <v>258</v>
      </c>
      <c r="J613" s="271">
        <v>21932</v>
      </c>
      <c r="K613" s="272">
        <v>13419</v>
      </c>
    </row>
    <row r="614" spans="2:11" s="256" customFormat="1" ht="13.5" customHeight="1" x14ac:dyDescent="0.2">
      <c r="B614" s="273"/>
      <c r="C614" s="273"/>
      <c r="D614" s="273"/>
      <c r="E614" s="273"/>
      <c r="F614" s="273">
        <v>0</v>
      </c>
      <c r="G614" s="273">
        <v>0</v>
      </c>
      <c r="H614" s="274"/>
      <c r="I614" s="275" t="s">
        <v>259</v>
      </c>
      <c r="J614" s="271">
        <v>21932</v>
      </c>
      <c r="K614" s="272">
        <v>11568</v>
      </c>
    </row>
    <row r="615" spans="2:11" s="256" customFormat="1" ht="13.5" customHeight="1" x14ac:dyDescent="0.2">
      <c r="B615" s="273"/>
      <c r="C615" s="273"/>
      <c r="D615" s="273"/>
      <c r="E615" s="273"/>
      <c r="F615" s="273">
        <v>0</v>
      </c>
      <c r="G615" s="273">
        <v>0</v>
      </c>
      <c r="H615" s="274"/>
      <c r="I615" s="275" t="s">
        <v>260</v>
      </c>
      <c r="J615" s="271">
        <v>21932</v>
      </c>
      <c r="K615" s="272">
        <v>12479</v>
      </c>
    </row>
    <row r="616" spans="2:11" s="256" customFormat="1" ht="13.5" customHeight="1" x14ac:dyDescent="0.2">
      <c r="B616" s="273"/>
      <c r="C616" s="273"/>
      <c r="D616" s="273"/>
      <c r="E616" s="273"/>
      <c r="F616" s="273">
        <v>0</v>
      </c>
      <c r="G616" s="273">
        <v>0</v>
      </c>
      <c r="H616" s="274"/>
      <c r="I616" s="275" t="s">
        <v>261</v>
      </c>
      <c r="J616" s="271">
        <v>21932</v>
      </c>
      <c r="K616" s="272">
        <v>12480</v>
      </c>
    </row>
    <row r="617" spans="2:11" s="256" customFormat="1" ht="13.5" customHeight="1" x14ac:dyDescent="0.2">
      <c r="B617" s="273"/>
      <c r="C617" s="273"/>
      <c r="D617" s="273"/>
      <c r="E617" s="273"/>
      <c r="F617" s="273">
        <v>0</v>
      </c>
      <c r="G617" s="273">
        <v>0</v>
      </c>
      <c r="H617" s="274"/>
      <c r="I617" s="275" t="s">
        <v>262</v>
      </c>
      <c r="J617" s="271">
        <v>21932</v>
      </c>
      <c r="K617" s="272">
        <v>11578</v>
      </c>
    </row>
    <row r="618" spans="2:11" s="256" customFormat="1" ht="13.5" customHeight="1" x14ac:dyDescent="0.2">
      <c r="B618" s="273"/>
      <c r="C618" s="273"/>
      <c r="D618" s="273"/>
      <c r="E618" s="273"/>
      <c r="F618" s="273">
        <v>0</v>
      </c>
      <c r="G618" s="273">
        <v>0</v>
      </c>
      <c r="H618" s="274"/>
      <c r="I618" s="275" t="s">
        <v>263</v>
      </c>
      <c r="J618" s="271">
        <v>21932</v>
      </c>
      <c r="K618" s="272">
        <v>12497</v>
      </c>
    </row>
    <row r="619" spans="2:11" s="256" customFormat="1" ht="13.5" customHeight="1" x14ac:dyDescent="0.2">
      <c r="B619" s="273"/>
      <c r="C619" s="273"/>
      <c r="D619" s="273"/>
      <c r="E619" s="273"/>
      <c r="F619" s="273">
        <v>0</v>
      </c>
      <c r="G619" s="273">
        <v>0</v>
      </c>
      <c r="H619" s="274"/>
      <c r="I619" s="275" t="s">
        <v>264</v>
      </c>
      <c r="J619" s="271">
        <v>21932</v>
      </c>
      <c r="K619" s="272">
        <v>15546</v>
      </c>
    </row>
    <row r="620" spans="2:11" s="256" customFormat="1" ht="13.5" customHeight="1" x14ac:dyDescent="0.2">
      <c r="B620" s="273"/>
      <c r="C620" s="273"/>
      <c r="D620" s="273">
        <v>0</v>
      </c>
      <c r="E620" s="273">
        <v>0</v>
      </c>
      <c r="F620" s="273">
        <v>0</v>
      </c>
      <c r="G620" s="273">
        <v>0</v>
      </c>
      <c r="H620" s="274"/>
      <c r="I620" s="275" t="s">
        <v>265</v>
      </c>
      <c r="J620" s="271">
        <v>21932</v>
      </c>
      <c r="K620" s="272">
        <v>12481</v>
      </c>
    </row>
    <row r="621" spans="2:11" s="256" customFormat="1" ht="13.5" customHeight="1" x14ac:dyDescent="0.2">
      <c r="B621" s="268"/>
      <c r="C621" s="268"/>
      <c r="D621" s="268"/>
      <c r="E621" s="268"/>
      <c r="F621" s="268">
        <v>2.1849199573551399</v>
      </c>
      <c r="G621" s="268">
        <v>2.20212668876108</v>
      </c>
      <c r="H621" s="269"/>
      <c r="I621" s="270" t="s">
        <v>266</v>
      </c>
      <c r="J621" s="271">
        <v>21932</v>
      </c>
      <c r="K621" s="272">
        <v>13594</v>
      </c>
    </row>
    <row r="622" spans="2:11" s="256" customFormat="1" ht="13.5" customHeight="1" x14ac:dyDescent="0.2">
      <c r="B622" s="273"/>
      <c r="C622" s="273"/>
      <c r="D622" s="273"/>
      <c r="E622" s="273"/>
      <c r="F622" s="273">
        <v>0</v>
      </c>
      <c r="G622" s="273">
        <v>0</v>
      </c>
      <c r="H622" s="274"/>
      <c r="I622" s="275" t="s">
        <v>267</v>
      </c>
      <c r="J622" s="271">
        <v>21932</v>
      </c>
      <c r="K622" s="272">
        <v>15609</v>
      </c>
    </row>
    <row r="623" spans="2:11" s="256" customFormat="1" ht="13.5" customHeight="1" x14ac:dyDescent="0.2">
      <c r="B623" s="273"/>
      <c r="C623" s="273"/>
      <c r="D623" s="273"/>
      <c r="E623" s="273"/>
      <c r="F623" s="273">
        <v>0</v>
      </c>
      <c r="G623" s="273">
        <v>0</v>
      </c>
      <c r="H623" s="274"/>
      <c r="I623" s="275" t="s">
        <v>268</v>
      </c>
      <c r="J623" s="271">
        <v>21932</v>
      </c>
      <c r="K623" s="272">
        <v>11524</v>
      </c>
    </row>
    <row r="624" spans="2:11" s="256" customFormat="1" ht="13.5" customHeight="1" x14ac:dyDescent="0.2">
      <c r="B624" s="273"/>
      <c r="C624" s="273"/>
      <c r="D624" s="273"/>
      <c r="E624" s="273"/>
      <c r="F624" s="273">
        <v>0</v>
      </c>
      <c r="G624" s="273">
        <v>0</v>
      </c>
      <c r="H624" s="274"/>
      <c r="I624" s="275" t="s">
        <v>269</v>
      </c>
      <c r="J624" s="271">
        <v>21932</v>
      </c>
      <c r="K624" s="272">
        <v>15745</v>
      </c>
    </row>
    <row r="625" spans="2:11" s="256" customFormat="1" ht="13.5" customHeight="1" x14ac:dyDescent="0.2">
      <c r="B625" s="273"/>
      <c r="C625" s="273"/>
      <c r="D625" s="273"/>
      <c r="E625" s="273"/>
      <c r="F625" s="273">
        <v>0</v>
      </c>
      <c r="G625" s="273">
        <v>0</v>
      </c>
      <c r="H625" s="274"/>
      <c r="I625" s="275" t="s">
        <v>270</v>
      </c>
      <c r="J625" s="271">
        <v>21932</v>
      </c>
      <c r="K625" s="272">
        <v>15545</v>
      </c>
    </row>
    <row r="626" spans="2:11" s="256" customFormat="1" ht="13.5" customHeight="1" x14ac:dyDescent="0.2">
      <c r="B626" s="268"/>
      <c r="C626" s="268"/>
      <c r="D626" s="268"/>
      <c r="E626" s="268"/>
      <c r="F626" s="268">
        <v>34.569751957635596</v>
      </c>
      <c r="G626" s="268">
        <v>34.785180054465897</v>
      </c>
      <c r="H626" s="269">
        <v>0</v>
      </c>
      <c r="I626" s="270" t="s">
        <v>238</v>
      </c>
      <c r="J626" s="271">
        <v>21932</v>
      </c>
      <c r="K626" s="272">
        <v>13595</v>
      </c>
    </row>
    <row r="627" spans="2:11" s="256" customFormat="1" ht="13.5" customHeight="1" x14ac:dyDescent="0.2">
      <c r="B627" s="273"/>
      <c r="C627" s="273"/>
      <c r="D627" s="273"/>
      <c r="E627" s="273"/>
      <c r="F627" s="273">
        <v>34.569751957635596</v>
      </c>
      <c r="G627" s="273">
        <v>34.785180054465897</v>
      </c>
      <c r="H627" s="274">
        <v>0</v>
      </c>
      <c r="I627" s="275" t="s">
        <v>271</v>
      </c>
      <c r="J627" s="271">
        <v>21932</v>
      </c>
      <c r="K627" s="272">
        <v>15610</v>
      </c>
    </row>
    <row r="628" spans="2:11" s="256" customFormat="1" ht="13.5" customHeight="1" x14ac:dyDescent="0.2">
      <c r="B628" s="273"/>
      <c r="C628" s="273"/>
      <c r="D628" s="273"/>
      <c r="E628" s="273"/>
      <c r="F628" s="273">
        <v>13.053467429809199</v>
      </c>
      <c r="G628" s="273">
        <v>13.0818319847392</v>
      </c>
      <c r="H628" s="274"/>
      <c r="I628" s="275" t="s">
        <v>246</v>
      </c>
      <c r="J628" s="271">
        <v>21932</v>
      </c>
      <c r="K628" s="272">
        <v>15611</v>
      </c>
    </row>
    <row r="629" spans="2:11" s="256" customFormat="1" ht="13.5" customHeight="1" x14ac:dyDescent="0.2">
      <c r="B629" s="273"/>
      <c r="C629" s="273"/>
      <c r="D629" s="273"/>
      <c r="E629" s="273"/>
      <c r="F629" s="273">
        <v>21.5162845278264</v>
      </c>
      <c r="G629" s="273">
        <v>21.703348069726697</v>
      </c>
      <c r="H629" s="274">
        <v>0</v>
      </c>
      <c r="I629" s="275" t="s">
        <v>272</v>
      </c>
      <c r="J629" s="271">
        <v>21932</v>
      </c>
      <c r="K629" s="272">
        <v>15608</v>
      </c>
    </row>
    <row r="630" spans="2:11" s="256" customFormat="1" ht="13.5" customHeight="1" x14ac:dyDescent="0.2">
      <c r="B630" s="268"/>
      <c r="C630" s="268"/>
      <c r="D630" s="268">
        <v>0</v>
      </c>
      <c r="E630" s="268">
        <v>0</v>
      </c>
      <c r="F630" s="268">
        <v>0</v>
      </c>
      <c r="G630" s="268">
        <v>0</v>
      </c>
      <c r="H630" s="269"/>
      <c r="I630" s="270" t="s">
        <v>273</v>
      </c>
      <c r="J630" s="271">
        <v>21932</v>
      </c>
      <c r="K630" s="272">
        <v>15584</v>
      </c>
    </row>
    <row r="631" spans="2:11" s="256" customFormat="1" ht="13.5" customHeight="1" x14ac:dyDescent="0.2">
      <c r="B631" s="268"/>
      <c r="C631" s="268"/>
      <c r="D631" s="268"/>
      <c r="E631" s="268"/>
      <c r="F631" s="268">
        <v>0</v>
      </c>
      <c r="G631" s="268">
        <v>0</v>
      </c>
      <c r="H631" s="269"/>
      <c r="I631" s="270" t="s">
        <v>274</v>
      </c>
      <c r="J631" s="271">
        <v>21932</v>
      </c>
      <c r="K631" s="272">
        <v>17728</v>
      </c>
    </row>
    <row r="632" spans="2:11" s="256" customFormat="1" ht="13.5" customHeight="1" x14ac:dyDescent="0.2">
      <c r="B632" s="268"/>
      <c r="C632" s="268"/>
      <c r="D632" s="268"/>
      <c r="E632" s="268"/>
      <c r="F632" s="268">
        <v>7.8774732612226392</v>
      </c>
      <c r="G632" s="268">
        <v>7.9400813059788788</v>
      </c>
      <c r="H632" s="269"/>
      <c r="I632" s="270" t="s">
        <v>275</v>
      </c>
      <c r="J632" s="271">
        <v>21932</v>
      </c>
      <c r="K632" s="272">
        <v>15624</v>
      </c>
    </row>
    <row r="633" spans="2:11" s="256" customFormat="1" ht="13.5" customHeight="1" x14ac:dyDescent="0.2">
      <c r="B633" s="268"/>
      <c r="C633" s="268"/>
      <c r="D633" s="268">
        <v>7</v>
      </c>
      <c r="E633" s="268">
        <v>1</v>
      </c>
      <c r="F633" s="268">
        <v>4.38545377682353</v>
      </c>
      <c r="G633" s="268">
        <v>1.3998128031820098</v>
      </c>
      <c r="H633" s="269">
        <v>0</v>
      </c>
      <c r="I633" s="270" t="s">
        <v>276</v>
      </c>
      <c r="J633" s="271">
        <v>21932</v>
      </c>
      <c r="K633" s="272">
        <v>15644</v>
      </c>
    </row>
    <row r="634" spans="2:11" s="256" customFormat="1" ht="13.5" customHeight="1" x14ac:dyDescent="0.2">
      <c r="B634" s="268"/>
      <c r="C634" s="268"/>
      <c r="D634" s="268">
        <v>0</v>
      </c>
      <c r="E634" s="268">
        <v>0</v>
      </c>
      <c r="F634" s="268">
        <v>0</v>
      </c>
      <c r="G634" s="268">
        <v>0</v>
      </c>
      <c r="H634" s="269"/>
      <c r="I634" s="270" t="s">
        <v>239</v>
      </c>
      <c r="J634" s="271">
        <v>21932</v>
      </c>
      <c r="K634" s="272">
        <v>15704</v>
      </c>
    </row>
    <row r="635" spans="2:11" s="256" customFormat="1" ht="13.5" customHeight="1" x14ac:dyDescent="0.2">
      <c r="B635" s="268"/>
      <c r="C635" s="268"/>
      <c r="D635" s="268"/>
      <c r="E635" s="268"/>
      <c r="F635" s="268">
        <v>29.443494044948395</v>
      </c>
      <c r="G635" s="268">
        <v>29.495783381117601</v>
      </c>
      <c r="H635" s="269">
        <v>9.0253109955477697</v>
      </c>
      <c r="I635" s="270" t="s">
        <v>277</v>
      </c>
      <c r="J635" s="271">
        <v>21932</v>
      </c>
      <c r="K635" s="272">
        <v>15749</v>
      </c>
    </row>
    <row r="636" spans="2:11" s="256" customFormat="1" ht="13.5" customHeight="1" x14ac:dyDescent="0.2">
      <c r="B636" s="268"/>
      <c r="C636" s="268"/>
      <c r="D636" s="268"/>
      <c r="E636" s="268"/>
      <c r="F636" s="268">
        <v>122.02546299712699</v>
      </c>
      <c r="G636" s="268">
        <v>122.29300686650001</v>
      </c>
      <c r="H636" s="269">
        <v>4.3027210654945103</v>
      </c>
      <c r="I636" s="270" t="s">
        <v>278</v>
      </c>
      <c r="J636" s="271">
        <v>21932</v>
      </c>
      <c r="K636" s="272">
        <v>11258</v>
      </c>
    </row>
    <row r="637" spans="2:11" s="256" customFormat="1" ht="13.5" customHeight="1" x14ac:dyDescent="0.2">
      <c r="B637" s="268"/>
      <c r="C637" s="268"/>
      <c r="D637" s="268">
        <v>100</v>
      </c>
      <c r="E637" s="268">
        <v>90</v>
      </c>
      <c r="F637" s="268">
        <v>95.453426683296584</v>
      </c>
      <c r="G637" s="268">
        <v>98.518449060223702</v>
      </c>
      <c r="H637" s="269">
        <v>4.5076653767186796</v>
      </c>
      <c r="I637" s="270" t="s">
        <v>240</v>
      </c>
      <c r="J637" s="271">
        <v>21932</v>
      </c>
      <c r="K637" s="272">
        <v>15705</v>
      </c>
    </row>
    <row r="638" spans="2:11" s="256" customFormat="1" ht="13.5" customHeight="1" x14ac:dyDescent="0.2">
      <c r="B638" s="268"/>
      <c r="C638" s="268"/>
      <c r="D638" s="268"/>
      <c r="E638" s="268"/>
      <c r="F638" s="268">
        <v>9.5532147492773198</v>
      </c>
      <c r="G638" s="268">
        <v>9.5525491979665098</v>
      </c>
      <c r="H638" s="269">
        <v>0</v>
      </c>
      <c r="I638" s="270" t="s">
        <v>279</v>
      </c>
      <c r="J638" s="271">
        <v>21932</v>
      </c>
      <c r="K638" s="272">
        <v>16144</v>
      </c>
    </row>
    <row r="639" spans="2:11" s="256" customFormat="1" ht="13.5" customHeight="1" x14ac:dyDescent="0.2">
      <c r="B639" s="273"/>
      <c r="C639" s="273"/>
      <c r="D639" s="273"/>
      <c r="E639" s="273"/>
      <c r="F639" s="273">
        <v>2.1849199573551399</v>
      </c>
      <c r="G639" s="273">
        <v>2.20212668876108</v>
      </c>
      <c r="H639" s="274"/>
      <c r="I639" s="275" t="s">
        <v>508</v>
      </c>
      <c r="J639" s="271">
        <v>21932</v>
      </c>
      <c r="K639" s="272">
        <v>12755</v>
      </c>
    </row>
    <row r="640" spans="2:11" s="256" customFormat="1" ht="13.5" customHeight="1" x14ac:dyDescent="0.2">
      <c r="B640" s="273"/>
      <c r="C640" s="273"/>
      <c r="D640" s="273"/>
      <c r="E640" s="273"/>
      <c r="F640" s="273">
        <v>0</v>
      </c>
      <c r="G640" s="273">
        <v>0</v>
      </c>
      <c r="H640" s="274"/>
      <c r="I640" s="275" t="s">
        <v>509</v>
      </c>
      <c r="J640" s="271">
        <v>21932</v>
      </c>
      <c r="K640" s="272">
        <v>12359</v>
      </c>
    </row>
    <row r="641" spans="2:11" s="256" customFormat="1" ht="26.25" customHeight="1" x14ac:dyDescent="0.2"/>
    <row r="642" spans="2:11" s="256" customFormat="1" ht="22.5" customHeight="1" x14ac:dyDescent="0.2">
      <c r="B642" s="257"/>
      <c r="C642" s="258"/>
      <c r="D642" s="258"/>
      <c r="E642" s="258"/>
      <c r="F642" s="258"/>
      <c r="G642" s="259"/>
      <c r="H642" s="260" t="s">
        <v>290</v>
      </c>
      <c r="I642" s="261"/>
      <c r="J642" s="262" t="s">
        <v>228</v>
      </c>
      <c r="K642" s="262" t="s">
        <v>229</v>
      </c>
    </row>
    <row r="643" spans="2:11" s="256" customFormat="1" ht="13.5" customHeight="1" x14ac:dyDescent="0.2">
      <c r="B643" s="263"/>
      <c r="C643" s="264"/>
      <c r="D643" s="264"/>
      <c r="E643" s="264"/>
      <c r="F643" s="369" t="s">
        <v>607</v>
      </c>
      <c r="G643" s="369"/>
      <c r="H643" s="369"/>
      <c r="I643" s="261"/>
      <c r="J643" s="261"/>
      <c r="K643" s="265"/>
    </row>
    <row r="644" spans="2:11" s="256" customFormat="1" ht="13.5" customHeight="1" x14ac:dyDescent="0.2">
      <c r="B644" s="367" t="s">
        <v>231</v>
      </c>
      <c r="C644" s="367"/>
      <c r="D644" s="367" t="s">
        <v>232</v>
      </c>
      <c r="E644" s="367"/>
      <c r="F644" s="266" t="s">
        <v>232</v>
      </c>
      <c r="G644" s="266" t="s">
        <v>232</v>
      </c>
      <c r="H644" s="368" t="s">
        <v>231</v>
      </c>
      <c r="I644" s="267" t="s">
        <v>233</v>
      </c>
      <c r="J644" s="261"/>
      <c r="K644" s="265"/>
    </row>
    <row r="645" spans="2:11" s="256" customFormat="1" ht="13.5" customHeight="1" x14ac:dyDescent="0.2">
      <c r="B645" s="266" t="s">
        <v>234</v>
      </c>
      <c r="C645" s="266" t="s">
        <v>235</v>
      </c>
      <c r="D645" s="266" t="s">
        <v>234</v>
      </c>
      <c r="E645" s="266" t="s">
        <v>235</v>
      </c>
      <c r="F645" s="266" t="s">
        <v>592</v>
      </c>
      <c r="G645" s="266" t="s">
        <v>594</v>
      </c>
      <c r="H645" s="368"/>
      <c r="I645" s="261"/>
      <c r="J645" s="261"/>
      <c r="K645" s="265"/>
    </row>
    <row r="646" spans="2:11" s="256" customFormat="1" ht="13.5" customHeight="1" x14ac:dyDescent="0.2">
      <c r="B646" s="268"/>
      <c r="C646" s="268"/>
      <c r="D646" s="268"/>
      <c r="E646" s="268"/>
      <c r="F646" s="268">
        <v>52.437115673293697</v>
      </c>
      <c r="G646" s="268">
        <v>49.354690428202694</v>
      </c>
      <c r="H646" s="269">
        <v>4.3459269145779089</v>
      </c>
      <c r="I646" s="270" t="s">
        <v>236</v>
      </c>
      <c r="J646" s="271">
        <v>21941</v>
      </c>
      <c r="K646" s="272">
        <v>13591</v>
      </c>
    </row>
    <row r="647" spans="2:11" s="256" customFormat="1" ht="13.5" customHeight="1" x14ac:dyDescent="0.2">
      <c r="B647" s="268">
        <v>6</v>
      </c>
      <c r="C647" s="268">
        <v>3.5</v>
      </c>
      <c r="D647" s="268"/>
      <c r="E647" s="268"/>
      <c r="F647" s="268">
        <v>52.437115673293697</v>
      </c>
      <c r="G647" s="268">
        <v>49.354690428202694</v>
      </c>
      <c r="H647" s="269">
        <v>4.3459269145779089</v>
      </c>
      <c r="I647" s="270" t="s">
        <v>250</v>
      </c>
      <c r="J647" s="271">
        <v>21941</v>
      </c>
      <c r="K647" s="272">
        <v>19967</v>
      </c>
    </row>
    <row r="648" spans="2:11" s="256" customFormat="1" ht="13.5" customHeight="1" x14ac:dyDescent="0.2">
      <c r="B648" s="273"/>
      <c r="C648" s="273"/>
      <c r="D648" s="273"/>
      <c r="E648" s="273"/>
      <c r="F648" s="273">
        <v>52.437115673293697</v>
      </c>
      <c r="G648" s="273">
        <v>49.354690428202694</v>
      </c>
      <c r="H648" s="274">
        <v>4.3459269145779089</v>
      </c>
      <c r="I648" s="275" t="s">
        <v>251</v>
      </c>
      <c r="J648" s="271">
        <v>21941</v>
      </c>
      <c r="K648" s="272">
        <v>15744</v>
      </c>
    </row>
    <row r="649" spans="2:11" s="256" customFormat="1" ht="13.5" customHeight="1" x14ac:dyDescent="0.2">
      <c r="B649" s="273"/>
      <c r="C649" s="273"/>
      <c r="D649" s="273"/>
      <c r="E649" s="273"/>
      <c r="F649" s="273">
        <v>0</v>
      </c>
      <c r="G649" s="273">
        <v>0</v>
      </c>
      <c r="H649" s="274"/>
      <c r="I649" s="275" t="s">
        <v>252</v>
      </c>
      <c r="J649" s="271">
        <v>21941</v>
      </c>
      <c r="K649" s="272">
        <v>13462</v>
      </c>
    </row>
    <row r="650" spans="2:11" s="256" customFormat="1" ht="13.5" customHeight="1" x14ac:dyDescent="0.2">
      <c r="B650" s="273"/>
      <c r="C650" s="273"/>
      <c r="D650" s="273"/>
      <c r="E650" s="273"/>
      <c r="F650" s="273">
        <v>0</v>
      </c>
      <c r="G650" s="273">
        <v>0</v>
      </c>
      <c r="H650" s="274"/>
      <c r="I650" s="275" t="s">
        <v>253</v>
      </c>
      <c r="J650" s="271">
        <v>21941</v>
      </c>
      <c r="K650" s="272">
        <v>15544</v>
      </c>
    </row>
    <row r="651" spans="2:11" s="256" customFormat="1" ht="13.5" customHeight="1" x14ac:dyDescent="0.2">
      <c r="B651" s="273"/>
      <c r="C651" s="273"/>
      <c r="D651" s="273"/>
      <c r="E651" s="273"/>
      <c r="F651" s="273">
        <v>0</v>
      </c>
      <c r="G651" s="273">
        <v>0</v>
      </c>
      <c r="H651" s="274"/>
      <c r="I651" s="275" t="s">
        <v>254</v>
      </c>
      <c r="J651" s="271">
        <v>21941</v>
      </c>
      <c r="K651" s="272">
        <v>12978</v>
      </c>
    </row>
    <row r="652" spans="2:11" s="256" customFormat="1" ht="13.5" customHeight="1" x14ac:dyDescent="0.2">
      <c r="B652" s="268">
        <v>5</v>
      </c>
      <c r="C652" s="268">
        <v>2.5</v>
      </c>
      <c r="D652" s="268"/>
      <c r="E652" s="268"/>
      <c r="F652" s="268">
        <v>47.562884326706296</v>
      </c>
      <c r="G652" s="268">
        <v>50.645309571797299</v>
      </c>
      <c r="H652" s="269">
        <v>4.0027013774642102</v>
      </c>
      <c r="I652" s="270" t="s">
        <v>237</v>
      </c>
      <c r="J652" s="271">
        <v>21941</v>
      </c>
      <c r="K652" s="272">
        <v>17726</v>
      </c>
    </row>
    <row r="653" spans="2:11" s="256" customFormat="1" ht="13.5" customHeight="1" x14ac:dyDescent="0.2">
      <c r="B653" s="273"/>
      <c r="C653" s="273"/>
      <c r="D653" s="273"/>
      <c r="E653" s="273"/>
      <c r="F653" s="273">
        <v>0.39623666873776897</v>
      </c>
      <c r="G653" s="273">
        <v>9.2946132216590307</v>
      </c>
      <c r="H653" s="274">
        <v>0</v>
      </c>
      <c r="I653" s="275" t="s">
        <v>255</v>
      </c>
      <c r="J653" s="271">
        <v>21941</v>
      </c>
      <c r="K653" s="272">
        <v>17727</v>
      </c>
    </row>
    <row r="654" spans="2:11" s="256" customFormat="1" ht="13.5" customHeight="1" x14ac:dyDescent="0.2">
      <c r="B654" s="268"/>
      <c r="C654" s="268"/>
      <c r="D654" s="268"/>
      <c r="E654" s="268"/>
      <c r="F654" s="268">
        <v>47.166647657968596</v>
      </c>
      <c r="G654" s="268">
        <v>41.3506963501383</v>
      </c>
      <c r="H654" s="269">
        <v>4.0363271944029</v>
      </c>
      <c r="I654" s="270" t="s">
        <v>256</v>
      </c>
      <c r="J654" s="271">
        <v>21941</v>
      </c>
      <c r="K654" s="272">
        <v>13592</v>
      </c>
    </row>
    <row r="655" spans="2:11" s="256" customFormat="1" ht="13.5" customHeight="1" x14ac:dyDescent="0.2">
      <c r="B655" s="273"/>
      <c r="C655" s="273"/>
      <c r="D655" s="273"/>
      <c r="E655" s="273"/>
      <c r="F655" s="273">
        <v>18.477606094039999</v>
      </c>
      <c r="G655" s="273">
        <v>18.593504934177698</v>
      </c>
      <c r="H655" s="274">
        <v>0.48228345701110004</v>
      </c>
      <c r="I655" s="275" t="s">
        <v>257</v>
      </c>
      <c r="J655" s="271">
        <v>21941</v>
      </c>
      <c r="K655" s="272">
        <v>11566</v>
      </c>
    </row>
    <row r="656" spans="2:11" s="256" customFormat="1" ht="13.5" customHeight="1" x14ac:dyDescent="0.2">
      <c r="B656" s="273"/>
      <c r="C656" s="273"/>
      <c r="D656" s="273"/>
      <c r="E656" s="273"/>
      <c r="F656" s="273">
        <v>28.689041563928598</v>
      </c>
      <c r="G656" s="273">
        <v>22.757191415960602</v>
      </c>
      <c r="H656" s="274">
        <v>6.3253621931560202</v>
      </c>
      <c r="I656" s="275" t="s">
        <v>258</v>
      </c>
      <c r="J656" s="271">
        <v>21941</v>
      </c>
      <c r="K656" s="272">
        <v>13419</v>
      </c>
    </row>
    <row r="657" spans="2:11" s="256" customFormat="1" ht="13.5" customHeight="1" x14ac:dyDescent="0.2">
      <c r="B657" s="273"/>
      <c r="C657" s="273"/>
      <c r="D657" s="273"/>
      <c r="E657" s="273"/>
      <c r="F657" s="273">
        <v>0</v>
      </c>
      <c r="G657" s="273">
        <v>0</v>
      </c>
      <c r="H657" s="274"/>
      <c r="I657" s="275" t="s">
        <v>259</v>
      </c>
      <c r="J657" s="271">
        <v>21941</v>
      </c>
      <c r="K657" s="272">
        <v>11568</v>
      </c>
    </row>
    <row r="658" spans="2:11" s="256" customFormat="1" ht="13.5" customHeight="1" x14ac:dyDescent="0.2">
      <c r="B658" s="273"/>
      <c r="C658" s="273"/>
      <c r="D658" s="273"/>
      <c r="E658" s="273"/>
      <c r="F658" s="273">
        <v>0</v>
      </c>
      <c r="G658" s="273">
        <v>0</v>
      </c>
      <c r="H658" s="274"/>
      <c r="I658" s="275" t="s">
        <v>260</v>
      </c>
      <c r="J658" s="271">
        <v>21941</v>
      </c>
      <c r="K658" s="272">
        <v>12479</v>
      </c>
    </row>
    <row r="659" spans="2:11" s="256" customFormat="1" ht="13.5" customHeight="1" x14ac:dyDescent="0.2">
      <c r="B659" s="273"/>
      <c r="C659" s="273"/>
      <c r="D659" s="273"/>
      <c r="E659" s="273"/>
      <c r="F659" s="273">
        <v>0</v>
      </c>
      <c r="G659" s="273">
        <v>0</v>
      </c>
      <c r="H659" s="274"/>
      <c r="I659" s="275" t="s">
        <v>261</v>
      </c>
      <c r="J659" s="271">
        <v>21941</v>
      </c>
      <c r="K659" s="272">
        <v>12480</v>
      </c>
    </row>
    <row r="660" spans="2:11" s="256" customFormat="1" ht="13.5" customHeight="1" x14ac:dyDescent="0.2">
      <c r="B660" s="273"/>
      <c r="C660" s="273"/>
      <c r="D660" s="273"/>
      <c r="E660" s="273"/>
      <c r="F660" s="273">
        <v>0</v>
      </c>
      <c r="G660" s="273">
        <v>0</v>
      </c>
      <c r="H660" s="274"/>
      <c r="I660" s="275" t="s">
        <v>262</v>
      </c>
      <c r="J660" s="271">
        <v>21941</v>
      </c>
      <c r="K660" s="272">
        <v>11578</v>
      </c>
    </row>
    <row r="661" spans="2:11" s="256" customFormat="1" ht="13.5" customHeight="1" x14ac:dyDescent="0.2">
      <c r="B661" s="273"/>
      <c r="C661" s="273"/>
      <c r="D661" s="273"/>
      <c r="E661" s="273"/>
      <c r="F661" s="273">
        <v>0</v>
      </c>
      <c r="G661" s="273">
        <v>0</v>
      </c>
      <c r="H661" s="274"/>
      <c r="I661" s="275" t="s">
        <v>263</v>
      </c>
      <c r="J661" s="271">
        <v>21941</v>
      </c>
      <c r="K661" s="272">
        <v>12497</v>
      </c>
    </row>
    <row r="662" spans="2:11" s="256" customFormat="1" ht="13.5" customHeight="1" x14ac:dyDescent="0.2">
      <c r="B662" s="273"/>
      <c r="C662" s="273"/>
      <c r="D662" s="273"/>
      <c r="E662" s="273"/>
      <c r="F662" s="273">
        <v>0</v>
      </c>
      <c r="G662" s="273">
        <v>0</v>
      </c>
      <c r="H662" s="274"/>
      <c r="I662" s="275" t="s">
        <v>264</v>
      </c>
      <c r="J662" s="271">
        <v>21941</v>
      </c>
      <c r="K662" s="272">
        <v>15546</v>
      </c>
    </row>
    <row r="663" spans="2:11" s="256" customFormat="1" ht="13.5" customHeight="1" x14ac:dyDescent="0.2">
      <c r="B663" s="273"/>
      <c r="C663" s="273"/>
      <c r="D663" s="273">
        <v>0</v>
      </c>
      <c r="E663" s="273">
        <v>0</v>
      </c>
      <c r="F663" s="273">
        <v>0</v>
      </c>
      <c r="G663" s="273">
        <v>0</v>
      </c>
      <c r="H663" s="274"/>
      <c r="I663" s="275" t="s">
        <v>265</v>
      </c>
      <c r="J663" s="271">
        <v>21941</v>
      </c>
      <c r="K663" s="272">
        <v>12481</v>
      </c>
    </row>
    <row r="664" spans="2:11" s="256" customFormat="1" ht="13.5" customHeight="1" x14ac:dyDescent="0.2">
      <c r="B664" s="268"/>
      <c r="C664" s="268"/>
      <c r="D664" s="268"/>
      <c r="E664" s="268"/>
      <c r="F664" s="268">
        <v>0</v>
      </c>
      <c r="G664" s="268">
        <v>0</v>
      </c>
      <c r="H664" s="269"/>
      <c r="I664" s="270" t="s">
        <v>266</v>
      </c>
      <c r="J664" s="271">
        <v>21941</v>
      </c>
      <c r="K664" s="272">
        <v>13594</v>
      </c>
    </row>
    <row r="665" spans="2:11" s="256" customFormat="1" ht="13.5" customHeight="1" x14ac:dyDescent="0.2">
      <c r="B665" s="273"/>
      <c r="C665" s="273"/>
      <c r="D665" s="273"/>
      <c r="E665" s="273"/>
      <c r="F665" s="273">
        <v>0</v>
      </c>
      <c r="G665" s="273">
        <v>0</v>
      </c>
      <c r="H665" s="274"/>
      <c r="I665" s="275" t="s">
        <v>267</v>
      </c>
      <c r="J665" s="271">
        <v>21941</v>
      </c>
      <c r="K665" s="272">
        <v>15609</v>
      </c>
    </row>
    <row r="666" spans="2:11" s="256" customFormat="1" ht="13.5" customHeight="1" x14ac:dyDescent="0.2">
      <c r="B666" s="273"/>
      <c r="C666" s="273"/>
      <c r="D666" s="273"/>
      <c r="E666" s="273"/>
      <c r="F666" s="273">
        <v>0</v>
      </c>
      <c r="G666" s="273">
        <v>0</v>
      </c>
      <c r="H666" s="274"/>
      <c r="I666" s="275" t="s">
        <v>268</v>
      </c>
      <c r="J666" s="271">
        <v>21941</v>
      </c>
      <c r="K666" s="272">
        <v>11524</v>
      </c>
    </row>
    <row r="667" spans="2:11" s="256" customFormat="1" ht="13.5" customHeight="1" x14ac:dyDescent="0.2">
      <c r="B667" s="273"/>
      <c r="C667" s="273"/>
      <c r="D667" s="273"/>
      <c r="E667" s="273"/>
      <c r="F667" s="273">
        <v>0</v>
      </c>
      <c r="G667" s="273">
        <v>0</v>
      </c>
      <c r="H667" s="274"/>
      <c r="I667" s="275" t="s">
        <v>269</v>
      </c>
      <c r="J667" s="271">
        <v>21941</v>
      </c>
      <c r="K667" s="272">
        <v>15745</v>
      </c>
    </row>
    <row r="668" spans="2:11" s="256" customFormat="1" ht="13.5" customHeight="1" x14ac:dyDescent="0.2">
      <c r="B668" s="273"/>
      <c r="C668" s="273"/>
      <c r="D668" s="273"/>
      <c r="E668" s="273"/>
      <c r="F668" s="273">
        <v>0</v>
      </c>
      <c r="G668" s="273">
        <v>0</v>
      </c>
      <c r="H668" s="274"/>
      <c r="I668" s="275" t="s">
        <v>270</v>
      </c>
      <c r="J668" s="271">
        <v>21941</v>
      </c>
      <c r="K668" s="272">
        <v>15545</v>
      </c>
    </row>
    <row r="669" spans="2:11" s="256" customFormat="1" ht="13.5" customHeight="1" x14ac:dyDescent="0.2">
      <c r="B669" s="268"/>
      <c r="C669" s="268"/>
      <c r="D669" s="268"/>
      <c r="E669" s="268"/>
      <c r="F669" s="268">
        <v>0</v>
      </c>
      <c r="G669" s="268">
        <v>0</v>
      </c>
      <c r="H669" s="269"/>
      <c r="I669" s="270" t="s">
        <v>238</v>
      </c>
      <c r="J669" s="271">
        <v>21941</v>
      </c>
      <c r="K669" s="272">
        <v>13595</v>
      </c>
    </row>
    <row r="670" spans="2:11" s="256" customFormat="1" ht="13.5" customHeight="1" x14ac:dyDescent="0.2">
      <c r="B670" s="273"/>
      <c r="C670" s="273"/>
      <c r="D670" s="273"/>
      <c r="E670" s="273"/>
      <c r="F670" s="273">
        <v>0</v>
      </c>
      <c r="G670" s="273">
        <v>0</v>
      </c>
      <c r="H670" s="274"/>
      <c r="I670" s="275" t="s">
        <v>271</v>
      </c>
      <c r="J670" s="271">
        <v>21941</v>
      </c>
      <c r="K670" s="272">
        <v>15610</v>
      </c>
    </row>
    <row r="671" spans="2:11" s="256" customFormat="1" ht="13.5" customHeight="1" x14ac:dyDescent="0.2">
      <c r="B671" s="273"/>
      <c r="C671" s="273"/>
      <c r="D671" s="273"/>
      <c r="E671" s="273"/>
      <c r="F671" s="273">
        <v>0</v>
      </c>
      <c r="G671" s="273">
        <v>0</v>
      </c>
      <c r="H671" s="274"/>
      <c r="I671" s="275" t="s">
        <v>246</v>
      </c>
      <c r="J671" s="271">
        <v>21941</v>
      </c>
      <c r="K671" s="272">
        <v>15611</v>
      </c>
    </row>
    <row r="672" spans="2:11" s="256" customFormat="1" ht="13.5" customHeight="1" x14ac:dyDescent="0.2">
      <c r="B672" s="273"/>
      <c r="C672" s="273"/>
      <c r="D672" s="273"/>
      <c r="E672" s="273"/>
      <c r="F672" s="273">
        <v>0</v>
      </c>
      <c r="G672" s="273">
        <v>0</v>
      </c>
      <c r="H672" s="274"/>
      <c r="I672" s="275" t="s">
        <v>272</v>
      </c>
      <c r="J672" s="271">
        <v>21941</v>
      </c>
      <c r="K672" s="272">
        <v>15608</v>
      </c>
    </row>
    <row r="673" spans="2:11" s="256" customFormat="1" ht="13.5" customHeight="1" x14ac:dyDescent="0.2">
      <c r="B673" s="268"/>
      <c r="C673" s="268"/>
      <c r="D673" s="268">
        <v>0</v>
      </c>
      <c r="E673" s="268">
        <v>0</v>
      </c>
      <c r="F673" s="268">
        <v>0</v>
      </c>
      <c r="G673" s="268">
        <v>0</v>
      </c>
      <c r="H673" s="269"/>
      <c r="I673" s="270" t="s">
        <v>273</v>
      </c>
      <c r="J673" s="271">
        <v>21941</v>
      </c>
      <c r="K673" s="272">
        <v>15584</v>
      </c>
    </row>
    <row r="674" spans="2:11" s="256" customFormat="1" ht="13.5" customHeight="1" x14ac:dyDescent="0.2">
      <c r="B674" s="268"/>
      <c r="C674" s="268"/>
      <c r="D674" s="268"/>
      <c r="E674" s="268"/>
      <c r="F674" s="268">
        <v>0</v>
      </c>
      <c r="G674" s="268">
        <v>0</v>
      </c>
      <c r="H674" s="269"/>
      <c r="I674" s="270" t="s">
        <v>274</v>
      </c>
      <c r="J674" s="271">
        <v>21941</v>
      </c>
      <c r="K674" s="272">
        <v>17728</v>
      </c>
    </row>
    <row r="675" spans="2:11" s="256" customFormat="1" ht="13.5" customHeight="1" x14ac:dyDescent="0.2">
      <c r="B675" s="268"/>
      <c r="C675" s="268"/>
      <c r="D675" s="268"/>
      <c r="E675" s="268"/>
      <c r="F675" s="268">
        <v>0</v>
      </c>
      <c r="G675" s="268">
        <v>0</v>
      </c>
      <c r="H675" s="269"/>
      <c r="I675" s="270" t="s">
        <v>275</v>
      </c>
      <c r="J675" s="271">
        <v>21941</v>
      </c>
      <c r="K675" s="272">
        <v>15624</v>
      </c>
    </row>
    <row r="676" spans="2:11" s="256" customFormat="1" ht="13.5" customHeight="1" x14ac:dyDescent="0.2">
      <c r="B676" s="268"/>
      <c r="C676" s="268"/>
      <c r="D676" s="268">
        <v>8</v>
      </c>
      <c r="E676" s="268">
        <v>1</v>
      </c>
      <c r="F676" s="268">
        <v>0.39623666873776897</v>
      </c>
      <c r="G676" s="268">
        <v>9.2946132216590307</v>
      </c>
      <c r="H676" s="269">
        <v>0</v>
      </c>
      <c r="I676" s="270" t="s">
        <v>276</v>
      </c>
      <c r="J676" s="271">
        <v>21941</v>
      </c>
      <c r="K676" s="272">
        <v>15644</v>
      </c>
    </row>
    <row r="677" spans="2:11" s="256" customFormat="1" ht="13.5" customHeight="1" x14ac:dyDescent="0.2">
      <c r="B677" s="268"/>
      <c r="C677" s="268"/>
      <c r="D677" s="268">
        <v>0</v>
      </c>
      <c r="E677" s="268">
        <v>0</v>
      </c>
      <c r="F677" s="268">
        <v>0</v>
      </c>
      <c r="G677" s="268">
        <v>0</v>
      </c>
      <c r="H677" s="269"/>
      <c r="I677" s="270" t="s">
        <v>239</v>
      </c>
      <c r="J677" s="271">
        <v>21941</v>
      </c>
      <c r="K677" s="272">
        <v>15704</v>
      </c>
    </row>
    <row r="678" spans="2:11" s="256" customFormat="1" ht="13.5" customHeight="1" x14ac:dyDescent="0.2">
      <c r="B678" s="268"/>
      <c r="C678" s="268"/>
      <c r="D678" s="268"/>
      <c r="E678" s="268"/>
      <c r="F678" s="268">
        <v>0</v>
      </c>
      <c r="G678" s="268">
        <v>0</v>
      </c>
      <c r="H678" s="269"/>
      <c r="I678" s="270" t="s">
        <v>277</v>
      </c>
      <c r="J678" s="271">
        <v>21941</v>
      </c>
      <c r="K678" s="272">
        <v>15749</v>
      </c>
    </row>
    <row r="679" spans="2:11" s="256" customFormat="1" ht="13.5" customHeight="1" x14ac:dyDescent="0.2">
      <c r="B679" s="268"/>
      <c r="C679" s="268"/>
      <c r="D679" s="268"/>
      <c r="E679" s="268"/>
      <c r="F679" s="268">
        <v>100</v>
      </c>
      <c r="G679" s="268">
        <v>100</v>
      </c>
      <c r="H679" s="269">
        <v>4.1826789493807999</v>
      </c>
      <c r="I679" s="270" t="s">
        <v>278</v>
      </c>
      <c r="J679" s="271">
        <v>21941</v>
      </c>
      <c r="K679" s="272">
        <v>11258</v>
      </c>
    </row>
    <row r="680" spans="2:11" s="256" customFormat="1" ht="13.5" customHeight="1" x14ac:dyDescent="0.2">
      <c r="B680" s="268"/>
      <c r="C680" s="268"/>
      <c r="D680" s="268">
        <v>100</v>
      </c>
      <c r="E680" s="268">
        <v>92</v>
      </c>
      <c r="F680" s="268">
        <v>99.603763331262201</v>
      </c>
      <c r="G680" s="268">
        <v>90.705386778340994</v>
      </c>
      <c r="H680" s="269">
        <v>4.1993181878781503</v>
      </c>
      <c r="I680" s="270" t="s">
        <v>240</v>
      </c>
      <c r="J680" s="271">
        <v>21941</v>
      </c>
      <c r="K680" s="272">
        <v>15705</v>
      </c>
    </row>
    <row r="681" spans="2:11" s="256" customFormat="1" ht="13.5" customHeight="1" x14ac:dyDescent="0.2">
      <c r="B681" s="268"/>
      <c r="C681" s="268"/>
      <c r="D681" s="268"/>
      <c r="E681" s="268"/>
      <c r="F681" s="268">
        <v>0</v>
      </c>
      <c r="G681" s="268">
        <v>0</v>
      </c>
      <c r="H681" s="269"/>
      <c r="I681" s="270" t="s">
        <v>279</v>
      </c>
      <c r="J681" s="271">
        <v>21941</v>
      </c>
      <c r="K681" s="272">
        <v>16144</v>
      </c>
    </row>
    <row r="682" spans="2:11" s="256" customFormat="1" ht="13.5" customHeight="1" x14ac:dyDescent="0.2">
      <c r="B682" s="273"/>
      <c r="C682" s="273"/>
      <c r="D682" s="273"/>
      <c r="E682" s="273"/>
      <c r="F682" s="273">
        <v>0</v>
      </c>
      <c r="G682" s="273">
        <v>0</v>
      </c>
      <c r="H682" s="274"/>
      <c r="I682" s="275" t="s">
        <v>508</v>
      </c>
      <c r="J682" s="271">
        <v>21941</v>
      </c>
      <c r="K682" s="272">
        <v>12755</v>
      </c>
    </row>
    <row r="683" spans="2:11" s="256" customFormat="1" ht="13.5" customHeight="1" x14ac:dyDescent="0.2">
      <c r="B683" s="273"/>
      <c r="C683" s="273"/>
      <c r="D683" s="273"/>
      <c r="E683" s="273"/>
      <c r="F683" s="273">
        <v>0</v>
      </c>
      <c r="G683" s="273">
        <v>0</v>
      </c>
      <c r="H683" s="274"/>
      <c r="I683" s="275" t="s">
        <v>509</v>
      </c>
      <c r="J683" s="271">
        <v>21941</v>
      </c>
      <c r="K683" s="272">
        <v>12359</v>
      </c>
    </row>
    <row r="684" spans="2:11" s="256" customFormat="1" ht="26.25" customHeight="1" x14ac:dyDescent="0.2"/>
    <row r="685" spans="2:11" s="256" customFormat="1" ht="22.5" customHeight="1" x14ac:dyDescent="0.2">
      <c r="B685" s="257"/>
      <c r="C685" s="258"/>
      <c r="D685" s="258"/>
      <c r="E685" s="258"/>
      <c r="F685" s="258"/>
      <c r="G685" s="259"/>
      <c r="H685" s="260" t="s">
        <v>501</v>
      </c>
      <c r="I685" s="261"/>
      <c r="J685" s="262" t="s">
        <v>228</v>
      </c>
      <c r="K685" s="262" t="s">
        <v>229</v>
      </c>
    </row>
    <row r="686" spans="2:11" s="256" customFormat="1" ht="13.5" customHeight="1" x14ac:dyDescent="0.2">
      <c r="B686" s="263"/>
      <c r="C686" s="264"/>
      <c r="D686" s="264"/>
      <c r="E686" s="264"/>
      <c r="F686" s="369" t="s">
        <v>608</v>
      </c>
      <c r="G686" s="369"/>
      <c r="H686" s="369"/>
      <c r="I686" s="261"/>
      <c r="J686" s="261"/>
      <c r="K686" s="265"/>
    </row>
    <row r="687" spans="2:11" s="256" customFormat="1" ht="13.5" customHeight="1" x14ac:dyDescent="0.2">
      <c r="B687" s="367" t="s">
        <v>231</v>
      </c>
      <c r="C687" s="367"/>
      <c r="D687" s="367" t="s">
        <v>232</v>
      </c>
      <c r="E687" s="367"/>
      <c r="F687" s="266" t="s">
        <v>232</v>
      </c>
      <c r="G687" s="266" t="s">
        <v>232</v>
      </c>
      <c r="H687" s="368" t="s">
        <v>231</v>
      </c>
      <c r="I687" s="267" t="s">
        <v>233</v>
      </c>
      <c r="J687" s="261"/>
      <c r="K687" s="265"/>
    </row>
    <row r="688" spans="2:11" s="256" customFormat="1" ht="13.5" customHeight="1" x14ac:dyDescent="0.2">
      <c r="B688" s="266" t="s">
        <v>234</v>
      </c>
      <c r="C688" s="266" t="s">
        <v>235</v>
      </c>
      <c r="D688" s="266" t="s">
        <v>234</v>
      </c>
      <c r="E688" s="266" t="s">
        <v>235</v>
      </c>
      <c r="F688" s="266" t="s">
        <v>592</v>
      </c>
      <c r="G688" s="266" t="s">
        <v>594</v>
      </c>
      <c r="H688" s="368"/>
      <c r="I688" s="261"/>
      <c r="J688" s="261"/>
      <c r="K688" s="265"/>
    </row>
    <row r="689" spans="2:11" s="256" customFormat="1" ht="13.5" customHeight="1" x14ac:dyDescent="0.2">
      <c r="B689" s="268"/>
      <c r="C689" s="268"/>
      <c r="D689" s="268"/>
      <c r="E689" s="268"/>
      <c r="F689" s="268">
        <v>91.053603900253393</v>
      </c>
      <c r="G689" s="268">
        <v>90.915251168030906</v>
      </c>
      <c r="H689" s="269">
        <v>10.5063231461792</v>
      </c>
      <c r="I689" s="270" t="s">
        <v>236</v>
      </c>
      <c r="J689" s="271">
        <v>21959</v>
      </c>
      <c r="K689" s="272">
        <v>13591</v>
      </c>
    </row>
    <row r="690" spans="2:11" s="256" customFormat="1" ht="13.5" customHeight="1" x14ac:dyDescent="0.2">
      <c r="B690" s="268">
        <v>14</v>
      </c>
      <c r="C690" s="268">
        <v>9</v>
      </c>
      <c r="D690" s="268"/>
      <c r="E690" s="268"/>
      <c r="F690" s="268">
        <v>9.9509156102038201</v>
      </c>
      <c r="G690" s="268">
        <v>9.9500747123522597</v>
      </c>
      <c r="H690" s="269">
        <v>12.441838352787599</v>
      </c>
      <c r="I690" s="270" t="s">
        <v>250</v>
      </c>
      <c r="J690" s="271">
        <v>21959</v>
      </c>
      <c r="K690" s="272">
        <v>19967</v>
      </c>
    </row>
    <row r="691" spans="2:11" s="256" customFormat="1" ht="13.5" customHeight="1" x14ac:dyDescent="0.2">
      <c r="B691" s="273"/>
      <c r="C691" s="273"/>
      <c r="D691" s="273"/>
      <c r="E691" s="273"/>
      <c r="F691" s="273">
        <v>91.053603900253393</v>
      </c>
      <c r="G691" s="273">
        <v>90.915251168030906</v>
      </c>
      <c r="H691" s="274">
        <v>10.5063231461792</v>
      </c>
      <c r="I691" s="275" t="s">
        <v>251</v>
      </c>
      <c r="J691" s="271">
        <v>21959</v>
      </c>
      <c r="K691" s="272">
        <v>15744</v>
      </c>
    </row>
    <row r="692" spans="2:11" s="256" customFormat="1" ht="13.5" customHeight="1" x14ac:dyDescent="0.2">
      <c r="B692" s="273"/>
      <c r="C692" s="273"/>
      <c r="D692" s="273"/>
      <c r="E692" s="273"/>
      <c r="F692" s="273">
        <v>0</v>
      </c>
      <c r="G692" s="273">
        <v>0</v>
      </c>
      <c r="H692" s="274"/>
      <c r="I692" s="275" t="s">
        <v>252</v>
      </c>
      <c r="J692" s="271">
        <v>21959</v>
      </c>
      <c r="K692" s="272">
        <v>13462</v>
      </c>
    </row>
    <row r="693" spans="2:11" s="256" customFormat="1" ht="13.5" customHeight="1" x14ac:dyDescent="0.2">
      <c r="B693" s="273"/>
      <c r="C693" s="273"/>
      <c r="D693" s="273"/>
      <c r="E693" s="273"/>
      <c r="F693" s="273">
        <v>0</v>
      </c>
      <c r="G693" s="273">
        <v>0</v>
      </c>
      <c r="H693" s="274"/>
      <c r="I693" s="275" t="s">
        <v>253</v>
      </c>
      <c r="J693" s="271">
        <v>21959</v>
      </c>
      <c r="K693" s="272">
        <v>15544</v>
      </c>
    </row>
    <row r="694" spans="2:11" s="256" customFormat="1" ht="13.5" customHeight="1" x14ac:dyDescent="0.2">
      <c r="B694" s="273"/>
      <c r="C694" s="273"/>
      <c r="D694" s="273"/>
      <c r="E694" s="273"/>
      <c r="F694" s="273">
        <v>0</v>
      </c>
      <c r="G694" s="273">
        <v>0</v>
      </c>
      <c r="H694" s="274"/>
      <c r="I694" s="275" t="s">
        <v>254</v>
      </c>
      <c r="J694" s="271">
        <v>21959</v>
      </c>
      <c r="K694" s="272">
        <v>12978</v>
      </c>
    </row>
    <row r="695" spans="2:11" s="256" customFormat="1" ht="13.5" customHeight="1" x14ac:dyDescent="0.2">
      <c r="B695" s="268">
        <v>3</v>
      </c>
      <c r="C695" s="268">
        <v>0</v>
      </c>
      <c r="D695" s="268"/>
      <c r="E695" s="268"/>
      <c r="F695" s="268">
        <v>8.9463960997466092</v>
      </c>
      <c r="G695" s="268">
        <v>9.0847488319691188</v>
      </c>
      <c r="H695" s="269"/>
      <c r="I695" s="270" t="s">
        <v>237</v>
      </c>
      <c r="J695" s="271">
        <v>21959</v>
      </c>
      <c r="K695" s="272">
        <v>17726</v>
      </c>
    </row>
    <row r="696" spans="2:11" s="256" customFormat="1" ht="13.5" customHeight="1" x14ac:dyDescent="0.2">
      <c r="B696" s="273"/>
      <c r="C696" s="273"/>
      <c r="D696" s="273"/>
      <c r="E696" s="273"/>
      <c r="F696" s="273">
        <v>8.9463960997466092</v>
      </c>
      <c r="G696" s="273">
        <v>9.0847488319691188</v>
      </c>
      <c r="H696" s="274"/>
      <c r="I696" s="275" t="s">
        <v>255</v>
      </c>
      <c r="J696" s="271">
        <v>21959</v>
      </c>
      <c r="K696" s="272">
        <v>17727</v>
      </c>
    </row>
    <row r="697" spans="2:11" s="256" customFormat="1" ht="13.5" customHeight="1" x14ac:dyDescent="0.2">
      <c r="B697" s="268"/>
      <c r="C697" s="268"/>
      <c r="D697" s="268"/>
      <c r="E697" s="268"/>
      <c r="F697" s="268">
        <v>0</v>
      </c>
      <c r="G697" s="268">
        <v>0</v>
      </c>
      <c r="H697" s="269"/>
      <c r="I697" s="270" t="s">
        <v>256</v>
      </c>
      <c r="J697" s="271">
        <v>21959</v>
      </c>
      <c r="K697" s="272">
        <v>13592</v>
      </c>
    </row>
    <row r="698" spans="2:11" s="256" customFormat="1" ht="13.5" customHeight="1" x14ac:dyDescent="0.2">
      <c r="B698" s="273"/>
      <c r="C698" s="273"/>
      <c r="D698" s="273"/>
      <c r="E698" s="273"/>
      <c r="F698" s="273">
        <v>0</v>
      </c>
      <c r="G698" s="273">
        <v>0</v>
      </c>
      <c r="H698" s="274"/>
      <c r="I698" s="275" t="s">
        <v>257</v>
      </c>
      <c r="J698" s="271">
        <v>21959</v>
      </c>
      <c r="K698" s="272">
        <v>11566</v>
      </c>
    </row>
    <row r="699" spans="2:11" s="256" customFormat="1" ht="13.5" customHeight="1" x14ac:dyDescent="0.2">
      <c r="B699" s="273"/>
      <c r="C699" s="273"/>
      <c r="D699" s="273"/>
      <c r="E699" s="273"/>
      <c r="F699" s="273">
        <v>0</v>
      </c>
      <c r="G699" s="273">
        <v>0</v>
      </c>
      <c r="H699" s="274"/>
      <c r="I699" s="275" t="s">
        <v>258</v>
      </c>
      <c r="J699" s="271">
        <v>21959</v>
      </c>
      <c r="K699" s="272">
        <v>13419</v>
      </c>
    </row>
    <row r="700" spans="2:11" s="256" customFormat="1" ht="13.5" customHeight="1" x14ac:dyDescent="0.2">
      <c r="B700" s="273"/>
      <c r="C700" s="273"/>
      <c r="D700" s="273"/>
      <c r="E700" s="273"/>
      <c r="F700" s="273">
        <v>0</v>
      </c>
      <c r="G700" s="273">
        <v>0</v>
      </c>
      <c r="H700" s="274"/>
      <c r="I700" s="275" t="s">
        <v>259</v>
      </c>
      <c r="J700" s="271">
        <v>21959</v>
      </c>
      <c r="K700" s="272">
        <v>11568</v>
      </c>
    </row>
    <row r="701" spans="2:11" s="256" customFormat="1" ht="13.5" customHeight="1" x14ac:dyDescent="0.2">
      <c r="B701" s="273"/>
      <c r="C701" s="273"/>
      <c r="D701" s="273"/>
      <c r="E701" s="273"/>
      <c r="F701" s="273">
        <v>0</v>
      </c>
      <c r="G701" s="273">
        <v>0</v>
      </c>
      <c r="H701" s="274"/>
      <c r="I701" s="275" t="s">
        <v>260</v>
      </c>
      <c r="J701" s="271">
        <v>21959</v>
      </c>
      <c r="K701" s="272">
        <v>12479</v>
      </c>
    </row>
    <row r="702" spans="2:11" s="256" customFormat="1" ht="13.5" customHeight="1" x14ac:dyDescent="0.2">
      <c r="B702" s="273"/>
      <c r="C702" s="273"/>
      <c r="D702" s="273"/>
      <c r="E702" s="273"/>
      <c r="F702" s="273">
        <v>0</v>
      </c>
      <c r="G702" s="273">
        <v>0</v>
      </c>
      <c r="H702" s="274"/>
      <c r="I702" s="275" t="s">
        <v>261</v>
      </c>
      <c r="J702" s="271">
        <v>21959</v>
      </c>
      <c r="K702" s="272">
        <v>12480</v>
      </c>
    </row>
    <row r="703" spans="2:11" s="256" customFormat="1" ht="13.5" customHeight="1" x14ac:dyDescent="0.2">
      <c r="B703" s="273"/>
      <c r="C703" s="273"/>
      <c r="D703" s="273"/>
      <c r="E703" s="273"/>
      <c r="F703" s="273">
        <v>0</v>
      </c>
      <c r="G703" s="273">
        <v>0</v>
      </c>
      <c r="H703" s="274"/>
      <c r="I703" s="275" t="s">
        <v>262</v>
      </c>
      <c r="J703" s="271">
        <v>21959</v>
      </c>
      <c r="K703" s="272">
        <v>11578</v>
      </c>
    </row>
    <row r="704" spans="2:11" s="256" customFormat="1" ht="13.5" customHeight="1" x14ac:dyDescent="0.2">
      <c r="B704" s="273"/>
      <c r="C704" s="273"/>
      <c r="D704" s="273"/>
      <c r="E704" s="273"/>
      <c r="F704" s="273">
        <v>0</v>
      </c>
      <c r="G704" s="273">
        <v>0</v>
      </c>
      <c r="H704" s="274"/>
      <c r="I704" s="275" t="s">
        <v>263</v>
      </c>
      <c r="J704" s="271">
        <v>21959</v>
      </c>
      <c r="K704" s="272">
        <v>12497</v>
      </c>
    </row>
    <row r="705" spans="2:11" s="256" customFormat="1" ht="13.5" customHeight="1" x14ac:dyDescent="0.2">
      <c r="B705" s="273"/>
      <c r="C705" s="273"/>
      <c r="D705" s="273"/>
      <c r="E705" s="273"/>
      <c r="F705" s="273">
        <v>0</v>
      </c>
      <c r="G705" s="273">
        <v>0</v>
      </c>
      <c r="H705" s="274"/>
      <c r="I705" s="275" t="s">
        <v>264</v>
      </c>
      <c r="J705" s="271">
        <v>21959</v>
      </c>
      <c r="K705" s="272">
        <v>15546</v>
      </c>
    </row>
    <row r="706" spans="2:11" s="256" customFormat="1" ht="13.5" customHeight="1" x14ac:dyDescent="0.2">
      <c r="B706" s="273"/>
      <c r="C706" s="273"/>
      <c r="D706" s="273">
        <v>0</v>
      </c>
      <c r="E706" s="273">
        <v>0</v>
      </c>
      <c r="F706" s="273">
        <v>0</v>
      </c>
      <c r="G706" s="273">
        <v>0</v>
      </c>
      <c r="H706" s="274"/>
      <c r="I706" s="275" t="s">
        <v>265</v>
      </c>
      <c r="J706" s="271">
        <v>21959</v>
      </c>
      <c r="K706" s="272">
        <v>12481</v>
      </c>
    </row>
    <row r="707" spans="2:11" s="256" customFormat="1" ht="13.5" customHeight="1" x14ac:dyDescent="0.2">
      <c r="B707" s="268"/>
      <c r="C707" s="268"/>
      <c r="D707" s="268"/>
      <c r="E707" s="268"/>
      <c r="F707" s="268">
        <v>0</v>
      </c>
      <c r="G707" s="268">
        <v>0</v>
      </c>
      <c r="H707" s="269"/>
      <c r="I707" s="270" t="s">
        <v>266</v>
      </c>
      <c r="J707" s="271">
        <v>21959</v>
      </c>
      <c r="K707" s="272">
        <v>13594</v>
      </c>
    </row>
    <row r="708" spans="2:11" s="256" customFormat="1" ht="13.5" customHeight="1" x14ac:dyDescent="0.2">
      <c r="B708" s="273"/>
      <c r="C708" s="273"/>
      <c r="D708" s="273"/>
      <c r="E708" s="273"/>
      <c r="F708" s="273">
        <v>0</v>
      </c>
      <c r="G708" s="273">
        <v>0</v>
      </c>
      <c r="H708" s="274"/>
      <c r="I708" s="275" t="s">
        <v>267</v>
      </c>
      <c r="J708" s="271">
        <v>21959</v>
      </c>
      <c r="K708" s="272">
        <v>15609</v>
      </c>
    </row>
    <row r="709" spans="2:11" s="256" customFormat="1" ht="13.5" customHeight="1" x14ac:dyDescent="0.2">
      <c r="B709" s="273"/>
      <c r="C709" s="273"/>
      <c r="D709" s="273"/>
      <c r="E709" s="273"/>
      <c r="F709" s="273">
        <v>0</v>
      </c>
      <c r="G709" s="273">
        <v>0</v>
      </c>
      <c r="H709" s="274"/>
      <c r="I709" s="275" t="s">
        <v>268</v>
      </c>
      <c r="J709" s="271">
        <v>21959</v>
      </c>
      <c r="K709" s="272">
        <v>11524</v>
      </c>
    </row>
    <row r="710" spans="2:11" s="256" customFormat="1" ht="13.5" customHeight="1" x14ac:dyDescent="0.2">
      <c r="B710" s="273"/>
      <c r="C710" s="273"/>
      <c r="D710" s="273"/>
      <c r="E710" s="273"/>
      <c r="F710" s="273">
        <v>0</v>
      </c>
      <c r="G710" s="273">
        <v>0</v>
      </c>
      <c r="H710" s="274"/>
      <c r="I710" s="275" t="s">
        <v>269</v>
      </c>
      <c r="J710" s="271">
        <v>21959</v>
      </c>
      <c r="K710" s="272">
        <v>15745</v>
      </c>
    </row>
    <row r="711" spans="2:11" s="256" customFormat="1" ht="13.5" customHeight="1" x14ac:dyDescent="0.2">
      <c r="B711" s="273"/>
      <c r="C711" s="273"/>
      <c r="D711" s="273"/>
      <c r="E711" s="273"/>
      <c r="F711" s="273">
        <v>0</v>
      </c>
      <c r="G711" s="273">
        <v>0</v>
      </c>
      <c r="H711" s="274"/>
      <c r="I711" s="275" t="s">
        <v>270</v>
      </c>
      <c r="J711" s="271">
        <v>21959</v>
      </c>
      <c r="K711" s="272">
        <v>15545</v>
      </c>
    </row>
    <row r="712" spans="2:11" s="256" customFormat="1" ht="13.5" customHeight="1" x14ac:dyDescent="0.2">
      <c r="B712" s="268"/>
      <c r="C712" s="268"/>
      <c r="D712" s="268">
        <v>3</v>
      </c>
      <c r="E712" s="268">
        <v>0</v>
      </c>
      <c r="F712" s="268">
        <v>0</v>
      </c>
      <c r="G712" s="268">
        <v>0</v>
      </c>
      <c r="H712" s="269"/>
      <c r="I712" s="270" t="s">
        <v>238</v>
      </c>
      <c r="J712" s="271">
        <v>21959</v>
      </c>
      <c r="K712" s="272">
        <v>13595</v>
      </c>
    </row>
    <row r="713" spans="2:11" s="256" customFormat="1" ht="13.5" customHeight="1" x14ac:dyDescent="0.2">
      <c r="B713" s="273"/>
      <c r="C713" s="273"/>
      <c r="D713" s="273"/>
      <c r="E713" s="273"/>
      <c r="F713" s="273">
        <v>0</v>
      </c>
      <c r="G713" s="273">
        <v>0</v>
      </c>
      <c r="H713" s="274"/>
      <c r="I713" s="275" t="s">
        <v>271</v>
      </c>
      <c r="J713" s="271">
        <v>21959</v>
      </c>
      <c r="K713" s="272">
        <v>15610</v>
      </c>
    </row>
    <row r="714" spans="2:11" s="256" customFormat="1" ht="13.5" customHeight="1" x14ac:dyDescent="0.2">
      <c r="B714" s="273"/>
      <c r="C714" s="273"/>
      <c r="D714" s="273"/>
      <c r="E714" s="273"/>
      <c r="F714" s="273">
        <v>0</v>
      </c>
      <c r="G714" s="273">
        <v>0</v>
      </c>
      <c r="H714" s="274"/>
      <c r="I714" s="275" t="s">
        <v>246</v>
      </c>
      <c r="J714" s="271">
        <v>21959</v>
      </c>
      <c r="K714" s="272">
        <v>15611</v>
      </c>
    </row>
    <row r="715" spans="2:11" s="256" customFormat="1" ht="13.5" customHeight="1" x14ac:dyDescent="0.2">
      <c r="B715" s="273"/>
      <c r="C715" s="273"/>
      <c r="D715" s="273"/>
      <c r="E715" s="273"/>
      <c r="F715" s="273">
        <v>0</v>
      </c>
      <c r="G715" s="273">
        <v>0</v>
      </c>
      <c r="H715" s="274"/>
      <c r="I715" s="275" t="s">
        <v>272</v>
      </c>
      <c r="J715" s="271">
        <v>21959</v>
      </c>
      <c r="K715" s="272">
        <v>15608</v>
      </c>
    </row>
    <row r="716" spans="2:11" s="256" customFormat="1" ht="13.5" customHeight="1" x14ac:dyDescent="0.2">
      <c r="B716" s="268"/>
      <c r="C716" s="268"/>
      <c r="D716" s="268">
        <v>0</v>
      </c>
      <c r="E716" s="268">
        <v>0</v>
      </c>
      <c r="F716" s="268">
        <v>0</v>
      </c>
      <c r="G716" s="268">
        <v>0</v>
      </c>
      <c r="H716" s="269"/>
      <c r="I716" s="270" t="s">
        <v>273</v>
      </c>
      <c r="J716" s="271">
        <v>21959</v>
      </c>
      <c r="K716" s="272">
        <v>15584</v>
      </c>
    </row>
    <row r="717" spans="2:11" s="256" customFormat="1" ht="13.5" customHeight="1" x14ac:dyDescent="0.2">
      <c r="B717" s="268"/>
      <c r="C717" s="268"/>
      <c r="D717" s="268"/>
      <c r="E717" s="268"/>
      <c r="F717" s="268">
        <v>0</v>
      </c>
      <c r="G717" s="268">
        <v>0</v>
      </c>
      <c r="H717" s="269"/>
      <c r="I717" s="270" t="s">
        <v>274</v>
      </c>
      <c r="J717" s="271">
        <v>21959</v>
      </c>
      <c r="K717" s="272">
        <v>17728</v>
      </c>
    </row>
    <row r="718" spans="2:11" s="256" customFormat="1" ht="13.5" customHeight="1" x14ac:dyDescent="0.2">
      <c r="B718" s="268"/>
      <c r="C718" s="268"/>
      <c r="D718" s="268"/>
      <c r="E718" s="268"/>
      <c r="F718" s="268">
        <v>0</v>
      </c>
      <c r="G718" s="268">
        <v>0</v>
      </c>
      <c r="H718" s="269"/>
      <c r="I718" s="270" t="s">
        <v>275</v>
      </c>
      <c r="J718" s="271">
        <v>21959</v>
      </c>
      <c r="K718" s="272">
        <v>15624</v>
      </c>
    </row>
    <row r="719" spans="2:11" s="256" customFormat="1" ht="13.5" customHeight="1" x14ac:dyDescent="0.2">
      <c r="B719" s="268"/>
      <c r="C719" s="268"/>
      <c r="D719" s="268">
        <v>10</v>
      </c>
      <c r="E719" s="268">
        <v>1</v>
      </c>
      <c r="F719" s="268">
        <v>8.9463960997466092</v>
      </c>
      <c r="G719" s="268">
        <v>9.0847488319691188</v>
      </c>
      <c r="H719" s="269"/>
      <c r="I719" s="270" t="s">
        <v>276</v>
      </c>
      <c r="J719" s="271">
        <v>21959</v>
      </c>
      <c r="K719" s="272">
        <v>15644</v>
      </c>
    </row>
    <row r="720" spans="2:11" s="256" customFormat="1" ht="13.5" customHeight="1" x14ac:dyDescent="0.2">
      <c r="B720" s="268"/>
      <c r="C720" s="268"/>
      <c r="D720" s="268">
        <v>0</v>
      </c>
      <c r="E720" s="268">
        <v>0</v>
      </c>
      <c r="F720" s="268">
        <v>0</v>
      </c>
      <c r="G720" s="268">
        <v>0</v>
      </c>
      <c r="H720" s="269"/>
      <c r="I720" s="270" t="s">
        <v>239</v>
      </c>
      <c r="J720" s="271">
        <v>21959</v>
      </c>
      <c r="K720" s="272">
        <v>15704</v>
      </c>
    </row>
    <row r="721" spans="2:11" s="256" customFormat="1" ht="13.5" customHeight="1" x14ac:dyDescent="0.2">
      <c r="B721" s="268"/>
      <c r="C721" s="268"/>
      <c r="D721" s="268"/>
      <c r="E721" s="268"/>
      <c r="F721" s="268">
        <v>81.102688290049599</v>
      </c>
      <c r="G721" s="268">
        <v>80.965176455678602</v>
      </c>
      <c r="H721" s="269">
        <v>10.268844600285099</v>
      </c>
      <c r="I721" s="270" t="s">
        <v>277</v>
      </c>
      <c r="J721" s="271">
        <v>21959</v>
      </c>
      <c r="K721" s="272">
        <v>15749</v>
      </c>
    </row>
    <row r="722" spans="2:11" s="256" customFormat="1" ht="13.5" customHeight="1" x14ac:dyDescent="0.2">
      <c r="B722" s="268"/>
      <c r="C722" s="268"/>
      <c r="D722" s="268"/>
      <c r="E722" s="268"/>
      <c r="F722" s="268">
        <v>100</v>
      </c>
      <c r="G722" s="268">
        <v>100</v>
      </c>
      <c r="H722" s="269">
        <v>9.5663858620026705</v>
      </c>
      <c r="I722" s="270" t="s">
        <v>278</v>
      </c>
      <c r="J722" s="271">
        <v>21959</v>
      </c>
      <c r="K722" s="272">
        <v>11258</v>
      </c>
    </row>
    <row r="723" spans="2:11" s="256" customFormat="1" ht="13.5" customHeight="1" x14ac:dyDescent="0.2">
      <c r="B723" s="268"/>
      <c r="C723" s="268"/>
      <c r="D723" s="268">
        <v>100</v>
      </c>
      <c r="E723" s="268">
        <v>90</v>
      </c>
      <c r="F723" s="268">
        <v>91.053603900253393</v>
      </c>
      <c r="G723" s="268">
        <v>90.915251168030906</v>
      </c>
      <c r="H723" s="269">
        <v>10.5063231461792</v>
      </c>
      <c r="I723" s="270" t="s">
        <v>240</v>
      </c>
      <c r="J723" s="271">
        <v>21959</v>
      </c>
      <c r="K723" s="272">
        <v>15705</v>
      </c>
    </row>
    <row r="724" spans="2:11" s="256" customFormat="1" ht="13.5" customHeight="1" x14ac:dyDescent="0.2">
      <c r="B724" s="268"/>
      <c r="C724" s="268"/>
      <c r="D724" s="268"/>
      <c r="E724" s="268"/>
      <c r="F724" s="268">
        <v>0</v>
      </c>
      <c r="G724" s="268">
        <v>0</v>
      </c>
      <c r="H724" s="269"/>
      <c r="I724" s="270" t="s">
        <v>279</v>
      </c>
      <c r="J724" s="271">
        <v>21959</v>
      </c>
      <c r="K724" s="272">
        <v>16144</v>
      </c>
    </row>
    <row r="725" spans="2:11" s="256" customFormat="1" ht="13.5" customHeight="1" x14ac:dyDescent="0.2">
      <c r="B725" s="273"/>
      <c r="C725" s="273"/>
      <c r="D725" s="273"/>
      <c r="E725" s="273"/>
      <c r="F725" s="273">
        <v>0</v>
      </c>
      <c r="G725" s="273">
        <v>0</v>
      </c>
      <c r="H725" s="274"/>
      <c r="I725" s="275" t="s">
        <v>508</v>
      </c>
      <c r="J725" s="271">
        <v>21959</v>
      </c>
      <c r="K725" s="272">
        <v>12755</v>
      </c>
    </row>
    <row r="726" spans="2:11" s="256" customFormat="1" ht="13.5" customHeight="1" x14ac:dyDescent="0.2">
      <c r="B726" s="273"/>
      <c r="C726" s="273"/>
      <c r="D726" s="273"/>
      <c r="E726" s="273"/>
      <c r="F726" s="273">
        <v>0</v>
      </c>
      <c r="G726" s="273">
        <v>0</v>
      </c>
      <c r="H726" s="274"/>
      <c r="I726" s="275" t="s">
        <v>509</v>
      </c>
      <c r="J726" s="271">
        <v>21959</v>
      </c>
      <c r="K726" s="272">
        <v>12359</v>
      </c>
    </row>
    <row r="727" spans="2:11" s="256" customFormat="1" ht="26.25" customHeight="1" x14ac:dyDescent="0.2"/>
    <row r="728" spans="2:11" s="256" customFormat="1" ht="22.5" customHeight="1" x14ac:dyDescent="0.2">
      <c r="B728" s="257"/>
      <c r="C728" s="258"/>
      <c r="D728" s="258"/>
      <c r="E728" s="258"/>
      <c r="F728" s="258"/>
      <c r="G728" s="259"/>
      <c r="H728" s="260" t="s">
        <v>291</v>
      </c>
      <c r="I728" s="261"/>
      <c r="J728" s="262" t="s">
        <v>228</v>
      </c>
      <c r="K728" s="262" t="s">
        <v>229</v>
      </c>
    </row>
    <row r="729" spans="2:11" s="256" customFormat="1" ht="13.5" customHeight="1" x14ac:dyDescent="0.2">
      <c r="B729" s="263"/>
      <c r="C729" s="264"/>
      <c r="D729" s="264"/>
      <c r="E729" s="264"/>
      <c r="F729" s="369" t="s">
        <v>609</v>
      </c>
      <c r="G729" s="369"/>
      <c r="H729" s="369"/>
      <c r="I729" s="261"/>
      <c r="J729" s="261"/>
      <c r="K729" s="265"/>
    </row>
    <row r="730" spans="2:11" s="256" customFormat="1" ht="13.5" customHeight="1" x14ac:dyDescent="0.2">
      <c r="B730" s="367" t="s">
        <v>231</v>
      </c>
      <c r="C730" s="367"/>
      <c r="D730" s="367" t="s">
        <v>232</v>
      </c>
      <c r="E730" s="367"/>
      <c r="F730" s="266" t="s">
        <v>232</v>
      </c>
      <c r="G730" s="266" t="s">
        <v>232</v>
      </c>
      <c r="H730" s="368" t="s">
        <v>231</v>
      </c>
      <c r="I730" s="267" t="s">
        <v>233</v>
      </c>
      <c r="J730" s="261"/>
      <c r="K730" s="265"/>
    </row>
    <row r="731" spans="2:11" s="256" customFormat="1" ht="13.5" customHeight="1" x14ac:dyDescent="0.2">
      <c r="B731" s="266" t="s">
        <v>234</v>
      </c>
      <c r="C731" s="266" t="s">
        <v>235</v>
      </c>
      <c r="D731" s="266" t="s">
        <v>234</v>
      </c>
      <c r="E731" s="266" t="s">
        <v>235</v>
      </c>
      <c r="F731" s="266" t="s">
        <v>592</v>
      </c>
      <c r="G731" s="266" t="s">
        <v>594</v>
      </c>
      <c r="H731" s="368"/>
      <c r="I731" s="261"/>
      <c r="J731" s="261"/>
      <c r="K731" s="265"/>
    </row>
    <row r="732" spans="2:11" s="256" customFormat="1" ht="13.5" customHeight="1" x14ac:dyDescent="0.2">
      <c r="B732" s="268"/>
      <c r="C732" s="268"/>
      <c r="D732" s="268"/>
      <c r="E732" s="268"/>
      <c r="F732" s="268">
        <v>89.8555410743637</v>
      </c>
      <c r="G732" s="268">
        <v>89.466522706563794</v>
      </c>
      <c r="H732" s="269">
        <v>11.561808015384699</v>
      </c>
      <c r="I732" s="270" t="s">
        <v>236</v>
      </c>
      <c r="J732" s="271">
        <v>22424</v>
      </c>
      <c r="K732" s="272">
        <v>13591</v>
      </c>
    </row>
    <row r="733" spans="2:11" s="256" customFormat="1" ht="13.5" customHeight="1" x14ac:dyDescent="0.2">
      <c r="B733" s="268">
        <v>14</v>
      </c>
      <c r="C733" s="268">
        <v>9</v>
      </c>
      <c r="D733" s="268"/>
      <c r="E733" s="268"/>
      <c r="F733" s="268">
        <v>89.8555410743637</v>
      </c>
      <c r="G733" s="268">
        <v>89.466522706563794</v>
      </c>
      <c r="H733" s="269">
        <v>11.561808015384699</v>
      </c>
      <c r="I733" s="270" t="s">
        <v>250</v>
      </c>
      <c r="J733" s="271">
        <v>22424</v>
      </c>
      <c r="K733" s="272">
        <v>19967</v>
      </c>
    </row>
    <row r="734" spans="2:11" s="256" customFormat="1" ht="13.5" customHeight="1" x14ac:dyDescent="0.2">
      <c r="B734" s="273"/>
      <c r="C734" s="273"/>
      <c r="D734" s="273"/>
      <c r="E734" s="273"/>
      <c r="F734" s="273">
        <v>73.083786210698307</v>
      </c>
      <c r="G734" s="273">
        <v>72.8055066402747</v>
      </c>
      <c r="H734" s="274">
        <v>13.5</v>
      </c>
      <c r="I734" s="275" t="s">
        <v>251</v>
      </c>
      <c r="J734" s="271">
        <v>22424</v>
      </c>
      <c r="K734" s="272">
        <v>15744</v>
      </c>
    </row>
    <row r="735" spans="2:11" s="256" customFormat="1" ht="13.5" customHeight="1" x14ac:dyDescent="0.2">
      <c r="B735" s="273"/>
      <c r="C735" s="273"/>
      <c r="D735" s="273"/>
      <c r="E735" s="273"/>
      <c r="F735" s="273">
        <v>16.7717548636654</v>
      </c>
      <c r="G735" s="273">
        <v>16.6610160662891</v>
      </c>
      <c r="H735" s="274">
        <v>3.1160365507783698</v>
      </c>
      <c r="I735" s="275" t="s">
        <v>252</v>
      </c>
      <c r="J735" s="271">
        <v>22424</v>
      </c>
      <c r="K735" s="272">
        <v>13462</v>
      </c>
    </row>
    <row r="736" spans="2:11" s="256" customFormat="1" ht="13.5" customHeight="1" x14ac:dyDescent="0.2">
      <c r="B736" s="273"/>
      <c r="C736" s="273"/>
      <c r="D736" s="273"/>
      <c r="E736" s="273"/>
      <c r="F736" s="273">
        <v>0</v>
      </c>
      <c r="G736" s="273">
        <v>0</v>
      </c>
      <c r="H736" s="274"/>
      <c r="I736" s="275" t="s">
        <v>253</v>
      </c>
      <c r="J736" s="271">
        <v>22424</v>
      </c>
      <c r="K736" s="272">
        <v>15544</v>
      </c>
    </row>
    <row r="737" spans="2:11" s="256" customFormat="1" ht="13.5" customHeight="1" x14ac:dyDescent="0.2">
      <c r="B737" s="273"/>
      <c r="C737" s="273"/>
      <c r="D737" s="273"/>
      <c r="E737" s="273"/>
      <c r="F737" s="273">
        <v>0</v>
      </c>
      <c r="G737" s="273">
        <v>0</v>
      </c>
      <c r="H737" s="274"/>
      <c r="I737" s="275" t="s">
        <v>254</v>
      </c>
      <c r="J737" s="271">
        <v>22424</v>
      </c>
      <c r="K737" s="272">
        <v>12978</v>
      </c>
    </row>
    <row r="738" spans="2:11" s="256" customFormat="1" ht="13.5" customHeight="1" x14ac:dyDescent="0.2">
      <c r="B738" s="268">
        <v>10</v>
      </c>
      <c r="C738" s="268">
        <v>6</v>
      </c>
      <c r="D738" s="268"/>
      <c r="E738" s="268"/>
      <c r="F738" s="268">
        <v>10.1444589256363</v>
      </c>
      <c r="G738" s="268">
        <v>10.533477293436199</v>
      </c>
      <c r="H738" s="269">
        <v>9.5411637476060491</v>
      </c>
      <c r="I738" s="270" t="s">
        <v>237</v>
      </c>
      <c r="J738" s="271">
        <v>22424</v>
      </c>
      <c r="K738" s="272">
        <v>17726</v>
      </c>
    </row>
    <row r="739" spans="2:11" s="256" customFormat="1" ht="13.5" customHeight="1" x14ac:dyDescent="0.2">
      <c r="B739" s="273"/>
      <c r="C739" s="273"/>
      <c r="D739" s="273"/>
      <c r="E739" s="273"/>
      <c r="F739" s="273">
        <v>1.2119317971133199</v>
      </c>
      <c r="G739" s="273">
        <v>1.64290801027552</v>
      </c>
      <c r="H739" s="274"/>
      <c r="I739" s="275" t="s">
        <v>255</v>
      </c>
      <c r="J739" s="271">
        <v>22424</v>
      </c>
      <c r="K739" s="272">
        <v>17727</v>
      </c>
    </row>
    <row r="740" spans="2:11" s="256" customFormat="1" ht="13.5" customHeight="1" x14ac:dyDescent="0.2">
      <c r="B740" s="268"/>
      <c r="C740" s="268"/>
      <c r="D740" s="268"/>
      <c r="E740" s="268"/>
      <c r="F740" s="268">
        <v>8.9325271285229917</v>
      </c>
      <c r="G740" s="268">
        <v>8.8905692831606586</v>
      </c>
      <c r="H740" s="269">
        <v>10.835673079714899</v>
      </c>
      <c r="I740" s="270" t="s">
        <v>256</v>
      </c>
      <c r="J740" s="271">
        <v>22424</v>
      </c>
      <c r="K740" s="272">
        <v>13592</v>
      </c>
    </row>
    <row r="741" spans="2:11" s="256" customFormat="1" ht="13.5" customHeight="1" x14ac:dyDescent="0.2">
      <c r="B741" s="273"/>
      <c r="C741" s="273"/>
      <c r="D741" s="273"/>
      <c r="E741" s="273"/>
      <c r="F741" s="273">
        <v>0</v>
      </c>
      <c r="G741" s="273">
        <v>0</v>
      </c>
      <c r="H741" s="274"/>
      <c r="I741" s="275" t="s">
        <v>257</v>
      </c>
      <c r="J741" s="271">
        <v>22424</v>
      </c>
      <c r="K741" s="272">
        <v>11566</v>
      </c>
    </row>
    <row r="742" spans="2:11" s="256" customFormat="1" ht="13.5" customHeight="1" x14ac:dyDescent="0.2">
      <c r="B742" s="273"/>
      <c r="C742" s="273"/>
      <c r="D742" s="273"/>
      <c r="E742" s="273"/>
      <c r="F742" s="273">
        <v>7.3528795155794802</v>
      </c>
      <c r="G742" s="273">
        <v>7.3244069546941502</v>
      </c>
      <c r="H742" s="274">
        <v>12.153903601040298</v>
      </c>
      <c r="I742" s="275" t="s">
        <v>258</v>
      </c>
      <c r="J742" s="271">
        <v>22424</v>
      </c>
      <c r="K742" s="272">
        <v>13419</v>
      </c>
    </row>
    <row r="743" spans="2:11" s="256" customFormat="1" ht="13.5" customHeight="1" x14ac:dyDescent="0.2">
      <c r="B743" s="273"/>
      <c r="C743" s="273"/>
      <c r="D743" s="273"/>
      <c r="E743" s="273"/>
      <c r="F743" s="273">
        <v>0</v>
      </c>
      <c r="G743" s="273">
        <v>0</v>
      </c>
      <c r="H743" s="274"/>
      <c r="I743" s="275" t="s">
        <v>259</v>
      </c>
      <c r="J743" s="271">
        <v>22424</v>
      </c>
      <c r="K743" s="272">
        <v>11568</v>
      </c>
    </row>
    <row r="744" spans="2:11" s="256" customFormat="1" ht="13.5" customHeight="1" x14ac:dyDescent="0.2">
      <c r="B744" s="273"/>
      <c r="C744" s="273"/>
      <c r="D744" s="273"/>
      <c r="E744" s="273"/>
      <c r="F744" s="273">
        <v>1.57964761294351</v>
      </c>
      <c r="G744" s="273">
        <v>1.5661623284665098</v>
      </c>
      <c r="H744" s="274">
        <v>4.6996272188257899</v>
      </c>
      <c r="I744" s="275" t="s">
        <v>260</v>
      </c>
      <c r="J744" s="271">
        <v>22424</v>
      </c>
      <c r="K744" s="272">
        <v>12479</v>
      </c>
    </row>
    <row r="745" spans="2:11" s="256" customFormat="1" ht="13.5" customHeight="1" x14ac:dyDescent="0.2">
      <c r="B745" s="273"/>
      <c r="C745" s="273"/>
      <c r="D745" s="273"/>
      <c r="E745" s="273"/>
      <c r="F745" s="273">
        <v>0</v>
      </c>
      <c r="G745" s="273">
        <v>0</v>
      </c>
      <c r="H745" s="274"/>
      <c r="I745" s="275" t="s">
        <v>261</v>
      </c>
      <c r="J745" s="271">
        <v>22424</v>
      </c>
      <c r="K745" s="272">
        <v>12480</v>
      </c>
    </row>
    <row r="746" spans="2:11" s="256" customFormat="1" ht="13.5" customHeight="1" x14ac:dyDescent="0.2">
      <c r="B746" s="273"/>
      <c r="C746" s="273"/>
      <c r="D746" s="273"/>
      <c r="E746" s="273"/>
      <c r="F746" s="273">
        <v>0</v>
      </c>
      <c r="G746" s="273">
        <v>0</v>
      </c>
      <c r="H746" s="274"/>
      <c r="I746" s="275" t="s">
        <v>262</v>
      </c>
      <c r="J746" s="271">
        <v>22424</v>
      </c>
      <c r="K746" s="272">
        <v>11578</v>
      </c>
    </row>
    <row r="747" spans="2:11" s="256" customFormat="1" ht="13.5" customHeight="1" x14ac:dyDescent="0.2">
      <c r="B747" s="273"/>
      <c r="C747" s="273"/>
      <c r="D747" s="273"/>
      <c r="E747" s="273"/>
      <c r="F747" s="273">
        <v>0</v>
      </c>
      <c r="G747" s="273">
        <v>0</v>
      </c>
      <c r="H747" s="274"/>
      <c r="I747" s="275" t="s">
        <v>263</v>
      </c>
      <c r="J747" s="271">
        <v>22424</v>
      </c>
      <c r="K747" s="272">
        <v>12497</v>
      </c>
    </row>
    <row r="748" spans="2:11" s="256" customFormat="1" ht="13.5" customHeight="1" x14ac:dyDescent="0.2">
      <c r="B748" s="273"/>
      <c r="C748" s="273"/>
      <c r="D748" s="273"/>
      <c r="E748" s="273"/>
      <c r="F748" s="273">
        <v>0</v>
      </c>
      <c r="G748" s="273">
        <v>0</v>
      </c>
      <c r="H748" s="274"/>
      <c r="I748" s="275" t="s">
        <v>264</v>
      </c>
      <c r="J748" s="271">
        <v>22424</v>
      </c>
      <c r="K748" s="272">
        <v>15546</v>
      </c>
    </row>
    <row r="749" spans="2:11" s="256" customFormat="1" ht="13.5" customHeight="1" x14ac:dyDescent="0.2">
      <c r="B749" s="273"/>
      <c r="C749" s="273"/>
      <c r="D749" s="273">
        <v>0</v>
      </c>
      <c r="E749" s="273">
        <v>0</v>
      </c>
      <c r="F749" s="273">
        <v>0</v>
      </c>
      <c r="G749" s="273">
        <v>0</v>
      </c>
      <c r="H749" s="274"/>
      <c r="I749" s="275" t="s">
        <v>265</v>
      </c>
      <c r="J749" s="271">
        <v>22424</v>
      </c>
      <c r="K749" s="272">
        <v>12481</v>
      </c>
    </row>
    <row r="750" spans="2:11" s="256" customFormat="1" ht="13.5" customHeight="1" x14ac:dyDescent="0.2">
      <c r="B750" s="268"/>
      <c r="C750" s="268"/>
      <c r="D750" s="268"/>
      <c r="E750" s="268"/>
      <c r="F750" s="268">
        <v>0</v>
      </c>
      <c r="G750" s="268">
        <v>0</v>
      </c>
      <c r="H750" s="269"/>
      <c r="I750" s="270" t="s">
        <v>266</v>
      </c>
      <c r="J750" s="271">
        <v>22424</v>
      </c>
      <c r="K750" s="272">
        <v>13594</v>
      </c>
    </row>
    <row r="751" spans="2:11" s="256" customFormat="1" ht="13.5" customHeight="1" x14ac:dyDescent="0.2">
      <c r="B751" s="273"/>
      <c r="C751" s="273"/>
      <c r="D751" s="273"/>
      <c r="E751" s="273"/>
      <c r="F751" s="273">
        <v>0</v>
      </c>
      <c r="G751" s="273">
        <v>0</v>
      </c>
      <c r="H751" s="274"/>
      <c r="I751" s="275" t="s">
        <v>267</v>
      </c>
      <c r="J751" s="271">
        <v>22424</v>
      </c>
      <c r="K751" s="272">
        <v>15609</v>
      </c>
    </row>
    <row r="752" spans="2:11" s="256" customFormat="1" ht="13.5" customHeight="1" x14ac:dyDescent="0.2">
      <c r="B752" s="273"/>
      <c r="C752" s="273"/>
      <c r="D752" s="273"/>
      <c r="E752" s="273"/>
      <c r="F752" s="273">
        <v>0</v>
      </c>
      <c r="G752" s="273">
        <v>0</v>
      </c>
      <c r="H752" s="274"/>
      <c r="I752" s="275" t="s">
        <v>268</v>
      </c>
      <c r="J752" s="271">
        <v>22424</v>
      </c>
      <c r="K752" s="272">
        <v>11524</v>
      </c>
    </row>
    <row r="753" spans="2:11" s="256" customFormat="1" ht="13.5" customHeight="1" x14ac:dyDescent="0.2">
      <c r="B753" s="273"/>
      <c r="C753" s="273"/>
      <c r="D753" s="273"/>
      <c r="E753" s="273"/>
      <c r="F753" s="273">
        <v>0</v>
      </c>
      <c r="G753" s="273">
        <v>0</v>
      </c>
      <c r="H753" s="274"/>
      <c r="I753" s="275" t="s">
        <v>269</v>
      </c>
      <c r="J753" s="271">
        <v>22424</v>
      </c>
      <c r="K753" s="272">
        <v>15745</v>
      </c>
    </row>
    <row r="754" spans="2:11" s="256" customFormat="1" ht="13.5" customHeight="1" x14ac:dyDescent="0.2">
      <c r="B754" s="273"/>
      <c r="C754" s="273"/>
      <c r="D754" s="273"/>
      <c r="E754" s="273"/>
      <c r="F754" s="273">
        <v>0</v>
      </c>
      <c r="G754" s="273">
        <v>0</v>
      </c>
      <c r="H754" s="274"/>
      <c r="I754" s="275" t="s">
        <v>270</v>
      </c>
      <c r="J754" s="271">
        <v>22424</v>
      </c>
      <c r="K754" s="272">
        <v>15545</v>
      </c>
    </row>
    <row r="755" spans="2:11" s="256" customFormat="1" ht="13.5" customHeight="1" x14ac:dyDescent="0.2">
      <c r="B755" s="268"/>
      <c r="C755" s="268"/>
      <c r="D755" s="268">
        <v>3</v>
      </c>
      <c r="E755" s="268">
        <v>0</v>
      </c>
      <c r="F755" s="268">
        <v>0</v>
      </c>
      <c r="G755" s="268">
        <v>0</v>
      </c>
      <c r="H755" s="269"/>
      <c r="I755" s="270" t="s">
        <v>238</v>
      </c>
      <c r="J755" s="271">
        <v>22424</v>
      </c>
      <c r="K755" s="272">
        <v>13595</v>
      </c>
    </row>
    <row r="756" spans="2:11" s="256" customFormat="1" ht="13.5" customHeight="1" x14ac:dyDescent="0.2">
      <c r="B756" s="273"/>
      <c r="C756" s="273"/>
      <c r="D756" s="273"/>
      <c r="E756" s="273"/>
      <c r="F756" s="273">
        <v>0</v>
      </c>
      <c r="G756" s="273">
        <v>0</v>
      </c>
      <c r="H756" s="274"/>
      <c r="I756" s="275" t="s">
        <v>271</v>
      </c>
      <c r="J756" s="271">
        <v>22424</v>
      </c>
      <c r="K756" s="272">
        <v>15610</v>
      </c>
    </row>
    <row r="757" spans="2:11" s="256" customFormat="1" ht="13.5" customHeight="1" x14ac:dyDescent="0.2">
      <c r="B757" s="273"/>
      <c r="C757" s="273"/>
      <c r="D757" s="273"/>
      <c r="E757" s="273"/>
      <c r="F757" s="273">
        <v>0</v>
      </c>
      <c r="G757" s="273">
        <v>0</v>
      </c>
      <c r="H757" s="274"/>
      <c r="I757" s="275" t="s">
        <v>246</v>
      </c>
      <c r="J757" s="271">
        <v>22424</v>
      </c>
      <c r="K757" s="272">
        <v>15611</v>
      </c>
    </row>
    <row r="758" spans="2:11" s="256" customFormat="1" ht="13.5" customHeight="1" x14ac:dyDescent="0.2">
      <c r="B758" s="273"/>
      <c r="C758" s="273"/>
      <c r="D758" s="273"/>
      <c r="E758" s="273"/>
      <c r="F758" s="273">
        <v>0</v>
      </c>
      <c r="G758" s="273">
        <v>0</v>
      </c>
      <c r="H758" s="274"/>
      <c r="I758" s="275" t="s">
        <v>272</v>
      </c>
      <c r="J758" s="271">
        <v>22424</v>
      </c>
      <c r="K758" s="272">
        <v>15608</v>
      </c>
    </row>
    <row r="759" spans="2:11" s="256" customFormat="1" ht="13.5" customHeight="1" x14ac:dyDescent="0.2">
      <c r="B759" s="268"/>
      <c r="C759" s="268"/>
      <c r="D759" s="268">
        <v>0</v>
      </c>
      <c r="E759" s="268">
        <v>0</v>
      </c>
      <c r="F759" s="268">
        <v>0</v>
      </c>
      <c r="G759" s="268">
        <v>0</v>
      </c>
      <c r="H759" s="269"/>
      <c r="I759" s="270" t="s">
        <v>273</v>
      </c>
      <c r="J759" s="271">
        <v>22424</v>
      </c>
      <c r="K759" s="272">
        <v>15584</v>
      </c>
    </row>
    <row r="760" spans="2:11" s="256" customFormat="1" ht="13.5" customHeight="1" x14ac:dyDescent="0.2">
      <c r="B760" s="268"/>
      <c r="C760" s="268"/>
      <c r="D760" s="268"/>
      <c r="E760" s="268"/>
      <c r="F760" s="268">
        <v>0</v>
      </c>
      <c r="G760" s="268">
        <v>0</v>
      </c>
      <c r="H760" s="269"/>
      <c r="I760" s="270" t="s">
        <v>274</v>
      </c>
      <c r="J760" s="271">
        <v>22424</v>
      </c>
      <c r="K760" s="272">
        <v>17728</v>
      </c>
    </row>
    <row r="761" spans="2:11" s="256" customFormat="1" ht="13.5" customHeight="1" x14ac:dyDescent="0.2">
      <c r="B761" s="268"/>
      <c r="C761" s="268"/>
      <c r="D761" s="268"/>
      <c r="E761" s="268"/>
      <c r="F761" s="268">
        <v>0</v>
      </c>
      <c r="G761" s="268">
        <v>0</v>
      </c>
      <c r="H761" s="269"/>
      <c r="I761" s="270" t="s">
        <v>275</v>
      </c>
      <c r="J761" s="271">
        <v>22424</v>
      </c>
      <c r="K761" s="272">
        <v>15624</v>
      </c>
    </row>
    <row r="762" spans="2:11" s="256" customFormat="1" ht="13.5" customHeight="1" x14ac:dyDescent="0.2">
      <c r="B762" s="268"/>
      <c r="C762" s="268"/>
      <c r="D762" s="268">
        <v>7</v>
      </c>
      <c r="E762" s="268">
        <v>1</v>
      </c>
      <c r="F762" s="268">
        <v>1.2119317971133199</v>
      </c>
      <c r="G762" s="268">
        <v>1.64290801027552</v>
      </c>
      <c r="H762" s="269"/>
      <c r="I762" s="270" t="s">
        <v>276</v>
      </c>
      <c r="J762" s="271">
        <v>22424</v>
      </c>
      <c r="K762" s="272">
        <v>15644</v>
      </c>
    </row>
    <row r="763" spans="2:11" s="256" customFormat="1" ht="13.5" customHeight="1" x14ac:dyDescent="0.2">
      <c r="B763" s="268"/>
      <c r="C763" s="268"/>
      <c r="D763" s="268">
        <v>23</v>
      </c>
      <c r="E763" s="268">
        <v>17</v>
      </c>
      <c r="F763" s="268">
        <v>18.351402476609</v>
      </c>
      <c r="G763" s="268">
        <v>18.227178394755601</v>
      </c>
      <c r="H763" s="269">
        <v>3.2523484878005799</v>
      </c>
      <c r="I763" s="270" t="s">
        <v>239</v>
      </c>
      <c r="J763" s="271">
        <v>22424</v>
      </c>
      <c r="K763" s="272">
        <v>15704</v>
      </c>
    </row>
    <row r="764" spans="2:11" s="256" customFormat="1" ht="13.5" customHeight="1" x14ac:dyDescent="0.2">
      <c r="B764" s="268"/>
      <c r="C764" s="268"/>
      <c r="D764" s="268"/>
      <c r="E764" s="268"/>
      <c r="F764" s="268">
        <v>0</v>
      </c>
      <c r="G764" s="268">
        <v>0</v>
      </c>
      <c r="H764" s="269"/>
      <c r="I764" s="270" t="s">
        <v>277</v>
      </c>
      <c r="J764" s="271">
        <v>22424</v>
      </c>
      <c r="K764" s="272">
        <v>15749</v>
      </c>
    </row>
    <row r="765" spans="2:11" s="256" customFormat="1" ht="13.5" customHeight="1" x14ac:dyDescent="0.2">
      <c r="B765" s="268"/>
      <c r="C765" s="268"/>
      <c r="D765" s="268"/>
      <c r="E765" s="268"/>
      <c r="F765" s="268">
        <v>100</v>
      </c>
      <c r="G765" s="268">
        <v>100</v>
      </c>
      <c r="H765" s="269">
        <v>11.356824587606599</v>
      </c>
      <c r="I765" s="270" t="s">
        <v>278</v>
      </c>
      <c r="J765" s="271">
        <v>22424</v>
      </c>
      <c r="K765" s="272">
        <v>11258</v>
      </c>
    </row>
    <row r="766" spans="2:11" s="256" customFormat="1" ht="13.5" customHeight="1" x14ac:dyDescent="0.2">
      <c r="B766" s="268"/>
      <c r="C766" s="268"/>
      <c r="D766" s="268">
        <v>83</v>
      </c>
      <c r="E766" s="268">
        <v>73</v>
      </c>
      <c r="F766" s="268">
        <v>80.436665726277681</v>
      </c>
      <c r="G766" s="268">
        <v>80.129913594968798</v>
      </c>
      <c r="H766" s="269">
        <v>13.376950585301598</v>
      </c>
      <c r="I766" s="270" t="s">
        <v>240</v>
      </c>
      <c r="J766" s="271">
        <v>22424</v>
      </c>
      <c r="K766" s="272">
        <v>15705</v>
      </c>
    </row>
    <row r="767" spans="2:11" s="256" customFormat="1" ht="13.5" customHeight="1" x14ac:dyDescent="0.2">
      <c r="B767" s="268"/>
      <c r="C767" s="268"/>
      <c r="D767" s="268"/>
      <c r="E767" s="268"/>
      <c r="F767" s="268">
        <v>0</v>
      </c>
      <c r="G767" s="268">
        <v>0</v>
      </c>
      <c r="H767" s="269"/>
      <c r="I767" s="270" t="s">
        <v>279</v>
      </c>
      <c r="J767" s="271">
        <v>22424</v>
      </c>
      <c r="K767" s="272">
        <v>16144</v>
      </c>
    </row>
    <row r="768" spans="2:11" s="256" customFormat="1" ht="13.5" customHeight="1" x14ac:dyDescent="0.2">
      <c r="B768" s="273"/>
      <c r="C768" s="273"/>
      <c r="D768" s="273"/>
      <c r="E768" s="273"/>
      <c r="F768" s="273">
        <v>0</v>
      </c>
      <c r="G768" s="273">
        <v>0</v>
      </c>
      <c r="H768" s="274"/>
      <c r="I768" s="275" t="s">
        <v>508</v>
      </c>
      <c r="J768" s="271">
        <v>22424</v>
      </c>
      <c r="K768" s="272">
        <v>12755</v>
      </c>
    </row>
    <row r="769" spans="2:11" s="256" customFormat="1" ht="13.5" customHeight="1" x14ac:dyDescent="0.2">
      <c r="B769" s="273"/>
      <c r="C769" s="273"/>
      <c r="D769" s="273"/>
      <c r="E769" s="273"/>
      <c r="F769" s="273">
        <v>0</v>
      </c>
      <c r="G769" s="273">
        <v>0</v>
      </c>
      <c r="H769" s="274"/>
      <c r="I769" s="275" t="s">
        <v>509</v>
      </c>
      <c r="J769" s="271">
        <v>22424</v>
      </c>
      <c r="K769" s="272">
        <v>12359</v>
      </c>
    </row>
    <row r="770" spans="2:11" s="256" customFormat="1" ht="26.25" customHeight="1" x14ac:dyDescent="0.2"/>
    <row r="771" spans="2:11" s="256" customFormat="1" ht="22.5" customHeight="1" x14ac:dyDescent="0.2">
      <c r="B771" s="257"/>
      <c r="C771" s="258"/>
      <c r="D771" s="258"/>
      <c r="E771" s="258"/>
      <c r="F771" s="258"/>
      <c r="G771" s="259"/>
      <c r="H771" s="260" t="s">
        <v>292</v>
      </c>
      <c r="I771" s="261"/>
      <c r="J771" s="262" t="s">
        <v>228</v>
      </c>
      <c r="K771" s="262" t="s">
        <v>229</v>
      </c>
    </row>
    <row r="772" spans="2:11" s="256" customFormat="1" ht="13.5" customHeight="1" x14ac:dyDescent="0.2">
      <c r="B772" s="263"/>
      <c r="C772" s="264"/>
      <c r="D772" s="264"/>
      <c r="E772" s="264"/>
      <c r="F772" s="369" t="s">
        <v>610</v>
      </c>
      <c r="G772" s="369"/>
      <c r="H772" s="369"/>
      <c r="I772" s="261"/>
      <c r="J772" s="261"/>
      <c r="K772" s="265"/>
    </row>
    <row r="773" spans="2:11" s="256" customFormat="1" ht="13.5" customHeight="1" x14ac:dyDescent="0.2">
      <c r="B773" s="367" t="s">
        <v>231</v>
      </c>
      <c r="C773" s="367"/>
      <c r="D773" s="367" t="s">
        <v>232</v>
      </c>
      <c r="E773" s="367"/>
      <c r="F773" s="266" t="s">
        <v>232</v>
      </c>
      <c r="G773" s="266" t="s">
        <v>232</v>
      </c>
      <c r="H773" s="368" t="s">
        <v>231</v>
      </c>
      <c r="I773" s="267" t="s">
        <v>233</v>
      </c>
      <c r="J773" s="261"/>
      <c r="K773" s="265"/>
    </row>
    <row r="774" spans="2:11" s="256" customFormat="1" ht="13.5" customHeight="1" x14ac:dyDescent="0.2">
      <c r="B774" s="266" t="s">
        <v>234</v>
      </c>
      <c r="C774" s="266" t="s">
        <v>235</v>
      </c>
      <c r="D774" s="266" t="s">
        <v>234</v>
      </c>
      <c r="E774" s="266" t="s">
        <v>235</v>
      </c>
      <c r="F774" s="266" t="s">
        <v>592</v>
      </c>
      <c r="G774" s="266" t="s">
        <v>594</v>
      </c>
      <c r="H774" s="368"/>
      <c r="I774" s="261"/>
      <c r="J774" s="261"/>
      <c r="K774" s="265"/>
    </row>
    <row r="775" spans="2:11" s="256" customFormat="1" ht="13.5" customHeight="1" x14ac:dyDescent="0.2">
      <c r="B775" s="268"/>
      <c r="C775" s="268"/>
      <c r="D775" s="268"/>
      <c r="E775" s="268"/>
      <c r="F775" s="268">
        <v>92.900988676912291</v>
      </c>
      <c r="G775" s="268">
        <v>91.681657447130505</v>
      </c>
      <c r="H775" s="269">
        <v>9.9835560498506695</v>
      </c>
      <c r="I775" s="270" t="s">
        <v>236</v>
      </c>
      <c r="J775" s="271">
        <v>22432</v>
      </c>
      <c r="K775" s="272">
        <v>13591</v>
      </c>
    </row>
    <row r="776" spans="2:11" s="256" customFormat="1" ht="13.5" customHeight="1" x14ac:dyDescent="0.2">
      <c r="B776" s="268">
        <v>14</v>
      </c>
      <c r="C776" s="268">
        <v>9</v>
      </c>
      <c r="D776" s="268"/>
      <c r="E776" s="268"/>
      <c r="F776" s="268">
        <v>15.036687496750799</v>
      </c>
      <c r="G776" s="268">
        <v>14.849019537894799</v>
      </c>
      <c r="H776" s="269">
        <v>11.2535280564422</v>
      </c>
      <c r="I776" s="270" t="s">
        <v>250</v>
      </c>
      <c r="J776" s="271">
        <v>22432</v>
      </c>
      <c r="K776" s="272">
        <v>19967</v>
      </c>
    </row>
    <row r="777" spans="2:11" s="256" customFormat="1" ht="13.5" customHeight="1" x14ac:dyDescent="0.2">
      <c r="B777" s="273"/>
      <c r="C777" s="273"/>
      <c r="D777" s="273"/>
      <c r="E777" s="273"/>
      <c r="F777" s="273">
        <v>92.167814961130404</v>
      </c>
      <c r="G777" s="273">
        <v>90.959487382367399</v>
      </c>
      <c r="H777" s="274">
        <v>10.029140279823501</v>
      </c>
      <c r="I777" s="275" t="s">
        <v>251</v>
      </c>
      <c r="J777" s="271">
        <v>22432</v>
      </c>
      <c r="K777" s="272">
        <v>15744</v>
      </c>
    </row>
    <row r="778" spans="2:11" s="256" customFormat="1" ht="13.5" customHeight="1" x14ac:dyDescent="0.2">
      <c r="B778" s="273"/>
      <c r="C778" s="273"/>
      <c r="D778" s="273"/>
      <c r="E778" s="273"/>
      <c r="F778" s="273">
        <v>0.73317371578193191</v>
      </c>
      <c r="G778" s="273">
        <v>0.72217006476314605</v>
      </c>
      <c r="H778" s="274">
        <v>4.2531284815321699</v>
      </c>
      <c r="I778" s="275" t="s">
        <v>252</v>
      </c>
      <c r="J778" s="271">
        <v>22432</v>
      </c>
      <c r="K778" s="272">
        <v>13462</v>
      </c>
    </row>
    <row r="779" spans="2:11" s="256" customFormat="1" ht="13.5" customHeight="1" x14ac:dyDescent="0.2">
      <c r="B779" s="273"/>
      <c r="C779" s="273"/>
      <c r="D779" s="273"/>
      <c r="E779" s="273"/>
      <c r="F779" s="273">
        <v>0</v>
      </c>
      <c r="G779" s="273">
        <v>0</v>
      </c>
      <c r="H779" s="274"/>
      <c r="I779" s="275" t="s">
        <v>253</v>
      </c>
      <c r="J779" s="271">
        <v>22432</v>
      </c>
      <c r="K779" s="272">
        <v>15544</v>
      </c>
    </row>
    <row r="780" spans="2:11" s="256" customFormat="1" ht="13.5" customHeight="1" x14ac:dyDescent="0.2">
      <c r="B780" s="273"/>
      <c r="C780" s="273"/>
      <c r="D780" s="273"/>
      <c r="E780" s="273"/>
      <c r="F780" s="273">
        <v>0</v>
      </c>
      <c r="G780" s="273">
        <v>0</v>
      </c>
      <c r="H780" s="274"/>
      <c r="I780" s="275" t="s">
        <v>254</v>
      </c>
      <c r="J780" s="271">
        <v>22432</v>
      </c>
      <c r="K780" s="272">
        <v>12978</v>
      </c>
    </row>
    <row r="781" spans="2:11" s="256" customFormat="1" ht="13.5" customHeight="1" x14ac:dyDescent="0.2">
      <c r="B781" s="268">
        <v>3</v>
      </c>
      <c r="C781" s="268">
        <v>0</v>
      </c>
      <c r="D781" s="268"/>
      <c r="E781" s="268"/>
      <c r="F781" s="268">
        <v>7.0990113230877201</v>
      </c>
      <c r="G781" s="268">
        <v>8.3183425528694599</v>
      </c>
      <c r="H781" s="269">
        <v>7.6189281671702094E-2</v>
      </c>
      <c r="I781" s="270" t="s">
        <v>237</v>
      </c>
      <c r="J781" s="271">
        <v>22432</v>
      </c>
      <c r="K781" s="272">
        <v>17726</v>
      </c>
    </row>
    <row r="782" spans="2:11" s="256" customFormat="1" ht="13.5" customHeight="1" x14ac:dyDescent="0.2">
      <c r="B782" s="273"/>
      <c r="C782" s="273"/>
      <c r="D782" s="273"/>
      <c r="E782" s="273"/>
      <c r="F782" s="273">
        <v>6.9949981359174593</v>
      </c>
      <c r="G782" s="273">
        <v>8.2158931252771996</v>
      </c>
      <c r="H782" s="274"/>
      <c r="I782" s="275" t="s">
        <v>255</v>
      </c>
      <c r="J782" s="271">
        <v>22432</v>
      </c>
      <c r="K782" s="272">
        <v>17727</v>
      </c>
    </row>
    <row r="783" spans="2:11" s="256" customFormat="1" ht="13.5" customHeight="1" x14ac:dyDescent="0.2">
      <c r="B783" s="268"/>
      <c r="C783" s="268"/>
      <c r="D783" s="268"/>
      <c r="E783" s="268"/>
      <c r="F783" s="268">
        <v>0.104013187170256</v>
      </c>
      <c r="G783" s="268">
        <v>0.10244942759226</v>
      </c>
      <c r="H783" s="269">
        <v>5.2</v>
      </c>
      <c r="I783" s="270" t="s">
        <v>256</v>
      </c>
      <c r="J783" s="271">
        <v>22432</v>
      </c>
      <c r="K783" s="272">
        <v>13592</v>
      </c>
    </row>
    <row r="784" spans="2:11" s="256" customFormat="1" ht="13.5" customHeight="1" x14ac:dyDescent="0.2">
      <c r="B784" s="273"/>
      <c r="C784" s="273"/>
      <c r="D784" s="273"/>
      <c r="E784" s="273"/>
      <c r="F784" s="273">
        <v>0</v>
      </c>
      <c r="G784" s="273">
        <v>0</v>
      </c>
      <c r="H784" s="274"/>
      <c r="I784" s="275" t="s">
        <v>257</v>
      </c>
      <c r="J784" s="271">
        <v>22432</v>
      </c>
      <c r="K784" s="272">
        <v>11566</v>
      </c>
    </row>
    <row r="785" spans="2:11" s="256" customFormat="1" ht="13.5" customHeight="1" x14ac:dyDescent="0.2">
      <c r="B785" s="273"/>
      <c r="C785" s="273"/>
      <c r="D785" s="273"/>
      <c r="E785" s="273"/>
      <c r="F785" s="273">
        <v>0</v>
      </c>
      <c r="G785" s="273">
        <v>0</v>
      </c>
      <c r="H785" s="274"/>
      <c r="I785" s="275" t="s">
        <v>258</v>
      </c>
      <c r="J785" s="271">
        <v>22432</v>
      </c>
      <c r="K785" s="272">
        <v>13419</v>
      </c>
    </row>
    <row r="786" spans="2:11" s="256" customFormat="1" ht="13.5" customHeight="1" x14ac:dyDescent="0.2">
      <c r="B786" s="273"/>
      <c r="C786" s="273"/>
      <c r="D786" s="273"/>
      <c r="E786" s="273"/>
      <c r="F786" s="273">
        <v>0</v>
      </c>
      <c r="G786" s="273">
        <v>0</v>
      </c>
      <c r="H786" s="274"/>
      <c r="I786" s="275" t="s">
        <v>259</v>
      </c>
      <c r="J786" s="271">
        <v>22432</v>
      </c>
      <c r="K786" s="272">
        <v>11568</v>
      </c>
    </row>
    <row r="787" spans="2:11" s="256" customFormat="1" ht="13.5" customHeight="1" x14ac:dyDescent="0.2">
      <c r="B787" s="273"/>
      <c r="C787" s="273"/>
      <c r="D787" s="273"/>
      <c r="E787" s="273"/>
      <c r="F787" s="273">
        <v>0.104013187170256</v>
      </c>
      <c r="G787" s="273">
        <v>0.10244942759226</v>
      </c>
      <c r="H787" s="274">
        <v>5.2</v>
      </c>
      <c r="I787" s="275" t="s">
        <v>260</v>
      </c>
      <c r="J787" s="271">
        <v>22432</v>
      </c>
      <c r="K787" s="272">
        <v>12479</v>
      </c>
    </row>
    <row r="788" spans="2:11" s="256" customFormat="1" ht="13.5" customHeight="1" x14ac:dyDescent="0.2">
      <c r="B788" s="273"/>
      <c r="C788" s="273"/>
      <c r="D788" s="273"/>
      <c r="E788" s="273"/>
      <c r="F788" s="273">
        <v>0</v>
      </c>
      <c r="G788" s="273">
        <v>0</v>
      </c>
      <c r="H788" s="274"/>
      <c r="I788" s="275" t="s">
        <v>261</v>
      </c>
      <c r="J788" s="271">
        <v>22432</v>
      </c>
      <c r="K788" s="272">
        <v>12480</v>
      </c>
    </row>
    <row r="789" spans="2:11" s="256" customFormat="1" ht="13.5" customHeight="1" x14ac:dyDescent="0.2">
      <c r="B789" s="273"/>
      <c r="C789" s="273"/>
      <c r="D789" s="273"/>
      <c r="E789" s="273"/>
      <c r="F789" s="273">
        <v>0</v>
      </c>
      <c r="G789" s="273">
        <v>0</v>
      </c>
      <c r="H789" s="274"/>
      <c r="I789" s="275" t="s">
        <v>262</v>
      </c>
      <c r="J789" s="271">
        <v>22432</v>
      </c>
      <c r="K789" s="272">
        <v>11578</v>
      </c>
    </row>
    <row r="790" spans="2:11" s="256" customFormat="1" ht="13.5" customHeight="1" x14ac:dyDescent="0.2">
      <c r="B790" s="273"/>
      <c r="C790" s="273"/>
      <c r="D790" s="273"/>
      <c r="E790" s="273"/>
      <c r="F790" s="273">
        <v>0</v>
      </c>
      <c r="G790" s="273">
        <v>0</v>
      </c>
      <c r="H790" s="274"/>
      <c r="I790" s="275" t="s">
        <v>263</v>
      </c>
      <c r="J790" s="271">
        <v>22432</v>
      </c>
      <c r="K790" s="272">
        <v>12497</v>
      </c>
    </row>
    <row r="791" spans="2:11" s="256" customFormat="1" ht="13.5" customHeight="1" x14ac:dyDescent="0.2">
      <c r="B791" s="273"/>
      <c r="C791" s="273"/>
      <c r="D791" s="273"/>
      <c r="E791" s="273"/>
      <c r="F791" s="273">
        <v>0</v>
      </c>
      <c r="G791" s="273">
        <v>0</v>
      </c>
      <c r="H791" s="274"/>
      <c r="I791" s="275" t="s">
        <v>264</v>
      </c>
      <c r="J791" s="271">
        <v>22432</v>
      </c>
      <c r="K791" s="272">
        <v>15546</v>
      </c>
    </row>
    <row r="792" spans="2:11" s="256" customFormat="1" ht="13.5" customHeight="1" x14ac:dyDescent="0.2">
      <c r="B792" s="273"/>
      <c r="C792" s="273"/>
      <c r="D792" s="273">
        <v>0</v>
      </c>
      <c r="E792" s="273">
        <v>0</v>
      </c>
      <c r="F792" s="273">
        <v>0</v>
      </c>
      <c r="G792" s="273">
        <v>0</v>
      </c>
      <c r="H792" s="274"/>
      <c r="I792" s="275" t="s">
        <v>265</v>
      </c>
      <c r="J792" s="271">
        <v>22432</v>
      </c>
      <c r="K792" s="272">
        <v>12481</v>
      </c>
    </row>
    <row r="793" spans="2:11" s="256" customFormat="1" ht="13.5" customHeight="1" x14ac:dyDescent="0.2">
      <c r="B793" s="268"/>
      <c r="C793" s="268"/>
      <c r="D793" s="268"/>
      <c r="E793" s="268"/>
      <c r="F793" s="268">
        <v>0</v>
      </c>
      <c r="G793" s="268">
        <v>0</v>
      </c>
      <c r="H793" s="269"/>
      <c r="I793" s="270" t="s">
        <v>266</v>
      </c>
      <c r="J793" s="271">
        <v>22432</v>
      </c>
      <c r="K793" s="272">
        <v>13594</v>
      </c>
    </row>
    <row r="794" spans="2:11" s="256" customFormat="1" ht="13.5" customHeight="1" x14ac:dyDescent="0.2">
      <c r="B794" s="273"/>
      <c r="C794" s="273"/>
      <c r="D794" s="273"/>
      <c r="E794" s="273"/>
      <c r="F794" s="273">
        <v>0</v>
      </c>
      <c r="G794" s="273">
        <v>0</v>
      </c>
      <c r="H794" s="274"/>
      <c r="I794" s="275" t="s">
        <v>267</v>
      </c>
      <c r="J794" s="271">
        <v>22432</v>
      </c>
      <c r="K794" s="272">
        <v>15609</v>
      </c>
    </row>
    <row r="795" spans="2:11" s="256" customFormat="1" ht="13.5" customHeight="1" x14ac:dyDescent="0.2">
      <c r="B795" s="273"/>
      <c r="C795" s="273"/>
      <c r="D795" s="273"/>
      <c r="E795" s="273"/>
      <c r="F795" s="273">
        <v>0</v>
      </c>
      <c r="G795" s="273">
        <v>0</v>
      </c>
      <c r="H795" s="274"/>
      <c r="I795" s="275" t="s">
        <v>268</v>
      </c>
      <c r="J795" s="271">
        <v>22432</v>
      </c>
      <c r="K795" s="272">
        <v>11524</v>
      </c>
    </row>
    <row r="796" spans="2:11" s="256" customFormat="1" ht="13.5" customHeight="1" x14ac:dyDescent="0.2">
      <c r="B796" s="273"/>
      <c r="C796" s="273"/>
      <c r="D796" s="273"/>
      <c r="E796" s="273"/>
      <c r="F796" s="273">
        <v>0</v>
      </c>
      <c r="G796" s="273">
        <v>0</v>
      </c>
      <c r="H796" s="274"/>
      <c r="I796" s="275" t="s">
        <v>269</v>
      </c>
      <c r="J796" s="271">
        <v>22432</v>
      </c>
      <c r="K796" s="272">
        <v>15745</v>
      </c>
    </row>
    <row r="797" spans="2:11" s="256" customFormat="1" ht="13.5" customHeight="1" x14ac:dyDescent="0.2">
      <c r="B797" s="273"/>
      <c r="C797" s="273"/>
      <c r="D797" s="273"/>
      <c r="E797" s="273"/>
      <c r="F797" s="273">
        <v>0</v>
      </c>
      <c r="G797" s="273">
        <v>0</v>
      </c>
      <c r="H797" s="274"/>
      <c r="I797" s="275" t="s">
        <v>270</v>
      </c>
      <c r="J797" s="271">
        <v>22432</v>
      </c>
      <c r="K797" s="272">
        <v>15545</v>
      </c>
    </row>
    <row r="798" spans="2:11" s="256" customFormat="1" ht="13.5" customHeight="1" x14ac:dyDescent="0.2">
      <c r="B798" s="268"/>
      <c r="C798" s="268"/>
      <c r="D798" s="268">
        <v>3</v>
      </c>
      <c r="E798" s="268">
        <v>0</v>
      </c>
      <c r="F798" s="268">
        <v>0</v>
      </c>
      <c r="G798" s="268">
        <v>0</v>
      </c>
      <c r="H798" s="269"/>
      <c r="I798" s="270" t="s">
        <v>238</v>
      </c>
      <c r="J798" s="271">
        <v>22432</v>
      </c>
      <c r="K798" s="272">
        <v>13595</v>
      </c>
    </row>
    <row r="799" spans="2:11" s="256" customFormat="1" ht="13.5" customHeight="1" x14ac:dyDescent="0.2">
      <c r="B799" s="273"/>
      <c r="C799" s="273"/>
      <c r="D799" s="273"/>
      <c r="E799" s="273"/>
      <c r="F799" s="273">
        <v>0</v>
      </c>
      <c r="G799" s="273">
        <v>0</v>
      </c>
      <c r="H799" s="274"/>
      <c r="I799" s="275" t="s">
        <v>271</v>
      </c>
      <c r="J799" s="271">
        <v>22432</v>
      </c>
      <c r="K799" s="272">
        <v>15610</v>
      </c>
    </row>
    <row r="800" spans="2:11" s="256" customFormat="1" ht="13.5" customHeight="1" x14ac:dyDescent="0.2">
      <c r="B800" s="273"/>
      <c r="C800" s="273"/>
      <c r="D800" s="273"/>
      <c r="E800" s="273"/>
      <c r="F800" s="273">
        <v>0</v>
      </c>
      <c r="G800" s="273">
        <v>0</v>
      </c>
      <c r="H800" s="274"/>
      <c r="I800" s="275" t="s">
        <v>246</v>
      </c>
      <c r="J800" s="271">
        <v>22432</v>
      </c>
      <c r="K800" s="272">
        <v>15611</v>
      </c>
    </row>
    <row r="801" spans="2:11" s="256" customFormat="1" ht="13.5" customHeight="1" x14ac:dyDescent="0.2">
      <c r="B801" s="273"/>
      <c r="C801" s="273"/>
      <c r="D801" s="273"/>
      <c r="E801" s="273"/>
      <c r="F801" s="273">
        <v>0</v>
      </c>
      <c r="G801" s="273">
        <v>0</v>
      </c>
      <c r="H801" s="274"/>
      <c r="I801" s="275" t="s">
        <v>272</v>
      </c>
      <c r="J801" s="271">
        <v>22432</v>
      </c>
      <c r="K801" s="272">
        <v>15608</v>
      </c>
    </row>
    <row r="802" spans="2:11" s="256" customFormat="1" ht="13.5" customHeight="1" x14ac:dyDescent="0.2">
      <c r="B802" s="268"/>
      <c r="C802" s="268"/>
      <c r="D802" s="268">
        <v>0</v>
      </c>
      <c r="E802" s="268">
        <v>0</v>
      </c>
      <c r="F802" s="268">
        <v>0</v>
      </c>
      <c r="G802" s="268">
        <v>0</v>
      </c>
      <c r="H802" s="269"/>
      <c r="I802" s="270" t="s">
        <v>273</v>
      </c>
      <c r="J802" s="271">
        <v>22432</v>
      </c>
      <c r="K802" s="272">
        <v>15584</v>
      </c>
    </row>
    <row r="803" spans="2:11" s="256" customFormat="1" ht="13.5" customHeight="1" x14ac:dyDescent="0.2">
      <c r="B803" s="268"/>
      <c r="C803" s="268"/>
      <c r="D803" s="268"/>
      <c r="E803" s="268"/>
      <c r="F803" s="268">
        <v>0</v>
      </c>
      <c r="G803" s="268">
        <v>0</v>
      </c>
      <c r="H803" s="269"/>
      <c r="I803" s="270" t="s">
        <v>274</v>
      </c>
      <c r="J803" s="271">
        <v>22432</v>
      </c>
      <c r="K803" s="272">
        <v>17728</v>
      </c>
    </row>
    <row r="804" spans="2:11" s="256" customFormat="1" ht="13.5" customHeight="1" x14ac:dyDescent="0.2">
      <c r="B804" s="268"/>
      <c r="C804" s="268"/>
      <c r="D804" s="268"/>
      <c r="E804" s="268"/>
      <c r="F804" s="268">
        <v>0</v>
      </c>
      <c r="G804" s="268">
        <v>0</v>
      </c>
      <c r="H804" s="269"/>
      <c r="I804" s="270" t="s">
        <v>275</v>
      </c>
      <c r="J804" s="271">
        <v>22432</v>
      </c>
      <c r="K804" s="272">
        <v>15624</v>
      </c>
    </row>
    <row r="805" spans="2:11" s="256" customFormat="1" ht="13.5" customHeight="1" x14ac:dyDescent="0.2">
      <c r="B805" s="268"/>
      <c r="C805" s="268"/>
      <c r="D805" s="268">
        <v>10</v>
      </c>
      <c r="E805" s="268">
        <v>1</v>
      </c>
      <c r="F805" s="268">
        <v>6.9949981359174593</v>
      </c>
      <c r="G805" s="268">
        <v>8.2158931252771996</v>
      </c>
      <c r="H805" s="269"/>
      <c r="I805" s="270" t="s">
        <v>276</v>
      </c>
      <c r="J805" s="271">
        <v>22432</v>
      </c>
      <c r="K805" s="272">
        <v>15644</v>
      </c>
    </row>
    <row r="806" spans="2:11" s="256" customFormat="1" ht="13.5" customHeight="1" x14ac:dyDescent="0.2">
      <c r="B806" s="268"/>
      <c r="C806" s="268"/>
      <c r="D806" s="268">
        <v>4</v>
      </c>
      <c r="E806" s="268">
        <v>0</v>
      </c>
      <c r="F806" s="268">
        <v>0.83718690295218912</v>
      </c>
      <c r="G806" s="268">
        <v>0.82461949235540599</v>
      </c>
      <c r="H806" s="269">
        <v>4.3707690276626501</v>
      </c>
      <c r="I806" s="270" t="s">
        <v>239</v>
      </c>
      <c r="J806" s="271">
        <v>22432</v>
      </c>
      <c r="K806" s="272">
        <v>15704</v>
      </c>
    </row>
    <row r="807" spans="2:11" s="256" customFormat="1" ht="13.5" customHeight="1" x14ac:dyDescent="0.2">
      <c r="B807" s="268"/>
      <c r="C807" s="268"/>
      <c r="D807" s="268"/>
      <c r="E807" s="268"/>
      <c r="F807" s="268">
        <v>77.864301180161505</v>
      </c>
      <c r="G807" s="268">
        <v>76.832637909235686</v>
      </c>
      <c r="H807" s="269">
        <v>9.7383066620914001</v>
      </c>
      <c r="I807" s="270" t="s">
        <v>277</v>
      </c>
      <c r="J807" s="271">
        <v>22432</v>
      </c>
      <c r="K807" s="272">
        <v>15749</v>
      </c>
    </row>
    <row r="808" spans="2:11" s="256" customFormat="1" ht="13.5" customHeight="1" x14ac:dyDescent="0.2">
      <c r="B808" s="268"/>
      <c r="C808" s="268"/>
      <c r="D808" s="268"/>
      <c r="E808" s="268"/>
      <c r="F808" s="268">
        <v>100</v>
      </c>
      <c r="G808" s="268">
        <v>100</v>
      </c>
      <c r="H808" s="269">
        <v>9.2802309611578195</v>
      </c>
      <c r="I808" s="270" t="s">
        <v>278</v>
      </c>
      <c r="J808" s="271">
        <v>22432</v>
      </c>
      <c r="K808" s="272">
        <v>11258</v>
      </c>
    </row>
    <row r="809" spans="2:11" s="256" customFormat="1" ht="13.5" customHeight="1" x14ac:dyDescent="0.2">
      <c r="B809" s="268"/>
      <c r="C809" s="268"/>
      <c r="D809" s="268">
        <v>100</v>
      </c>
      <c r="E809" s="268">
        <v>90</v>
      </c>
      <c r="F809" s="268">
        <v>92.167814961130404</v>
      </c>
      <c r="G809" s="268">
        <v>90.959487382367399</v>
      </c>
      <c r="H809" s="269">
        <v>10.029140279823501</v>
      </c>
      <c r="I809" s="270" t="s">
        <v>240</v>
      </c>
      <c r="J809" s="271">
        <v>22432</v>
      </c>
      <c r="K809" s="272">
        <v>15705</v>
      </c>
    </row>
    <row r="810" spans="2:11" s="256" customFormat="1" ht="13.5" customHeight="1" x14ac:dyDescent="0.2">
      <c r="B810" s="268"/>
      <c r="C810" s="268"/>
      <c r="D810" s="268"/>
      <c r="E810" s="268"/>
      <c r="F810" s="268">
        <v>0</v>
      </c>
      <c r="G810" s="268">
        <v>0</v>
      </c>
      <c r="H810" s="269"/>
      <c r="I810" s="270" t="s">
        <v>279</v>
      </c>
      <c r="J810" s="271">
        <v>22432</v>
      </c>
      <c r="K810" s="272">
        <v>16144</v>
      </c>
    </row>
    <row r="811" spans="2:11" s="256" customFormat="1" ht="13.5" customHeight="1" x14ac:dyDescent="0.2">
      <c r="B811" s="273"/>
      <c r="C811" s="273"/>
      <c r="D811" s="273"/>
      <c r="E811" s="273"/>
      <c r="F811" s="273">
        <v>0</v>
      </c>
      <c r="G811" s="273">
        <v>0</v>
      </c>
      <c r="H811" s="274"/>
      <c r="I811" s="275" t="s">
        <v>508</v>
      </c>
      <c r="J811" s="271">
        <v>22432</v>
      </c>
      <c r="K811" s="272">
        <v>12755</v>
      </c>
    </row>
    <row r="812" spans="2:11" s="256" customFormat="1" ht="13.5" customHeight="1" x14ac:dyDescent="0.2">
      <c r="B812" s="273"/>
      <c r="C812" s="273"/>
      <c r="D812" s="273"/>
      <c r="E812" s="273"/>
      <c r="F812" s="273">
        <v>0</v>
      </c>
      <c r="G812" s="273">
        <v>0</v>
      </c>
      <c r="H812" s="274"/>
      <c r="I812" s="275" t="s">
        <v>509</v>
      </c>
      <c r="J812" s="271">
        <v>22432</v>
      </c>
      <c r="K812" s="272">
        <v>12359</v>
      </c>
    </row>
    <row r="813" spans="2:11" s="256" customFormat="1" ht="26.25" customHeight="1" x14ac:dyDescent="0.2"/>
    <row r="814" spans="2:11" s="256" customFormat="1" ht="13.5" customHeight="1" x14ac:dyDescent="0.2">
      <c r="B814" s="257"/>
      <c r="C814" s="258"/>
      <c r="D814" s="258"/>
      <c r="E814" s="258"/>
      <c r="F814" s="258"/>
      <c r="G814" s="259"/>
      <c r="H814" s="260" t="s">
        <v>293</v>
      </c>
      <c r="I814" s="261"/>
      <c r="J814" s="262" t="s">
        <v>228</v>
      </c>
      <c r="K814" s="262" t="s">
        <v>229</v>
      </c>
    </row>
    <row r="815" spans="2:11" s="256" customFormat="1" ht="13.5" customHeight="1" x14ac:dyDescent="0.2">
      <c r="B815" s="263"/>
      <c r="C815" s="264"/>
      <c r="D815" s="264"/>
      <c r="E815" s="264"/>
      <c r="F815" s="369" t="s">
        <v>611</v>
      </c>
      <c r="G815" s="369"/>
      <c r="H815" s="369"/>
      <c r="I815" s="261"/>
      <c r="J815" s="261"/>
      <c r="K815" s="265"/>
    </row>
    <row r="816" spans="2:11" s="256" customFormat="1" ht="13.5" customHeight="1" x14ac:dyDescent="0.2">
      <c r="B816" s="367" t="s">
        <v>231</v>
      </c>
      <c r="C816" s="367"/>
      <c r="D816" s="367" t="s">
        <v>232</v>
      </c>
      <c r="E816" s="367"/>
      <c r="F816" s="266" t="s">
        <v>232</v>
      </c>
      <c r="G816" s="266" t="s">
        <v>232</v>
      </c>
      <c r="H816" s="368" t="s">
        <v>231</v>
      </c>
      <c r="I816" s="267" t="s">
        <v>233</v>
      </c>
      <c r="J816" s="261"/>
      <c r="K816" s="265"/>
    </row>
    <row r="817" spans="2:11" s="256" customFormat="1" ht="13.5" customHeight="1" x14ac:dyDescent="0.2">
      <c r="B817" s="266" t="s">
        <v>234</v>
      </c>
      <c r="C817" s="266" t="s">
        <v>235</v>
      </c>
      <c r="D817" s="266" t="s">
        <v>234</v>
      </c>
      <c r="E817" s="266" t="s">
        <v>235</v>
      </c>
      <c r="F817" s="266" t="s">
        <v>592</v>
      </c>
      <c r="G817" s="266" t="s">
        <v>594</v>
      </c>
      <c r="H817" s="368"/>
      <c r="I817" s="261"/>
      <c r="J817" s="261"/>
      <c r="K817" s="265"/>
    </row>
    <row r="818" spans="2:11" s="256" customFormat="1" ht="13.5" customHeight="1" x14ac:dyDescent="0.2">
      <c r="B818" s="268"/>
      <c r="C818" s="268"/>
      <c r="D818" s="268"/>
      <c r="E818" s="268"/>
      <c r="F818" s="268">
        <v>28.6328661716013</v>
      </c>
      <c r="G818" s="268">
        <v>28.408641558566799</v>
      </c>
      <c r="H818" s="269">
        <v>9.8857895939838389</v>
      </c>
      <c r="I818" s="270" t="s">
        <v>236</v>
      </c>
      <c r="J818" s="271">
        <v>23005</v>
      </c>
      <c r="K818" s="272">
        <v>13591</v>
      </c>
    </row>
    <row r="819" spans="2:11" s="256" customFormat="1" ht="13.5" customHeight="1" x14ac:dyDescent="0.2">
      <c r="B819" s="268"/>
      <c r="C819" s="268"/>
      <c r="D819" s="268"/>
      <c r="E819" s="268"/>
      <c r="F819" s="268">
        <v>0</v>
      </c>
      <c r="G819" s="268">
        <v>0</v>
      </c>
      <c r="H819" s="269"/>
      <c r="I819" s="270" t="s">
        <v>250</v>
      </c>
      <c r="J819" s="271">
        <v>23005</v>
      </c>
      <c r="K819" s="272">
        <v>19967</v>
      </c>
    </row>
    <row r="820" spans="2:11" s="256" customFormat="1" ht="13.5" customHeight="1" x14ac:dyDescent="0.2">
      <c r="B820" s="273"/>
      <c r="C820" s="273"/>
      <c r="D820" s="273"/>
      <c r="E820" s="273"/>
      <c r="F820" s="273">
        <v>28.6328661716013</v>
      </c>
      <c r="G820" s="273">
        <v>28.408641558566799</v>
      </c>
      <c r="H820" s="274">
        <v>9.8857895939838389</v>
      </c>
      <c r="I820" s="275" t="s">
        <v>251</v>
      </c>
      <c r="J820" s="271">
        <v>23005</v>
      </c>
      <c r="K820" s="272">
        <v>15744</v>
      </c>
    </row>
    <row r="821" spans="2:11" s="256" customFormat="1" ht="13.5" customHeight="1" x14ac:dyDescent="0.2">
      <c r="B821" s="273"/>
      <c r="C821" s="273"/>
      <c r="D821" s="273"/>
      <c r="E821" s="273"/>
      <c r="F821" s="273">
        <v>0</v>
      </c>
      <c r="G821" s="273">
        <v>0</v>
      </c>
      <c r="H821" s="274"/>
      <c r="I821" s="275" t="s">
        <v>252</v>
      </c>
      <c r="J821" s="271">
        <v>23005</v>
      </c>
      <c r="K821" s="272">
        <v>13462</v>
      </c>
    </row>
    <row r="822" spans="2:11" s="256" customFormat="1" ht="13.5" customHeight="1" x14ac:dyDescent="0.2">
      <c r="B822" s="273"/>
      <c r="C822" s="273"/>
      <c r="D822" s="273"/>
      <c r="E822" s="273"/>
      <c r="F822" s="273">
        <v>0</v>
      </c>
      <c r="G822" s="273">
        <v>0</v>
      </c>
      <c r="H822" s="274"/>
      <c r="I822" s="275" t="s">
        <v>253</v>
      </c>
      <c r="J822" s="271">
        <v>23005</v>
      </c>
      <c r="K822" s="272">
        <v>15544</v>
      </c>
    </row>
    <row r="823" spans="2:11" s="256" customFormat="1" ht="13.5" customHeight="1" x14ac:dyDescent="0.2">
      <c r="B823" s="273"/>
      <c r="C823" s="273"/>
      <c r="D823" s="273"/>
      <c r="E823" s="273"/>
      <c r="F823" s="273">
        <v>0</v>
      </c>
      <c r="G823" s="273">
        <v>0</v>
      </c>
      <c r="H823" s="274"/>
      <c r="I823" s="275" t="s">
        <v>254</v>
      </c>
      <c r="J823" s="271">
        <v>23005</v>
      </c>
      <c r="K823" s="272">
        <v>12978</v>
      </c>
    </row>
    <row r="824" spans="2:11" s="256" customFormat="1" ht="13.5" customHeight="1" x14ac:dyDescent="0.2">
      <c r="B824" s="268"/>
      <c r="C824" s="268"/>
      <c r="D824" s="268"/>
      <c r="E824" s="268"/>
      <c r="F824" s="268">
        <v>9.237102192310271</v>
      </c>
      <c r="G824" s="268">
        <v>8.6944354504753818</v>
      </c>
      <c r="H824" s="269"/>
      <c r="I824" s="270" t="s">
        <v>237</v>
      </c>
      <c r="J824" s="271">
        <v>23005</v>
      </c>
      <c r="K824" s="272">
        <v>17726</v>
      </c>
    </row>
    <row r="825" spans="2:11" s="256" customFormat="1" ht="13.5" customHeight="1" x14ac:dyDescent="0.2">
      <c r="B825" s="273"/>
      <c r="C825" s="273"/>
      <c r="D825" s="273"/>
      <c r="E825" s="273"/>
      <c r="F825" s="273">
        <v>9.237102192310271</v>
      </c>
      <c r="G825" s="273">
        <v>8.6944354504753818</v>
      </c>
      <c r="H825" s="274"/>
      <c r="I825" s="275" t="s">
        <v>255</v>
      </c>
      <c r="J825" s="271">
        <v>23005</v>
      </c>
      <c r="K825" s="272">
        <v>17727</v>
      </c>
    </row>
    <row r="826" spans="2:11" s="256" customFormat="1" ht="13.5" customHeight="1" x14ac:dyDescent="0.2">
      <c r="B826" s="268"/>
      <c r="C826" s="268"/>
      <c r="D826" s="268"/>
      <c r="E826" s="268"/>
      <c r="F826" s="268">
        <v>0</v>
      </c>
      <c r="G826" s="268">
        <v>0</v>
      </c>
      <c r="H826" s="269"/>
      <c r="I826" s="270" t="s">
        <v>256</v>
      </c>
      <c r="J826" s="271">
        <v>23005</v>
      </c>
      <c r="K826" s="272">
        <v>13592</v>
      </c>
    </row>
    <row r="827" spans="2:11" s="256" customFormat="1" ht="13.5" customHeight="1" x14ac:dyDescent="0.2">
      <c r="B827" s="273"/>
      <c r="C827" s="273"/>
      <c r="D827" s="273"/>
      <c r="E827" s="273"/>
      <c r="F827" s="273">
        <v>0</v>
      </c>
      <c r="G827" s="273">
        <v>0</v>
      </c>
      <c r="H827" s="274"/>
      <c r="I827" s="275" t="s">
        <v>257</v>
      </c>
      <c r="J827" s="271">
        <v>23005</v>
      </c>
      <c r="K827" s="272">
        <v>11566</v>
      </c>
    </row>
    <row r="828" spans="2:11" s="256" customFormat="1" ht="13.5" customHeight="1" x14ac:dyDescent="0.2">
      <c r="B828" s="273"/>
      <c r="C828" s="273"/>
      <c r="D828" s="273"/>
      <c r="E828" s="273"/>
      <c r="F828" s="273">
        <v>0</v>
      </c>
      <c r="G828" s="273">
        <v>0</v>
      </c>
      <c r="H828" s="274"/>
      <c r="I828" s="275" t="s">
        <v>258</v>
      </c>
      <c r="J828" s="271">
        <v>23005</v>
      </c>
      <c r="K828" s="272">
        <v>13419</v>
      </c>
    </row>
    <row r="829" spans="2:11" s="256" customFormat="1" ht="13.5" customHeight="1" x14ac:dyDescent="0.2">
      <c r="B829" s="273"/>
      <c r="C829" s="273"/>
      <c r="D829" s="273"/>
      <c r="E829" s="273"/>
      <c r="F829" s="273">
        <v>0</v>
      </c>
      <c r="G829" s="273">
        <v>0</v>
      </c>
      <c r="H829" s="274"/>
      <c r="I829" s="275" t="s">
        <v>259</v>
      </c>
      <c r="J829" s="271">
        <v>23005</v>
      </c>
      <c r="K829" s="272">
        <v>11568</v>
      </c>
    </row>
    <row r="830" spans="2:11" s="256" customFormat="1" ht="13.5" customHeight="1" x14ac:dyDescent="0.2">
      <c r="B830" s="273"/>
      <c r="C830" s="273"/>
      <c r="D830" s="273"/>
      <c r="E830" s="273"/>
      <c r="F830" s="273">
        <v>0</v>
      </c>
      <c r="G830" s="273">
        <v>0</v>
      </c>
      <c r="H830" s="274"/>
      <c r="I830" s="275" t="s">
        <v>260</v>
      </c>
      <c r="J830" s="271">
        <v>23005</v>
      </c>
      <c r="K830" s="272">
        <v>12479</v>
      </c>
    </row>
    <row r="831" spans="2:11" s="256" customFormat="1" ht="13.5" customHeight="1" x14ac:dyDescent="0.2">
      <c r="B831" s="273"/>
      <c r="C831" s="273"/>
      <c r="D831" s="273"/>
      <c r="E831" s="273"/>
      <c r="F831" s="273">
        <v>0</v>
      </c>
      <c r="G831" s="273">
        <v>0</v>
      </c>
      <c r="H831" s="274"/>
      <c r="I831" s="275" t="s">
        <v>261</v>
      </c>
      <c r="J831" s="271">
        <v>23005</v>
      </c>
      <c r="K831" s="272">
        <v>12480</v>
      </c>
    </row>
    <row r="832" spans="2:11" s="256" customFormat="1" ht="13.5" customHeight="1" x14ac:dyDescent="0.2">
      <c r="B832" s="273"/>
      <c r="C832" s="273"/>
      <c r="D832" s="273"/>
      <c r="E832" s="273"/>
      <c r="F832" s="273">
        <v>0</v>
      </c>
      <c r="G832" s="273">
        <v>0</v>
      </c>
      <c r="H832" s="274"/>
      <c r="I832" s="275" t="s">
        <v>262</v>
      </c>
      <c r="J832" s="271">
        <v>23005</v>
      </c>
      <c r="K832" s="272">
        <v>11578</v>
      </c>
    </row>
    <row r="833" spans="2:11" s="256" customFormat="1" ht="13.5" customHeight="1" x14ac:dyDescent="0.2">
      <c r="B833" s="273"/>
      <c r="C833" s="273"/>
      <c r="D833" s="273"/>
      <c r="E833" s="273"/>
      <c r="F833" s="273">
        <v>0</v>
      </c>
      <c r="G833" s="273">
        <v>0</v>
      </c>
      <c r="H833" s="274"/>
      <c r="I833" s="275" t="s">
        <v>263</v>
      </c>
      <c r="J833" s="271">
        <v>23005</v>
      </c>
      <c r="K833" s="272">
        <v>12497</v>
      </c>
    </row>
    <row r="834" spans="2:11" s="256" customFormat="1" ht="13.5" customHeight="1" x14ac:dyDescent="0.2">
      <c r="B834" s="273"/>
      <c r="C834" s="273"/>
      <c r="D834" s="273"/>
      <c r="E834" s="273"/>
      <c r="F834" s="273">
        <v>0</v>
      </c>
      <c r="G834" s="273">
        <v>0</v>
      </c>
      <c r="H834" s="274"/>
      <c r="I834" s="275" t="s">
        <v>264</v>
      </c>
      <c r="J834" s="271">
        <v>23005</v>
      </c>
      <c r="K834" s="272">
        <v>15546</v>
      </c>
    </row>
    <row r="835" spans="2:11" s="256" customFormat="1" ht="13.5" customHeight="1" x14ac:dyDescent="0.2">
      <c r="B835" s="273"/>
      <c r="C835" s="273"/>
      <c r="D835" s="273">
        <v>4</v>
      </c>
      <c r="E835" s="273">
        <v>0</v>
      </c>
      <c r="F835" s="273">
        <v>0</v>
      </c>
      <c r="G835" s="273">
        <v>0</v>
      </c>
      <c r="H835" s="274"/>
      <c r="I835" s="275" t="s">
        <v>265</v>
      </c>
      <c r="J835" s="271">
        <v>23005</v>
      </c>
      <c r="K835" s="272">
        <v>12481</v>
      </c>
    </row>
    <row r="836" spans="2:11" s="256" customFormat="1" ht="13.5" customHeight="1" x14ac:dyDescent="0.2">
      <c r="B836" s="268"/>
      <c r="C836" s="268"/>
      <c r="D836" s="268"/>
      <c r="E836" s="268"/>
      <c r="F836" s="268">
        <v>29.312619352720599</v>
      </c>
      <c r="G836" s="268">
        <v>30.520280060715002</v>
      </c>
      <c r="H836" s="269">
        <v>4.3503907041407697</v>
      </c>
      <c r="I836" s="270" t="s">
        <v>266</v>
      </c>
      <c r="J836" s="271">
        <v>23005</v>
      </c>
      <c r="K836" s="272">
        <v>13594</v>
      </c>
    </row>
    <row r="837" spans="2:11" s="256" customFormat="1" ht="13.5" customHeight="1" x14ac:dyDescent="0.2">
      <c r="B837" s="273"/>
      <c r="C837" s="273"/>
      <c r="D837" s="273"/>
      <c r="E837" s="273"/>
      <c r="F837" s="273">
        <v>5.4359812756813701</v>
      </c>
      <c r="G837" s="273">
        <v>5.4211052860809295</v>
      </c>
      <c r="H837" s="274">
        <v>3.7310000000000003</v>
      </c>
      <c r="I837" s="275" t="s">
        <v>267</v>
      </c>
      <c r="J837" s="271">
        <v>23005</v>
      </c>
      <c r="K837" s="272">
        <v>15609</v>
      </c>
    </row>
    <row r="838" spans="2:11" s="256" customFormat="1" ht="13.5" customHeight="1" x14ac:dyDescent="0.2">
      <c r="B838" s="273"/>
      <c r="C838" s="273"/>
      <c r="D838" s="273"/>
      <c r="E838" s="273"/>
      <c r="F838" s="273">
        <v>23.876607221593602</v>
      </c>
      <c r="G838" s="273">
        <v>23.830933283120199</v>
      </c>
      <c r="H838" s="274">
        <v>4.4914128549025891</v>
      </c>
      <c r="I838" s="275" t="s">
        <v>268</v>
      </c>
      <c r="J838" s="271">
        <v>23005</v>
      </c>
      <c r="K838" s="272">
        <v>11524</v>
      </c>
    </row>
    <row r="839" spans="2:11" s="256" customFormat="1" ht="13.5" customHeight="1" x14ac:dyDescent="0.2">
      <c r="B839" s="273"/>
      <c r="C839" s="273"/>
      <c r="D839" s="273"/>
      <c r="E839" s="273"/>
      <c r="F839" s="273">
        <v>0</v>
      </c>
      <c r="G839" s="273">
        <v>0</v>
      </c>
      <c r="H839" s="274"/>
      <c r="I839" s="275" t="s">
        <v>269</v>
      </c>
      <c r="J839" s="271">
        <v>23005</v>
      </c>
      <c r="K839" s="272">
        <v>15745</v>
      </c>
    </row>
    <row r="840" spans="2:11" s="256" customFormat="1" ht="13.5" customHeight="1" x14ac:dyDescent="0.2">
      <c r="B840" s="273"/>
      <c r="C840" s="273"/>
      <c r="D840" s="273"/>
      <c r="E840" s="273"/>
      <c r="F840" s="273">
        <v>0</v>
      </c>
      <c r="G840" s="273">
        <v>0</v>
      </c>
      <c r="H840" s="274"/>
      <c r="I840" s="275" t="s">
        <v>270</v>
      </c>
      <c r="J840" s="271">
        <v>23005</v>
      </c>
      <c r="K840" s="272">
        <v>15545</v>
      </c>
    </row>
    <row r="841" spans="2:11" s="256" customFormat="1" ht="13.5" customHeight="1" x14ac:dyDescent="0.2">
      <c r="B841" s="268"/>
      <c r="C841" s="268"/>
      <c r="D841" s="268"/>
      <c r="E841" s="268"/>
      <c r="F841" s="268">
        <v>32.817412283367794</v>
      </c>
      <c r="G841" s="268">
        <v>32.376642930242795</v>
      </c>
      <c r="H841" s="269"/>
      <c r="I841" s="270" t="s">
        <v>238</v>
      </c>
      <c r="J841" s="271">
        <v>23005</v>
      </c>
      <c r="K841" s="272">
        <v>13595</v>
      </c>
    </row>
    <row r="842" spans="2:11" s="256" customFormat="1" ht="13.5" customHeight="1" x14ac:dyDescent="0.2">
      <c r="B842" s="273"/>
      <c r="C842" s="273"/>
      <c r="D842" s="273"/>
      <c r="E842" s="273"/>
      <c r="F842" s="273">
        <v>0</v>
      </c>
      <c r="G842" s="273">
        <v>0</v>
      </c>
      <c r="H842" s="274"/>
      <c r="I842" s="275" t="s">
        <v>271</v>
      </c>
      <c r="J842" s="271">
        <v>23005</v>
      </c>
      <c r="K842" s="272">
        <v>15610</v>
      </c>
    </row>
    <row r="843" spans="2:11" s="256" customFormat="1" ht="13.5" customHeight="1" x14ac:dyDescent="0.2">
      <c r="B843" s="273"/>
      <c r="C843" s="273"/>
      <c r="D843" s="273"/>
      <c r="E843" s="273"/>
      <c r="F843" s="273">
        <v>0</v>
      </c>
      <c r="G843" s="273">
        <v>0</v>
      </c>
      <c r="H843" s="274"/>
      <c r="I843" s="275" t="s">
        <v>246</v>
      </c>
      <c r="J843" s="271">
        <v>23005</v>
      </c>
      <c r="K843" s="272">
        <v>15611</v>
      </c>
    </row>
    <row r="844" spans="2:11" s="256" customFormat="1" ht="13.5" customHeight="1" x14ac:dyDescent="0.2">
      <c r="B844" s="273"/>
      <c r="C844" s="273"/>
      <c r="D844" s="273"/>
      <c r="E844" s="273"/>
      <c r="F844" s="273">
        <v>32.817412283367794</v>
      </c>
      <c r="G844" s="273">
        <v>32.376642930242795</v>
      </c>
      <c r="H844" s="274"/>
      <c r="I844" s="275" t="s">
        <v>272</v>
      </c>
      <c r="J844" s="271">
        <v>23005</v>
      </c>
      <c r="K844" s="272">
        <v>15608</v>
      </c>
    </row>
    <row r="845" spans="2:11" s="256" customFormat="1" ht="13.5" customHeight="1" x14ac:dyDescent="0.2">
      <c r="B845" s="268"/>
      <c r="C845" s="268"/>
      <c r="D845" s="268">
        <v>0</v>
      </c>
      <c r="E845" s="268">
        <v>0</v>
      </c>
      <c r="F845" s="268">
        <v>0</v>
      </c>
      <c r="G845" s="268">
        <v>0</v>
      </c>
      <c r="H845" s="269"/>
      <c r="I845" s="270" t="s">
        <v>273</v>
      </c>
      <c r="J845" s="271">
        <v>23005</v>
      </c>
      <c r="K845" s="272">
        <v>15584</v>
      </c>
    </row>
    <row r="846" spans="2:11" s="256" customFormat="1" ht="13.5" customHeight="1" x14ac:dyDescent="0.2">
      <c r="B846" s="268"/>
      <c r="C846" s="268"/>
      <c r="D846" s="268"/>
      <c r="E846" s="268"/>
      <c r="F846" s="268">
        <v>0</v>
      </c>
      <c r="G846" s="268">
        <v>0</v>
      </c>
      <c r="H846" s="269"/>
      <c r="I846" s="270" t="s">
        <v>274</v>
      </c>
      <c r="J846" s="271">
        <v>23005</v>
      </c>
      <c r="K846" s="272">
        <v>17728</v>
      </c>
    </row>
    <row r="847" spans="2:11" s="256" customFormat="1" ht="13.5" customHeight="1" x14ac:dyDescent="0.2">
      <c r="B847" s="268"/>
      <c r="C847" s="268"/>
      <c r="D847" s="268"/>
      <c r="E847" s="268"/>
      <c r="F847" s="268">
        <v>0</v>
      </c>
      <c r="G847" s="268">
        <v>0</v>
      </c>
      <c r="H847" s="269"/>
      <c r="I847" s="270" t="s">
        <v>275</v>
      </c>
      <c r="J847" s="271">
        <v>23005</v>
      </c>
      <c r="K847" s="272">
        <v>15624</v>
      </c>
    </row>
    <row r="848" spans="2:11" s="256" customFormat="1" ht="13.5" customHeight="1" x14ac:dyDescent="0.2">
      <c r="B848" s="268"/>
      <c r="C848" s="268"/>
      <c r="D848" s="268">
        <v>8</v>
      </c>
      <c r="E848" s="268">
        <v>1</v>
      </c>
      <c r="F848" s="268">
        <v>9.2371330477559006</v>
      </c>
      <c r="G848" s="268">
        <v>9.9626769419892796</v>
      </c>
      <c r="H848" s="269"/>
      <c r="I848" s="270" t="s">
        <v>276</v>
      </c>
      <c r="J848" s="271">
        <v>23005</v>
      </c>
      <c r="K848" s="272">
        <v>15644</v>
      </c>
    </row>
    <row r="849" spans="2:11" s="256" customFormat="1" ht="13.5" customHeight="1" x14ac:dyDescent="0.2">
      <c r="B849" s="268"/>
      <c r="C849" s="268"/>
      <c r="D849" s="268">
        <v>2800</v>
      </c>
      <c r="E849" s="268">
        <v>22</v>
      </c>
      <c r="F849" s="268">
        <v>23.876607221593602</v>
      </c>
      <c r="G849" s="268">
        <v>23.830933283120199</v>
      </c>
      <c r="H849" s="269">
        <v>4.4914128549025891</v>
      </c>
      <c r="I849" s="270" t="s">
        <v>239</v>
      </c>
      <c r="J849" s="271">
        <v>23005</v>
      </c>
      <c r="K849" s="272">
        <v>15704</v>
      </c>
    </row>
    <row r="850" spans="2:11" s="256" customFormat="1" ht="13.5" customHeight="1" x14ac:dyDescent="0.2">
      <c r="B850" s="268"/>
      <c r="C850" s="268"/>
      <c r="D850" s="268"/>
      <c r="E850" s="268"/>
      <c r="F850" s="268">
        <v>28.6328661716013</v>
      </c>
      <c r="G850" s="268">
        <v>28.408641558566799</v>
      </c>
      <c r="H850" s="269">
        <v>9.8857895939838389</v>
      </c>
      <c r="I850" s="270" t="s">
        <v>277</v>
      </c>
      <c r="J850" s="271">
        <v>23005</v>
      </c>
      <c r="K850" s="272">
        <v>15749</v>
      </c>
    </row>
    <row r="851" spans="2:11" s="256" customFormat="1" ht="13.5" customHeight="1" x14ac:dyDescent="0.2">
      <c r="B851" s="268"/>
      <c r="C851" s="268"/>
      <c r="D851" s="268"/>
      <c r="E851" s="268"/>
      <c r="F851" s="268">
        <v>100</v>
      </c>
      <c r="G851" s="268">
        <v>100</v>
      </c>
      <c r="H851" s="269">
        <v>4.1057983719124103</v>
      </c>
      <c r="I851" s="270" t="s">
        <v>278</v>
      </c>
      <c r="J851" s="271">
        <v>23005</v>
      </c>
      <c r="K851" s="272">
        <v>11258</v>
      </c>
    </row>
    <row r="852" spans="2:11" s="256" customFormat="1" ht="13.5" customHeight="1" x14ac:dyDescent="0.2">
      <c r="B852" s="268"/>
      <c r="C852" s="268"/>
      <c r="D852" s="268">
        <v>43</v>
      </c>
      <c r="E852" s="268">
        <v>33</v>
      </c>
      <c r="F852" s="268">
        <v>34.0688474472827</v>
      </c>
      <c r="G852" s="268">
        <v>33.829746844647801</v>
      </c>
      <c r="H852" s="269">
        <v>8.9037393194500307</v>
      </c>
      <c r="I852" s="270" t="s">
        <v>240</v>
      </c>
      <c r="J852" s="271">
        <v>23005</v>
      </c>
      <c r="K852" s="272">
        <v>15705</v>
      </c>
    </row>
    <row r="853" spans="2:11" s="256" customFormat="1" ht="13.5" customHeight="1" x14ac:dyDescent="0.2">
      <c r="B853" s="268"/>
      <c r="C853" s="268"/>
      <c r="D853" s="268"/>
      <c r="E853" s="268"/>
      <c r="F853" s="268">
        <v>62.130031636088397</v>
      </c>
      <c r="G853" s="268">
        <v>62.896922990957798</v>
      </c>
      <c r="H853" s="269">
        <v>2.0524912572557201</v>
      </c>
      <c r="I853" s="270" t="s">
        <v>279</v>
      </c>
      <c r="J853" s="271">
        <v>23005</v>
      </c>
      <c r="K853" s="272">
        <v>16144</v>
      </c>
    </row>
    <row r="854" spans="2:11" s="256" customFormat="1" ht="13.5" customHeight="1" x14ac:dyDescent="0.2">
      <c r="B854" s="273"/>
      <c r="C854" s="273"/>
      <c r="D854" s="273"/>
      <c r="E854" s="273"/>
      <c r="F854" s="273">
        <v>3.0855445631316301E-5</v>
      </c>
      <c r="G854" s="273">
        <v>1.2682414915139</v>
      </c>
      <c r="H854" s="274"/>
      <c r="I854" s="275" t="s">
        <v>508</v>
      </c>
      <c r="J854" s="271">
        <v>23005</v>
      </c>
      <c r="K854" s="272">
        <v>12755</v>
      </c>
    </row>
    <row r="855" spans="2:11" s="256" customFormat="1" ht="13.5" customHeight="1" x14ac:dyDescent="0.2">
      <c r="B855" s="273"/>
      <c r="C855" s="273"/>
      <c r="D855" s="273"/>
      <c r="E855" s="273"/>
      <c r="F855" s="273">
        <v>0</v>
      </c>
      <c r="G855" s="273">
        <v>0</v>
      </c>
      <c r="H855" s="274"/>
      <c r="I855" s="275" t="s">
        <v>509</v>
      </c>
      <c r="J855" s="271">
        <v>23005</v>
      </c>
      <c r="K855" s="272">
        <v>12359</v>
      </c>
    </row>
    <row r="856" spans="2:11" s="256" customFormat="1" ht="26.25" customHeight="1" x14ac:dyDescent="0.2"/>
    <row r="857" spans="2:11" s="256" customFormat="1" ht="13.5" customHeight="1" x14ac:dyDescent="0.2">
      <c r="B857" s="257"/>
      <c r="C857" s="258"/>
      <c r="D857" s="258"/>
      <c r="E857" s="258"/>
      <c r="F857" s="258"/>
      <c r="G857" s="259"/>
      <c r="H857" s="260" t="s">
        <v>294</v>
      </c>
      <c r="I857" s="261"/>
      <c r="J857" s="262" t="s">
        <v>228</v>
      </c>
      <c r="K857" s="262" t="s">
        <v>229</v>
      </c>
    </row>
    <row r="858" spans="2:11" s="256" customFormat="1" ht="13.5" customHeight="1" x14ac:dyDescent="0.2">
      <c r="B858" s="263"/>
      <c r="C858" s="264"/>
      <c r="D858" s="264"/>
      <c r="E858" s="264"/>
      <c r="F858" s="369" t="s">
        <v>612</v>
      </c>
      <c r="G858" s="369"/>
      <c r="H858" s="369"/>
      <c r="I858" s="261"/>
      <c r="J858" s="261"/>
      <c r="K858" s="265"/>
    </row>
    <row r="859" spans="2:11" s="256" customFormat="1" ht="13.5" customHeight="1" x14ac:dyDescent="0.2">
      <c r="B859" s="367" t="s">
        <v>231</v>
      </c>
      <c r="C859" s="367"/>
      <c r="D859" s="367" t="s">
        <v>232</v>
      </c>
      <c r="E859" s="367"/>
      <c r="F859" s="266" t="s">
        <v>232</v>
      </c>
      <c r="G859" s="266" t="s">
        <v>232</v>
      </c>
      <c r="H859" s="368" t="s">
        <v>231</v>
      </c>
      <c r="I859" s="267" t="s">
        <v>233</v>
      </c>
      <c r="J859" s="261"/>
      <c r="K859" s="265"/>
    </row>
    <row r="860" spans="2:11" s="256" customFormat="1" ht="13.5" customHeight="1" x14ac:dyDescent="0.2">
      <c r="B860" s="266" t="s">
        <v>234</v>
      </c>
      <c r="C860" s="266" t="s">
        <v>235</v>
      </c>
      <c r="D860" s="266" t="s">
        <v>234</v>
      </c>
      <c r="E860" s="266" t="s">
        <v>235</v>
      </c>
      <c r="F860" s="266" t="s">
        <v>592</v>
      </c>
      <c r="G860" s="266" t="s">
        <v>594</v>
      </c>
      <c r="H860" s="368"/>
      <c r="I860" s="261"/>
      <c r="J860" s="261"/>
      <c r="K860" s="265"/>
    </row>
    <row r="861" spans="2:11" s="256" customFormat="1" ht="13.5" customHeight="1" x14ac:dyDescent="0.2">
      <c r="B861" s="268"/>
      <c r="C861" s="268"/>
      <c r="D861" s="268"/>
      <c r="E861" s="268"/>
      <c r="F861" s="268">
        <v>48.701245670995995</v>
      </c>
      <c r="G861" s="268">
        <v>42.442671639155499</v>
      </c>
      <c r="H861" s="269">
        <v>6.8673326802459593</v>
      </c>
      <c r="I861" s="270" t="s">
        <v>236</v>
      </c>
      <c r="J861" s="271">
        <v>23013</v>
      </c>
      <c r="K861" s="272">
        <v>13591</v>
      </c>
    </row>
    <row r="862" spans="2:11" s="256" customFormat="1" ht="13.5" customHeight="1" x14ac:dyDescent="0.2">
      <c r="B862" s="268">
        <v>6.5</v>
      </c>
      <c r="C862" s="268">
        <v>3.5</v>
      </c>
      <c r="D862" s="268"/>
      <c r="E862" s="268"/>
      <c r="F862" s="268">
        <v>27.5089378529571</v>
      </c>
      <c r="G862" s="268">
        <v>21.1919989154975</v>
      </c>
      <c r="H862" s="269">
        <v>4.4874384179935296</v>
      </c>
      <c r="I862" s="270" t="s">
        <v>250</v>
      </c>
      <c r="J862" s="271">
        <v>23013</v>
      </c>
      <c r="K862" s="272">
        <v>19967</v>
      </c>
    </row>
    <row r="863" spans="2:11" s="256" customFormat="1" ht="13.5" customHeight="1" x14ac:dyDescent="0.2">
      <c r="B863" s="273"/>
      <c r="C863" s="273"/>
      <c r="D863" s="273"/>
      <c r="E863" s="273"/>
      <c r="F863" s="273">
        <v>29.806129843373096</v>
      </c>
      <c r="G863" s="273">
        <v>25.007804674995501</v>
      </c>
      <c r="H863" s="274">
        <v>8.8685058436808593</v>
      </c>
      <c r="I863" s="275" t="s">
        <v>251</v>
      </c>
      <c r="J863" s="271">
        <v>23013</v>
      </c>
      <c r="K863" s="272">
        <v>15744</v>
      </c>
    </row>
    <row r="864" spans="2:11" s="256" customFormat="1" ht="13.5" customHeight="1" x14ac:dyDescent="0.2">
      <c r="B864" s="273"/>
      <c r="C864" s="273"/>
      <c r="D864" s="273"/>
      <c r="E864" s="273"/>
      <c r="F864" s="273">
        <v>18.895115827622902</v>
      </c>
      <c r="G864" s="273">
        <v>17.434866964159998</v>
      </c>
      <c r="H864" s="274">
        <v>3.7105789618477099</v>
      </c>
      <c r="I864" s="275" t="s">
        <v>252</v>
      </c>
      <c r="J864" s="271">
        <v>23013</v>
      </c>
      <c r="K864" s="272">
        <v>13462</v>
      </c>
    </row>
    <row r="865" spans="2:11" s="256" customFormat="1" ht="13.5" customHeight="1" x14ac:dyDescent="0.2">
      <c r="B865" s="273"/>
      <c r="C865" s="273"/>
      <c r="D865" s="273"/>
      <c r="E865" s="273"/>
      <c r="F865" s="273">
        <v>0</v>
      </c>
      <c r="G865" s="273">
        <v>0</v>
      </c>
      <c r="H865" s="274"/>
      <c r="I865" s="275" t="s">
        <v>253</v>
      </c>
      <c r="J865" s="271">
        <v>23013</v>
      </c>
      <c r="K865" s="272">
        <v>15544</v>
      </c>
    </row>
    <row r="866" spans="2:11" s="256" customFormat="1" ht="13.5" customHeight="1" x14ac:dyDescent="0.2">
      <c r="B866" s="273"/>
      <c r="C866" s="273"/>
      <c r="D866" s="273"/>
      <c r="E866" s="273"/>
      <c r="F866" s="273">
        <v>0</v>
      </c>
      <c r="G866" s="273">
        <v>0</v>
      </c>
      <c r="H866" s="274"/>
      <c r="I866" s="275" t="s">
        <v>254</v>
      </c>
      <c r="J866" s="271">
        <v>23013</v>
      </c>
      <c r="K866" s="272">
        <v>12978</v>
      </c>
    </row>
    <row r="867" spans="2:11" s="256" customFormat="1" ht="13.5" customHeight="1" x14ac:dyDescent="0.2">
      <c r="B867" s="268">
        <v>5</v>
      </c>
      <c r="C867" s="268">
        <v>2.5</v>
      </c>
      <c r="D867" s="268"/>
      <c r="E867" s="268"/>
      <c r="F867" s="268">
        <v>32.8963768453848</v>
      </c>
      <c r="G867" s="268">
        <v>49.055115729051302</v>
      </c>
      <c r="H867" s="269">
        <v>5.0563032262808196</v>
      </c>
      <c r="I867" s="270" t="s">
        <v>237</v>
      </c>
      <c r="J867" s="271">
        <v>23013</v>
      </c>
      <c r="K867" s="272">
        <v>17726</v>
      </c>
    </row>
    <row r="868" spans="2:11" s="256" customFormat="1" ht="13.5" customHeight="1" x14ac:dyDescent="0.2">
      <c r="B868" s="273"/>
      <c r="C868" s="273"/>
      <c r="D868" s="273"/>
      <c r="E868" s="273"/>
      <c r="F868" s="273">
        <v>-4.7833680637774592</v>
      </c>
      <c r="G868" s="273">
        <v>28.660217624697502</v>
      </c>
      <c r="H868" s="274">
        <v>0</v>
      </c>
      <c r="I868" s="275" t="s">
        <v>255</v>
      </c>
      <c r="J868" s="271">
        <v>23013</v>
      </c>
      <c r="K868" s="272">
        <v>17727</v>
      </c>
    </row>
    <row r="869" spans="2:11" s="256" customFormat="1" ht="13.5" customHeight="1" x14ac:dyDescent="0.2">
      <c r="B869" s="268"/>
      <c r="C869" s="268"/>
      <c r="D869" s="268"/>
      <c r="E869" s="268"/>
      <c r="F869" s="268">
        <v>37.679744909162295</v>
      </c>
      <c r="G869" s="268">
        <v>20.3948981043538</v>
      </c>
      <c r="H869" s="269">
        <v>4.4144156702032999</v>
      </c>
      <c r="I869" s="270" t="s">
        <v>256</v>
      </c>
      <c r="J869" s="271">
        <v>23013</v>
      </c>
      <c r="K869" s="272">
        <v>13592</v>
      </c>
    </row>
    <row r="870" spans="2:11" s="256" customFormat="1" ht="13.5" customHeight="1" x14ac:dyDescent="0.2">
      <c r="B870" s="273"/>
      <c r="C870" s="273"/>
      <c r="D870" s="273"/>
      <c r="E870" s="273"/>
      <c r="F870" s="273">
        <v>3.1175908957982998</v>
      </c>
      <c r="G870" s="273">
        <v>3.1249573196193099</v>
      </c>
      <c r="H870" s="274">
        <v>0.54791628462044106</v>
      </c>
      <c r="I870" s="275" t="s">
        <v>257</v>
      </c>
      <c r="J870" s="271">
        <v>23013</v>
      </c>
      <c r="K870" s="272">
        <v>11566</v>
      </c>
    </row>
    <row r="871" spans="2:11" s="256" customFormat="1" ht="13.5" customHeight="1" x14ac:dyDescent="0.2">
      <c r="B871" s="273"/>
      <c r="C871" s="273"/>
      <c r="D871" s="273"/>
      <c r="E871" s="273"/>
      <c r="F871" s="273">
        <v>26.012766709060699</v>
      </c>
      <c r="G871" s="273">
        <v>12.869090559942901</v>
      </c>
      <c r="H871" s="274">
        <v>5.0601215308870398</v>
      </c>
      <c r="I871" s="275" t="s">
        <v>258</v>
      </c>
      <c r="J871" s="271">
        <v>23013</v>
      </c>
      <c r="K871" s="272">
        <v>13419</v>
      </c>
    </row>
    <row r="872" spans="2:11" s="256" customFormat="1" ht="13.5" customHeight="1" x14ac:dyDescent="0.2">
      <c r="B872" s="273"/>
      <c r="C872" s="273"/>
      <c r="D872" s="273"/>
      <c r="E872" s="273"/>
      <c r="F872" s="273">
        <v>0</v>
      </c>
      <c r="G872" s="273">
        <v>0</v>
      </c>
      <c r="H872" s="274"/>
      <c r="I872" s="275" t="s">
        <v>259</v>
      </c>
      <c r="J872" s="271">
        <v>23013</v>
      </c>
      <c r="K872" s="272">
        <v>11568</v>
      </c>
    </row>
    <row r="873" spans="2:11" s="256" customFormat="1" ht="13.5" customHeight="1" x14ac:dyDescent="0.2">
      <c r="B873" s="273"/>
      <c r="C873" s="273"/>
      <c r="D873" s="273"/>
      <c r="E873" s="273"/>
      <c r="F873" s="273">
        <v>8.54938730430327</v>
      </c>
      <c r="G873" s="273">
        <v>4.40085022479155</v>
      </c>
      <c r="H873" s="274">
        <v>3.8597054360384102</v>
      </c>
      <c r="I873" s="275" t="s">
        <v>260</v>
      </c>
      <c r="J873" s="271">
        <v>23013</v>
      </c>
      <c r="K873" s="272">
        <v>12479</v>
      </c>
    </row>
    <row r="874" spans="2:11" s="256" customFormat="1" ht="13.5" customHeight="1" x14ac:dyDescent="0.2">
      <c r="B874" s="273"/>
      <c r="C874" s="273"/>
      <c r="D874" s="273"/>
      <c r="E874" s="273"/>
      <c r="F874" s="273">
        <v>0</v>
      </c>
      <c r="G874" s="273">
        <v>0</v>
      </c>
      <c r="H874" s="274"/>
      <c r="I874" s="275" t="s">
        <v>261</v>
      </c>
      <c r="J874" s="271">
        <v>23013</v>
      </c>
      <c r="K874" s="272">
        <v>12480</v>
      </c>
    </row>
    <row r="875" spans="2:11" s="256" customFormat="1" ht="13.5" customHeight="1" x14ac:dyDescent="0.2">
      <c r="B875" s="273"/>
      <c r="C875" s="273"/>
      <c r="D875" s="273"/>
      <c r="E875" s="273"/>
      <c r="F875" s="273">
        <v>0</v>
      </c>
      <c r="G875" s="273">
        <v>0</v>
      </c>
      <c r="H875" s="274"/>
      <c r="I875" s="275" t="s">
        <v>262</v>
      </c>
      <c r="J875" s="271">
        <v>23013</v>
      </c>
      <c r="K875" s="272">
        <v>11578</v>
      </c>
    </row>
    <row r="876" spans="2:11" s="256" customFormat="1" ht="13.5" customHeight="1" x14ac:dyDescent="0.2">
      <c r="B876" s="273"/>
      <c r="C876" s="273"/>
      <c r="D876" s="273"/>
      <c r="E876" s="273"/>
      <c r="F876" s="273">
        <v>0</v>
      </c>
      <c r="G876" s="273">
        <v>0</v>
      </c>
      <c r="H876" s="274"/>
      <c r="I876" s="275" t="s">
        <v>263</v>
      </c>
      <c r="J876" s="271">
        <v>23013</v>
      </c>
      <c r="K876" s="272">
        <v>12497</v>
      </c>
    </row>
    <row r="877" spans="2:11" s="256" customFormat="1" ht="13.5" customHeight="1" x14ac:dyDescent="0.2">
      <c r="B877" s="273"/>
      <c r="C877" s="273"/>
      <c r="D877" s="273"/>
      <c r="E877" s="273"/>
      <c r="F877" s="273">
        <v>0</v>
      </c>
      <c r="G877" s="273">
        <v>0</v>
      </c>
      <c r="H877" s="274"/>
      <c r="I877" s="275" t="s">
        <v>264</v>
      </c>
      <c r="J877" s="271">
        <v>23013</v>
      </c>
      <c r="K877" s="272">
        <v>15546</v>
      </c>
    </row>
    <row r="878" spans="2:11" s="256" customFormat="1" ht="13.5" customHeight="1" x14ac:dyDescent="0.2">
      <c r="B878" s="273"/>
      <c r="C878" s="273"/>
      <c r="D878" s="273">
        <v>4</v>
      </c>
      <c r="E878" s="273">
        <v>0</v>
      </c>
      <c r="F878" s="273">
        <v>0</v>
      </c>
      <c r="G878" s="273">
        <v>0</v>
      </c>
      <c r="H878" s="274"/>
      <c r="I878" s="275" t="s">
        <v>265</v>
      </c>
      <c r="J878" s="271">
        <v>23013</v>
      </c>
      <c r="K878" s="272">
        <v>12481</v>
      </c>
    </row>
    <row r="879" spans="2:11" s="256" customFormat="1" ht="13.5" customHeight="1" x14ac:dyDescent="0.2">
      <c r="B879" s="268"/>
      <c r="C879" s="268"/>
      <c r="D879" s="268"/>
      <c r="E879" s="268"/>
      <c r="F879" s="268">
        <v>8.281595108455489E-2</v>
      </c>
      <c r="G879" s="268">
        <v>8.3563499269458899E-2</v>
      </c>
      <c r="H879" s="269"/>
      <c r="I879" s="270" t="s">
        <v>266</v>
      </c>
      <c r="J879" s="271">
        <v>23013</v>
      </c>
      <c r="K879" s="272">
        <v>13594</v>
      </c>
    </row>
    <row r="880" spans="2:11" s="256" customFormat="1" ht="13.5" customHeight="1" x14ac:dyDescent="0.2">
      <c r="B880" s="273"/>
      <c r="C880" s="273"/>
      <c r="D880" s="273"/>
      <c r="E880" s="273"/>
      <c r="F880" s="273">
        <v>0</v>
      </c>
      <c r="G880" s="273">
        <v>0</v>
      </c>
      <c r="H880" s="274"/>
      <c r="I880" s="275" t="s">
        <v>267</v>
      </c>
      <c r="J880" s="271">
        <v>23013</v>
      </c>
      <c r="K880" s="272">
        <v>15609</v>
      </c>
    </row>
    <row r="881" spans="2:11" s="256" customFormat="1" ht="13.5" customHeight="1" x14ac:dyDescent="0.2">
      <c r="B881" s="273"/>
      <c r="C881" s="273"/>
      <c r="D881" s="273"/>
      <c r="E881" s="273"/>
      <c r="F881" s="273">
        <v>0</v>
      </c>
      <c r="G881" s="273">
        <v>0</v>
      </c>
      <c r="H881" s="274"/>
      <c r="I881" s="275" t="s">
        <v>268</v>
      </c>
      <c r="J881" s="271">
        <v>23013</v>
      </c>
      <c r="K881" s="272">
        <v>11524</v>
      </c>
    </row>
    <row r="882" spans="2:11" s="256" customFormat="1" ht="13.5" customHeight="1" x14ac:dyDescent="0.2">
      <c r="B882" s="273"/>
      <c r="C882" s="273"/>
      <c r="D882" s="273"/>
      <c r="E882" s="273"/>
      <c r="F882" s="273">
        <v>0</v>
      </c>
      <c r="G882" s="273">
        <v>0</v>
      </c>
      <c r="H882" s="274"/>
      <c r="I882" s="275" t="s">
        <v>269</v>
      </c>
      <c r="J882" s="271">
        <v>23013</v>
      </c>
      <c r="K882" s="272">
        <v>15745</v>
      </c>
    </row>
    <row r="883" spans="2:11" s="256" customFormat="1" ht="13.5" customHeight="1" x14ac:dyDescent="0.2">
      <c r="B883" s="273"/>
      <c r="C883" s="273"/>
      <c r="D883" s="273"/>
      <c r="E883" s="273"/>
      <c r="F883" s="273">
        <v>0</v>
      </c>
      <c r="G883" s="273">
        <v>0</v>
      </c>
      <c r="H883" s="274"/>
      <c r="I883" s="275" t="s">
        <v>270</v>
      </c>
      <c r="J883" s="271">
        <v>23013</v>
      </c>
      <c r="K883" s="272">
        <v>15545</v>
      </c>
    </row>
    <row r="884" spans="2:11" s="256" customFormat="1" ht="13.5" customHeight="1" x14ac:dyDescent="0.2">
      <c r="B884" s="268"/>
      <c r="C884" s="268"/>
      <c r="D884" s="268"/>
      <c r="E884" s="268"/>
      <c r="F884" s="268">
        <v>18.319561532534603</v>
      </c>
      <c r="G884" s="268">
        <v>8.4186491325237007</v>
      </c>
      <c r="H884" s="269"/>
      <c r="I884" s="270" t="s">
        <v>238</v>
      </c>
      <c r="J884" s="271">
        <v>23013</v>
      </c>
      <c r="K884" s="272">
        <v>13595</v>
      </c>
    </row>
    <row r="885" spans="2:11" s="256" customFormat="1" ht="13.5" customHeight="1" x14ac:dyDescent="0.2">
      <c r="B885" s="273"/>
      <c r="C885" s="273"/>
      <c r="D885" s="273"/>
      <c r="E885" s="273"/>
      <c r="F885" s="273">
        <v>0</v>
      </c>
      <c r="G885" s="273">
        <v>0</v>
      </c>
      <c r="H885" s="274"/>
      <c r="I885" s="275" t="s">
        <v>271</v>
      </c>
      <c r="J885" s="271">
        <v>23013</v>
      </c>
      <c r="K885" s="272">
        <v>15610</v>
      </c>
    </row>
    <row r="886" spans="2:11" s="256" customFormat="1" ht="13.5" customHeight="1" x14ac:dyDescent="0.2">
      <c r="B886" s="273"/>
      <c r="C886" s="273"/>
      <c r="D886" s="273"/>
      <c r="E886" s="273"/>
      <c r="F886" s="273">
        <v>5.7863097788891498</v>
      </c>
      <c r="G886" s="273">
        <v>3.6568528119080699</v>
      </c>
      <c r="H886" s="274"/>
      <c r="I886" s="275" t="s">
        <v>246</v>
      </c>
      <c r="J886" s="271">
        <v>23013</v>
      </c>
      <c r="K886" s="272">
        <v>15611</v>
      </c>
    </row>
    <row r="887" spans="2:11" s="256" customFormat="1" ht="13.5" customHeight="1" x14ac:dyDescent="0.2">
      <c r="B887" s="273"/>
      <c r="C887" s="273"/>
      <c r="D887" s="273"/>
      <c r="E887" s="273"/>
      <c r="F887" s="273">
        <v>12.5332517536454</v>
      </c>
      <c r="G887" s="273">
        <v>4.7617963206156197</v>
      </c>
      <c r="H887" s="274"/>
      <c r="I887" s="275" t="s">
        <v>272</v>
      </c>
      <c r="J887" s="271">
        <v>23013</v>
      </c>
      <c r="K887" s="272">
        <v>15608</v>
      </c>
    </row>
    <row r="888" spans="2:11" s="256" customFormat="1" ht="13.5" customHeight="1" x14ac:dyDescent="0.2">
      <c r="B888" s="268"/>
      <c r="C888" s="268"/>
      <c r="D888" s="268">
        <v>0</v>
      </c>
      <c r="E888" s="268">
        <v>0</v>
      </c>
      <c r="F888" s="268">
        <v>0</v>
      </c>
      <c r="G888" s="268">
        <v>0</v>
      </c>
      <c r="H888" s="269"/>
      <c r="I888" s="270" t="s">
        <v>273</v>
      </c>
      <c r="J888" s="271">
        <v>23013</v>
      </c>
      <c r="K888" s="272">
        <v>15584</v>
      </c>
    </row>
    <row r="889" spans="2:11" s="256" customFormat="1" ht="13.5" customHeight="1" x14ac:dyDescent="0.2">
      <c r="B889" s="268"/>
      <c r="C889" s="268"/>
      <c r="D889" s="268"/>
      <c r="E889" s="268"/>
      <c r="F889" s="268">
        <v>0</v>
      </c>
      <c r="G889" s="268">
        <v>0</v>
      </c>
      <c r="H889" s="269"/>
      <c r="I889" s="270" t="s">
        <v>274</v>
      </c>
      <c r="J889" s="271">
        <v>23013</v>
      </c>
      <c r="K889" s="272">
        <v>17728</v>
      </c>
    </row>
    <row r="890" spans="2:11" s="256" customFormat="1" ht="13.5" customHeight="1" x14ac:dyDescent="0.2">
      <c r="B890" s="268"/>
      <c r="C890" s="268"/>
      <c r="D890" s="268"/>
      <c r="E890" s="268"/>
      <c r="F890" s="268">
        <v>0</v>
      </c>
      <c r="G890" s="268">
        <v>0</v>
      </c>
      <c r="H890" s="269"/>
      <c r="I890" s="270" t="s">
        <v>275</v>
      </c>
      <c r="J890" s="271">
        <v>23013</v>
      </c>
      <c r="K890" s="272">
        <v>15624</v>
      </c>
    </row>
    <row r="891" spans="2:11" s="256" customFormat="1" ht="13.5" customHeight="1" x14ac:dyDescent="0.2">
      <c r="B891" s="268"/>
      <c r="C891" s="268"/>
      <c r="D891" s="268">
        <v>8</v>
      </c>
      <c r="E891" s="268">
        <v>1</v>
      </c>
      <c r="F891" s="268">
        <v>-4.7005521126929004</v>
      </c>
      <c r="G891" s="268">
        <v>28.743781123967</v>
      </c>
      <c r="H891" s="269">
        <v>0</v>
      </c>
      <c r="I891" s="270" t="s">
        <v>276</v>
      </c>
      <c r="J891" s="271">
        <v>23013</v>
      </c>
      <c r="K891" s="272">
        <v>15644</v>
      </c>
    </row>
    <row r="892" spans="2:11" s="256" customFormat="1" ht="13.5" customHeight="1" x14ac:dyDescent="0.2">
      <c r="B892" s="268"/>
      <c r="C892" s="268"/>
      <c r="D892" s="268">
        <v>33</v>
      </c>
      <c r="E892" s="268">
        <v>27</v>
      </c>
      <c r="F892" s="268">
        <v>27.444503131926197</v>
      </c>
      <c r="G892" s="268">
        <v>21.835717188951499</v>
      </c>
      <c r="H892" s="269">
        <v>3.7570341656111998</v>
      </c>
      <c r="I892" s="270" t="s">
        <v>239</v>
      </c>
      <c r="J892" s="271">
        <v>23013</v>
      </c>
      <c r="K892" s="272">
        <v>15704</v>
      </c>
    </row>
    <row r="893" spans="2:11" s="256" customFormat="1" ht="13.5" customHeight="1" x14ac:dyDescent="0.2">
      <c r="B893" s="268"/>
      <c r="C893" s="268"/>
      <c r="D893" s="268"/>
      <c r="E893" s="268"/>
      <c r="F893" s="268">
        <v>21.192307818038898</v>
      </c>
      <c r="G893" s="268">
        <v>21.250672723657996</v>
      </c>
      <c r="H893" s="269">
        <v>9.95658392739821</v>
      </c>
      <c r="I893" s="270" t="s">
        <v>277</v>
      </c>
      <c r="J893" s="271">
        <v>23013</v>
      </c>
      <c r="K893" s="272">
        <v>15749</v>
      </c>
    </row>
    <row r="894" spans="2:11" s="256" customFormat="1" ht="13.5" customHeight="1" x14ac:dyDescent="0.2">
      <c r="B894" s="268"/>
      <c r="C894" s="268"/>
      <c r="D894" s="268"/>
      <c r="E894" s="268"/>
      <c r="F894" s="268">
        <v>100</v>
      </c>
      <c r="G894" s="268">
        <v>100</v>
      </c>
      <c r="H894" s="269">
        <v>5.0078171234138695</v>
      </c>
      <c r="I894" s="270" t="s">
        <v>278</v>
      </c>
      <c r="J894" s="271">
        <v>23013</v>
      </c>
      <c r="K894" s="272">
        <v>11258</v>
      </c>
    </row>
    <row r="895" spans="2:11" s="256" customFormat="1" ht="13.5" customHeight="1" x14ac:dyDescent="0.2">
      <c r="B895" s="268"/>
      <c r="C895" s="268"/>
      <c r="D895" s="268">
        <v>59</v>
      </c>
      <c r="E895" s="268">
        <v>49</v>
      </c>
      <c r="F895" s="268">
        <v>58.936487448232199</v>
      </c>
      <c r="G895" s="268">
        <v>41.0018525545578</v>
      </c>
      <c r="H895" s="269">
        <v>6.7474631359023292</v>
      </c>
      <c r="I895" s="270" t="s">
        <v>240</v>
      </c>
      <c r="J895" s="271">
        <v>23013</v>
      </c>
      <c r="K895" s="272">
        <v>15705</v>
      </c>
    </row>
    <row r="896" spans="2:11" s="256" customFormat="1" ht="13.5" customHeight="1" x14ac:dyDescent="0.2">
      <c r="B896" s="268"/>
      <c r="C896" s="268"/>
      <c r="D896" s="268"/>
      <c r="E896" s="268"/>
      <c r="F896" s="268">
        <v>12.616067704729998</v>
      </c>
      <c r="G896" s="268">
        <v>4.84535981988508</v>
      </c>
      <c r="H896" s="269"/>
      <c r="I896" s="270" t="s">
        <v>279</v>
      </c>
      <c r="J896" s="271">
        <v>23013</v>
      </c>
      <c r="K896" s="272">
        <v>16144</v>
      </c>
    </row>
    <row r="897" spans="2:11" s="256" customFormat="1" ht="13.5" customHeight="1" x14ac:dyDescent="0.2">
      <c r="B897" s="273"/>
      <c r="C897" s="273"/>
      <c r="D897" s="273"/>
      <c r="E897" s="273"/>
      <c r="F897" s="273">
        <v>8.281595108455489E-2</v>
      </c>
      <c r="G897" s="273">
        <v>8.3563499269458899E-2</v>
      </c>
      <c r="H897" s="274"/>
      <c r="I897" s="275" t="s">
        <v>508</v>
      </c>
      <c r="J897" s="271">
        <v>23013</v>
      </c>
      <c r="K897" s="272">
        <v>12755</v>
      </c>
    </row>
    <row r="898" spans="2:11" s="256" customFormat="1" ht="13.5" customHeight="1" x14ac:dyDescent="0.2">
      <c r="B898" s="273"/>
      <c r="C898" s="273"/>
      <c r="D898" s="273"/>
      <c r="E898" s="273"/>
      <c r="F898" s="273">
        <v>0</v>
      </c>
      <c r="G898" s="273">
        <v>0</v>
      </c>
      <c r="H898" s="274"/>
      <c r="I898" s="275" t="s">
        <v>509</v>
      </c>
      <c r="J898" s="271">
        <v>23013</v>
      </c>
      <c r="K898" s="272">
        <v>12359</v>
      </c>
    </row>
    <row r="899" spans="2:11" s="256" customFormat="1" ht="26.25" customHeight="1" x14ac:dyDescent="0.2"/>
    <row r="900" spans="2:11" s="256" customFormat="1" ht="13.5" customHeight="1" x14ac:dyDescent="0.2">
      <c r="B900" s="257"/>
      <c r="C900" s="258"/>
      <c r="D900" s="258"/>
      <c r="E900" s="258"/>
      <c r="F900" s="258"/>
      <c r="G900" s="259"/>
      <c r="H900" s="260" t="s">
        <v>295</v>
      </c>
      <c r="I900" s="261"/>
      <c r="J900" s="262" t="s">
        <v>228</v>
      </c>
      <c r="K900" s="262" t="s">
        <v>229</v>
      </c>
    </row>
    <row r="901" spans="2:11" s="256" customFormat="1" ht="13.5" customHeight="1" x14ac:dyDescent="0.2">
      <c r="B901" s="263"/>
      <c r="C901" s="264"/>
      <c r="D901" s="264"/>
      <c r="E901" s="264"/>
      <c r="F901" s="369" t="s">
        <v>230</v>
      </c>
      <c r="G901" s="369"/>
      <c r="H901" s="369"/>
      <c r="I901" s="261"/>
      <c r="J901" s="261"/>
      <c r="K901" s="265"/>
    </row>
    <row r="902" spans="2:11" s="256" customFormat="1" ht="13.5" customHeight="1" x14ac:dyDescent="0.2">
      <c r="B902" s="367" t="s">
        <v>231</v>
      </c>
      <c r="C902" s="367"/>
      <c r="D902" s="367" t="s">
        <v>232</v>
      </c>
      <c r="E902" s="367"/>
      <c r="F902" s="266" t="s">
        <v>232</v>
      </c>
      <c r="G902" s="266" t="s">
        <v>232</v>
      </c>
      <c r="H902" s="368" t="s">
        <v>231</v>
      </c>
      <c r="I902" s="267" t="s">
        <v>233</v>
      </c>
      <c r="J902" s="261"/>
      <c r="K902" s="265"/>
    </row>
    <row r="903" spans="2:11" s="256" customFormat="1" ht="13.5" customHeight="1" x14ac:dyDescent="0.2">
      <c r="B903" s="266" t="s">
        <v>234</v>
      </c>
      <c r="C903" s="266" t="s">
        <v>235</v>
      </c>
      <c r="D903" s="266" t="s">
        <v>234</v>
      </c>
      <c r="E903" s="266" t="s">
        <v>235</v>
      </c>
      <c r="F903" s="266" t="s">
        <v>592</v>
      </c>
      <c r="G903" s="266" t="s">
        <v>592</v>
      </c>
      <c r="H903" s="368"/>
      <c r="I903" s="261"/>
      <c r="J903" s="261"/>
      <c r="K903" s="265"/>
    </row>
    <row r="904" spans="2:11" s="256" customFormat="1" ht="13.5" customHeight="1" x14ac:dyDescent="0.2">
      <c r="B904" s="273"/>
      <c r="C904" s="273"/>
      <c r="D904" s="273">
        <v>4</v>
      </c>
      <c r="E904" s="273">
        <v>0</v>
      </c>
      <c r="F904" s="273"/>
      <c r="G904" s="273"/>
      <c r="H904" s="274"/>
      <c r="I904" s="275" t="s">
        <v>265</v>
      </c>
      <c r="J904" s="271">
        <v>23021</v>
      </c>
      <c r="K904" s="272">
        <v>12481</v>
      </c>
    </row>
    <row r="905" spans="2:11" s="256" customFormat="1" ht="13.5" customHeight="1" x14ac:dyDescent="0.2">
      <c r="B905" s="268"/>
      <c r="C905" s="268"/>
      <c r="D905" s="268"/>
      <c r="E905" s="268"/>
      <c r="F905" s="268"/>
      <c r="G905" s="268"/>
      <c r="H905" s="269"/>
      <c r="I905" s="270" t="s">
        <v>238</v>
      </c>
      <c r="J905" s="271">
        <v>23021</v>
      </c>
      <c r="K905" s="272">
        <v>13595</v>
      </c>
    </row>
    <row r="906" spans="2:11" s="256" customFormat="1" ht="13.5" customHeight="1" x14ac:dyDescent="0.2">
      <c r="B906" s="268"/>
      <c r="C906" s="268"/>
      <c r="D906" s="268">
        <v>0</v>
      </c>
      <c r="E906" s="268">
        <v>0</v>
      </c>
      <c r="F906" s="268"/>
      <c r="G906" s="268"/>
      <c r="H906" s="269"/>
      <c r="I906" s="270" t="s">
        <v>273</v>
      </c>
      <c r="J906" s="271">
        <v>23021</v>
      </c>
      <c r="K906" s="272">
        <v>15584</v>
      </c>
    </row>
    <row r="907" spans="2:11" s="256" customFormat="1" ht="13.5" customHeight="1" x14ac:dyDescent="0.2">
      <c r="B907" s="268"/>
      <c r="C907" s="268"/>
      <c r="D907" s="268">
        <v>10</v>
      </c>
      <c r="E907" s="268">
        <v>1</v>
      </c>
      <c r="F907" s="268"/>
      <c r="G907" s="268"/>
      <c r="H907" s="269"/>
      <c r="I907" s="270" t="s">
        <v>276</v>
      </c>
      <c r="J907" s="271">
        <v>23021</v>
      </c>
      <c r="K907" s="272">
        <v>15644</v>
      </c>
    </row>
    <row r="908" spans="2:11" s="256" customFormat="1" ht="13.5" customHeight="1" x14ac:dyDescent="0.2">
      <c r="B908" s="268"/>
      <c r="C908" s="268"/>
      <c r="D908" s="268">
        <v>49</v>
      </c>
      <c r="E908" s="268">
        <v>43</v>
      </c>
      <c r="F908" s="268"/>
      <c r="G908" s="268"/>
      <c r="H908" s="269"/>
      <c r="I908" s="270" t="s">
        <v>239</v>
      </c>
      <c r="J908" s="271">
        <v>23021</v>
      </c>
      <c r="K908" s="272">
        <v>15704</v>
      </c>
    </row>
    <row r="909" spans="2:11" s="256" customFormat="1" ht="13.5" customHeight="1" x14ac:dyDescent="0.2">
      <c r="B909" s="268"/>
      <c r="C909" s="268"/>
      <c r="D909" s="268">
        <v>20</v>
      </c>
      <c r="E909" s="268">
        <v>10</v>
      </c>
      <c r="F909" s="268"/>
      <c r="G909" s="268"/>
      <c r="H909" s="269"/>
      <c r="I909" s="270" t="s">
        <v>240</v>
      </c>
      <c r="J909" s="271">
        <v>23021</v>
      </c>
      <c r="K909" s="272">
        <v>15705</v>
      </c>
    </row>
    <row r="910" spans="2:11" s="256" customFormat="1" ht="13.5" customHeight="1" x14ac:dyDescent="0.2">
      <c r="B910" s="268"/>
      <c r="C910" s="268"/>
      <c r="D910" s="268"/>
      <c r="E910" s="268"/>
      <c r="F910" s="268"/>
      <c r="G910" s="268"/>
      <c r="H910" s="269"/>
      <c r="I910" s="270" t="s">
        <v>279</v>
      </c>
      <c r="J910" s="271">
        <v>23021</v>
      </c>
      <c r="K910" s="272">
        <v>16144</v>
      </c>
    </row>
    <row r="911" spans="2:11" s="256" customFormat="1" ht="26.25" customHeight="1" x14ac:dyDescent="0.2"/>
    <row r="912" spans="2:11" s="256" customFormat="1" ht="22.5" customHeight="1" x14ac:dyDescent="0.2">
      <c r="B912" s="257"/>
      <c r="C912" s="258"/>
      <c r="D912" s="258"/>
      <c r="E912" s="258"/>
      <c r="F912" s="258"/>
      <c r="G912" s="259"/>
      <c r="H912" s="260" t="s">
        <v>578</v>
      </c>
      <c r="I912" s="261"/>
      <c r="J912" s="262" t="s">
        <v>228</v>
      </c>
      <c r="K912" s="262" t="s">
        <v>229</v>
      </c>
    </row>
    <row r="913" spans="2:11" s="256" customFormat="1" ht="13.5" customHeight="1" x14ac:dyDescent="0.2">
      <c r="B913" s="263"/>
      <c r="C913" s="264"/>
      <c r="D913" s="264"/>
      <c r="E913" s="264"/>
      <c r="F913" s="369" t="s">
        <v>230</v>
      </c>
      <c r="G913" s="369"/>
      <c r="H913" s="369"/>
      <c r="I913" s="261"/>
      <c r="J913" s="261"/>
      <c r="K913" s="265"/>
    </row>
    <row r="914" spans="2:11" s="256" customFormat="1" ht="13.5" customHeight="1" x14ac:dyDescent="0.2">
      <c r="B914" s="367" t="s">
        <v>231</v>
      </c>
      <c r="C914" s="367"/>
      <c r="D914" s="367" t="s">
        <v>232</v>
      </c>
      <c r="E914" s="367"/>
      <c r="F914" s="266" t="s">
        <v>232</v>
      </c>
      <c r="G914" s="266" t="s">
        <v>232</v>
      </c>
      <c r="H914" s="368" t="s">
        <v>231</v>
      </c>
      <c r="I914" s="267" t="s">
        <v>233</v>
      </c>
      <c r="J914" s="261"/>
      <c r="K914" s="265"/>
    </row>
    <row r="915" spans="2:11" s="256" customFormat="1" ht="13.5" customHeight="1" x14ac:dyDescent="0.2">
      <c r="B915" s="266" t="s">
        <v>234</v>
      </c>
      <c r="C915" s="266" t="s">
        <v>235</v>
      </c>
      <c r="D915" s="266" t="s">
        <v>234</v>
      </c>
      <c r="E915" s="266" t="s">
        <v>235</v>
      </c>
      <c r="F915" s="266" t="s">
        <v>592</v>
      </c>
      <c r="G915" s="266" t="s">
        <v>592</v>
      </c>
      <c r="H915" s="368"/>
      <c r="I915" s="261"/>
      <c r="J915" s="261"/>
      <c r="K915" s="265"/>
    </row>
    <row r="916" spans="2:11" s="256" customFormat="1" ht="13.5" customHeight="1" x14ac:dyDescent="0.2">
      <c r="B916" s="268">
        <v>6</v>
      </c>
      <c r="C916" s="268">
        <v>3.5</v>
      </c>
      <c r="D916" s="268"/>
      <c r="E916" s="268"/>
      <c r="F916" s="268"/>
      <c r="G916" s="268"/>
      <c r="H916" s="269"/>
      <c r="I916" s="270" t="s">
        <v>250</v>
      </c>
      <c r="J916" s="271">
        <v>23218</v>
      </c>
      <c r="K916" s="272">
        <v>19967</v>
      </c>
    </row>
    <row r="917" spans="2:11" s="256" customFormat="1" ht="13.5" customHeight="1" x14ac:dyDescent="0.2">
      <c r="B917" s="268">
        <v>5</v>
      </c>
      <c r="C917" s="268">
        <v>2.5</v>
      </c>
      <c r="D917" s="268"/>
      <c r="E917" s="268"/>
      <c r="F917" s="268"/>
      <c r="G917" s="268"/>
      <c r="H917" s="269"/>
      <c r="I917" s="270" t="s">
        <v>237</v>
      </c>
      <c r="J917" s="271">
        <v>23218</v>
      </c>
      <c r="K917" s="272">
        <v>17726</v>
      </c>
    </row>
    <row r="918" spans="2:11" s="256" customFormat="1" ht="13.5" customHeight="1" x14ac:dyDescent="0.2">
      <c r="B918" s="273"/>
      <c r="C918" s="273"/>
      <c r="D918" s="273">
        <v>0</v>
      </c>
      <c r="E918" s="273">
        <v>0</v>
      </c>
      <c r="F918" s="273"/>
      <c r="G918" s="273"/>
      <c r="H918" s="274"/>
      <c r="I918" s="275" t="s">
        <v>265</v>
      </c>
      <c r="J918" s="271">
        <v>23218</v>
      </c>
      <c r="K918" s="272">
        <v>12481</v>
      </c>
    </row>
    <row r="919" spans="2:11" s="256" customFormat="1" ht="13.5" customHeight="1" x14ac:dyDescent="0.2">
      <c r="B919" s="268"/>
      <c r="C919" s="268"/>
      <c r="D919" s="268"/>
      <c r="E919" s="268"/>
      <c r="F919" s="268"/>
      <c r="G919" s="268"/>
      <c r="H919" s="269"/>
      <c r="I919" s="270" t="s">
        <v>238</v>
      </c>
      <c r="J919" s="271">
        <v>23218</v>
      </c>
      <c r="K919" s="272">
        <v>13595</v>
      </c>
    </row>
    <row r="920" spans="2:11" s="256" customFormat="1" ht="13.5" customHeight="1" x14ac:dyDescent="0.2">
      <c r="B920" s="268"/>
      <c r="C920" s="268"/>
      <c r="D920" s="268">
        <v>0</v>
      </c>
      <c r="E920" s="268">
        <v>0</v>
      </c>
      <c r="F920" s="268"/>
      <c r="G920" s="268"/>
      <c r="H920" s="269"/>
      <c r="I920" s="270" t="s">
        <v>273</v>
      </c>
      <c r="J920" s="271">
        <v>23218</v>
      </c>
      <c r="K920" s="272">
        <v>15584</v>
      </c>
    </row>
    <row r="921" spans="2:11" s="256" customFormat="1" ht="13.5" customHeight="1" x14ac:dyDescent="0.2">
      <c r="B921" s="268"/>
      <c r="C921" s="268"/>
      <c r="D921" s="268">
        <v>8</v>
      </c>
      <c r="E921" s="268">
        <v>1</v>
      </c>
      <c r="F921" s="268"/>
      <c r="G921" s="268"/>
      <c r="H921" s="269"/>
      <c r="I921" s="270" t="s">
        <v>276</v>
      </c>
      <c r="J921" s="271">
        <v>23218</v>
      </c>
      <c r="K921" s="272">
        <v>15644</v>
      </c>
    </row>
    <row r="922" spans="2:11" s="256" customFormat="1" ht="13.5" customHeight="1" x14ac:dyDescent="0.2">
      <c r="B922" s="268"/>
      <c r="C922" s="268"/>
      <c r="D922" s="268">
        <v>0</v>
      </c>
      <c r="E922" s="268">
        <v>0</v>
      </c>
      <c r="F922" s="268"/>
      <c r="G922" s="268"/>
      <c r="H922" s="269"/>
      <c r="I922" s="270" t="s">
        <v>239</v>
      </c>
      <c r="J922" s="271">
        <v>23218</v>
      </c>
      <c r="K922" s="272">
        <v>15704</v>
      </c>
    </row>
    <row r="923" spans="2:11" s="256" customFormat="1" ht="13.5" customHeight="1" x14ac:dyDescent="0.2">
      <c r="B923" s="268"/>
      <c r="C923" s="268"/>
      <c r="D923" s="268">
        <v>96</v>
      </c>
      <c r="E923" s="268">
        <v>86</v>
      </c>
      <c r="F923" s="268"/>
      <c r="G923" s="268"/>
      <c r="H923" s="269"/>
      <c r="I923" s="270" t="s">
        <v>240</v>
      </c>
      <c r="J923" s="271">
        <v>23218</v>
      </c>
      <c r="K923" s="272">
        <v>15705</v>
      </c>
    </row>
    <row r="924" spans="2:11" s="256" customFormat="1" ht="13.5" customHeight="1" x14ac:dyDescent="0.2">
      <c r="B924" s="268"/>
      <c r="C924" s="268"/>
      <c r="D924" s="268"/>
      <c r="E924" s="268"/>
      <c r="F924" s="268"/>
      <c r="G924" s="268"/>
      <c r="H924" s="269"/>
      <c r="I924" s="270" t="s">
        <v>279</v>
      </c>
      <c r="J924" s="271">
        <v>23218</v>
      </c>
      <c r="K924" s="272">
        <v>16144</v>
      </c>
    </row>
    <row r="925" spans="2:11" s="256" customFormat="1" ht="26.25" customHeight="1" x14ac:dyDescent="0.2"/>
    <row r="926" spans="2:11" s="256" customFormat="1" ht="13.5" customHeight="1" x14ac:dyDescent="0.2">
      <c r="B926" s="257"/>
      <c r="C926" s="258"/>
      <c r="D926" s="258"/>
      <c r="E926" s="258"/>
      <c r="F926" s="258"/>
      <c r="G926" s="259"/>
      <c r="H926" s="260" t="s">
        <v>296</v>
      </c>
      <c r="I926" s="261"/>
      <c r="J926" s="262" t="s">
        <v>228</v>
      </c>
      <c r="K926" s="262" t="s">
        <v>229</v>
      </c>
    </row>
    <row r="927" spans="2:11" s="256" customFormat="1" ht="13.5" customHeight="1" x14ac:dyDescent="0.2">
      <c r="B927" s="263"/>
      <c r="C927" s="264"/>
      <c r="D927" s="264"/>
      <c r="E927" s="264"/>
      <c r="F927" s="369" t="s">
        <v>613</v>
      </c>
      <c r="G927" s="369"/>
      <c r="H927" s="369"/>
      <c r="I927" s="261"/>
      <c r="J927" s="261"/>
      <c r="K927" s="265"/>
    </row>
    <row r="928" spans="2:11" s="256" customFormat="1" ht="13.5" customHeight="1" x14ac:dyDescent="0.2">
      <c r="B928" s="367" t="s">
        <v>231</v>
      </c>
      <c r="C928" s="367"/>
      <c r="D928" s="367" t="s">
        <v>232</v>
      </c>
      <c r="E928" s="367"/>
      <c r="F928" s="266" t="s">
        <v>232</v>
      </c>
      <c r="G928" s="266" t="s">
        <v>232</v>
      </c>
      <c r="H928" s="368" t="s">
        <v>231</v>
      </c>
      <c r="I928" s="267" t="s">
        <v>233</v>
      </c>
      <c r="J928" s="261"/>
      <c r="K928" s="265"/>
    </row>
    <row r="929" spans="2:11" s="256" customFormat="1" ht="13.5" customHeight="1" x14ac:dyDescent="0.2">
      <c r="B929" s="266" t="s">
        <v>234</v>
      </c>
      <c r="C929" s="266" t="s">
        <v>235</v>
      </c>
      <c r="D929" s="266" t="s">
        <v>234</v>
      </c>
      <c r="E929" s="266" t="s">
        <v>235</v>
      </c>
      <c r="F929" s="266" t="s">
        <v>592</v>
      </c>
      <c r="G929" s="266" t="s">
        <v>594</v>
      </c>
      <c r="H929" s="368"/>
      <c r="I929" s="261"/>
      <c r="J929" s="261"/>
      <c r="K929" s="265"/>
    </row>
    <row r="930" spans="2:11" s="256" customFormat="1" ht="13.5" customHeight="1" x14ac:dyDescent="0.2">
      <c r="B930" s="268"/>
      <c r="C930" s="268"/>
      <c r="D930" s="268"/>
      <c r="E930" s="268"/>
      <c r="F930" s="268">
        <v>29.643314165131098</v>
      </c>
      <c r="G930" s="268">
        <v>30.318951957574399</v>
      </c>
      <c r="H930" s="269">
        <v>4.0566129050692696</v>
      </c>
      <c r="I930" s="270" t="s">
        <v>236</v>
      </c>
      <c r="J930" s="271">
        <v>3006</v>
      </c>
      <c r="K930" s="272">
        <v>13591</v>
      </c>
    </row>
    <row r="931" spans="2:11" s="256" customFormat="1" ht="13.5" customHeight="1" x14ac:dyDescent="0.2">
      <c r="B931" s="268"/>
      <c r="C931" s="268"/>
      <c r="D931" s="268"/>
      <c r="E931" s="268"/>
      <c r="F931" s="268">
        <v>29.643314165131098</v>
      </c>
      <c r="G931" s="268">
        <v>30.318951957574399</v>
      </c>
      <c r="H931" s="269">
        <v>4.0566129050692696</v>
      </c>
      <c r="I931" s="270" t="s">
        <v>250</v>
      </c>
      <c r="J931" s="271">
        <v>3006</v>
      </c>
      <c r="K931" s="272">
        <v>19967</v>
      </c>
    </row>
    <row r="932" spans="2:11" s="256" customFormat="1" ht="13.5" customHeight="1" x14ac:dyDescent="0.2">
      <c r="B932" s="273"/>
      <c r="C932" s="273"/>
      <c r="D932" s="273"/>
      <c r="E932" s="273"/>
      <c r="F932" s="273">
        <v>4.8101649390740091</v>
      </c>
      <c r="G932" s="273">
        <v>4.9147608649080388</v>
      </c>
      <c r="H932" s="274">
        <v>6.9829152363318494</v>
      </c>
      <c r="I932" s="275" t="s">
        <v>251</v>
      </c>
      <c r="J932" s="271">
        <v>3006</v>
      </c>
      <c r="K932" s="272">
        <v>15744</v>
      </c>
    </row>
    <row r="933" spans="2:11" s="256" customFormat="1" ht="13.5" customHeight="1" x14ac:dyDescent="0.2">
      <c r="B933" s="273"/>
      <c r="C933" s="273"/>
      <c r="D933" s="273"/>
      <c r="E933" s="273"/>
      <c r="F933" s="273">
        <v>21.1691284037286</v>
      </c>
      <c r="G933" s="273">
        <v>21.606935227676001</v>
      </c>
      <c r="H933" s="274">
        <v>3.6118411243912898</v>
      </c>
      <c r="I933" s="275" t="s">
        <v>252</v>
      </c>
      <c r="J933" s="271">
        <v>3006</v>
      </c>
      <c r="K933" s="272">
        <v>13462</v>
      </c>
    </row>
    <row r="934" spans="2:11" s="256" customFormat="1" ht="13.5" customHeight="1" x14ac:dyDescent="0.2">
      <c r="B934" s="273"/>
      <c r="C934" s="273"/>
      <c r="D934" s="273"/>
      <c r="E934" s="273"/>
      <c r="F934" s="273">
        <v>0.80758311574806307</v>
      </c>
      <c r="G934" s="273">
        <v>0.86819755727242098</v>
      </c>
      <c r="H934" s="274">
        <v>4.25</v>
      </c>
      <c r="I934" s="275" t="s">
        <v>253</v>
      </c>
      <c r="J934" s="271">
        <v>3006</v>
      </c>
      <c r="K934" s="272">
        <v>15544</v>
      </c>
    </row>
    <row r="935" spans="2:11" s="256" customFormat="1" ht="13.5" customHeight="1" x14ac:dyDescent="0.2">
      <c r="B935" s="273"/>
      <c r="C935" s="273"/>
      <c r="D935" s="273"/>
      <c r="E935" s="273"/>
      <c r="F935" s="273">
        <v>1.5908079919845399</v>
      </c>
      <c r="G935" s="273">
        <v>1.6232189223805098</v>
      </c>
      <c r="H935" s="274">
        <v>3.5353865572202801</v>
      </c>
      <c r="I935" s="275" t="s">
        <v>254</v>
      </c>
      <c r="J935" s="271">
        <v>3006</v>
      </c>
      <c r="K935" s="272">
        <v>12978</v>
      </c>
    </row>
    <row r="936" spans="2:11" s="256" customFormat="1" ht="13.5" customHeight="1" x14ac:dyDescent="0.2">
      <c r="B936" s="268"/>
      <c r="C936" s="268"/>
      <c r="D936" s="268"/>
      <c r="E936" s="268"/>
      <c r="F936" s="268">
        <v>32.887157919206203</v>
      </c>
      <c r="G936" s="268">
        <v>26.836155046769498</v>
      </c>
      <c r="H936" s="269">
        <v>2.6360226413245402</v>
      </c>
      <c r="I936" s="270" t="s">
        <v>237</v>
      </c>
      <c r="J936" s="271">
        <v>3006</v>
      </c>
      <c r="K936" s="272">
        <v>17726</v>
      </c>
    </row>
    <row r="937" spans="2:11" s="256" customFormat="1" ht="13.5" customHeight="1" x14ac:dyDescent="0.2">
      <c r="B937" s="273"/>
      <c r="C937" s="273"/>
      <c r="D937" s="273"/>
      <c r="E937" s="273"/>
      <c r="F937" s="273">
        <v>9.5886596725198192</v>
      </c>
      <c r="G937" s="273">
        <v>3.0207722131308703</v>
      </c>
      <c r="H937" s="274">
        <v>0</v>
      </c>
      <c r="I937" s="275" t="s">
        <v>255</v>
      </c>
      <c r="J937" s="271">
        <v>3006</v>
      </c>
      <c r="K937" s="272">
        <v>17727</v>
      </c>
    </row>
    <row r="938" spans="2:11" s="256" customFormat="1" ht="13.5" customHeight="1" x14ac:dyDescent="0.2">
      <c r="B938" s="268"/>
      <c r="C938" s="268"/>
      <c r="D938" s="268"/>
      <c r="E938" s="268"/>
      <c r="F938" s="268">
        <v>23.298498246686396</v>
      </c>
      <c r="G938" s="268">
        <v>23.815382833638601</v>
      </c>
      <c r="H938" s="269">
        <v>3.7208961696135496</v>
      </c>
      <c r="I938" s="270" t="s">
        <v>256</v>
      </c>
      <c r="J938" s="271">
        <v>3006</v>
      </c>
      <c r="K938" s="272">
        <v>13592</v>
      </c>
    </row>
    <row r="939" spans="2:11" s="256" customFormat="1" ht="13.5" customHeight="1" x14ac:dyDescent="0.2">
      <c r="B939" s="273"/>
      <c r="C939" s="273"/>
      <c r="D939" s="273"/>
      <c r="E939" s="273"/>
      <c r="F939" s="273">
        <v>5.9318932166899092</v>
      </c>
      <c r="G939" s="273">
        <v>6.0596694794731594</v>
      </c>
      <c r="H939" s="274">
        <v>0.61192898541094209</v>
      </c>
      <c r="I939" s="275" t="s">
        <v>257</v>
      </c>
      <c r="J939" s="271">
        <v>3006</v>
      </c>
      <c r="K939" s="272">
        <v>11566</v>
      </c>
    </row>
    <row r="940" spans="2:11" s="256" customFormat="1" ht="13.5" customHeight="1" x14ac:dyDescent="0.2">
      <c r="B940" s="273"/>
      <c r="C940" s="273"/>
      <c r="D940" s="273"/>
      <c r="E940" s="273"/>
      <c r="F940" s="273">
        <v>9.6996457939282212</v>
      </c>
      <c r="G940" s="273">
        <v>9.9203842854783097</v>
      </c>
      <c r="H940" s="274">
        <v>4.9351836511334195</v>
      </c>
      <c r="I940" s="275" t="s">
        <v>258</v>
      </c>
      <c r="J940" s="271">
        <v>3006</v>
      </c>
      <c r="K940" s="272">
        <v>13419</v>
      </c>
    </row>
    <row r="941" spans="2:11" s="256" customFormat="1" ht="13.5" customHeight="1" x14ac:dyDescent="0.2">
      <c r="B941" s="273"/>
      <c r="C941" s="273"/>
      <c r="D941" s="273"/>
      <c r="E941" s="273"/>
      <c r="F941" s="273">
        <v>0.24311787525231601</v>
      </c>
      <c r="G941" s="273">
        <v>0.24847559753007997</v>
      </c>
      <c r="H941" s="274">
        <v>1.41</v>
      </c>
      <c r="I941" s="275" t="s">
        <v>259</v>
      </c>
      <c r="J941" s="271">
        <v>3006</v>
      </c>
      <c r="K941" s="272">
        <v>11568</v>
      </c>
    </row>
    <row r="942" spans="2:11" s="256" customFormat="1" ht="13.5" customHeight="1" x14ac:dyDescent="0.2">
      <c r="B942" s="273"/>
      <c r="C942" s="273"/>
      <c r="D942" s="273"/>
      <c r="E942" s="273"/>
      <c r="F942" s="273">
        <v>6.5237971330954698</v>
      </c>
      <c r="G942" s="273">
        <v>6.6624287135368689</v>
      </c>
      <c r="H942" s="274">
        <v>4.9017781215224998</v>
      </c>
      <c r="I942" s="275" t="s">
        <v>260</v>
      </c>
      <c r="J942" s="271">
        <v>3006</v>
      </c>
      <c r="K942" s="272">
        <v>12479</v>
      </c>
    </row>
    <row r="943" spans="2:11" s="256" customFormat="1" ht="13.5" customHeight="1" x14ac:dyDescent="0.2">
      <c r="B943" s="273"/>
      <c r="C943" s="273"/>
      <c r="D943" s="273"/>
      <c r="E943" s="273"/>
      <c r="F943" s="273">
        <v>0.73970124526123804</v>
      </c>
      <c r="G943" s="273">
        <v>0.75439739910279202</v>
      </c>
      <c r="H943" s="274">
        <v>3.12266521152134</v>
      </c>
      <c r="I943" s="275" t="s">
        <v>261</v>
      </c>
      <c r="J943" s="271">
        <v>3006</v>
      </c>
      <c r="K943" s="272">
        <v>12480</v>
      </c>
    </row>
    <row r="944" spans="2:11" s="256" customFormat="1" ht="13.5" customHeight="1" x14ac:dyDescent="0.2">
      <c r="B944" s="273"/>
      <c r="C944" s="273"/>
      <c r="D944" s="273"/>
      <c r="E944" s="273"/>
      <c r="F944" s="273">
        <v>0.16034298245922399</v>
      </c>
      <c r="G944" s="273">
        <v>0.17002735851743497</v>
      </c>
      <c r="H944" s="274">
        <v>3.4988780160098303</v>
      </c>
      <c r="I944" s="275" t="s">
        <v>262</v>
      </c>
      <c r="J944" s="271">
        <v>3006</v>
      </c>
      <c r="K944" s="272">
        <v>11578</v>
      </c>
    </row>
    <row r="945" spans="2:11" s="256" customFormat="1" ht="13.5" customHeight="1" x14ac:dyDescent="0.2">
      <c r="B945" s="273"/>
      <c r="C945" s="273"/>
      <c r="D945" s="273"/>
      <c r="E945" s="273"/>
      <c r="F945" s="273">
        <v>0</v>
      </c>
      <c r="G945" s="273">
        <v>0</v>
      </c>
      <c r="H945" s="274"/>
      <c r="I945" s="275" t="s">
        <v>263</v>
      </c>
      <c r="J945" s="271">
        <v>3006</v>
      </c>
      <c r="K945" s="272">
        <v>12497</v>
      </c>
    </row>
    <row r="946" spans="2:11" s="256" customFormat="1" ht="13.5" customHeight="1" x14ac:dyDescent="0.2">
      <c r="B946" s="273"/>
      <c r="C946" s="273"/>
      <c r="D946" s="273"/>
      <c r="E946" s="273"/>
      <c r="F946" s="273">
        <v>0</v>
      </c>
      <c r="G946" s="273">
        <v>0</v>
      </c>
      <c r="H946" s="274"/>
      <c r="I946" s="275" t="s">
        <v>264</v>
      </c>
      <c r="J946" s="271">
        <v>3006</v>
      </c>
      <c r="K946" s="272">
        <v>15546</v>
      </c>
    </row>
    <row r="947" spans="2:11" s="256" customFormat="1" ht="13.5" customHeight="1" x14ac:dyDescent="0.2">
      <c r="B947" s="273"/>
      <c r="C947" s="273"/>
      <c r="D947" s="273"/>
      <c r="E947" s="273"/>
      <c r="F947" s="273">
        <v>0</v>
      </c>
      <c r="G947" s="273">
        <v>0</v>
      </c>
      <c r="H947" s="274"/>
      <c r="I947" s="275" t="s">
        <v>265</v>
      </c>
      <c r="J947" s="271">
        <v>3006</v>
      </c>
      <c r="K947" s="272">
        <v>12481</v>
      </c>
    </row>
    <row r="948" spans="2:11" s="256" customFormat="1" ht="13.5" customHeight="1" x14ac:dyDescent="0.2">
      <c r="B948" s="268"/>
      <c r="C948" s="268"/>
      <c r="D948" s="268"/>
      <c r="E948" s="268"/>
      <c r="F948" s="268">
        <v>4.6655951723504892</v>
      </c>
      <c r="G948" s="268">
        <v>9.3309238085205397</v>
      </c>
      <c r="H948" s="269">
        <v>1.9023871014892899</v>
      </c>
      <c r="I948" s="270" t="s">
        <v>266</v>
      </c>
      <c r="J948" s="271">
        <v>3006</v>
      </c>
      <c r="K948" s="272">
        <v>13594</v>
      </c>
    </row>
    <row r="949" spans="2:11" s="256" customFormat="1" ht="13.5" customHeight="1" x14ac:dyDescent="0.2">
      <c r="B949" s="273"/>
      <c r="C949" s="273"/>
      <c r="D949" s="273"/>
      <c r="E949" s="273"/>
      <c r="F949" s="273">
        <v>0</v>
      </c>
      <c r="G949" s="273">
        <v>0</v>
      </c>
      <c r="H949" s="274"/>
      <c r="I949" s="275" t="s">
        <v>267</v>
      </c>
      <c r="J949" s="271">
        <v>3006</v>
      </c>
      <c r="K949" s="272">
        <v>15609</v>
      </c>
    </row>
    <row r="950" spans="2:11" s="256" customFormat="1" ht="13.5" customHeight="1" x14ac:dyDescent="0.2">
      <c r="B950" s="273"/>
      <c r="C950" s="273"/>
      <c r="D950" s="273"/>
      <c r="E950" s="273"/>
      <c r="F950" s="273">
        <v>1.5906219093975398</v>
      </c>
      <c r="G950" s="273">
        <v>1.6335380285316998</v>
      </c>
      <c r="H950" s="274">
        <v>4.2406016091370393</v>
      </c>
      <c r="I950" s="275" t="s">
        <v>268</v>
      </c>
      <c r="J950" s="271">
        <v>3006</v>
      </c>
      <c r="K950" s="272">
        <v>11524</v>
      </c>
    </row>
    <row r="951" spans="2:11" s="256" customFormat="1" ht="13.5" customHeight="1" x14ac:dyDescent="0.2">
      <c r="B951" s="273"/>
      <c r="C951" s="273"/>
      <c r="D951" s="273"/>
      <c r="E951" s="273"/>
      <c r="F951" s="273">
        <v>0.44016980459317401</v>
      </c>
      <c r="G951" s="273">
        <v>0.44869292183519599</v>
      </c>
      <c r="H951" s="274">
        <v>4.8403462161600093</v>
      </c>
      <c r="I951" s="275" t="s">
        <v>269</v>
      </c>
      <c r="J951" s="271">
        <v>3006</v>
      </c>
      <c r="K951" s="272">
        <v>15745</v>
      </c>
    </row>
    <row r="952" spans="2:11" s="256" customFormat="1" ht="13.5" customHeight="1" x14ac:dyDescent="0.2">
      <c r="B952" s="273"/>
      <c r="C952" s="273"/>
      <c r="D952" s="273"/>
      <c r="E952" s="273"/>
      <c r="F952" s="273">
        <v>0</v>
      </c>
      <c r="G952" s="273">
        <v>0</v>
      </c>
      <c r="H952" s="274"/>
      <c r="I952" s="275" t="s">
        <v>270</v>
      </c>
      <c r="J952" s="271">
        <v>3006</v>
      </c>
      <c r="K952" s="272">
        <v>15545</v>
      </c>
    </row>
    <row r="953" spans="2:11" s="256" customFormat="1" ht="13.5" customHeight="1" x14ac:dyDescent="0.2">
      <c r="B953" s="268"/>
      <c r="C953" s="268"/>
      <c r="D953" s="268"/>
      <c r="E953" s="268"/>
      <c r="F953" s="268">
        <v>32.801331488413197</v>
      </c>
      <c r="G953" s="268">
        <v>33.511294293111803</v>
      </c>
      <c r="H953" s="269">
        <v>0</v>
      </c>
      <c r="I953" s="270" t="s">
        <v>238</v>
      </c>
      <c r="J953" s="271">
        <v>3006</v>
      </c>
      <c r="K953" s="272">
        <v>13595</v>
      </c>
    </row>
    <row r="954" spans="2:11" s="256" customFormat="1" ht="13.5" customHeight="1" x14ac:dyDescent="0.2">
      <c r="B954" s="273"/>
      <c r="C954" s="273"/>
      <c r="D954" s="273"/>
      <c r="E954" s="273"/>
      <c r="F954" s="273">
        <v>0</v>
      </c>
      <c r="G954" s="273">
        <v>0</v>
      </c>
      <c r="H954" s="274"/>
      <c r="I954" s="275" t="s">
        <v>271</v>
      </c>
      <c r="J954" s="271">
        <v>3006</v>
      </c>
      <c r="K954" s="272">
        <v>15610</v>
      </c>
    </row>
    <row r="955" spans="2:11" s="256" customFormat="1" ht="13.5" customHeight="1" x14ac:dyDescent="0.2">
      <c r="B955" s="273"/>
      <c r="C955" s="273"/>
      <c r="D955" s="273"/>
      <c r="E955" s="273"/>
      <c r="F955" s="273">
        <v>13.0076316122368</v>
      </c>
      <c r="G955" s="273">
        <v>13.2932100067862</v>
      </c>
      <c r="H955" s="274"/>
      <c r="I955" s="275" t="s">
        <v>246</v>
      </c>
      <c r="J955" s="271">
        <v>3006</v>
      </c>
      <c r="K955" s="272">
        <v>15611</v>
      </c>
    </row>
    <row r="956" spans="2:11" s="256" customFormat="1" ht="13.5" customHeight="1" x14ac:dyDescent="0.2">
      <c r="B956" s="273"/>
      <c r="C956" s="273"/>
      <c r="D956" s="273"/>
      <c r="E956" s="273"/>
      <c r="F956" s="273">
        <v>17.954857804782002</v>
      </c>
      <c r="G956" s="273">
        <v>18.3382601839518</v>
      </c>
      <c r="H956" s="274">
        <v>0</v>
      </c>
      <c r="I956" s="275" t="s">
        <v>272</v>
      </c>
      <c r="J956" s="271">
        <v>3006</v>
      </c>
      <c r="K956" s="272">
        <v>15608</v>
      </c>
    </row>
    <row r="957" spans="2:11" s="256" customFormat="1" ht="13.5" customHeight="1" x14ac:dyDescent="0.2">
      <c r="B957" s="268"/>
      <c r="C957" s="268"/>
      <c r="D957" s="268"/>
      <c r="E957" s="268"/>
      <c r="F957" s="268">
        <v>2.6012548990944902E-3</v>
      </c>
      <c r="G957" s="268">
        <v>2.6748940237005304E-3</v>
      </c>
      <c r="H957" s="269">
        <v>0</v>
      </c>
      <c r="I957" s="270" t="s">
        <v>273</v>
      </c>
      <c r="J957" s="271">
        <v>3006</v>
      </c>
      <c r="K957" s="272">
        <v>15584</v>
      </c>
    </row>
    <row r="958" spans="2:11" s="256" customFormat="1" ht="13.5" customHeight="1" x14ac:dyDescent="0.2">
      <c r="B958" s="268"/>
      <c r="C958" s="268"/>
      <c r="D958" s="268"/>
      <c r="E958" s="268"/>
      <c r="F958" s="268">
        <v>0</v>
      </c>
      <c r="G958" s="268">
        <v>0</v>
      </c>
      <c r="H958" s="269"/>
      <c r="I958" s="270" t="s">
        <v>274</v>
      </c>
      <c r="J958" s="271">
        <v>3006</v>
      </c>
      <c r="K958" s="272">
        <v>17728</v>
      </c>
    </row>
    <row r="959" spans="2:11" s="256" customFormat="1" ht="13.5" customHeight="1" x14ac:dyDescent="0.2">
      <c r="B959" s="268"/>
      <c r="C959" s="268"/>
      <c r="D959" s="268"/>
      <c r="E959" s="268"/>
      <c r="F959" s="268">
        <v>-4.3545292450305091</v>
      </c>
      <c r="G959" s="268">
        <v>-4.4816134494597391</v>
      </c>
      <c r="H959" s="269"/>
      <c r="I959" s="270" t="s">
        <v>275</v>
      </c>
      <c r="J959" s="271">
        <v>3006</v>
      </c>
      <c r="K959" s="272">
        <v>15624</v>
      </c>
    </row>
    <row r="960" spans="2:11" s="256" customFormat="1" ht="13.5" customHeight="1" x14ac:dyDescent="0.2">
      <c r="B960" s="268"/>
      <c r="C960" s="268"/>
      <c r="D960" s="268"/>
      <c r="E960" s="268"/>
      <c r="F960" s="268">
        <v>12.223463130879599</v>
      </c>
      <c r="G960" s="268">
        <v>10.2694650712845</v>
      </c>
      <c r="H960" s="269">
        <v>0</v>
      </c>
      <c r="I960" s="270" t="s">
        <v>276</v>
      </c>
      <c r="J960" s="271">
        <v>3006</v>
      </c>
      <c r="K960" s="272">
        <v>15644</v>
      </c>
    </row>
    <row r="961" spans="2:11" s="256" customFormat="1" ht="13.5" customHeight="1" x14ac:dyDescent="0.2">
      <c r="B961" s="268"/>
      <c r="C961" s="268"/>
      <c r="D961" s="268"/>
      <c r="E961" s="268"/>
      <c r="F961" s="268">
        <v>32.696974308879199</v>
      </c>
      <c r="G961" s="268">
        <v>33.450056591809897</v>
      </c>
      <c r="H961" s="269">
        <v>3.8157411262318597</v>
      </c>
      <c r="I961" s="270" t="s">
        <v>239</v>
      </c>
      <c r="J961" s="271">
        <v>3006</v>
      </c>
      <c r="K961" s="272">
        <v>15704</v>
      </c>
    </row>
    <row r="962" spans="2:11" s="256" customFormat="1" ht="13.5" customHeight="1" x14ac:dyDescent="0.2">
      <c r="B962" s="268"/>
      <c r="C962" s="268"/>
      <c r="D962" s="268"/>
      <c r="E962" s="268"/>
      <c r="F962" s="268">
        <v>5.6658071310811602</v>
      </c>
      <c r="G962" s="268">
        <v>5.8497822199053795</v>
      </c>
      <c r="H962" s="269">
        <v>1.8998120656379998</v>
      </c>
      <c r="I962" s="270" t="s">
        <v>277</v>
      </c>
      <c r="J962" s="271">
        <v>3006</v>
      </c>
      <c r="K962" s="272">
        <v>15749</v>
      </c>
    </row>
    <row r="963" spans="2:11" s="256" customFormat="1" ht="13.5" customHeight="1" x14ac:dyDescent="0.2">
      <c r="B963" s="268"/>
      <c r="C963" s="268"/>
      <c r="D963" s="268"/>
      <c r="E963" s="268"/>
      <c r="F963" s="268">
        <v>99.999999999999901</v>
      </c>
      <c r="G963" s="268">
        <v>100</v>
      </c>
      <c r="H963" s="269">
        <v>2.1581851175178701</v>
      </c>
      <c r="I963" s="270" t="s">
        <v>278</v>
      </c>
      <c r="J963" s="271">
        <v>3006</v>
      </c>
      <c r="K963" s="272">
        <v>11258</v>
      </c>
    </row>
    <row r="964" spans="2:11" s="256" customFormat="1" ht="13.5" customHeight="1" x14ac:dyDescent="0.2">
      <c r="B964" s="268"/>
      <c r="C964" s="268"/>
      <c r="D964" s="268"/>
      <c r="E964" s="268"/>
      <c r="F964" s="268">
        <v>20.6848218249444</v>
      </c>
      <c r="G964" s="268">
        <v>21.143290227389603</v>
      </c>
      <c r="H964" s="269">
        <v>4.13013956373777</v>
      </c>
      <c r="I964" s="270" t="s">
        <v>240</v>
      </c>
      <c r="J964" s="271">
        <v>3006</v>
      </c>
      <c r="K964" s="272">
        <v>15705</v>
      </c>
    </row>
    <row r="965" spans="2:11" s="256" customFormat="1" ht="13.5" customHeight="1" x14ac:dyDescent="0.2">
      <c r="B965" s="268"/>
      <c r="C965" s="268"/>
      <c r="D965" s="268"/>
      <c r="E965" s="268"/>
      <c r="F965" s="268">
        <v>18.974102662709598</v>
      </c>
      <c r="G965" s="268">
        <v>23.942696846898301</v>
      </c>
      <c r="H965" s="269">
        <v>0.34961026638456699</v>
      </c>
      <c r="I965" s="270" t="s">
        <v>279</v>
      </c>
      <c r="J965" s="271">
        <v>3006</v>
      </c>
      <c r="K965" s="272">
        <v>16144</v>
      </c>
    </row>
    <row r="966" spans="2:11" s="256" customFormat="1" ht="13.5" customHeight="1" x14ac:dyDescent="0.2">
      <c r="B966" s="273"/>
      <c r="C966" s="273"/>
      <c r="D966" s="273"/>
      <c r="E966" s="273"/>
      <c r="F966" s="273">
        <v>2.6348034583597801</v>
      </c>
      <c r="G966" s="273">
        <v>7.248692858153639</v>
      </c>
      <c r="H966" s="274"/>
      <c r="I966" s="275" t="s">
        <v>508</v>
      </c>
      <c r="J966" s="271">
        <v>3006</v>
      </c>
      <c r="K966" s="272">
        <v>12755</v>
      </c>
    </row>
    <row r="967" spans="2:11" s="256" customFormat="1" ht="13.5" customHeight="1" x14ac:dyDescent="0.2">
      <c r="B967" s="273"/>
      <c r="C967" s="273"/>
      <c r="D967" s="273"/>
      <c r="E967" s="273"/>
      <c r="F967" s="273">
        <v>1.2656297145958899</v>
      </c>
      <c r="G967" s="273">
        <v>1.3058393853375199</v>
      </c>
      <c r="H967" s="274">
        <v>0.90595121758330699</v>
      </c>
      <c r="I967" s="275" t="s">
        <v>509</v>
      </c>
      <c r="J967" s="271">
        <v>3006</v>
      </c>
      <c r="K967" s="272">
        <v>12359</v>
      </c>
    </row>
    <row r="968" spans="2:11" s="256" customFormat="1" ht="26.25" customHeight="1" x14ac:dyDescent="0.2"/>
    <row r="969" spans="2:11" s="256" customFormat="1" ht="13.5" customHeight="1" x14ac:dyDescent="0.2">
      <c r="B969" s="257"/>
      <c r="C969" s="258"/>
      <c r="D969" s="258"/>
      <c r="E969" s="258"/>
      <c r="F969" s="258"/>
      <c r="G969" s="259"/>
      <c r="H969" s="260" t="s">
        <v>297</v>
      </c>
      <c r="I969" s="261"/>
      <c r="J969" s="262" t="s">
        <v>228</v>
      </c>
      <c r="K969" s="262" t="s">
        <v>229</v>
      </c>
    </row>
    <row r="970" spans="2:11" s="256" customFormat="1" ht="13.5" customHeight="1" x14ac:dyDescent="0.2">
      <c r="B970" s="263"/>
      <c r="C970" s="264"/>
      <c r="D970" s="264"/>
      <c r="E970" s="264"/>
      <c r="F970" s="369" t="s">
        <v>614</v>
      </c>
      <c r="G970" s="369"/>
      <c r="H970" s="369"/>
      <c r="I970" s="261"/>
      <c r="J970" s="261"/>
      <c r="K970" s="265"/>
    </row>
    <row r="971" spans="2:11" s="256" customFormat="1" ht="13.5" customHeight="1" x14ac:dyDescent="0.2">
      <c r="B971" s="367" t="s">
        <v>231</v>
      </c>
      <c r="C971" s="367"/>
      <c r="D971" s="367" t="s">
        <v>232</v>
      </c>
      <c r="E971" s="367"/>
      <c r="F971" s="266" t="s">
        <v>232</v>
      </c>
      <c r="G971" s="266" t="s">
        <v>232</v>
      </c>
      <c r="H971" s="368" t="s">
        <v>231</v>
      </c>
      <c r="I971" s="267" t="s">
        <v>233</v>
      </c>
      <c r="J971" s="261"/>
      <c r="K971" s="265"/>
    </row>
    <row r="972" spans="2:11" s="256" customFormat="1" ht="13.5" customHeight="1" x14ac:dyDescent="0.2">
      <c r="B972" s="266" t="s">
        <v>234</v>
      </c>
      <c r="C972" s="266" t="s">
        <v>235</v>
      </c>
      <c r="D972" s="266" t="s">
        <v>234</v>
      </c>
      <c r="E972" s="266" t="s">
        <v>235</v>
      </c>
      <c r="F972" s="266" t="s">
        <v>592</v>
      </c>
      <c r="G972" s="266" t="s">
        <v>594</v>
      </c>
      <c r="H972" s="368"/>
      <c r="I972" s="261"/>
      <c r="J972" s="261"/>
      <c r="K972" s="265"/>
    </row>
    <row r="973" spans="2:11" s="256" customFormat="1" ht="13.5" customHeight="1" x14ac:dyDescent="0.2">
      <c r="B973" s="268"/>
      <c r="C973" s="268"/>
      <c r="D973" s="268"/>
      <c r="E973" s="268"/>
      <c r="F973" s="268">
        <v>27.906230206858197</v>
      </c>
      <c r="G973" s="268">
        <v>28.0101907196524</v>
      </c>
      <c r="H973" s="269">
        <v>4.6241406123175492</v>
      </c>
      <c r="I973" s="270" t="s">
        <v>236</v>
      </c>
      <c r="J973" s="271">
        <v>3012</v>
      </c>
      <c r="K973" s="272">
        <v>13591</v>
      </c>
    </row>
    <row r="974" spans="2:11" s="256" customFormat="1" ht="13.5" customHeight="1" x14ac:dyDescent="0.2">
      <c r="B974" s="268"/>
      <c r="C974" s="268"/>
      <c r="D974" s="268"/>
      <c r="E974" s="268"/>
      <c r="F974" s="268">
        <v>26.720939550420898</v>
      </c>
      <c r="G974" s="268">
        <v>26.824112634376597</v>
      </c>
      <c r="H974" s="269">
        <v>4.4301553579339794</v>
      </c>
      <c r="I974" s="270" t="s">
        <v>250</v>
      </c>
      <c r="J974" s="271">
        <v>3012</v>
      </c>
      <c r="K974" s="272">
        <v>19967</v>
      </c>
    </row>
    <row r="975" spans="2:11" s="256" customFormat="1" ht="13.5" customHeight="1" x14ac:dyDescent="0.2">
      <c r="B975" s="273"/>
      <c r="C975" s="273"/>
      <c r="D975" s="273"/>
      <c r="E975" s="273"/>
      <c r="F975" s="273">
        <v>12.144232899275899</v>
      </c>
      <c r="G975" s="273">
        <v>12.1600004539926</v>
      </c>
      <c r="H975" s="274">
        <v>5.7323163187352195</v>
      </c>
      <c r="I975" s="275" t="s">
        <v>251</v>
      </c>
      <c r="J975" s="271">
        <v>3012</v>
      </c>
      <c r="K975" s="272">
        <v>15744</v>
      </c>
    </row>
    <row r="976" spans="2:11" s="256" customFormat="1" ht="13.5" customHeight="1" x14ac:dyDescent="0.2">
      <c r="B976" s="273"/>
      <c r="C976" s="273"/>
      <c r="D976" s="273"/>
      <c r="E976" s="273"/>
      <c r="F976" s="273">
        <v>10.5262329127474</v>
      </c>
      <c r="G976" s="273">
        <v>10.554544932176199</v>
      </c>
      <c r="H976" s="274">
        <v>3.5932976260769296</v>
      </c>
      <c r="I976" s="275" t="s">
        <v>252</v>
      </c>
      <c r="J976" s="271">
        <v>3012</v>
      </c>
      <c r="K976" s="272">
        <v>13462</v>
      </c>
    </row>
    <row r="977" spans="2:11" s="256" customFormat="1" ht="13.5" customHeight="1" x14ac:dyDescent="0.2">
      <c r="B977" s="273"/>
      <c r="C977" s="273"/>
      <c r="D977" s="273"/>
      <c r="E977" s="273"/>
      <c r="F977" s="273">
        <v>4.2151700016299793</v>
      </c>
      <c r="G977" s="273">
        <v>4.2690490110210098</v>
      </c>
      <c r="H977" s="274">
        <v>4.396346354064379</v>
      </c>
      <c r="I977" s="275" t="s">
        <v>253</v>
      </c>
      <c r="J977" s="271">
        <v>3012</v>
      </c>
      <c r="K977" s="272">
        <v>15544</v>
      </c>
    </row>
    <row r="978" spans="2:11" s="256" customFormat="1" ht="13.5" customHeight="1" x14ac:dyDescent="0.2">
      <c r="B978" s="273"/>
      <c r="C978" s="273"/>
      <c r="D978" s="273"/>
      <c r="E978" s="273"/>
      <c r="F978" s="273">
        <v>0.258295767392829</v>
      </c>
      <c r="G978" s="273">
        <v>0.25768281446830998</v>
      </c>
      <c r="H978" s="274">
        <v>3.9187256363544098</v>
      </c>
      <c r="I978" s="275" t="s">
        <v>254</v>
      </c>
      <c r="J978" s="271">
        <v>3012</v>
      </c>
      <c r="K978" s="272">
        <v>12978</v>
      </c>
    </row>
    <row r="979" spans="2:11" s="256" customFormat="1" ht="13.5" customHeight="1" x14ac:dyDescent="0.2">
      <c r="B979" s="268"/>
      <c r="C979" s="268"/>
      <c r="D979" s="268"/>
      <c r="E979" s="268"/>
      <c r="F979" s="268">
        <v>27.304504615553096</v>
      </c>
      <c r="G979" s="268">
        <v>27.068407756324799</v>
      </c>
      <c r="H979" s="269">
        <v>3.2977745010999602</v>
      </c>
      <c r="I979" s="270" t="s">
        <v>237</v>
      </c>
      <c r="J979" s="271">
        <v>3012</v>
      </c>
      <c r="K979" s="272">
        <v>17726</v>
      </c>
    </row>
    <row r="980" spans="2:11" s="256" customFormat="1" ht="13.5" customHeight="1" x14ac:dyDescent="0.2">
      <c r="B980" s="273"/>
      <c r="C980" s="273"/>
      <c r="D980" s="273"/>
      <c r="E980" s="273"/>
      <c r="F980" s="273">
        <v>2.59458881944916</v>
      </c>
      <c r="G980" s="273">
        <v>2.3099918548416301</v>
      </c>
      <c r="H980" s="274">
        <v>3.4768247028078993E-2</v>
      </c>
      <c r="I980" s="275" t="s">
        <v>255</v>
      </c>
      <c r="J980" s="271">
        <v>3012</v>
      </c>
      <c r="K980" s="272">
        <v>17727</v>
      </c>
    </row>
    <row r="981" spans="2:11" s="256" customFormat="1" ht="13.5" customHeight="1" x14ac:dyDescent="0.2">
      <c r="B981" s="268"/>
      <c r="C981" s="268"/>
      <c r="D981" s="268"/>
      <c r="E981" s="268"/>
      <c r="F981" s="268">
        <v>24.709915796103996</v>
      </c>
      <c r="G981" s="268">
        <v>24.758415901483197</v>
      </c>
      <c r="H981" s="269">
        <v>3.6403964515131801</v>
      </c>
      <c r="I981" s="270" t="s">
        <v>256</v>
      </c>
      <c r="J981" s="271">
        <v>3012</v>
      </c>
      <c r="K981" s="272">
        <v>13592</v>
      </c>
    </row>
    <row r="982" spans="2:11" s="256" customFormat="1" ht="13.5" customHeight="1" x14ac:dyDescent="0.2">
      <c r="B982" s="273"/>
      <c r="C982" s="273"/>
      <c r="D982" s="273"/>
      <c r="E982" s="273"/>
      <c r="F982" s="273">
        <v>5.3430116465125694</v>
      </c>
      <c r="G982" s="273">
        <v>5.3392691993030894</v>
      </c>
      <c r="H982" s="274">
        <v>0.61527341962204307</v>
      </c>
      <c r="I982" s="275" t="s">
        <v>257</v>
      </c>
      <c r="J982" s="271">
        <v>3012</v>
      </c>
      <c r="K982" s="272">
        <v>11566</v>
      </c>
    </row>
    <row r="983" spans="2:11" s="256" customFormat="1" ht="13.5" customHeight="1" x14ac:dyDescent="0.2">
      <c r="B983" s="273"/>
      <c r="C983" s="273"/>
      <c r="D983" s="273"/>
      <c r="E983" s="273"/>
      <c r="F983" s="273">
        <v>11.1024115663456</v>
      </c>
      <c r="G983" s="273">
        <v>11.1266527755421</v>
      </c>
      <c r="H983" s="274">
        <v>4.9193368043034491</v>
      </c>
      <c r="I983" s="275" t="s">
        <v>258</v>
      </c>
      <c r="J983" s="271">
        <v>3012</v>
      </c>
      <c r="K983" s="272">
        <v>13419</v>
      </c>
    </row>
    <row r="984" spans="2:11" s="256" customFormat="1" ht="13.5" customHeight="1" x14ac:dyDescent="0.2">
      <c r="B984" s="273"/>
      <c r="C984" s="273"/>
      <c r="D984" s="273"/>
      <c r="E984" s="273"/>
      <c r="F984" s="273">
        <v>8.9034904574727403E-3</v>
      </c>
      <c r="G984" s="273">
        <v>8.9105621418106799E-3</v>
      </c>
      <c r="H984" s="274">
        <v>1.41</v>
      </c>
      <c r="I984" s="275" t="s">
        <v>259</v>
      </c>
      <c r="J984" s="271">
        <v>3012</v>
      </c>
      <c r="K984" s="272">
        <v>11568</v>
      </c>
    </row>
    <row r="985" spans="2:11" s="256" customFormat="1" ht="13.5" customHeight="1" x14ac:dyDescent="0.2">
      <c r="B985" s="273"/>
      <c r="C985" s="273"/>
      <c r="D985" s="273"/>
      <c r="E985" s="273"/>
      <c r="F985" s="273">
        <v>4.0358526143666005</v>
      </c>
      <c r="G985" s="273">
        <v>4.0459547592160598</v>
      </c>
      <c r="H985" s="274">
        <v>4.555646294652429</v>
      </c>
      <c r="I985" s="275" t="s">
        <v>260</v>
      </c>
      <c r="J985" s="271">
        <v>3012</v>
      </c>
      <c r="K985" s="272">
        <v>12479</v>
      </c>
    </row>
    <row r="986" spans="2:11" s="256" customFormat="1" ht="13.5" customHeight="1" x14ac:dyDescent="0.2">
      <c r="B986" s="273"/>
      <c r="C986" s="273"/>
      <c r="D986" s="273"/>
      <c r="E986" s="273"/>
      <c r="F986" s="273">
        <v>0.43721704544727102</v>
      </c>
      <c r="G986" s="273">
        <v>0.43693625978376505</v>
      </c>
      <c r="H986" s="274">
        <v>2.8310375093179401</v>
      </c>
      <c r="I986" s="275" t="s">
        <v>261</v>
      </c>
      <c r="J986" s="271">
        <v>3012</v>
      </c>
      <c r="K986" s="272">
        <v>12480</v>
      </c>
    </row>
    <row r="987" spans="2:11" s="256" customFormat="1" ht="13.5" customHeight="1" x14ac:dyDescent="0.2">
      <c r="B987" s="273"/>
      <c r="C987" s="273"/>
      <c r="D987" s="273"/>
      <c r="E987" s="273"/>
      <c r="F987" s="273">
        <v>0.602741926858129</v>
      </c>
      <c r="G987" s="273">
        <v>0.61497865501750792</v>
      </c>
      <c r="H987" s="274">
        <v>4.3701934724119891</v>
      </c>
      <c r="I987" s="275" t="s">
        <v>262</v>
      </c>
      <c r="J987" s="271">
        <v>3012</v>
      </c>
      <c r="K987" s="272">
        <v>11578</v>
      </c>
    </row>
    <row r="988" spans="2:11" s="256" customFormat="1" ht="13.5" customHeight="1" x14ac:dyDescent="0.2">
      <c r="B988" s="273"/>
      <c r="C988" s="273"/>
      <c r="D988" s="273"/>
      <c r="E988" s="273"/>
      <c r="F988" s="273">
        <v>0</v>
      </c>
      <c r="G988" s="273">
        <v>0</v>
      </c>
      <c r="H988" s="274"/>
      <c r="I988" s="275" t="s">
        <v>263</v>
      </c>
      <c r="J988" s="271">
        <v>3012</v>
      </c>
      <c r="K988" s="272">
        <v>12497</v>
      </c>
    </row>
    <row r="989" spans="2:11" s="256" customFormat="1" ht="13.5" customHeight="1" x14ac:dyDescent="0.2">
      <c r="B989" s="273"/>
      <c r="C989" s="273"/>
      <c r="D989" s="273"/>
      <c r="E989" s="273"/>
      <c r="F989" s="273">
        <v>1.3623730351336198</v>
      </c>
      <c r="G989" s="273">
        <v>1.36544898109546</v>
      </c>
      <c r="H989" s="274">
        <v>7.018988081701349</v>
      </c>
      <c r="I989" s="275" t="s">
        <v>264</v>
      </c>
      <c r="J989" s="271">
        <v>3012</v>
      </c>
      <c r="K989" s="272">
        <v>15546</v>
      </c>
    </row>
    <row r="990" spans="2:11" s="256" customFormat="1" ht="13.5" customHeight="1" x14ac:dyDescent="0.2">
      <c r="B990" s="273"/>
      <c r="C990" s="273"/>
      <c r="D990" s="273"/>
      <c r="E990" s="273"/>
      <c r="F990" s="273">
        <v>1.7581901617772699</v>
      </c>
      <c r="G990" s="273">
        <v>1.7610013225879497</v>
      </c>
      <c r="H990" s="274">
        <v>9.7422470199280992E-2</v>
      </c>
      <c r="I990" s="275" t="s">
        <v>265</v>
      </c>
      <c r="J990" s="271">
        <v>3012</v>
      </c>
      <c r="K990" s="272">
        <v>12481</v>
      </c>
    </row>
    <row r="991" spans="2:11" s="256" customFormat="1" ht="13.5" customHeight="1" x14ac:dyDescent="0.2">
      <c r="B991" s="268"/>
      <c r="C991" s="268"/>
      <c r="D991" s="268"/>
      <c r="E991" s="268"/>
      <c r="F991" s="268">
        <v>9.9023876081605007</v>
      </c>
      <c r="G991" s="268">
        <v>10.016990627444301</v>
      </c>
      <c r="H991" s="269">
        <v>2.7900138306146203</v>
      </c>
      <c r="I991" s="270" t="s">
        <v>266</v>
      </c>
      <c r="J991" s="271">
        <v>3012</v>
      </c>
      <c r="K991" s="272">
        <v>13594</v>
      </c>
    </row>
    <row r="992" spans="2:11" s="256" customFormat="1" ht="13.5" customHeight="1" x14ac:dyDescent="0.2">
      <c r="B992" s="273"/>
      <c r="C992" s="273"/>
      <c r="D992" s="273"/>
      <c r="E992" s="273"/>
      <c r="F992" s="273">
        <v>1.3200770443540299</v>
      </c>
      <c r="G992" s="273">
        <v>1.3266808017518898</v>
      </c>
      <c r="H992" s="274">
        <v>0.70265067330876207</v>
      </c>
      <c r="I992" s="275" t="s">
        <v>267</v>
      </c>
      <c r="J992" s="271">
        <v>3012</v>
      </c>
      <c r="K992" s="272">
        <v>15609</v>
      </c>
    </row>
    <row r="993" spans="2:11" s="256" customFormat="1" ht="13.5" customHeight="1" x14ac:dyDescent="0.2">
      <c r="B993" s="273"/>
      <c r="C993" s="273"/>
      <c r="D993" s="273"/>
      <c r="E993" s="273"/>
      <c r="F993" s="273">
        <v>7.1150546168569297</v>
      </c>
      <c r="G993" s="273">
        <v>7.1976762027731391</v>
      </c>
      <c r="H993" s="274">
        <v>3.3263017789166902</v>
      </c>
      <c r="I993" s="275" t="s">
        <v>268</v>
      </c>
      <c r="J993" s="271">
        <v>3012</v>
      </c>
      <c r="K993" s="272">
        <v>11524</v>
      </c>
    </row>
    <row r="994" spans="2:11" s="256" customFormat="1" ht="13.5" customHeight="1" x14ac:dyDescent="0.2">
      <c r="B994" s="273"/>
      <c r="C994" s="273"/>
      <c r="D994" s="273"/>
      <c r="E994" s="273"/>
      <c r="F994" s="273">
        <v>0.475398602225092</v>
      </c>
      <c r="G994" s="273">
        <v>0.47368098282346399</v>
      </c>
      <c r="H994" s="274">
        <v>4.8204002608914598</v>
      </c>
      <c r="I994" s="275" t="s">
        <v>269</v>
      </c>
      <c r="J994" s="271">
        <v>3012</v>
      </c>
      <c r="K994" s="272">
        <v>15745</v>
      </c>
    </row>
    <row r="995" spans="2:11" s="256" customFormat="1" ht="13.5" customHeight="1" x14ac:dyDescent="0.2">
      <c r="B995" s="273"/>
      <c r="C995" s="273"/>
      <c r="D995" s="273"/>
      <c r="E995" s="273"/>
      <c r="F995" s="273">
        <v>0.21297785305893299</v>
      </c>
      <c r="G995" s="273">
        <v>0.22236197692904697</v>
      </c>
      <c r="H995" s="274">
        <v>3.4830616087610196</v>
      </c>
      <c r="I995" s="275" t="s">
        <v>270</v>
      </c>
      <c r="J995" s="271">
        <v>3012</v>
      </c>
      <c r="K995" s="272">
        <v>15545</v>
      </c>
    </row>
    <row r="996" spans="2:11" s="256" customFormat="1" ht="13.5" customHeight="1" x14ac:dyDescent="0.2">
      <c r="B996" s="268"/>
      <c r="C996" s="268"/>
      <c r="D996" s="268"/>
      <c r="E996" s="268"/>
      <c r="F996" s="268">
        <v>32.006220353892303</v>
      </c>
      <c r="G996" s="268">
        <v>31.945728173618601</v>
      </c>
      <c r="H996" s="269">
        <v>0</v>
      </c>
      <c r="I996" s="270" t="s">
        <v>238</v>
      </c>
      <c r="J996" s="271">
        <v>3012</v>
      </c>
      <c r="K996" s="272">
        <v>13595</v>
      </c>
    </row>
    <row r="997" spans="2:11" s="256" customFormat="1" ht="13.5" customHeight="1" x14ac:dyDescent="0.2">
      <c r="B997" s="273"/>
      <c r="C997" s="273"/>
      <c r="D997" s="273"/>
      <c r="E997" s="273"/>
      <c r="F997" s="273">
        <v>3.9262525685753</v>
      </c>
      <c r="G997" s="273">
        <v>3.9093197321484201</v>
      </c>
      <c r="H997" s="274">
        <v>0</v>
      </c>
      <c r="I997" s="275" t="s">
        <v>271</v>
      </c>
      <c r="J997" s="271">
        <v>3012</v>
      </c>
      <c r="K997" s="272">
        <v>15610</v>
      </c>
    </row>
    <row r="998" spans="2:11" s="256" customFormat="1" ht="13.5" customHeight="1" x14ac:dyDescent="0.2">
      <c r="B998" s="273"/>
      <c r="C998" s="273"/>
      <c r="D998" s="273"/>
      <c r="E998" s="273"/>
      <c r="F998" s="273">
        <v>13.494980685298099</v>
      </c>
      <c r="G998" s="273">
        <v>13.4800209454196</v>
      </c>
      <c r="H998" s="274"/>
      <c r="I998" s="275" t="s">
        <v>246</v>
      </c>
      <c r="J998" s="271">
        <v>3012</v>
      </c>
      <c r="K998" s="272">
        <v>15611</v>
      </c>
    </row>
    <row r="999" spans="2:11" s="256" customFormat="1" ht="13.5" customHeight="1" x14ac:dyDescent="0.2">
      <c r="B999" s="273"/>
      <c r="C999" s="273"/>
      <c r="D999" s="273"/>
      <c r="E999" s="273"/>
      <c r="F999" s="273">
        <v>17.896644502738098</v>
      </c>
      <c r="G999" s="273">
        <v>17.848002425441898</v>
      </c>
      <c r="H999" s="274">
        <v>0</v>
      </c>
      <c r="I999" s="275" t="s">
        <v>272</v>
      </c>
      <c r="J999" s="271">
        <v>3012</v>
      </c>
      <c r="K999" s="272">
        <v>15608</v>
      </c>
    </row>
    <row r="1000" spans="2:11" s="256" customFormat="1" ht="13.5" customHeight="1" x14ac:dyDescent="0.2">
      <c r="B1000" s="268"/>
      <c r="C1000" s="268"/>
      <c r="D1000" s="268"/>
      <c r="E1000" s="268"/>
      <c r="F1000" s="268">
        <v>4.9945811476311306</v>
      </c>
      <c r="G1000" s="268">
        <v>5.0673756098359002</v>
      </c>
      <c r="H1000" s="269">
        <v>7.9687142401465599E-2</v>
      </c>
      <c r="I1000" s="270" t="s">
        <v>273</v>
      </c>
      <c r="J1000" s="271">
        <v>3012</v>
      </c>
      <c r="K1000" s="272">
        <v>15584</v>
      </c>
    </row>
    <row r="1001" spans="2:11" s="256" customFormat="1" ht="13.5" customHeight="1" x14ac:dyDescent="0.2">
      <c r="B1001" s="268"/>
      <c r="C1001" s="268"/>
      <c r="D1001" s="268"/>
      <c r="E1001" s="268"/>
      <c r="F1001" s="268">
        <v>1.9088858208673098</v>
      </c>
      <c r="G1001" s="268">
        <v>1.9199856721626998</v>
      </c>
      <c r="H1001" s="269">
        <v>0</v>
      </c>
      <c r="I1001" s="270" t="s">
        <v>274</v>
      </c>
      <c r="J1001" s="271">
        <v>3012</v>
      </c>
      <c r="K1001" s="272">
        <v>17728</v>
      </c>
    </row>
    <row r="1002" spans="2:11" s="256" customFormat="1" ht="13.5" customHeight="1" x14ac:dyDescent="0.2">
      <c r="B1002" s="268"/>
      <c r="C1002" s="268"/>
      <c r="D1002" s="268"/>
      <c r="E1002" s="268"/>
      <c r="F1002" s="268">
        <v>-11.7806804251155</v>
      </c>
      <c r="G1002" s="268">
        <v>-11.850637431256798</v>
      </c>
      <c r="H1002" s="269"/>
      <c r="I1002" s="270" t="s">
        <v>275</v>
      </c>
      <c r="J1002" s="271">
        <v>3012</v>
      </c>
      <c r="K1002" s="272">
        <v>15624</v>
      </c>
    </row>
    <row r="1003" spans="2:11" s="256" customFormat="1" ht="13.5" customHeight="1" x14ac:dyDescent="0.2">
      <c r="B1003" s="268"/>
      <c r="C1003" s="268"/>
      <c r="D1003" s="268"/>
      <c r="E1003" s="268"/>
      <c r="F1003" s="268">
        <v>3.3734683111146699</v>
      </c>
      <c r="G1003" s="268">
        <v>3.1065825180084001</v>
      </c>
      <c r="H1003" s="269">
        <v>2.67408188521247E-2</v>
      </c>
      <c r="I1003" s="270" t="s">
        <v>276</v>
      </c>
      <c r="J1003" s="271">
        <v>3012</v>
      </c>
      <c r="K1003" s="272">
        <v>15644</v>
      </c>
    </row>
    <row r="1004" spans="2:11" s="256" customFormat="1" ht="13.5" customHeight="1" x14ac:dyDescent="0.2">
      <c r="B1004" s="268"/>
      <c r="C1004" s="268"/>
      <c r="D1004" s="268"/>
      <c r="E1004" s="268"/>
      <c r="F1004" s="268">
        <v>29.745317234082698</v>
      </c>
      <c r="G1004" s="268">
        <v>29.949545268776497</v>
      </c>
      <c r="H1004" s="269">
        <v>3.9312432271893099</v>
      </c>
      <c r="I1004" s="270" t="s">
        <v>239</v>
      </c>
      <c r="J1004" s="271">
        <v>3012</v>
      </c>
      <c r="K1004" s="272">
        <v>15704</v>
      </c>
    </row>
    <row r="1005" spans="2:11" s="256" customFormat="1" ht="13.5" customHeight="1" x14ac:dyDescent="0.2">
      <c r="B1005" s="268"/>
      <c r="C1005" s="268"/>
      <c r="D1005" s="268"/>
      <c r="E1005" s="268"/>
      <c r="F1005" s="268">
        <v>17.878467932223703</v>
      </c>
      <c r="G1005" s="268">
        <v>18.053663315719703</v>
      </c>
      <c r="H1005" s="269">
        <v>2.5610810057744899</v>
      </c>
      <c r="I1005" s="270" t="s">
        <v>277</v>
      </c>
      <c r="J1005" s="271">
        <v>3012</v>
      </c>
      <c r="K1005" s="272">
        <v>15749</v>
      </c>
    </row>
    <row r="1006" spans="2:11" s="256" customFormat="1" ht="13.5" customHeight="1" x14ac:dyDescent="0.2">
      <c r="B1006" s="268"/>
      <c r="C1006" s="268"/>
      <c r="D1006" s="268"/>
      <c r="E1006" s="268"/>
      <c r="F1006" s="268">
        <v>103.94308247285001</v>
      </c>
      <c r="G1006" s="268">
        <v>103.94925245771699</v>
      </c>
      <c r="H1006" s="269">
        <v>2.4711223380457299</v>
      </c>
      <c r="I1006" s="270" t="s">
        <v>278</v>
      </c>
      <c r="J1006" s="271">
        <v>3012</v>
      </c>
      <c r="K1006" s="272">
        <v>11258</v>
      </c>
    </row>
    <row r="1007" spans="2:11" s="256" customFormat="1" ht="13.5" customHeight="1" x14ac:dyDescent="0.2">
      <c r="B1007" s="268"/>
      <c r="C1007" s="268"/>
      <c r="D1007" s="268"/>
      <c r="E1007" s="268"/>
      <c r="F1007" s="268">
        <v>29.977850956150998</v>
      </c>
      <c r="G1007" s="268">
        <v>30.020777179526899</v>
      </c>
      <c r="H1007" s="269">
        <v>4.2866470447534892</v>
      </c>
      <c r="I1007" s="270" t="s">
        <v>240</v>
      </c>
      <c r="J1007" s="271">
        <v>3012</v>
      </c>
      <c r="K1007" s="272">
        <v>15705</v>
      </c>
    </row>
    <row r="1008" spans="2:11" s="256" customFormat="1" ht="13.5" customHeight="1" x14ac:dyDescent="0.2">
      <c r="B1008" s="268"/>
      <c r="C1008" s="268"/>
      <c r="D1008" s="268"/>
      <c r="E1008" s="268"/>
      <c r="F1008" s="268">
        <v>17.280127050020301</v>
      </c>
      <c r="G1008" s="268">
        <v>17.334025940949299</v>
      </c>
      <c r="H1008" s="269">
        <v>0.92645324053660605</v>
      </c>
      <c r="I1008" s="270" t="s">
        <v>279</v>
      </c>
      <c r="J1008" s="271">
        <v>3012</v>
      </c>
      <c r="K1008" s="272">
        <v>16144</v>
      </c>
    </row>
    <row r="1009" spans="2:11" s="256" customFormat="1" ht="13.5" customHeight="1" x14ac:dyDescent="0.2">
      <c r="B1009" s="273"/>
      <c r="C1009" s="273"/>
      <c r="D1009" s="273"/>
      <c r="E1009" s="273"/>
      <c r="F1009" s="273">
        <v>0.77887949166550796</v>
      </c>
      <c r="G1009" s="273">
        <v>0.79659066316677696</v>
      </c>
      <c r="H1009" s="274"/>
      <c r="I1009" s="275" t="s">
        <v>508</v>
      </c>
      <c r="J1009" s="271">
        <v>3012</v>
      </c>
      <c r="K1009" s="272">
        <v>12755</v>
      </c>
    </row>
    <row r="1010" spans="2:11" s="256" customFormat="1" ht="13.5" customHeight="1" x14ac:dyDescent="0.2">
      <c r="B1010" s="273"/>
      <c r="C1010" s="273"/>
      <c r="D1010" s="273"/>
      <c r="E1010" s="273"/>
      <c r="F1010" s="273">
        <v>0.7622986258121881</v>
      </c>
      <c r="G1010" s="273">
        <v>0.76891350799425406</v>
      </c>
      <c r="H1010" s="274">
        <v>2.7027764299077104</v>
      </c>
      <c r="I1010" s="275" t="s">
        <v>509</v>
      </c>
      <c r="J1010" s="271">
        <v>3012</v>
      </c>
      <c r="K1010" s="272">
        <v>12359</v>
      </c>
    </row>
    <row r="1011" spans="2:11" s="256" customFormat="1" ht="26.25" customHeight="1" x14ac:dyDescent="0.2"/>
    <row r="1012" spans="2:11" s="256" customFormat="1" ht="13.5" customHeight="1" x14ac:dyDescent="0.2">
      <c r="B1012" s="257"/>
      <c r="C1012" s="258"/>
      <c r="D1012" s="258"/>
      <c r="E1012" s="258"/>
      <c r="F1012" s="258"/>
      <c r="G1012" s="259"/>
      <c r="H1012" s="260" t="s">
        <v>298</v>
      </c>
      <c r="I1012" s="261"/>
      <c r="J1012" s="262" t="s">
        <v>228</v>
      </c>
      <c r="K1012" s="262" t="s">
        <v>229</v>
      </c>
    </row>
    <row r="1013" spans="2:11" s="256" customFormat="1" ht="13.5" customHeight="1" x14ac:dyDescent="0.2">
      <c r="B1013" s="263"/>
      <c r="C1013" s="264"/>
      <c r="D1013" s="264"/>
      <c r="E1013" s="264"/>
      <c r="F1013" s="369" t="s">
        <v>615</v>
      </c>
      <c r="G1013" s="369"/>
      <c r="H1013" s="369"/>
      <c r="I1013" s="261"/>
      <c r="J1013" s="261"/>
      <c r="K1013" s="265"/>
    </row>
    <row r="1014" spans="2:11" s="256" customFormat="1" ht="13.5" customHeight="1" x14ac:dyDescent="0.2">
      <c r="B1014" s="367" t="s">
        <v>231</v>
      </c>
      <c r="C1014" s="367"/>
      <c r="D1014" s="367" t="s">
        <v>232</v>
      </c>
      <c r="E1014" s="367"/>
      <c r="F1014" s="266" t="s">
        <v>232</v>
      </c>
      <c r="G1014" s="266" t="s">
        <v>232</v>
      </c>
      <c r="H1014" s="368" t="s">
        <v>231</v>
      </c>
      <c r="I1014" s="267" t="s">
        <v>233</v>
      </c>
      <c r="J1014" s="261"/>
      <c r="K1014" s="265"/>
    </row>
    <row r="1015" spans="2:11" s="256" customFormat="1" ht="13.5" customHeight="1" x14ac:dyDescent="0.2">
      <c r="B1015" s="266" t="s">
        <v>234</v>
      </c>
      <c r="C1015" s="266" t="s">
        <v>235</v>
      </c>
      <c r="D1015" s="266" t="s">
        <v>234</v>
      </c>
      <c r="E1015" s="266" t="s">
        <v>235</v>
      </c>
      <c r="F1015" s="266" t="s">
        <v>592</v>
      </c>
      <c r="G1015" s="266" t="s">
        <v>594</v>
      </c>
      <c r="H1015" s="368"/>
      <c r="I1015" s="261"/>
      <c r="J1015" s="261"/>
      <c r="K1015" s="265"/>
    </row>
    <row r="1016" spans="2:11" s="256" customFormat="1" ht="13.5" customHeight="1" x14ac:dyDescent="0.2">
      <c r="B1016" s="268">
        <v>9</v>
      </c>
      <c r="C1016" s="268">
        <v>7</v>
      </c>
      <c r="D1016" s="268"/>
      <c r="E1016" s="268"/>
      <c r="F1016" s="268">
        <v>69.273141569965006</v>
      </c>
      <c r="G1016" s="268">
        <v>69.498172964927605</v>
      </c>
      <c r="H1016" s="269">
        <v>7.6475793447541793</v>
      </c>
      <c r="I1016" s="270" t="s">
        <v>236</v>
      </c>
      <c r="J1016" s="271">
        <v>3038</v>
      </c>
      <c r="K1016" s="272">
        <v>13591</v>
      </c>
    </row>
    <row r="1017" spans="2:11" s="256" customFormat="1" ht="13.5" customHeight="1" x14ac:dyDescent="0.2">
      <c r="B1017" s="268"/>
      <c r="C1017" s="268"/>
      <c r="D1017" s="268"/>
      <c r="E1017" s="268"/>
      <c r="F1017" s="268">
        <v>31.802687511677799</v>
      </c>
      <c r="G1017" s="268">
        <v>32.010349420364193</v>
      </c>
      <c r="H1017" s="269">
        <v>7.4992662754212596</v>
      </c>
      <c r="I1017" s="270" t="s">
        <v>250</v>
      </c>
      <c r="J1017" s="271">
        <v>3038</v>
      </c>
      <c r="K1017" s="272">
        <v>19967</v>
      </c>
    </row>
    <row r="1018" spans="2:11" s="256" customFormat="1" ht="13.5" customHeight="1" x14ac:dyDescent="0.2">
      <c r="B1018" s="273"/>
      <c r="C1018" s="273"/>
      <c r="D1018" s="273"/>
      <c r="E1018" s="273"/>
      <c r="F1018" s="273">
        <v>52.3004650915586</v>
      </c>
      <c r="G1018" s="273">
        <v>52.348557024902199</v>
      </c>
      <c r="H1018" s="274">
        <v>8.9551846655273284</v>
      </c>
      <c r="I1018" s="275" t="s">
        <v>251</v>
      </c>
      <c r="J1018" s="271">
        <v>3038</v>
      </c>
      <c r="K1018" s="272">
        <v>15744</v>
      </c>
    </row>
    <row r="1019" spans="2:11" s="256" customFormat="1" ht="13.5" customHeight="1" x14ac:dyDescent="0.2">
      <c r="B1019" s="273"/>
      <c r="C1019" s="273"/>
      <c r="D1019" s="273"/>
      <c r="E1019" s="273"/>
      <c r="F1019" s="273">
        <v>12.4330214817127</v>
      </c>
      <c r="G1019" s="273">
        <v>12.463837532209901</v>
      </c>
      <c r="H1019" s="274">
        <v>3.2295183806077299</v>
      </c>
      <c r="I1019" s="275" t="s">
        <v>252</v>
      </c>
      <c r="J1019" s="271">
        <v>3038</v>
      </c>
      <c r="K1019" s="272">
        <v>13462</v>
      </c>
    </row>
    <row r="1020" spans="2:11" s="256" customFormat="1" ht="13.5" customHeight="1" x14ac:dyDescent="0.2">
      <c r="B1020" s="273"/>
      <c r="C1020" s="273"/>
      <c r="D1020" s="273"/>
      <c r="E1020" s="273"/>
      <c r="F1020" s="273">
        <v>2.48453377298594</v>
      </c>
      <c r="G1020" s="273">
        <v>2.4862250817151597</v>
      </c>
      <c r="H1020" s="274">
        <v>5.0017640345516998</v>
      </c>
      <c r="I1020" s="275" t="s">
        <v>253</v>
      </c>
      <c r="J1020" s="271">
        <v>3038</v>
      </c>
      <c r="K1020" s="272">
        <v>15544</v>
      </c>
    </row>
    <row r="1021" spans="2:11" s="256" customFormat="1" ht="13.5" customHeight="1" x14ac:dyDescent="0.2">
      <c r="B1021" s="273"/>
      <c r="C1021" s="273"/>
      <c r="D1021" s="273"/>
      <c r="E1021" s="273"/>
      <c r="F1021" s="273">
        <v>0.193682059608074</v>
      </c>
      <c r="G1021" s="273">
        <v>0.19310202241329702</v>
      </c>
      <c r="H1021" s="274">
        <v>4.6000000000000005</v>
      </c>
      <c r="I1021" s="275" t="s">
        <v>254</v>
      </c>
      <c r="J1021" s="271">
        <v>3038</v>
      </c>
      <c r="K1021" s="272">
        <v>12978</v>
      </c>
    </row>
    <row r="1022" spans="2:11" s="256" customFormat="1" ht="13.5" customHeight="1" x14ac:dyDescent="0.2">
      <c r="B1022" s="268">
        <v>7</v>
      </c>
      <c r="C1022" s="268">
        <v>4</v>
      </c>
      <c r="D1022" s="268"/>
      <c r="E1022" s="268"/>
      <c r="F1022" s="268">
        <v>9.31869613549385</v>
      </c>
      <c r="G1022" s="268">
        <v>9.0724125335020407</v>
      </c>
      <c r="H1022" s="269">
        <v>4.6133420420505491</v>
      </c>
      <c r="I1022" s="270" t="s">
        <v>237</v>
      </c>
      <c r="J1022" s="271">
        <v>3038</v>
      </c>
      <c r="K1022" s="272">
        <v>17726</v>
      </c>
    </row>
    <row r="1023" spans="2:11" s="256" customFormat="1" ht="13.5" customHeight="1" x14ac:dyDescent="0.2">
      <c r="B1023" s="273"/>
      <c r="C1023" s="273"/>
      <c r="D1023" s="273"/>
      <c r="E1023" s="273"/>
      <c r="F1023" s="273">
        <v>3.7359570775154101</v>
      </c>
      <c r="G1023" s="273">
        <v>3.4810730490251998</v>
      </c>
      <c r="H1023" s="274">
        <v>0</v>
      </c>
      <c r="I1023" s="275" t="s">
        <v>255</v>
      </c>
      <c r="J1023" s="271">
        <v>3038</v>
      </c>
      <c r="K1023" s="272">
        <v>17727</v>
      </c>
    </row>
    <row r="1024" spans="2:11" s="256" customFormat="1" ht="13.5" customHeight="1" x14ac:dyDescent="0.2">
      <c r="B1024" s="268"/>
      <c r="C1024" s="268"/>
      <c r="D1024" s="268"/>
      <c r="E1024" s="268"/>
      <c r="F1024" s="268">
        <v>5.5827390579784399</v>
      </c>
      <c r="G1024" s="268">
        <v>5.5913394844768396</v>
      </c>
      <c r="H1024" s="269">
        <v>7.7005807028593196</v>
      </c>
      <c r="I1024" s="270" t="s">
        <v>256</v>
      </c>
      <c r="J1024" s="271">
        <v>3038</v>
      </c>
      <c r="K1024" s="272">
        <v>13592</v>
      </c>
    </row>
    <row r="1025" spans="2:11" s="256" customFormat="1" ht="13.5" customHeight="1" x14ac:dyDescent="0.2">
      <c r="B1025" s="273"/>
      <c r="C1025" s="273"/>
      <c r="D1025" s="273"/>
      <c r="E1025" s="273"/>
      <c r="F1025" s="273">
        <v>2.7943955444185504E-2</v>
      </c>
      <c r="G1025" s="273">
        <v>2.79632268729148E-2</v>
      </c>
      <c r="H1025" s="274">
        <v>0.43303088920521099</v>
      </c>
      <c r="I1025" s="275" t="s">
        <v>257</v>
      </c>
      <c r="J1025" s="271">
        <v>3038</v>
      </c>
      <c r="K1025" s="272">
        <v>11566</v>
      </c>
    </row>
    <row r="1026" spans="2:11" s="256" customFormat="1" ht="13.5" customHeight="1" x14ac:dyDescent="0.2">
      <c r="B1026" s="273"/>
      <c r="C1026" s="273"/>
      <c r="D1026" s="273"/>
      <c r="E1026" s="273"/>
      <c r="F1026" s="273">
        <v>3.3102550152223298</v>
      </c>
      <c r="G1026" s="273">
        <v>3.3160099174168098</v>
      </c>
      <c r="H1026" s="274">
        <v>9.2655094616186506</v>
      </c>
      <c r="I1026" s="275" t="s">
        <v>258</v>
      </c>
      <c r="J1026" s="271">
        <v>3038</v>
      </c>
      <c r="K1026" s="272">
        <v>13419</v>
      </c>
    </row>
    <row r="1027" spans="2:11" s="256" customFormat="1" ht="13.5" customHeight="1" x14ac:dyDescent="0.2">
      <c r="B1027" s="273"/>
      <c r="C1027" s="273"/>
      <c r="D1027" s="273"/>
      <c r="E1027" s="273"/>
      <c r="F1027" s="273">
        <v>0</v>
      </c>
      <c r="G1027" s="273">
        <v>0</v>
      </c>
      <c r="H1027" s="274"/>
      <c r="I1027" s="275" t="s">
        <v>259</v>
      </c>
      <c r="J1027" s="271">
        <v>3038</v>
      </c>
      <c r="K1027" s="272">
        <v>11568</v>
      </c>
    </row>
    <row r="1028" spans="2:11" s="256" customFormat="1" ht="13.5" customHeight="1" x14ac:dyDescent="0.2">
      <c r="B1028" s="273"/>
      <c r="C1028" s="273"/>
      <c r="D1028" s="273"/>
      <c r="E1028" s="273"/>
      <c r="F1028" s="273">
        <v>1.17198856714546</v>
      </c>
      <c r="G1028" s="273">
        <v>1.1686381047587497</v>
      </c>
      <c r="H1028" s="274">
        <v>5.2354110856160903</v>
      </c>
      <c r="I1028" s="275" t="s">
        <v>260</v>
      </c>
      <c r="J1028" s="271">
        <v>3038</v>
      </c>
      <c r="K1028" s="272">
        <v>12479</v>
      </c>
    </row>
    <row r="1029" spans="2:11" s="256" customFormat="1" ht="13.5" customHeight="1" x14ac:dyDescent="0.2">
      <c r="B1029" s="273"/>
      <c r="C1029" s="273"/>
      <c r="D1029" s="273"/>
      <c r="E1029" s="273"/>
      <c r="F1029" s="273">
        <v>7.0793867011698305E-3</v>
      </c>
      <c r="G1029" s="273">
        <v>7.0799011332827403E-3</v>
      </c>
      <c r="H1029" s="274">
        <v>1.1500000000000001</v>
      </c>
      <c r="I1029" s="275" t="s">
        <v>261</v>
      </c>
      <c r="J1029" s="271">
        <v>3038</v>
      </c>
      <c r="K1029" s="272">
        <v>12480</v>
      </c>
    </row>
    <row r="1030" spans="2:11" s="256" customFormat="1" ht="13.5" customHeight="1" x14ac:dyDescent="0.2">
      <c r="B1030" s="273"/>
      <c r="C1030" s="273"/>
      <c r="D1030" s="273"/>
      <c r="E1030" s="273"/>
      <c r="F1030" s="273">
        <v>0.37211736131251799</v>
      </c>
      <c r="G1030" s="273">
        <v>0.37530212380801903</v>
      </c>
      <c r="H1030" s="274">
        <v>4.1667103498401703</v>
      </c>
      <c r="I1030" s="275" t="s">
        <v>262</v>
      </c>
      <c r="J1030" s="271">
        <v>3038</v>
      </c>
      <c r="K1030" s="272">
        <v>11578</v>
      </c>
    </row>
    <row r="1031" spans="2:11" s="256" customFormat="1" ht="13.5" customHeight="1" x14ac:dyDescent="0.2">
      <c r="B1031" s="273"/>
      <c r="C1031" s="273"/>
      <c r="D1031" s="273"/>
      <c r="E1031" s="273"/>
      <c r="F1031" s="273">
        <v>0</v>
      </c>
      <c r="G1031" s="273">
        <v>0</v>
      </c>
      <c r="H1031" s="274"/>
      <c r="I1031" s="275" t="s">
        <v>263</v>
      </c>
      <c r="J1031" s="271">
        <v>3038</v>
      </c>
      <c r="K1031" s="272">
        <v>12497</v>
      </c>
    </row>
    <row r="1032" spans="2:11" s="256" customFormat="1" ht="13.5" customHeight="1" x14ac:dyDescent="0.2">
      <c r="B1032" s="273"/>
      <c r="C1032" s="273"/>
      <c r="D1032" s="273"/>
      <c r="E1032" s="273"/>
      <c r="F1032" s="273">
        <v>0.65443019695405102</v>
      </c>
      <c r="G1032" s="273">
        <v>0.65739551557235099</v>
      </c>
      <c r="H1032" s="274">
        <v>7.0481839446866896</v>
      </c>
      <c r="I1032" s="275" t="s">
        <v>264</v>
      </c>
      <c r="J1032" s="271">
        <v>3038</v>
      </c>
      <c r="K1032" s="272">
        <v>15546</v>
      </c>
    </row>
    <row r="1033" spans="2:11" s="256" customFormat="1" ht="13.5" customHeight="1" x14ac:dyDescent="0.2">
      <c r="B1033" s="273"/>
      <c r="C1033" s="273"/>
      <c r="D1033" s="273">
        <v>0.5</v>
      </c>
      <c r="E1033" s="273">
        <v>0</v>
      </c>
      <c r="F1033" s="273">
        <v>3.8924575198724998E-2</v>
      </c>
      <c r="G1033" s="273">
        <v>3.8950694914711204E-2</v>
      </c>
      <c r="H1033" s="274"/>
      <c r="I1033" s="275" t="s">
        <v>265</v>
      </c>
      <c r="J1033" s="271">
        <v>3038</v>
      </c>
      <c r="K1033" s="272">
        <v>12481</v>
      </c>
    </row>
    <row r="1034" spans="2:11" s="256" customFormat="1" ht="13.5" customHeight="1" x14ac:dyDescent="0.2">
      <c r="B1034" s="268"/>
      <c r="C1034" s="268"/>
      <c r="D1034" s="268"/>
      <c r="E1034" s="268"/>
      <c r="F1034" s="268">
        <v>2.16812044646267</v>
      </c>
      <c r="G1034" s="268">
        <v>2.17641250219704</v>
      </c>
      <c r="H1034" s="269">
        <v>2.4538677597735399</v>
      </c>
      <c r="I1034" s="270" t="s">
        <v>266</v>
      </c>
      <c r="J1034" s="271">
        <v>3038</v>
      </c>
      <c r="K1034" s="272">
        <v>13594</v>
      </c>
    </row>
    <row r="1035" spans="2:11" s="256" customFormat="1" ht="13.5" customHeight="1" x14ac:dyDescent="0.2">
      <c r="B1035" s="273"/>
      <c r="C1035" s="273"/>
      <c r="D1035" s="273"/>
      <c r="E1035" s="273"/>
      <c r="F1035" s="273">
        <v>0.68302240303601902</v>
      </c>
      <c r="G1035" s="273">
        <v>0.68613107775527504</v>
      </c>
      <c r="H1035" s="274">
        <v>0.697288466241059</v>
      </c>
      <c r="I1035" s="275" t="s">
        <v>267</v>
      </c>
      <c r="J1035" s="271">
        <v>3038</v>
      </c>
      <c r="K1035" s="272">
        <v>15609</v>
      </c>
    </row>
    <row r="1036" spans="2:11" s="256" customFormat="1" ht="13.5" customHeight="1" x14ac:dyDescent="0.2">
      <c r="B1036" s="273"/>
      <c r="C1036" s="273"/>
      <c r="D1036" s="273"/>
      <c r="E1036" s="273"/>
      <c r="F1036" s="273">
        <v>0.881254166582082</v>
      </c>
      <c r="G1036" s="273">
        <v>0.88591676946558495</v>
      </c>
      <c r="H1036" s="274">
        <v>2.9607859626006698</v>
      </c>
      <c r="I1036" s="275" t="s">
        <v>268</v>
      </c>
      <c r="J1036" s="271">
        <v>3038</v>
      </c>
      <c r="K1036" s="272">
        <v>11524</v>
      </c>
    </row>
    <row r="1037" spans="2:11" s="256" customFormat="1" ht="13.5" customHeight="1" x14ac:dyDescent="0.2">
      <c r="B1037" s="273"/>
      <c r="C1037" s="273"/>
      <c r="D1037" s="273"/>
      <c r="E1037" s="273"/>
      <c r="F1037" s="273">
        <v>0.337011827438985</v>
      </c>
      <c r="G1037" s="273">
        <v>0.33655894081457605</v>
      </c>
      <c r="H1037" s="274">
        <v>4.9901205831491104</v>
      </c>
      <c r="I1037" s="275" t="s">
        <v>269</v>
      </c>
      <c r="J1037" s="271">
        <v>3038</v>
      </c>
      <c r="K1037" s="272">
        <v>15745</v>
      </c>
    </row>
    <row r="1038" spans="2:11" s="256" customFormat="1" ht="13.5" customHeight="1" x14ac:dyDescent="0.2">
      <c r="B1038" s="273"/>
      <c r="C1038" s="273"/>
      <c r="D1038" s="273"/>
      <c r="E1038" s="273"/>
      <c r="F1038" s="273">
        <v>1.4385028745917501E-2</v>
      </c>
      <c r="G1038" s="273">
        <v>1.577052977181E-2</v>
      </c>
      <c r="H1038" s="274">
        <v>38.448487386492104</v>
      </c>
      <c r="I1038" s="275" t="s">
        <v>270</v>
      </c>
      <c r="J1038" s="271">
        <v>3038</v>
      </c>
      <c r="K1038" s="272">
        <v>15545</v>
      </c>
    </row>
    <row r="1039" spans="2:11" s="256" customFormat="1" ht="13.5" customHeight="1" x14ac:dyDescent="0.2">
      <c r="B1039" s="268"/>
      <c r="C1039" s="268"/>
      <c r="D1039" s="268"/>
      <c r="E1039" s="268"/>
      <c r="F1039" s="268">
        <v>12.422492542940001</v>
      </c>
      <c r="G1039" s="268">
        <v>12.389409585617498</v>
      </c>
      <c r="H1039" s="269"/>
      <c r="I1039" s="270" t="s">
        <v>238</v>
      </c>
      <c r="J1039" s="271">
        <v>3038</v>
      </c>
      <c r="K1039" s="272">
        <v>13595</v>
      </c>
    </row>
    <row r="1040" spans="2:11" s="256" customFormat="1" ht="13.5" customHeight="1" x14ac:dyDescent="0.2">
      <c r="B1040" s="273"/>
      <c r="C1040" s="273"/>
      <c r="D1040" s="273"/>
      <c r="E1040" s="273"/>
      <c r="F1040" s="273">
        <v>0</v>
      </c>
      <c r="G1040" s="273">
        <v>0</v>
      </c>
      <c r="H1040" s="274"/>
      <c r="I1040" s="275" t="s">
        <v>271</v>
      </c>
      <c r="J1040" s="271">
        <v>3038</v>
      </c>
      <c r="K1040" s="272">
        <v>15610</v>
      </c>
    </row>
    <row r="1041" spans="2:11" s="256" customFormat="1" ht="13.5" customHeight="1" x14ac:dyDescent="0.2">
      <c r="B1041" s="273"/>
      <c r="C1041" s="273"/>
      <c r="D1041" s="273"/>
      <c r="E1041" s="273"/>
      <c r="F1041" s="273">
        <v>5.2051897966447997</v>
      </c>
      <c r="G1041" s="273">
        <v>5.2002429791652496</v>
      </c>
      <c r="H1041" s="274"/>
      <c r="I1041" s="275" t="s">
        <v>246</v>
      </c>
      <c r="J1041" s="271">
        <v>3038</v>
      </c>
      <c r="K1041" s="272">
        <v>15611</v>
      </c>
    </row>
    <row r="1042" spans="2:11" s="256" customFormat="1" ht="13.5" customHeight="1" x14ac:dyDescent="0.2">
      <c r="B1042" s="273"/>
      <c r="C1042" s="273"/>
      <c r="D1042" s="273"/>
      <c r="E1042" s="273"/>
      <c r="F1042" s="273">
        <v>7.0092136985186801</v>
      </c>
      <c r="G1042" s="273">
        <v>6.9798443756308401</v>
      </c>
      <c r="H1042" s="274"/>
      <c r="I1042" s="275" t="s">
        <v>272</v>
      </c>
      <c r="J1042" s="271">
        <v>3038</v>
      </c>
      <c r="K1042" s="272">
        <v>15608</v>
      </c>
    </row>
    <row r="1043" spans="2:11" s="256" customFormat="1" ht="13.5" customHeight="1" x14ac:dyDescent="0.2">
      <c r="B1043" s="268"/>
      <c r="C1043" s="268"/>
      <c r="D1043" s="268">
        <v>8</v>
      </c>
      <c r="E1043" s="268">
        <v>0</v>
      </c>
      <c r="F1043" s="268">
        <v>4.2345098192452095</v>
      </c>
      <c r="G1043" s="268">
        <v>4.2657318394799191</v>
      </c>
      <c r="H1043" s="269">
        <v>5.4687790884550901E-8</v>
      </c>
      <c r="I1043" s="270" t="s">
        <v>273</v>
      </c>
      <c r="J1043" s="271">
        <v>3038</v>
      </c>
      <c r="K1043" s="272">
        <v>15584</v>
      </c>
    </row>
    <row r="1044" spans="2:11" s="256" customFormat="1" ht="13.5" customHeight="1" x14ac:dyDescent="0.2">
      <c r="B1044" s="268"/>
      <c r="C1044" s="268"/>
      <c r="D1044" s="268">
        <v>4</v>
      </c>
      <c r="E1044" s="268"/>
      <c r="F1044" s="268">
        <v>2.5830394858932597</v>
      </c>
      <c r="G1044" s="268">
        <v>2.59786057427594</v>
      </c>
      <c r="H1044" s="269">
        <v>0</v>
      </c>
      <c r="I1044" s="270" t="s">
        <v>274</v>
      </c>
      <c r="J1044" s="271">
        <v>3038</v>
      </c>
      <c r="K1044" s="272">
        <v>17728</v>
      </c>
    </row>
    <row r="1045" spans="2:11" s="256" customFormat="1" ht="13.5" customHeight="1" x14ac:dyDescent="0.2">
      <c r="B1045" s="268"/>
      <c r="C1045" s="268"/>
      <c r="D1045" s="268"/>
      <c r="E1045" s="268"/>
      <c r="F1045" s="268">
        <v>-3.4315675308001898</v>
      </c>
      <c r="G1045" s="268">
        <v>-3.4567389434434399</v>
      </c>
      <c r="H1045" s="269"/>
      <c r="I1045" s="270" t="s">
        <v>275</v>
      </c>
      <c r="J1045" s="271">
        <v>3038</v>
      </c>
      <c r="K1045" s="272">
        <v>15624</v>
      </c>
    </row>
    <row r="1046" spans="2:11" s="256" customFormat="1" ht="13.5" customHeight="1" x14ac:dyDescent="0.2">
      <c r="B1046" s="268"/>
      <c r="C1046" s="268"/>
      <c r="D1046" s="268">
        <v>7</v>
      </c>
      <c r="E1046" s="268">
        <v>1</v>
      </c>
      <c r="F1046" s="268">
        <v>3.9884040981750797</v>
      </c>
      <c r="G1046" s="268">
        <v>3.7331082334149999</v>
      </c>
      <c r="H1046" s="269">
        <v>0</v>
      </c>
      <c r="I1046" s="270" t="s">
        <v>276</v>
      </c>
      <c r="J1046" s="271">
        <v>3038</v>
      </c>
      <c r="K1046" s="272">
        <v>15644</v>
      </c>
    </row>
    <row r="1047" spans="2:11" s="256" customFormat="1" ht="13.5" customHeight="1" x14ac:dyDescent="0.2">
      <c r="B1047" s="268"/>
      <c r="C1047" s="268"/>
      <c r="D1047" s="268">
        <v>26</v>
      </c>
      <c r="E1047" s="268">
        <v>20</v>
      </c>
      <c r="F1047" s="268">
        <v>20.217260953678498</v>
      </c>
      <c r="G1047" s="268">
        <v>20.403175802936399</v>
      </c>
      <c r="H1047" s="269">
        <v>3.8418476395406103</v>
      </c>
      <c r="I1047" s="270" t="s">
        <v>239</v>
      </c>
      <c r="J1047" s="271">
        <v>3038</v>
      </c>
      <c r="K1047" s="272">
        <v>15704</v>
      </c>
    </row>
    <row r="1048" spans="2:11" s="256" customFormat="1" ht="13.5" customHeight="1" x14ac:dyDescent="0.2">
      <c r="B1048" s="268"/>
      <c r="C1048" s="268"/>
      <c r="D1048" s="268"/>
      <c r="E1048" s="268"/>
      <c r="F1048" s="268">
        <v>50.128354137619795</v>
      </c>
      <c r="G1048" s="268">
        <v>50.346781167493802</v>
      </c>
      <c r="H1048" s="269">
        <v>6.3696635976015799</v>
      </c>
      <c r="I1048" s="270" t="s">
        <v>277</v>
      </c>
      <c r="J1048" s="271">
        <v>3038</v>
      </c>
      <c r="K1048" s="272">
        <v>15749</v>
      </c>
    </row>
    <row r="1049" spans="2:11" s="256" customFormat="1" ht="13.5" customHeight="1" x14ac:dyDescent="0.2">
      <c r="B1049" s="268"/>
      <c r="C1049" s="268"/>
      <c r="D1049" s="268"/>
      <c r="E1049" s="268"/>
      <c r="F1049" s="268">
        <v>100</v>
      </c>
      <c r="G1049" s="268">
        <v>99.999999999999901</v>
      </c>
      <c r="H1049" s="269">
        <v>5.7808246037012196</v>
      </c>
      <c r="I1049" s="270" t="s">
        <v>278</v>
      </c>
      <c r="J1049" s="271">
        <v>3038</v>
      </c>
      <c r="K1049" s="272">
        <v>11258</v>
      </c>
    </row>
    <row r="1050" spans="2:11" s="256" customFormat="1" ht="13.5" customHeight="1" x14ac:dyDescent="0.2">
      <c r="B1050" s="268"/>
      <c r="C1050" s="268"/>
      <c r="D1050" s="268">
        <v>62</v>
      </c>
      <c r="E1050" s="268">
        <v>52</v>
      </c>
      <c r="F1050" s="268">
        <v>56.321686465261195</v>
      </c>
      <c r="G1050" s="268">
        <v>56.378661246947196</v>
      </c>
      <c r="H1050" s="269">
        <v>8.8690505867501308</v>
      </c>
      <c r="I1050" s="270" t="s">
        <v>240</v>
      </c>
      <c r="J1050" s="271">
        <v>3038</v>
      </c>
      <c r="K1050" s="272">
        <v>15705</v>
      </c>
    </row>
    <row r="1051" spans="2:11" s="256" customFormat="1" ht="13.5" customHeight="1" x14ac:dyDescent="0.2">
      <c r="B1051" s="268"/>
      <c r="C1051" s="268"/>
      <c r="D1051" s="268"/>
      <c r="E1051" s="268"/>
      <c r="F1051" s="268">
        <v>10.9190453866819</v>
      </c>
      <c r="G1051" s="268">
        <v>10.9445338621959</v>
      </c>
      <c r="H1051" s="269">
        <v>0.31401006805978698</v>
      </c>
      <c r="I1051" s="270" t="s">
        <v>279</v>
      </c>
      <c r="J1051" s="271">
        <v>3038</v>
      </c>
      <c r="K1051" s="272">
        <v>16144</v>
      </c>
    </row>
    <row r="1052" spans="2:11" s="256" customFormat="1" ht="13.5" customHeight="1" x14ac:dyDescent="0.2">
      <c r="B1052" s="273"/>
      <c r="C1052" s="273"/>
      <c r="D1052" s="273"/>
      <c r="E1052" s="273"/>
      <c r="F1052" s="273">
        <v>0.25244702065966801</v>
      </c>
      <c r="G1052" s="273">
        <v>0.25203518438979405</v>
      </c>
      <c r="H1052" s="274"/>
      <c r="I1052" s="275" t="s">
        <v>508</v>
      </c>
      <c r="J1052" s="271">
        <v>3038</v>
      </c>
      <c r="K1052" s="272">
        <v>12755</v>
      </c>
    </row>
    <row r="1053" spans="2:11" s="256" customFormat="1" ht="13.5" customHeight="1" x14ac:dyDescent="0.2">
      <c r="B1053" s="273"/>
      <c r="C1053" s="273"/>
      <c r="D1053" s="273"/>
      <c r="E1053" s="273"/>
      <c r="F1053" s="273">
        <v>1.8614391640996399</v>
      </c>
      <c r="G1053" s="273">
        <v>2.0064513036869696</v>
      </c>
      <c r="H1053" s="274">
        <v>4.2659804509027897</v>
      </c>
      <c r="I1053" s="275" t="s">
        <v>509</v>
      </c>
      <c r="J1053" s="271">
        <v>3038</v>
      </c>
      <c r="K1053" s="272">
        <v>12359</v>
      </c>
    </row>
    <row r="1054" spans="2:11" s="256" customFormat="1" ht="26.25" customHeight="1" x14ac:dyDescent="0.2"/>
    <row r="1055" spans="2:11" s="256" customFormat="1" ht="13.5" customHeight="1" x14ac:dyDescent="0.2">
      <c r="B1055" s="257"/>
      <c r="C1055" s="258"/>
      <c r="D1055" s="258"/>
      <c r="E1055" s="258"/>
      <c r="F1055" s="258"/>
      <c r="G1055" s="259"/>
      <c r="H1055" s="260" t="s">
        <v>299</v>
      </c>
      <c r="I1055" s="261"/>
      <c r="J1055" s="262" t="s">
        <v>228</v>
      </c>
      <c r="K1055" s="262" t="s">
        <v>229</v>
      </c>
    </row>
    <row r="1056" spans="2:11" s="256" customFormat="1" ht="13.5" customHeight="1" x14ac:dyDescent="0.2">
      <c r="B1056" s="263"/>
      <c r="C1056" s="264"/>
      <c r="D1056" s="264"/>
      <c r="E1056" s="264"/>
      <c r="F1056" s="369" t="s">
        <v>616</v>
      </c>
      <c r="G1056" s="369"/>
      <c r="H1056" s="369"/>
      <c r="I1056" s="261"/>
      <c r="J1056" s="261"/>
      <c r="K1056" s="265"/>
    </row>
    <row r="1057" spans="2:11" s="256" customFormat="1" ht="13.5" customHeight="1" x14ac:dyDescent="0.2">
      <c r="B1057" s="367" t="s">
        <v>231</v>
      </c>
      <c r="C1057" s="367"/>
      <c r="D1057" s="367" t="s">
        <v>232</v>
      </c>
      <c r="E1057" s="367"/>
      <c r="F1057" s="266" t="s">
        <v>232</v>
      </c>
      <c r="G1057" s="266" t="s">
        <v>232</v>
      </c>
      <c r="H1057" s="368" t="s">
        <v>231</v>
      </c>
      <c r="I1057" s="267" t="s">
        <v>233</v>
      </c>
      <c r="J1057" s="261"/>
      <c r="K1057" s="265"/>
    </row>
    <row r="1058" spans="2:11" s="256" customFormat="1" ht="13.5" customHeight="1" x14ac:dyDescent="0.2">
      <c r="B1058" s="266" t="s">
        <v>234</v>
      </c>
      <c r="C1058" s="266" t="s">
        <v>235</v>
      </c>
      <c r="D1058" s="266" t="s">
        <v>234</v>
      </c>
      <c r="E1058" s="266" t="s">
        <v>235</v>
      </c>
      <c r="F1058" s="266" t="s">
        <v>592</v>
      </c>
      <c r="G1058" s="266" t="s">
        <v>594</v>
      </c>
      <c r="H1058" s="368"/>
      <c r="I1058" s="261"/>
      <c r="J1058" s="261"/>
      <c r="K1058" s="265"/>
    </row>
    <row r="1059" spans="2:11" s="256" customFormat="1" ht="13.5" customHeight="1" x14ac:dyDescent="0.2">
      <c r="B1059" s="268"/>
      <c r="C1059" s="268"/>
      <c r="D1059" s="268"/>
      <c r="E1059" s="268"/>
      <c r="F1059" s="268">
        <v>69.254394213813583</v>
      </c>
      <c r="G1059" s="268">
        <v>69.469850369413408</v>
      </c>
      <c r="H1059" s="269">
        <v>7.6617857553606097</v>
      </c>
      <c r="I1059" s="270" t="s">
        <v>236</v>
      </c>
      <c r="J1059" s="271">
        <v>3049</v>
      </c>
      <c r="K1059" s="272">
        <v>13591</v>
      </c>
    </row>
    <row r="1060" spans="2:11" s="256" customFormat="1" ht="13.5" customHeight="1" x14ac:dyDescent="0.2">
      <c r="B1060" s="268"/>
      <c r="C1060" s="268"/>
      <c r="D1060" s="268"/>
      <c r="E1060" s="268"/>
      <c r="F1060" s="268">
        <v>31.8160881363203</v>
      </c>
      <c r="G1060" s="268">
        <v>32.014380404954792</v>
      </c>
      <c r="H1060" s="269">
        <v>7.4854036759368894</v>
      </c>
      <c r="I1060" s="270" t="s">
        <v>250</v>
      </c>
      <c r="J1060" s="271">
        <v>3049</v>
      </c>
      <c r="K1060" s="272">
        <v>19967</v>
      </c>
    </row>
    <row r="1061" spans="2:11" s="256" customFormat="1" ht="13.5" customHeight="1" x14ac:dyDescent="0.2">
      <c r="B1061" s="273"/>
      <c r="C1061" s="273"/>
      <c r="D1061" s="273"/>
      <c r="E1061" s="273"/>
      <c r="F1061" s="273">
        <v>52.266132763198094</v>
      </c>
      <c r="G1061" s="273">
        <v>52.313908690956005</v>
      </c>
      <c r="H1061" s="274">
        <v>8.9780346153078501</v>
      </c>
      <c r="I1061" s="275" t="s">
        <v>251</v>
      </c>
      <c r="J1061" s="271">
        <v>3049</v>
      </c>
      <c r="K1061" s="272">
        <v>15744</v>
      </c>
    </row>
    <row r="1062" spans="2:11" s="256" customFormat="1" ht="13.5" customHeight="1" x14ac:dyDescent="0.2">
      <c r="B1062" s="273"/>
      <c r="C1062" s="273"/>
      <c r="D1062" s="273"/>
      <c r="E1062" s="273"/>
      <c r="F1062" s="273">
        <v>12.448681848712098</v>
      </c>
      <c r="G1062" s="273">
        <v>12.479037774040499</v>
      </c>
      <c r="H1062" s="274">
        <v>3.2211471793494999</v>
      </c>
      <c r="I1062" s="275" t="s">
        <v>252</v>
      </c>
      <c r="J1062" s="271">
        <v>3049</v>
      </c>
      <c r="K1062" s="272">
        <v>13462</v>
      </c>
    </row>
    <row r="1063" spans="2:11" s="256" customFormat="1" ht="13.5" customHeight="1" x14ac:dyDescent="0.2">
      <c r="B1063" s="273"/>
      <c r="C1063" s="273"/>
      <c r="D1063" s="273"/>
      <c r="E1063" s="273"/>
      <c r="F1063" s="273">
        <v>2.4762123092069599</v>
      </c>
      <c r="G1063" s="273">
        <v>2.4771167123568301</v>
      </c>
      <c r="H1063" s="274">
        <v>5.0074356127381803</v>
      </c>
      <c r="I1063" s="275" t="s">
        <v>253</v>
      </c>
      <c r="J1063" s="271">
        <v>3049</v>
      </c>
      <c r="K1063" s="272">
        <v>15544</v>
      </c>
    </row>
    <row r="1064" spans="2:11" s="256" customFormat="1" ht="13.5" customHeight="1" x14ac:dyDescent="0.2">
      <c r="B1064" s="273"/>
      <c r="C1064" s="273"/>
      <c r="D1064" s="273"/>
      <c r="E1064" s="273"/>
      <c r="F1064" s="273">
        <v>0.19370737588530501</v>
      </c>
      <c r="G1064" s="273">
        <v>0.19312558753630699</v>
      </c>
      <c r="H1064" s="274">
        <v>4.6000000000000005</v>
      </c>
      <c r="I1064" s="275" t="s">
        <v>254</v>
      </c>
      <c r="J1064" s="271">
        <v>3049</v>
      </c>
      <c r="K1064" s="272">
        <v>12978</v>
      </c>
    </row>
    <row r="1065" spans="2:11" s="256" customFormat="1" ht="13.5" customHeight="1" x14ac:dyDescent="0.2">
      <c r="B1065" s="268"/>
      <c r="C1065" s="268"/>
      <c r="D1065" s="268"/>
      <c r="E1065" s="268"/>
      <c r="F1065" s="268">
        <v>9.3709124291646599</v>
      </c>
      <c r="G1065" s="268">
        <v>9.1334768614830502</v>
      </c>
      <c r="H1065" s="269">
        <v>4.5950241544013499</v>
      </c>
      <c r="I1065" s="270" t="s">
        <v>237</v>
      </c>
      <c r="J1065" s="271">
        <v>3049</v>
      </c>
      <c r="K1065" s="272">
        <v>17726</v>
      </c>
    </row>
    <row r="1066" spans="2:11" s="256" customFormat="1" ht="13.5" customHeight="1" x14ac:dyDescent="0.2">
      <c r="B1066" s="273"/>
      <c r="C1066" s="273"/>
      <c r="D1066" s="273"/>
      <c r="E1066" s="273"/>
      <c r="F1066" s="273">
        <v>3.8123730115709402</v>
      </c>
      <c r="G1066" s="273">
        <v>3.5663579811532702</v>
      </c>
      <c r="H1066" s="274">
        <v>0</v>
      </c>
      <c r="I1066" s="275" t="s">
        <v>255</v>
      </c>
      <c r="J1066" s="271">
        <v>3049</v>
      </c>
      <c r="K1066" s="272">
        <v>17727</v>
      </c>
    </row>
    <row r="1067" spans="2:11" s="256" customFormat="1" ht="13.5" customHeight="1" x14ac:dyDescent="0.2">
      <c r="B1067" s="268"/>
      <c r="C1067" s="268"/>
      <c r="D1067" s="268"/>
      <c r="E1067" s="268"/>
      <c r="F1067" s="268">
        <v>5.5585394175937193</v>
      </c>
      <c r="G1067" s="268">
        <v>5.5671188803297698</v>
      </c>
      <c r="H1067" s="269">
        <v>7.7465617720548394</v>
      </c>
      <c r="I1067" s="270" t="s">
        <v>256</v>
      </c>
      <c r="J1067" s="271">
        <v>3049</v>
      </c>
      <c r="K1067" s="272">
        <v>13592</v>
      </c>
    </row>
    <row r="1068" spans="2:11" s="256" customFormat="1" ht="13.5" customHeight="1" x14ac:dyDescent="0.2">
      <c r="B1068" s="273"/>
      <c r="C1068" s="273"/>
      <c r="D1068" s="273"/>
      <c r="E1068" s="273"/>
      <c r="F1068" s="273">
        <v>3.85821926534827E-2</v>
      </c>
      <c r="G1068" s="273">
        <v>3.8607448332160899E-2</v>
      </c>
      <c r="H1068" s="274">
        <v>0.38958196145604201</v>
      </c>
      <c r="I1068" s="275" t="s">
        <v>257</v>
      </c>
      <c r="J1068" s="271">
        <v>3049</v>
      </c>
      <c r="K1068" s="272">
        <v>11566</v>
      </c>
    </row>
    <row r="1069" spans="2:11" s="256" customFormat="1" ht="13.5" customHeight="1" x14ac:dyDescent="0.2">
      <c r="B1069" s="273"/>
      <c r="C1069" s="273"/>
      <c r="D1069" s="273"/>
      <c r="E1069" s="273"/>
      <c r="F1069" s="273">
        <v>3.2748943042952501</v>
      </c>
      <c r="G1069" s="273">
        <v>3.2806458999671602</v>
      </c>
      <c r="H1069" s="274">
        <v>9.3771922809599602</v>
      </c>
      <c r="I1069" s="275" t="s">
        <v>258</v>
      </c>
      <c r="J1069" s="271">
        <v>3049</v>
      </c>
      <c r="K1069" s="272">
        <v>13419</v>
      </c>
    </row>
    <row r="1070" spans="2:11" s="256" customFormat="1" ht="13.5" customHeight="1" x14ac:dyDescent="0.2">
      <c r="B1070" s="273"/>
      <c r="C1070" s="273"/>
      <c r="D1070" s="273"/>
      <c r="E1070" s="273"/>
      <c r="F1070" s="273">
        <v>0</v>
      </c>
      <c r="G1070" s="273">
        <v>0</v>
      </c>
      <c r="H1070" s="274"/>
      <c r="I1070" s="275" t="s">
        <v>259</v>
      </c>
      <c r="J1070" s="271">
        <v>3049</v>
      </c>
      <c r="K1070" s="272">
        <v>11568</v>
      </c>
    </row>
    <row r="1071" spans="2:11" s="256" customFormat="1" ht="13.5" customHeight="1" x14ac:dyDescent="0.2">
      <c r="B1071" s="273"/>
      <c r="C1071" s="273"/>
      <c r="D1071" s="273"/>
      <c r="E1071" s="273"/>
      <c r="F1071" s="273">
        <v>1.1726435571764098</v>
      </c>
      <c r="G1071" s="273">
        <v>1.16927911261999</v>
      </c>
      <c r="H1071" s="274">
        <v>5.23502198719709</v>
      </c>
      <c r="I1071" s="275" t="s">
        <v>260</v>
      </c>
      <c r="J1071" s="271">
        <v>3049</v>
      </c>
      <c r="K1071" s="272">
        <v>12479</v>
      </c>
    </row>
    <row r="1072" spans="2:11" s="256" customFormat="1" ht="13.5" customHeight="1" x14ac:dyDescent="0.2">
      <c r="B1072" s="273"/>
      <c r="C1072" s="273"/>
      <c r="D1072" s="273"/>
      <c r="E1072" s="273"/>
      <c r="F1072" s="273">
        <v>6.7029538851739803E-3</v>
      </c>
      <c r="G1072" s="273">
        <v>6.7033828124436609E-3</v>
      </c>
      <c r="H1072" s="274">
        <v>1.1500000000000001</v>
      </c>
      <c r="I1072" s="275" t="s">
        <v>261</v>
      </c>
      <c r="J1072" s="271">
        <v>3049</v>
      </c>
      <c r="K1072" s="272">
        <v>12480</v>
      </c>
    </row>
    <row r="1073" spans="2:11" s="256" customFormat="1" ht="13.5" customHeight="1" x14ac:dyDescent="0.2">
      <c r="B1073" s="273"/>
      <c r="C1073" s="273"/>
      <c r="D1073" s="273"/>
      <c r="E1073" s="273"/>
      <c r="F1073" s="273">
        <v>0.37182257742485503</v>
      </c>
      <c r="G1073" s="273">
        <v>0.37496390275772501</v>
      </c>
      <c r="H1073" s="274">
        <v>4.1672657081977293</v>
      </c>
      <c r="I1073" s="275" t="s">
        <v>262</v>
      </c>
      <c r="J1073" s="271">
        <v>3049</v>
      </c>
      <c r="K1073" s="272">
        <v>11578</v>
      </c>
    </row>
    <row r="1074" spans="2:11" s="256" customFormat="1" ht="13.5" customHeight="1" x14ac:dyDescent="0.2">
      <c r="B1074" s="273"/>
      <c r="C1074" s="273"/>
      <c r="D1074" s="273"/>
      <c r="E1074" s="273"/>
      <c r="F1074" s="273">
        <v>0</v>
      </c>
      <c r="G1074" s="273">
        <v>0</v>
      </c>
      <c r="H1074" s="274"/>
      <c r="I1074" s="275" t="s">
        <v>263</v>
      </c>
      <c r="J1074" s="271">
        <v>3049</v>
      </c>
      <c r="K1074" s="272">
        <v>12497</v>
      </c>
    </row>
    <row r="1075" spans="2:11" s="256" customFormat="1" ht="13.5" customHeight="1" x14ac:dyDescent="0.2">
      <c r="B1075" s="273"/>
      <c r="C1075" s="273"/>
      <c r="D1075" s="273"/>
      <c r="E1075" s="273"/>
      <c r="F1075" s="273">
        <v>0.65703899662401</v>
      </c>
      <c r="G1075" s="273">
        <v>0.66003988737785502</v>
      </c>
      <c r="H1075" s="274">
        <v>7.0607951564101494</v>
      </c>
      <c r="I1075" s="275" t="s">
        <v>264</v>
      </c>
      <c r="J1075" s="271">
        <v>3049</v>
      </c>
      <c r="K1075" s="272">
        <v>15546</v>
      </c>
    </row>
    <row r="1076" spans="2:11" s="256" customFormat="1" ht="13.5" customHeight="1" x14ac:dyDescent="0.2">
      <c r="B1076" s="273"/>
      <c r="C1076" s="273"/>
      <c r="D1076" s="273"/>
      <c r="E1076" s="273"/>
      <c r="F1076" s="273">
        <v>3.6854835534542392E-2</v>
      </c>
      <c r="G1076" s="273">
        <v>3.6879246462435601E-2</v>
      </c>
      <c r="H1076" s="274"/>
      <c r="I1076" s="275" t="s">
        <v>265</v>
      </c>
      <c r="J1076" s="271">
        <v>3049</v>
      </c>
      <c r="K1076" s="272">
        <v>12481</v>
      </c>
    </row>
    <row r="1077" spans="2:11" s="256" customFormat="1" ht="13.5" customHeight="1" x14ac:dyDescent="0.2">
      <c r="B1077" s="268"/>
      <c r="C1077" s="268"/>
      <c r="D1077" s="268"/>
      <c r="E1077" s="268"/>
      <c r="F1077" s="268">
        <v>2.1586586731798501</v>
      </c>
      <c r="G1077" s="268">
        <v>2.16669557246342</v>
      </c>
      <c r="H1077" s="269">
        <v>2.4553604725976097</v>
      </c>
      <c r="I1077" s="270" t="s">
        <v>266</v>
      </c>
      <c r="J1077" s="271">
        <v>3049</v>
      </c>
      <c r="K1077" s="272">
        <v>13594</v>
      </c>
    </row>
    <row r="1078" spans="2:11" s="256" customFormat="1" ht="13.5" customHeight="1" x14ac:dyDescent="0.2">
      <c r="B1078" s="273"/>
      <c r="C1078" s="273"/>
      <c r="D1078" s="273"/>
      <c r="E1078" s="273"/>
      <c r="F1078" s="273">
        <v>0.68247222092973192</v>
      </c>
      <c r="G1078" s="273">
        <v>0.68557153184741004</v>
      </c>
      <c r="H1078" s="274">
        <v>0.6981204403310981</v>
      </c>
      <c r="I1078" s="275" t="s">
        <v>267</v>
      </c>
      <c r="J1078" s="271">
        <v>3049</v>
      </c>
      <c r="K1078" s="272">
        <v>15609</v>
      </c>
    </row>
    <row r="1079" spans="2:11" s="256" customFormat="1" ht="13.5" customHeight="1" x14ac:dyDescent="0.2">
      <c r="B1079" s="273"/>
      <c r="C1079" s="273"/>
      <c r="D1079" s="273"/>
      <c r="E1079" s="273"/>
      <c r="F1079" s="273">
        <v>0.87701199869812096</v>
      </c>
      <c r="G1079" s="273">
        <v>0.88164426673053209</v>
      </c>
      <c r="H1079" s="274">
        <v>2.9586619361844599</v>
      </c>
      <c r="I1079" s="275" t="s">
        <v>268</v>
      </c>
      <c r="J1079" s="271">
        <v>3049</v>
      </c>
      <c r="K1079" s="272">
        <v>11524</v>
      </c>
    </row>
    <row r="1080" spans="2:11" s="256" customFormat="1" ht="13.5" customHeight="1" x14ac:dyDescent="0.2">
      <c r="B1080" s="273"/>
      <c r="C1080" s="273"/>
      <c r="D1080" s="273"/>
      <c r="E1080" s="273"/>
      <c r="F1080" s="273">
        <v>0.33529804909774702</v>
      </c>
      <c r="G1080" s="273">
        <v>0.334840244794885</v>
      </c>
      <c r="H1080" s="274">
        <v>4.9992539027609899</v>
      </c>
      <c r="I1080" s="275" t="s">
        <v>269</v>
      </c>
      <c r="J1080" s="271">
        <v>3049</v>
      </c>
      <c r="K1080" s="272">
        <v>15745</v>
      </c>
    </row>
    <row r="1081" spans="2:11" s="256" customFormat="1" ht="13.5" customHeight="1" x14ac:dyDescent="0.2">
      <c r="B1081" s="273"/>
      <c r="C1081" s="273"/>
      <c r="D1081" s="273"/>
      <c r="E1081" s="273"/>
      <c r="F1081" s="273">
        <v>1.5128937649012401E-2</v>
      </c>
      <c r="G1081" s="273">
        <v>1.65172066293869E-2</v>
      </c>
      <c r="H1081" s="274">
        <v>36.540257268986693</v>
      </c>
      <c r="I1081" s="275" t="s">
        <v>270</v>
      </c>
      <c r="J1081" s="271">
        <v>3049</v>
      </c>
      <c r="K1081" s="272">
        <v>15545</v>
      </c>
    </row>
    <row r="1082" spans="2:11" s="256" customFormat="1" ht="13.5" customHeight="1" x14ac:dyDescent="0.2">
      <c r="B1082" s="268"/>
      <c r="C1082" s="268"/>
      <c r="D1082" s="268"/>
      <c r="E1082" s="268"/>
      <c r="F1082" s="268">
        <v>12.419718952937799</v>
      </c>
      <c r="G1082" s="268">
        <v>12.387818855353199</v>
      </c>
      <c r="H1082" s="269"/>
      <c r="I1082" s="270" t="s">
        <v>238</v>
      </c>
      <c r="J1082" s="271">
        <v>3049</v>
      </c>
      <c r="K1082" s="272">
        <v>13595</v>
      </c>
    </row>
    <row r="1083" spans="2:11" s="256" customFormat="1" ht="13.5" customHeight="1" x14ac:dyDescent="0.2">
      <c r="B1083" s="273"/>
      <c r="C1083" s="273"/>
      <c r="D1083" s="273"/>
      <c r="E1083" s="273"/>
      <c r="F1083" s="273">
        <v>0</v>
      </c>
      <c r="G1083" s="273">
        <v>0</v>
      </c>
      <c r="H1083" s="274"/>
      <c r="I1083" s="275" t="s">
        <v>271</v>
      </c>
      <c r="J1083" s="271">
        <v>3049</v>
      </c>
      <c r="K1083" s="272">
        <v>15610</v>
      </c>
    </row>
    <row r="1084" spans="2:11" s="256" customFormat="1" ht="13.5" customHeight="1" x14ac:dyDescent="0.2">
      <c r="B1084" s="273"/>
      <c r="C1084" s="273"/>
      <c r="D1084" s="273"/>
      <c r="E1084" s="273"/>
      <c r="F1084" s="273">
        <v>5.2021888392200291</v>
      </c>
      <c r="G1084" s="273">
        <v>5.1972753414641195</v>
      </c>
      <c r="H1084" s="274"/>
      <c r="I1084" s="275" t="s">
        <v>246</v>
      </c>
      <c r="J1084" s="271">
        <v>3049</v>
      </c>
      <c r="K1084" s="272">
        <v>15611</v>
      </c>
    </row>
    <row r="1085" spans="2:11" s="256" customFormat="1" ht="13.5" customHeight="1" x14ac:dyDescent="0.2">
      <c r="B1085" s="273"/>
      <c r="C1085" s="273"/>
      <c r="D1085" s="273"/>
      <c r="E1085" s="273"/>
      <c r="F1085" s="273">
        <v>7.0098351961985701</v>
      </c>
      <c r="G1085" s="273">
        <v>6.9816199070988789</v>
      </c>
      <c r="H1085" s="274"/>
      <c r="I1085" s="275" t="s">
        <v>272</v>
      </c>
      <c r="J1085" s="271">
        <v>3049</v>
      </c>
      <c r="K1085" s="272">
        <v>15608</v>
      </c>
    </row>
    <row r="1086" spans="2:11" s="256" customFormat="1" ht="13.5" customHeight="1" x14ac:dyDescent="0.2">
      <c r="B1086" s="268"/>
      <c r="C1086" s="268"/>
      <c r="D1086" s="268"/>
      <c r="E1086" s="268"/>
      <c r="F1086" s="268">
        <v>4.2217274562887894</v>
      </c>
      <c r="G1086" s="268">
        <v>4.2528185841368291</v>
      </c>
      <c r="H1086" s="269">
        <v>5.1936649293751801E-8</v>
      </c>
      <c r="I1086" s="270" t="s">
        <v>273</v>
      </c>
      <c r="J1086" s="271">
        <v>3049</v>
      </c>
      <c r="K1086" s="272">
        <v>15584</v>
      </c>
    </row>
    <row r="1087" spans="2:11" s="256" customFormat="1" ht="13.5" customHeight="1" x14ac:dyDescent="0.2">
      <c r="B1087" s="268"/>
      <c r="C1087" s="268"/>
      <c r="D1087" s="268"/>
      <c r="E1087" s="268"/>
      <c r="F1087" s="268">
        <v>2.57458827461519</v>
      </c>
      <c r="G1087" s="268">
        <v>2.5893397571501597</v>
      </c>
      <c r="H1087" s="269">
        <v>0</v>
      </c>
      <c r="I1087" s="270" t="s">
        <v>274</v>
      </c>
      <c r="J1087" s="271">
        <v>3049</v>
      </c>
      <c r="K1087" s="272">
        <v>17728</v>
      </c>
    </row>
    <row r="1088" spans="2:11" s="256" customFormat="1" ht="13.5" customHeight="1" x14ac:dyDescent="0.2">
      <c r="B1088" s="268"/>
      <c r="C1088" s="268"/>
      <c r="D1088" s="268"/>
      <c r="E1088" s="268"/>
      <c r="F1088" s="268">
        <v>-3.4286907460195102</v>
      </c>
      <c r="G1088" s="268">
        <v>-3.4537987653837403</v>
      </c>
      <c r="H1088" s="269"/>
      <c r="I1088" s="270" t="s">
        <v>275</v>
      </c>
      <c r="J1088" s="271">
        <v>3049</v>
      </c>
      <c r="K1088" s="272">
        <v>15624</v>
      </c>
    </row>
    <row r="1089" spans="2:11" s="256" customFormat="1" ht="13.5" customHeight="1" x14ac:dyDescent="0.2">
      <c r="B1089" s="268"/>
      <c r="C1089" s="268"/>
      <c r="D1089" s="268"/>
      <c r="E1089" s="268"/>
      <c r="F1089" s="268">
        <v>4.0611204783761794</v>
      </c>
      <c r="G1089" s="268">
        <v>3.8144803036144697</v>
      </c>
      <c r="H1089" s="269">
        <v>0</v>
      </c>
      <c r="I1089" s="270" t="s">
        <v>276</v>
      </c>
      <c r="J1089" s="271">
        <v>3049</v>
      </c>
      <c r="K1089" s="272">
        <v>15644</v>
      </c>
    </row>
    <row r="1090" spans="2:11" s="256" customFormat="1" ht="13.5" customHeight="1" x14ac:dyDescent="0.2">
      <c r="B1090" s="268"/>
      <c r="C1090" s="268"/>
      <c r="D1090" s="268"/>
      <c r="E1090" s="268"/>
      <c r="F1090" s="268">
        <v>20.230201145285598</v>
      </c>
      <c r="G1090" s="268">
        <v>20.406804094643896</v>
      </c>
      <c r="H1090" s="269">
        <v>3.8374897637707095</v>
      </c>
      <c r="I1090" s="270" t="s">
        <v>239</v>
      </c>
      <c r="J1090" s="271">
        <v>3049</v>
      </c>
      <c r="K1090" s="272">
        <v>15704</v>
      </c>
    </row>
    <row r="1091" spans="2:11" s="256" customFormat="1" ht="13.5" customHeight="1" x14ac:dyDescent="0.2">
      <c r="B1091" s="268"/>
      <c r="C1091" s="268"/>
      <c r="D1091" s="268"/>
      <c r="E1091" s="268"/>
      <c r="F1091" s="268">
        <v>50.074815908580597</v>
      </c>
      <c r="G1091" s="268">
        <v>50.284021234726296</v>
      </c>
      <c r="H1091" s="269">
        <v>6.4006582891747703</v>
      </c>
      <c r="I1091" s="270" t="s">
        <v>277</v>
      </c>
      <c r="J1091" s="271">
        <v>3049</v>
      </c>
      <c r="K1091" s="272">
        <v>15749</v>
      </c>
    </row>
    <row r="1092" spans="2:11" s="256" customFormat="1" ht="13.5" customHeight="1" x14ac:dyDescent="0.2">
      <c r="B1092" s="268"/>
      <c r="C1092" s="268"/>
      <c r="D1092" s="268"/>
      <c r="E1092" s="268"/>
      <c r="F1092" s="268">
        <v>100</v>
      </c>
      <c r="G1092" s="268">
        <v>100</v>
      </c>
      <c r="H1092" s="269">
        <v>5.7897218544353599</v>
      </c>
      <c r="I1092" s="270" t="s">
        <v>278</v>
      </c>
      <c r="J1092" s="271">
        <v>3049</v>
      </c>
      <c r="K1092" s="272">
        <v>11258</v>
      </c>
    </row>
    <row r="1093" spans="2:11" s="256" customFormat="1" ht="13.5" customHeight="1" x14ac:dyDescent="0.2">
      <c r="B1093" s="268"/>
      <c r="C1093" s="268"/>
      <c r="D1093" s="268"/>
      <c r="E1093" s="268"/>
      <c r="F1093" s="268">
        <v>56.2620814810765</v>
      </c>
      <c r="G1093" s="268">
        <v>56.318733571102698</v>
      </c>
      <c r="H1093" s="269">
        <v>8.8949418206197901</v>
      </c>
      <c r="I1093" s="270" t="s">
        <v>240</v>
      </c>
      <c r="J1093" s="271">
        <v>3049</v>
      </c>
      <c r="K1093" s="272">
        <v>15705</v>
      </c>
    </row>
    <row r="1094" spans="2:11" s="256" customFormat="1" ht="13.5" customHeight="1" x14ac:dyDescent="0.2">
      <c r="B1094" s="268"/>
      <c r="C1094" s="268"/>
      <c r="D1094" s="268"/>
      <c r="E1094" s="268"/>
      <c r="F1094" s="268">
        <v>10.9250897152326</v>
      </c>
      <c r="G1094" s="268">
        <v>10.950160363493799</v>
      </c>
      <c r="H1094" s="269">
        <v>0.312513719726633</v>
      </c>
      <c r="I1094" s="270" t="s">
        <v>279</v>
      </c>
      <c r="J1094" s="271">
        <v>3049</v>
      </c>
      <c r="K1094" s="272">
        <v>16144</v>
      </c>
    </row>
    <row r="1095" spans="2:11" s="256" customFormat="1" ht="13.5" customHeight="1" x14ac:dyDescent="0.2">
      <c r="B1095" s="273"/>
      <c r="C1095" s="273"/>
      <c r="D1095" s="273"/>
      <c r="E1095" s="273"/>
      <c r="F1095" s="273">
        <v>0.24874746680524001</v>
      </c>
      <c r="G1095" s="273">
        <v>0.248122322461202</v>
      </c>
      <c r="H1095" s="274"/>
      <c r="I1095" s="275" t="s">
        <v>508</v>
      </c>
      <c r="J1095" s="271">
        <v>3049</v>
      </c>
      <c r="K1095" s="272">
        <v>12755</v>
      </c>
    </row>
    <row r="1096" spans="2:11" s="256" customFormat="1" ht="13.5" customHeight="1" x14ac:dyDescent="0.2">
      <c r="B1096" s="273"/>
      <c r="C1096" s="273"/>
      <c r="D1096" s="273"/>
      <c r="E1096" s="273"/>
      <c r="F1096" s="273">
        <v>1.86965991681123</v>
      </c>
      <c r="G1096" s="273">
        <v>2.00666160452375</v>
      </c>
      <c r="H1096" s="274">
        <v>4.2658120875624093</v>
      </c>
      <c r="I1096" s="275" t="s">
        <v>509</v>
      </c>
      <c r="J1096" s="271">
        <v>3049</v>
      </c>
      <c r="K1096" s="272">
        <v>12359</v>
      </c>
    </row>
    <row r="1097" spans="2:11" s="256" customFormat="1" ht="26.25" customHeight="1" x14ac:dyDescent="0.2"/>
    <row r="1098" spans="2:11" s="256" customFormat="1" ht="13.5" customHeight="1" x14ac:dyDescent="0.2">
      <c r="B1098" s="257"/>
      <c r="C1098" s="258"/>
      <c r="D1098" s="258"/>
      <c r="E1098" s="258"/>
      <c r="F1098" s="258"/>
      <c r="G1098" s="259"/>
      <c r="H1098" s="260" t="s">
        <v>300</v>
      </c>
      <c r="I1098" s="261"/>
      <c r="J1098" s="262" t="s">
        <v>228</v>
      </c>
      <c r="K1098" s="262" t="s">
        <v>229</v>
      </c>
    </row>
    <row r="1099" spans="2:11" s="256" customFormat="1" ht="13.5" customHeight="1" x14ac:dyDescent="0.2">
      <c r="B1099" s="263"/>
      <c r="C1099" s="264"/>
      <c r="D1099" s="264"/>
      <c r="E1099" s="264"/>
      <c r="F1099" s="369" t="s">
        <v>617</v>
      </c>
      <c r="G1099" s="369"/>
      <c r="H1099" s="369"/>
      <c r="I1099" s="261"/>
      <c r="J1099" s="261"/>
      <c r="K1099" s="265"/>
    </row>
    <row r="1100" spans="2:11" s="256" customFormat="1" ht="13.5" customHeight="1" x14ac:dyDescent="0.2">
      <c r="B1100" s="367" t="s">
        <v>231</v>
      </c>
      <c r="C1100" s="367"/>
      <c r="D1100" s="367" t="s">
        <v>232</v>
      </c>
      <c r="E1100" s="367"/>
      <c r="F1100" s="266" t="s">
        <v>232</v>
      </c>
      <c r="G1100" s="266" t="s">
        <v>232</v>
      </c>
      <c r="H1100" s="368" t="s">
        <v>231</v>
      </c>
      <c r="I1100" s="267" t="s">
        <v>233</v>
      </c>
      <c r="J1100" s="261"/>
      <c r="K1100" s="265"/>
    </row>
    <row r="1101" spans="2:11" s="256" customFormat="1" ht="13.5" customHeight="1" x14ac:dyDescent="0.2">
      <c r="B1101" s="266" t="s">
        <v>234</v>
      </c>
      <c r="C1101" s="266" t="s">
        <v>235</v>
      </c>
      <c r="D1101" s="266" t="s">
        <v>234</v>
      </c>
      <c r="E1101" s="266" t="s">
        <v>235</v>
      </c>
      <c r="F1101" s="266" t="s">
        <v>592</v>
      </c>
      <c r="G1101" s="266" t="s">
        <v>594</v>
      </c>
      <c r="H1101" s="368"/>
      <c r="I1101" s="261"/>
      <c r="J1101" s="261"/>
      <c r="K1101" s="265"/>
    </row>
    <row r="1102" spans="2:11" s="256" customFormat="1" ht="13.5" customHeight="1" x14ac:dyDescent="0.2">
      <c r="B1102" s="268"/>
      <c r="C1102" s="268"/>
      <c r="D1102" s="268"/>
      <c r="E1102" s="268"/>
      <c r="F1102" s="268">
        <v>35.929016419804796</v>
      </c>
      <c r="G1102" s="268">
        <v>36.054653853875102</v>
      </c>
      <c r="H1102" s="269">
        <v>5.7790648105126001</v>
      </c>
      <c r="I1102" s="270" t="s">
        <v>236</v>
      </c>
      <c r="J1102" s="271">
        <v>3050</v>
      </c>
      <c r="K1102" s="272">
        <v>13591</v>
      </c>
    </row>
    <row r="1103" spans="2:11" s="256" customFormat="1" ht="13.5" customHeight="1" x14ac:dyDescent="0.2">
      <c r="B1103" s="268"/>
      <c r="C1103" s="268"/>
      <c r="D1103" s="268"/>
      <c r="E1103" s="268"/>
      <c r="F1103" s="268">
        <v>27.597201687460498</v>
      </c>
      <c r="G1103" s="268">
        <v>27.718223611004497</v>
      </c>
      <c r="H1103" s="269">
        <v>5.1247848004743597</v>
      </c>
      <c r="I1103" s="270" t="s">
        <v>250</v>
      </c>
      <c r="J1103" s="271">
        <v>3050</v>
      </c>
      <c r="K1103" s="272">
        <v>19967</v>
      </c>
    </row>
    <row r="1104" spans="2:11" s="256" customFormat="1" ht="13.5" customHeight="1" x14ac:dyDescent="0.2">
      <c r="B1104" s="273"/>
      <c r="C1104" s="273"/>
      <c r="D1104" s="273"/>
      <c r="E1104" s="273"/>
      <c r="F1104" s="273">
        <v>19.999390459344799</v>
      </c>
      <c r="G1104" s="273">
        <v>20.021858244181097</v>
      </c>
      <c r="H1104" s="274">
        <v>7.4057335876579593</v>
      </c>
      <c r="I1104" s="275" t="s">
        <v>251</v>
      </c>
      <c r="J1104" s="271">
        <v>3050</v>
      </c>
      <c r="K1104" s="272">
        <v>15744</v>
      </c>
    </row>
    <row r="1105" spans="2:11" s="256" customFormat="1" ht="13.5" customHeight="1" x14ac:dyDescent="0.2">
      <c r="B1105" s="273"/>
      <c r="C1105" s="273"/>
      <c r="D1105" s="273"/>
      <c r="E1105" s="273"/>
      <c r="F1105" s="273">
        <v>10.857756026048401</v>
      </c>
      <c r="G1105" s="273">
        <v>10.886177768018801</v>
      </c>
      <c r="H1105" s="274">
        <v>3.5088501463157802</v>
      </c>
      <c r="I1105" s="275" t="s">
        <v>252</v>
      </c>
      <c r="J1105" s="271">
        <v>3050</v>
      </c>
      <c r="K1105" s="272">
        <v>13462</v>
      </c>
    </row>
    <row r="1106" spans="2:11" s="256" customFormat="1" ht="13.5" customHeight="1" x14ac:dyDescent="0.2">
      <c r="B1106" s="273"/>
      <c r="C1106" s="273"/>
      <c r="D1106" s="273"/>
      <c r="E1106" s="273"/>
      <c r="F1106" s="273">
        <v>3.8507153713120497</v>
      </c>
      <c r="G1106" s="273">
        <v>3.89375983400384</v>
      </c>
      <c r="H1106" s="274">
        <v>4.4738758235438798</v>
      </c>
      <c r="I1106" s="275" t="s">
        <v>253</v>
      </c>
      <c r="J1106" s="271">
        <v>3050</v>
      </c>
      <c r="K1106" s="272">
        <v>15544</v>
      </c>
    </row>
    <row r="1107" spans="2:11" s="256" customFormat="1" ht="13.5" customHeight="1" x14ac:dyDescent="0.2">
      <c r="B1107" s="273"/>
      <c r="C1107" s="273"/>
      <c r="D1107" s="273"/>
      <c r="E1107" s="273"/>
      <c r="F1107" s="273">
        <v>0.24424347537377902</v>
      </c>
      <c r="G1107" s="273">
        <v>0.24363389899576299</v>
      </c>
      <c r="H1107" s="274">
        <v>4.0253265522848691</v>
      </c>
      <c r="I1107" s="275" t="s">
        <v>254</v>
      </c>
      <c r="J1107" s="271">
        <v>3050</v>
      </c>
      <c r="K1107" s="272">
        <v>12978</v>
      </c>
    </row>
    <row r="1108" spans="2:11" s="256" customFormat="1" ht="13.5" customHeight="1" x14ac:dyDescent="0.2">
      <c r="B1108" s="268"/>
      <c r="C1108" s="268"/>
      <c r="D1108" s="268"/>
      <c r="E1108" s="268"/>
      <c r="F1108" s="268">
        <v>23.643726728135096</v>
      </c>
      <c r="G1108" s="268">
        <v>23.407722970201799</v>
      </c>
      <c r="H1108" s="269">
        <v>3.3980372406704804</v>
      </c>
      <c r="I1108" s="270" t="s">
        <v>237</v>
      </c>
      <c r="J1108" s="271">
        <v>3050</v>
      </c>
      <c r="K1108" s="272">
        <v>17726</v>
      </c>
    </row>
    <row r="1109" spans="2:11" s="256" customFormat="1" ht="13.5" customHeight="1" x14ac:dyDescent="0.2">
      <c r="B1109" s="273"/>
      <c r="C1109" s="273"/>
      <c r="D1109" s="273"/>
      <c r="E1109" s="273"/>
      <c r="F1109" s="273">
        <v>2.8332760388128397</v>
      </c>
      <c r="G1109" s="273">
        <v>2.5576663363776397</v>
      </c>
      <c r="H1109" s="274">
        <v>2.53961108599161E-2</v>
      </c>
      <c r="I1109" s="275" t="s">
        <v>255</v>
      </c>
      <c r="J1109" s="271">
        <v>3050</v>
      </c>
      <c r="K1109" s="272">
        <v>17727</v>
      </c>
    </row>
    <row r="1110" spans="2:11" s="256" customFormat="1" ht="13.5" customHeight="1" x14ac:dyDescent="0.2">
      <c r="B1110" s="268"/>
      <c r="C1110" s="268"/>
      <c r="D1110" s="268"/>
      <c r="E1110" s="268"/>
      <c r="F1110" s="268">
        <v>20.810450689322199</v>
      </c>
      <c r="G1110" s="268">
        <v>20.850056633824099</v>
      </c>
      <c r="H1110" s="269">
        <v>3.8572115009141501</v>
      </c>
      <c r="I1110" s="270" t="s">
        <v>256</v>
      </c>
      <c r="J1110" s="271">
        <v>3050</v>
      </c>
      <c r="K1110" s="272">
        <v>13592</v>
      </c>
    </row>
    <row r="1111" spans="2:11" s="256" customFormat="1" ht="13.5" customHeight="1" x14ac:dyDescent="0.2">
      <c r="B1111" s="273"/>
      <c r="C1111" s="273"/>
      <c r="D1111" s="273"/>
      <c r="E1111" s="273"/>
      <c r="F1111" s="273">
        <v>4.2693906923409299</v>
      </c>
      <c r="G1111" s="273">
        <v>4.2662206683175592</v>
      </c>
      <c r="H1111" s="274">
        <v>0.61487102531169902</v>
      </c>
      <c r="I1111" s="275" t="s">
        <v>257</v>
      </c>
      <c r="J1111" s="271">
        <v>3050</v>
      </c>
      <c r="K1111" s="272">
        <v>11566</v>
      </c>
    </row>
    <row r="1112" spans="2:11" s="256" customFormat="1" ht="13.5" customHeight="1" x14ac:dyDescent="0.2">
      <c r="B1112" s="273"/>
      <c r="C1112" s="273"/>
      <c r="D1112" s="273"/>
      <c r="E1112" s="273"/>
      <c r="F1112" s="273">
        <v>9.5033483945099384</v>
      </c>
      <c r="G1112" s="273">
        <v>9.52348040609888</v>
      </c>
      <c r="H1112" s="274">
        <v>5.2233360534308293</v>
      </c>
      <c r="I1112" s="275" t="s">
        <v>258</v>
      </c>
      <c r="J1112" s="271">
        <v>3050</v>
      </c>
      <c r="K1112" s="272">
        <v>13419</v>
      </c>
    </row>
    <row r="1113" spans="2:11" s="256" customFormat="1" ht="13.5" customHeight="1" x14ac:dyDescent="0.2">
      <c r="B1113" s="273"/>
      <c r="C1113" s="273"/>
      <c r="D1113" s="273"/>
      <c r="E1113" s="273"/>
      <c r="F1113" s="273">
        <v>7.1017448270900901E-3</v>
      </c>
      <c r="G1113" s="273">
        <v>7.10706743809975E-3</v>
      </c>
      <c r="H1113" s="274">
        <v>1.41</v>
      </c>
      <c r="I1113" s="275" t="s">
        <v>259</v>
      </c>
      <c r="J1113" s="271">
        <v>3050</v>
      </c>
      <c r="K1113" s="272">
        <v>11568</v>
      </c>
    </row>
    <row r="1114" spans="2:11" s="256" customFormat="1" ht="13.5" customHeight="1" x14ac:dyDescent="0.2">
      <c r="B1114" s="273"/>
      <c r="C1114" s="273"/>
      <c r="D1114" s="273"/>
      <c r="E1114" s="273"/>
      <c r="F1114" s="273">
        <v>3.4528427066301903</v>
      </c>
      <c r="G1114" s="273">
        <v>3.4601266373257702</v>
      </c>
      <c r="H1114" s="274">
        <v>4.6001121224069399</v>
      </c>
      <c r="I1114" s="275" t="s">
        <v>260</v>
      </c>
      <c r="J1114" s="271">
        <v>3050</v>
      </c>
      <c r="K1114" s="272">
        <v>12479</v>
      </c>
    </row>
    <row r="1115" spans="2:11" s="256" customFormat="1" ht="13.5" customHeight="1" x14ac:dyDescent="0.2">
      <c r="B1115" s="273"/>
      <c r="C1115" s="273"/>
      <c r="D1115" s="273"/>
      <c r="E1115" s="273"/>
      <c r="F1115" s="273">
        <v>0.35043301108187996</v>
      </c>
      <c r="G1115" s="273">
        <v>0.35019293553581804</v>
      </c>
      <c r="H1115" s="274">
        <v>2.8247673416329602</v>
      </c>
      <c r="I1115" s="275" t="s">
        <v>261</v>
      </c>
      <c r="J1115" s="271">
        <v>3050</v>
      </c>
      <c r="K1115" s="272">
        <v>12480</v>
      </c>
    </row>
    <row r="1116" spans="2:11" s="256" customFormat="1" ht="13.5" customHeight="1" x14ac:dyDescent="0.2">
      <c r="B1116" s="273"/>
      <c r="C1116" s="273"/>
      <c r="D1116" s="273"/>
      <c r="E1116" s="273"/>
      <c r="F1116" s="273">
        <v>0.55412735253287804</v>
      </c>
      <c r="G1116" s="273">
        <v>0.56449206760186188</v>
      </c>
      <c r="H1116" s="274">
        <v>4.3433286890971798</v>
      </c>
      <c r="I1116" s="275" t="s">
        <v>262</v>
      </c>
      <c r="J1116" s="271">
        <v>3050</v>
      </c>
      <c r="K1116" s="272">
        <v>11578</v>
      </c>
    </row>
    <row r="1117" spans="2:11" s="256" customFormat="1" ht="13.5" customHeight="1" x14ac:dyDescent="0.2">
      <c r="B1117" s="273"/>
      <c r="C1117" s="273"/>
      <c r="D1117" s="273"/>
      <c r="E1117" s="273"/>
      <c r="F1117" s="273">
        <v>0</v>
      </c>
      <c r="G1117" s="273">
        <v>0</v>
      </c>
      <c r="H1117" s="274"/>
      <c r="I1117" s="275" t="s">
        <v>263</v>
      </c>
      <c r="J1117" s="271">
        <v>3050</v>
      </c>
      <c r="K1117" s="272">
        <v>12497</v>
      </c>
    </row>
    <row r="1118" spans="2:11" s="256" customFormat="1" ht="13.5" customHeight="1" x14ac:dyDescent="0.2">
      <c r="B1118" s="273"/>
      <c r="C1118" s="273"/>
      <c r="D1118" s="273"/>
      <c r="E1118" s="273"/>
      <c r="F1118" s="273">
        <v>1.21630822251155</v>
      </c>
      <c r="G1118" s="273">
        <v>1.2193163732454098</v>
      </c>
      <c r="H1118" s="274">
        <v>7.0234437513810892</v>
      </c>
      <c r="I1118" s="275" t="s">
        <v>264</v>
      </c>
      <c r="J1118" s="271">
        <v>3050</v>
      </c>
      <c r="K1118" s="272">
        <v>15546</v>
      </c>
    </row>
    <row r="1119" spans="2:11" s="256" customFormat="1" ht="13.5" customHeight="1" x14ac:dyDescent="0.2">
      <c r="B1119" s="273"/>
      <c r="C1119" s="273"/>
      <c r="D1119" s="273"/>
      <c r="E1119" s="273"/>
      <c r="F1119" s="273">
        <v>1.4096670980716599</v>
      </c>
      <c r="G1119" s="273">
        <v>1.41185198050918</v>
      </c>
      <c r="H1119" s="274">
        <v>9.6919950890311898E-2</v>
      </c>
      <c r="I1119" s="275" t="s">
        <v>265</v>
      </c>
      <c r="J1119" s="271">
        <v>3050</v>
      </c>
      <c r="K1119" s="272">
        <v>12481</v>
      </c>
    </row>
    <row r="1120" spans="2:11" s="256" customFormat="1" ht="13.5" customHeight="1" x14ac:dyDescent="0.2">
      <c r="B1120" s="268"/>
      <c r="C1120" s="268"/>
      <c r="D1120" s="268"/>
      <c r="E1120" s="268"/>
      <c r="F1120" s="268">
        <v>8.3488766627248996</v>
      </c>
      <c r="G1120" s="268">
        <v>8.4416924174787393</v>
      </c>
      <c r="H1120" s="269">
        <v>2.7689513703345101</v>
      </c>
      <c r="I1120" s="270" t="s">
        <v>266</v>
      </c>
      <c r="J1120" s="271">
        <v>3050</v>
      </c>
      <c r="K1120" s="272">
        <v>13594</v>
      </c>
    </row>
    <row r="1121" spans="2:11" s="256" customFormat="1" ht="13.5" customHeight="1" x14ac:dyDescent="0.2">
      <c r="B1121" s="273"/>
      <c r="C1121" s="273"/>
      <c r="D1121" s="273"/>
      <c r="E1121" s="273"/>
      <c r="F1121" s="273">
        <v>1.1884970795374199</v>
      </c>
      <c r="G1121" s="273">
        <v>1.1943459270421699</v>
      </c>
      <c r="H1121" s="274">
        <v>0.70284754797801208</v>
      </c>
      <c r="I1121" s="275" t="s">
        <v>267</v>
      </c>
      <c r="J1121" s="271">
        <v>3050</v>
      </c>
      <c r="K1121" s="272">
        <v>15609</v>
      </c>
    </row>
    <row r="1122" spans="2:11" s="256" customFormat="1" ht="13.5" customHeight="1" x14ac:dyDescent="0.2">
      <c r="B1122" s="273"/>
      <c r="C1122" s="273"/>
      <c r="D1122" s="273"/>
      <c r="E1122" s="273"/>
      <c r="F1122" s="273">
        <v>5.8672493208557501</v>
      </c>
      <c r="G1122" s="273">
        <v>5.9339342501205392</v>
      </c>
      <c r="H1122" s="274">
        <v>3.3100514907445096</v>
      </c>
      <c r="I1122" s="275" t="s">
        <v>268</v>
      </c>
      <c r="J1122" s="271">
        <v>3050</v>
      </c>
      <c r="K1122" s="272">
        <v>11524</v>
      </c>
    </row>
    <row r="1123" spans="2:11" s="256" customFormat="1" ht="13.5" customHeight="1" x14ac:dyDescent="0.2">
      <c r="B1123" s="273"/>
      <c r="C1123" s="273"/>
      <c r="D1123" s="273"/>
      <c r="E1123" s="273"/>
      <c r="F1123" s="273">
        <v>0.44591985953761704</v>
      </c>
      <c r="G1123" s="273">
        <v>0.444447505282907</v>
      </c>
      <c r="H1123" s="274">
        <v>4.8453502428245701</v>
      </c>
      <c r="I1123" s="275" t="s">
        <v>269</v>
      </c>
      <c r="J1123" s="271">
        <v>3050</v>
      </c>
      <c r="K1123" s="272">
        <v>15745</v>
      </c>
    </row>
    <row r="1124" spans="2:11" s="256" customFormat="1" ht="13.5" customHeight="1" x14ac:dyDescent="0.2">
      <c r="B1124" s="273"/>
      <c r="C1124" s="273"/>
      <c r="D1124" s="273"/>
      <c r="E1124" s="273"/>
      <c r="F1124" s="273">
        <v>0.17286367144425199</v>
      </c>
      <c r="G1124" s="273">
        <v>0.180615032695254</v>
      </c>
      <c r="H1124" s="274">
        <v>4.0538648245753492</v>
      </c>
      <c r="I1124" s="275" t="s">
        <v>270</v>
      </c>
      <c r="J1124" s="271">
        <v>3050</v>
      </c>
      <c r="K1124" s="272">
        <v>15545</v>
      </c>
    </row>
    <row r="1125" spans="2:11" s="256" customFormat="1" ht="13.5" customHeight="1" x14ac:dyDescent="0.2">
      <c r="B1125" s="268"/>
      <c r="C1125" s="268"/>
      <c r="D1125" s="268"/>
      <c r="E1125" s="268"/>
      <c r="F1125" s="268">
        <v>28.012937994734596</v>
      </c>
      <c r="G1125" s="268">
        <v>27.957376052144699</v>
      </c>
      <c r="H1125" s="269">
        <v>2.31923983348522E-6</v>
      </c>
      <c r="I1125" s="270" t="s">
        <v>238</v>
      </c>
      <c r="J1125" s="271">
        <v>3050</v>
      </c>
      <c r="K1125" s="272">
        <v>13595</v>
      </c>
    </row>
    <row r="1126" spans="2:11" s="256" customFormat="1" ht="13.5" customHeight="1" x14ac:dyDescent="0.2">
      <c r="B1126" s="273"/>
      <c r="C1126" s="273"/>
      <c r="D1126" s="273"/>
      <c r="E1126" s="273"/>
      <c r="F1126" s="273">
        <v>3.1317205316176002</v>
      </c>
      <c r="G1126" s="273">
        <v>3.1180747669222901</v>
      </c>
      <c r="H1126" s="274">
        <v>0</v>
      </c>
      <c r="I1126" s="275" t="s">
        <v>271</v>
      </c>
      <c r="J1126" s="271">
        <v>3050</v>
      </c>
      <c r="K1126" s="272">
        <v>15610</v>
      </c>
    </row>
    <row r="1127" spans="2:11" s="256" customFormat="1" ht="13.5" customHeight="1" x14ac:dyDescent="0.2">
      <c r="B1127" s="273"/>
      <c r="C1127" s="273"/>
      <c r="D1127" s="273"/>
      <c r="E1127" s="273"/>
      <c r="F1127" s="273">
        <v>11.793507302332399</v>
      </c>
      <c r="G1127" s="273">
        <v>11.780203984227301</v>
      </c>
      <c r="H1127" s="274">
        <v>4.9042621898654701E-6</v>
      </c>
      <c r="I1127" s="275" t="s">
        <v>246</v>
      </c>
      <c r="J1127" s="271">
        <v>3050</v>
      </c>
      <c r="K1127" s="272">
        <v>15611</v>
      </c>
    </row>
    <row r="1128" spans="2:11" s="256" customFormat="1" ht="13.5" customHeight="1" x14ac:dyDescent="0.2">
      <c r="B1128" s="273"/>
      <c r="C1128" s="273"/>
      <c r="D1128" s="273"/>
      <c r="E1128" s="273"/>
      <c r="F1128" s="273">
        <v>15.688230307894298</v>
      </c>
      <c r="G1128" s="273">
        <v>15.6432673679831</v>
      </c>
      <c r="H1128" s="274">
        <v>0</v>
      </c>
      <c r="I1128" s="275" t="s">
        <v>272</v>
      </c>
      <c r="J1128" s="271">
        <v>3050</v>
      </c>
      <c r="K1128" s="272">
        <v>15608</v>
      </c>
    </row>
    <row r="1129" spans="2:11" s="256" customFormat="1" ht="13.5" customHeight="1" x14ac:dyDescent="0.2">
      <c r="B1129" s="268"/>
      <c r="C1129" s="268"/>
      <c r="D1129" s="268"/>
      <c r="E1129" s="268"/>
      <c r="F1129" s="268">
        <v>5.2425054462745297</v>
      </c>
      <c r="G1129" s="268">
        <v>5.3085162844473599</v>
      </c>
      <c r="H1129" s="269">
        <v>6.0555453605999801E-2</v>
      </c>
      <c r="I1129" s="270" t="s">
        <v>273</v>
      </c>
      <c r="J1129" s="271">
        <v>3050</v>
      </c>
      <c r="K1129" s="272">
        <v>15584</v>
      </c>
    </row>
    <row r="1130" spans="2:11" s="256" customFormat="1" ht="13.5" customHeight="1" x14ac:dyDescent="0.2">
      <c r="B1130" s="268"/>
      <c r="C1130" s="268"/>
      <c r="D1130" s="268"/>
      <c r="E1130" s="268"/>
      <c r="F1130" s="268">
        <v>2.0305490708093599</v>
      </c>
      <c r="G1130" s="268">
        <v>2.0422890587995801</v>
      </c>
      <c r="H1130" s="269">
        <v>0</v>
      </c>
      <c r="I1130" s="270" t="s">
        <v>274</v>
      </c>
      <c r="J1130" s="271">
        <v>3050</v>
      </c>
      <c r="K1130" s="272">
        <v>17728</v>
      </c>
    </row>
    <row r="1131" spans="2:11" s="256" customFormat="1" ht="13.5" customHeight="1" x14ac:dyDescent="0.2">
      <c r="B1131" s="268"/>
      <c r="C1131" s="268"/>
      <c r="D1131" s="268"/>
      <c r="E1131" s="268"/>
      <c r="F1131" s="268">
        <v>-10.0731581792865</v>
      </c>
      <c r="G1131" s="268">
        <v>-10.133548469444099</v>
      </c>
      <c r="H1131" s="269"/>
      <c r="I1131" s="270" t="s">
        <v>275</v>
      </c>
      <c r="J1131" s="271">
        <v>3050</v>
      </c>
      <c r="K1131" s="272">
        <v>15624</v>
      </c>
    </row>
    <row r="1132" spans="2:11" s="256" customFormat="1" ht="13.5" customHeight="1" x14ac:dyDescent="0.2">
      <c r="B1132" s="268"/>
      <c r="C1132" s="268"/>
      <c r="D1132" s="268"/>
      <c r="E1132" s="268"/>
      <c r="F1132" s="268">
        <v>3.5076227701626999</v>
      </c>
      <c r="G1132" s="268">
        <v>3.2460160387155201</v>
      </c>
      <c r="H1132" s="269">
        <v>2.0513663268042201E-2</v>
      </c>
      <c r="I1132" s="270" t="s">
        <v>276</v>
      </c>
      <c r="J1132" s="271">
        <v>3050</v>
      </c>
      <c r="K1132" s="272">
        <v>15644</v>
      </c>
    </row>
    <row r="1133" spans="2:11" s="256" customFormat="1" ht="13.5" customHeight="1" x14ac:dyDescent="0.2">
      <c r="B1133" s="268"/>
      <c r="C1133" s="268"/>
      <c r="D1133" s="268"/>
      <c r="E1133" s="268"/>
      <c r="F1133" s="268">
        <v>27.745126629637898</v>
      </c>
      <c r="G1133" s="268">
        <v>27.942286512463298</v>
      </c>
      <c r="H1133" s="269">
        <v>3.9159267377509996</v>
      </c>
      <c r="I1133" s="270" t="s">
        <v>239</v>
      </c>
      <c r="J1133" s="271">
        <v>3050</v>
      </c>
      <c r="K1133" s="272">
        <v>15704</v>
      </c>
    </row>
    <row r="1134" spans="2:11" s="256" customFormat="1" ht="13.5" customHeight="1" x14ac:dyDescent="0.2">
      <c r="B1134" s="268"/>
      <c r="C1134" s="268"/>
      <c r="D1134" s="268"/>
      <c r="E1134" s="268"/>
      <c r="F1134" s="268">
        <v>24.565735060461602</v>
      </c>
      <c r="G1134" s="268">
        <v>24.748892820203899</v>
      </c>
      <c r="H1134" s="269">
        <v>4.0608448982251195</v>
      </c>
      <c r="I1134" s="270" t="s">
        <v>277</v>
      </c>
      <c r="J1134" s="271">
        <v>3050</v>
      </c>
      <c r="K1134" s="272">
        <v>15749</v>
      </c>
    </row>
    <row r="1135" spans="2:11" s="256" customFormat="1" ht="13.5" customHeight="1" x14ac:dyDescent="0.2">
      <c r="B1135" s="268"/>
      <c r="C1135" s="268"/>
      <c r="D1135" s="268"/>
      <c r="E1135" s="268"/>
      <c r="F1135" s="268">
        <v>103.14514466973399</v>
      </c>
      <c r="G1135" s="268">
        <v>103.14992512261099</v>
      </c>
      <c r="H1135" s="269">
        <v>3.1141353169696995</v>
      </c>
      <c r="I1135" s="270" t="s">
        <v>278</v>
      </c>
      <c r="J1135" s="271">
        <v>3050</v>
      </c>
      <c r="K1135" s="272">
        <v>11258</v>
      </c>
    </row>
    <row r="1136" spans="2:11" s="256" customFormat="1" ht="13.5" customHeight="1" x14ac:dyDescent="0.2">
      <c r="B1136" s="268"/>
      <c r="C1136" s="268"/>
      <c r="D1136" s="268"/>
      <c r="E1136" s="268"/>
      <c r="F1136" s="268">
        <v>35.014959837376196</v>
      </c>
      <c r="G1136" s="268">
        <v>35.060280810829298</v>
      </c>
      <c r="H1136" s="269">
        <v>5.7477258518346996</v>
      </c>
      <c r="I1136" s="270" t="s">
        <v>240</v>
      </c>
      <c r="J1136" s="271">
        <v>3050</v>
      </c>
      <c r="K1136" s="272">
        <v>15705</v>
      </c>
    </row>
    <row r="1137" spans="2:11" s="256" customFormat="1" ht="13.5" customHeight="1" x14ac:dyDescent="0.2">
      <c r="B1137" s="268"/>
      <c r="C1137" s="268"/>
      <c r="D1137" s="268"/>
      <c r="E1137" s="268"/>
      <c r="F1137" s="268">
        <v>16.096744391030299</v>
      </c>
      <c r="G1137" s="268">
        <v>16.145167584751402</v>
      </c>
      <c r="H1137" s="269">
        <v>0.85544390940859205</v>
      </c>
      <c r="I1137" s="270" t="s">
        <v>279</v>
      </c>
      <c r="J1137" s="271">
        <v>3050</v>
      </c>
      <c r="K1137" s="272">
        <v>16144</v>
      </c>
    </row>
    <row r="1138" spans="2:11" s="256" customFormat="1" ht="13.5" customHeight="1" x14ac:dyDescent="0.2">
      <c r="B1138" s="273"/>
      <c r="C1138" s="273"/>
      <c r="D1138" s="273"/>
      <c r="E1138" s="273"/>
      <c r="F1138" s="273">
        <v>0.67434673134986001</v>
      </c>
      <c r="G1138" s="273">
        <v>0.68834970233788106</v>
      </c>
      <c r="H1138" s="274"/>
      <c r="I1138" s="275" t="s">
        <v>508</v>
      </c>
      <c r="J1138" s="271">
        <v>3050</v>
      </c>
      <c r="K1138" s="272">
        <v>12755</v>
      </c>
    </row>
    <row r="1139" spans="2:11" s="256" customFormat="1" ht="13.5" customHeight="1" x14ac:dyDescent="0.2">
      <c r="B1139" s="273"/>
      <c r="C1139" s="273"/>
      <c r="D1139" s="273"/>
      <c r="E1139" s="273"/>
      <c r="F1139" s="273">
        <v>0.97691108772587409</v>
      </c>
      <c r="G1139" s="273">
        <v>1.0092241086756999</v>
      </c>
      <c r="H1139" s="274">
        <v>3.2929668632276301</v>
      </c>
      <c r="I1139" s="275" t="s">
        <v>509</v>
      </c>
      <c r="J1139" s="271">
        <v>3050</v>
      </c>
      <c r="K1139" s="272">
        <v>12359</v>
      </c>
    </row>
    <row r="1140" spans="2:11" s="256" customFormat="1" ht="26.25" customHeight="1" x14ac:dyDescent="0.2"/>
    <row r="1141" spans="2:11" s="256" customFormat="1" ht="13.5" customHeight="1" x14ac:dyDescent="0.2">
      <c r="B1141" s="257"/>
      <c r="C1141" s="258"/>
      <c r="D1141" s="258"/>
      <c r="E1141" s="258"/>
      <c r="F1141" s="258"/>
      <c r="G1141" s="259"/>
      <c r="H1141" s="260" t="s">
        <v>301</v>
      </c>
      <c r="I1141" s="261"/>
      <c r="J1141" s="262" t="s">
        <v>228</v>
      </c>
      <c r="K1141" s="262" t="s">
        <v>229</v>
      </c>
    </row>
    <row r="1142" spans="2:11" s="256" customFormat="1" ht="13.5" customHeight="1" x14ac:dyDescent="0.2">
      <c r="B1142" s="263"/>
      <c r="C1142" s="264"/>
      <c r="D1142" s="264"/>
      <c r="E1142" s="264"/>
      <c r="F1142" s="369" t="s">
        <v>618</v>
      </c>
      <c r="G1142" s="369"/>
      <c r="H1142" s="369"/>
      <c r="I1142" s="261"/>
      <c r="J1142" s="261"/>
      <c r="K1142" s="265"/>
    </row>
    <row r="1143" spans="2:11" s="256" customFormat="1" ht="13.5" customHeight="1" x14ac:dyDescent="0.2">
      <c r="B1143" s="367" t="s">
        <v>231</v>
      </c>
      <c r="C1143" s="367"/>
      <c r="D1143" s="367" t="s">
        <v>232</v>
      </c>
      <c r="E1143" s="367"/>
      <c r="F1143" s="266" t="s">
        <v>232</v>
      </c>
      <c r="G1143" s="266" t="s">
        <v>232</v>
      </c>
      <c r="H1143" s="368" t="s">
        <v>231</v>
      </c>
      <c r="I1143" s="267" t="s">
        <v>233</v>
      </c>
      <c r="J1143" s="261"/>
      <c r="K1143" s="265"/>
    </row>
    <row r="1144" spans="2:11" s="256" customFormat="1" ht="13.5" customHeight="1" x14ac:dyDescent="0.2">
      <c r="B1144" s="266" t="s">
        <v>234</v>
      </c>
      <c r="C1144" s="266" t="s">
        <v>235</v>
      </c>
      <c r="D1144" s="266" t="s">
        <v>234</v>
      </c>
      <c r="E1144" s="266" t="s">
        <v>235</v>
      </c>
      <c r="F1144" s="266" t="s">
        <v>592</v>
      </c>
      <c r="G1144" s="266" t="s">
        <v>594</v>
      </c>
      <c r="H1144" s="368"/>
      <c r="I1144" s="261"/>
      <c r="J1144" s="261"/>
      <c r="K1144" s="265"/>
    </row>
    <row r="1145" spans="2:11" s="256" customFormat="1" ht="13.5" customHeight="1" x14ac:dyDescent="0.2">
      <c r="B1145" s="268">
        <v>5.5</v>
      </c>
      <c r="C1145" s="268">
        <v>3.5</v>
      </c>
      <c r="D1145" s="268"/>
      <c r="E1145" s="268"/>
      <c r="F1145" s="268">
        <v>25.030616283422798</v>
      </c>
      <c r="G1145" s="268">
        <v>25.132407687376102</v>
      </c>
      <c r="H1145" s="269">
        <v>4.4546450048685706</v>
      </c>
      <c r="I1145" s="270" t="s">
        <v>236</v>
      </c>
      <c r="J1145" s="271">
        <v>3052</v>
      </c>
      <c r="K1145" s="272">
        <v>13591</v>
      </c>
    </row>
    <row r="1146" spans="2:11" s="256" customFormat="1" ht="13.5" customHeight="1" x14ac:dyDescent="0.2">
      <c r="B1146" s="268"/>
      <c r="C1146" s="268"/>
      <c r="D1146" s="268"/>
      <c r="E1146" s="268"/>
      <c r="F1146" s="268">
        <v>25.030616283422798</v>
      </c>
      <c r="G1146" s="268">
        <v>25.132407687376102</v>
      </c>
      <c r="H1146" s="269">
        <v>4.4546450048685706</v>
      </c>
      <c r="I1146" s="270" t="s">
        <v>250</v>
      </c>
      <c r="J1146" s="271">
        <v>3052</v>
      </c>
      <c r="K1146" s="272">
        <v>19967</v>
      </c>
    </row>
    <row r="1147" spans="2:11" s="256" customFormat="1" ht="13.5" customHeight="1" x14ac:dyDescent="0.2">
      <c r="B1147" s="273"/>
      <c r="C1147" s="273"/>
      <c r="D1147" s="273"/>
      <c r="E1147" s="273"/>
      <c r="F1147" s="273">
        <v>8.914559918318778</v>
      </c>
      <c r="G1147" s="273">
        <v>8.9118492878764606</v>
      </c>
      <c r="H1147" s="274">
        <v>5.68491829704368</v>
      </c>
      <c r="I1147" s="275" t="s">
        <v>251</v>
      </c>
      <c r="J1147" s="271">
        <v>3052</v>
      </c>
      <c r="K1147" s="272">
        <v>15744</v>
      </c>
    </row>
    <row r="1148" spans="2:11" s="256" customFormat="1" ht="13.5" customHeight="1" x14ac:dyDescent="0.2">
      <c r="B1148" s="273"/>
      <c r="C1148" s="273"/>
      <c r="D1148" s="273"/>
      <c r="E1148" s="273"/>
      <c r="F1148" s="273">
        <v>8.7707339082841695</v>
      </c>
      <c r="G1148" s="273">
        <v>8.7822662800847606</v>
      </c>
      <c r="H1148" s="274">
        <v>3.5477203785056499</v>
      </c>
      <c r="I1148" s="275" t="s">
        <v>252</v>
      </c>
      <c r="J1148" s="271">
        <v>3052</v>
      </c>
      <c r="K1148" s="272">
        <v>13462</v>
      </c>
    </row>
    <row r="1149" spans="2:11" s="256" customFormat="1" ht="13.5" customHeight="1" x14ac:dyDescent="0.2">
      <c r="B1149" s="273"/>
      <c r="C1149" s="273"/>
      <c r="D1149" s="273"/>
      <c r="E1149" s="273"/>
      <c r="F1149" s="273">
        <v>5.9862090399105696</v>
      </c>
      <c r="G1149" s="273">
        <v>6.0760005109874591</v>
      </c>
      <c r="H1149" s="274">
        <v>4.2822185202113694</v>
      </c>
      <c r="I1149" s="275" t="s">
        <v>253</v>
      </c>
      <c r="J1149" s="271">
        <v>3052</v>
      </c>
      <c r="K1149" s="272">
        <v>15544</v>
      </c>
    </row>
    <row r="1150" spans="2:11" s="256" customFormat="1" ht="13.5" customHeight="1" x14ac:dyDescent="0.2">
      <c r="B1150" s="273"/>
      <c r="C1150" s="273"/>
      <c r="D1150" s="273"/>
      <c r="E1150" s="273"/>
      <c r="F1150" s="273">
        <v>0.29935318768577801</v>
      </c>
      <c r="G1150" s="273">
        <v>0.298402727235066</v>
      </c>
      <c r="H1150" s="274">
        <v>3.7190047322228001</v>
      </c>
      <c r="I1150" s="275" t="s">
        <v>254</v>
      </c>
      <c r="J1150" s="271">
        <v>3052</v>
      </c>
      <c r="K1150" s="272">
        <v>12978</v>
      </c>
    </row>
    <row r="1151" spans="2:11" s="256" customFormat="1" ht="13.5" customHeight="1" x14ac:dyDescent="0.2">
      <c r="B1151" s="268">
        <v>4.5</v>
      </c>
      <c r="C1151" s="268">
        <v>2.5</v>
      </c>
      <c r="D1151" s="268"/>
      <c r="E1151" s="268"/>
      <c r="F1151" s="268">
        <v>23.491242766504101</v>
      </c>
      <c r="G1151" s="268">
        <v>23.3264777602393</v>
      </c>
      <c r="H1151" s="269">
        <v>3.6281223046842501</v>
      </c>
      <c r="I1151" s="270" t="s">
        <v>237</v>
      </c>
      <c r="J1151" s="271">
        <v>3052</v>
      </c>
      <c r="K1151" s="272">
        <v>17726</v>
      </c>
    </row>
    <row r="1152" spans="2:11" s="256" customFormat="1" ht="13.5" customHeight="1" x14ac:dyDescent="0.2">
      <c r="B1152" s="273"/>
      <c r="C1152" s="273"/>
      <c r="D1152" s="273"/>
      <c r="E1152" s="273"/>
      <c r="F1152" s="273">
        <v>1.47327995456883</v>
      </c>
      <c r="G1152" s="273">
        <v>1.29122377691398</v>
      </c>
      <c r="H1152" s="274">
        <v>0.103896613609188</v>
      </c>
      <c r="I1152" s="275" t="s">
        <v>255</v>
      </c>
      <c r="J1152" s="271">
        <v>3052</v>
      </c>
      <c r="K1152" s="272">
        <v>17727</v>
      </c>
    </row>
    <row r="1153" spans="2:11" s="256" customFormat="1" ht="13.5" customHeight="1" x14ac:dyDescent="0.2">
      <c r="B1153" s="268"/>
      <c r="C1153" s="268"/>
      <c r="D1153" s="268"/>
      <c r="E1153" s="268"/>
      <c r="F1153" s="268">
        <v>22.017962811935298</v>
      </c>
      <c r="G1153" s="268">
        <v>22.035253983325294</v>
      </c>
      <c r="H1153" s="269">
        <v>3.8639375392900104</v>
      </c>
      <c r="I1153" s="270" t="s">
        <v>256</v>
      </c>
      <c r="J1153" s="271">
        <v>3052</v>
      </c>
      <c r="K1153" s="272">
        <v>13592</v>
      </c>
    </row>
    <row r="1154" spans="2:11" s="256" customFormat="1" ht="13.5" customHeight="1" x14ac:dyDescent="0.2">
      <c r="B1154" s="273"/>
      <c r="C1154" s="273"/>
      <c r="D1154" s="273"/>
      <c r="E1154" s="273"/>
      <c r="F1154" s="273">
        <v>3.9750134335986296</v>
      </c>
      <c r="G1154" s="273">
        <v>3.9726098331820197</v>
      </c>
      <c r="H1154" s="274">
        <v>0.77477129305790804</v>
      </c>
      <c r="I1154" s="275" t="s">
        <v>257</v>
      </c>
      <c r="J1154" s="271">
        <v>3052</v>
      </c>
      <c r="K1154" s="272">
        <v>11566</v>
      </c>
    </row>
    <row r="1155" spans="2:11" s="256" customFormat="1" ht="13.5" customHeight="1" x14ac:dyDescent="0.2">
      <c r="B1155" s="273"/>
      <c r="C1155" s="273"/>
      <c r="D1155" s="273"/>
      <c r="E1155" s="273"/>
      <c r="F1155" s="273">
        <v>10.279622141076299</v>
      </c>
      <c r="G1155" s="273">
        <v>10.283658129305699</v>
      </c>
      <c r="H1155" s="274">
        <v>4.8501632075082206</v>
      </c>
      <c r="I1155" s="275" t="s">
        <v>258</v>
      </c>
      <c r="J1155" s="271">
        <v>3052</v>
      </c>
      <c r="K1155" s="272">
        <v>13419</v>
      </c>
    </row>
    <row r="1156" spans="2:11" s="256" customFormat="1" ht="13.5" customHeight="1" x14ac:dyDescent="0.2">
      <c r="B1156" s="273"/>
      <c r="C1156" s="273"/>
      <c r="D1156" s="273"/>
      <c r="E1156" s="273"/>
      <c r="F1156" s="273">
        <v>0</v>
      </c>
      <c r="G1156" s="273">
        <v>0</v>
      </c>
      <c r="H1156" s="274"/>
      <c r="I1156" s="275" t="s">
        <v>259</v>
      </c>
      <c r="J1156" s="271">
        <v>3052</v>
      </c>
      <c r="K1156" s="272">
        <v>11568</v>
      </c>
    </row>
    <row r="1157" spans="2:11" s="256" customFormat="1" ht="13.5" customHeight="1" x14ac:dyDescent="0.2">
      <c r="B1157" s="273"/>
      <c r="C1157" s="273"/>
      <c r="D1157" s="273"/>
      <c r="E1157" s="273"/>
      <c r="F1157" s="273">
        <v>3.9078028192106098</v>
      </c>
      <c r="G1157" s="273">
        <v>3.9133404189761296</v>
      </c>
      <c r="H1157" s="274">
        <v>4.5155433126286297</v>
      </c>
      <c r="I1157" s="275" t="s">
        <v>260</v>
      </c>
      <c r="J1157" s="271">
        <v>3052</v>
      </c>
      <c r="K1157" s="272">
        <v>12479</v>
      </c>
    </row>
    <row r="1158" spans="2:11" s="256" customFormat="1" ht="13.5" customHeight="1" x14ac:dyDescent="0.2">
      <c r="B1158" s="273"/>
      <c r="C1158" s="273"/>
      <c r="D1158" s="273"/>
      <c r="E1158" s="273"/>
      <c r="F1158" s="273">
        <v>0.287574457043767</v>
      </c>
      <c r="G1158" s="273">
        <v>0.28705543047680498</v>
      </c>
      <c r="H1158" s="274">
        <v>3.1653897523501597</v>
      </c>
      <c r="I1158" s="275" t="s">
        <v>261</v>
      </c>
      <c r="J1158" s="271">
        <v>3052</v>
      </c>
      <c r="K1158" s="272">
        <v>12480</v>
      </c>
    </row>
    <row r="1159" spans="2:11" s="256" customFormat="1" ht="13.5" customHeight="1" x14ac:dyDescent="0.2">
      <c r="B1159" s="273"/>
      <c r="C1159" s="273"/>
      <c r="D1159" s="273"/>
      <c r="E1159" s="273"/>
      <c r="F1159" s="273">
        <v>0.68533179757011498</v>
      </c>
      <c r="G1159" s="273">
        <v>0.693987113425936</v>
      </c>
      <c r="H1159" s="274">
        <v>4.4651278385540998</v>
      </c>
      <c r="I1159" s="275" t="s">
        <v>262</v>
      </c>
      <c r="J1159" s="271">
        <v>3052</v>
      </c>
      <c r="K1159" s="272">
        <v>11578</v>
      </c>
    </row>
    <row r="1160" spans="2:11" s="256" customFormat="1" ht="13.5" customHeight="1" x14ac:dyDescent="0.2">
      <c r="B1160" s="273"/>
      <c r="C1160" s="273"/>
      <c r="D1160" s="273"/>
      <c r="E1160" s="273"/>
      <c r="F1160" s="273">
        <v>0</v>
      </c>
      <c r="G1160" s="273">
        <v>0</v>
      </c>
      <c r="H1160" s="274"/>
      <c r="I1160" s="275" t="s">
        <v>263</v>
      </c>
      <c r="J1160" s="271">
        <v>3052</v>
      </c>
      <c r="K1160" s="272">
        <v>12497</v>
      </c>
    </row>
    <row r="1161" spans="2:11" s="256" customFormat="1" ht="13.5" customHeight="1" x14ac:dyDescent="0.2">
      <c r="B1161" s="273"/>
      <c r="C1161" s="273"/>
      <c r="D1161" s="273"/>
      <c r="E1161" s="273"/>
      <c r="F1161" s="273">
        <v>1.56321588669901</v>
      </c>
      <c r="G1161" s="273">
        <v>1.56512762423567</v>
      </c>
      <c r="H1161" s="274">
        <v>6.6636203904505393</v>
      </c>
      <c r="I1161" s="275" t="s">
        <v>264</v>
      </c>
      <c r="J1161" s="271">
        <v>3052</v>
      </c>
      <c r="K1161" s="272">
        <v>15546</v>
      </c>
    </row>
    <row r="1162" spans="2:11" s="256" customFormat="1" ht="13.5" customHeight="1" x14ac:dyDescent="0.2">
      <c r="B1162" s="273"/>
      <c r="C1162" s="273"/>
      <c r="D1162" s="273">
        <v>4</v>
      </c>
      <c r="E1162" s="273">
        <v>0</v>
      </c>
      <c r="F1162" s="273">
        <v>1.3194022767368299</v>
      </c>
      <c r="G1162" s="273">
        <v>1.3194754337230499</v>
      </c>
      <c r="H1162" s="274">
        <v>0.08</v>
      </c>
      <c r="I1162" s="275" t="s">
        <v>265</v>
      </c>
      <c r="J1162" s="271">
        <v>3052</v>
      </c>
      <c r="K1162" s="272">
        <v>12481</v>
      </c>
    </row>
    <row r="1163" spans="2:11" s="256" customFormat="1" ht="13.5" customHeight="1" x14ac:dyDescent="0.2">
      <c r="B1163" s="268"/>
      <c r="C1163" s="268"/>
      <c r="D1163" s="268"/>
      <c r="E1163" s="268"/>
      <c r="F1163" s="268">
        <v>10.368916953930999</v>
      </c>
      <c r="G1163" s="268">
        <v>10.413561532968799</v>
      </c>
      <c r="H1163" s="269">
        <v>2.8016217830297303</v>
      </c>
      <c r="I1163" s="270" t="s">
        <v>266</v>
      </c>
      <c r="J1163" s="271">
        <v>3052</v>
      </c>
      <c r="K1163" s="272">
        <v>13594</v>
      </c>
    </row>
    <row r="1164" spans="2:11" s="256" customFormat="1" ht="13.5" customHeight="1" x14ac:dyDescent="0.2">
      <c r="B1164" s="273"/>
      <c r="C1164" s="273"/>
      <c r="D1164" s="273"/>
      <c r="E1164" s="273"/>
      <c r="F1164" s="273">
        <v>1.3694977774860499</v>
      </c>
      <c r="G1164" s="273">
        <v>1.3745064204017301</v>
      </c>
      <c r="H1164" s="274">
        <v>0.75789401887806895</v>
      </c>
      <c r="I1164" s="275" t="s">
        <v>267</v>
      </c>
      <c r="J1164" s="271">
        <v>3052</v>
      </c>
      <c r="K1164" s="272">
        <v>15609</v>
      </c>
    </row>
    <row r="1165" spans="2:11" s="256" customFormat="1" ht="13.5" customHeight="1" x14ac:dyDescent="0.2">
      <c r="B1165" s="273"/>
      <c r="C1165" s="273"/>
      <c r="D1165" s="273"/>
      <c r="E1165" s="273"/>
      <c r="F1165" s="273">
        <v>7.5185684739796592</v>
      </c>
      <c r="G1165" s="273">
        <v>7.554921569050939</v>
      </c>
      <c r="H1165" s="274">
        <v>3.2942410124253398</v>
      </c>
      <c r="I1165" s="275" t="s">
        <v>268</v>
      </c>
      <c r="J1165" s="271">
        <v>3052</v>
      </c>
      <c r="K1165" s="272">
        <v>11524</v>
      </c>
    </row>
    <row r="1166" spans="2:11" s="256" customFormat="1" ht="13.5" customHeight="1" x14ac:dyDescent="0.2">
      <c r="B1166" s="273"/>
      <c r="C1166" s="273"/>
      <c r="D1166" s="273"/>
      <c r="E1166" s="273"/>
      <c r="F1166" s="273">
        <v>0.45304226289539301</v>
      </c>
      <c r="G1166" s="273">
        <v>0.45182804557787698</v>
      </c>
      <c r="H1166" s="274">
        <v>4.8738032855673197</v>
      </c>
      <c r="I1166" s="275" t="s">
        <v>269</v>
      </c>
      <c r="J1166" s="271">
        <v>3052</v>
      </c>
      <c r="K1166" s="272">
        <v>15745</v>
      </c>
    </row>
    <row r="1167" spans="2:11" s="256" customFormat="1" ht="13.5" customHeight="1" x14ac:dyDescent="0.2">
      <c r="B1167" s="273"/>
      <c r="C1167" s="273"/>
      <c r="D1167" s="273"/>
      <c r="E1167" s="273"/>
      <c r="F1167" s="273">
        <v>0.18980870796595797</v>
      </c>
      <c r="G1167" s="273">
        <v>0.202942701965515</v>
      </c>
      <c r="H1167" s="274">
        <v>5.4572519360342095</v>
      </c>
      <c r="I1167" s="275" t="s">
        <v>270</v>
      </c>
      <c r="J1167" s="271">
        <v>3052</v>
      </c>
      <c r="K1167" s="272">
        <v>15545</v>
      </c>
    </row>
    <row r="1168" spans="2:11" s="256" customFormat="1" ht="13.5" customHeight="1" x14ac:dyDescent="0.2">
      <c r="B1168" s="268"/>
      <c r="C1168" s="268"/>
      <c r="D1168" s="268"/>
      <c r="E1168" s="268"/>
      <c r="F1168" s="268">
        <v>35.493690105941702</v>
      </c>
      <c r="G1168" s="268">
        <v>35.394723044852299</v>
      </c>
      <c r="H1168" s="269">
        <v>0</v>
      </c>
      <c r="I1168" s="270" t="s">
        <v>238</v>
      </c>
      <c r="J1168" s="271">
        <v>3052</v>
      </c>
      <c r="K1168" s="272">
        <v>13595</v>
      </c>
    </row>
    <row r="1169" spans="2:11" s="256" customFormat="1" ht="13.5" customHeight="1" x14ac:dyDescent="0.2">
      <c r="B1169" s="273"/>
      <c r="C1169" s="273"/>
      <c r="D1169" s="273"/>
      <c r="E1169" s="273"/>
      <c r="F1169" s="273">
        <v>4.1082603126122494</v>
      </c>
      <c r="G1169" s="273">
        <v>4.0819672095480897</v>
      </c>
      <c r="H1169" s="274"/>
      <c r="I1169" s="275" t="s">
        <v>271</v>
      </c>
      <c r="J1169" s="271">
        <v>3052</v>
      </c>
      <c r="K1169" s="272">
        <v>15610</v>
      </c>
    </row>
    <row r="1170" spans="2:11" s="256" customFormat="1" ht="13.5" customHeight="1" x14ac:dyDescent="0.2">
      <c r="B1170" s="273"/>
      <c r="C1170" s="273"/>
      <c r="D1170" s="273"/>
      <c r="E1170" s="273"/>
      <c r="F1170" s="273">
        <v>14.9277384314461</v>
      </c>
      <c r="G1170" s="273">
        <v>14.904272982076099</v>
      </c>
      <c r="H1170" s="274"/>
      <c r="I1170" s="275" t="s">
        <v>246</v>
      </c>
      <c r="J1170" s="271">
        <v>3052</v>
      </c>
      <c r="K1170" s="272">
        <v>15611</v>
      </c>
    </row>
    <row r="1171" spans="2:11" s="256" customFormat="1" ht="13.5" customHeight="1" x14ac:dyDescent="0.2">
      <c r="B1171" s="273"/>
      <c r="C1171" s="273"/>
      <c r="D1171" s="273"/>
      <c r="E1171" s="273"/>
      <c r="F1171" s="273">
        <v>19.782019839457096</v>
      </c>
      <c r="G1171" s="273">
        <v>19.703100740130299</v>
      </c>
      <c r="H1171" s="274"/>
      <c r="I1171" s="275" t="s">
        <v>272</v>
      </c>
      <c r="J1171" s="271">
        <v>3052</v>
      </c>
      <c r="K1171" s="272">
        <v>15608</v>
      </c>
    </row>
    <row r="1172" spans="2:11" s="256" customFormat="1" ht="13.5" customHeight="1" x14ac:dyDescent="0.2">
      <c r="B1172" s="268"/>
      <c r="C1172" s="268"/>
      <c r="D1172" s="268">
        <v>8</v>
      </c>
      <c r="E1172" s="268">
        <v>0</v>
      </c>
      <c r="F1172" s="268">
        <v>7.4886408923708494</v>
      </c>
      <c r="G1172" s="268">
        <v>7.5966906585653895</v>
      </c>
      <c r="H1172" s="269">
        <v>4.9354125736930397E-2</v>
      </c>
      <c r="I1172" s="270" t="s">
        <v>273</v>
      </c>
      <c r="J1172" s="271">
        <v>3052</v>
      </c>
      <c r="K1172" s="272">
        <v>15584</v>
      </c>
    </row>
    <row r="1173" spans="2:11" s="256" customFormat="1" ht="13.5" customHeight="1" x14ac:dyDescent="0.2">
      <c r="B1173" s="268"/>
      <c r="C1173" s="268"/>
      <c r="D1173" s="268">
        <v>3.5</v>
      </c>
      <c r="E1173" s="268">
        <v>0</v>
      </c>
      <c r="F1173" s="268">
        <v>2.3720529622963902</v>
      </c>
      <c r="G1173" s="268">
        <v>2.3814744275145801</v>
      </c>
      <c r="H1173" s="269">
        <v>0</v>
      </c>
      <c r="I1173" s="270" t="s">
        <v>274</v>
      </c>
      <c r="J1173" s="271">
        <v>3052</v>
      </c>
      <c r="K1173" s="272">
        <v>17728</v>
      </c>
    </row>
    <row r="1174" spans="2:11" s="256" customFormat="1" ht="13.5" customHeight="1" x14ac:dyDescent="0.2">
      <c r="B1174" s="268"/>
      <c r="C1174" s="268"/>
      <c r="D1174" s="268"/>
      <c r="E1174" s="268"/>
      <c r="F1174" s="268">
        <v>-14.487020169526799</v>
      </c>
      <c r="G1174" s="268">
        <v>-14.558477817372498</v>
      </c>
      <c r="H1174" s="269"/>
      <c r="I1174" s="270" t="s">
        <v>275</v>
      </c>
      <c r="J1174" s="271">
        <v>3052</v>
      </c>
      <c r="K1174" s="272">
        <v>15624</v>
      </c>
    </row>
    <row r="1175" spans="2:11" s="256" customFormat="1" ht="13.5" customHeight="1" x14ac:dyDescent="0.2">
      <c r="B1175" s="268"/>
      <c r="C1175" s="268"/>
      <c r="D1175" s="268">
        <v>7</v>
      </c>
      <c r="E1175" s="268">
        <v>1</v>
      </c>
      <c r="F1175" s="268">
        <v>2.3112796861727398</v>
      </c>
      <c r="G1175" s="268">
        <v>2.1205865728866597</v>
      </c>
      <c r="H1175" s="269">
        <v>6.6226860857098099E-2</v>
      </c>
      <c r="I1175" s="270" t="s">
        <v>276</v>
      </c>
      <c r="J1175" s="271">
        <v>3052</v>
      </c>
      <c r="K1175" s="272">
        <v>15644</v>
      </c>
    </row>
    <row r="1176" spans="2:11" s="256" customFormat="1" ht="13.5" customHeight="1" x14ac:dyDescent="0.2">
      <c r="B1176" s="268"/>
      <c r="C1176" s="268"/>
      <c r="D1176" s="268">
        <v>33</v>
      </c>
      <c r="E1176" s="268">
        <v>27</v>
      </c>
      <c r="F1176" s="268">
        <v>30.422047582782799</v>
      </c>
      <c r="G1176" s="268">
        <v>30.591358575973498</v>
      </c>
      <c r="H1176" s="269">
        <v>3.9364683675753698</v>
      </c>
      <c r="I1176" s="270" t="s">
        <v>239</v>
      </c>
      <c r="J1176" s="271">
        <v>3052</v>
      </c>
      <c r="K1176" s="272">
        <v>15704</v>
      </c>
    </row>
    <row r="1177" spans="2:11" s="256" customFormat="1" ht="13.5" customHeight="1" x14ac:dyDescent="0.2">
      <c r="B1177" s="268"/>
      <c r="C1177" s="268"/>
      <c r="D1177" s="268"/>
      <c r="E1177" s="268"/>
      <c r="F1177" s="268">
        <v>21.7517765290482</v>
      </c>
      <c r="G1177" s="268">
        <v>21.989425210497799</v>
      </c>
      <c r="H1177" s="269">
        <v>2.0555490937992702</v>
      </c>
      <c r="I1177" s="270" t="s">
        <v>277</v>
      </c>
      <c r="J1177" s="271">
        <v>3052</v>
      </c>
      <c r="K1177" s="272">
        <v>15749</v>
      </c>
    </row>
    <row r="1178" spans="2:11" s="256" customFormat="1" ht="13.5" customHeight="1" x14ac:dyDescent="0.2">
      <c r="B1178" s="268"/>
      <c r="C1178" s="268"/>
      <c r="D1178" s="268"/>
      <c r="E1178" s="268"/>
      <c r="F1178" s="268">
        <v>104.540317636052</v>
      </c>
      <c r="G1178" s="268">
        <v>104.54086172690199</v>
      </c>
      <c r="H1178" s="269">
        <v>2.2615099057039698</v>
      </c>
      <c r="I1178" s="270" t="s">
        <v>278</v>
      </c>
      <c r="J1178" s="271">
        <v>3052</v>
      </c>
      <c r="K1178" s="272">
        <v>11258</v>
      </c>
    </row>
    <row r="1179" spans="2:11" s="256" customFormat="1" ht="13.5" customHeight="1" x14ac:dyDescent="0.2">
      <c r="B1179" s="268"/>
      <c r="C1179" s="268"/>
      <c r="D1179" s="268">
        <v>31</v>
      </c>
      <c r="E1179" s="268">
        <v>21</v>
      </c>
      <c r="F1179" s="268">
        <v>24.538693270479797</v>
      </c>
      <c r="G1179" s="268">
        <v>24.542623670765899</v>
      </c>
      <c r="H1179" s="269">
        <v>4.2648583282008996</v>
      </c>
      <c r="I1179" s="270" t="s">
        <v>240</v>
      </c>
      <c r="J1179" s="271">
        <v>3052</v>
      </c>
      <c r="K1179" s="272">
        <v>15705</v>
      </c>
    </row>
    <row r="1180" spans="2:11" s="256" customFormat="1" ht="13.5" customHeight="1" x14ac:dyDescent="0.2">
      <c r="B1180" s="268"/>
      <c r="C1180" s="268"/>
      <c r="D1180" s="268"/>
      <c r="E1180" s="268"/>
      <c r="F1180" s="268">
        <v>19.229194831655601</v>
      </c>
      <c r="G1180" s="268">
        <v>19.253816977599602</v>
      </c>
      <c r="H1180" s="269">
        <v>0.84319801612044809</v>
      </c>
      <c r="I1180" s="270" t="s">
        <v>279</v>
      </c>
      <c r="J1180" s="271">
        <v>3052</v>
      </c>
      <c r="K1180" s="272">
        <v>16144</v>
      </c>
    </row>
    <row r="1181" spans="2:11" s="256" customFormat="1" ht="13.5" customHeight="1" x14ac:dyDescent="0.2">
      <c r="B1181" s="273"/>
      <c r="C1181" s="273"/>
      <c r="D1181" s="273"/>
      <c r="E1181" s="273"/>
      <c r="F1181" s="273">
        <v>0.83799973160391505</v>
      </c>
      <c r="G1181" s="273">
        <v>0.82936279597268603</v>
      </c>
      <c r="H1181" s="274"/>
      <c r="I1181" s="275" t="s">
        <v>508</v>
      </c>
      <c r="J1181" s="271">
        <v>3052</v>
      </c>
      <c r="K1181" s="272">
        <v>12755</v>
      </c>
    </row>
    <row r="1182" spans="2:11" s="256" customFormat="1" ht="13.5" customHeight="1" x14ac:dyDescent="0.2">
      <c r="B1182" s="273"/>
      <c r="C1182" s="273"/>
      <c r="D1182" s="273"/>
      <c r="E1182" s="273"/>
      <c r="F1182" s="273">
        <v>1.05976022922347</v>
      </c>
      <c r="G1182" s="273">
        <v>1.0638888811923599</v>
      </c>
      <c r="H1182" s="274">
        <v>2.7933700145703297</v>
      </c>
      <c r="I1182" s="275" t="s">
        <v>509</v>
      </c>
      <c r="J1182" s="271">
        <v>3052</v>
      </c>
      <c r="K1182" s="272">
        <v>12359</v>
      </c>
    </row>
    <row r="1183" spans="2:11" s="256" customFormat="1" ht="26.25" customHeight="1" x14ac:dyDescent="0.2"/>
    <row r="1184" spans="2:11" s="256" customFormat="1" ht="13.5" customHeight="1" x14ac:dyDescent="0.2">
      <c r="B1184" s="257"/>
      <c r="C1184" s="258"/>
      <c r="D1184" s="258"/>
      <c r="E1184" s="258"/>
      <c r="F1184" s="258"/>
      <c r="G1184" s="259"/>
      <c r="H1184" s="260" t="s">
        <v>302</v>
      </c>
      <c r="I1184" s="261"/>
      <c r="J1184" s="262" t="s">
        <v>228</v>
      </c>
      <c r="K1184" s="262" t="s">
        <v>229</v>
      </c>
    </row>
    <row r="1185" spans="2:11" s="256" customFormat="1" ht="13.5" customHeight="1" x14ac:dyDescent="0.2">
      <c r="B1185" s="263"/>
      <c r="C1185" s="264"/>
      <c r="D1185" s="264"/>
      <c r="E1185" s="264"/>
      <c r="F1185" s="369" t="s">
        <v>619</v>
      </c>
      <c r="G1185" s="369"/>
      <c r="H1185" s="369"/>
      <c r="I1185" s="261"/>
      <c r="J1185" s="261"/>
      <c r="K1185" s="265"/>
    </row>
    <row r="1186" spans="2:11" s="256" customFormat="1" ht="13.5" customHeight="1" x14ac:dyDescent="0.2">
      <c r="B1186" s="367" t="s">
        <v>231</v>
      </c>
      <c r="C1186" s="367"/>
      <c r="D1186" s="367" t="s">
        <v>232</v>
      </c>
      <c r="E1186" s="367"/>
      <c r="F1186" s="266" t="s">
        <v>232</v>
      </c>
      <c r="G1186" s="266" t="s">
        <v>232</v>
      </c>
      <c r="H1186" s="368" t="s">
        <v>231</v>
      </c>
      <c r="I1186" s="267" t="s">
        <v>233</v>
      </c>
      <c r="J1186" s="261"/>
      <c r="K1186" s="265"/>
    </row>
    <row r="1187" spans="2:11" s="256" customFormat="1" ht="13.5" customHeight="1" x14ac:dyDescent="0.2">
      <c r="B1187" s="266" t="s">
        <v>234</v>
      </c>
      <c r="C1187" s="266" t="s">
        <v>235</v>
      </c>
      <c r="D1187" s="266" t="s">
        <v>234</v>
      </c>
      <c r="E1187" s="266" t="s">
        <v>235</v>
      </c>
      <c r="F1187" s="266" t="s">
        <v>592</v>
      </c>
      <c r="G1187" s="266" t="s">
        <v>594</v>
      </c>
      <c r="H1187" s="368"/>
      <c r="I1187" s="261"/>
      <c r="J1187" s="261"/>
      <c r="K1187" s="265"/>
    </row>
    <row r="1188" spans="2:11" s="256" customFormat="1" ht="13.5" customHeight="1" x14ac:dyDescent="0.2">
      <c r="B1188" s="268">
        <v>5.5</v>
      </c>
      <c r="C1188" s="268">
        <v>4</v>
      </c>
      <c r="D1188" s="268">
        <v>29.8</v>
      </c>
      <c r="E1188" s="268">
        <v>22.8</v>
      </c>
      <c r="F1188" s="268">
        <v>26.053215458572801</v>
      </c>
      <c r="G1188" s="268">
        <v>26.160097524454098</v>
      </c>
      <c r="H1188" s="269">
        <v>4.4037578707546698</v>
      </c>
      <c r="I1188" s="270" t="s">
        <v>236</v>
      </c>
      <c r="J1188" s="271">
        <v>3053</v>
      </c>
      <c r="K1188" s="272">
        <v>13591</v>
      </c>
    </row>
    <row r="1189" spans="2:11" s="256" customFormat="1" ht="13.5" customHeight="1" x14ac:dyDescent="0.2">
      <c r="B1189" s="268"/>
      <c r="C1189" s="268"/>
      <c r="D1189" s="268"/>
      <c r="E1189" s="268"/>
      <c r="F1189" s="268">
        <v>26.053215458572801</v>
      </c>
      <c r="G1189" s="268">
        <v>26.160097524454098</v>
      </c>
      <c r="H1189" s="269">
        <v>4.4037578707546698</v>
      </c>
      <c r="I1189" s="270" t="s">
        <v>250</v>
      </c>
      <c r="J1189" s="271">
        <v>3053</v>
      </c>
      <c r="K1189" s="272">
        <v>19967</v>
      </c>
    </row>
    <row r="1190" spans="2:11" s="256" customFormat="1" ht="13.5" customHeight="1" x14ac:dyDescent="0.2">
      <c r="B1190" s="273"/>
      <c r="C1190" s="273"/>
      <c r="D1190" s="273"/>
      <c r="E1190" s="273"/>
      <c r="F1190" s="273">
        <v>10.2044265221997</v>
      </c>
      <c r="G1190" s="273">
        <v>10.213629033413099</v>
      </c>
      <c r="H1190" s="274">
        <v>5.0910374465372898</v>
      </c>
      <c r="I1190" s="275" t="s">
        <v>251</v>
      </c>
      <c r="J1190" s="271">
        <v>3053</v>
      </c>
      <c r="K1190" s="272">
        <v>15744</v>
      </c>
    </row>
    <row r="1191" spans="2:11" s="256" customFormat="1" ht="13.5" customHeight="1" x14ac:dyDescent="0.2">
      <c r="B1191" s="273"/>
      <c r="C1191" s="273"/>
      <c r="D1191" s="273"/>
      <c r="E1191" s="273"/>
      <c r="F1191" s="273">
        <v>9.9568248625688298</v>
      </c>
      <c r="G1191" s="273">
        <v>9.9819810879362301</v>
      </c>
      <c r="H1191" s="274">
        <v>3.8013697646748099</v>
      </c>
      <c r="I1191" s="275" t="s">
        <v>252</v>
      </c>
      <c r="J1191" s="271">
        <v>3053</v>
      </c>
      <c r="K1191" s="272">
        <v>13462</v>
      </c>
    </row>
    <row r="1192" spans="2:11" s="256" customFormat="1" ht="13.5" customHeight="1" x14ac:dyDescent="0.2">
      <c r="B1192" s="273"/>
      <c r="C1192" s="273"/>
      <c r="D1192" s="273"/>
      <c r="E1192" s="273"/>
      <c r="F1192" s="273">
        <v>4.8538912274423094</v>
      </c>
      <c r="G1192" s="273">
        <v>4.9167531570819598</v>
      </c>
      <c r="H1192" s="274">
        <v>4.5240035432777193</v>
      </c>
      <c r="I1192" s="275" t="s">
        <v>253</v>
      </c>
      <c r="J1192" s="271">
        <v>3053</v>
      </c>
      <c r="K1192" s="272">
        <v>15544</v>
      </c>
    </row>
    <row r="1193" spans="2:11" s="256" customFormat="1" ht="13.5" customHeight="1" x14ac:dyDescent="0.2">
      <c r="B1193" s="273"/>
      <c r="C1193" s="273"/>
      <c r="D1193" s="273"/>
      <c r="E1193" s="273"/>
      <c r="F1193" s="273">
        <v>0.26022475914458404</v>
      </c>
      <c r="G1193" s="273">
        <v>0.25967233821115498</v>
      </c>
      <c r="H1193" s="274">
        <v>4.0376324059759092</v>
      </c>
      <c r="I1193" s="275" t="s">
        <v>254</v>
      </c>
      <c r="J1193" s="271">
        <v>3053</v>
      </c>
      <c r="K1193" s="272">
        <v>12978</v>
      </c>
    </row>
    <row r="1194" spans="2:11" s="256" customFormat="1" ht="13.5" customHeight="1" x14ac:dyDescent="0.2">
      <c r="B1194" s="268">
        <v>3.5</v>
      </c>
      <c r="C1194" s="268">
        <v>2</v>
      </c>
      <c r="D1194" s="268">
        <v>35.700000000000003</v>
      </c>
      <c r="E1194" s="268">
        <v>28.7</v>
      </c>
      <c r="F1194" s="268">
        <v>25.758765789448802</v>
      </c>
      <c r="G1194" s="268">
        <v>25.542407005643298</v>
      </c>
      <c r="H1194" s="269">
        <v>3.3540201163763701</v>
      </c>
      <c r="I1194" s="270" t="s">
        <v>237</v>
      </c>
      <c r="J1194" s="271">
        <v>3053</v>
      </c>
      <c r="K1194" s="272">
        <v>17726</v>
      </c>
    </row>
    <row r="1195" spans="2:11" s="256" customFormat="1" ht="13.5" customHeight="1" x14ac:dyDescent="0.2">
      <c r="B1195" s="273"/>
      <c r="C1195" s="273"/>
      <c r="D1195" s="273"/>
      <c r="E1195" s="273"/>
      <c r="F1195" s="273">
        <v>2.0076933081787698</v>
      </c>
      <c r="G1195" s="273">
        <v>1.7403579533834899</v>
      </c>
      <c r="H1195" s="274">
        <v>6.1903860894781594E-2</v>
      </c>
      <c r="I1195" s="275" t="s">
        <v>255</v>
      </c>
      <c r="J1195" s="271">
        <v>3053</v>
      </c>
      <c r="K1195" s="272">
        <v>17727</v>
      </c>
    </row>
    <row r="1196" spans="2:11" s="256" customFormat="1" ht="13.5" customHeight="1" x14ac:dyDescent="0.2">
      <c r="B1196" s="268"/>
      <c r="C1196" s="268"/>
      <c r="D1196" s="268"/>
      <c r="E1196" s="268"/>
      <c r="F1196" s="268">
        <v>23.75107248127</v>
      </c>
      <c r="G1196" s="268">
        <v>23.8020490522598</v>
      </c>
      <c r="H1196" s="269">
        <v>3.6323048035663499</v>
      </c>
      <c r="I1196" s="270" t="s">
        <v>256</v>
      </c>
      <c r="J1196" s="271">
        <v>3053</v>
      </c>
      <c r="K1196" s="272">
        <v>13592</v>
      </c>
    </row>
    <row r="1197" spans="2:11" s="256" customFormat="1" ht="13.5" customHeight="1" x14ac:dyDescent="0.2">
      <c r="B1197" s="273"/>
      <c r="C1197" s="273"/>
      <c r="D1197" s="273"/>
      <c r="E1197" s="273"/>
      <c r="F1197" s="273">
        <v>2.2900849392310398</v>
      </c>
      <c r="G1197" s="273">
        <v>2.2923933563248498</v>
      </c>
      <c r="H1197" s="274">
        <v>0.62210991616964206</v>
      </c>
      <c r="I1197" s="275" t="s">
        <v>257</v>
      </c>
      <c r="J1197" s="271">
        <v>3053</v>
      </c>
      <c r="K1197" s="272">
        <v>11566</v>
      </c>
    </row>
    <row r="1198" spans="2:11" s="256" customFormat="1" ht="13.5" customHeight="1" x14ac:dyDescent="0.2">
      <c r="B1198" s="273"/>
      <c r="C1198" s="273"/>
      <c r="D1198" s="273"/>
      <c r="E1198" s="273"/>
      <c r="F1198" s="273">
        <v>10.711298792777599</v>
      </c>
      <c r="G1198" s="273">
        <v>10.7291395780837</v>
      </c>
      <c r="H1198" s="274">
        <v>4.5318553031687001</v>
      </c>
      <c r="I1198" s="275" t="s">
        <v>258</v>
      </c>
      <c r="J1198" s="271">
        <v>3053</v>
      </c>
      <c r="K1198" s="272">
        <v>13419</v>
      </c>
    </row>
    <row r="1199" spans="2:11" s="256" customFormat="1" ht="13.5" customHeight="1" x14ac:dyDescent="0.2">
      <c r="B1199" s="273"/>
      <c r="C1199" s="273"/>
      <c r="D1199" s="273"/>
      <c r="E1199" s="273"/>
      <c r="F1199" s="273">
        <v>0</v>
      </c>
      <c r="G1199" s="273">
        <v>0</v>
      </c>
      <c r="H1199" s="274"/>
      <c r="I1199" s="275" t="s">
        <v>259</v>
      </c>
      <c r="J1199" s="271">
        <v>3053</v>
      </c>
      <c r="K1199" s="272">
        <v>11568</v>
      </c>
    </row>
    <row r="1200" spans="2:11" s="256" customFormat="1" ht="13.5" customHeight="1" x14ac:dyDescent="0.2">
      <c r="B1200" s="273"/>
      <c r="C1200" s="273"/>
      <c r="D1200" s="273"/>
      <c r="E1200" s="273"/>
      <c r="F1200" s="273">
        <v>4.1255378701160792</v>
      </c>
      <c r="G1200" s="273">
        <v>4.1328359909021</v>
      </c>
      <c r="H1200" s="274">
        <v>4.7119163054496696</v>
      </c>
      <c r="I1200" s="275" t="s">
        <v>260</v>
      </c>
      <c r="J1200" s="271">
        <v>3053</v>
      </c>
      <c r="K1200" s="272">
        <v>12479</v>
      </c>
    </row>
    <row r="1201" spans="2:11" s="256" customFormat="1" ht="13.5" customHeight="1" x14ac:dyDescent="0.2">
      <c r="B1201" s="273"/>
      <c r="C1201" s="273"/>
      <c r="D1201" s="273"/>
      <c r="E1201" s="273"/>
      <c r="F1201" s="273">
        <v>0.6136472115782271</v>
      </c>
      <c r="G1201" s="273">
        <v>0.61340249858768703</v>
      </c>
      <c r="H1201" s="274">
        <v>2.9702610464529497</v>
      </c>
      <c r="I1201" s="275" t="s">
        <v>261</v>
      </c>
      <c r="J1201" s="271">
        <v>3053</v>
      </c>
      <c r="K1201" s="272">
        <v>12480</v>
      </c>
    </row>
    <row r="1202" spans="2:11" s="256" customFormat="1" ht="13.5" customHeight="1" x14ac:dyDescent="0.2">
      <c r="B1202" s="273"/>
      <c r="C1202" s="273"/>
      <c r="D1202" s="273"/>
      <c r="E1202" s="273"/>
      <c r="F1202" s="273">
        <v>0.59332342621263912</v>
      </c>
      <c r="G1202" s="273">
        <v>0.60152714236605997</v>
      </c>
      <c r="H1202" s="274">
        <v>4.5592520217580299</v>
      </c>
      <c r="I1202" s="275" t="s">
        <v>262</v>
      </c>
      <c r="J1202" s="271">
        <v>3053</v>
      </c>
      <c r="K1202" s="272">
        <v>11578</v>
      </c>
    </row>
    <row r="1203" spans="2:11" s="256" customFormat="1" ht="13.5" customHeight="1" x14ac:dyDescent="0.2">
      <c r="B1203" s="273"/>
      <c r="C1203" s="273"/>
      <c r="D1203" s="273">
        <v>5</v>
      </c>
      <c r="E1203" s="273">
        <v>0</v>
      </c>
      <c r="F1203" s="273">
        <v>0</v>
      </c>
      <c r="G1203" s="273">
        <v>0</v>
      </c>
      <c r="H1203" s="274"/>
      <c r="I1203" s="275" t="s">
        <v>263</v>
      </c>
      <c r="J1203" s="271">
        <v>3053</v>
      </c>
      <c r="K1203" s="272">
        <v>12497</v>
      </c>
    </row>
    <row r="1204" spans="2:11" s="256" customFormat="1" ht="13.5" customHeight="1" x14ac:dyDescent="0.2">
      <c r="B1204" s="273"/>
      <c r="C1204" s="273"/>
      <c r="D1204" s="273"/>
      <c r="E1204" s="273"/>
      <c r="F1204" s="273">
        <v>1.69368199163095</v>
      </c>
      <c r="G1204" s="273">
        <v>1.6998983577868199</v>
      </c>
      <c r="H1204" s="274">
        <v>7.1084899511014097</v>
      </c>
      <c r="I1204" s="275" t="s">
        <v>264</v>
      </c>
      <c r="J1204" s="271">
        <v>3053</v>
      </c>
      <c r="K1204" s="272">
        <v>15546</v>
      </c>
    </row>
    <row r="1205" spans="2:11" s="256" customFormat="1" ht="13.5" customHeight="1" x14ac:dyDescent="0.2">
      <c r="B1205" s="273"/>
      <c r="C1205" s="273"/>
      <c r="D1205" s="273">
        <v>4</v>
      </c>
      <c r="E1205" s="273">
        <v>0</v>
      </c>
      <c r="F1205" s="273">
        <v>3.7234982497234697</v>
      </c>
      <c r="G1205" s="273">
        <v>3.7328521282086</v>
      </c>
      <c r="H1205" s="274">
        <v>0.08</v>
      </c>
      <c r="I1205" s="275" t="s">
        <v>265</v>
      </c>
      <c r="J1205" s="271">
        <v>3053</v>
      </c>
      <c r="K1205" s="272">
        <v>12481</v>
      </c>
    </row>
    <row r="1206" spans="2:11" s="256" customFormat="1" ht="13.5" customHeight="1" x14ac:dyDescent="0.2">
      <c r="B1206" s="268"/>
      <c r="C1206" s="268"/>
      <c r="D1206" s="268"/>
      <c r="E1206" s="268"/>
      <c r="F1206" s="268">
        <v>9.8315328506278199</v>
      </c>
      <c r="G1206" s="268">
        <v>9.8914964517485195</v>
      </c>
      <c r="H1206" s="269">
        <v>2.8385340481028498</v>
      </c>
      <c r="I1206" s="270" t="s">
        <v>266</v>
      </c>
      <c r="J1206" s="271">
        <v>3053</v>
      </c>
      <c r="K1206" s="272">
        <v>13594</v>
      </c>
    </row>
    <row r="1207" spans="2:11" s="256" customFormat="1" ht="13.5" customHeight="1" x14ac:dyDescent="0.2">
      <c r="B1207" s="273"/>
      <c r="C1207" s="273"/>
      <c r="D1207" s="273"/>
      <c r="E1207" s="273"/>
      <c r="F1207" s="273">
        <v>1.7215353778466698</v>
      </c>
      <c r="G1207" s="273">
        <v>1.7305230236848499</v>
      </c>
      <c r="H1207" s="274">
        <v>0.53266003612445012</v>
      </c>
      <c r="I1207" s="275" t="s">
        <v>267</v>
      </c>
      <c r="J1207" s="271">
        <v>3053</v>
      </c>
      <c r="K1207" s="272">
        <v>15609</v>
      </c>
    </row>
    <row r="1208" spans="2:11" s="256" customFormat="1" ht="13.5" customHeight="1" x14ac:dyDescent="0.2">
      <c r="B1208" s="273"/>
      <c r="C1208" s="273"/>
      <c r="D1208" s="273"/>
      <c r="E1208" s="273"/>
      <c r="F1208" s="273">
        <v>6.9036463097243592</v>
      </c>
      <c r="G1208" s="273">
        <v>6.9462628948379299</v>
      </c>
      <c r="H1208" s="274">
        <v>3.3713242304625202</v>
      </c>
      <c r="I1208" s="275" t="s">
        <v>268</v>
      </c>
      <c r="J1208" s="271">
        <v>3053</v>
      </c>
      <c r="K1208" s="272">
        <v>11524</v>
      </c>
    </row>
    <row r="1209" spans="2:11" s="256" customFormat="1" ht="13.5" customHeight="1" x14ac:dyDescent="0.2">
      <c r="B1209" s="273"/>
      <c r="C1209" s="273"/>
      <c r="D1209" s="273"/>
      <c r="E1209" s="273"/>
      <c r="F1209" s="273">
        <v>0.58114356280374801</v>
      </c>
      <c r="G1209" s="273">
        <v>0.5802318262094841</v>
      </c>
      <c r="H1209" s="274">
        <v>4.9024485496310994</v>
      </c>
      <c r="I1209" s="275" t="s">
        <v>269</v>
      </c>
      <c r="J1209" s="271">
        <v>3053</v>
      </c>
      <c r="K1209" s="272">
        <v>15745</v>
      </c>
    </row>
    <row r="1210" spans="2:11" s="256" customFormat="1" ht="13.5" customHeight="1" x14ac:dyDescent="0.2">
      <c r="B1210" s="273"/>
      <c r="C1210" s="273"/>
      <c r="D1210" s="273"/>
      <c r="E1210" s="273"/>
      <c r="F1210" s="273">
        <v>0.27019250552310198</v>
      </c>
      <c r="G1210" s="273">
        <v>0.28123282797441101</v>
      </c>
      <c r="H1210" s="274">
        <v>3.2076801841926397</v>
      </c>
      <c r="I1210" s="275" t="s">
        <v>270</v>
      </c>
      <c r="J1210" s="271">
        <v>3053</v>
      </c>
      <c r="K1210" s="272">
        <v>15545</v>
      </c>
    </row>
    <row r="1211" spans="2:11" s="256" customFormat="1" ht="13.5" customHeight="1" x14ac:dyDescent="0.2">
      <c r="B1211" s="268"/>
      <c r="C1211" s="268"/>
      <c r="D1211" s="268"/>
      <c r="E1211" s="268"/>
      <c r="F1211" s="268">
        <v>35.111696762150999</v>
      </c>
      <c r="G1211" s="268">
        <v>35.055973782649303</v>
      </c>
      <c r="H1211" s="269">
        <v>0</v>
      </c>
      <c r="I1211" s="270" t="s">
        <v>238</v>
      </c>
      <c r="J1211" s="271">
        <v>3053</v>
      </c>
      <c r="K1211" s="272">
        <v>13595</v>
      </c>
    </row>
    <row r="1212" spans="2:11" s="256" customFormat="1" ht="13.5" customHeight="1" x14ac:dyDescent="0.2">
      <c r="B1212" s="273"/>
      <c r="C1212" s="273"/>
      <c r="D1212" s="273"/>
      <c r="E1212" s="273"/>
      <c r="F1212" s="273">
        <v>4.9530897048622489</v>
      </c>
      <c r="G1212" s="273">
        <v>4.9213700135528597</v>
      </c>
      <c r="H1212" s="274"/>
      <c r="I1212" s="275" t="s">
        <v>271</v>
      </c>
      <c r="J1212" s="271">
        <v>3053</v>
      </c>
      <c r="K1212" s="272">
        <v>15610</v>
      </c>
    </row>
    <row r="1213" spans="2:11" s="256" customFormat="1" ht="13.5" customHeight="1" x14ac:dyDescent="0.2">
      <c r="B1213" s="273"/>
      <c r="C1213" s="273"/>
      <c r="D1213" s="273"/>
      <c r="E1213" s="273"/>
      <c r="F1213" s="273">
        <v>14.8418131576004</v>
      </c>
      <c r="G1213" s="273">
        <v>14.831801313638598</v>
      </c>
      <c r="H1213" s="274"/>
      <c r="I1213" s="275" t="s">
        <v>246</v>
      </c>
      <c r="J1213" s="271">
        <v>3053</v>
      </c>
      <c r="K1213" s="272">
        <v>15611</v>
      </c>
    </row>
    <row r="1214" spans="2:11" s="256" customFormat="1" ht="13.5" customHeight="1" x14ac:dyDescent="0.2">
      <c r="B1214" s="273"/>
      <c r="C1214" s="273"/>
      <c r="D1214" s="273"/>
      <c r="E1214" s="273"/>
      <c r="F1214" s="273">
        <v>19.5280448563989</v>
      </c>
      <c r="G1214" s="273">
        <v>19.478591010042898</v>
      </c>
      <c r="H1214" s="274"/>
      <c r="I1214" s="275" t="s">
        <v>272</v>
      </c>
      <c r="J1214" s="271">
        <v>3053</v>
      </c>
      <c r="K1214" s="272">
        <v>15608</v>
      </c>
    </row>
    <row r="1215" spans="2:11" s="256" customFormat="1" ht="13.5" customHeight="1" x14ac:dyDescent="0.2">
      <c r="B1215" s="268"/>
      <c r="C1215" s="268"/>
      <c r="D1215" s="268">
        <v>6</v>
      </c>
      <c r="E1215" s="268">
        <v>0</v>
      </c>
      <c r="F1215" s="268">
        <v>5.5804523868723699</v>
      </c>
      <c r="G1215" s="268">
        <v>5.6689517831782599</v>
      </c>
      <c r="H1215" s="269">
        <v>0.169009118892889</v>
      </c>
      <c r="I1215" s="270" t="s">
        <v>273</v>
      </c>
      <c r="J1215" s="271">
        <v>3053</v>
      </c>
      <c r="K1215" s="272">
        <v>15584</v>
      </c>
    </row>
    <row r="1216" spans="2:11" s="256" customFormat="1" ht="13.5" customHeight="1" x14ac:dyDescent="0.2">
      <c r="B1216" s="268"/>
      <c r="C1216" s="268"/>
      <c r="D1216" s="268">
        <v>3</v>
      </c>
      <c r="E1216" s="268">
        <v>0</v>
      </c>
      <c r="F1216" s="268">
        <v>2.7614393194910996</v>
      </c>
      <c r="G1216" s="268">
        <v>2.7816495368038998</v>
      </c>
      <c r="H1216" s="269">
        <v>0</v>
      </c>
      <c r="I1216" s="270" t="s">
        <v>274</v>
      </c>
      <c r="J1216" s="271">
        <v>3053</v>
      </c>
      <c r="K1216" s="272">
        <v>17728</v>
      </c>
    </row>
    <row r="1217" spans="2:11" s="256" customFormat="1" ht="13.5" customHeight="1" x14ac:dyDescent="0.2">
      <c r="B1217" s="268"/>
      <c r="C1217" s="268"/>
      <c r="D1217" s="268"/>
      <c r="E1217" s="268"/>
      <c r="F1217" s="268">
        <v>-11.9684142629748</v>
      </c>
      <c r="G1217" s="268">
        <v>-12.0448582346518</v>
      </c>
      <c r="H1217" s="269"/>
      <c r="I1217" s="270" t="s">
        <v>275</v>
      </c>
      <c r="J1217" s="271">
        <v>3053</v>
      </c>
      <c r="K1217" s="272">
        <v>15624</v>
      </c>
    </row>
    <row r="1218" spans="2:11" s="256" customFormat="1" ht="13.5" customHeight="1" x14ac:dyDescent="0.2">
      <c r="B1218" s="268"/>
      <c r="C1218" s="268"/>
      <c r="D1218" s="268">
        <v>10</v>
      </c>
      <c r="E1218" s="268">
        <v>1</v>
      </c>
      <c r="F1218" s="268">
        <v>2.3627084029087104</v>
      </c>
      <c r="G1218" s="268">
        <v>2.0936038324253299</v>
      </c>
      <c r="H1218" s="269">
        <v>5.2602330069964405E-2</v>
      </c>
      <c r="I1218" s="270" t="s">
        <v>276</v>
      </c>
      <c r="J1218" s="271">
        <v>3053</v>
      </c>
      <c r="K1218" s="272">
        <v>15644</v>
      </c>
    </row>
    <row r="1219" spans="2:11" s="256" customFormat="1" ht="13.5" customHeight="1" x14ac:dyDescent="0.2">
      <c r="B1219" s="268"/>
      <c r="C1219" s="268"/>
      <c r="D1219" s="268">
        <v>33</v>
      </c>
      <c r="E1219" s="268">
        <v>27</v>
      </c>
      <c r="F1219" s="268">
        <v>30.3697370547122</v>
      </c>
      <c r="G1219" s="268">
        <v>30.542187691388701</v>
      </c>
      <c r="H1219" s="269">
        <v>4.1069471429826496</v>
      </c>
      <c r="I1219" s="270" t="s">
        <v>239</v>
      </c>
      <c r="J1219" s="271">
        <v>3053</v>
      </c>
      <c r="K1219" s="272">
        <v>15704</v>
      </c>
    </row>
    <row r="1220" spans="2:11" s="256" customFormat="1" ht="13.5" customHeight="1" x14ac:dyDescent="0.2">
      <c r="B1220" s="268"/>
      <c r="C1220" s="268"/>
      <c r="D1220" s="268"/>
      <c r="E1220" s="268"/>
      <c r="F1220" s="268">
        <v>21.263660376739196</v>
      </c>
      <c r="G1220" s="268">
        <v>21.483488890577696</v>
      </c>
      <c r="H1220" s="269">
        <v>1.9663932814667398</v>
      </c>
      <c r="I1220" s="270" t="s">
        <v>277</v>
      </c>
      <c r="J1220" s="271">
        <v>3053</v>
      </c>
      <c r="K1220" s="272">
        <v>15749</v>
      </c>
    </row>
    <row r="1221" spans="2:11" s="256" customFormat="1" ht="13.5" customHeight="1" x14ac:dyDescent="0.2">
      <c r="B1221" s="268"/>
      <c r="C1221" s="268"/>
      <c r="D1221" s="268"/>
      <c r="E1221" s="268"/>
      <c r="F1221" s="268">
        <v>105.39520802223801</v>
      </c>
      <c r="G1221" s="268">
        <v>105.39945578136299</v>
      </c>
      <c r="H1221" s="269">
        <v>2.2997775934746998</v>
      </c>
      <c r="I1221" s="270" t="s">
        <v>278</v>
      </c>
      <c r="J1221" s="271">
        <v>3053</v>
      </c>
      <c r="K1221" s="272">
        <v>11258</v>
      </c>
    </row>
    <row r="1222" spans="2:11" s="256" customFormat="1" ht="13.5" customHeight="1" x14ac:dyDescent="0.2">
      <c r="B1222" s="268"/>
      <c r="C1222" s="268"/>
      <c r="D1222" s="268">
        <v>31</v>
      </c>
      <c r="E1222" s="268">
        <v>25</v>
      </c>
      <c r="F1222" s="268">
        <v>24.927345632055001</v>
      </c>
      <c r="G1222" s="268">
        <v>24.965684991506599</v>
      </c>
      <c r="H1222" s="269">
        <v>4.1253831413446296</v>
      </c>
      <c r="I1222" s="270" t="s">
        <v>240</v>
      </c>
      <c r="J1222" s="271">
        <v>3053</v>
      </c>
      <c r="K1222" s="272">
        <v>15705</v>
      </c>
    </row>
    <row r="1223" spans="2:11" s="256" customFormat="1" ht="13.5" customHeight="1" x14ac:dyDescent="0.2">
      <c r="B1223" s="268"/>
      <c r="C1223" s="268"/>
      <c r="D1223" s="268"/>
      <c r="E1223" s="268"/>
      <c r="F1223" s="268">
        <v>19.062388764934099</v>
      </c>
      <c r="G1223" s="268">
        <v>19.114050650196798</v>
      </c>
      <c r="H1223" s="269">
        <v>0.88012895161618498</v>
      </c>
      <c r="I1223" s="270" t="s">
        <v>279</v>
      </c>
      <c r="J1223" s="271">
        <v>3053</v>
      </c>
      <c r="K1223" s="272">
        <v>16144</v>
      </c>
    </row>
    <row r="1224" spans="2:11" s="256" customFormat="1" ht="13.5" customHeight="1" x14ac:dyDescent="0.2">
      <c r="B1224" s="273"/>
      <c r="C1224" s="273"/>
      <c r="D1224" s="273"/>
      <c r="E1224" s="273"/>
      <c r="F1224" s="273">
        <v>0.35501509472993903</v>
      </c>
      <c r="G1224" s="273">
        <v>0.35324587904184201</v>
      </c>
      <c r="H1224" s="274"/>
      <c r="I1224" s="275" t="s">
        <v>508</v>
      </c>
      <c r="J1224" s="271">
        <v>3053</v>
      </c>
      <c r="K1224" s="272">
        <v>12755</v>
      </c>
    </row>
    <row r="1225" spans="2:11" s="256" customFormat="1" ht="13.5" customHeight="1" x14ac:dyDescent="0.2">
      <c r="B1225" s="273"/>
      <c r="C1225" s="273"/>
      <c r="D1225" s="273"/>
      <c r="E1225" s="273"/>
      <c r="F1225" s="273">
        <v>0.77784808721737608</v>
      </c>
      <c r="G1225" s="273">
        <v>0.78806190781157093</v>
      </c>
      <c r="H1225" s="274">
        <v>2.4704683395828</v>
      </c>
      <c r="I1225" s="275" t="s">
        <v>509</v>
      </c>
      <c r="J1225" s="271">
        <v>3053</v>
      </c>
      <c r="K1225" s="272">
        <v>12359</v>
      </c>
    </row>
    <row r="1226" spans="2:11" s="256" customFormat="1" ht="26.25" customHeight="1" x14ac:dyDescent="0.2"/>
    <row r="1227" spans="2:11" s="256" customFormat="1" ht="13.5" customHeight="1" x14ac:dyDescent="0.2">
      <c r="B1227" s="257"/>
      <c r="C1227" s="258"/>
      <c r="D1227" s="258"/>
      <c r="E1227" s="258"/>
      <c r="F1227" s="258"/>
      <c r="G1227" s="259"/>
      <c r="H1227" s="260" t="s">
        <v>303</v>
      </c>
      <c r="I1227" s="261"/>
      <c r="J1227" s="262" t="s">
        <v>228</v>
      </c>
      <c r="K1227" s="262" t="s">
        <v>229</v>
      </c>
    </row>
    <row r="1228" spans="2:11" s="256" customFormat="1" ht="13.5" customHeight="1" x14ac:dyDescent="0.2">
      <c r="B1228" s="263"/>
      <c r="C1228" s="264"/>
      <c r="D1228" s="264"/>
      <c r="E1228" s="264"/>
      <c r="F1228" s="369" t="s">
        <v>620</v>
      </c>
      <c r="G1228" s="369"/>
      <c r="H1228" s="369"/>
      <c r="I1228" s="261"/>
      <c r="J1228" s="261"/>
      <c r="K1228" s="265"/>
    </row>
    <row r="1229" spans="2:11" s="256" customFormat="1" ht="13.5" customHeight="1" x14ac:dyDescent="0.2">
      <c r="B1229" s="367" t="s">
        <v>231</v>
      </c>
      <c r="C1229" s="367"/>
      <c r="D1229" s="367" t="s">
        <v>232</v>
      </c>
      <c r="E1229" s="367"/>
      <c r="F1229" s="266" t="s">
        <v>232</v>
      </c>
      <c r="G1229" s="266" t="s">
        <v>232</v>
      </c>
      <c r="H1229" s="368" t="s">
        <v>231</v>
      </c>
      <c r="I1229" s="267" t="s">
        <v>233</v>
      </c>
      <c r="J1229" s="261"/>
      <c r="K1229" s="265"/>
    </row>
    <row r="1230" spans="2:11" s="256" customFormat="1" ht="13.5" customHeight="1" x14ac:dyDescent="0.2">
      <c r="B1230" s="266" t="s">
        <v>234</v>
      </c>
      <c r="C1230" s="266" t="s">
        <v>235</v>
      </c>
      <c r="D1230" s="266" t="s">
        <v>234</v>
      </c>
      <c r="E1230" s="266" t="s">
        <v>235</v>
      </c>
      <c r="F1230" s="266" t="s">
        <v>592</v>
      </c>
      <c r="G1230" s="266" t="s">
        <v>594</v>
      </c>
      <c r="H1230" s="368"/>
      <c r="I1230" s="261"/>
      <c r="J1230" s="261"/>
      <c r="K1230" s="265"/>
    </row>
    <row r="1231" spans="2:11" s="256" customFormat="1" ht="13.5" customHeight="1" x14ac:dyDescent="0.2">
      <c r="B1231" s="268"/>
      <c r="C1231" s="268"/>
      <c r="D1231" s="268"/>
      <c r="E1231" s="268"/>
      <c r="F1231" s="268">
        <v>43.428471866458892</v>
      </c>
      <c r="G1231" s="268">
        <v>43.765068294172799</v>
      </c>
      <c r="H1231" s="269">
        <v>7.6923422891703899</v>
      </c>
      <c r="I1231" s="270" t="s">
        <v>236</v>
      </c>
      <c r="J1231" s="271">
        <v>3057</v>
      </c>
      <c r="K1231" s="272">
        <v>13591</v>
      </c>
    </row>
    <row r="1232" spans="2:11" s="256" customFormat="1" ht="13.5" customHeight="1" x14ac:dyDescent="0.2">
      <c r="B1232" s="268"/>
      <c r="C1232" s="268"/>
      <c r="D1232" s="268"/>
      <c r="E1232" s="268"/>
      <c r="F1232" s="268">
        <v>12.481130001189101</v>
      </c>
      <c r="G1232" s="268">
        <v>12.7667099153583</v>
      </c>
      <c r="H1232" s="269">
        <v>4.45665301932552</v>
      </c>
      <c r="I1232" s="270" t="s">
        <v>250</v>
      </c>
      <c r="J1232" s="271">
        <v>3057</v>
      </c>
      <c r="K1232" s="272">
        <v>19967</v>
      </c>
    </row>
    <row r="1233" spans="2:11" s="256" customFormat="1" ht="13.5" customHeight="1" x14ac:dyDescent="0.2">
      <c r="B1233" s="273"/>
      <c r="C1233" s="273"/>
      <c r="D1233" s="273"/>
      <c r="E1233" s="273"/>
      <c r="F1233" s="273">
        <v>34.165110376523799</v>
      </c>
      <c r="G1233" s="273">
        <v>34.462885937266897</v>
      </c>
      <c r="H1233" s="274">
        <v>8.6218532259623704</v>
      </c>
      <c r="I1233" s="275" t="s">
        <v>251</v>
      </c>
      <c r="J1233" s="271">
        <v>3057</v>
      </c>
      <c r="K1233" s="272">
        <v>15744</v>
      </c>
    </row>
    <row r="1234" spans="2:11" s="256" customFormat="1" ht="13.5" customHeight="1" x14ac:dyDescent="0.2">
      <c r="B1234" s="273"/>
      <c r="C1234" s="273"/>
      <c r="D1234" s="273"/>
      <c r="E1234" s="273"/>
      <c r="F1234" s="273">
        <v>7.9853832854165301</v>
      </c>
      <c r="G1234" s="273">
        <v>8.0266222777990901</v>
      </c>
      <c r="H1234" s="274">
        <v>4.1963069824767496</v>
      </c>
      <c r="I1234" s="275" t="s">
        <v>252</v>
      </c>
      <c r="J1234" s="271">
        <v>3057</v>
      </c>
      <c r="K1234" s="272">
        <v>13462</v>
      </c>
    </row>
    <row r="1235" spans="2:11" s="256" customFormat="1" ht="13.5" customHeight="1" x14ac:dyDescent="0.2">
      <c r="B1235" s="273"/>
      <c r="C1235" s="273"/>
      <c r="D1235" s="273"/>
      <c r="E1235" s="273"/>
      <c r="F1235" s="273">
        <v>1.0765453171484498</v>
      </c>
      <c r="G1235" s="273">
        <v>1.0746474217285098</v>
      </c>
      <c r="H1235" s="274">
        <v>4.82985355058217</v>
      </c>
      <c r="I1235" s="275" t="s">
        <v>253</v>
      </c>
      <c r="J1235" s="271">
        <v>3057</v>
      </c>
      <c r="K1235" s="272">
        <v>15544</v>
      </c>
    </row>
    <row r="1236" spans="2:11" s="256" customFormat="1" ht="13.5" customHeight="1" x14ac:dyDescent="0.2">
      <c r="B1236" s="273"/>
      <c r="C1236" s="273"/>
      <c r="D1236" s="273"/>
      <c r="E1236" s="273"/>
      <c r="F1236" s="273">
        <v>0.12757690719248199</v>
      </c>
      <c r="G1236" s="273">
        <v>0.12733561664864002</v>
      </c>
      <c r="H1236" s="274">
        <v>4.6000000000000005</v>
      </c>
      <c r="I1236" s="275" t="s">
        <v>254</v>
      </c>
      <c r="J1236" s="271">
        <v>3057</v>
      </c>
      <c r="K1236" s="272">
        <v>12978</v>
      </c>
    </row>
    <row r="1237" spans="2:11" s="256" customFormat="1" ht="13.5" customHeight="1" x14ac:dyDescent="0.2">
      <c r="B1237" s="268"/>
      <c r="C1237" s="268"/>
      <c r="D1237" s="268"/>
      <c r="E1237" s="268"/>
      <c r="F1237" s="268">
        <v>14.7439133646524</v>
      </c>
      <c r="G1237" s="268">
        <v>14.416254779728998</v>
      </c>
      <c r="H1237" s="269">
        <v>2.6689048035247001</v>
      </c>
      <c r="I1237" s="270" t="s">
        <v>237</v>
      </c>
      <c r="J1237" s="271">
        <v>3057</v>
      </c>
      <c r="K1237" s="272">
        <v>17726</v>
      </c>
    </row>
    <row r="1238" spans="2:11" s="256" customFormat="1" ht="13.5" customHeight="1" x14ac:dyDescent="0.2">
      <c r="B1238" s="273"/>
      <c r="C1238" s="273"/>
      <c r="D1238" s="273"/>
      <c r="E1238" s="273"/>
      <c r="F1238" s="273">
        <v>1.41916051323083</v>
      </c>
      <c r="G1238" s="273">
        <v>0.81502994428811415</v>
      </c>
      <c r="H1238" s="274">
        <v>0</v>
      </c>
      <c r="I1238" s="275" t="s">
        <v>255</v>
      </c>
      <c r="J1238" s="271">
        <v>3057</v>
      </c>
      <c r="K1238" s="272">
        <v>17727</v>
      </c>
    </row>
    <row r="1239" spans="2:11" s="256" customFormat="1" ht="13.5" customHeight="1" x14ac:dyDescent="0.2">
      <c r="B1239" s="268"/>
      <c r="C1239" s="268"/>
      <c r="D1239" s="268"/>
      <c r="E1239" s="268"/>
      <c r="F1239" s="268">
        <v>13.324752851421602</v>
      </c>
      <c r="G1239" s="268">
        <v>13.601224835440901</v>
      </c>
      <c r="H1239" s="269">
        <v>2.9531580540703697</v>
      </c>
      <c r="I1239" s="270" t="s">
        <v>256</v>
      </c>
      <c r="J1239" s="271">
        <v>3057</v>
      </c>
      <c r="K1239" s="272">
        <v>13592</v>
      </c>
    </row>
    <row r="1240" spans="2:11" s="256" customFormat="1" ht="13.5" customHeight="1" x14ac:dyDescent="0.2">
      <c r="B1240" s="273"/>
      <c r="C1240" s="273"/>
      <c r="D1240" s="273"/>
      <c r="E1240" s="273"/>
      <c r="F1240" s="273">
        <v>5.9745766430715594</v>
      </c>
      <c r="G1240" s="273">
        <v>5.9769077643706394</v>
      </c>
      <c r="H1240" s="274">
        <v>0.71016518595005007</v>
      </c>
      <c r="I1240" s="275" t="s">
        <v>257</v>
      </c>
      <c r="J1240" s="271">
        <v>3057</v>
      </c>
      <c r="K1240" s="272">
        <v>11566</v>
      </c>
    </row>
    <row r="1241" spans="2:11" s="256" customFormat="1" ht="13.5" customHeight="1" x14ac:dyDescent="0.2">
      <c r="B1241" s="273"/>
      <c r="C1241" s="273"/>
      <c r="D1241" s="273"/>
      <c r="E1241" s="273"/>
      <c r="F1241" s="273">
        <v>3.3966052640501299</v>
      </c>
      <c r="G1241" s="273">
        <v>3.6530100345762895</v>
      </c>
      <c r="H1241" s="274">
        <v>4.5098404804523993</v>
      </c>
      <c r="I1241" s="275" t="s">
        <v>258</v>
      </c>
      <c r="J1241" s="271">
        <v>3057</v>
      </c>
      <c r="K1241" s="272">
        <v>13419</v>
      </c>
    </row>
    <row r="1242" spans="2:11" s="256" customFormat="1" ht="13.5" customHeight="1" x14ac:dyDescent="0.2">
      <c r="B1242" s="273"/>
      <c r="C1242" s="273"/>
      <c r="D1242" s="273"/>
      <c r="E1242" s="273"/>
      <c r="F1242" s="273">
        <v>0</v>
      </c>
      <c r="G1242" s="273">
        <v>0</v>
      </c>
      <c r="H1242" s="274"/>
      <c r="I1242" s="275" t="s">
        <v>259</v>
      </c>
      <c r="J1242" s="271">
        <v>3057</v>
      </c>
      <c r="K1242" s="272">
        <v>11568</v>
      </c>
    </row>
    <row r="1243" spans="2:11" s="256" customFormat="1" ht="13.5" customHeight="1" x14ac:dyDescent="0.2">
      <c r="B1243" s="273"/>
      <c r="C1243" s="273"/>
      <c r="D1243" s="273"/>
      <c r="E1243" s="273"/>
      <c r="F1243" s="273">
        <v>2.4482088803309998</v>
      </c>
      <c r="G1243" s="273">
        <v>2.4631696452943799</v>
      </c>
      <c r="H1243" s="274">
        <v>4.3874270884742801</v>
      </c>
      <c r="I1243" s="275" t="s">
        <v>260</v>
      </c>
      <c r="J1243" s="271">
        <v>3057</v>
      </c>
      <c r="K1243" s="272">
        <v>12479</v>
      </c>
    </row>
    <row r="1244" spans="2:11" s="256" customFormat="1" ht="13.5" customHeight="1" x14ac:dyDescent="0.2">
      <c r="B1244" s="273"/>
      <c r="C1244" s="273"/>
      <c r="D1244" s="273"/>
      <c r="E1244" s="273"/>
      <c r="F1244" s="273">
        <v>0.21294089497108201</v>
      </c>
      <c r="G1244" s="273">
        <v>0.213089936768666</v>
      </c>
      <c r="H1244" s="274">
        <v>2.8954847095318499</v>
      </c>
      <c r="I1244" s="275" t="s">
        <v>261</v>
      </c>
      <c r="J1244" s="271">
        <v>3057</v>
      </c>
      <c r="K1244" s="272">
        <v>12480</v>
      </c>
    </row>
    <row r="1245" spans="2:11" s="256" customFormat="1" ht="13.5" customHeight="1" x14ac:dyDescent="0.2">
      <c r="B1245" s="273"/>
      <c r="C1245" s="273"/>
      <c r="D1245" s="273"/>
      <c r="E1245" s="273"/>
      <c r="F1245" s="273">
        <v>0.26345543683948897</v>
      </c>
      <c r="G1245" s="273">
        <v>0.26456577021222794</v>
      </c>
      <c r="H1245" s="274">
        <v>4.786838823807269</v>
      </c>
      <c r="I1245" s="275" t="s">
        <v>262</v>
      </c>
      <c r="J1245" s="271">
        <v>3057</v>
      </c>
      <c r="K1245" s="272">
        <v>11578</v>
      </c>
    </row>
    <row r="1246" spans="2:11" s="256" customFormat="1" ht="13.5" customHeight="1" x14ac:dyDescent="0.2">
      <c r="B1246" s="273"/>
      <c r="C1246" s="273"/>
      <c r="D1246" s="273"/>
      <c r="E1246" s="273"/>
      <c r="F1246" s="273">
        <v>0</v>
      </c>
      <c r="G1246" s="273">
        <v>0</v>
      </c>
      <c r="H1246" s="274"/>
      <c r="I1246" s="275" t="s">
        <v>263</v>
      </c>
      <c r="J1246" s="271">
        <v>3057</v>
      </c>
      <c r="K1246" s="272">
        <v>12497</v>
      </c>
    </row>
    <row r="1247" spans="2:11" s="256" customFormat="1" ht="13.5" customHeight="1" x14ac:dyDescent="0.2">
      <c r="B1247" s="273"/>
      <c r="C1247" s="273"/>
      <c r="D1247" s="273"/>
      <c r="E1247" s="273"/>
      <c r="F1247" s="273">
        <v>0.91314034079977402</v>
      </c>
      <c r="G1247" s="273">
        <v>0.91445029186562299</v>
      </c>
      <c r="H1247" s="274">
        <v>7.8520166660532498</v>
      </c>
      <c r="I1247" s="275" t="s">
        <v>264</v>
      </c>
      <c r="J1247" s="271">
        <v>3057</v>
      </c>
      <c r="K1247" s="272">
        <v>15546</v>
      </c>
    </row>
    <row r="1248" spans="2:11" s="256" customFormat="1" ht="13.5" customHeight="1" x14ac:dyDescent="0.2">
      <c r="B1248" s="273"/>
      <c r="C1248" s="273"/>
      <c r="D1248" s="273"/>
      <c r="E1248" s="273"/>
      <c r="F1248" s="273">
        <v>0.11582539135853701</v>
      </c>
      <c r="G1248" s="273">
        <v>0.116031392353035</v>
      </c>
      <c r="H1248" s="274"/>
      <c r="I1248" s="275" t="s">
        <v>265</v>
      </c>
      <c r="J1248" s="271">
        <v>3057</v>
      </c>
      <c r="K1248" s="272">
        <v>12481</v>
      </c>
    </row>
    <row r="1249" spans="2:11" s="256" customFormat="1" ht="13.5" customHeight="1" x14ac:dyDescent="0.2">
      <c r="B1249" s="268"/>
      <c r="C1249" s="268"/>
      <c r="D1249" s="268"/>
      <c r="E1249" s="268"/>
      <c r="F1249" s="268">
        <v>7.4369900970241698</v>
      </c>
      <c r="G1249" s="268">
        <v>7.4778734942552791</v>
      </c>
      <c r="H1249" s="269">
        <v>2.7876747838118701</v>
      </c>
      <c r="I1249" s="270" t="s">
        <v>266</v>
      </c>
      <c r="J1249" s="271">
        <v>3057</v>
      </c>
      <c r="K1249" s="272">
        <v>13594</v>
      </c>
    </row>
    <row r="1250" spans="2:11" s="256" customFormat="1" ht="13.5" customHeight="1" x14ac:dyDescent="0.2">
      <c r="B1250" s="273"/>
      <c r="C1250" s="273"/>
      <c r="D1250" s="273"/>
      <c r="E1250" s="273"/>
      <c r="F1250" s="273">
        <v>0.76806865691484594</v>
      </c>
      <c r="G1250" s="273">
        <v>0.77234858673335405</v>
      </c>
      <c r="H1250" s="274">
        <v>0.40956177336595401</v>
      </c>
      <c r="I1250" s="275" t="s">
        <v>267</v>
      </c>
      <c r="J1250" s="271">
        <v>3057</v>
      </c>
      <c r="K1250" s="272">
        <v>15609</v>
      </c>
    </row>
    <row r="1251" spans="2:11" s="256" customFormat="1" ht="13.5" customHeight="1" x14ac:dyDescent="0.2">
      <c r="B1251" s="273"/>
      <c r="C1251" s="273"/>
      <c r="D1251" s="273"/>
      <c r="E1251" s="273"/>
      <c r="F1251" s="273">
        <v>5.1114292426017096</v>
      </c>
      <c r="G1251" s="273">
        <v>5.1455973905653289</v>
      </c>
      <c r="H1251" s="274">
        <v>3.5827609940012799</v>
      </c>
      <c r="I1251" s="275" t="s">
        <v>268</v>
      </c>
      <c r="J1251" s="271">
        <v>3057</v>
      </c>
      <c r="K1251" s="272">
        <v>11524</v>
      </c>
    </row>
    <row r="1252" spans="2:11" s="256" customFormat="1" ht="13.5" customHeight="1" x14ac:dyDescent="0.2">
      <c r="B1252" s="273"/>
      <c r="C1252" s="273"/>
      <c r="D1252" s="273"/>
      <c r="E1252" s="273"/>
      <c r="F1252" s="273">
        <v>0.39621951258515598</v>
      </c>
      <c r="G1252" s="273">
        <v>0.393127383171469</v>
      </c>
      <c r="H1252" s="274">
        <v>4.7398267704731998</v>
      </c>
      <c r="I1252" s="275" t="s">
        <v>269</v>
      </c>
      <c r="J1252" s="271">
        <v>3057</v>
      </c>
      <c r="K1252" s="272">
        <v>15745</v>
      </c>
    </row>
    <row r="1253" spans="2:11" s="256" customFormat="1" ht="13.5" customHeight="1" x14ac:dyDescent="0.2">
      <c r="B1253" s="273"/>
      <c r="C1253" s="273"/>
      <c r="D1253" s="273"/>
      <c r="E1253" s="273"/>
      <c r="F1253" s="273">
        <v>0.225542567512096</v>
      </c>
      <c r="G1253" s="273">
        <v>0.22716938978506898</v>
      </c>
      <c r="H1253" s="274">
        <v>1.00334511356472</v>
      </c>
      <c r="I1253" s="275" t="s">
        <v>270</v>
      </c>
      <c r="J1253" s="271">
        <v>3057</v>
      </c>
      <c r="K1253" s="272">
        <v>15545</v>
      </c>
    </row>
    <row r="1254" spans="2:11" s="256" customFormat="1" ht="13.5" customHeight="1" x14ac:dyDescent="0.2">
      <c r="B1254" s="268"/>
      <c r="C1254" s="268"/>
      <c r="D1254" s="268"/>
      <c r="E1254" s="268"/>
      <c r="F1254" s="268">
        <v>40.093599780989202</v>
      </c>
      <c r="G1254" s="268">
        <v>40.105300981853304</v>
      </c>
      <c r="H1254" s="269">
        <v>0</v>
      </c>
      <c r="I1254" s="270" t="s">
        <v>238</v>
      </c>
      <c r="J1254" s="271">
        <v>3057</v>
      </c>
      <c r="K1254" s="272">
        <v>13595</v>
      </c>
    </row>
    <row r="1255" spans="2:11" s="256" customFormat="1" ht="13.5" customHeight="1" x14ac:dyDescent="0.2">
      <c r="B1255" s="273"/>
      <c r="C1255" s="273"/>
      <c r="D1255" s="273"/>
      <c r="E1255" s="273"/>
      <c r="F1255" s="273">
        <v>8.4023824951101105</v>
      </c>
      <c r="G1255" s="273">
        <v>8.4473802020810691</v>
      </c>
      <c r="H1255" s="274">
        <v>0</v>
      </c>
      <c r="I1255" s="275" t="s">
        <v>271</v>
      </c>
      <c r="J1255" s="271">
        <v>3057</v>
      </c>
      <c r="K1255" s="272">
        <v>15610</v>
      </c>
    </row>
    <row r="1256" spans="2:11" s="256" customFormat="1" ht="13.5" customHeight="1" x14ac:dyDescent="0.2">
      <c r="B1256" s="273"/>
      <c r="C1256" s="273"/>
      <c r="D1256" s="273"/>
      <c r="E1256" s="273"/>
      <c r="F1256" s="273">
        <v>15.403292451364898</v>
      </c>
      <c r="G1256" s="273">
        <v>15.389230912153399</v>
      </c>
      <c r="H1256" s="274"/>
      <c r="I1256" s="275" t="s">
        <v>246</v>
      </c>
      <c r="J1256" s="271">
        <v>3057</v>
      </c>
      <c r="K1256" s="272">
        <v>15611</v>
      </c>
    </row>
    <row r="1257" spans="2:11" s="256" customFormat="1" ht="13.5" customHeight="1" x14ac:dyDescent="0.2">
      <c r="B1257" s="273"/>
      <c r="C1257" s="273"/>
      <c r="D1257" s="273"/>
      <c r="E1257" s="273"/>
      <c r="F1257" s="273">
        <v>24.222276054959696</v>
      </c>
      <c r="G1257" s="273">
        <v>24.244759242723898</v>
      </c>
      <c r="H1257" s="274">
        <v>0</v>
      </c>
      <c r="I1257" s="275" t="s">
        <v>272</v>
      </c>
      <c r="J1257" s="271">
        <v>3057</v>
      </c>
      <c r="K1257" s="272">
        <v>15608</v>
      </c>
    </row>
    <row r="1258" spans="2:11" s="256" customFormat="1" ht="13.5" customHeight="1" x14ac:dyDescent="0.2">
      <c r="B1258" s="268"/>
      <c r="C1258" s="268"/>
      <c r="D1258" s="268"/>
      <c r="E1258" s="268"/>
      <c r="F1258" s="268">
        <v>2.1786630864241299</v>
      </c>
      <c r="G1258" s="268">
        <v>2.1862116963090501</v>
      </c>
      <c r="H1258" s="269">
        <v>0</v>
      </c>
      <c r="I1258" s="270" t="s">
        <v>273</v>
      </c>
      <c r="J1258" s="271">
        <v>3057</v>
      </c>
      <c r="K1258" s="272">
        <v>15584</v>
      </c>
    </row>
    <row r="1259" spans="2:11" s="256" customFormat="1" ht="13.5" customHeight="1" x14ac:dyDescent="0.2">
      <c r="B1259" s="268"/>
      <c r="C1259" s="268"/>
      <c r="D1259" s="268"/>
      <c r="E1259" s="268"/>
      <c r="F1259" s="268">
        <v>0.54772022309880397</v>
      </c>
      <c r="G1259" s="268">
        <v>0.55206148969126201</v>
      </c>
      <c r="H1259" s="269"/>
      <c r="I1259" s="270" t="s">
        <v>274</v>
      </c>
      <c r="J1259" s="271">
        <v>3057</v>
      </c>
      <c r="K1259" s="272">
        <v>17728</v>
      </c>
    </row>
    <row r="1260" spans="2:11" s="256" customFormat="1" ht="13.5" customHeight="1" x14ac:dyDescent="0.2">
      <c r="B1260" s="268"/>
      <c r="C1260" s="268"/>
      <c r="D1260" s="268"/>
      <c r="E1260" s="268"/>
      <c r="F1260" s="268">
        <v>-9.5483862103068589</v>
      </c>
      <c r="G1260" s="268">
        <v>-9.6170687536340207</v>
      </c>
      <c r="H1260" s="269"/>
      <c r="I1260" s="270" t="s">
        <v>275</v>
      </c>
      <c r="J1260" s="271">
        <v>3057</v>
      </c>
      <c r="K1260" s="272">
        <v>15624</v>
      </c>
    </row>
    <row r="1261" spans="2:11" s="256" customFormat="1" ht="13.5" customHeight="1" x14ac:dyDescent="0.2">
      <c r="B1261" s="268"/>
      <c r="C1261" s="268"/>
      <c r="D1261" s="268"/>
      <c r="E1261" s="268"/>
      <c r="F1261" s="268">
        <v>2.3548906306411896</v>
      </c>
      <c r="G1261" s="268">
        <v>1.7546606882881699</v>
      </c>
      <c r="H1261" s="269">
        <v>0</v>
      </c>
      <c r="I1261" s="270" t="s">
        <v>276</v>
      </c>
      <c r="J1261" s="271">
        <v>3057</v>
      </c>
      <c r="K1261" s="272">
        <v>15644</v>
      </c>
    </row>
    <row r="1262" spans="2:11" s="256" customFormat="1" ht="13.5" customHeight="1" x14ac:dyDescent="0.2">
      <c r="B1262" s="268"/>
      <c r="C1262" s="268"/>
      <c r="D1262" s="268"/>
      <c r="E1262" s="268"/>
      <c r="F1262" s="268">
        <v>18.706721458382997</v>
      </c>
      <c r="G1262" s="268">
        <v>18.796016547919997</v>
      </c>
      <c r="H1262" s="269">
        <v>4.2294746908447598</v>
      </c>
      <c r="I1262" s="270" t="s">
        <v>239</v>
      </c>
      <c r="J1262" s="271">
        <v>3057</v>
      </c>
      <c r="K1262" s="272">
        <v>15704</v>
      </c>
    </row>
    <row r="1263" spans="2:11" s="256" customFormat="1" ht="13.5" customHeight="1" x14ac:dyDescent="0.2">
      <c r="B1263" s="268"/>
      <c r="C1263" s="268"/>
      <c r="D1263" s="268"/>
      <c r="E1263" s="268"/>
      <c r="F1263" s="268">
        <v>36.937698390485899</v>
      </c>
      <c r="G1263" s="268">
        <v>37.005719315113495</v>
      </c>
      <c r="H1263" s="269">
        <v>7.9347390503140494</v>
      </c>
      <c r="I1263" s="270" t="s">
        <v>277</v>
      </c>
      <c r="J1263" s="271">
        <v>3057</v>
      </c>
      <c r="K1263" s="272">
        <v>15749</v>
      </c>
    </row>
    <row r="1264" spans="2:11" s="256" customFormat="1" ht="13.5" customHeight="1" x14ac:dyDescent="0.2">
      <c r="B1264" s="268"/>
      <c r="C1264" s="268"/>
      <c r="D1264" s="268"/>
      <c r="E1264" s="268"/>
      <c r="F1264" s="268">
        <v>106.02527796586099</v>
      </c>
      <c r="G1264" s="268">
        <v>106.092416702668</v>
      </c>
      <c r="H1264" s="269">
        <v>3.9414868165501398</v>
      </c>
      <c r="I1264" s="270" t="s">
        <v>278</v>
      </c>
      <c r="J1264" s="271">
        <v>3057</v>
      </c>
      <c r="K1264" s="272">
        <v>11258</v>
      </c>
    </row>
    <row r="1265" spans="2:11" s="256" customFormat="1" ht="13.5" customHeight="1" x14ac:dyDescent="0.2">
      <c r="B1265" s="268"/>
      <c r="C1265" s="268"/>
      <c r="D1265" s="268"/>
      <c r="E1265" s="268"/>
      <c r="F1265" s="268">
        <v>44.304360940560294</v>
      </c>
      <c r="G1265" s="268">
        <v>44.865152322947196</v>
      </c>
      <c r="H1265" s="269">
        <v>7.0973199082338194</v>
      </c>
      <c r="I1265" s="270" t="s">
        <v>240</v>
      </c>
      <c r="J1265" s="271">
        <v>3057</v>
      </c>
      <c r="K1265" s="272">
        <v>15705</v>
      </c>
    </row>
    <row r="1266" spans="2:11" s="256" customFormat="1" ht="13.5" customHeight="1" x14ac:dyDescent="0.2">
      <c r="B1266" s="268"/>
      <c r="C1266" s="268"/>
      <c r="D1266" s="268"/>
      <c r="E1266" s="268"/>
      <c r="F1266" s="268">
        <v>16.217406948183701</v>
      </c>
      <c r="G1266" s="268">
        <v>16.186147156937697</v>
      </c>
      <c r="H1266" s="269">
        <v>0.75740597080810201</v>
      </c>
      <c r="I1266" s="270" t="s">
        <v>279</v>
      </c>
      <c r="J1266" s="271">
        <v>3057</v>
      </c>
      <c r="K1266" s="272">
        <v>16144</v>
      </c>
    </row>
    <row r="1267" spans="2:11" s="256" customFormat="1" ht="13.5" customHeight="1" x14ac:dyDescent="0.2">
      <c r="B1267" s="273"/>
      <c r="C1267" s="273"/>
      <c r="D1267" s="273"/>
      <c r="E1267" s="273"/>
      <c r="F1267" s="273">
        <v>0.93573011741036105</v>
      </c>
      <c r="G1267" s="273">
        <v>0.93963074400005997</v>
      </c>
      <c r="H1267" s="274"/>
      <c r="I1267" s="275" t="s">
        <v>508</v>
      </c>
      <c r="J1267" s="271">
        <v>3057</v>
      </c>
      <c r="K1267" s="272">
        <v>12755</v>
      </c>
    </row>
    <row r="1268" spans="2:11" s="256" customFormat="1" ht="13.5" customHeight="1" x14ac:dyDescent="0.2">
      <c r="B1268" s="273"/>
      <c r="C1268" s="273"/>
      <c r="D1268" s="273"/>
      <c r="E1268" s="273"/>
      <c r="F1268" s="273">
        <v>7.3855980177673405E-2</v>
      </c>
      <c r="G1268" s="273">
        <v>7.357704072964219E-2</v>
      </c>
      <c r="H1268" s="274">
        <v>2.7699035731506796</v>
      </c>
      <c r="I1268" s="275" t="s">
        <v>509</v>
      </c>
      <c r="J1268" s="271">
        <v>3057</v>
      </c>
      <c r="K1268" s="272">
        <v>12359</v>
      </c>
    </row>
    <row r="1269" spans="2:11" s="256" customFormat="1" ht="26.25" customHeight="1" x14ac:dyDescent="0.2"/>
    <row r="1270" spans="2:11" s="256" customFormat="1" ht="13.5" customHeight="1" x14ac:dyDescent="0.2">
      <c r="B1270" s="257"/>
      <c r="C1270" s="258"/>
      <c r="D1270" s="258"/>
      <c r="E1270" s="258"/>
      <c r="F1270" s="258"/>
      <c r="G1270" s="259"/>
      <c r="H1270" s="260" t="s">
        <v>304</v>
      </c>
      <c r="I1270" s="261"/>
      <c r="J1270" s="262" t="s">
        <v>228</v>
      </c>
      <c r="K1270" s="262" t="s">
        <v>229</v>
      </c>
    </row>
    <row r="1271" spans="2:11" s="256" customFormat="1" ht="13.5" customHeight="1" x14ac:dyDescent="0.2">
      <c r="B1271" s="263"/>
      <c r="C1271" s="264"/>
      <c r="D1271" s="264"/>
      <c r="E1271" s="264"/>
      <c r="F1271" s="369" t="s">
        <v>621</v>
      </c>
      <c r="G1271" s="369"/>
      <c r="H1271" s="369"/>
      <c r="I1271" s="261"/>
      <c r="J1271" s="261"/>
      <c r="K1271" s="265"/>
    </row>
    <row r="1272" spans="2:11" s="256" customFormat="1" ht="13.5" customHeight="1" x14ac:dyDescent="0.2">
      <c r="B1272" s="367" t="s">
        <v>231</v>
      </c>
      <c r="C1272" s="367"/>
      <c r="D1272" s="367" t="s">
        <v>232</v>
      </c>
      <c r="E1272" s="367"/>
      <c r="F1272" s="266" t="s">
        <v>232</v>
      </c>
      <c r="G1272" s="266" t="s">
        <v>232</v>
      </c>
      <c r="H1272" s="368" t="s">
        <v>231</v>
      </c>
      <c r="I1272" s="267" t="s">
        <v>233</v>
      </c>
      <c r="J1272" s="261"/>
      <c r="K1272" s="265"/>
    </row>
    <row r="1273" spans="2:11" s="256" customFormat="1" ht="13.5" customHeight="1" x14ac:dyDescent="0.2">
      <c r="B1273" s="266" t="s">
        <v>234</v>
      </c>
      <c r="C1273" s="266" t="s">
        <v>235</v>
      </c>
      <c r="D1273" s="266" t="s">
        <v>234</v>
      </c>
      <c r="E1273" s="266" t="s">
        <v>235</v>
      </c>
      <c r="F1273" s="266" t="s">
        <v>592</v>
      </c>
      <c r="G1273" s="266" t="s">
        <v>594</v>
      </c>
      <c r="H1273" s="368"/>
      <c r="I1273" s="261"/>
      <c r="J1273" s="261"/>
      <c r="K1273" s="265"/>
    </row>
    <row r="1274" spans="2:11" s="256" customFormat="1" ht="13.5" customHeight="1" x14ac:dyDescent="0.2">
      <c r="B1274" s="268"/>
      <c r="C1274" s="268"/>
      <c r="D1274" s="268"/>
      <c r="E1274" s="268"/>
      <c r="F1274" s="268">
        <v>26.850074373680698</v>
      </c>
      <c r="G1274" s="268">
        <v>26.921341645866296</v>
      </c>
      <c r="H1274" s="269">
        <v>5.2016813427849602</v>
      </c>
      <c r="I1274" s="270" t="s">
        <v>236</v>
      </c>
      <c r="J1274" s="271">
        <v>3058</v>
      </c>
      <c r="K1274" s="272">
        <v>13591</v>
      </c>
    </row>
    <row r="1275" spans="2:11" s="256" customFormat="1" ht="13.5" customHeight="1" x14ac:dyDescent="0.2">
      <c r="B1275" s="268"/>
      <c r="C1275" s="268"/>
      <c r="D1275" s="268"/>
      <c r="E1275" s="268"/>
      <c r="F1275" s="268">
        <v>26.850074373680698</v>
      </c>
      <c r="G1275" s="268">
        <v>26.921341645866296</v>
      </c>
      <c r="H1275" s="269">
        <v>5.2016813427849602</v>
      </c>
      <c r="I1275" s="270" t="s">
        <v>250</v>
      </c>
      <c r="J1275" s="271">
        <v>3058</v>
      </c>
      <c r="K1275" s="272">
        <v>19967</v>
      </c>
    </row>
    <row r="1276" spans="2:11" s="256" customFormat="1" ht="13.5" customHeight="1" x14ac:dyDescent="0.2">
      <c r="B1276" s="273"/>
      <c r="C1276" s="273"/>
      <c r="D1276" s="273"/>
      <c r="E1276" s="273"/>
      <c r="F1276" s="273">
        <v>6.8144063817265401</v>
      </c>
      <c r="G1276" s="273">
        <v>6.7844117034874696</v>
      </c>
      <c r="H1276" s="274">
        <v>9.4701187253905399</v>
      </c>
      <c r="I1276" s="275" t="s">
        <v>251</v>
      </c>
      <c r="J1276" s="271">
        <v>3058</v>
      </c>
      <c r="K1276" s="272">
        <v>15744</v>
      </c>
    </row>
    <row r="1277" spans="2:11" s="256" customFormat="1" ht="13.5" customHeight="1" x14ac:dyDescent="0.2">
      <c r="B1277" s="273"/>
      <c r="C1277" s="273"/>
      <c r="D1277" s="273"/>
      <c r="E1277" s="273"/>
      <c r="F1277" s="273">
        <v>19.911408482987099</v>
      </c>
      <c r="G1277" s="273">
        <v>20.012534954086401</v>
      </c>
      <c r="H1277" s="274">
        <v>3.7446220726380295</v>
      </c>
      <c r="I1277" s="275" t="s">
        <v>252</v>
      </c>
      <c r="J1277" s="271">
        <v>3058</v>
      </c>
      <c r="K1277" s="272">
        <v>13462</v>
      </c>
    </row>
    <row r="1278" spans="2:11" s="256" customFormat="1" ht="13.5" customHeight="1" x14ac:dyDescent="0.2">
      <c r="B1278" s="273"/>
      <c r="C1278" s="273"/>
      <c r="D1278" s="273"/>
      <c r="E1278" s="273"/>
      <c r="F1278" s="273">
        <v>0</v>
      </c>
      <c r="G1278" s="273">
        <v>0</v>
      </c>
      <c r="H1278" s="274"/>
      <c r="I1278" s="275" t="s">
        <v>253</v>
      </c>
      <c r="J1278" s="271">
        <v>3058</v>
      </c>
      <c r="K1278" s="272">
        <v>15544</v>
      </c>
    </row>
    <row r="1279" spans="2:11" s="256" customFormat="1" ht="13.5" customHeight="1" x14ac:dyDescent="0.2">
      <c r="B1279" s="273"/>
      <c r="C1279" s="273"/>
      <c r="D1279" s="273"/>
      <c r="E1279" s="273"/>
      <c r="F1279" s="273">
        <v>0.12425950896712601</v>
      </c>
      <c r="G1279" s="273">
        <v>0.12439498829243301</v>
      </c>
      <c r="H1279" s="274">
        <v>4.6000000000000005</v>
      </c>
      <c r="I1279" s="275" t="s">
        <v>254</v>
      </c>
      <c r="J1279" s="271">
        <v>3058</v>
      </c>
      <c r="K1279" s="272">
        <v>12978</v>
      </c>
    </row>
    <row r="1280" spans="2:11" s="256" customFormat="1" ht="13.5" customHeight="1" x14ac:dyDescent="0.2">
      <c r="B1280" s="268"/>
      <c r="C1280" s="268"/>
      <c r="D1280" s="268"/>
      <c r="E1280" s="268"/>
      <c r="F1280" s="268">
        <v>27.052484238108999</v>
      </c>
      <c r="G1280" s="268">
        <v>26.938157393854201</v>
      </c>
      <c r="H1280" s="269">
        <v>3.09168849858633</v>
      </c>
      <c r="I1280" s="270" t="s">
        <v>237</v>
      </c>
      <c r="J1280" s="271">
        <v>3058</v>
      </c>
      <c r="K1280" s="272">
        <v>17726</v>
      </c>
    </row>
    <row r="1281" spans="2:11" s="256" customFormat="1" ht="13.5" customHeight="1" x14ac:dyDescent="0.2">
      <c r="B1281" s="273"/>
      <c r="C1281" s="273"/>
      <c r="D1281" s="273"/>
      <c r="E1281" s="273"/>
      <c r="F1281" s="273">
        <v>6.4036764171730498</v>
      </c>
      <c r="G1281" s="273">
        <v>6.2865169704783899</v>
      </c>
      <c r="H1281" s="274">
        <v>0</v>
      </c>
      <c r="I1281" s="275" t="s">
        <v>255</v>
      </c>
      <c r="J1281" s="271">
        <v>3058</v>
      </c>
      <c r="K1281" s="272">
        <v>17727</v>
      </c>
    </row>
    <row r="1282" spans="2:11" s="256" customFormat="1" ht="13.5" customHeight="1" x14ac:dyDescent="0.2">
      <c r="B1282" s="268"/>
      <c r="C1282" s="268"/>
      <c r="D1282" s="268"/>
      <c r="E1282" s="268"/>
      <c r="F1282" s="268">
        <v>20.648807820935897</v>
      </c>
      <c r="G1282" s="268">
        <v>20.651640423375799</v>
      </c>
      <c r="H1282" s="269">
        <v>4.0504931375432092</v>
      </c>
      <c r="I1282" s="270" t="s">
        <v>256</v>
      </c>
      <c r="J1282" s="271">
        <v>3058</v>
      </c>
      <c r="K1282" s="272">
        <v>13592</v>
      </c>
    </row>
    <row r="1283" spans="2:11" s="256" customFormat="1" ht="13.5" customHeight="1" x14ac:dyDescent="0.2">
      <c r="B1283" s="273"/>
      <c r="C1283" s="273"/>
      <c r="D1283" s="273"/>
      <c r="E1283" s="273"/>
      <c r="F1283" s="273">
        <v>4.7948393721816291</v>
      </c>
      <c r="G1283" s="273">
        <v>4.8161841376929795</v>
      </c>
      <c r="H1283" s="274">
        <v>0.55124458702032397</v>
      </c>
      <c r="I1283" s="275" t="s">
        <v>257</v>
      </c>
      <c r="J1283" s="271">
        <v>3058</v>
      </c>
      <c r="K1283" s="272">
        <v>11566</v>
      </c>
    </row>
    <row r="1284" spans="2:11" s="256" customFormat="1" ht="13.5" customHeight="1" x14ac:dyDescent="0.2">
      <c r="B1284" s="273"/>
      <c r="C1284" s="273"/>
      <c r="D1284" s="273"/>
      <c r="E1284" s="273"/>
      <c r="F1284" s="273">
        <v>10.665983912317598</v>
      </c>
      <c r="G1284" s="273">
        <v>10.605300221905999</v>
      </c>
      <c r="H1284" s="274">
        <v>5.5736394136779399</v>
      </c>
      <c r="I1284" s="275" t="s">
        <v>258</v>
      </c>
      <c r="J1284" s="271">
        <v>3058</v>
      </c>
      <c r="K1284" s="272">
        <v>13419</v>
      </c>
    </row>
    <row r="1285" spans="2:11" s="256" customFormat="1" ht="13.5" customHeight="1" x14ac:dyDescent="0.2">
      <c r="B1285" s="273"/>
      <c r="C1285" s="273"/>
      <c r="D1285" s="273"/>
      <c r="E1285" s="273"/>
      <c r="F1285" s="273">
        <v>0</v>
      </c>
      <c r="G1285" s="273">
        <v>0</v>
      </c>
      <c r="H1285" s="274"/>
      <c r="I1285" s="275" t="s">
        <v>259</v>
      </c>
      <c r="J1285" s="271">
        <v>3058</v>
      </c>
      <c r="K1285" s="272">
        <v>11568</v>
      </c>
    </row>
    <row r="1286" spans="2:11" s="256" customFormat="1" ht="13.5" customHeight="1" x14ac:dyDescent="0.2">
      <c r="B1286" s="273"/>
      <c r="C1286" s="273"/>
      <c r="D1286" s="273"/>
      <c r="E1286" s="273"/>
      <c r="F1286" s="273">
        <v>5.0825072242668199</v>
      </c>
      <c r="G1286" s="273">
        <v>5.1243888898929297</v>
      </c>
      <c r="H1286" s="274">
        <v>4.1559960539644401</v>
      </c>
      <c r="I1286" s="275" t="s">
        <v>260</v>
      </c>
      <c r="J1286" s="271">
        <v>3058</v>
      </c>
      <c r="K1286" s="272">
        <v>12479</v>
      </c>
    </row>
    <row r="1287" spans="2:11" s="256" customFormat="1" ht="13.5" customHeight="1" x14ac:dyDescent="0.2">
      <c r="B1287" s="273"/>
      <c r="C1287" s="273"/>
      <c r="D1287" s="273"/>
      <c r="E1287" s="273"/>
      <c r="F1287" s="273">
        <v>8.4855477069333593E-2</v>
      </c>
      <c r="G1287" s="273">
        <v>8.5046949158447405E-2</v>
      </c>
      <c r="H1287" s="274">
        <v>4.9908014730655994</v>
      </c>
      <c r="I1287" s="275" t="s">
        <v>261</v>
      </c>
      <c r="J1287" s="271">
        <v>3058</v>
      </c>
      <c r="K1287" s="272">
        <v>12480</v>
      </c>
    </row>
    <row r="1288" spans="2:11" s="256" customFormat="1" ht="13.5" customHeight="1" x14ac:dyDescent="0.2">
      <c r="B1288" s="273"/>
      <c r="C1288" s="273"/>
      <c r="D1288" s="273"/>
      <c r="E1288" s="273"/>
      <c r="F1288" s="273">
        <v>0</v>
      </c>
      <c r="G1288" s="273">
        <v>0</v>
      </c>
      <c r="H1288" s="274"/>
      <c r="I1288" s="275" t="s">
        <v>262</v>
      </c>
      <c r="J1288" s="271">
        <v>3058</v>
      </c>
      <c r="K1288" s="272">
        <v>11578</v>
      </c>
    </row>
    <row r="1289" spans="2:11" s="256" customFormat="1" ht="13.5" customHeight="1" x14ac:dyDescent="0.2">
      <c r="B1289" s="273"/>
      <c r="C1289" s="273"/>
      <c r="D1289" s="273"/>
      <c r="E1289" s="273"/>
      <c r="F1289" s="273">
        <v>0</v>
      </c>
      <c r="G1289" s="273">
        <v>0</v>
      </c>
      <c r="H1289" s="274"/>
      <c r="I1289" s="275" t="s">
        <v>263</v>
      </c>
      <c r="J1289" s="271">
        <v>3058</v>
      </c>
      <c r="K1289" s="272">
        <v>12497</v>
      </c>
    </row>
    <row r="1290" spans="2:11" s="256" customFormat="1" ht="13.5" customHeight="1" x14ac:dyDescent="0.2">
      <c r="B1290" s="273"/>
      <c r="C1290" s="273"/>
      <c r="D1290" s="273"/>
      <c r="E1290" s="273"/>
      <c r="F1290" s="273">
        <v>0</v>
      </c>
      <c r="G1290" s="273">
        <v>0</v>
      </c>
      <c r="H1290" s="274"/>
      <c r="I1290" s="275" t="s">
        <v>264</v>
      </c>
      <c r="J1290" s="271">
        <v>3058</v>
      </c>
      <c r="K1290" s="272">
        <v>15546</v>
      </c>
    </row>
    <row r="1291" spans="2:11" s="256" customFormat="1" ht="13.5" customHeight="1" x14ac:dyDescent="0.2">
      <c r="B1291" s="273"/>
      <c r="C1291" s="273"/>
      <c r="D1291" s="273"/>
      <c r="E1291" s="273"/>
      <c r="F1291" s="273">
        <v>2.0621835100493601E-2</v>
      </c>
      <c r="G1291" s="273">
        <v>2.0720224725409603E-2</v>
      </c>
      <c r="H1291" s="274"/>
      <c r="I1291" s="275" t="s">
        <v>265</v>
      </c>
      <c r="J1291" s="271">
        <v>3058</v>
      </c>
      <c r="K1291" s="272">
        <v>12481</v>
      </c>
    </row>
    <row r="1292" spans="2:11" s="256" customFormat="1" ht="13.5" customHeight="1" x14ac:dyDescent="0.2">
      <c r="B1292" s="268"/>
      <c r="C1292" s="268"/>
      <c r="D1292" s="268"/>
      <c r="E1292" s="268"/>
      <c r="F1292" s="268">
        <v>9.4126311772221296</v>
      </c>
      <c r="G1292" s="268">
        <v>9.498372369547651</v>
      </c>
      <c r="H1292" s="269">
        <v>2.7961027923419901</v>
      </c>
      <c r="I1292" s="270" t="s">
        <v>266</v>
      </c>
      <c r="J1292" s="271">
        <v>3058</v>
      </c>
      <c r="K1292" s="272">
        <v>13594</v>
      </c>
    </row>
    <row r="1293" spans="2:11" s="256" customFormat="1" ht="13.5" customHeight="1" x14ac:dyDescent="0.2">
      <c r="B1293" s="273"/>
      <c r="C1293" s="273"/>
      <c r="D1293" s="273"/>
      <c r="E1293" s="273"/>
      <c r="F1293" s="273">
        <v>1.1202817857432099</v>
      </c>
      <c r="G1293" s="273">
        <v>1.13072750394224</v>
      </c>
      <c r="H1293" s="274">
        <v>0.45809893411957403</v>
      </c>
      <c r="I1293" s="275" t="s">
        <v>267</v>
      </c>
      <c r="J1293" s="271">
        <v>3058</v>
      </c>
      <c r="K1293" s="272">
        <v>15609</v>
      </c>
    </row>
    <row r="1294" spans="2:11" s="256" customFormat="1" ht="13.5" customHeight="1" x14ac:dyDescent="0.2">
      <c r="B1294" s="273"/>
      <c r="C1294" s="273"/>
      <c r="D1294" s="273"/>
      <c r="E1294" s="273"/>
      <c r="F1294" s="273">
        <v>7.8053902312699801</v>
      </c>
      <c r="G1294" s="273">
        <v>7.8796454333075401</v>
      </c>
      <c r="H1294" s="274">
        <v>3.1725297055801103</v>
      </c>
      <c r="I1294" s="275" t="s">
        <v>268</v>
      </c>
      <c r="J1294" s="271">
        <v>3058</v>
      </c>
      <c r="K1294" s="272">
        <v>11524</v>
      </c>
    </row>
    <row r="1295" spans="2:11" s="256" customFormat="1" ht="13.5" customHeight="1" x14ac:dyDescent="0.2">
      <c r="B1295" s="273"/>
      <c r="C1295" s="273"/>
      <c r="D1295" s="273"/>
      <c r="E1295" s="273"/>
      <c r="F1295" s="273">
        <v>0.24136076800348799</v>
      </c>
      <c r="G1295" s="273">
        <v>0.240606789761872</v>
      </c>
      <c r="H1295" s="274">
        <v>4.3198903542998899</v>
      </c>
      <c r="I1295" s="275" t="s">
        <v>269</v>
      </c>
      <c r="J1295" s="271">
        <v>3058</v>
      </c>
      <c r="K1295" s="272">
        <v>15745</v>
      </c>
    </row>
    <row r="1296" spans="2:11" s="256" customFormat="1" ht="13.5" customHeight="1" x14ac:dyDescent="0.2">
      <c r="B1296" s="273"/>
      <c r="C1296" s="273"/>
      <c r="D1296" s="273"/>
      <c r="E1296" s="273"/>
      <c r="F1296" s="273">
        <v>0</v>
      </c>
      <c r="G1296" s="273">
        <v>0</v>
      </c>
      <c r="H1296" s="274"/>
      <c r="I1296" s="275" t="s">
        <v>270</v>
      </c>
      <c r="J1296" s="271">
        <v>3058</v>
      </c>
      <c r="K1296" s="272">
        <v>15545</v>
      </c>
    </row>
    <row r="1297" spans="2:11" s="256" customFormat="1" ht="13.5" customHeight="1" x14ac:dyDescent="0.2">
      <c r="B1297" s="268"/>
      <c r="C1297" s="268"/>
      <c r="D1297" s="268"/>
      <c r="E1297" s="268"/>
      <c r="F1297" s="268">
        <v>36.684810210988203</v>
      </c>
      <c r="G1297" s="268">
        <v>36.6421285907319</v>
      </c>
      <c r="H1297" s="269"/>
      <c r="I1297" s="270" t="s">
        <v>238</v>
      </c>
      <c r="J1297" s="271">
        <v>3058</v>
      </c>
      <c r="K1297" s="272">
        <v>13595</v>
      </c>
    </row>
    <row r="1298" spans="2:11" s="256" customFormat="1" ht="13.5" customHeight="1" x14ac:dyDescent="0.2">
      <c r="B1298" s="273"/>
      <c r="C1298" s="273"/>
      <c r="D1298" s="273"/>
      <c r="E1298" s="273"/>
      <c r="F1298" s="273">
        <v>0</v>
      </c>
      <c r="G1298" s="273">
        <v>0</v>
      </c>
      <c r="H1298" s="274"/>
      <c r="I1298" s="275" t="s">
        <v>271</v>
      </c>
      <c r="J1298" s="271">
        <v>3058</v>
      </c>
      <c r="K1298" s="272">
        <v>15610</v>
      </c>
    </row>
    <row r="1299" spans="2:11" s="256" customFormat="1" ht="13.5" customHeight="1" x14ac:dyDescent="0.2">
      <c r="B1299" s="273"/>
      <c r="C1299" s="273"/>
      <c r="D1299" s="273"/>
      <c r="E1299" s="273"/>
      <c r="F1299" s="273">
        <v>14.787508957508299</v>
      </c>
      <c r="G1299" s="273">
        <v>14.760304979829101</v>
      </c>
      <c r="H1299" s="274"/>
      <c r="I1299" s="275" t="s">
        <v>246</v>
      </c>
      <c r="J1299" s="271">
        <v>3058</v>
      </c>
      <c r="K1299" s="272">
        <v>15611</v>
      </c>
    </row>
    <row r="1300" spans="2:11" s="256" customFormat="1" ht="13.5" customHeight="1" x14ac:dyDescent="0.2">
      <c r="B1300" s="273"/>
      <c r="C1300" s="273"/>
      <c r="D1300" s="273"/>
      <c r="E1300" s="273"/>
      <c r="F1300" s="273">
        <v>21.897301253479899</v>
      </c>
      <c r="G1300" s="273">
        <v>21.881823610902799</v>
      </c>
      <c r="H1300" s="274"/>
      <c r="I1300" s="275" t="s">
        <v>272</v>
      </c>
      <c r="J1300" s="271">
        <v>3058</v>
      </c>
      <c r="K1300" s="272">
        <v>15608</v>
      </c>
    </row>
    <row r="1301" spans="2:11" s="256" customFormat="1" ht="13.5" customHeight="1" x14ac:dyDescent="0.2">
      <c r="B1301" s="268"/>
      <c r="C1301" s="268"/>
      <c r="D1301" s="268"/>
      <c r="E1301" s="268"/>
      <c r="F1301" s="268">
        <v>0</v>
      </c>
      <c r="G1301" s="268">
        <v>0</v>
      </c>
      <c r="H1301" s="269"/>
      <c r="I1301" s="270" t="s">
        <v>273</v>
      </c>
      <c r="J1301" s="271">
        <v>3058</v>
      </c>
      <c r="K1301" s="272">
        <v>15584</v>
      </c>
    </row>
    <row r="1302" spans="2:11" s="256" customFormat="1" ht="13.5" customHeight="1" x14ac:dyDescent="0.2">
      <c r="B1302" s="268"/>
      <c r="C1302" s="268"/>
      <c r="D1302" s="268"/>
      <c r="E1302" s="268"/>
      <c r="F1302" s="268">
        <v>0</v>
      </c>
      <c r="G1302" s="268">
        <v>0</v>
      </c>
      <c r="H1302" s="269"/>
      <c r="I1302" s="270" t="s">
        <v>274</v>
      </c>
      <c r="J1302" s="271">
        <v>3058</v>
      </c>
      <c r="K1302" s="272">
        <v>17728</v>
      </c>
    </row>
    <row r="1303" spans="2:11" s="256" customFormat="1" ht="13.5" customHeight="1" x14ac:dyDescent="0.2">
      <c r="B1303" s="268"/>
      <c r="C1303" s="268"/>
      <c r="D1303" s="268"/>
      <c r="E1303" s="268"/>
      <c r="F1303" s="268">
        <v>-9.4072103048812696</v>
      </c>
      <c r="G1303" s="268">
        <v>-9.5109217102058192</v>
      </c>
      <c r="H1303" s="269"/>
      <c r="I1303" s="270" t="s">
        <v>275</v>
      </c>
      <c r="J1303" s="271">
        <v>3058</v>
      </c>
      <c r="K1303" s="272">
        <v>15624</v>
      </c>
    </row>
    <row r="1304" spans="2:11" s="256" customFormat="1" ht="13.5" customHeight="1" x14ac:dyDescent="0.2">
      <c r="B1304" s="268"/>
      <c r="C1304" s="268"/>
      <c r="D1304" s="268"/>
      <c r="E1304" s="268"/>
      <c r="F1304" s="268">
        <v>6.6492748093785004</v>
      </c>
      <c r="G1304" s="268">
        <v>6.5339096130143899</v>
      </c>
      <c r="H1304" s="269">
        <v>0</v>
      </c>
      <c r="I1304" s="270" t="s">
        <v>276</v>
      </c>
      <c r="J1304" s="271">
        <v>3058</v>
      </c>
      <c r="K1304" s="272">
        <v>15644</v>
      </c>
    </row>
    <row r="1305" spans="2:11" s="256" customFormat="1" ht="13.5" customHeight="1" x14ac:dyDescent="0.2">
      <c r="B1305" s="268"/>
      <c r="C1305" s="268"/>
      <c r="D1305" s="268"/>
      <c r="E1305" s="268"/>
      <c r="F1305" s="268">
        <v>33.125522183596694</v>
      </c>
      <c r="G1305" s="268">
        <v>33.3422230162072</v>
      </c>
      <c r="H1305" s="269">
        <v>3.6803211813905401</v>
      </c>
      <c r="I1305" s="270" t="s">
        <v>239</v>
      </c>
      <c r="J1305" s="271">
        <v>3058</v>
      </c>
      <c r="K1305" s="272">
        <v>15704</v>
      </c>
    </row>
    <row r="1306" spans="2:11" s="256" customFormat="1" ht="13.5" customHeight="1" x14ac:dyDescent="0.2">
      <c r="B1306" s="268"/>
      <c r="C1306" s="268"/>
      <c r="D1306" s="268"/>
      <c r="E1306" s="268"/>
      <c r="F1306" s="268">
        <v>0.14488134406761902</v>
      </c>
      <c r="G1306" s="268">
        <v>0.145115213017842</v>
      </c>
      <c r="H1306" s="269">
        <v>3.9452542694662096</v>
      </c>
      <c r="I1306" s="270" t="s">
        <v>277</v>
      </c>
      <c r="J1306" s="271">
        <v>3058</v>
      </c>
      <c r="K1306" s="272">
        <v>15749</v>
      </c>
    </row>
    <row r="1307" spans="2:11" s="256" customFormat="1" ht="13.5" customHeight="1" x14ac:dyDescent="0.2">
      <c r="B1307" s="268"/>
      <c r="C1307" s="268"/>
      <c r="D1307" s="268"/>
      <c r="E1307" s="268"/>
      <c r="F1307" s="268">
        <v>100</v>
      </c>
      <c r="G1307" s="268">
        <v>100</v>
      </c>
      <c r="H1307" s="269">
        <v>2.49622069617029</v>
      </c>
      <c r="I1307" s="270" t="s">
        <v>278</v>
      </c>
      <c r="J1307" s="271">
        <v>3058</v>
      </c>
      <c r="K1307" s="272">
        <v>11258</v>
      </c>
    </row>
    <row r="1308" spans="2:11" s="256" customFormat="1" ht="13.5" customHeight="1" x14ac:dyDescent="0.2">
      <c r="B1308" s="268"/>
      <c r="C1308" s="268"/>
      <c r="D1308" s="268"/>
      <c r="E1308" s="268"/>
      <c r="F1308" s="268">
        <v>23.395511451969</v>
      </c>
      <c r="G1308" s="268">
        <v>23.336623567028699</v>
      </c>
      <c r="H1308" s="269">
        <v>5.4342866237347005</v>
      </c>
      <c r="I1308" s="270" t="s">
        <v>240</v>
      </c>
      <c r="J1308" s="271">
        <v>3058</v>
      </c>
      <c r="K1308" s="272">
        <v>15705</v>
      </c>
    </row>
    <row r="1309" spans="2:11" s="256" customFormat="1" ht="13.5" customHeight="1" x14ac:dyDescent="0.2">
      <c r="B1309" s="268"/>
      <c r="C1309" s="268"/>
      <c r="D1309" s="268"/>
      <c r="E1309" s="268"/>
      <c r="F1309" s="268">
        <v>17.2568864552496</v>
      </c>
      <c r="G1309" s="268">
        <v>17.284198341326903</v>
      </c>
      <c r="H1309" s="269">
        <v>0.97319105075345314</v>
      </c>
      <c r="I1309" s="270" t="s">
        <v>279</v>
      </c>
      <c r="J1309" s="271">
        <v>3058</v>
      </c>
      <c r="K1309" s="272">
        <v>16144</v>
      </c>
    </row>
    <row r="1310" spans="2:11" s="256" customFormat="1" ht="13.5" customHeight="1" x14ac:dyDescent="0.2">
      <c r="B1310" s="273"/>
      <c r="C1310" s="273"/>
      <c r="D1310" s="273"/>
      <c r="E1310" s="273"/>
      <c r="F1310" s="273">
        <v>0.24559839220545199</v>
      </c>
      <c r="G1310" s="273">
        <v>0.24739264253599899</v>
      </c>
      <c r="H1310" s="274"/>
      <c r="I1310" s="275" t="s">
        <v>508</v>
      </c>
      <c r="J1310" s="271">
        <v>3058</v>
      </c>
      <c r="K1310" s="272">
        <v>12755</v>
      </c>
    </row>
    <row r="1311" spans="2:11" s="256" customFormat="1" ht="13.5" customHeight="1" x14ac:dyDescent="0.2">
      <c r="B1311" s="273"/>
      <c r="C1311" s="273"/>
      <c r="D1311" s="273"/>
      <c r="E1311" s="273"/>
      <c r="F1311" s="273">
        <v>0</v>
      </c>
      <c r="G1311" s="273">
        <v>0</v>
      </c>
      <c r="H1311" s="274"/>
      <c r="I1311" s="275" t="s">
        <v>509</v>
      </c>
      <c r="J1311" s="271">
        <v>3058</v>
      </c>
      <c r="K1311" s="272">
        <v>12359</v>
      </c>
    </row>
    <row r="1312" spans="2:11" s="256" customFormat="1" ht="26.25" customHeight="1" x14ac:dyDescent="0.2"/>
    <row r="1313" spans="2:11" s="256" customFormat="1" ht="13.5" customHeight="1" x14ac:dyDescent="0.2">
      <c r="B1313" s="257"/>
      <c r="C1313" s="258"/>
      <c r="D1313" s="258"/>
      <c r="E1313" s="258"/>
      <c r="F1313" s="258"/>
      <c r="G1313" s="259"/>
      <c r="H1313" s="260" t="s">
        <v>305</v>
      </c>
      <c r="I1313" s="261"/>
      <c r="J1313" s="262" t="s">
        <v>228</v>
      </c>
      <c r="K1313" s="262" t="s">
        <v>229</v>
      </c>
    </row>
    <row r="1314" spans="2:11" s="256" customFormat="1" ht="13.5" customHeight="1" x14ac:dyDescent="0.2">
      <c r="B1314" s="263"/>
      <c r="C1314" s="264"/>
      <c r="D1314" s="264"/>
      <c r="E1314" s="264"/>
      <c r="F1314" s="369" t="s">
        <v>622</v>
      </c>
      <c r="G1314" s="369"/>
      <c r="H1314" s="369"/>
      <c r="I1314" s="261"/>
      <c r="J1314" s="261"/>
      <c r="K1314" s="265"/>
    </row>
    <row r="1315" spans="2:11" s="256" customFormat="1" ht="13.5" customHeight="1" x14ac:dyDescent="0.2">
      <c r="B1315" s="367" t="s">
        <v>231</v>
      </c>
      <c r="C1315" s="367"/>
      <c r="D1315" s="367" t="s">
        <v>232</v>
      </c>
      <c r="E1315" s="367"/>
      <c r="F1315" s="266" t="s">
        <v>232</v>
      </c>
      <c r="G1315" s="266" t="s">
        <v>232</v>
      </c>
      <c r="H1315" s="368" t="s">
        <v>231</v>
      </c>
      <c r="I1315" s="267" t="s">
        <v>233</v>
      </c>
      <c r="J1315" s="261"/>
      <c r="K1315" s="265"/>
    </row>
    <row r="1316" spans="2:11" s="256" customFormat="1" ht="13.5" customHeight="1" x14ac:dyDescent="0.2">
      <c r="B1316" s="266" t="s">
        <v>234</v>
      </c>
      <c r="C1316" s="266" t="s">
        <v>235</v>
      </c>
      <c r="D1316" s="266" t="s">
        <v>234</v>
      </c>
      <c r="E1316" s="266" t="s">
        <v>235</v>
      </c>
      <c r="F1316" s="266" t="s">
        <v>592</v>
      </c>
      <c r="G1316" s="266" t="s">
        <v>594</v>
      </c>
      <c r="H1316" s="368"/>
      <c r="I1316" s="261"/>
      <c r="J1316" s="261"/>
      <c r="K1316" s="265"/>
    </row>
    <row r="1317" spans="2:11" s="256" customFormat="1" ht="13.5" customHeight="1" x14ac:dyDescent="0.2">
      <c r="B1317" s="268"/>
      <c r="C1317" s="268"/>
      <c r="D1317" s="268"/>
      <c r="E1317" s="268"/>
      <c r="F1317" s="268">
        <v>43.169655622653103</v>
      </c>
      <c r="G1317" s="268">
        <v>43.502880822019598</v>
      </c>
      <c r="H1317" s="269">
        <v>7.6681581573375004</v>
      </c>
      <c r="I1317" s="270" t="s">
        <v>236</v>
      </c>
      <c r="J1317" s="271">
        <v>3082</v>
      </c>
      <c r="K1317" s="272">
        <v>13591</v>
      </c>
    </row>
    <row r="1318" spans="2:11" s="256" customFormat="1" ht="13.5" customHeight="1" x14ac:dyDescent="0.2">
      <c r="B1318" s="268"/>
      <c r="C1318" s="268"/>
      <c r="D1318" s="268"/>
      <c r="E1318" s="268"/>
      <c r="F1318" s="268">
        <v>12.705453022250797</v>
      </c>
      <c r="G1318" s="268">
        <v>12.987039251625099</v>
      </c>
      <c r="H1318" s="269">
        <v>4.4812327490673791</v>
      </c>
      <c r="I1318" s="270" t="s">
        <v>250</v>
      </c>
      <c r="J1318" s="271">
        <v>3082</v>
      </c>
      <c r="K1318" s="272">
        <v>19967</v>
      </c>
    </row>
    <row r="1319" spans="2:11" s="256" customFormat="1" ht="13.5" customHeight="1" x14ac:dyDescent="0.2">
      <c r="B1319" s="273"/>
      <c r="C1319" s="273"/>
      <c r="D1319" s="273"/>
      <c r="E1319" s="273"/>
      <c r="F1319" s="273">
        <v>33.738120585956793</v>
      </c>
      <c r="G1319" s="273">
        <v>34.032046055812195</v>
      </c>
      <c r="H1319" s="274">
        <v>8.6245280051098199</v>
      </c>
      <c r="I1319" s="275" t="s">
        <v>251</v>
      </c>
      <c r="J1319" s="271">
        <v>3082</v>
      </c>
      <c r="K1319" s="272">
        <v>15744</v>
      </c>
    </row>
    <row r="1320" spans="2:11" s="256" customFormat="1" ht="13.5" customHeight="1" x14ac:dyDescent="0.2">
      <c r="B1320" s="273"/>
      <c r="C1320" s="273"/>
      <c r="D1320" s="273"/>
      <c r="E1320" s="273"/>
      <c r="F1320" s="273">
        <v>8.1715682919295602</v>
      </c>
      <c r="G1320" s="273">
        <v>8.2131935877983704</v>
      </c>
      <c r="H1320" s="274">
        <v>4.1791246890718199</v>
      </c>
      <c r="I1320" s="275" t="s">
        <v>252</v>
      </c>
      <c r="J1320" s="271">
        <v>3082</v>
      </c>
      <c r="K1320" s="272">
        <v>13462</v>
      </c>
    </row>
    <row r="1321" spans="2:11" s="256" customFormat="1" ht="13.5" customHeight="1" x14ac:dyDescent="0.2">
      <c r="B1321" s="273"/>
      <c r="C1321" s="273"/>
      <c r="D1321" s="273"/>
      <c r="E1321" s="273"/>
      <c r="F1321" s="273">
        <v>1.05973866165641</v>
      </c>
      <c r="G1321" s="273">
        <v>1.0579195860872701</v>
      </c>
      <c r="H1321" s="274">
        <v>4.82985355058217</v>
      </c>
      <c r="I1321" s="275" t="s">
        <v>253</v>
      </c>
      <c r="J1321" s="271">
        <v>3082</v>
      </c>
      <c r="K1321" s="272">
        <v>15544</v>
      </c>
    </row>
    <row r="1322" spans="2:11" s="256" customFormat="1" ht="13.5" customHeight="1" x14ac:dyDescent="0.2">
      <c r="B1322" s="273"/>
      <c r="C1322" s="273"/>
      <c r="D1322" s="273"/>
      <c r="E1322" s="273"/>
      <c r="F1322" s="273">
        <v>0.12752511711154899</v>
      </c>
      <c r="G1322" s="273">
        <v>0.127289843172772</v>
      </c>
      <c r="H1322" s="274">
        <v>4.6000000000000005</v>
      </c>
      <c r="I1322" s="275" t="s">
        <v>254</v>
      </c>
      <c r="J1322" s="271">
        <v>3082</v>
      </c>
      <c r="K1322" s="272">
        <v>12978</v>
      </c>
    </row>
    <row r="1323" spans="2:11" s="256" customFormat="1" ht="13.5" customHeight="1" x14ac:dyDescent="0.2">
      <c r="B1323" s="268"/>
      <c r="C1323" s="268"/>
      <c r="D1323" s="268"/>
      <c r="E1323" s="268"/>
      <c r="F1323" s="268">
        <v>14.936070542779699</v>
      </c>
      <c r="G1323" s="268">
        <v>14.611169246194498</v>
      </c>
      <c r="H1323" s="269">
        <v>2.6808594849793401</v>
      </c>
      <c r="I1323" s="270" t="s">
        <v>237</v>
      </c>
      <c r="J1323" s="271">
        <v>3082</v>
      </c>
      <c r="K1323" s="272">
        <v>17726</v>
      </c>
    </row>
    <row r="1324" spans="2:11" s="256" customFormat="1" ht="13.5" customHeight="1" x14ac:dyDescent="0.2">
      <c r="B1324" s="273"/>
      <c r="C1324" s="273"/>
      <c r="D1324" s="273"/>
      <c r="E1324" s="273"/>
      <c r="F1324" s="273">
        <v>1.4969770623882801</v>
      </c>
      <c r="G1324" s="273">
        <v>0.90019846917983604</v>
      </c>
      <c r="H1324" s="274">
        <v>0</v>
      </c>
      <c r="I1324" s="275" t="s">
        <v>255</v>
      </c>
      <c r="J1324" s="271">
        <v>3082</v>
      </c>
      <c r="K1324" s="272">
        <v>17727</v>
      </c>
    </row>
    <row r="1325" spans="2:11" s="256" customFormat="1" ht="13.5" customHeight="1" x14ac:dyDescent="0.2">
      <c r="B1325" s="268"/>
      <c r="C1325" s="268"/>
      <c r="D1325" s="268"/>
      <c r="E1325" s="268"/>
      <c r="F1325" s="268">
        <v>13.439093480391401</v>
      </c>
      <c r="G1325" s="268">
        <v>13.710970777014598</v>
      </c>
      <c r="H1325" s="269">
        <v>2.9794797127763699</v>
      </c>
      <c r="I1325" s="270" t="s">
        <v>256</v>
      </c>
      <c r="J1325" s="271">
        <v>3082</v>
      </c>
      <c r="K1325" s="272">
        <v>13592</v>
      </c>
    </row>
    <row r="1326" spans="2:11" s="256" customFormat="1" ht="13.5" customHeight="1" x14ac:dyDescent="0.2">
      <c r="B1326" s="273"/>
      <c r="C1326" s="273"/>
      <c r="D1326" s="273"/>
      <c r="E1326" s="273"/>
      <c r="F1326" s="273">
        <v>5.9561589902638996</v>
      </c>
      <c r="G1326" s="273">
        <v>5.9588400766254388</v>
      </c>
      <c r="H1326" s="274">
        <v>0.70816791513661392</v>
      </c>
      <c r="I1326" s="275" t="s">
        <v>257</v>
      </c>
      <c r="J1326" s="271">
        <v>3082</v>
      </c>
      <c r="K1326" s="272">
        <v>11566</v>
      </c>
    </row>
    <row r="1327" spans="2:11" s="256" customFormat="1" ht="13.5" customHeight="1" x14ac:dyDescent="0.2">
      <c r="B1327" s="273"/>
      <c r="C1327" s="273"/>
      <c r="D1327" s="273"/>
      <c r="E1327" s="273"/>
      <c r="F1327" s="273">
        <v>3.5100923050844699</v>
      </c>
      <c r="G1327" s="273">
        <v>3.76122856768069</v>
      </c>
      <c r="H1327" s="274">
        <v>4.5603055550063898</v>
      </c>
      <c r="I1327" s="275" t="s">
        <v>258</v>
      </c>
      <c r="J1327" s="271">
        <v>3082</v>
      </c>
      <c r="K1327" s="272">
        <v>13419</v>
      </c>
    </row>
    <row r="1328" spans="2:11" s="256" customFormat="1" ht="13.5" customHeight="1" x14ac:dyDescent="0.2">
      <c r="B1328" s="273"/>
      <c r="C1328" s="273"/>
      <c r="D1328" s="273"/>
      <c r="E1328" s="273"/>
      <c r="F1328" s="273">
        <v>0</v>
      </c>
      <c r="G1328" s="273">
        <v>0</v>
      </c>
      <c r="H1328" s="274"/>
      <c r="I1328" s="275" t="s">
        <v>259</v>
      </c>
      <c r="J1328" s="271">
        <v>3082</v>
      </c>
      <c r="K1328" s="272">
        <v>11568</v>
      </c>
    </row>
    <row r="1329" spans="2:11" s="256" customFormat="1" ht="13.5" customHeight="1" x14ac:dyDescent="0.2">
      <c r="B1329" s="273"/>
      <c r="C1329" s="273"/>
      <c r="D1329" s="273"/>
      <c r="E1329" s="273"/>
      <c r="F1329" s="273">
        <v>2.4893346406910197</v>
      </c>
      <c r="G1329" s="273">
        <v>2.50459387172332</v>
      </c>
      <c r="H1329" s="274">
        <v>4.3800503344827</v>
      </c>
      <c r="I1329" s="275" t="s">
        <v>260</v>
      </c>
      <c r="J1329" s="271">
        <v>3082</v>
      </c>
      <c r="K1329" s="272">
        <v>12479</v>
      </c>
    </row>
    <row r="1330" spans="2:11" s="256" customFormat="1" ht="13.5" customHeight="1" x14ac:dyDescent="0.2">
      <c r="B1330" s="273"/>
      <c r="C1330" s="273"/>
      <c r="D1330" s="273"/>
      <c r="E1330" s="273"/>
      <c r="F1330" s="273">
        <v>0.21094126944864797</v>
      </c>
      <c r="G1330" s="273">
        <v>0.21109683465121803</v>
      </c>
      <c r="H1330" s="274">
        <v>2.90864353096282</v>
      </c>
      <c r="I1330" s="275" t="s">
        <v>261</v>
      </c>
      <c r="J1330" s="271">
        <v>3082</v>
      </c>
      <c r="K1330" s="272">
        <v>12480</v>
      </c>
    </row>
    <row r="1331" spans="2:11" s="256" customFormat="1" ht="13.5" customHeight="1" x14ac:dyDescent="0.2">
      <c r="B1331" s="273"/>
      <c r="C1331" s="273"/>
      <c r="D1331" s="273"/>
      <c r="E1331" s="273"/>
      <c r="F1331" s="273">
        <v>0.25934246110690001</v>
      </c>
      <c r="G1331" s="273">
        <v>0.26044757048371503</v>
      </c>
      <c r="H1331" s="274">
        <v>4.786838823807269</v>
      </c>
      <c r="I1331" s="275" t="s">
        <v>262</v>
      </c>
      <c r="J1331" s="271">
        <v>3082</v>
      </c>
      <c r="K1331" s="272">
        <v>11578</v>
      </c>
    </row>
    <row r="1332" spans="2:11" s="256" customFormat="1" ht="13.5" customHeight="1" x14ac:dyDescent="0.2">
      <c r="B1332" s="273"/>
      <c r="C1332" s="273"/>
      <c r="D1332" s="273"/>
      <c r="E1332" s="273"/>
      <c r="F1332" s="273">
        <v>0</v>
      </c>
      <c r="G1332" s="273">
        <v>0</v>
      </c>
      <c r="H1332" s="274"/>
      <c r="I1332" s="275" t="s">
        <v>263</v>
      </c>
      <c r="J1332" s="271">
        <v>3082</v>
      </c>
      <c r="K1332" s="272">
        <v>12497</v>
      </c>
    </row>
    <row r="1333" spans="2:11" s="256" customFormat="1" ht="13.5" customHeight="1" x14ac:dyDescent="0.2">
      <c r="B1333" s="273"/>
      <c r="C1333" s="273"/>
      <c r="D1333" s="273"/>
      <c r="E1333" s="273"/>
      <c r="F1333" s="273">
        <v>0.89888470763762496</v>
      </c>
      <c r="G1333" s="273">
        <v>0.90021606594638004</v>
      </c>
      <c r="H1333" s="274">
        <v>7.8520166660532498</v>
      </c>
      <c r="I1333" s="275" t="s">
        <v>264</v>
      </c>
      <c r="J1333" s="271">
        <v>3082</v>
      </c>
      <c r="K1333" s="272">
        <v>15546</v>
      </c>
    </row>
    <row r="1334" spans="2:11" s="256" customFormat="1" ht="13.5" customHeight="1" x14ac:dyDescent="0.2">
      <c r="B1334" s="273"/>
      <c r="C1334" s="273"/>
      <c r="D1334" s="273"/>
      <c r="E1334" s="273"/>
      <c r="F1334" s="273">
        <v>0.11433910615887299</v>
      </c>
      <c r="G1334" s="273">
        <v>0.11454778990388399</v>
      </c>
      <c r="H1334" s="274"/>
      <c r="I1334" s="275" t="s">
        <v>265</v>
      </c>
      <c r="J1334" s="271">
        <v>3082</v>
      </c>
      <c r="K1334" s="272">
        <v>12481</v>
      </c>
    </row>
    <row r="1335" spans="2:11" s="256" customFormat="1" ht="13.5" customHeight="1" x14ac:dyDescent="0.2">
      <c r="B1335" s="268"/>
      <c r="C1335" s="268"/>
      <c r="D1335" s="268"/>
      <c r="E1335" s="268"/>
      <c r="F1335" s="268">
        <v>7.46783312655751</v>
      </c>
      <c r="G1335" s="268">
        <v>7.5093243426133895</v>
      </c>
      <c r="H1335" s="269">
        <v>2.7878406242303901</v>
      </c>
      <c r="I1335" s="270" t="s">
        <v>266</v>
      </c>
      <c r="J1335" s="271">
        <v>3082</v>
      </c>
      <c r="K1335" s="272">
        <v>13594</v>
      </c>
    </row>
    <row r="1336" spans="2:11" s="256" customFormat="1" ht="13.5" customHeight="1" x14ac:dyDescent="0.2">
      <c r="B1336" s="273"/>
      <c r="C1336" s="273"/>
      <c r="D1336" s="273"/>
      <c r="E1336" s="273"/>
      <c r="F1336" s="273">
        <v>0.77356728722951706</v>
      </c>
      <c r="G1336" s="273">
        <v>0.77792707089769109</v>
      </c>
      <c r="H1336" s="274">
        <v>0.41065914196516307</v>
      </c>
      <c r="I1336" s="275" t="s">
        <v>267</v>
      </c>
      <c r="J1336" s="271">
        <v>3082</v>
      </c>
      <c r="K1336" s="272">
        <v>15609</v>
      </c>
    </row>
    <row r="1337" spans="2:11" s="256" customFormat="1" ht="13.5" customHeight="1" x14ac:dyDescent="0.2">
      <c r="B1337" s="273"/>
      <c r="C1337" s="273"/>
      <c r="D1337" s="273"/>
      <c r="E1337" s="273"/>
      <c r="F1337" s="273">
        <v>5.1534864356657701</v>
      </c>
      <c r="G1337" s="273">
        <v>5.1881552615186699</v>
      </c>
      <c r="H1337" s="274">
        <v>3.5730610049074101</v>
      </c>
      <c r="I1337" s="275" t="s">
        <v>268</v>
      </c>
      <c r="J1337" s="271">
        <v>3082</v>
      </c>
      <c r="K1337" s="272">
        <v>11524</v>
      </c>
    </row>
    <row r="1338" spans="2:11" s="256" customFormat="1" ht="13.5" customHeight="1" x14ac:dyDescent="0.2">
      <c r="B1338" s="273"/>
      <c r="C1338" s="273"/>
      <c r="D1338" s="273"/>
      <c r="E1338" s="273"/>
      <c r="F1338" s="273">
        <v>0.39380191108835505</v>
      </c>
      <c r="G1338" s="273">
        <v>0.39075326551494699</v>
      </c>
      <c r="H1338" s="274">
        <v>4.7358086645710298</v>
      </c>
      <c r="I1338" s="275" t="s">
        <v>269</v>
      </c>
      <c r="J1338" s="271">
        <v>3082</v>
      </c>
      <c r="K1338" s="272">
        <v>15745</v>
      </c>
    </row>
    <row r="1339" spans="2:11" s="256" customFormat="1" ht="13.5" customHeight="1" x14ac:dyDescent="0.2">
      <c r="B1339" s="273"/>
      <c r="C1339" s="273"/>
      <c r="D1339" s="273"/>
      <c r="E1339" s="273"/>
      <c r="F1339" s="273">
        <v>0.22202147446512202</v>
      </c>
      <c r="G1339" s="273">
        <v>0.22363329772528001</v>
      </c>
      <c r="H1339" s="274">
        <v>1.00334511356472</v>
      </c>
      <c r="I1339" s="275" t="s">
        <v>270</v>
      </c>
      <c r="J1339" s="271">
        <v>3082</v>
      </c>
      <c r="K1339" s="272">
        <v>15545</v>
      </c>
    </row>
    <row r="1340" spans="2:11" s="256" customFormat="1" ht="13.5" customHeight="1" x14ac:dyDescent="0.2">
      <c r="B1340" s="268"/>
      <c r="C1340" s="268"/>
      <c r="D1340" s="268"/>
      <c r="E1340" s="268"/>
      <c r="F1340" s="268">
        <v>40.040382929793701</v>
      </c>
      <c r="G1340" s="268">
        <v>40.051393646866302</v>
      </c>
      <c r="H1340" s="269">
        <v>0</v>
      </c>
      <c r="I1340" s="270" t="s">
        <v>238</v>
      </c>
      <c r="J1340" s="271">
        <v>3082</v>
      </c>
      <c r="K1340" s="272">
        <v>13595</v>
      </c>
    </row>
    <row r="1341" spans="2:11" s="256" customFormat="1" ht="13.5" customHeight="1" x14ac:dyDescent="0.2">
      <c r="B1341" s="273"/>
      <c r="C1341" s="273"/>
      <c r="D1341" s="273"/>
      <c r="E1341" s="273"/>
      <c r="F1341" s="273">
        <v>8.2712073874224501</v>
      </c>
      <c r="G1341" s="273">
        <v>8.3158892732774294</v>
      </c>
      <c r="H1341" s="274">
        <v>0</v>
      </c>
      <c r="I1341" s="275" t="s">
        <v>271</v>
      </c>
      <c r="J1341" s="271">
        <v>3082</v>
      </c>
      <c r="K1341" s="272">
        <v>15610</v>
      </c>
    </row>
    <row r="1342" spans="2:11" s="256" customFormat="1" ht="13.5" customHeight="1" x14ac:dyDescent="0.2">
      <c r="B1342" s="273"/>
      <c r="C1342" s="273"/>
      <c r="D1342" s="273"/>
      <c r="E1342" s="273"/>
      <c r="F1342" s="273">
        <v>15.393679051098198</v>
      </c>
      <c r="G1342" s="273">
        <v>15.3794411249044</v>
      </c>
      <c r="H1342" s="274"/>
      <c r="I1342" s="275" t="s">
        <v>246</v>
      </c>
      <c r="J1342" s="271">
        <v>3082</v>
      </c>
      <c r="K1342" s="272">
        <v>15611</v>
      </c>
    </row>
    <row r="1343" spans="2:11" s="256" customFormat="1" ht="13.5" customHeight="1" x14ac:dyDescent="0.2">
      <c r="B1343" s="273"/>
      <c r="C1343" s="273"/>
      <c r="D1343" s="273"/>
      <c r="E1343" s="273"/>
      <c r="F1343" s="273">
        <v>24.185979347432699</v>
      </c>
      <c r="G1343" s="273">
        <v>24.207978064003502</v>
      </c>
      <c r="H1343" s="274">
        <v>0</v>
      </c>
      <c r="I1343" s="275" t="s">
        <v>272</v>
      </c>
      <c r="J1343" s="271">
        <v>3082</v>
      </c>
      <c r="K1343" s="272">
        <v>15608</v>
      </c>
    </row>
    <row r="1344" spans="2:11" s="256" customFormat="1" ht="13.5" customHeight="1" x14ac:dyDescent="0.2">
      <c r="B1344" s="268"/>
      <c r="C1344" s="268"/>
      <c r="D1344" s="268"/>
      <c r="E1344" s="268"/>
      <c r="F1344" s="268">
        <v>2.1446505471064903</v>
      </c>
      <c r="G1344" s="268">
        <v>2.1521813816277904</v>
      </c>
      <c r="H1344" s="269">
        <v>0</v>
      </c>
      <c r="I1344" s="270" t="s">
        <v>273</v>
      </c>
      <c r="J1344" s="271">
        <v>3082</v>
      </c>
      <c r="K1344" s="272">
        <v>15584</v>
      </c>
    </row>
    <row r="1345" spans="2:11" s="256" customFormat="1" ht="13.5" customHeight="1" x14ac:dyDescent="0.2">
      <c r="B1345" s="268"/>
      <c r="C1345" s="268"/>
      <c r="D1345" s="268"/>
      <c r="E1345" s="268"/>
      <c r="F1345" s="268">
        <v>0.53916940322247697</v>
      </c>
      <c r="G1345" s="268">
        <v>0.54346816533511</v>
      </c>
      <c r="H1345" s="269"/>
      <c r="I1345" s="270" t="s">
        <v>274</v>
      </c>
      <c r="J1345" s="271">
        <v>3082</v>
      </c>
      <c r="K1345" s="272">
        <v>17728</v>
      </c>
    </row>
    <row r="1346" spans="2:11" s="256" customFormat="1" ht="13.5" customHeight="1" x14ac:dyDescent="0.2">
      <c r="B1346" s="268"/>
      <c r="C1346" s="268"/>
      <c r="D1346" s="268"/>
      <c r="E1346" s="268"/>
      <c r="F1346" s="268">
        <v>-9.5461822205922893</v>
      </c>
      <c r="G1346" s="268">
        <v>-9.6154164812139005</v>
      </c>
      <c r="H1346" s="269"/>
      <c r="I1346" s="270" t="s">
        <v>275</v>
      </c>
      <c r="J1346" s="271">
        <v>3082</v>
      </c>
      <c r="K1346" s="272">
        <v>15624</v>
      </c>
    </row>
    <row r="1347" spans="2:11" s="256" customFormat="1" ht="13.5" customHeight="1" x14ac:dyDescent="0.2">
      <c r="B1347" s="268"/>
      <c r="C1347" s="268"/>
      <c r="D1347" s="268"/>
      <c r="E1347" s="268"/>
      <c r="F1347" s="268">
        <v>2.4219330804970296</v>
      </c>
      <c r="G1347" s="268">
        <v>1.8290539161366397</v>
      </c>
      <c r="H1347" s="269">
        <v>0</v>
      </c>
      <c r="I1347" s="270" t="s">
        <v>276</v>
      </c>
      <c r="J1347" s="271">
        <v>3082</v>
      </c>
      <c r="K1347" s="272">
        <v>15644</v>
      </c>
    </row>
    <row r="1348" spans="2:11" s="256" customFormat="1" ht="13.5" customHeight="1" x14ac:dyDescent="0.2">
      <c r="B1348" s="268"/>
      <c r="C1348" s="268"/>
      <c r="D1348" s="268"/>
      <c r="E1348" s="268"/>
      <c r="F1348" s="268">
        <v>18.9318228196882</v>
      </c>
      <c r="G1348" s="268">
        <v>19.0224410905981</v>
      </c>
      <c r="H1348" s="269">
        <v>4.2144739383008396</v>
      </c>
      <c r="I1348" s="270" t="s">
        <v>239</v>
      </c>
      <c r="J1348" s="271">
        <v>3082</v>
      </c>
      <c r="K1348" s="272">
        <v>15704</v>
      </c>
    </row>
    <row r="1349" spans="2:11" s="256" customFormat="1" ht="13.5" customHeight="1" x14ac:dyDescent="0.2">
      <c r="B1349" s="268"/>
      <c r="C1349" s="268"/>
      <c r="D1349" s="268"/>
      <c r="E1349" s="268"/>
      <c r="F1349" s="268">
        <v>36.363301576129402</v>
      </c>
      <c r="G1349" s="268">
        <v>36.431951477783997</v>
      </c>
      <c r="H1349" s="269">
        <v>7.9344908999292993</v>
      </c>
      <c r="I1349" s="270" t="s">
        <v>277</v>
      </c>
      <c r="J1349" s="271">
        <v>3082</v>
      </c>
      <c r="K1349" s="272">
        <v>15749</v>
      </c>
    </row>
    <row r="1350" spans="2:11" s="256" customFormat="1" ht="13.5" customHeight="1" x14ac:dyDescent="0.2">
      <c r="B1350" s="268"/>
      <c r="C1350" s="268"/>
      <c r="D1350" s="268"/>
      <c r="E1350" s="268"/>
      <c r="F1350" s="268">
        <v>105.931213397093</v>
      </c>
      <c r="G1350" s="268">
        <v>105.997582859307</v>
      </c>
      <c r="H1350" s="269">
        <v>3.9189238186042101</v>
      </c>
      <c r="I1350" s="270" t="s">
        <v>278</v>
      </c>
      <c r="J1350" s="271">
        <v>3082</v>
      </c>
      <c r="K1350" s="272">
        <v>11258</v>
      </c>
    </row>
    <row r="1351" spans="2:11" s="256" customFormat="1" ht="13.5" customHeight="1" x14ac:dyDescent="0.2">
      <c r="B1351" s="268"/>
      <c r="C1351" s="268"/>
      <c r="D1351" s="268"/>
      <c r="E1351" s="268"/>
      <c r="F1351" s="268">
        <v>43.977939168534697</v>
      </c>
      <c r="G1351" s="268">
        <v>44.530041771016094</v>
      </c>
      <c r="H1351" s="269">
        <v>7.0835081937283491</v>
      </c>
      <c r="I1351" s="270" t="s">
        <v>240</v>
      </c>
      <c r="J1351" s="271">
        <v>3082</v>
      </c>
      <c r="K1351" s="272">
        <v>15705</v>
      </c>
    </row>
    <row r="1352" spans="2:11" s="256" customFormat="1" ht="13.5" customHeight="1" x14ac:dyDescent="0.2">
      <c r="B1352" s="268"/>
      <c r="C1352" s="268"/>
      <c r="D1352" s="268"/>
      <c r="E1352" s="268"/>
      <c r="F1352" s="268">
        <v>16.233634944987902</v>
      </c>
      <c r="G1352" s="268">
        <v>16.203239292801701</v>
      </c>
      <c r="H1352" s="269">
        <v>0.76088976023307597</v>
      </c>
      <c r="I1352" s="270" t="s">
        <v>279</v>
      </c>
      <c r="J1352" s="271">
        <v>3082</v>
      </c>
      <c r="K1352" s="272">
        <v>16144</v>
      </c>
    </row>
    <row r="1353" spans="2:11" s="256" customFormat="1" ht="13.5" customHeight="1" x14ac:dyDescent="0.2">
      <c r="B1353" s="273"/>
      <c r="C1353" s="273"/>
      <c r="D1353" s="273"/>
      <c r="E1353" s="273"/>
      <c r="F1353" s="273">
        <v>0.92495601810875205</v>
      </c>
      <c r="G1353" s="273">
        <v>0.928855446956801</v>
      </c>
      <c r="H1353" s="274"/>
      <c r="I1353" s="275" t="s">
        <v>508</v>
      </c>
      <c r="J1353" s="271">
        <v>3082</v>
      </c>
      <c r="K1353" s="272">
        <v>12755</v>
      </c>
    </row>
    <row r="1354" spans="2:11" s="256" customFormat="1" ht="13.5" customHeight="1" x14ac:dyDescent="0.2">
      <c r="B1354" s="273"/>
      <c r="C1354" s="273"/>
      <c r="D1354" s="273"/>
      <c r="E1354" s="273"/>
      <c r="F1354" s="273">
        <v>7.2702965998799593E-2</v>
      </c>
      <c r="G1354" s="273">
        <v>7.2431749148972102E-2</v>
      </c>
      <c r="H1354" s="274">
        <v>2.7699035731506796</v>
      </c>
      <c r="I1354" s="275" t="s">
        <v>509</v>
      </c>
      <c r="J1354" s="271">
        <v>3082</v>
      </c>
      <c r="K1354" s="272">
        <v>12359</v>
      </c>
    </row>
    <row r="1355" spans="2:11" s="256" customFormat="1" ht="26.25" customHeight="1" x14ac:dyDescent="0.2"/>
    <row r="1356" spans="2:11" s="256" customFormat="1" ht="13.5" customHeight="1" x14ac:dyDescent="0.2">
      <c r="B1356" s="257"/>
      <c r="C1356" s="258"/>
      <c r="D1356" s="258"/>
      <c r="E1356" s="258"/>
      <c r="F1356" s="258"/>
      <c r="G1356" s="259"/>
      <c r="H1356" s="260" t="s">
        <v>306</v>
      </c>
      <c r="I1356" s="261"/>
      <c r="J1356" s="262" t="s">
        <v>228</v>
      </c>
      <c r="K1356" s="262" t="s">
        <v>229</v>
      </c>
    </row>
    <row r="1357" spans="2:11" s="256" customFormat="1" ht="13.5" customHeight="1" x14ac:dyDescent="0.2">
      <c r="B1357" s="263"/>
      <c r="C1357" s="264"/>
      <c r="D1357" s="264"/>
      <c r="E1357" s="264"/>
      <c r="F1357" s="369" t="s">
        <v>623</v>
      </c>
      <c r="G1357" s="369"/>
      <c r="H1357" s="369"/>
      <c r="I1357" s="261"/>
      <c r="J1357" s="261"/>
      <c r="K1357" s="265"/>
    </row>
    <row r="1358" spans="2:11" s="256" customFormat="1" ht="13.5" customHeight="1" x14ac:dyDescent="0.2">
      <c r="B1358" s="367" t="s">
        <v>231</v>
      </c>
      <c r="C1358" s="367"/>
      <c r="D1358" s="367" t="s">
        <v>232</v>
      </c>
      <c r="E1358" s="367"/>
      <c r="F1358" s="266" t="s">
        <v>232</v>
      </c>
      <c r="G1358" s="266" t="s">
        <v>232</v>
      </c>
      <c r="H1358" s="368" t="s">
        <v>231</v>
      </c>
      <c r="I1358" s="267" t="s">
        <v>233</v>
      </c>
      <c r="J1358" s="261"/>
      <c r="K1358" s="265"/>
    </row>
    <row r="1359" spans="2:11" s="256" customFormat="1" ht="13.5" customHeight="1" x14ac:dyDescent="0.2">
      <c r="B1359" s="266" t="s">
        <v>234</v>
      </c>
      <c r="C1359" s="266" t="s">
        <v>235</v>
      </c>
      <c r="D1359" s="266" t="s">
        <v>234</v>
      </c>
      <c r="E1359" s="266" t="s">
        <v>235</v>
      </c>
      <c r="F1359" s="266" t="s">
        <v>592</v>
      </c>
      <c r="G1359" s="266" t="s">
        <v>594</v>
      </c>
      <c r="H1359" s="368"/>
      <c r="I1359" s="261"/>
      <c r="J1359" s="261"/>
      <c r="K1359" s="265"/>
    </row>
    <row r="1360" spans="2:11" s="256" customFormat="1" ht="13.5" customHeight="1" x14ac:dyDescent="0.2">
      <c r="B1360" s="268">
        <v>5.5</v>
      </c>
      <c r="C1360" s="268">
        <v>3.5</v>
      </c>
      <c r="D1360" s="268"/>
      <c r="E1360" s="268"/>
      <c r="F1360" s="268">
        <v>26.044194078069197</v>
      </c>
      <c r="G1360" s="268">
        <v>26.150972861208299</v>
      </c>
      <c r="H1360" s="269">
        <v>4.4037578707546698</v>
      </c>
      <c r="I1360" s="270" t="s">
        <v>236</v>
      </c>
      <c r="J1360" s="271">
        <v>3208</v>
      </c>
      <c r="K1360" s="272">
        <v>13591</v>
      </c>
    </row>
    <row r="1361" spans="2:11" s="256" customFormat="1" ht="13.5" customHeight="1" x14ac:dyDescent="0.2">
      <c r="B1361" s="268"/>
      <c r="C1361" s="268"/>
      <c r="D1361" s="268"/>
      <c r="E1361" s="268"/>
      <c r="F1361" s="268">
        <v>26.044194078069197</v>
      </c>
      <c r="G1361" s="268">
        <v>26.150972861208299</v>
      </c>
      <c r="H1361" s="269">
        <v>4.4037578707546698</v>
      </c>
      <c r="I1361" s="270" t="s">
        <v>250</v>
      </c>
      <c r="J1361" s="271">
        <v>3208</v>
      </c>
      <c r="K1361" s="272">
        <v>19967</v>
      </c>
    </row>
    <row r="1362" spans="2:11" s="256" customFormat="1" ht="13.5" customHeight="1" x14ac:dyDescent="0.2">
      <c r="B1362" s="273"/>
      <c r="C1362" s="273"/>
      <c r="D1362" s="273"/>
      <c r="E1362" s="273"/>
      <c r="F1362" s="273">
        <v>10.200893061440299</v>
      </c>
      <c r="G1362" s="273">
        <v>10.210066511317798</v>
      </c>
      <c r="H1362" s="274">
        <v>5.0910374465372898</v>
      </c>
      <c r="I1362" s="275" t="s">
        <v>251</v>
      </c>
      <c r="J1362" s="271">
        <v>3208</v>
      </c>
      <c r="K1362" s="272">
        <v>15744</v>
      </c>
    </row>
    <row r="1363" spans="2:11" s="256" customFormat="1" ht="13.5" customHeight="1" x14ac:dyDescent="0.2">
      <c r="B1363" s="273"/>
      <c r="C1363" s="273"/>
      <c r="D1363" s="273"/>
      <c r="E1363" s="273"/>
      <c r="F1363" s="273">
        <v>9.9533771382049991</v>
      </c>
      <c r="G1363" s="273">
        <v>9.9784993648322899</v>
      </c>
      <c r="H1363" s="274">
        <v>3.8013697646748099</v>
      </c>
      <c r="I1363" s="275" t="s">
        <v>252</v>
      </c>
      <c r="J1363" s="271">
        <v>3208</v>
      </c>
      <c r="K1363" s="272">
        <v>13462</v>
      </c>
    </row>
    <row r="1364" spans="2:11" s="256" customFormat="1" ht="13.5" customHeight="1" x14ac:dyDescent="0.2">
      <c r="B1364" s="273"/>
      <c r="C1364" s="273"/>
      <c r="D1364" s="273"/>
      <c r="E1364" s="273"/>
      <c r="F1364" s="273">
        <v>4.8522104829002197</v>
      </c>
      <c r="G1364" s="273">
        <v>4.9150381895907804</v>
      </c>
      <c r="H1364" s="274">
        <v>4.5240035432777193</v>
      </c>
      <c r="I1364" s="275" t="s">
        <v>253</v>
      </c>
      <c r="J1364" s="271">
        <v>3208</v>
      </c>
      <c r="K1364" s="272">
        <v>15544</v>
      </c>
    </row>
    <row r="1365" spans="2:11" s="256" customFormat="1" ht="13.5" customHeight="1" x14ac:dyDescent="0.2">
      <c r="B1365" s="273"/>
      <c r="C1365" s="273"/>
      <c r="D1365" s="273"/>
      <c r="E1365" s="273"/>
      <c r="F1365" s="273">
        <v>0.26013465178058404</v>
      </c>
      <c r="G1365" s="273">
        <v>0.25958176428885998</v>
      </c>
      <c r="H1365" s="274">
        <v>4.0376324059759092</v>
      </c>
      <c r="I1365" s="275" t="s">
        <v>254</v>
      </c>
      <c r="J1365" s="271">
        <v>3208</v>
      </c>
      <c r="K1365" s="272">
        <v>12978</v>
      </c>
    </row>
    <row r="1366" spans="2:11" s="256" customFormat="1" ht="13.5" customHeight="1" x14ac:dyDescent="0.2">
      <c r="B1366" s="268">
        <v>4.5</v>
      </c>
      <c r="C1366" s="268">
        <v>2.5</v>
      </c>
      <c r="D1366" s="268"/>
      <c r="E1366" s="268"/>
      <c r="F1366" s="268">
        <v>25.749846367281599</v>
      </c>
      <c r="G1366" s="268">
        <v>25.533497793351902</v>
      </c>
      <c r="H1366" s="269">
        <v>3.3540201163763701</v>
      </c>
      <c r="I1366" s="270" t="s">
        <v>237</v>
      </c>
      <c r="J1366" s="271">
        <v>3208</v>
      </c>
      <c r="K1366" s="272">
        <v>17726</v>
      </c>
    </row>
    <row r="1367" spans="2:11" s="256" customFormat="1" ht="13.5" customHeight="1" x14ac:dyDescent="0.2">
      <c r="B1367" s="273"/>
      <c r="C1367" s="273"/>
      <c r="D1367" s="273"/>
      <c r="E1367" s="273"/>
      <c r="F1367" s="273">
        <v>2.0069981093348299</v>
      </c>
      <c r="G1367" s="273">
        <v>1.7397509151170298</v>
      </c>
      <c r="H1367" s="274">
        <v>6.1903860894781594E-2</v>
      </c>
      <c r="I1367" s="275" t="s">
        <v>255</v>
      </c>
      <c r="J1367" s="271">
        <v>3208</v>
      </c>
      <c r="K1367" s="272">
        <v>17727</v>
      </c>
    </row>
    <row r="1368" spans="2:11" s="256" customFormat="1" ht="13.5" customHeight="1" x14ac:dyDescent="0.2">
      <c r="B1368" s="268"/>
      <c r="C1368" s="268"/>
      <c r="D1368" s="268"/>
      <c r="E1368" s="268"/>
      <c r="F1368" s="268">
        <v>23.742848257946797</v>
      </c>
      <c r="G1368" s="268">
        <v>23.793746878234799</v>
      </c>
      <c r="H1368" s="269">
        <v>3.6323048035663499</v>
      </c>
      <c r="I1368" s="270" t="s">
        <v>256</v>
      </c>
      <c r="J1368" s="271">
        <v>3208</v>
      </c>
      <c r="K1368" s="272">
        <v>13592</v>
      </c>
    </row>
    <row r="1369" spans="2:11" s="256" customFormat="1" ht="13.5" customHeight="1" x14ac:dyDescent="0.2">
      <c r="B1369" s="273"/>
      <c r="C1369" s="273"/>
      <c r="D1369" s="273"/>
      <c r="E1369" s="273"/>
      <c r="F1369" s="273">
        <v>2.28929195735688</v>
      </c>
      <c r="G1369" s="273">
        <v>2.2915937676618596</v>
      </c>
      <c r="H1369" s="274">
        <v>0.62210991616964206</v>
      </c>
      <c r="I1369" s="275" t="s">
        <v>257</v>
      </c>
      <c r="J1369" s="271">
        <v>3208</v>
      </c>
      <c r="K1369" s="272">
        <v>11566</v>
      </c>
    </row>
    <row r="1370" spans="2:11" s="256" customFormat="1" ht="13.5" customHeight="1" x14ac:dyDescent="0.2">
      <c r="B1370" s="273"/>
      <c r="C1370" s="273"/>
      <c r="D1370" s="273"/>
      <c r="E1370" s="273"/>
      <c r="F1370" s="273">
        <v>10.707589818649298</v>
      </c>
      <c r="G1370" s="273">
        <v>10.7253972454921</v>
      </c>
      <c r="H1370" s="274">
        <v>4.5318553031687001</v>
      </c>
      <c r="I1370" s="275" t="s">
        <v>258</v>
      </c>
      <c r="J1370" s="271">
        <v>3208</v>
      </c>
      <c r="K1370" s="272">
        <v>13419</v>
      </c>
    </row>
    <row r="1371" spans="2:11" s="256" customFormat="1" ht="13.5" customHeight="1" x14ac:dyDescent="0.2">
      <c r="B1371" s="273"/>
      <c r="C1371" s="273"/>
      <c r="D1371" s="273"/>
      <c r="E1371" s="273"/>
      <c r="F1371" s="273">
        <v>0</v>
      </c>
      <c r="G1371" s="273">
        <v>0</v>
      </c>
      <c r="H1371" s="274"/>
      <c r="I1371" s="275" t="s">
        <v>259</v>
      </c>
      <c r="J1371" s="271">
        <v>3208</v>
      </c>
      <c r="K1371" s="272">
        <v>11568</v>
      </c>
    </row>
    <row r="1372" spans="2:11" s="256" customFormat="1" ht="13.5" customHeight="1" x14ac:dyDescent="0.2">
      <c r="B1372" s="273"/>
      <c r="C1372" s="273"/>
      <c r="D1372" s="273"/>
      <c r="E1372" s="273"/>
      <c r="F1372" s="273">
        <v>4.1241093306343597</v>
      </c>
      <c r="G1372" s="273">
        <v>4.1313944543546404</v>
      </c>
      <c r="H1372" s="274">
        <v>4.7119163054496696</v>
      </c>
      <c r="I1372" s="275" t="s">
        <v>260</v>
      </c>
      <c r="J1372" s="271">
        <v>3208</v>
      </c>
      <c r="K1372" s="272">
        <v>12479</v>
      </c>
    </row>
    <row r="1373" spans="2:11" s="256" customFormat="1" ht="13.5" customHeight="1" x14ac:dyDescent="0.2">
      <c r="B1373" s="273"/>
      <c r="C1373" s="273"/>
      <c r="D1373" s="273"/>
      <c r="E1373" s="273"/>
      <c r="F1373" s="273">
        <v>0.61343472552254497</v>
      </c>
      <c r="G1373" s="273">
        <v>0.613188543298398</v>
      </c>
      <c r="H1373" s="274">
        <v>2.9702610464529497</v>
      </c>
      <c r="I1373" s="275" t="s">
        <v>261</v>
      </c>
      <c r="J1373" s="271">
        <v>3208</v>
      </c>
      <c r="K1373" s="272">
        <v>12480</v>
      </c>
    </row>
    <row r="1374" spans="2:11" s="256" customFormat="1" ht="13.5" customHeight="1" x14ac:dyDescent="0.2">
      <c r="B1374" s="273"/>
      <c r="C1374" s="273"/>
      <c r="D1374" s="273"/>
      <c r="E1374" s="273"/>
      <c r="F1374" s="273">
        <v>0.593117977622308</v>
      </c>
      <c r="G1374" s="273">
        <v>0.60131732921065806</v>
      </c>
      <c r="H1374" s="274">
        <v>4.5592520217580299</v>
      </c>
      <c r="I1374" s="275" t="s">
        <v>262</v>
      </c>
      <c r="J1374" s="271">
        <v>3208</v>
      </c>
      <c r="K1374" s="272">
        <v>11578</v>
      </c>
    </row>
    <row r="1375" spans="2:11" s="256" customFormat="1" ht="13.5" customHeight="1" x14ac:dyDescent="0.2">
      <c r="B1375" s="273"/>
      <c r="C1375" s="273"/>
      <c r="D1375" s="273"/>
      <c r="E1375" s="273"/>
      <c r="F1375" s="273">
        <v>0</v>
      </c>
      <c r="G1375" s="273">
        <v>0</v>
      </c>
      <c r="H1375" s="274"/>
      <c r="I1375" s="275" t="s">
        <v>263</v>
      </c>
      <c r="J1375" s="271">
        <v>3208</v>
      </c>
      <c r="K1375" s="272">
        <v>12497</v>
      </c>
    </row>
    <row r="1376" spans="2:11" s="256" customFormat="1" ht="13.5" customHeight="1" x14ac:dyDescent="0.2">
      <c r="B1376" s="273"/>
      <c r="C1376" s="273"/>
      <c r="D1376" s="273"/>
      <c r="E1376" s="273"/>
      <c r="F1376" s="273">
        <v>1.69309552468514</v>
      </c>
      <c r="G1376" s="273">
        <v>1.6993054318601399</v>
      </c>
      <c r="H1376" s="274">
        <v>7.1084899511014097</v>
      </c>
      <c r="I1376" s="275" t="s">
        <v>264</v>
      </c>
      <c r="J1376" s="271">
        <v>3208</v>
      </c>
      <c r="K1376" s="272">
        <v>15546</v>
      </c>
    </row>
    <row r="1377" spans="2:11" s="256" customFormat="1" ht="13.5" customHeight="1" x14ac:dyDescent="0.2">
      <c r="B1377" s="273"/>
      <c r="C1377" s="273"/>
      <c r="D1377" s="273">
        <v>4</v>
      </c>
      <c r="E1377" s="273">
        <v>0</v>
      </c>
      <c r="F1377" s="273">
        <v>3.7222089234762499</v>
      </c>
      <c r="G1377" s="273">
        <v>3.73155010635704</v>
      </c>
      <c r="H1377" s="274">
        <v>0.08</v>
      </c>
      <c r="I1377" s="275" t="s">
        <v>265</v>
      </c>
      <c r="J1377" s="271">
        <v>3208</v>
      </c>
      <c r="K1377" s="272">
        <v>12481</v>
      </c>
    </row>
    <row r="1378" spans="2:11" s="256" customFormat="1" ht="13.5" customHeight="1" x14ac:dyDescent="0.2">
      <c r="B1378" s="268"/>
      <c r="C1378" s="268"/>
      <c r="D1378" s="268"/>
      <c r="E1378" s="268"/>
      <c r="F1378" s="268">
        <v>9.8627552558956708</v>
      </c>
      <c r="G1378" s="268">
        <v>9.9229263709100106</v>
      </c>
      <c r="H1378" s="269">
        <v>2.8285683547086897</v>
      </c>
      <c r="I1378" s="270" t="s">
        <v>266</v>
      </c>
      <c r="J1378" s="271">
        <v>3208</v>
      </c>
      <c r="K1378" s="272">
        <v>13594</v>
      </c>
    </row>
    <row r="1379" spans="2:11" s="256" customFormat="1" ht="13.5" customHeight="1" x14ac:dyDescent="0.2">
      <c r="B1379" s="273"/>
      <c r="C1379" s="273"/>
      <c r="D1379" s="273"/>
      <c r="E1379" s="273"/>
      <c r="F1379" s="273">
        <v>1.72093926617982</v>
      </c>
      <c r="G1379" s="273">
        <v>1.7299194158498601</v>
      </c>
      <c r="H1379" s="274">
        <v>0.53266003612445012</v>
      </c>
      <c r="I1379" s="275" t="s">
        <v>267</v>
      </c>
      <c r="J1379" s="271">
        <v>3208</v>
      </c>
      <c r="K1379" s="272">
        <v>15609</v>
      </c>
    </row>
    <row r="1380" spans="2:11" s="256" customFormat="1" ht="13.5" customHeight="1" x14ac:dyDescent="0.2">
      <c r="B1380" s="273"/>
      <c r="C1380" s="273"/>
      <c r="D1380" s="273"/>
      <c r="E1380" s="273"/>
      <c r="F1380" s="273">
        <v>6.9012558017150401</v>
      </c>
      <c r="G1380" s="273">
        <v>6.9438400327032594</v>
      </c>
      <c r="H1380" s="274">
        <v>3.3713242304625202</v>
      </c>
      <c r="I1380" s="275" t="s">
        <v>268</v>
      </c>
      <c r="J1380" s="271">
        <v>3208</v>
      </c>
      <c r="K1380" s="272">
        <v>11524</v>
      </c>
    </row>
    <row r="1381" spans="2:11" s="256" customFormat="1" ht="13.5" customHeight="1" x14ac:dyDescent="0.2">
      <c r="B1381" s="273"/>
      <c r="C1381" s="273"/>
      <c r="D1381" s="273"/>
      <c r="E1381" s="273"/>
      <c r="F1381" s="273">
        <v>0.58094233170367104</v>
      </c>
      <c r="G1381" s="273">
        <v>0.58002944087763908</v>
      </c>
      <c r="H1381" s="274">
        <v>4.9024485496310994</v>
      </c>
      <c r="I1381" s="275" t="s">
        <v>269</v>
      </c>
      <c r="J1381" s="271">
        <v>3208</v>
      </c>
      <c r="K1381" s="272">
        <v>15745</v>
      </c>
    </row>
    <row r="1382" spans="2:11" s="256" customFormat="1" ht="13.5" customHeight="1" x14ac:dyDescent="0.2">
      <c r="B1382" s="273"/>
      <c r="C1382" s="273"/>
      <c r="D1382" s="273"/>
      <c r="E1382" s="273"/>
      <c r="F1382" s="273">
        <v>0.27009894665297302</v>
      </c>
      <c r="G1382" s="273">
        <v>0.28113473373579101</v>
      </c>
      <c r="H1382" s="274">
        <v>3.2076801841926397</v>
      </c>
      <c r="I1382" s="275" t="s">
        <v>270</v>
      </c>
      <c r="J1382" s="271">
        <v>3208</v>
      </c>
      <c r="K1382" s="272">
        <v>15545</v>
      </c>
    </row>
    <row r="1383" spans="2:11" s="256" customFormat="1" ht="13.5" customHeight="1" x14ac:dyDescent="0.2">
      <c r="B1383" s="268"/>
      <c r="C1383" s="268"/>
      <c r="D1383" s="268"/>
      <c r="E1383" s="268"/>
      <c r="F1383" s="268">
        <v>35.099538724417798</v>
      </c>
      <c r="G1383" s="268">
        <v>35.043746230545594</v>
      </c>
      <c r="H1383" s="269">
        <v>0</v>
      </c>
      <c r="I1383" s="270" t="s">
        <v>238</v>
      </c>
      <c r="J1383" s="271">
        <v>3208</v>
      </c>
      <c r="K1383" s="272">
        <v>13595</v>
      </c>
    </row>
    <row r="1384" spans="2:11" s="256" customFormat="1" ht="13.5" customHeight="1" x14ac:dyDescent="0.2">
      <c r="B1384" s="273"/>
      <c r="C1384" s="273"/>
      <c r="D1384" s="273"/>
      <c r="E1384" s="273"/>
      <c r="F1384" s="273">
        <v>4.9513746111162593</v>
      </c>
      <c r="G1384" s="273">
        <v>4.9196534356983896</v>
      </c>
      <c r="H1384" s="274"/>
      <c r="I1384" s="275" t="s">
        <v>271</v>
      </c>
      <c r="J1384" s="271">
        <v>3208</v>
      </c>
      <c r="K1384" s="272">
        <v>15610</v>
      </c>
    </row>
    <row r="1385" spans="2:11" s="256" customFormat="1" ht="13.5" customHeight="1" x14ac:dyDescent="0.2">
      <c r="B1385" s="273"/>
      <c r="C1385" s="273"/>
      <c r="D1385" s="273"/>
      <c r="E1385" s="273"/>
      <c r="F1385" s="273">
        <v>14.836673920792098</v>
      </c>
      <c r="G1385" s="273">
        <v>14.826627969304198</v>
      </c>
      <c r="H1385" s="274"/>
      <c r="I1385" s="275" t="s">
        <v>246</v>
      </c>
      <c r="J1385" s="271">
        <v>3208</v>
      </c>
      <c r="K1385" s="272">
        <v>15611</v>
      </c>
    </row>
    <row r="1386" spans="2:11" s="256" customFormat="1" ht="13.5" customHeight="1" x14ac:dyDescent="0.2">
      <c r="B1386" s="273"/>
      <c r="C1386" s="273"/>
      <c r="D1386" s="273"/>
      <c r="E1386" s="273"/>
      <c r="F1386" s="273">
        <v>19.521282930086198</v>
      </c>
      <c r="G1386" s="273">
        <v>19.471796861691598</v>
      </c>
      <c r="H1386" s="274"/>
      <c r="I1386" s="275" t="s">
        <v>272</v>
      </c>
      <c r="J1386" s="271">
        <v>3208</v>
      </c>
      <c r="K1386" s="272">
        <v>15608</v>
      </c>
    </row>
    <row r="1387" spans="2:11" s="256" customFormat="1" ht="13.5" customHeight="1" x14ac:dyDescent="0.2">
      <c r="B1387" s="268"/>
      <c r="C1387" s="268"/>
      <c r="D1387" s="268">
        <v>8</v>
      </c>
      <c r="E1387" s="268">
        <v>0</v>
      </c>
      <c r="F1387" s="268">
        <v>5.5785200578497101</v>
      </c>
      <c r="G1387" s="268">
        <v>5.6669744481958793</v>
      </c>
      <c r="H1387" s="269">
        <v>0.169009118892889</v>
      </c>
      <c r="I1387" s="270" t="s">
        <v>273</v>
      </c>
      <c r="J1387" s="271">
        <v>3208</v>
      </c>
      <c r="K1387" s="272">
        <v>15584</v>
      </c>
    </row>
    <row r="1388" spans="2:11" s="256" customFormat="1" ht="13.5" customHeight="1" x14ac:dyDescent="0.2">
      <c r="B1388" s="268"/>
      <c r="C1388" s="268"/>
      <c r="D1388" s="268">
        <v>3.5</v>
      </c>
      <c r="E1388" s="268">
        <v>0</v>
      </c>
      <c r="F1388" s="268">
        <v>2.76048312293723</v>
      </c>
      <c r="G1388" s="268">
        <v>2.7806792951881301</v>
      </c>
      <c r="H1388" s="269">
        <v>0</v>
      </c>
      <c r="I1388" s="270" t="s">
        <v>274</v>
      </c>
      <c r="J1388" s="271">
        <v>3208</v>
      </c>
      <c r="K1388" s="272">
        <v>17728</v>
      </c>
    </row>
    <row r="1389" spans="2:11" s="256" customFormat="1" ht="13.5" customHeight="1" x14ac:dyDescent="0.2">
      <c r="B1389" s="268"/>
      <c r="C1389" s="268"/>
      <c r="D1389" s="268"/>
      <c r="E1389" s="268"/>
      <c r="F1389" s="268">
        <v>-11.964269990677099</v>
      </c>
      <c r="G1389" s="268">
        <v>-12.040656978325002</v>
      </c>
      <c r="H1389" s="269"/>
      <c r="I1389" s="270" t="s">
        <v>275</v>
      </c>
      <c r="J1389" s="271">
        <v>3208</v>
      </c>
      <c r="K1389" s="272">
        <v>15624</v>
      </c>
    </row>
    <row r="1390" spans="2:11" s="256" customFormat="1" ht="13.5" customHeight="1" x14ac:dyDescent="0.2">
      <c r="B1390" s="268"/>
      <c r="C1390" s="268"/>
      <c r="D1390" s="268">
        <v>7</v>
      </c>
      <c r="E1390" s="268">
        <v>1</v>
      </c>
      <c r="F1390" s="268">
        <v>2.3965170189789999</v>
      </c>
      <c r="G1390" s="268">
        <v>2.1277536628604898</v>
      </c>
      <c r="H1390" s="269">
        <v>5.1842290621113195E-2</v>
      </c>
      <c r="I1390" s="270" t="s">
        <v>276</v>
      </c>
      <c r="J1390" s="271">
        <v>3208</v>
      </c>
      <c r="K1390" s="272">
        <v>15644</v>
      </c>
    </row>
    <row r="1391" spans="2:11" s="256" customFormat="1" ht="13.5" customHeight="1" x14ac:dyDescent="0.2">
      <c r="B1391" s="268"/>
      <c r="C1391" s="268"/>
      <c r="D1391" s="268">
        <v>33</v>
      </c>
      <c r="E1391" s="268">
        <v>27</v>
      </c>
      <c r="F1391" s="268">
        <v>30.359221003278996</v>
      </c>
      <c r="G1391" s="268">
        <v>30.531534551536698</v>
      </c>
      <c r="H1391" s="269">
        <v>4.1069471429826496</v>
      </c>
      <c r="I1391" s="270" t="s">
        <v>239</v>
      </c>
      <c r="J1391" s="271">
        <v>3208</v>
      </c>
      <c r="K1391" s="272">
        <v>15704</v>
      </c>
    </row>
    <row r="1392" spans="2:11" s="256" customFormat="1" ht="13.5" customHeight="1" x14ac:dyDescent="0.2">
      <c r="B1392" s="268"/>
      <c r="C1392" s="268"/>
      <c r="D1392" s="268"/>
      <c r="E1392" s="268"/>
      <c r="F1392" s="268">
        <v>21.256297463264598</v>
      </c>
      <c r="G1392" s="268">
        <v>21.475995432218596</v>
      </c>
      <c r="H1392" s="269">
        <v>1.9663932814667398</v>
      </c>
      <c r="I1392" s="270" t="s">
        <v>277</v>
      </c>
      <c r="J1392" s="271">
        <v>3208</v>
      </c>
      <c r="K1392" s="272">
        <v>15749</v>
      </c>
    </row>
    <row r="1393" spans="2:11" s="256" customFormat="1" ht="13.5" customHeight="1" x14ac:dyDescent="0.2">
      <c r="B1393" s="268"/>
      <c r="C1393" s="268"/>
      <c r="D1393" s="268"/>
      <c r="E1393" s="268"/>
      <c r="F1393" s="268">
        <v>105.39333983730901</v>
      </c>
      <c r="G1393" s="268">
        <v>105.397572446805</v>
      </c>
      <c r="H1393" s="269">
        <v>2.2989812553498701</v>
      </c>
      <c r="I1393" s="270" t="s">
        <v>278</v>
      </c>
      <c r="J1393" s="271">
        <v>3208</v>
      </c>
      <c r="K1393" s="272">
        <v>11258</v>
      </c>
    </row>
    <row r="1394" spans="2:11" s="256" customFormat="1" ht="13.5" customHeight="1" x14ac:dyDescent="0.2">
      <c r="B1394" s="268"/>
      <c r="C1394" s="268"/>
      <c r="D1394" s="268">
        <v>31</v>
      </c>
      <c r="E1394" s="268">
        <v>21</v>
      </c>
      <c r="F1394" s="268">
        <v>24.9187141036263</v>
      </c>
      <c r="G1394" s="268">
        <v>24.956976940321599</v>
      </c>
      <c r="H1394" s="269">
        <v>4.1253831413446296</v>
      </c>
      <c r="I1394" s="270" t="s">
        <v>240</v>
      </c>
      <c r="J1394" s="271">
        <v>3208</v>
      </c>
      <c r="K1394" s="272">
        <v>15705</v>
      </c>
    </row>
    <row r="1395" spans="2:11" s="256" customFormat="1" ht="13.5" customHeight="1" x14ac:dyDescent="0.2">
      <c r="B1395" s="268"/>
      <c r="C1395" s="268"/>
      <c r="D1395" s="268"/>
      <c r="E1395" s="268"/>
      <c r="F1395" s="268">
        <v>19.090414825255298</v>
      </c>
      <c r="G1395" s="268">
        <v>19.142263734969699</v>
      </c>
      <c r="H1395" s="269">
        <v>0.87913945170610508</v>
      </c>
      <c r="I1395" s="270" t="s">
        <v>279</v>
      </c>
      <c r="J1395" s="271">
        <v>3208</v>
      </c>
      <c r="K1395" s="272">
        <v>16144</v>
      </c>
    </row>
    <row r="1396" spans="2:11" s="256" customFormat="1" ht="13.5" customHeight="1" x14ac:dyDescent="0.2">
      <c r="B1396" s="273"/>
      <c r="C1396" s="273"/>
      <c r="D1396" s="273"/>
      <c r="E1396" s="273"/>
      <c r="F1396" s="273">
        <v>0.38951890964416602</v>
      </c>
      <c r="G1396" s="273">
        <v>0.38800274774346405</v>
      </c>
      <c r="H1396" s="274"/>
      <c r="I1396" s="275" t="s">
        <v>508</v>
      </c>
      <c r="J1396" s="271">
        <v>3208</v>
      </c>
      <c r="K1396" s="272">
        <v>12755</v>
      </c>
    </row>
    <row r="1397" spans="2:11" s="256" customFormat="1" ht="13.5" customHeight="1" x14ac:dyDescent="0.2">
      <c r="B1397" s="273"/>
      <c r="C1397" s="273"/>
      <c r="D1397" s="273"/>
      <c r="E1397" s="273"/>
      <c r="F1397" s="273">
        <v>0.77757874374305813</v>
      </c>
      <c r="G1397" s="273">
        <v>0.78778703117860704</v>
      </c>
      <c r="H1397" s="274">
        <v>2.4704683395828</v>
      </c>
      <c r="I1397" s="275" t="s">
        <v>509</v>
      </c>
      <c r="J1397" s="271">
        <v>3208</v>
      </c>
      <c r="K1397" s="272">
        <v>12359</v>
      </c>
    </row>
    <row r="1398" spans="2:11" s="256" customFormat="1" ht="26.25" customHeight="1" x14ac:dyDescent="0.2"/>
    <row r="1399" spans="2:11" s="256" customFormat="1" ht="13.5" customHeight="1" x14ac:dyDescent="0.2">
      <c r="B1399" s="257"/>
      <c r="C1399" s="258"/>
      <c r="D1399" s="258"/>
      <c r="E1399" s="258"/>
      <c r="F1399" s="258"/>
      <c r="G1399" s="259"/>
      <c r="H1399" s="260" t="s">
        <v>307</v>
      </c>
      <c r="I1399" s="261"/>
      <c r="J1399" s="262" t="s">
        <v>228</v>
      </c>
      <c r="K1399" s="262" t="s">
        <v>229</v>
      </c>
    </row>
    <row r="1400" spans="2:11" s="256" customFormat="1" ht="13.5" customHeight="1" x14ac:dyDescent="0.2">
      <c r="B1400" s="263"/>
      <c r="C1400" s="264"/>
      <c r="D1400" s="264"/>
      <c r="E1400" s="264"/>
      <c r="F1400" s="369" t="s">
        <v>624</v>
      </c>
      <c r="G1400" s="369"/>
      <c r="H1400" s="369"/>
      <c r="I1400" s="261"/>
      <c r="J1400" s="261"/>
      <c r="K1400" s="265"/>
    </row>
    <row r="1401" spans="2:11" s="256" customFormat="1" ht="13.5" customHeight="1" x14ac:dyDescent="0.2">
      <c r="B1401" s="367" t="s">
        <v>231</v>
      </c>
      <c r="C1401" s="367"/>
      <c r="D1401" s="367" t="s">
        <v>232</v>
      </c>
      <c r="E1401" s="367"/>
      <c r="F1401" s="266" t="s">
        <v>232</v>
      </c>
      <c r="G1401" s="266" t="s">
        <v>232</v>
      </c>
      <c r="H1401" s="368" t="s">
        <v>231</v>
      </c>
      <c r="I1401" s="267" t="s">
        <v>233</v>
      </c>
      <c r="J1401" s="261"/>
      <c r="K1401" s="265"/>
    </row>
    <row r="1402" spans="2:11" s="256" customFormat="1" ht="13.5" customHeight="1" x14ac:dyDescent="0.2">
      <c r="B1402" s="266" t="s">
        <v>234</v>
      </c>
      <c r="C1402" s="266" t="s">
        <v>235</v>
      </c>
      <c r="D1402" s="266" t="s">
        <v>234</v>
      </c>
      <c r="E1402" s="266" t="s">
        <v>235</v>
      </c>
      <c r="F1402" s="266" t="s">
        <v>592</v>
      </c>
      <c r="G1402" s="266" t="s">
        <v>594</v>
      </c>
      <c r="H1402" s="368"/>
      <c r="I1402" s="261"/>
      <c r="J1402" s="261"/>
      <c r="K1402" s="265"/>
    </row>
    <row r="1403" spans="2:11" s="256" customFormat="1" ht="13.5" customHeight="1" x14ac:dyDescent="0.2">
      <c r="B1403" s="268">
        <v>5.5</v>
      </c>
      <c r="C1403" s="268">
        <v>3.5</v>
      </c>
      <c r="D1403" s="268"/>
      <c r="E1403" s="268"/>
      <c r="F1403" s="268">
        <v>26.957913055870296</v>
      </c>
      <c r="G1403" s="268">
        <v>26.9897035201511</v>
      </c>
      <c r="H1403" s="269">
        <v>4.2081156980266892</v>
      </c>
      <c r="I1403" s="270" t="s">
        <v>236</v>
      </c>
      <c r="J1403" s="271">
        <v>3311</v>
      </c>
      <c r="K1403" s="272">
        <v>13591</v>
      </c>
    </row>
    <row r="1404" spans="2:11" s="256" customFormat="1" ht="13.5" customHeight="1" x14ac:dyDescent="0.2">
      <c r="B1404" s="268"/>
      <c r="C1404" s="268"/>
      <c r="D1404" s="268"/>
      <c r="E1404" s="268"/>
      <c r="F1404" s="268">
        <v>26.957913055870296</v>
      </c>
      <c r="G1404" s="268">
        <v>26.9897035201511</v>
      </c>
      <c r="H1404" s="269">
        <v>4.2081156980266892</v>
      </c>
      <c r="I1404" s="270" t="s">
        <v>250</v>
      </c>
      <c r="J1404" s="271">
        <v>3311</v>
      </c>
      <c r="K1404" s="272">
        <v>19967</v>
      </c>
    </row>
    <row r="1405" spans="2:11" s="256" customFormat="1" ht="13.5" customHeight="1" x14ac:dyDescent="0.2">
      <c r="B1405" s="273"/>
      <c r="C1405" s="273"/>
      <c r="D1405" s="273"/>
      <c r="E1405" s="273"/>
      <c r="F1405" s="273">
        <v>8.8780710484444008</v>
      </c>
      <c r="G1405" s="273">
        <v>8.8896706555207992</v>
      </c>
      <c r="H1405" s="274">
        <v>5.76894954397138</v>
      </c>
      <c r="I1405" s="275" t="s">
        <v>251</v>
      </c>
      <c r="J1405" s="271">
        <v>3311</v>
      </c>
      <c r="K1405" s="272">
        <v>15744</v>
      </c>
    </row>
    <row r="1406" spans="2:11" s="256" customFormat="1" ht="13.5" customHeight="1" x14ac:dyDescent="0.2">
      <c r="B1406" s="273"/>
      <c r="C1406" s="273"/>
      <c r="D1406" s="273"/>
      <c r="E1406" s="273"/>
      <c r="F1406" s="273">
        <v>16.0205602141532</v>
      </c>
      <c r="G1406" s="273">
        <v>16.041844182411698</v>
      </c>
      <c r="H1406" s="274">
        <v>3.4064792008964302</v>
      </c>
      <c r="I1406" s="275" t="s">
        <v>252</v>
      </c>
      <c r="J1406" s="271">
        <v>3311</v>
      </c>
      <c r="K1406" s="272">
        <v>13462</v>
      </c>
    </row>
    <row r="1407" spans="2:11" s="256" customFormat="1" ht="13.5" customHeight="1" x14ac:dyDescent="0.2">
      <c r="B1407" s="273"/>
      <c r="C1407" s="273"/>
      <c r="D1407" s="273"/>
      <c r="E1407" s="273"/>
      <c r="F1407" s="273">
        <v>1.2274149505005501</v>
      </c>
      <c r="G1407" s="273">
        <v>1.2272622213012399</v>
      </c>
      <c r="H1407" s="274">
        <v>4.0903992573880599</v>
      </c>
      <c r="I1407" s="275" t="s">
        <v>253</v>
      </c>
      <c r="J1407" s="271">
        <v>3311</v>
      </c>
      <c r="K1407" s="272">
        <v>15544</v>
      </c>
    </row>
    <row r="1408" spans="2:11" s="256" customFormat="1" ht="13.5" customHeight="1" x14ac:dyDescent="0.2">
      <c r="B1408" s="273"/>
      <c r="C1408" s="273"/>
      <c r="D1408" s="273"/>
      <c r="E1408" s="273"/>
      <c r="F1408" s="273">
        <v>0.20602213968246499</v>
      </c>
      <c r="G1408" s="273">
        <v>0.20552599665105198</v>
      </c>
      <c r="H1408" s="274">
        <v>4.6000000000000005</v>
      </c>
      <c r="I1408" s="275" t="s">
        <v>254</v>
      </c>
      <c r="J1408" s="271">
        <v>3311</v>
      </c>
      <c r="K1408" s="272">
        <v>12978</v>
      </c>
    </row>
    <row r="1409" spans="2:11" s="256" customFormat="1" ht="13.5" customHeight="1" x14ac:dyDescent="0.2">
      <c r="B1409" s="268">
        <v>4.5</v>
      </c>
      <c r="C1409" s="268">
        <v>2.5</v>
      </c>
      <c r="D1409" s="268"/>
      <c r="E1409" s="268"/>
      <c r="F1409" s="268">
        <v>24.756077439598997</v>
      </c>
      <c r="G1409" s="268">
        <v>24.670049887857502</v>
      </c>
      <c r="H1409" s="269">
        <v>3.5208875265870399</v>
      </c>
      <c r="I1409" s="270" t="s">
        <v>237</v>
      </c>
      <c r="J1409" s="271">
        <v>3311</v>
      </c>
      <c r="K1409" s="272">
        <v>17726</v>
      </c>
    </row>
    <row r="1410" spans="2:11" s="256" customFormat="1" ht="13.5" customHeight="1" x14ac:dyDescent="0.2">
      <c r="B1410" s="273"/>
      <c r="C1410" s="273"/>
      <c r="D1410" s="273"/>
      <c r="E1410" s="273"/>
      <c r="F1410" s="273">
        <v>1.619154878249</v>
      </c>
      <c r="G1410" s="273">
        <v>1.4897177321453901</v>
      </c>
      <c r="H1410" s="274"/>
      <c r="I1410" s="275" t="s">
        <v>255</v>
      </c>
      <c r="J1410" s="271">
        <v>3311</v>
      </c>
      <c r="K1410" s="272">
        <v>17727</v>
      </c>
    </row>
    <row r="1411" spans="2:11" s="256" customFormat="1" ht="13.5" customHeight="1" x14ac:dyDescent="0.2">
      <c r="B1411" s="268"/>
      <c r="C1411" s="268"/>
      <c r="D1411" s="268"/>
      <c r="E1411" s="268"/>
      <c r="F1411" s="268">
        <v>23.136922561349898</v>
      </c>
      <c r="G1411" s="268">
        <v>23.180332155712101</v>
      </c>
      <c r="H1411" s="269">
        <v>3.7672842632024297</v>
      </c>
      <c r="I1411" s="270" t="s">
        <v>256</v>
      </c>
      <c r="J1411" s="271">
        <v>3311</v>
      </c>
      <c r="K1411" s="272">
        <v>13592</v>
      </c>
    </row>
    <row r="1412" spans="2:11" s="256" customFormat="1" ht="13.5" customHeight="1" x14ac:dyDescent="0.2">
      <c r="B1412" s="273"/>
      <c r="C1412" s="273"/>
      <c r="D1412" s="273"/>
      <c r="E1412" s="273"/>
      <c r="F1412" s="273">
        <v>5.9441988722741197</v>
      </c>
      <c r="G1412" s="273">
        <v>5.9521919773205303</v>
      </c>
      <c r="H1412" s="274">
        <v>0.45359373940829306</v>
      </c>
      <c r="I1412" s="275" t="s">
        <v>257</v>
      </c>
      <c r="J1412" s="271">
        <v>3311</v>
      </c>
      <c r="K1412" s="272">
        <v>11566</v>
      </c>
    </row>
    <row r="1413" spans="2:11" s="256" customFormat="1" ht="13.5" customHeight="1" x14ac:dyDescent="0.2">
      <c r="B1413" s="273"/>
      <c r="C1413" s="273"/>
      <c r="D1413" s="273"/>
      <c r="E1413" s="273"/>
      <c r="F1413" s="273">
        <v>10.1493998123227</v>
      </c>
      <c r="G1413" s="273">
        <v>10.1730230833276</v>
      </c>
      <c r="H1413" s="274">
        <v>5.0122377974545493</v>
      </c>
      <c r="I1413" s="275" t="s">
        <v>258</v>
      </c>
      <c r="J1413" s="271">
        <v>3311</v>
      </c>
      <c r="K1413" s="272">
        <v>13419</v>
      </c>
    </row>
    <row r="1414" spans="2:11" s="256" customFormat="1" ht="13.5" customHeight="1" x14ac:dyDescent="0.2">
      <c r="B1414" s="273"/>
      <c r="C1414" s="273"/>
      <c r="D1414" s="273"/>
      <c r="E1414" s="273"/>
      <c r="F1414" s="273">
        <v>0.32066840961912602</v>
      </c>
      <c r="G1414" s="273">
        <v>0.32118038300294399</v>
      </c>
      <c r="H1414" s="274">
        <v>1.41</v>
      </c>
      <c r="I1414" s="275" t="s">
        <v>259</v>
      </c>
      <c r="J1414" s="271">
        <v>3311</v>
      </c>
      <c r="K1414" s="272">
        <v>11568</v>
      </c>
    </row>
    <row r="1415" spans="2:11" s="256" customFormat="1" ht="13.5" customHeight="1" x14ac:dyDescent="0.2">
      <c r="B1415" s="273"/>
      <c r="C1415" s="273"/>
      <c r="D1415" s="273"/>
      <c r="E1415" s="273"/>
      <c r="F1415" s="273">
        <v>4.7393358873541498</v>
      </c>
      <c r="G1415" s="273">
        <v>4.7498018857022402</v>
      </c>
      <c r="H1415" s="274">
        <v>4.3212424036519694</v>
      </c>
      <c r="I1415" s="275" t="s">
        <v>260</v>
      </c>
      <c r="J1415" s="271">
        <v>3311</v>
      </c>
      <c r="K1415" s="272">
        <v>12479</v>
      </c>
    </row>
    <row r="1416" spans="2:11" s="256" customFormat="1" ht="13.5" customHeight="1" x14ac:dyDescent="0.2">
      <c r="B1416" s="273"/>
      <c r="C1416" s="273"/>
      <c r="D1416" s="273"/>
      <c r="E1416" s="273"/>
      <c r="F1416" s="273">
        <v>0.40220188630584303</v>
      </c>
      <c r="G1416" s="273">
        <v>0.40203379178718202</v>
      </c>
      <c r="H1416" s="274">
        <v>3.2526281220169202</v>
      </c>
      <c r="I1416" s="275" t="s">
        <v>261</v>
      </c>
      <c r="J1416" s="271">
        <v>3311</v>
      </c>
      <c r="K1416" s="272">
        <v>12480</v>
      </c>
    </row>
    <row r="1417" spans="2:11" s="256" customFormat="1" ht="13.5" customHeight="1" x14ac:dyDescent="0.2">
      <c r="B1417" s="273"/>
      <c r="C1417" s="273"/>
      <c r="D1417" s="273"/>
      <c r="E1417" s="273"/>
      <c r="F1417" s="273">
        <v>0.54879609650736594</v>
      </c>
      <c r="G1417" s="273">
        <v>0.55125810474941905</v>
      </c>
      <c r="H1417" s="274">
        <v>4.6955200443503298</v>
      </c>
      <c r="I1417" s="275" t="s">
        <v>262</v>
      </c>
      <c r="J1417" s="271">
        <v>3311</v>
      </c>
      <c r="K1417" s="272">
        <v>11578</v>
      </c>
    </row>
    <row r="1418" spans="2:11" s="256" customFormat="1" ht="13.5" customHeight="1" x14ac:dyDescent="0.2">
      <c r="B1418" s="273"/>
      <c r="C1418" s="273"/>
      <c r="D1418" s="273"/>
      <c r="E1418" s="273"/>
      <c r="F1418" s="273">
        <v>0</v>
      </c>
      <c r="G1418" s="273">
        <v>0</v>
      </c>
      <c r="H1418" s="274"/>
      <c r="I1418" s="275" t="s">
        <v>263</v>
      </c>
      <c r="J1418" s="271">
        <v>3311</v>
      </c>
      <c r="K1418" s="272">
        <v>12497</v>
      </c>
    </row>
    <row r="1419" spans="2:11" s="256" customFormat="1" ht="13.5" customHeight="1" x14ac:dyDescent="0.2">
      <c r="B1419" s="273"/>
      <c r="C1419" s="273"/>
      <c r="D1419" s="273"/>
      <c r="E1419" s="273"/>
      <c r="F1419" s="273">
        <v>1.0323215969666901</v>
      </c>
      <c r="G1419" s="273">
        <v>1.03084292982216</v>
      </c>
      <c r="H1419" s="274">
        <v>8.5039871667448814</v>
      </c>
      <c r="I1419" s="275" t="s">
        <v>264</v>
      </c>
      <c r="J1419" s="271">
        <v>3311</v>
      </c>
      <c r="K1419" s="272">
        <v>15546</v>
      </c>
    </row>
    <row r="1420" spans="2:11" s="256" customFormat="1" ht="13.5" customHeight="1" x14ac:dyDescent="0.2">
      <c r="B1420" s="273"/>
      <c r="C1420" s="273"/>
      <c r="D1420" s="273">
        <v>4</v>
      </c>
      <c r="E1420" s="273">
        <v>0</v>
      </c>
      <c r="F1420" s="273">
        <v>0</v>
      </c>
      <c r="G1420" s="273">
        <v>0</v>
      </c>
      <c r="H1420" s="274"/>
      <c r="I1420" s="275" t="s">
        <v>265</v>
      </c>
      <c r="J1420" s="271">
        <v>3311</v>
      </c>
      <c r="K1420" s="272">
        <v>12481</v>
      </c>
    </row>
    <row r="1421" spans="2:11" s="256" customFormat="1" ht="13.5" customHeight="1" x14ac:dyDescent="0.2">
      <c r="B1421" s="268"/>
      <c r="C1421" s="268"/>
      <c r="D1421" s="268"/>
      <c r="E1421" s="268"/>
      <c r="F1421" s="268">
        <v>11.081096823056198</v>
      </c>
      <c r="G1421" s="268">
        <v>11.1326373054169</v>
      </c>
      <c r="H1421" s="269">
        <v>2.5017567892393902</v>
      </c>
      <c r="I1421" s="270" t="s">
        <v>266</v>
      </c>
      <c r="J1421" s="271">
        <v>3311</v>
      </c>
      <c r="K1421" s="272">
        <v>13594</v>
      </c>
    </row>
    <row r="1422" spans="2:11" s="256" customFormat="1" ht="13.5" customHeight="1" x14ac:dyDescent="0.2">
      <c r="B1422" s="273"/>
      <c r="C1422" s="273"/>
      <c r="D1422" s="273"/>
      <c r="E1422" s="273"/>
      <c r="F1422" s="273">
        <v>0.90170008160321702</v>
      </c>
      <c r="G1422" s="273">
        <v>0.90643568592567303</v>
      </c>
      <c r="H1422" s="274">
        <v>0.58938652503241695</v>
      </c>
      <c r="I1422" s="275" t="s">
        <v>267</v>
      </c>
      <c r="J1422" s="271">
        <v>3311</v>
      </c>
      <c r="K1422" s="272">
        <v>15609</v>
      </c>
    </row>
    <row r="1423" spans="2:11" s="256" customFormat="1" ht="13.5" customHeight="1" x14ac:dyDescent="0.2">
      <c r="B1423" s="273"/>
      <c r="C1423" s="273"/>
      <c r="D1423" s="273"/>
      <c r="E1423" s="273"/>
      <c r="F1423" s="273">
        <v>7.5290922707848695</v>
      </c>
      <c r="G1423" s="273">
        <v>7.5792380043427992</v>
      </c>
      <c r="H1423" s="274">
        <v>3.2959452232237201</v>
      </c>
      <c r="I1423" s="275" t="s">
        <v>268</v>
      </c>
      <c r="J1423" s="271">
        <v>3311</v>
      </c>
      <c r="K1423" s="272">
        <v>11524</v>
      </c>
    </row>
    <row r="1424" spans="2:11" s="256" customFormat="1" ht="13.5" customHeight="1" x14ac:dyDescent="0.2">
      <c r="B1424" s="273"/>
      <c r="C1424" s="273"/>
      <c r="D1424" s="273"/>
      <c r="E1424" s="273"/>
      <c r="F1424" s="273">
        <v>0.43598656366803501</v>
      </c>
      <c r="G1424" s="273">
        <v>0.433001593077111</v>
      </c>
      <c r="H1424" s="274">
        <v>5.0566461605314501</v>
      </c>
      <c r="I1424" s="275" t="s">
        <v>269</v>
      </c>
      <c r="J1424" s="271">
        <v>3311</v>
      </c>
      <c r="K1424" s="272">
        <v>15745</v>
      </c>
    </row>
    <row r="1425" spans="2:11" s="256" customFormat="1" ht="13.5" customHeight="1" x14ac:dyDescent="0.2">
      <c r="B1425" s="273"/>
      <c r="C1425" s="273"/>
      <c r="D1425" s="273"/>
      <c r="E1425" s="273"/>
      <c r="F1425" s="273">
        <v>0.42460546485116202</v>
      </c>
      <c r="G1425" s="273">
        <v>0.427333077937947</v>
      </c>
      <c r="H1425" s="274">
        <v>0.40191155646776899</v>
      </c>
      <c r="I1425" s="275" t="s">
        <v>270</v>
      </c>
      <c r="J1425" s="271">
        <v>3311</v>
      </c>
      <c r="K1425" s="272">
        <v>15545</v>
      </c>
    </row>
    <row r="1426" spans="2:11" s="256" customFormat="1" ht="13.5" customHeight="1" x14ac:dyDescent="0.2">
      <c r="B1426" s="268"/>
      <c r="C1426" s="268"/>
      <c r="D1426" s="268"/>
      <c r="E1426" s="268"/>
      <c r="F1426" s="268">
        <v>34.523842096658406</v>
      </c>
      <c r="G1426" s="268">
        <v>34.498140812746399</v>
      </c>
      <c r="H1426" s="269"/>
      <c r="I1426" s="270" t="s">
        <v>238</v>
      </c>
      <c r="J1426" s="271">
        <v>3311</v>
      </c>
      <c r="K1426" s="272">
        <v>13595</v>
      </c>
    </row>
    <row r="1427" spans="2:11" s="256" customFormat="1" ht="13.5" customHeight="1" x14ac:dyDescent="0.2">
      <c r="B1427" s="273"/>
      <c r="C1427" s="273"/>
      <c r="D1427" s="273"/>
      <c r="E1427" s="273"/>
      <c r="F1427" s="273">
        <v>-0.13193393522983399</v>
      </c>
      <c r="G1427" s="273">
        <v>-0.13217978414030901</v>
      </c>
      <c r="H1427" s="274"/>
      <c r="I1427" s="275" t="s">
        <v>271</v>
      </c>
      <c r="J1427" s="271">
        <v>3311</v>
      </c>
      <c r="K1427" s="272">
        <v>15610</v>
      </c>
    </row>
    <row r="1428" spans="2:11" s="256" customFormat="1" ht="13.5" customHeight="1" x14ac:dyDescent="0.2">
      <c r="B1428" s="273"/>
      <c r="C1428" s="273"/>
      <c r="D1428" s="273"/>
      <c r="E1428" s="273"/>
      <c r="F1428" s="273">
        <v>14.687475993639499</v>
      </c>
      <c r="G1428" s="273">
        <v>14.6924493832912</v>
      </c>
      <c r="H1428" s="274"/>
      <c r="I1428" s="275" t="s">
        <v>246</v>
      </c>
      <c r="J1428" s="271">
        <v>3311</v>
      </c>
      <c r="K1428" s="272">
        <v>15611</v>
      </c>
    </row>
    <row r="1429" spans="2:11" s="256" customFormat="1" ht="13.5" customHeight="1" x14ac:dyDescent="0.2">
      <c r="B1429" s="273"/>
      <c r="C1429" s="273"/>
      <c r="D1429" s="273"/>
      <c r="E1429" s="273"/>
      <c r="F1429" s="273">
        <v>19.835893189614797</v>
      </c>
      <c r="G1429" s="273">
        <v>19.8052148542893</v>
      </c>
      <c r="H1429" s="274"/>
      <c r="I1429" s="275" t="s">
        <v>272</v>
      </c>
      <c r="J1429" s="271">
        <v>3311</v>
      </c>
      <c r="K1429" s="272">
        <v>15608</v>
      </c>
    </row>
    <row r="1430" spans="2:11" s="256" customFormat="1" ht="13.5" customHeight="1" x14ac:dyDescent="0.2">
      <c r="B1430" s="268"/>
      <c r="C1430" s="268"/>
      <c r="D1430" s="268">
        <v>8</v>
      </c>
      <c r="E1430" s="268">
        <v>0</v>
      </c>
      <c r="F1430" s="268">
        <v>2.55051288599461</v>
      </c>
      <c r="G1430" s="268">
        <v>2.5785244956545799</v>
      </c>
      <c r="H1430" s="269">
        <v>0</v>
      </c>
      <c r="I1430" s="270" t="s">
        <v>273</v>
      </c>
      <c r="J1430" s="271">
        <v>3311</v>
      </c>
      <c r="K1430" s="272">
        <v>15584</v>
      </c>
    </row>
    <row r="1431" spans="2:11" s="256" customFormat="1" ht="13.5" customHeight="1" x14ac:dyDescent="0.2">
      <c r="B1431" s="268"/>
      <c r="C1431" s="268"/>
      <c r="D1431" s="268"/>
      <c r="E1431" s="268"/>
      <c r="F1431" s="268">
        <v>0</v>
      </c>
      <c r="G1431" s="268">
        <v>0</v>
      </c>
      <c r="H1431" s="269"/>
      <c r="I1431" s="270" t="s">
        <v>274</v>
      </c>
      <c r="J1431" s="271">
        <v>3311</v>
      </c>
      <c r="K1431" s="272">
        <v>17728</v>
      </c>
    </row>
    <row r="1432" spans="2:11" s="256" customFormat="1" ht="13.5" customHeight="1" x14ac:dyDescent="0.2">
      <c r="B1432" s="268"/>
      <c r="C1432" s="268"/>
      <c r="D1432" s="268"/>
      <c r="E1432" s="268"/>
      <c r="F1432" s="268">
        <v>-11.130342932894099</v>
      </c>
      <c r="G1432" s="268">
        <v>-11.201931139551</v>
      </c>
      <c r="H1432" s="269"/>
      <c r="I1432" s="270" t="s">
        <v>275</v>
      </c>
      <c r="J1432" s="271">
        <v>3311</v>
      </c>
      <c r="K1432" s="272">
        <v>15624</v>
      </c>
    </row>
    <row r="1433" spans="2:11" s="256" customFormat="1" ht="13.5" customHeight="1" x14ac:dyDescent="0.2">
      <c r="B1433" s="268"/>
      <c r="C1433" s="268"/>
      <c r="D1433" s="268">
        <v>9</v>
      </c>
      <c r="E1433" s="268">
        <v>1</v>
      </c>
      <c r="F1433" s="268">
        <v>3.40886732039794</v>
      </c>
      <c r="G1433" s="268">
        <v>3.2763466762787496</v>
      </c>
      <c r="H1433" s="269"/>
      <c r="I1433" s="270" t="s">
        <v>276</v>
      </c>
      <c r="J1433" s="271">
        <v>3311</v>
      </c>
      <c r="K1433" s="272">
        <v>15644</v>
      </c>
    </row>
    <row r="1434" spans="2:11" s="256" customFormat="1" ht="13.5" customHeight="1" x14ac:dyDescent="0.2">
      <c r="B1434" s="268"/>
      <c r="C1434" s="268"/>
      <c r="D1434" s="268">
        <v>33</v>
      </c>
      <c r="E1434" s="268">
        <v>27</v>
      </c>
      <c r="F1434" s="268">
        <v>32.986159634181497</v>
      </c>
      <c r="G1434" s="268">
        <v>33.068016255398099</v>
      </c>
      <c r="H1434" s="269">
        <v>3.6867491420517702</v>
      </c>
      <c r="I1434" s="270" t="s">
        <v>239</v>
      </c>
      <c r="J1434" s="271">
        <v>3311</v>
      </c>
      <c r="K1434" s="272">
        <v>15704</v>
      </c>
    </row>
    <row r="1435" spans="2:11" s="256" customFormat="1" ht="13.5" customHeight="1" x14ac:dyDescent="0.2">
      <c r="B1435" s="268"/>
      <c r="C1435" s="268"/>
      <c r="D1435" s="268"/>
      <c r="E1435" s="268"/>
      <c r="F1435" s="268">
        <v>6.61599075099664</v>
      </c>
      <c r="G1435" s="268">
        <v>6.6466238655485697</v>
      </c>
      <c r="H1435" s="269">
        <v>2.8986670754186998</v>
      </c>
      <c r="I1435" s="270" t="s">
        <v>277</v>
      </c>
      <c r="J1435" s="271">
        <v>3311</v>
      </c>
      <c r="K1435" s="272">
        <v>15749</v>
      </c>
    </row>
    <row r="1436" spans="2:11" s="256" customFormat="1" ht="13.5" customHeight="1" x14ac:dyDescent="0.2">
      <c r="B1436" s="268"/>
      <c r="C1436" s="268"/>
      <c r="D1436" s="268"/>
      <c r="E1436" s="268"/>
      <c r="F1436" s="268">
        <v>100</v>
      </c>
      <c r="G1436" s="268">
        <v>100</v>
      </c>
      <c r="H1436" s="269">
        <v>2.2832759059005299</v>
      </c>
      <c r="I1436" s="270" t="s">
        <v>278</v>
      </c>
      <c r="J1436" s="271">
        <v>3311</v>
      </c>
      <c r="K1436" s="272">
        <v>11258</v>
      </c>
    </row>
    <row r="1437" spans="2:11" s="256" customFormat="1" ht="13.5" customHeight="1" x14ac:dyDescent="0.2">
      <c r="B1437" s="268"/>
      <c r="C1437" s="268"/>
      <c r="D1437" s="268">
        <v>31</v>
      </c>
      <c r="E1437" s="268">
        <v>21</v>
      </c>
      <c r="F1437" s="268">
        <v>26.194038224263497</v>
      </c>
      <c r="G1437" s="268">
        <v>26.242501785097595</v>
      </c>
      <c r="H1437" s="269">
        <v>4.0378727445942095</v>
      </c>
      <c r="I1437" s="270" t="s">
        <v>240</v>
      </c>
      <c r="J1437" s="271">
        <v>3311</v>
      </c>
      <c r="K1437" s="272">
        <v>15705</v>
      </c>
    </row>
    <row r="1438" spans="2:11" s="256" customFormat="1" ht="13.5" customHeight="1" x14ac:dyDescent="0.2">
      <c r="B1438" s="268"/>
      <c r="C1438" s="268"/>
      <c r="D1438" s="268"/>
      <c r="E1438" s="268"/>
      <c r="F1438" s="268">
        <v>17.849635487052996</v>
      </c>
      <c r="G1438" s="268">
        <v>17.854148232213095</v>
      </c>
      <c r="H1438" s="269">
        <v>0.90394298021222308</v>
      </c>
      <c r="I1438" s="270" t="s">
        <v>279</v>
      </c>
      <c r="J1438" s="271">
        <v>3311</v>
      </c>
      <c r="K1438" s="272">
        <v>16144</v>
      </c>
    </row>
    <row r="1439" spans="2:11" s="256" customFormat="1" ht="13.5" customHeight="1" x14ac:dyDescent="0.2">
      <c r="B1439" s="273"/>
      <c r="C1439" s="273"/>
      <c r="D1439" s="273"/>
      <c r="E1439" s="273"/>
      <c r="F1439" s="273">
        <v>1.7897124421489399</v>
      </c>
      <c r="G1439" s="273">
        <v>1.7866289441333598</v>
      </c>
      <c r="H1439" s="274"/>
      <c r="I1439" s="275" t="s">
        <v>508</v>
      </c>
      <c r="J1439" s="271">
        <v>3311</v>
      </c>
      <c r="K1439" s="272">
        <v>12755</v>
      </c>
    </row>
    <row r="1440" spans="2:11" s="256" customFormat="1" ht="13.5" customHeight="1" x14ac:dyDescent="0.2">
      <c r="B1440" s="273"/>
      <c r="C1440" s="273"/>
      <c r="D1440" s="273"/>
      <c r="E1440" s="273"/>
      <c r="F1440" s="273">
        <v>0.62584470308965412</v>
      </c>
      <c r="G1440" s="273">
        <v>0.62540046426630413</v>
      </c>
      <c r="H1440" s="274">
        <v>2.68892423483664</v>
      </c>
      <c r="I1440" s="275" t="s">
        <v>509</v>
      </c>
      <c r="J1440" s="271">
        <v>3311</v>
      </c>
      <c r="K1440" s="272">
        <v>12359</v>
      </c>
    </row>
    <row r="1441" spans="2:11" s="256" customFormat="1" ht="26.25" customHeight="1" x14ac:dyDescent="0.2"/>
    <row r="1442" spans="2:11" s="256" customFormat="1" ht="13.5" customHeight="1" x14ac:dyDescent="0.2">
      <c r="B1442" s="257"/>
      <c r="C1442" s="258"/>
      <c r="D1442" s="258"/>
      <c r="E1442" s="258"/>
      <c r="F1442" s="258"/>
      <c r="G1442" s="259"/>
      <c r="H1442" s="260" t="s">
        <v>308</v>
      </c>
      <c r="I1442" s="261"/>
      <c r="J1442" s="262" t="s">
        <v>228</v>
      </c>
      <c r="K1442" s="262" t="s">
        <v>229</v>
      </c>
    </row>
    <row r="1443" spans="2:11" s="256" customFormat="1" ht="13.5" customHeight="1" x14ac:dyDescent="0.2">
      <c r="B1443" s="263"/>
      <c r="C1443" s="264"/>
      <c r="D1443" s="264"/>
      <c r="E1443" s="264"/>
      <c r="F1443" s="369" t="s">
        <v>625</v>
      </c>
      <c r="G1443" s="369"/>
      <c r="H1443" s="369"/>
      <c r="I1443" s="261"/>
      <c r="J1443" s="261"/>
      <c r="K1443" s="265"/>
    </row>
    <row r="1444" spans="2:11" s="256" customFormat="1" ht="13.5" customHeight="1" x14ac:dyDescent="0.2">
      <c r="B1444" s="367" t="s">
        <v>231</v>
      </c>
      <c r="C1444" s="367"/>
      <c r="D1444" s="367" t="s">
        <v>232</v>
      </c>
      <c r="E1444" s="367"/>
      <c r="F1444" s="266" t="s">
        <v>232</v>
      </c>
      <c r="G1444" s="266" t="s">
        <v>232</v>
      </c>
      <c r="H1444" s="368" t="s">
        <v>231</v>
      </c>
      <c r="I1444" s="267" t="s">
        <v>233</v>
      </c>
      <c r="J1444" s="261"/>
      <c r="K1444" s="265"/>
    </row>
    <row r="1445" spans="2:11" s="256" customFormat="1" ht="13.5" customHeight="1" x14ac:dyDescent="0.2">
      <c r="B1445" s="266" t="s">
        <v>234</v>
      </c>
      <c r="C1445" s="266" t="s">
        <v>235</v>
      </c>
      <c r="D1445" s="266" t="s">
        <v>234</v>
      </c>
      <c r="E1445" s="266" t="s">
        <v>235</v>
      </c>
      <c r="F1445" s="266" t="s">
        <v>592</v>
      </c>
      <c r="G1445" s="266" t="s">
        <v>594</v>
      </c>
      <c r="H1445" s="368"/>
      <c r="I1445" s="261"/>
      <c r="J1445" s="261"/>
      <c r="K1445" s="265"/>
    </row>
    <row r="1446" spans="2:11" s="256" customFormat="1" ht="13.5" customHeight="1" x14ac:dyDescent="0.2">
      <c r="B1446" s="268">
        <v>5.5</v>
      </c>
      <c r="C1446" s="268">
        <v>3.5</v>
      </c>
      <c r="D1446" s="268"/>
      <c r="E1446" s="268"/>
      <c r="F1446" s="268">
        <v>34.674991766639799</v>
      </c>
      <c r="G1446" s="268">
        <v>34.600047155785695</v>
      </c>
      <c r="H1446" s="269">
        <v>4.3631658302244896</v>
      </c>
      <c r="I1446" s="270" t="s">
        <v>236</v>
      </c>
      <c r="J1446" s="271">
        <v>3312</v>
      </c>
      <c r="K1446" s="272">
        <v>13591</v>
      </c>
    </row>
    <row r="1447" spans="2:11" s="256" customFormat="1" ht="13.5" customHeight="1" x14ac:dyDescent="0.2">
      <c r="B1447" s="268"/>
      <c r="C1447" s="268"/>
      <c r="D1447" s="268"/>
      <c r="E1447" s="268"/>
      <c r="F1447" s="268">
        <v>34.674991766639799</v>
      </c>
      <c r="G1447" s="268">
        <v>34.600047155785695</v>
      </c>
      <c r="H1447" s="269">
        <v>4.3631658302244896</v>
      </c>
      <c r="I1447" s="270" t="s">
        <v>250</v>
      </c>
      <c r="J1447" s="271">
        <v>3312</v>
      </c>
      <c r="K1447" s="272">
        <v>19967</v>
      </c>
    </row>
    <row r="1448" spans="2:11" s="256" customFormat="1" ht="13.5" customHeight="1" x14ac:dyDescent="0.2">
      <c r="B1448" s="273"/>
      <c r="C1448" s="273"/>
      <c r="D1448" s="273"/>
      <c r="E1448" s="273"/>
      <c r="F1448" s="273">
        <v>14.4265756716393</v>
      </c>
      <c r="G1448" s="273">
        <v>14.379891261709899</v>
      </c>
      <c r="H1448" s="274">
        <v>5.89441650781162</v>
      </c>
      <c r="I1448" s="275" t="s">
        <v>251</v>
      </c>
      <c r="J1448" s="271">
        <v>3312</v>
      </c>
      <c r="K1448" s="272">
        <v>15744</v>
      </c>
    </row>
    <row r="1449" spans="2:11" s="256" customFormat="1" ht="13.5" customHeight="1" x14ac:dyDescent="0.2">
      <c r="B1449" s="273"/>
      <c r="C1449" s="273"/>
      <c r="D1449" s="273"/>
      <c r="E1449" s="273"/>
      <c r="F1449" s="273">
        <v>18.000451731504398</v>
      </c>
      <c r="G1449" s="273">
        <v>17.9734267305953</v>
      </c>
      <c r="H1449" s="274">
        <v>3.18914917894775</v>
      </c>
      <c r="I1449" s="275" t="s">
        <v>252</v>
      </c>
      <c r="J1449" s="271">
        <v>3312</v>
      </c>
      <c r="K1449" s="272">
        <v>13462</v>
      </c>
    </row>
    <row r="1450" spans="2:11" s="256" customFormat="1" ht="13.5" customHeight="1" x14ac:dyDescent="0.2">
      <c r="B1450" s="273"/>
      <c r="C1450" s="273"/>
      <c r="D1450" s="273"/>
      <c r="E1450" s="273"/>
      <c r="F1450" s="273">
        <v>1.3056387772087699</v>
      </c>
      <c r="G1450" s="273">
        <v>1.2989703750395198</v>
      </c>
      <c r="H1450" s="274">
        <v>4.5324943452552793</v>
      </c>
      <c r="I1450" s="275" t="s">
        <v>253</v>
      </c>
      <c r="J1450" s="271">
        <v>3312</v>
      </c>
      <c r="K1450" s="272">
        <v>15544</v>
      </c>
    </row>
    <row r="1451" spans="2:11" s="256" customFormat="1" ht="13.5" customHeight="1" x14ac:dyDescent="0.2">
      <c r="B1451" s="273"/>
      <c r="C1451" s="273"/>
      <c r="D1451" s="273"/>
      <c r="E1451" s="273"/>
      <c r="F1451" s="273">
        <v>0.220752845351673</v>
      </c>
      <c r="G1451" s="273">
        <v>0.21914861033021701</v>
      </c>
      <c r="H1451" s="274">
        <v>4.6000000000000005</v>
      </c>
      <c r="I1451" s="275" t="s">
        <v>254</v>
      </c>
      <c r="J1451" s="271">
        <v>3312</v>
      </c>
      <c r="K1451" s="272">
        <v>12978</v>
      </c>
    </row>
    <row r="1452" spans="2:11" s="256" customFormat="1" ht="13.5" customHeight="1" x14ac:dyDescent="0.2">
      <c r="B1452" s="268">
        <v>4.5</v>
      </c>
      <c r="C1452" s="268">
        <v>2.5</v>
      </c>
      <c r="D1452" s="268"/>
      <c r="E1452" s="268"/>
      <c r="F1452" s="268">
        <v>31.299870385641398</v>
      </c>
      <c r="G1452" s="268">
        <v>31.015920791114397</v>
      </c>
      <c r="H1452" s="269">
        <v>3.6220505882410299</v>
      </c>
      <c r="I1452" s="270" t="s">
        <v>237</v>
      </c>
      <c r="J1452" s="271">
        <v>3312</v>
      </c>
      <c r="K1452" s="272">
        <v>17726</v>
      </c>
    </row>
    <row r="1453" spans="2:11" s="256" customFormat="1" ht="13.5" customHeight="1" x14ac:dyDescent="0.2">
      <c r="B1453" s="273"/>
      <c r="C1453" s="273"/>
      <c r="D1453" s="273"/>
      <c r="E1453" s="273"/>
      <c r="F1453" s="273">
        <v>1.3675943129899599</v>
      </c>
      <c r="G1453" s="273">
        <v>1.14798450832948</v>
      </c>
      <c r="H1453" s="274"/>
      <c r="I1453" s="275" t="s">
        <v>255</v>
      </c>
      <c r="J1453" s="271">
        <v>3312</v>
      </c>
      <c r="K1453" s="272">
        <v>17727</v>
      </c>
    </row>
    <row r="1454" spans="2:11" s="256" customFormat="1" ht="13.5" customHeight="1" x14ac:dyDescent="0.2">
      <c r="B1454" s="268"/>
      <c r="C1454" s="268"/>
      <c r="D1454" s="268"/>
      <c r="E1454" s="268"/>
      <c r="F1454" s="268">
        <v>29.932276072651398</v>
      </c>
      <c r="G1454" s="268">
        <v>29.8679362827849</v>
      </c>
      <c r="H1454" s="269">
        <v>3.7875407024514303</v>
      </c>
      <c r="I1454" s="270" t="s">
        <v>256</v>
      </c>
      <c r="J1454" s="271">
        <v>3312</v>
      </c>
      <c r="K1454" s="272">
        <v>13592</v>
      </c>
    </row>
    <row r="1455" spans="2:11" s="256" customFormat="1" ht="13.5" customHeight="1" x14ac:dyDescent="0.2">
      <c r="B1455" s="273"/>
      <c r="C1455" s="273"/>
      <c r="D1455" s="273"/>
      <c r="E1455" s="273"/>
      <c r="F1455" s="273">
        <v>6.9442106714577401</v>
      </c>
      <c r="G1455" s="273">
        <v>6.9196098174859593</v>
      </c>
      <c r="H1455" s="274">
        <v>0.58109167074454804</v>
      </c>
      <c r="I1455" s="275" t="s">
        <v>257</v>
      </c>
      <c r="J1455" s="271">
        <v>3312</v>
      </c>
      <c r="K1455" s="272">
        <v>11566</v>
      </c>
    </row>
    <row r="1456" spans="2:11" s="256" customFormat="1" ht="13.5" customHeight="1" x14ac:dyDescent="0.2">
      <c r="B1456" s="273"/>
      <c r="C1456" s="273"/>
      <c r="D1456" s="273"/>
      <c r="E1456" s="273"/>
      <c r="F1456" s="273">
        <v>15.1943496067304</v>
      </c>
      <c r="G1456" s="273">
        <v>15.1554432644029</v>
      </c>
      <c r="H1456" s="274">
        <v>4.7103011202197491</v>
      </c>
      <c r="I1456" s="275" t="s">
        <v>258</v>
      </c>
      <c r="J1456" s="271">
        <v>3312</v>
      </c>
      <c r="K1456" s="272">
        <v>13419</v>
      </c>
    </row>
    <row r="1457" spans="2:11" s="256" customFormat="1" ht="13.5" customHeight="1" x14ac:dyDescent="0.2">
      <c r="B1457" s="273"/>
      <c r="C1457" s="273"/>
      <c r="D1457" s="273"/>
      <c r="E1457" s="273"/>
      <c r="F1457" s="273">
        <v>0.43659624143789405</v>
      </c>
      <c r="G1457" s="273">
        <v>0.43516340654175001</v>
      </c>
      <c r="H1457" s="274">
        <v>1.41</v>
      </c>
      <c r="I1457" s="275" t="s">
        <v>259</v>
      </c>
      <c r="J1457" s="271">
        <v>3312</v>
      </c>
      <c r="K1457" s="272">
        <v>11568</v>
      </c>
    </row>
    <row r="1458" spans="2:11" s="256" customFormat="1" ht="13.5" customHeight="1" x14ac:dyDescent="0.2">
      <c r="B1458" s="273"/>
      <c r="C1458" s="273"/>
      <c r="D1458" s="273"/>
      <c r="E1458" s="273"/>
      <c r="F1458" s="273">
        <v>4.9277872396170395</v>
      </c>
      <c r="G1458" s="273">
        <v>4.91850832725956</v>
      </c>
      <c r="H1458" s="274">
        <v>4.7473680072272497</v>
      </c>
      <c r="I1458" s="275" t="s">
        <v>260</v>
      </c>
      <c r="J1458" s="271">
        <v>3312</v>
      </c>
      <c r="K1458" s="272">
        <v>12479</v>
      </c>
    </row>
    <row r="1459" spans="2:11" s="256" customFormat="1" ht="13.5" customHeight="1" x14ac:dyDescent="0.2">
      <c r="B1459" s="273"/>
      <c r="C1459" s="273"/>
      <c r="D1459" s="273"/>
      <c r="E1459" s="273"/>
      <c r="F1459" s="273">
        <v>0.80069815147481505</v>
      </c>
      <c r="G1459" s="273">
        <v>0.79727120691332709</v>
      </c>
      <c r="H1459" s="274">
        <v>2.9675292683966701</v>
      </c>
      <c r="I1459" s="275" t="s">
        <v>261</v>
      </c>
      <c r="J1459" s="271">
        <v>3312</v>
      </c>
      <c r="K1459" s="272">
        <v>12480</v>
      </c>
    </row>
    <row r="1460" spans="2:11" s="256" customFormat="1" ht="13.5" customHeight="1" x14ac:dyDescent="0.2">
      <c r="B1460" s="273"/>
      <c r="C1460" s="273"/>
      <c r="D1460" s="273"/>
      <c r="E1460" s="273"/>
      <c r="F1460" s="273">
        <v>0.52065053901853209</v>
      </c>
      <c r="G1460" s="273">
        <v>0.54076977664192505</v>
      </c>
      <c r="H1460" s="274">
        <v>3.7384801410896302</v>
      </c>
      <c r="I1460" s="275" t="s">
        <v>262</v>
      </c>
      <c r="J1460" s="271">
        <v>3312</v>
      </c>
      <c r="K1460" s="272">
        <v>11578</v>
      </c>
    </row>
    <row r="1461" spans="2:11" s="256" customFormat="1" ht="13.5" customHeight="1" x14ac:dyDescent="0.2">
      <c r="B1461" s="273"/>
      <c r="C1461" s="273"/>
      <c r="D1461" s="273"/>
      <c r="E1461" s="273"/>
      <c r="F1461" s="273">
        <v>0</v>
      </c>
      <c r="G1461" s="273">
        <v>0</v>
      </c>
      <c r="H1461" s="274"/>
      <c r="I1461" s="275" t="s">
        <v>263</v>
      </c>
      <c r="J1461" s="271">
        <v>3312</v>
      </c>
      <c r="K1461" s="272">
        <v>12497</v>
      </c>
    </row>
    <row r="1462" spans="2:11" s="256" customFormat="1" ht="13.5" customHeight="1" x14ac:dyDescent="0.2">
      <c r="B1462" s="273"/>
      <c r="C1462" s="273"/>
      <c r="D1462" s="273"/>
      <c r="E1462" s="273"/>
      <c r="F1462" s="273">
        <v>1.10798362291496</v>
      </c>
      <c r="G1462" s="273">
        <v>1.10117048353947</v>
      </c>
      <c r="H1462" s="274">
        <v>8.5130968581136788</v>
      </c>
      <c r="I1462" s="275" t="s">
        <v>264</v>
      </c>
      <c r="J1462" s="271">
        <v>3312</v>
      </c>
      <c r="K1462" s="272">
        <v>15546</v>
      </c>
    </row>
    <row r="1463" spans="2:11" s="256" customFormat="1" ht="13.5" customHeight="1" x14ac:dyDescent="0.2">
      <c r="B1463" s="273"/>
      <c r="C1463" s="273"/>
      <c r="D1463" s="273">
        <v>4</v>
      </c>
      <c r="E1463" s="273">
        <v>0</v>
      </c>
      <c r="F1463" s="273">
        <v>0</v>
      </c>
      <c r="G1463" s="273">
        <v>0</v>
      </c>
      <c r="H1463" s="274"/>
      <c r="I1463" s="275" t="s">
        <v>265</v>
      </c>
      <c r="J1463" s="271">
        <v>3312</v>
      </c>
      <c r="K1463" s="272">
        <v>12481</v>
      </c>
    </row>
    <row r="1464" spans="2:11" s="256" customFormat="1" ht="13.5" customHeight="1" x14ac:dyDescent="0.2">
      <c r="B1464" s="268"/>
      <c r="C1464" s="268"/>
      <c r="D1464" s="268"/>
      <c r="E1464" s="268"/>
      <c r="F1464" s="268">
        <v>13.488445425451898</v>
      </c>
      <c r="G1464" s="268">
        <v>13.9425882737964</v>
      </c>
      <c r="H1464" s="269">
        <v>2.6387516388524404</v>
      </c>
      <c r="I1464" s="270" t="s">
        <v>266</v>
      </c>
      <c r="J1464" s="271">
        <v>3312</v>
      </c>
      <c r="K1464" s="272">
        <v>13594</v>
      </c>
    </row>
    <row r="1465" spans="2:11" s="256" customFormat="1" ht="13.5" customHeight="1" x14ac:dyDescent="0.2">
      <c r="B1465" s="273"/>
      <c r="C1465" s="273"/>
      <c r="D1465" s="273"/>
      <c r="E1465" s="273"/>
      <c r="F1465" s="273">
        <v>2.92402273782379</v>
      </c>
      <c r="G1465" s="273">
        <v>2.9449619553386097</v>
      </c>
      <c r="H1465" s="274">
        <v>1.9515943457786598</v>
      </c>
      <c r="I1465" s="275" t="s">
        <v>267</v>
      </c>
      <c r="J1465" s="271">
        <v>3312</v>
      </c>
      <c r="K1465" s="272">
        <v>15609</v>
      </c>
    </row>
    <row r="1466" spans="2:11" s="256" customFormat="1" ht="13.5" customHeight="1" x14ac:dyDescent="0.2">
      <c r="B1466" s="273"/>
      <c r="C1466" s="273"/>
      <c r="D1466" s="273"/>
      <c r="E1466" s="273"/>
      <c r="F1466" s="273">
        <v>9.5146030223130698</v>
      </c>
      <c r="G1466" s="273">
        <v>10.122200619968298</v>
      </c>
      <c r="H1466" s="274">
        <v>2.8775063014649898</v>
      </c>
      <c r="I1466" s="275" t="s">
        <v>268</v>
      </c>
      <c r="J1466" s="271">
        <v>3312</v>
      </c>
      <c r="K1466" s="272">
        <v>11524</v>
      </c>
    </row>
    <row r="1467" spans="2:11" s="256" customFormat="1" ht="13.5" customHeight="1" x14ac:dyDescent="0.2">
      <c r="B1467" s="273"/>
      <c r="C1467" s="273"/>
      <c r="D1467" s="273"/>
      <c r="E1467" s="273"/>
      <c r="F1467" s="273">
        <v>0.46379969845206098</v>
      </c>
      <c r="G1467" s="273">
        <v>0.458331843700369</v>
      </c>
      <c r="H1467" s="274">
        <v>5.0505431527038693</v>
      </c>
      <c r="I1467" s="275" t="s">
        <v>269</v>
      </c>
      <c r="J1467" s="271">
        <v>3312</v>
      </c>
      <c r="K1467" s="272">
        <v>15745</v>
      </c>
    </row>
    <row r="1468" spans="2:11" s="256" customFormat="1" ht="13.5" customHeight="1" x14ac:dyDescent="0.2">
      <c r="B1468" s="273"/>
      <c r="C1468" s="273"/>
      <c r="D1468" s="273"/>
      <c r="E1468" s="273"/>
      <c r="F1468" s="273">
        <v>0.37835108409594098</v>
      </c>
      <c r="G1468" s="273">
        <v>0.37880933488125296</v>
      </c>
      <c r="H1468" s="274">
        <v>0.437109058180291</v>
      </c>
      <c r="I1468" s="275" t="s">
        <v>270</v>
      </c>
      <c r="J1468" s="271">
        <v>3312</v>
      </c>
      <c r="K1468" s="272">
        <v>15545</v>
      </c>
    </row>
    <row r="1469" spans="2:11" s="256" customFormat="1" ht="13.5" customHeight="1" x14ac:dyDescent="0.2">
      <c r="B1469" s="268"/>
      <c r="C1469" s="268"/>
      <c r="D1469" s="268"/>
      <c r="E1469" s="268"/>
      <c r="F1469" s="268">
        <v>17.608672056189096</v>
      </c>
      <c r="G1469" s="268">
        <v>17.5014622420221</v>
      </c>
      <c r="H1469" s="269"/>
      <c r="I1469" s="270" t="s">
        <v>238</v>
      </c>
      <c r="J1469" s="271">
        <v>3312</v>
      </c>
      <c r="K1469" s="272">
        <v>13595</v>
      </c>
    </row>
    <row r="1470" spans="2:11" s="256" customFormat="1" ht="13.5" customHeight="1" x14ac:dyDescent="0.2">
      <c r="B1470" s="273"/>
      <c r="C1470" s="273"/>
      <c r="D1470" s="273"/>
      <c r="E1470" s="273"/>
      <c r="F1470" s="273">
        <v>0</v>
      </c>
      <c r="G1470" s="273">
        <v>0</v>
      </c>
      <c r="H1470" s="274"/>
      <c r="I1470" s="275" t="s">
        <v>271</v>
      </c>
      <c r="J1470" s="271">
        <v>3312</v>
      </c>
      <c r="K1470" s="272">
        <v>15610</v>
      </c>
    </row>
    <row r="1471" spans="2:11" s="256" customFormat="1" ht="13.5" customHeight="1" x14ac:dyDescent="0.2">
      <c r="B1471" s="273"/>
      <c r="C1471" s="273"/>
      <c r="D1471" s="273"/>
      <c r="E1471" s="273"/>
      <c r="F1471" s="273">
        <v>6.9290377990863004</v>
      </c>
      <c r="G1471" s="273">
        <v>6.8788057781866598</v>
      </c>
      <c r="H1471" s="274"/>
      <c r="I1471" s="275" t="s">
        <v>246</v>
      </c>
      <c r="J1471" s="271">
        <v>3312</v>
      </c>
      <c r="K1471" s="272">
        <v>15611</v>
      </c>
    </row>
    <row r="1472" spans="2:11" s="256" customFormat="1" ht="13.5" customHeight="1" x14ac:dyDescent="0.2">
      <c r="B1472" s="273"/>
      <c r="C1472" s="273"/>
      <c r="D1472" s="273"/>
      <c r="E1472" s="273"/>
      <c r="F1472" s="273">
        <v>10.678911152539699</v>
      </c>
      <c r="G1472" s="273">
        <v>10.621931309533899</v>
      </c>
      <c r="H1472" s="274"/>
      <c r="I1472" s="275" t="s">
        <v>272</v>
      </c>
      <c r="J1472" s="271">
        <v>3312</v>
      </c>
      <c r="K1472" s="272">
        <v>15608</v>
      </c>
    </row>
    <row r="1473" spans="2:11" s="256" customFormat="1" ht="13.5" customHeight="1" x14ac:dyDescent="0.2">
      <c r="B1473" s="268"/>
      <c r="C1473" s="268"/>
      <c r="D1473" s="268">
        <v>8</v>
      </c>
      <c r="E1473" s="268">
        <v>0</v>
      </c>
      <c r="F1473" s="268">
        <v>2.9280203660779605</v>
      </c>
      <c r="G1473" s="268">
        <v>2.93998153728135</v>
      </c>
      <c r="H1473" s="269">
        <v>0</v>
      </c>
      <c r="I1473" s="270" t="s">
        <v>273</v>
      </c>
      <c r="J1473" s="271">
        <v>3312</v>
      </c>
      <c r="K1473" s="272">
        <v>15584</v>
      </c>
    </row>
    <row r="1474" spans="2:11" s="256" customFormat="1" ht="13.5" customHeight="1" x14ac:dyDescent="0.2">
      <c r="B1474" s="268"/>
      <c r="C1474" s="268"/>
      <c r="D1474" s="268"/>
      <c r="E1474" s="268"/>
      <c r="F1474" s="268">
        <v>0</v>
      </c>
      <c r="G1474" s="268">
        <v>0</v>
      </c>
      <c r="H1474" s="269"/>
      <c r="I1474" s="270" t="s">
        <v>274</v>
      </c>
      <c r="J1474" s="271">
        <v>3312</v>
      </c>
      <c r="K1474" s="272">
        <v>17728</v>
      </c>
    </row>
    <row r="1475" spans="2:11" s="256" customFormat="1" ht="13.5" customHeight="1" x14ac:dyDescent="0.2">
      <c r="B1475" s="268"/>
      <c r="C1475" s="268"/>
      <c r="D1475" s="268"/>
      <c r="E1475" s="268"/>
      <c r="F1475" s="268">
        <v>-9.8250466922421804</v>
      </c>
      <c r="G1475" s="268">
        <v>-9.8406909691557303</v>
      </c>
      <c r="H1475" s="269"/>
      <c r="I1475" s="270" t="s">
        <v>275</v>
      </c>
      <c r="J1475" s="271">
        <v>3312</v>
      </c>
      <c r="K1475" s="272">
        <v>15624</v>
      </c>
    </row>
    <row r="1476" spans="2:11" s="256" customFormat="1" ht="13.5" customHeight="1" x14ac:dyDescent="0.2">
      <c r="B1476" s="268"/>
      <c r="C1476" s="268"/>
      <c r="D1476" s="268">
        <v>8</v>
      </c>
      <c r="E1476" s="268">
        <v>1</v>
      </c>
      <c r="F1476" s="268">
        <v>1.5752631957569598</v>
      </c>
      <c r="G1476" s="268">
        <v>1.1862690282373101</v>
      </c>
      <c r="H1476" s="269"/>
      <c r="I1476" s="270" t="s">
        <v>276</v>
      </c>
      <c r="J1476" s="271">
        <v>3312</v>
      </c>
      <c r="K1476" s="272">
        <v>15644</v>
      </c>
    </row>
    <row r="1477" spans="2:11" s="256" customFormat="1" ht="13.5" customHeight="1" x14ac:dyDescent="0.2">
      <c r="B1477" s="268"/>
      <c r="C1477" s="268"/>
      <c r="D1477" s="268">
        <v>38</v>
      </c>
      <c r="E1477" s="268">
        <v>32</v>
      </c>
      <c r="F1477" s="268">
        <v>37.741536607535295</v>
      </c>
      <c r="G1477" s="268">
        <v>38.318068876649896</v>
      </c>
      <c r="H1477" s="269">
        <v>3.5047886696638901</v>
      </c>
      <c r="I1477" s="270" t="s">
        <v>239</v>
      </c>
      <c r="J1477" s="271">
        <v>3312</v>
      </c>
      <c r="K1477" s="272">
        <v>15704</v>
      </c>
    </row>
    <row r="1478" spans="2:11" s="256" customFormat="1" ht="13.5" customHeight="1" x14ac:dyDescent="0.2">
      <c r="B1478" s="268"/>
      <c r="C1478" s="268"/>
      <c r="D1478" s="268"/>
      <c r="E1478" s="268"/>
      <c r="F1478" s="268">
        <v>7.1836930801666394</v>
      </c>
      <c r="G1478" s="268">
        <v>7.2081854501260292</v>
      </c>
      <c r="H1478" s="269">
        <v>2.8390079653017604</v>
      </c>
      <c r="I1478" s="270" t="s">
        <v>277</v>
      </c>
      <c r="J1478" s="271">
        <v>3312</v>
      </c>
      <c r="K1478" s="272">
        <v>15749</v>
      </c>
    </row>
    <row r="1479" spans="2:11" s="256" customFormat="1" ht="13.5" customHeight="1" x14ac:dyDescent="0.2">
      <c r="B1479" s="268"/>
      <c r="C1479" s="268"/>
      <c r="D1479" s="268"/>
      <c r="E1479" s="268"/>
      <c r="F1479" s="268">
        <v>99.999999999999901</v>
      </c>
      <c r="G1479" s="268">
        <v>100</v>
      </c>
      <c r="H1479" s="269">
        <v>3.00255110653681</v>
      </c>
      <c r="I1479" s="270" t="s">
        <v>278</v>
      </c>
      <c r="J1479" s="271">
        <v>3312</v>
      </c>
      <c r="K1479" s="272">
        <v>11258</v>
      </c>
    </row>
    <row r="1480" spans="2:11" s="256" customFormat="1" ht="13.5" customHeight="1" x14ac:dyDescent="0.2">
      <c r="B1480" s="268"/>
      <c r="C1480" s="268"/>
      <c r="D1480" s="268">
        <v>50</v>
      </c>
      <c r="E1480" s="268">
        <v>40</v>
      </c>
      <c r="F1480" s="268">
        <v>39.925754929089095</v>
      </c>
      <c r="G1480" s="268">
        <v>39.835069705479192</v>
      </c>
      <c r="H1480" s="269">
        <v>4.1818504868300597</v>
      </c>
      <c r="I1480" s="270" t="s">
        <v>240</v>
      </c>
      <c r="J1480" s="271">
        <v>3312</v>
      </c>
      <c r="K1480" s="272">
        <v>15705</v>
      </c>
    </row>
    <row r="1481" spans="2:11" s="256" customFormat="1" ht="13.5" customHeight="1" x14ac:dyDescent="0.2">
      <c r="B1481" s="268"/>
      <c r="C1481" s="268"/>
      <c r="D1481" s="268"/>
      <c r="E1481" s="268"/>
      <c r="F1481" s="268">
        <v>13.1096653899122</v>
      </c>
      <c r="G1481" s="268">
        <v>13.075904454875699</v>
      </c>
      <c r="H1481" s="269">
        <v>1.49526264630704</v>
      </c>
      <c r="I1481" s="270" t="s">
        <v>279</v>
      </c>
      <c r="J1481" s="271">
        <v>3312</v>
      </c>
      <c r="K1481" s="272">
        <v>16144</v>
      </c>
    </row>
    <row r="1482" spans="2:11" s="256" customFormat="1" ht="13.5" customHeight="1" x14ac:dyDescent="0.2">
      <c r="B1482" s="273"/>
      <c r="C1482" s="273"/>
      <c r="D1482" s="273"/>
      <c r="E1482" s="273"/>
      <c r="F1482" s="273">
        <v>0.20766888276699499</v>
      </c>
      <c r="G1482" s="273">
        <v>3.8284519907825304E-2</v>
      </c>
      <c r="H1482" s="274"/>
      <c r="I1482" s="275" t="s">
        <v>508</v>
      </c>
      <c r="J1482" s="271">
        <v>3312</v>
      </c>
      <c r="K1482" s="272">
        <v>12755</v>
      </c>
    </row>
    <row r="1483" spans="2:11" s="256" customFormat="1" ht="13.5" customHeight="1" x14ac:dyDescent="0.2">
      <c r="B1483" s="273"/>
      <c r="C1483" s="273"/>
      <c r="D1483" s="273"/>
      <c r="E1483" s="273"/>
      <c r="F1483" s="273">
        <v>0.72157274093570511</v>
      </c>
      <c r="G1483" s="273">
        <v>0.72861017811074913</v>
      </c>
      <c r="H1483" s="274">
        <v>2.6568411154915501</v>
      </c>
      <c r="I1483" s="275" t="s">
        <v>509</v>
      </c>
      <c r="J1483" s="271">
        <v>3312</v>
      </c>
      <c r="K1483" s="272">
        <v>12359</v>
      </c>
    </row>
    <row r="1484" spans="2:11" s="256" customFormat="1" ht="26.25" customHeight="1" x14ac:dyDescent="0.2"/>
    <row r="1485" spans="2:11" s="256" customFormat="1" ht="13.5" customHeight="1" x14ac:dyDescent="0.2">
      <c r="B1485" s="257"/>
      <c r="C1485" s="258"/>
      <c r="D1485" s="258"/>
      <c r="E1485" s="258"/>
      <c r="F1485" s="258"/>
      <c r="G1485" s="259"/>
      <c r="H1485" s="260" t="s">
        <v>309</v>
      </c>
      <c r="I1485" s="261"/>
      <c r="J1485" s="262" t="s">
        <v>228</v>
      </c>
      <c r="K1485" s="262" t="s">
        <v>229</v>
      </c>
    </row>
    <row r="1486" spans="2:11" s="256" customFormat="1" ht="13.5" customHeight="1" x14ac:dyDescent="0.2">
      <c r="B1486" s="263"/>
      <c r="C1486" s="264"/>
      <c r="D1486" s="264"/>
      <c r="E1486" s="264"/>
      <c r="F1486" s="369" t="s">
        <v>607</v>
      </c>
      <c r="G1486" s="369"/>
      <c r="H1486" s="369"/>
      <c r="I1486" s="261"/>
      <c r="J1486" s="261"/>
      <c r="K1486" s="265"/>
    </row>
    <row r="1487" spans="2:11" s="256" customFormat="1" ht="13.5" customHeight="1" x14ac:dyDescent="0.2">
      <c r="B1487" s="367" t="s">
        <v>231</v>
      </c>
      <c r="C1487" s="367"/>
      <c r="D1487" s="367" t="s">
        <v>232</v>
      </c>
      <c r="E1487" s="367"/>
      <c r="F1487" s="266" t="s">
        <v>232</v>
      </c>
      <c r="G1487" s="266" t="s">
        <v>232</v>
      </c>
      <c r="H1487" s="368" t="s">
        <v>231</v>
      </c>
      <c r="I1487" s="267" t="s">
        <v>233</v>
      </c>
      <c r="J1487" s="261"/>
      <c r="K1487" s="265"/>
    </row>
    <row r="1488" spans="2:11" s="256" customFormat="1" ht="13.5" customHeight="1" x14ac:dyDescent="0.2">
      <c r="B1488" s="266" t="s">
        <v>234</v>
      </c>
      <c r="C1488" s="266" t="s">
        <v>235</v>
      </c>
      <c r="D1488" s="266" t="s">
        <v>234</v>
      </c>
      <c r="E1488" s="266" t="s">
        <v>235</v>
      </c>
      <c r="F1488" s="266" t="s">
        <v>592</v>
      </c>
      <c r="G1488" s="266" t="s">
        <v>594</v>
      </c>
      <c r="H1488" s="368"/>
      <c r="I1488" s="261"/>
      <c r="J1488" s="261"/>
      <c r="K1488" s="265"/>
    </row>
    <row r="1489" spans="2:11" s="256" customFormat="1" ht="13.5" customHeight="1" x14ac:dyDescent="0.2">
      <c r="B1489" s="268"/>
      <c r="C1489" s="268"/>
      <c r="D1489" s="268">
        <v>51</v>
      </c>
      <c r="E1489" s="268">
        <v>39</v>
      </c>
      <c r="F1489" s="268">
        <v>52.437115673293697</v>
      </c>
      <c r="G1489" s="268">
        <v>49.354690428202701</v>
      </c>
      <c r="H1489" s="269">
        <v>4.3459269145779089</v>
      </c>
      <c r="I1489" s="270" t="s">
        <v>236</v>
      </c>
      <c r="J1489" s="271">
        <v>3331</v>
      </c>
      <c r="K1489" s="272">
        <v>13591</v>
      </c>
    </row>
    <row r="1490" spans="2:11" s="256" customFormat="1" ht="13.5" customHeight="1" x14ac:dyDescent="0.2">
      <c r="B1490" s="268">
        <v>6</v>
      </c>
      <c r="C1490" s="268">
        <v>4.5</v>
      </c>
      <c r="D1490" s="268"/>
      <c r="E1490" s="268"/>
      <c r="F1490" s="268">
        <v>52.437115673293697</v>
      </c>
      <c r="G1490" s="268">
        <v>49.354690428202701</v>
      </c>
      <c r="H1490" s="269">
        <v>4.3459269145779089</v>
      </c>
      <c r="I1490" s="270" t="s">
        <v>250</v>
      </c>
      <c r="J1490" s="271">
        <v>3331</v>
      </c>
      <c r="K1490" s="272">
        <v>19967</v>
      </c>
    </row>
    <row r="1491" spans="2:11" s="256" customFormat="1" ht="13.5" customHeight="1" x14ac:dyDescent="0.2">
      <c r="B1491" s="273"/>
      <c r="C1491" s="273"/>
      <c r="D1491" s="273"/>
      <c r="E1491" s="273"/>
      <c r="F1491" s="273">
        <v>52.437115673293697</v>
      </c>
      <c r="G1491" s="273">
        <v>49.354690428202701</v>
      </c>
      <c r="H1491" s="274">
        <v>4.3459269145779089</v>
      </c>
      <c r="I1491" s="275" t="s">
        <v>251</v>
      </c>
      <c r="J1491" s="271">
        <v>3331</v>
      </c>
      <c r="K1491" s="272">
        <v>15744</v>
      </c>
    </row>
    <row r="1492" spans="2:11" s="256" customFormat="1" ht="13.5" customHeight="1" x14ac:dyDescent="0.2">
      <c r="B1492" s="273"/>
      <c r="C1492" s="273"/>
      <c r="D1492" s="273"/>
      <c r="E1492" s="273"/>
      <c r="F1492" s="273">
        <v>0</v>
      </c>
      <c r="G1492" s="273">
        <v>0</v>
      </c>
      <c r="H1492" s="274"/>
      <c r="I1492" s="275" t="s">
        <v>252</v>
      </c>
      <c r="J1492" s="271">
        <v>3331</v>
      </c>
      <c r="K1492" s="272">
        <v>13462</v>
      </c>
    </row>
    <row r="1493" spans="2:11" s="256" customFormat="1" ht="13.5" customHeight="1" x14ac:dyDescent="0.2">
      <c r="B1493" s="273"/>
      <c r="C1493" s="273"/>
      <c r="D1493" s="273"/>
      <c r="E1493" s="273"/>
      <c r="F1493" s="273">
        <v>0</v>
      </c>
      <c r="G1493" s="273">
        <v>0</v>
      </c>
      <c r="H1493" s="274"/>
      <c r="I1493" s="275" t="s">
        <v>253</v>
      </c>
      <c r="J1493" s="271">
        <v>3331</v>
      </c>
      <c r="K1493" s="272">
        <v>15544</v>
      </c>
    </row>
    <row r="1494" spans="2:11" s="256" customFormat="1" ht="13.5" customHeight="1" x14ac:dyDescent="0.2">
      <c r="B1494" s="273"/>
      <c r="C1494" s="273"/>
      <c r="D1494" s="273"/>
      <c r="E1494" s="273"/>
      <c r="F1494" s="273">
        <v>0</v>
      </c>
      <c r="G1494" s="273">
        <v>0</v>
      </c>
      <c r="H1494" s="274"/>
      <c r="I1494" s="275" t="s">
        <v>254</v>
      </c>
      <c r="J1494" s="271">
        <v>3331</v>
      </c>
      <c r="K1494" s="272">
        <v>12978</v>
      </c>
    </row>
    <row r="1495" spans="2:11" s="256" customFormat="1" ht="13.5" customHeight="1" x14ac:dyDescent="0.2">
      <c r="B1495" s="268">
        <v>3.5</v>
      </c>
      <c r="C1495" s="268">
        <v>2</v>
      </c>
      <c r="D1495" s="268">
        <v>61</v>
      </c>
      <c r="E1495" s="268">
        <v>49</v>
      </c>
      <c r="F1495" s="268">
        <v>47.562884326706296</v>
      </c>
      <c r="G1495" s="268">
        <v>50.645309571797299</v>
      </c>
      <c r="H1495" s="269">
        <v>4.0027013774642199</v>
      </c>
      <c r="I1495" s="270" t="s">
        <v>237</v>
      </c>
      <c r="J1495" s="271">
        <v>3331</v>
      </c>
      <c r="K1495" s="272">
        <v>17726</v>
      </c>
    </row>
    <row r="1496" spans="2:11" s="256" customFormat="1" ht="13.5" customHeight="1" x14ac:dyDescent="0.2">
      <c r="B1496" s="273"/>
      <c r="C1496" s="273"/>
      <c r="D1496" s="273"/>
      <c r="E1496" s="273"/>
      <c r="F1496" s="273">
        <v>0.39623666873776897</v>
      </c>
      <c r="G1496" s="273">
        <v>9.2946132216590307</v>
      </c>
      <c r="H1496" s="274">
        <v>0</v>
      </c>
      <c r="I1496" s="275" t="s">
        <v>255</v>
      </c>
      <c r="J1496" s="271">
        <v>3331</v>
      </c>
      <c r="K1496" s="272">
        <v>17727</v>
      </c>
    </row>
    <row r="1497" spans="2:11" s="256" customFormat="1" ht="13.5" customHeight="1" x14ac:dyDescent="0.2">
      <c r="B1497" s="268"/>
      <c r="C1497" s="268"/>
      <c r="D1497" s="268"/>
      <c r="E1497" s="268"/>
      <c r="F1497" s="268">
        <v>47.166647657968596</v>
      </c>
      <c r="G1497" s="268">
        <v>41.3506963501383</v>
      </c>
      <c r="H1497" s="269">
        <v>4.0363271944029</v>
      </c>
      <c r="I1497" s="270" t="s">
        <v>256</v>
      </c>
      <c r="J1497" s="271">
        <v>3331</v>
      </c>
      <c r="K1497" s="272">
        <v>13592</v>
      </c>
    </row>
    <row r="1498" spans="2:11" s="256" customFormat="1" ht="13.5" customHeight="1" x14ac:dyDescent="0.2">
      <c r="B1498" s="273"/>
      <c r="C1498" s="273"/>
      <c r="D1498" s="273"/>
      <c r="E1498" s="273"/>
      <c r="F1498" s="273">
        <v>18.477606094039995</v>
      </c>
      <c r="G1498" s="273">
        <v>18.593504934177698</v>
      </c>
      <c r="H1498" s="274">
        <v>0.48228345701110004</v>
      </c>
      <c r="I1498" s="275" t="s">
        <v>257</v>
      </c>
      <c r="J1498" s="271">
        <v>3331</v>
      </c>
      <c r="K1498" s="272">
        <v>11566</v>
      </c>
    </row>
    <row r="1499" spans="2:11" s="256" customFormat="1" ht="13.5" customHeight="1" x14ac:dyDescent="0.2">
      <c r="B1499" s="273"/>
      <c r="C1499" s="273"/>
      <c r="D1499" s="273"/>
      <c r="E1499" s="273"/>
      <c r="F1499" s="273">
        <v>28.689041563928598</v>
      </c>
      <c r="G1499" s="273">
        <v>22.757191415960602</v>
      </c>
      <c r="H1499" s="274">
        <v>6.3253621931560202</v>
      </c>
      <c r="I1499" s="275" t="s">
        <v>258</v>
      </c>
      <c r="J1499" s="271">
        <v>3331</v>
      </c>
      <c r="K1499" s="272">
        <v>13419</v>
      </c>
    </row>
    <row r="1500" spans="2:11" s="256" customFormat="1" ht="13.5" customHeight="1" x14ac:dyDescent="0.2">
      <c r="B1500" s="273"/>
      <c r="C1500" s="273"/>
      <c r="D1500" s="273"/>
      <c r="E1500" s="273"/>
      <c r="F1500" s="273">
        <v>0</v>
      </c>
      <c r="G1500" s="273">
        <v>0</v>
      </c>
      <c r="H1500" s="274"/>
      <c r="I1500" s="275" t="s">
        <v>259</v>
      </c>
      <c r="J1500" s="271">
        <v>3331</v>
      </c>
      <c r="K1500" s="272">
        <v>11568</v>
      </c>
    </row>
    <row r="1501" spans="2:11" s="256" customFormat="1" ht="13.5" customHeight="1" x14ac:dyDescent="0.2">
      <c r="B1501" s="273"/>
      <c r="C1501" s="273"/>
      <c r="D1501" s="273"/>
      <c r="E1501" s="273"/>
      <c r="F1501" s="273">
        <v>0</v>
      </c>
      <c r="G1501" s="273">
        <v>0</v>
      </c>
      <c r="H1501" s="274"/>
      <c r="I1501" s="275" t="s">
        <v>260</v>
      </c>
      <c r="J1501" s="271">
        <v>3331</v>
      </c>
      <c r="K1501" s="272">
        <v>12479</v>
      </c>
    </row>
    <row r="1502" spans="2:11" s="256" customFormat="1" ht="13.5" customHeight="1" x14ac:dyDescent="0.2">
      <c r="B1502" s="273"/>
      <c r="C1502" s="273"/>
      <c r="D1502" s="273"/>
      <c r="E1502" s="273"/>
      <c r="F1502" s="273">
        <v>0</v>
      </c>
      <c r="G1502" s="273">
        <v>0</v>
      </c>
      <c r="H1502" s="274"/>
      <c r="I1502" s="275" t="s">
        <v>261</v>
      </c>
      <c r="J1502" s="271">
        <v>3331</v>
      </c>
      <c r="K1502" s="272">
        <v>12480</v>
      </c>
    </row>
    <row r="1503" spans="2:11" s="256" customFormat="1" ht="13.5" customHeight="1" x14ac:dyDescent="0.2">
      <c r="B1503" s="273"/>
      <c r="C1503" s="273"/>
      <c r="D1503" s="273"/>
      <c r="E1503" s="273"/>
      <c r="F1503" s="273">
        <v>0</v>
      </c>
      <c r="G1503" s="273">
        <v>0</v>
      </c>
      <c r="H1503" s="274"/>
      <c r="I1503" s="275" t="s">
        <v>262</v>
      </c>
      <c r="J1503" s="271">
        <v>3331</v>
      </c>
      <c r="K1503" s="272">
        <v>11578</v>
      </c>
    </row>
    <row r="1504" spans="2:11" s="256" customFormat="1" ht="13.5" customHeight="1" x14ac:dyDescent="0.2">
      <c r="B1504" s="273"/>
      <c r="C1504" s="273"/>
      <c r="D1504" s="273">
        <v>5</v>
      </c>
      <c r="E1504" s="273">
        <v>0</v>
      </c>
      <c r="F1504" s="273">
        <v>0</v>
      </c>
      <c r="G1504" s="273">
        <v>0</v>
      </c>
      <c r="H1504" s="274"/>
      <c r="I1504" s="275" t="s">
        <v>263</v>
      </c>
      <c r="J1504" s="271">
        <v>3331</v>
      </c>
      <c r="K1504" s="272">
        <v>12497</v>
      </c>
    </row>
    <row r="1505" spans="2:11" s="256" customFormat="1" ht="13.5" customHeight="1" x14ac:dyDescent="0.2">
      <c r="B1505" s="273"/>
      <c r="C1505" s="273"/>
      <c r="D1505" s="273"/>
      <c r="E1505" s="273"/>
      <c r="F1505" s="273">
        <v>0</v>
      </c>
      <c r="G1505" s="273">
        <v>0</v>
      </c>
      <c r="H1505" s="274"/>
      <c r="I1505" s="275" t="s">
        <v>264</v>
      </c>
      <c r="J1505" s="271">
        <v>3331</v>
      </c>
      <c r="K1505" s="272">
        <v>15546</v>
      </c>
    </row>
    <row r="1506" spans="2:11" s="256" customFormat="1" ht="13.5" customHeight="1" x14ac:dyDescent="0.2">
      <c r="B1506" s="273"/>
      <c r="C1506" s="273"/>
      <c r="D1506" s="273">
        <v>3</v>
      </c>
      <c r="E1506" s="273">
        <v>0</v>
      </c>
      <c r="F1506" s="273">
        <v>0</v>
      </c>
      <c r="G1506" s="273">
        <v>0</v>
      </c>
      <c r="H1506" s="274"/>
      <c r="I1506" s="275" t="s">
        <v>265</v>
      </c>
      <c r="J1506" s="271">
        <v>3331</v>
      </c>
      <c r="K1506" s="272">
        <v>12481</v>
      </c>
    </row>
    <row r="1507" spans="2:11" s="256" customFormat="1" ht="13.5" customHeight="1" x14ac:dyDescent="0.2">
      <c r="B1507" s="268"/>
      <c r="C1507" s="268"/>
      <c r="D1507" s="268"/>
      <c r="E1507" s="268"/>
      <c r="F1507" s="268">
        <v>0</v>
      </c>
      <c r="G1507" s="268">
        <v>0</v>
      </c>
      <c r="H1507" s="269"/>
      <c r="I1507" s="270" t="s">
        <v>266</v>
      </c>
      <c r="J1507" s="271">
        <v>3331</v>
      </c>
      <c r="K1507" s="272">
        <v>13594</v>
      </c>
    </row>
    <row r="1508" spans="2:11" s="256" customFormat="1" ht="13.5" customHeight="1" x14ac:dyDescent="0.2">
      <c r="B1508" s="273"/>
      <c r="C1508" s="273"/>
      <c r="D1508" s="273"/>
      <c r="E1508" s="273"/>
      <c r="F1508" s="273">
        <v>0</v>
      </c>
      <c r="G1508" s="273">
        <v>0</v>
      </c>
      <c r="H1508" s="274"/>
      <c r="I1508" s="275" t="s">
        <v>267</v>
      </c>
      <c r="J1508" s="271">
        <v>3331</v>
      </c>
      <c r="K1508" s="272">
        <v>15609</v>
      </c>
    </row>
    <row r="1509" spans="2:11" s="256" customFormat="1" ht="13.5" customHeight="1" x14ac:dyDescent="0.2">
      <c r="B1509" s="273"/>
      <c r="C1509" s="273"/>
      <c r="D1509" s="273"/>
      <c r="E1509" s="273"/>
      <c r="F1509" s="273">
        <v>0</v>
      </c>
      <c r="G1509" s="273">
        <v>0</v>
      </c>
      <c r="H1509" s="274"/>
      <c r="I1509" s="275" t="s">
        <v>268</v>
      </c>
      <c r="J1509" s="271">
        <v>3331</v>
      </c>
      <c r="K1509" s="272">
        <v>11524</v>
      </c>
    </row>
    <row r="1510" spans="2:11" s="256" customFormat="1" ht="13.5" customHeight="1" x14ac:dyDescent="0.2">
      <c r="B1510" s="273"/>
      <c r="C1510" s="273"/>
      <c r="D1510" s="273"/>
      <c r="E1510" s="273"/>
      <c r="F1510" s="273">
        <v>0</v>
      </c>
      <c r="G1510" s="273">
        <v>0</v>
      </c>
      <c r="H1510" s="274"/>
      <c r="I1510" s="275" t="s">
        <v>269</v>
      </c>
      <c r="J1510" s="271">
        <v>3331</v>
      </c>
      <c r="K1510" s="272">
        <v>15745</v>
      </c>
    </row>
    <row r="1511" spans="2:11" s="256" customFormat="1" ht="13.5" customHeight="1" x14ac:dyDescent="0.2">
      <c r="B1511" s="273"/>
      <c r="C1511" s="273"/>
      <c r="D1511" s="273"/>
      <c r="E1511" s="273"/>
      <c r="F1511" s="273">
        <v>0</v>
      </c>
      <c r="G1511" s="273">
        <v>0</v>
      </c>
      <c r="H1511" s="274"/>
      <c r="I1511" s="275" t="s">
        <v>270</v>
      </c>
      <c r="J1511" s="271">
        <v>3331</v>
      </c>
      <c r="K1511" s="272">
        <v>15545</v>
      </c>
    </row>
    <row r="1512" spans="2:11" s="256" customFormat="1" ht="13.5" customHeight="1" x14ac:dyDescent="0.2">
      <c r="B1512" s="268"/>
      <c r="C1512" s="268"/>
      <c r="D1512" s="268"/>
      <c r="E1512" s="268"/>
      <c r="F1512" s="268">
        <v>0</v>
      </c>
      <c r="G1512" s="268">
        <v>0</v>
      </c>
      <c r="H1512" s="269"/>
      <c r="I1512" s="270" t="s">
        <v>238</v>
      </c>
      <c r="J1512" s="271">
        <v>3331</v>
      </c>
      <c r="K1512" s="272">
        <v>13595</v>
      </c>
    </row>
    <row r="1513" spans="2:11" s="256" customFormat="1" ht="13.5" customHeight="1" x14ac:dyDescent="0.2">
      <c r="B1513" s="273"/>
      <c r="C1513" s="273"/>
      <c r="D1513" s="273"/>
      <c r="E1513" s="273"/>
      <c r="F1513" s="273">
        <v>0</v>
      </c>
      <c r="G1513" s="273">
        <v>0</v>
      </c>
      <c r="H1513" s="274"/>
      <c r="I1513" s="275" t="s">
        <v>271</v>
      </c>
      <c r="J1513" s="271">
        <v>3331</v>
      </c>
      <c r="K1513" s="272">
        <v>15610</v>
      </c>
    </row>
    <row r="1514" spans="2:11" s="256" customFormat="1" ht="13.5" customHeight="1" x14ac:dyDescent="0.2">
      <c r="B1514" s="273"/>
      <c r="C1514" s="273"/>
      <c r="D1514" s="273"/>
      <c r="E1514" s="273"/>
      <c r="F1514" s="273">
        <v>0</v>
      </c>
      <c r="G1514" s="273">
        <v>0</v>
      </c>
      <c r="H1514" s="274"/>
      <c r="I1514" s="275" t="s">
        <v>246</v>
      </c>
      <c r="J1514" s="271">
        <v>3331</v>
      </c>
      <c r="K1514" s="272">
        <v>15611</v>
      </c>
    </row>
    <row r="1515" spans="2:11" s="256" customFormat="1" ht="13.5" customHeight="1" x14ac:dyDescent="0.2">
      <c r="B1515" s="273"/>
      <c r="C1515" s="273"/>
      <c r="D1515" s="273"/>
      <c r="E1515" s="273"/>
      <c r="F1515" s="273">
        <v>0</v>
      </c>
      <c r="G1515" s="273">
        <v>0</v>
      </c>
      <c r="H1515" s="274"/>
      <c r="I1515" s="275" t="s">
        <v>272</v>
      </c>
      <c r="J1515" s="271">
        <v>3331</v>
      </c>
      <c r="K1515" s="272">
        <v>15608</v>
      </c>
    </row>
    <row r="1516" spans="2:11" s="256" customFormat="1" ht="13.5" customHeight="1" x14ac:dyDescent="0.2">
      <c r="B1516" s="268"/>
      <c r="C1516" s="268"/>
      <c r="D1516" s="268">
        <v>6</v>
      </c>
      <c r="E1516" s="268">
        <v>0</v>
      </c>
      <c r="F1516" s="268">
        <v>0</v>
      </c>
      <c r="G1516" s="268">
        <v>0</v>
      </c>
      <c r="H1516" s="269"/>
      <c r="I1516" s="270" t="s">
        <v>273</v>
      </c>
      <c r="J1516" s="271">
        <v>3331</v>
      </c>
      <c r="K1516" s="272">
        <v>15584</v>
      </c>
    </row>
    <row r="1517" spans="2:11" s="256" customFormat="1" ht="13.5" customHeight="1" x14ac:dyDescent="0.2">
      <c r="B1517" s="268"/>
      <c r="C1517" s="268"/>
      <c r="D1517" s="268">
        <v>0</v>
      </c>
      <c r="E1517" s="268">
        <v>0</v>
      </c>
      <c r="F1517" s="268">
        <v>0</v>
      </c>
      <c r="G1517" s="268">
        <v>0</v>
      </c>
      <c r="H1517" s="269"/>
      <c r="I1517" s="270" t="s">
        <v>274</v>
      </c>
      <c r="J1517" s="271">
        <v>3331</v>
      </c>
      <c r="K1517" s="272">
        <v>17728</v>
      </c>
    </row>
    <row r="1518" spans="2:11" s="256" customFormat="1" ht="13.5" customHeight="1" x14ac:dyDescent="0.2">
      <c r="B1518" s="268"/>
      <c r="C1518" s="268"/>
      <c r="D1518" s="268"/>
      <c r="E1518" s="268"/>
      <c r="F1518" s="268">
        <v>0</v>
      </c>
      <c r="G1518" s="268">
        <v>0</v>
      </c>
      <c r="H1518" s="269"/>
      <c r="I1518" s="270" t="s">
        <v>275</v>
      </c>
      <c r="J1518" s="271">
        <v>3331</v>
      </c>
      <c r="K1518" s="272">
        <v>15624</v>
      </c>
    </row>
    <row r="1519" spans="2:11" s="256" customFormat="1" ht="13.5" customHeight="1" x14ac:dyDescent="0.2">
      <c r="B1519" s="268"/>
      <c r="C1519" s="268"/>
      <c r="D1519" s="268">
        <v>8</v>
      </c>
      <c r="E1519" s="268">
        <v>0</v>
      </c>
      <c r="F1519" s="268">
        <v>0.39623666873776897</v>
      </c>
      <c r="G1519" s="268">
        <v>9.2946132216590307</v>
      </c>
      <c r="H1519" s="269">
        <v>0</v>
      </c>
      <c r="I1519" s="270" t="s">
        <v>276</v>
      </c>
      <c r="J1519" s="271">
        <v>3331</v>
      </c>
      <c r="K1519" s="272">
        <v>15644</v>
      </c>
    </row>
    <row r="1520" spans="2:11" s="256" customFormat="1" ht="13.5" customHeight="1" x14ac:dyDescent="0.2">
      <c r="B1520" s="268"/>
      <c r="C1520" s="268"/>
      <c r="D1520" s="268">
        <v>0</v>
      </c>
      <c r="E1520" s="268">
        <v>0</v>
      </c>
      <c r="F1520" s="268">
        <v>0</v>
      </c>
      <c r="G1520" s="268">
        <v>0</v>
      </c>
      <c r="H1520" s="269"/>
      <c r="I1520" s="270" t="s">
        <v>239</v>
      </c>
      <c r="J1520" s="271">
        <v>3331</v>
      </c>
      <c r="K1520" s="272">
        <v>15704</v>
      </c>
    </row>
    <row r="1521" spans="2:11" s="256" customFormat="1" ht="13.5" customHeight="1" x14ac:dyDescent="0.2">
      <c r="B1521" s="268"/>
      <c r="C1521" s="268"/>
      <c r="D1521" s="268"/>
      <c r="E1521" s="268"/>
      <c r="F1521" s="268">
        <v>0</v>
      </c>
      <c r="G1521" s="268">
        <v>0</v>
      </c>
      <c r="H1521" s="269"/>
      <c r="I1521" s="270" t="s">
        <v>277</v>
      </c>
      <c r="J1521" s="271">
        <v>3331</v>
      </c>
      <c r="K1521" s="272">
        <v>15749</v>
      </c>
    </row>
    <row r="1522" spans="2:11" s="256" customFormat="1" ht="13.5" customHeight="1" x14ac:dyDescent="0.2">
      <c r="B1522" s="268"/>
      <c r="C1522" s="268"/>
      <c r="D1522" s="268"/>
      <c r="E1522" s="268"/>
      <c r="F1522" s="268">
        <v>100</v>
      </c>
      <c r="G1522" s="268">
        <v>100</v>
      </c>
      <c r="H1522" s="269">
        <v>4.1826789493807999</v>
      </c>
      <c r="I1522" s="270" t="s">
        <v>278</v>
      </c>
      <c r="J1522" s="271">
        <v>3331</v>
      </c>
      <c r="K1522" s="272">
        <v>11258</v>
      </c>
    </row>
    <row r="1523" spans="2:11" s="256" customFormat="1" ht="13.5" customHeight="1" x14ac:dyDescent="0.2">
      <c r="B1523" s="268"/>
      <c r="C1523" s="268"/>
      <c r="D1523" s="268">
        <v>100</v>
      </c>
      <c r="E1523" s="268">
        <v>92</v>
      </c>
      <c r="F1523" s="268">
        <v>99.603763331262201</v>
      </c>
      <c r="G1523" s="268">
        <v>90.70538677834098</v>
      </c>
      <c r="H1523" s="269">
        <v>4.1993181878781503</v>
      </c>
      <c r="I1523" s="270" t="s">
        <v>240</v>
      </c>
      <c r="J1523" s="271">
        <v>3331</v>
      </c>
      <c r="K1523" s="272">
        <v>15705</v>
      </c>
    </row>
    <row r="1524" spans="2:11" s="256" customFormat="1" ht="13.5" customHeight="1" x14ac:dyDescent="0.2">
      <c r="B1524" s="268"/>
      <c r="C1524" s="268"/>
      <c r="D1524" s="268"/>
      <c r="E1524" s="268"/>
      <c r="F1524" s="268">
        <v>0</v>
      </c>
      <c r="G1524" s="268">
        <v>0</v>
      </c>
      <c r="H1524" s="269"/>
      <c r="I1524" s="270" t="s">
        <v>279</v>
      </c>
      <c r="J1524" s="271">
        <v>3331</v>
      </c>
      <c r="K1524" s="272">
        <v>16144</v>
      </c>
    </row>
    <row r="1525" spans="2:11" s="256" customFormat="1" ht="13.5" customHeight="1" x14ac:dyDescent="0.2">
      <c r="B1525" s="273"/>
      <c r="C1525" s="273"/>
      <c r="D1525" s="273"/>
      <c r="E1525" s="273"/>
      <c r="F1525" s="273">
        <v>0</v>
      </c>
      <c r="G1525" s="273">
        <v>0</v>
      </c>
      <c r="H1525" s="274"/>
      <c r="I1525" s="275" t="s">
        <v>508</v>
      </c>
      <c r="J1525" s="271">
        <v>3331</v>
      </c>
      <c r="K1525" s="272">
        <v>12755</v>
      </c>
    </row>
    <row r="1526" spans="2:11" s="256" customFormat="1" ht="13.5" customHeight="1" x14ac:dyDescent="0.2">
      <c r="B1526" s="273"/>
      <c r="C1526" s="273"/>
      <c r="D1526" s="273"/>
      <c r="E1526" s="273"/>
      <c r="F1526" s="273">
        <v>0</v>
      </c>
      <c r="G1526" s="273">
        <v>0</v>
      </c>
      <c r="H1526" s="274"/>
      <c r="I1526" s="275" t="s">
        <v>509</v>
      </c>
      <c r="J1526" s="271">
        <v>3331</v>
      </c>
      <c r="K1526" s="272">
        <v>12359</v>
      </c>
    </row>
    <row r="1527" spans="2:11" s="256" customFormat="1" ht="26.25" customHeight="1" x14ac:dyDescent="0.2"/>
    <row r="1528" spans="2:11" s="256" customFormat="1" ht="13.5" customHeight="1" x14ac:dyDescent="0.2">
      <c r="B1528" s="257"/>
      <c r="C1528" s="258"/>
      <c r="D1528" s="258"/>
      <c r="E1528" s="258"/>
      <c r="F1528" s="258"/>
      <c r="G1528" s="259"/>
      <c r="H1528" s="260" t="s">
        <v>310</v>
      </c>
      <c r="I1528" s="261"/>
      <c r="J1528" s="262" t="s">
        <v>228</v>
      </c>
      <c r="K1528" s="262" t="s">
        <v>229</v>
      </c>
    </row>
    <row r="1529" spans="2:11" s="256" customFormat="1" ht="13.5" customHeight="1" x14ac:dyDescent="0.2">
      <c r="B1529" s="263"/>
      <c r="C1529" s="264"/>
      <c r="D1529" s="264"/>
      <c r="E1529" s="264"/>
      <c r="F1529" s="369" t="s">
        <v>603</v>
      </c>
      <c r="G1529" s="369"/>
      <c r="H1529" s="369"/>
      <c r="I1529" s="261"/>
      <c r="J1529" s="261"/>
      <c r="K1529" s="265"/>
    </row>
    <row r="1530" spans="2:11" s="256" customFormat="1" ht="13.5" customHeight="1" x14ac:dyDescent="0.2">
      <c r="B1530" s="367" t="s">
        <v>231</v>
      </c>
      <c r="C1530" s="367"/>
      <c r="D1530" s="367" t="s">
        <v>232</v>
      </c>
      <c r="E1530" s="367"/>
      <c r="F1530" s="266" t="s">
        <v>232</v>
      </c>
      <c r="G1530" s="266" t="s">
        <v>232</v>
      </c>
      <c r="H1530" s="368" t="s">
        <v>231</v>
      </c>
      <c r="I1530" s="267" t="s">
        <v>233</v>
      </c>
      <c r="J1530" s="261"/>
      <c r="K1530" s="265"/>
    </row>
    <row r="1531" spans="2:11" s="256" customFormat="1" ht="13.5" customHeight="1" x14ac:dyDescent="0.2">
      <c r="B1531" s="266" t="s">
        <v>234</v>
      </c>
      <c r="C1531" s="266" t="s">
        <v>235</v>
      </c>
      <c r="D1531" s="266" t="s">
        <v>234</v>
      </c>
      <c r="E1531" s="266" t="s">
        <v>235</v>
      </c>
      <c r="F1531" s="266" t="s">
        <v>592</v>
      </c>
      <c r="G1531" s="266" t="s">
        <v>594</v>
      </c>
      <c r="H1531" s="368"/>
      <c r="I1531" s="261"/>
      <c r="J1531" s="261"/>
      <c r="K1531" s="265"/>
    </row>
    <row r="1532" spans="2:11" s="256" customFormat="1" ht="13.5" customHeight="1" x14ac:dyDescent="0.2">
      <c r="B1532" s="268"/>
      <c r="C1532" s="268"/>
      <c r="D1532" s="268"/>
      <c r="E1532" s="268"/>
      <c r="F1532" s="268">
        <v>0</v>
      </c>
      <c r="G1532" s="268">
        <v>0</v>
      </c>
      <c r="H1532" s="269"/>
      <c r="I1532" s="270" t="s">
        <v>236</v>
      </c>
      <c r="J1532" s="271">
        <v>3332</v>
      </c>
      <c r="K1532" s="272">
        <v>13591</v>
      </c>
    </row>
    <row r="1533" spans="2:11" s="256" customFormat="1" ht="13.5" customHeight="1" x14ac:dyDescent="0.2">
      <c r="B1533" s="268"/>
      <c r="C1533" s="268"/>
      <c r="D1533" s="268"/>
      <c r="E1533" s="268"/>
      <c r="F1533" s="268">
        <v>0</v>
      </c>
      <c r="G1533" s="268">
        <v>0</v>
      </c>
      <c r="H1533" s="269"/>
      <c r="I1533" s="270" t="s">
        <v>250</v>
      </c>
      <c r="J1533" s="271">
        <v>3332</v>
      </c>
      <c r="K1533" s="272">
        <v>19967</v>
      </c>
    </row>
    <row r="1534" spans="2:11" s="256" customFormat="1" ht="13.5" customHeight="1" x14ac:dyDescent="0.2">
      <c r="B1534" s="273"/>
      <c r="C1534" s="273"/>
      <c r="D1534" s="273"/>
      <c r="E1534" s="273"/>
      <c r="F1534" s="273">
        <v>0</v>
      </c>
      <c r="G1534" s="273">
        <v>0</v>
      </c>
      <c r="H1534" s="274"/>
      <c r="I1534" s="275" t="s">
        <v>251</v>
      </c>
      <c r="J1534" s="271">
        <v>3332</v>
      </c>
      <c r="K1534" s="272">
        <v>15744</v>
      </c>
    </row>
    <row r="1535" spans="2:11" s="256" customFormat="1" ht="13.5" customHeight="1" x14ac:dyDescent="0.2">
      <c r="B1535" s="273"/>
      <c r="C1535" s="273"/>
      <c r="D1535" s="273"/>
      <c r="E1535" s="273"/>
      <c r="F1535" s="273">
        <v>0</v>
      </c>
      <c r="G1535" s="273">
        <v>0</v>
      </c>
      <c r="H1535" s="274"/>
      <c r="I1535" s="275" t="s">
        <v>252</v>
      </c>
      <c r="J1535" s="271">
        <v>3332</v>
      </c>
      <c r="K1535" s="272">
        <v>13462</v>
      </c>
    </row>
    <row r="1536" spans="2:11" s="256" customFormat="1" ht="13.5" customHeight="1" x14ac:dyDescent="0.2">
      <c r="B1536" s="273"/>
      <c r="C1536" s="273"/>
      <c r="D1536" s="273"/>
      <c r="E1536" s="273"/>
      <c r="F1536" s="273">
        <v>0</v>
      </c>
      <c r="G1536" s="273">
        <v>0</v>
      </c>
      <c r="H1536" s="274"/>
      <c r="I1536" s="275" t="s">
        <v>253</v>
      </c>
      <c r="J1536" s="271">
        <v>3332</v>
      </c>
      <c r="K1536" s="272">
        <v>15544</v>
      </c>
    </row>
    <row r="1537" spans="2:11" s="256" customFormat="1" ht="13.5" customHeight="1" x14ac:dyDescent="0.2">
      <c r="B1537" s="273"/>
      <c r="C1537" s="273"/>
      <c r="D1537" s="273"/>
      <c r="E1537" s="273"/>
      <c r="F1537" s="273">
        <v>0</v>
      </c>
      <c r="G1537" s="273">
        <v>0</v>
      </c>
      <c r="H1537" s="274"/>
      <c r="I1537" s="275" t="s">
        <v>254</v>
      </c>
      <c r="J1537" s="271">
        <v>3332</v>
      </c>
      <c r="K1537" s="272">
        <v>12978</v>
      </c>
    </row>
    <row r="1538" spans="2:11" s="256" customFormat="1" ht="13.5" customHeight="1" x14ac:dyDescent="0.2">
      <c r="B1538" s="268"/>
      <c r="C1538" s="268"/>
      <c r="D1538" s="268"/>
      <c r="E1538" s="268"/>
      <c r="F1538" s="268">
        <v>4.9722944639118394</v>
      </c>
      <c r="G1538" s="268">
        <v>4.8345658714776292</v>
      </c>
      <c r="H1538" s="269"/>
      <c r="I1538" s="270" t="s">
        <v>237</v>
      </c>
      <c r="J1538" s="271">
        <v>3332</v>
      </c>
      <c r="K1538" s="272">
        <v>17726</v>
      </c>
    </row>
    <row r="1539" spans="2:11" s="256" customFormat="1" ht="13.5" customHeight="1" x14ac:dyDescent="0.2">
      <c r="B1539" s="273"/>
      <c r="C1539" s="273"/>
      <c r="D1539" s="273"/>
      <c r="E1539" s="273"/>
      <c r="F1539" s="273">
        <v>4.9722944639118394</v>
      </c>
      <c r="G1539" s="273">
        <v>4.8345658714776292</v>
      </c>
      <c r="H1539" s="274"/>
      <c r="I1539" s="275" t="s">
        <v>255</v>
      </c>
      <c r="J1539" s="271">
        <v>3332</v>
      </c>
      <c r="K1539" s="272">
        <v>17727</v>
      </c>
    </row>
    <row r="1540" spans="2:11" s="256" customFormat="1" ht="13.5" customHeight="1" x14ac:dyDescent="0.2">
      <c r="B1540" s="268"/>
      <c r="C1540" s="268"/>
      <c r="D1540" s="268"/>
      <c r="E1540" s="268"/>
      <c r="F1540" s="268">
        <v>0</v>
      </c>
      <c r="G1540" s="268">
        <v>0</v>
      </c>
      <c r="H1540" s="269"/>
      <c r="I1540" s="270" t="s">
        <v>256</v>
      </c>
      <c r="J1540" s="271">
        <v>3332</v>
      </c>
      <c r="K1540" s="272">
        <v>13592</v>
      </c>
    </row>
    <row r="1541" spans="2:11" s="256" customFormat="1" ht="13.5" customHeight="1" x14ac:dyDescent="0.2">
      <c r="B1541" s="273"/>
      <c r="C1541" s="273"/>
      <c r="D1541" s="273"/>
      <c r="E1541" s="273"/>
      <c r="F1541" s="273">
        <v>0</v>
      </c>
      <c r="G1541" s="273">
        <v>0</v>
      </c>
      <c r="H1541" s="274"/>
      <c r="I1541" s="275" t="s">
        <v>257</v>
      </c>
      <c r="J1541" s="271">
        <v>3332</v>
      </c>
      <c r="K1541" s="272">
        <v>11566</v>
      </c>
    </row>
    <row r="1542" spans="2:11" s="256" customFormat="1" ht="13.5" customHeight="1" x14ac:dyDescent="0.2">
      <c r="B1542" s="273"/>
      <c r="C1542" s="273"/>
      <c r="D1542" s="273"/>
      <c r="E1542" s="273"/>
      <c r="F1542" s="273">
        <v>0</v>
      </c>
      <c r="G1542" s="273">
        <v>0</v>
      </c>
      <c r="H1542" s="274"/>
      <c r="I1542" s="275" t="s">
        <v>258</v>
      </c>
      <c r="J1542" s="271">
        <v>3332</v>
      </c>
      <c r="K1542" s="272">
        <v>13419</v>
      </c>
    </row>
    <row r="1543" spans="2:11" s="256" customFormat="1" ht="13.5" customHeight="1" x14ac:dyDescent="0.2">
      <c r="B1543" s="273"/>
      <c r="C1543" s="273"/>
      <c r="D1543" s="273"/>
      <c r="E1543" s="273"/>
      <c r="F1543" s="273">
        <v>0</v>
      </c>
      <c r="G1543" s="273">
        <v>0</v>
      </c>
      <c r="H1543" s="274"/>
      <c r="I1543" s="275" t="s">
        <v>259</v>
      </c>
      <c r="J1543" s="271">
        <v>3332</v>
      </c>
      <c r="K1543" s="272">
        <v>11568</v>
      </c>
    </row>
    <row r="1544" spans="2:11" s="256" customFormat="1" ht="13.5" customHeight="1" x14ac:dyDescent="0.2">
      <c r="B1544" s="273"/>
      <c r="C1544" s="273"/>
      <c r="D1544" s="273"/>
      <c r="E1544" s="273"/>
      <c r="F1544" s="273">
        <v>0</v>
      </c>
      <c r="G1544" s="273">
        <v>0</v>
      </c>
      <c r="H1544" s="274"/>
      <c r="I1544" s="275" t="s">
        <v>260</v>
      </c>
      <c r="J1544" s="271">
        <v>3332</v>
      </c>
      <c r="K1544" s="272">
        <v>12479</v>
      </c>
    </row>
    <row r="1545" spans="2:11" s="256" customFormat="1" ht="13.5" customHeight="1" x14ac:dyDescent="0.2">
      <c r="B1545" s="273"/>
      <c r="C1545" s="273"/>
      <c r="D1545" s="273"/>
      <c r="E1545" s="273"/>
      <c r="F1545" s="273">
        <v>0</v>
      </c>
      <c r="G1545" s="273">
        <v>0</v>
      </c>
      <c r="H1545" s="274"/>
      <c r="I1545" s="275" t="s">
        <v>261</v>
      </c>
      <c r="J1545" s="271">
        <v>3332</v>
      </c>
      <c r="K1545" s="272">
        <v>12480</v>
      </c>
    </row>
    <row r="1546" spans="2:11" s="256" customFormat="1" ht="13.5" customHeight="1" x14ac:dyDescent="0.2">
      <c r="B1546" s="273"/>
      <c r="C1546" s="273"/>
      <c r="D1546" s="273"/>
      <c r="E1546" s="273"/>
      <c r="F1546" s="273">
        <v>0</v>
      </c>
      <c r="G1546" s="273">
        <v>0</v>
      </c>
      <c r="H1546" s="274"/>
      <c r="I1546" s="275" t="s">
        <v>262</v>
      </c>
      <c r="J1546" s="271">
        <v>3332</v>
      </c>
      <c r="K1546" s="272">
        <v>11578</v>
      </c>
    </row>
    <row r="1547" spans="2:11" s="256" customFormat="1" ht="13.5" customHeight="1" x14ac:dyDescent="0.2">
      <c r="B1547" s="273"/>
      <c r="C1547" s="273"/>
      <c r="D1547" s="273">
        <v>5</v>
      </c>
      <c r="E1547" s="273">
        <v>0</v>
      </c>
      <c r="F1547" s="273">
        <v>0</v>
      </c>
      <c r="G1547" s="273">
        <v>0</v>
      </c>
      <c r="H1547" s="274"/>
      <c r="I1547" s="275" t="s">
        <v>263</v>
      </c>
      <c r="J1547" s="271">
        <v>3332</v>
      </c>
      <c r="K1547" s="272">
        <v>12497</v>
      </c>
    </row>
    <row r="1548" spans="2:11" s="256" customFormat="1" ht="13.5" customHeight="1" x14ac:dyDescent="0.2">
      <c r="B1548" s="273"/>
      <c r="C1548" s="273"/>
      <c r="D1548" s="273"/>
      <c r="E1548" s="273"/>
      <c r="F1548" s="273">
        <v>0</v>
      </c>
      <c r="G1548" s="273">
        <v>0</v>
      </c>
      <c r="H1548" s="274"/>
      <c r="I1548" s="275" t="s">
        <v>264</v>
      </c>
      <c r="J1548" s="271">
        <v>3332</v>
      </c>
      <c r="K1548" s="272">
        <v>15546</v>
      </c>
    </row>
    <row r="1549" spans="2:11" s="256" customFormat="1" ht="13.5" customHeight="1" x14ac:dyDescent="0.2">
      <c r="B1549" s="273"/>
      <c r="C1549" s="273"/>
      <c r="D1549" s="273">
        <v>3</v>
      </c>
      <c r="E1549" s="273">
        <v>0</v>
      </c>
      <c r="F1549" s="273">
        <v>0</v>
      </c>
      <c r="G1549" s="273">
        <v>0</v>
      </c>
      <c r="H1549" s="274"/>
      <c r="I1549" s="275" t="s">
        <v>265</v>
      </c>
      <c r="J1549" s="271">
        <v>3332</v>
      </c>
      <c r="K1549" s="272">
        <v>12481</v>
      </c>
    </row>
    <row r="1550" spans="2:11" s="256" customFormat="1" ht="13.5" customHeight="1" x14ac:dyDescent="0.2">
      <c r="B1550" s="268"/>
      <c r="C1550" s="268"/>
      <c r="D1550" s="268"/>
      <c r="E1550" s="268"/>
      <c r="F1550" s="268">
        <v>0.31262717548352298</v>
      </c>
      <c r="G1550" s="268">
        <v>0.31589410416698405</v>
      </c>
      <c r="H1550" s="269"/>
      <c r="I1550" s="270" t="s">
        <v>266</v>
      </c>
      <c r="J1550" s="271">
        <v>3332</v>
      </c>
      <c r="K1550" s="272">
        <v>13594</v>
      </c>
    </row>
    <row r="1551" spans="2:11" s="256" customFormat="1" ht="13.5" customHeight="1" x14ac:dyDescent="0.2">
      <c r="B1551" s="273"/>
      <c r="C1551" s="273"/>
      <c r="D1551" s="273"/>
      <c r="E1551" s="273"/>
      <c r="F1551" s="273">
        <v>0</v>
      </c>
      <c r="G1551" s="273">
        <v>0</v>
      </c>
      <c r="H1551" s="274"/>
      <c r="I1551" s="275" t="s">
        <v>267</v>
      </c>
      <c r="J1551" s="271">
        <v>3332</v>
      </c>
      <c r="K1551" s="272">
        <v>15609</v>
      </c>
    </row>
    <row r="1552" spans="2:11" s="256" customFormat="1" ht="13.5" customHeight="1" x14ac:dyDescent="0.2">
      <c r="B1552" s="273"/>
      <c r="C1552" s="273"/>
      <c r="D1552" s="273"/>
      <c r="E1552" s="273"/>
      <c r="F1552" s="273">
        <v>0</v>
      </c>
      <c r="G1552" s="273">
        <v>0</v>
      </c>
      <c r="H1552" s="274"/>
      <c r="I1552" s="275" t="s">
        <v>268</v>
      </c>
      <c r="J1552" s="271">
        <v>3332</v>
      </c>
      <c r="K1552" s="272">
        <v>11524</v>
      </c>
    </row>
    <row r="1553" spans="2:11" s="256" customFormat="1" ht="13.5" customHeight="1" x14ac:dyDescent="0.2">
      <c r="B1553" s="273"/>
      <c r="C1553" s="273"/>
      <c r="D1553" s="273"/>
      <c r="E1553" s="273"/>
      <c r="F1553" s="273">
        <v>0</v>
      </c>
      <c r="G1553" s="273">
        <v>0</v>
      </c>
      <c r="H1553" s="274"/>
      <c r="I1553" s="275" t="s">
        <v>269</v>
      </c>
      <c r="J1553" s="271">
        <v>3332</v>
      </c>
      <c r="K1553" s="272">
        <v>15745</v>
      </c>
    </row>
    <row r="1554" spans="2:11" s="256" customFormat="1" ht="13.5" customHeight="1" x14ac:dyDescent="0.2">
      <c r="B1554" s="273"/>
      <c r="C1554" s="273"/>
      <c r="D1554" s="273"/>
      <c r="E1554" s="273"/>
      <c r="F1554" s="273">
        <v>0</v>
      </c>
      <c r="G1554" s="273">
        <v>0</v>
      </c>
      <c r="H1554" s="274"/>
      <c r="I1554" s="275" t="s">
        <v>270</v>
      </c>
      <c r="J1554" s="271">
        <v>3332</v>
      </c>
      <c r="K1554" s="272">
        <v>15545</v>
      </c>
    </row>
    <row r="1555" spans="2:11" s="256" customFormat="1" ht="13.5" customHeight="1" x14ac:dyDescent="0.2">
      <c r="B1555" s="268"/>
      <c r="C1555" s="268"/>
      <c r="D1555" s="268"/>
      <c r="E1555" s="268"/>
      <c r="F1555" s="268">
        <v>94.715078360604593</v>
      </c>
      <c r="G1555" s="268">
        <v>94.849540024355392</v>
      </c>
      <c r="H1555" s="269"/>
      <c r="I1555" s="270" t="s">
        <v>238</v>
      </c>
      <c r="J1555" s="271">
        <v>3332</v>
      </c>
      <c r="K1555" s="272">
        <v>13595</v>
      </c>
    </row>
    <row r="1556" spans="2:11" s="256" customFormat="1" ht="13.5" customHeight="1" x14ac:dyDescent="0.2">
      <c r="B1556" s="273"/>
      <c r="C1556" s="273"/>
      <c r="D1556" s="273"/>
      <c r="E1556" s="273"/>
      <c r="F1556" s="273">
        <v>0</v>
      </c>
      <c r="G1556" s="273">
        <v>0</v>
      </c>
      <c r="H1556" s="274"/>
      <c r="I1556" s="275" t="s">
        <v>271</v>
      </c>
      <c r="J1556" s="271">
        <v>3332</v>
      </c>
      <c r="K1556" s="272">
        <v>15610</v>
      </c>
    </row>
    <row r="1557" spans="2:11" s="256" customFormat="1" ht="13.5" customHeight="1" x14ac:dyDescent="0.2">
      <c r="B1557" s="273"/>
      <c r="C1557" s="273"/>
      <c r="D1557" s="273"/>
      <c r="E1557" s="273"/>
      <c r="F1557" s="273">
        <v>37.770275942180099</v>
      </c>
      <c r="G1557" s="273">
        <v>37.691608516921292</v>
      </c>
      <c r="H1557" s="274"/>
      <c r="I1557" s="275" t="s">
        <v>246</v>
      </c>
      <c r="J1557" s="271">
        <v>3332</v>
      </c>
      <c r="K1557" s="272">
        <v>15611</v>
      </c>
    </row>
    <row r="1558" spans="2:11" s="256" customFormat="1" ht="13.5" customHeight="1" x14ac:dyDescent="0.2">
      <c r="B1558" s="273"/>
      <c r="C1558" s="273"/>
      <c r="D1558" s="273"/>
      <c r="E1558" s="273"/>
      <c r="F1558" s="273">
        <v>56.944802418424594</v>
      </c>
      <c r="G1558" s="273">
        <v>57.1579315074341</v>
      </c>
      <c r="H1558" s="274"/>
      <c r="I1558" s="275" t="s">
        <v>272</v>
      </c>
      <c r="J1558" s="271">
        <v>3332</v>
      </c>
      <c r="K1558" s="272">
        <v>15608</v>
      </c>
    </row>
    <row r="1559" spans="2:11" s="256" customFormat="1" ht="13.5" customHeight="1" x14ac:dyDescent="0.2">
      <c r="B1559" s="268"/>
      <c r="C1559" s="268"/>
      <c r="D1559" s="268">
        <v>6</v>
      </c>
      <c r="E1559" s="268">
        <v>0</v>
      </c>
      <c r="F1559" s="268">
        <v>0</v>
      </c>
      <c r="G1559" s="268">
        <v>0</v>
      </c>
      <c r="H1559" s="269"/>
      <c r="I1559" s="270" t="s">
        <v>273</v>
      </c>
      <c r="J1559" s="271">
        <v>3332</v>
      </c>
      <c r="K1559" s="272">
        <v>15584</v>
      </c>
    </row>
    <row r="1560" spans="2:11" s="256" customFormat="1" ht="13.5" customHeight="1" x14ac:dyDescent="0.2">
      <c r="B1560" s="268"/>
      <c r="C1560" s="268"/>
      <c r="D1560" s="268"/>
      <c r="E1560" s="268"/>
      <c r="F1560" s="268">
        <v>0</v>
      </c>
      <c r="G1560" s="268">
        <v>0</v>
      </c>
      <c r="H1560" s="269"/>
      <c r="I1560" s="270" t="s">
        <v>274</v>
      </c>
      <c r="J1560" s="271">
        <v>3332</v>
      </c>
      <c r="K1560" s="272">
        <v>17728</v>
      </c>
    </row>
    <row r="1561" spans="2:11" s="256" customFormat="1" ht="13.5" customHeight="1" x14ac:dyDescent="0.2">
      <c r="B1561" s="268"/>
      <c r="C1561" s="268"/>
      <c r="D1561" s="268"/>
      <c r="E1561" s="268"/>
      <c r="F1561" s="268">
        <v>-27.641158913597199</v>
      </c>
      <c r="G1561" s="268">
        <v>-27.9208573765792</v>
      </c>
      <c r="H1561" s="269"/>
      <c r="I1561" s="270" t="s">
        <v>275</v>
      </c>
      <c r="J1561" s="271">
        <v>3332</v>
      </c>
      <c r="K1561" s="272">
        <v>15624</v>
      </c>
    </row>
    <row r="1562" spans="2:11" s="256" customFormat="1" ht="13.5" customHeight="1" x14ac:dyDescent="0.2">
      <c r="B1562" s="268"/>
      <c r="C1562" s="268"/>
      <c r="D1562" s="268">
        <v>10</v>
      </c>
      <c r="E1562" s="268">
        <v>1</v>
      </c>
      <c r="F1562" s="268">
        <v>5.2849216393953595</v>
      </c>
      <c r="G1562" s="268">
        <v>5.1504599756446101</v>
      </c>
      <c r="H1562" s="269"/>
      <c r="I1562" s="270" t="s">
        <v>276</v>
      </c>
      <c r="J1562" s="271">
        <v>3332</v>
      </c>
      <c r="K1562" s="272">
        <v>15644</v>
      </c>
    </row>
    <row r="1563" spans="2:11" s="256" customFormat="1" ht="13.5" customHeight="1" x14ac:dyDescent="0.2">
      <c r="B1563" s="268"/>
      <c r="C1563" s="268"/>
      <c r="D1563" s="268">
        <v>5</v>
      </c>
      <c r="E1563" s="268">
        <v>0</v>
      </c>
      <c r="F1563" s="268">
        <v>0</v>
      </c>
      <c r="G1563" s="268">
        <v>0</v>
      </c>
      <c r="H1563" s="269"/>
      <c r="I1563" s="270" t="s">
        <v>239</v>
      </c>
      <c r="J1563" s="271">
        <v>3332</v>
      </c>
      <c r="K1563" s="272">
        <v>15704</v>
      </c>
    </row>
    <row r="1564" spans="2:11" s="256" customFormat="1" ht="13.5" customHeight="1" x14ac:dyDescent="0.2">
      <c r="B1564" s="268"/>
      <c r="C1564" s="268"/>
      <c r="D1564" s="268"/>
      <c r="E1564" s="268"/>
      <c r="F1564" s="268">
        <v>0</v>
      </c>
      <c r="G1564" s="268">
        <v>0</v>
      </c>
      <c r="H1564" s="269"/>
      <c r="I1564" s="270" t="s">
        <v>277</v>
      </c>
      <c r="J1564" s="271">
        <v>3332</v>
      </c>
      <c r="K1564" s="272">
        <v>15749</v>
      </c>
    </row>
    <row r="1565" spans="2:11" s="256" customFormat="1" ht="13.5" customHeight="1" x14ac:dyDescent="0.2">
      <c r="B1565" s="268"/>
      <c r="C1565" s="268"/>
      <c r="D1565" s="268"/>
      <c r="E1565" s="268"/>
      <c r="F1565" s="268">
        <v>100</v>
      </c>
      <c r="G1565" s="268">
        <v>100</v>
      </c>
      <c r="H1565" s="269"/>
      <c r="I1565" s="270" t="s">
        <v>278</v>
      </c>
      <c r="J1565" s="271">
        <v>3332</v>
      </c>
      <c r="K1565" s="272">
        <v>11258</v>
      </c>
    </row>
    <row r="1566" spans="2:11" s="256" customFormat="1" ht="13.5" customHeight="1" x14ac:dyDescent="0.2">
      <c r="B1566" s="268"/>
      <c r="C1566" s="268"/>
      <c r="D1566" s="268">
        <v>0</v>
      </c>
      <c r="E1566" s="268">
        <v>0</v>
      </c>
      <c r="F1566" s="268">
        <v>0</v>
      </c>
      <c r="G1566" s="268">
        <v>0</v>
      </c>
      <c r="H1566" s="269"/>
      <c r="I1566" s="270" t="s">
        <v>240</v>
      </c>
      <c r="J1566" s="271">
        <v>3332</v>
      </c>
      <c r="K1566" s="272">
        <v>15705</v>
      </c>
    </row>
    <row r="1567" spans="2:11" s="256" customFormat="1" ht="13.5" customHeight="1" x14ac:dyDescent="0.2">
      <c r="B1567" s="268"/>
      <c r="C1567" s="268"/>
      <c r="D1567" s="268"/>
      <c r="E1567" s="268"/>
      <c r="F1567" s="268">
        <v>26.005319005336801</v>
      </c>
      <c r="G1567" s="268">
        <v>25.965144792885699</v>
      </c>
      <c r="H1567" s="269"/>
      <c r="I1567" s="270" t="s">
        <v>279</v>
      </c>
      <c r="J1567" s="271">
        <v>3332</v>
      </c>
      <c r="K1567" s="272">
        <v>16144</v>
      </c>
    </row>
    <row r="1568" spans="2:11" s="256" customFormat="1" ht="13.5" customHeight="1" x14ac:dyDescent="0.2">
      <c r="B1568" s="273"/>
      <c r="C1568" s="273"/>
      <c r="D1568" s="273"/>
      <c r="E1568" s="273"/>
      <c r="F1568" s="273">
        <v>0.31262717548352298</v>
      </c>
      <c r="G1568" s="273">
        <v>0.31589410416698405</v>
      </c>
      <c r="H1568" s="274"/>
      <c r="I1568" s="275" t="s">
        <v>508</v>
      </c>
      <c r="J1568" s="271">
        <v>3332</v>
      </c>
      <c r="K1568" s="272">
        <v>12755</v>
      </c>
    </row>
    <row r="1569" spans="2:11" s="256" customFormat="1" ht="13.5" customHeight="1" x14ac:dyDescent="0.2">
      <c r="B1569" s="273"/>
      <c r="C1569" s="273"/>
      <c r="D1569" s="273"/>
      <c r="E1569" s="273"/>
      <c r="F1569" s="273">
        <v>0</v>
      </c>
      <c r="G1569" s="273">
        <v>0</v>
      </c>
      <c r="H1569" s="274"/>
      <c r="I1569" s="275" t="s">
        <v>509</v>
      </c>
      <c r="J1569" s="271">
        <v>3332</v>
      </c>
      <c r="K1569" s="272">
        <v>12359</v>
      </c>
    </row>
    <row r="1570" spans="2:11" s="256" customFormat="1" ht="26.25" customHeight="1" x14ac:dyDescent="0.2"/>
    <row r="1571" spans="2:11" s="256" customFormat="1" ht="13.5" customHeight="1" x14ac:dyDescent="0.2">
      <c r="B1571" s="257"/>
      <c r="C1571" s="258"/>
      <c r="D1571" s="258"/>
      <c r="E1571" s="258"/>
      <c r="F1571" s="258"/>
      <c r="G1571" s="259"/>
      <c r="H1571" s="260" t="s">
        <v>311</v>
      </c>
      <c r="I1571" s="261"/>
      <c r="J1571" s="262" t="s">
        <v>228</v>
      </c>
      <c r="K1571" s="262" t="s">
        <v>229</v>
      </c>
    </row>
    <row r="1572" spans="2:11" s="256" customFormat="1" ht="13.5" customHeight="1" x14ac:dyDescent="0.2">
      <c r="B1572" s="263"/>
      <c r="C1572" s="264"/>
      <c r="D1572" s="264"/>
      <c r="E1572" s="264"/>
      <c r="F1572" s="369" t="s">
        <v>604</v>
      </c>
      <c r="G1572" s="369"/>
      <c r="H1572" s="369"/>
      <c r="I1572" s="261"/>
      <c r="J1572" s="261"/>
      <c r="K1572" s="265"/>
    </row>
    <row r="1573" spans="2:11" s="256" customFormat="1" ht="13.5" customHeight="1" x14ac:dyDescent="0.2">
      <c r="B1573" s="367" t="s">
        <v>231</v>
      </c>
      <c r="C1573" s="367"/>
      <c r="D1573" s="367" t="s">
        <v>232</v>
      </c>
      <c r="E1573" s="367"/>
      <c r="F1573" s="266" t="s">
        <v>232</v>
      </c>
      <c r="G1573" s="266" t="s">
        <v>232</v>
      </c>
      <c r="H1573" s="368" t="s">
        <v>231</v>
      </c>
      <c r="I1573" s="267" t="s">
        <v>233</v>
      </c>
      <c r="J1573" s="261"/>
      <c r="K1573" s="265"/>
    </row>
    <row r="1574" spans="2:11" s="256" customFormat="1" ht="13.5" customHeight="1" x14ac:dyDescent="0.2">
      <c r="B1574" s="266" t="s">
        <v>234</v>
      </c>
      <c r="C1574" s="266" t="s">
        <v>235</v>
      </c>
      <c r="D1574" s="266" t="s">
        <v>234</v>
      </c>
      <c r="E1574" s="266" t="s">
        <v>235</v>
      </c>
      <c r="F1574" s="266" t="s">
        <v>592</v>
      </c>
      <c r="G1574" s="266" t="s">
        <v>594</v>
      </c>
      <c r="H1574" s="368"/>
      <c r="I1574" s="261"/>
      <c r="J1574" s="261"/>
      <c r="K1574" s="265"/>
    </row>
    <row r="1575" spans="2:11" s="256" customFormat="1" ht="13.5" customHeight="1" x14ac:dyDescent="0.2">
      <c r="B1575" s="268"/>
      <c r="C1575" s="268"/>
      <c r="D1575" s="268">
        <v>51</v>
      </c>
      <c r="E1575" s="268">
        <v>39</v>
      </c>
      <c r="F1575" s="268">
        <v>33.995113791541399</v>
      </c>
      <c r="G1575" s="268">
        <v>33.989803689335801</v>
      </c>
      <c r="H1575" s="269">
        <v>4.8728573620667301</v>
      </c>
      <c r="I1575" s="270" t="s">
        <v>236</v>
      </c>
      <c r="J1575" s="271">
        <v>3333</v>
      </c>
      <c r="K1575" s="272">
        <v>13591</v>
      </c>
    </row>
    <row r="1576" spans="2:11" s="256" customFormat="1" ht="13.5" customHeight="1" x14ac:dyDescent="0.2">
      <c r="B1576" s="268">
        <v>4.5</v>
      </c>
      <c r="C1576" s="268">
        <v>3</v>
      </c>
      <c r="D1576" s="268"/>
      <c r="E1576" s="268"/>
      <c r="F1576" s="268">
        <v>33.995113791541399</v>
      </c>
      <c r="G1576" s="268">
        <v>33.989803689335801</v>
      </c>
      <c r="H1576" s="269">
        <v>4.8728573620667301</v>
      </c>
      <c r="I1576" s="270" t="s">
        <v>250</v>
      </c>
      <c r="J1576" s="271">
        <v>3333</v>
      </c>
      <c r="K1576" s="272">
        <v>19967</v>
      </c>
    </row>
    <row r="1577" spans="2:11" s="256" customFormat="1" ht="13.5" customHeight="1" x14ac:dyDescent="0.2">
      <c r="B1577" s="273"/>
      <c r="C1577" s="273"/>
      <c r="D1577" s="273"/>
      <c r="E1577" s="273"/>
      <c r="F1577" s="273">
        <v>12.813974350266101</v>
      </c>
      <c r="G1577" s="273">
        <v>12.823871110795199</v>
      </c>
      <c r="H1577" s="274">
        <v>5.7354986790070193</v>
      </c>
      <c r="I1577" s="275" t="s">
        <v>251</v>
      </c>
      <c r="J1577" s="271">
        <v>3333</v>
      </c>
      <c r="K1577" s="272">
        <v>15744</v>
      </c>
    </row>
    <row r="1578" spans="2:11" s="256" customFormat="1" ht="13.5" customHeight="1" x14ac:dyDescent="0.2">
      <c r="B1578" s="273"/>
      <c r="C1578" s="273"/>
      <c r="D1578" s="273"/>
      <c r="E1578" s="273"/>
      <c r="F1578" s="273">
        <v>21.181139441275299</v>
      </c>
      <c r="G1578" s="273">
        <v>21.165932578540598</v>
      </c>
      <c r="H1578" s="274">
        <v>4.3509844128139594</v>
      </c>
      <c r="I1578" s="275" t="s">
        <v>252</v>
      </c>
      <c r="J1578" s="271">
        <v>3333</v>
      </c>
      <c r="K1578" s="272">
        <v>13462</v>
      </c>
    </row>
    <row r="1579" spans="2:11" s="256" customFormat="1" ht="13.5" customHeight="1" x14ac:dyDescent="0.2">
      <c r="B1579" s="273"/>
      <c r="C1579" s="273"/>
      <c r="D1579" s="273"/>
      <c r="E1579" s="273"/>
      <c r="F1579" s="273">
        <v>0</v>
      </c>
      <c r="G1579" s="273">
        <v>0</v>
      </c>
      <c r="H1579" s="274"/>
      <c r="I1579" s="275" t="s">
        <v>253</v>
      </c>
      <c r="J1579" s="271">
        <v>3333</v>
      </c>
      <c r="K1579" s="272">
        <v>15544</v>
      </c>
    </row>
    <row r="1580" spans="2:11" s="256" customFormat="1" ht="13.5" customHeight="1" x14ac:dyDescent="0.2">
      <c r="B1580" s="273"/>
      <c r="C1580" s="273"/>
      <c r="D1580" s="273"/>
      <c r="E1580" s="273"/>
      <c r="F1580" s="273">
        <v>0</v>
      </c>
      <c r="G1580" s="273">
        <v>0</v>
      </c>
      <c r="H1580" s="274"/>
      <c r="I1580" s="275" t="s">
        <v>254</v>
      </c>
      <c r="J1580" s="271">
        <v>3333</v>
      </c>
      <c r="K1580" s="272">
        <v>12978</v>
      </c>
    </row>
    <row r="1581" spans="2:11" s="256" customFormat="1" ht="13.5" customHeight="1" x14ac:dyDescent="0.2">
      <c r="B1581" s="268">
        <v>3.5</v>
      </c>
      <c r="C1581" s="268">
        <v>2</v>
      </c>
      <c r="D1581" s="268">
        <v>61</v>
      </c>
      <c r="E1581" s="268">
        <v>49</v>
      </c>
      <c r="F1581" s="268">
        <v>41.664777240782506</v>
      </c>
      <c r="G1581" s="268">
        <v>41.688474651534499</v>
      </c>
      <c r="H1581" s="269">
        <v>2.9300096760031002</v>
      </c>
      <c r="I1581" s="270" t="s">
        <v>237</v>
      </c>
      <c r="J1581" s="271">
        <v>3333</v>
      </c>
      <c r="K1581" s="272">
        <v>17726</v>
      </c>
    </row>
    <row r="1582" spans="2:11" s="256" customFormat="1" ht="13.5" customHeight="1" x14ac:dyDescent="0.2">
      <c r="B1582" s="273"/>
      <c r="C1582" s="273"/>
      <c r="D1582" s="273"/>
      <c r="E1582" s="273"/>
      <c r="F1582" s="273">
        <v>8.4228876404051292</v>
      </c>
      <c r="G1582" s="273">
        <v>8.3551123864457697</v>
      </c>
      <c r="H1582" s="274"/>
      <c r="I1582" s="275" t="s">
        <v>255</v>
      </c>
      <c r="J1582" s="271">
        <v>3333</v>
      </c>
      <c r="K1582" s="272">
        <v>17727</v>
      </c>
    </row>
    <row r="1583" spans="2:11" s="256" customFormat="1" ht="13.5" customHeight="1" x14ac:dyDescent="0.2">
      <c r="B1583" s="268"/>
      <c r="C1583" s="268"/>
      <c r="D1583" s="268"/>
      <c r="E1583" s="268"/>
      <c r="F1583" s="268">
        <v>33.241889600377398</v>
      </c>
      <c r="G1583" s="268">
        <v>33.333362265088702</v>
      </c>
      <c r="H1583" s="269">
        <v>3.6724206094054499</v>
      </c>
      <c r="I1583" s="270" t="s">
        <v>256</v>
      </c>
      <c r="J1583" s="271">
        <v>3333</v>
      </c>
      <c r="K1583" s="272">
        <v>13592</v>
      </c>
    </row>
    <row r="1584" spans="2:11" s="256" customFormat="1" ht="13.5" customHeight="1" x14ac:dyDescent="0.2">
      <c r="B1584" s="273"/>
      <c r="C1584" s="273"/>
      <c r="D1584" s="273"/>
      <c r="E1584" s="273"/>
      <c r="F1584" s="273">
        <v>9.8375625444766008</v>
      </c>
      <c r="G1584" s="273">
        <v>9.8500931743504001</v>
      </c>
      <c r="H1584" s="274">
        <v>0.39017348958813103</v>
      </c>
      <c r="I1584" s="275" t="s">
        <v>257</v>
      </c>
      <c r="J1584" s="271">
        <v>3333</v>
      </c>
      <c r="K1584" s="272">
        <v>11566</v>
      </c>
    </row>
    <row r="1585" spans="2:11" s="256" customFormat="1" ht="13.5" customHeight="1" x14ac:dyDescent="0.2">
      <c r="B1585" s="273"/>
      <c r="C1585" s="273"/>
      <c r="D1585" s="273"/>
      <c r="E1585" s="273"/>
      <c r="F1585" s="273">
        <v>17.446676971904999</v>
      </c>
      <c r="G1585" s="273">
        <v>17.4828350408524</v>
      </c>
      <c r="H1585" s="274">
        <v>5.2626457134270002</v>
      </c>
      <c r="I1585" s="275" t="s">
        <v>258</v>
      </c>
      <c r="J1585" s="271">
        <v>3333</v>
      </c>
      <c r="K1585" s="272">
        <v>13419</v>
      </c>
    </row>
    <row r="1586" spans="2:11" s="256" customFormat="1" ht="13.5" customHeight="1" x14ac:dyDescent="0.2">
      <c r="B1586" s="273"/>
      <c r="C1586" s="273"/>
      <c r="D1586" s="273"/>
      <c r="E1586" s="273"/>
      <c r="F1586" s="273">
        <v>0</v>
      </c>
      <c r="G1586" s="273">
        <v>0</v>
      </c>
      <c r="H1586" s="274"/>
      <c r="I1586" s="275" t="s">
        <v>259</v>
      </c>
      <c r="J1586" s="271">
        <v>3333</v>
      </c>
      <c r="K1586" s="272">
        <v>11568</v>
      </c>
    </row>
    <row r="1587" spans="2:11" s="256" customFormat="1" ht="13.5" customHeight="1" x14ac:dyDescent="0.2">
      <c r="B1587" s="273"/>
      <c r="C1587" s="273"/>
      <c r="D1587" s="273"/>
      <c r="E1587" s="273"/>
      <c r="F1587" s="273">
        <v>5.9576500839958202</v>
      </c>
      <c r="G1587" s="273">
        <v>6.000434049885869</v>
      </c>
      <c r="H1587" s="274">
        <v>4.4353334292373701</v>
      </c>
      <c r="I1587" s="275" t="s">
        <v>260</v>
      </c>
      <c r="J1587" s="271">
        <v>3333</v>
      </c>
      <c r="K1587" s="272">
        <v>12479</v>
      </c>
    </row>
    <row r="1588" spans="2:11" s="256" customFormat="1" ht="13.5" customHeight="1" x14ac:dyDescent="0.2">
      <c r="B1588" s="273"/>
      <c r="C1588" s="273"/>
      <c r="D1588" s="273"/>
      <c r="E1588" s="273"/>
      <c r="F1588" s="273">
        <v>0</v>
      </c>
      <c r="G1588" s="273">
        <v>0</v>
      </c>
      <c r="H1588" s="274"/>
      <c r="I1588" s="275" t="s">
        <v>261</v>
      </c>
      <c r="J1588" s="271">
        <v>3333</v>
      </c>
      <c r="K1588" s="272">
        <v>12480</v>
      </c>
    </row>
    <row r="1589" spans="2:11" s="256" customFormat="1" ht="13.5" customHeight="1" x14ac:dyDescent="0.2">
      <c r="B1589" s="273"/>
      <c r="C1589" s="273"/>
      <c r="D1589" s="273"/>
      <c r="E1589" s="273"/>
      <c r="F1589" s="273">
        <v>0</v>
      </c>
      <c r="G1589" s="273">
        <v>0</v>
      </c>
      <c r="H1589" s="274"/>
      <c r="I1589" s="275" t="s">
        <v>262</v>
      </c>
      <c r="J1589" s="271">
        <v>3333</v>
      </c>
      <c r="K1589" s="272">
        <v>11578</v>
      </c>
    </row>
    <row r="1590" spans="2:11" s="256" customFormat="1" ht="13.5" customHeight="1" x14ac:dyDescent="0.2">
      <c r="B1590" s="273"/>
      <c r="C1590" s="273"/>
      <c r="D1590" s="273">
        <v>5</v>
      </c>
      <c r="E1590" s="273">
        <v>0</v>
      </c>
      <c r="F1590" s="273">
        <v>0</v>
      </c>
      <c r="G1590" s="273">
        <v>0</v>
      </c>
      <c r="H1590" s="274"/>
      <c r="I1590" s="275" t="s">
        <v>263</v>
      </c>
      <c r="J1590" s="271">
        <v>3333</v>
      </c>
      <c r="K1590" s="272">
        <v>12497</v>
      </c>
    </row>
    <row r="1591" spans="2:11" s="256" customFormat="1" ht="13.5" customHeight="1" x14ac:dyDescent="0.2">
      <c r="B1591" s="273"/>
      <c r="C1591" s="273"/>
      <c r="D1591" s="273"/>
      <c r="E1591" s="273"/>
      <c r="F1591" s="273">
        <v>0</v>
      </c>
      <c r="G1591" s="273">
        <v>0</v>
      </c>
      <c r="H1591" s="274"/>
      <c r="I1591" s="275" t="s">
        <v>264</v>
      </c>
      <c r="J1591" s="271">
        <v>3333</v>
      </c>
      <c r="K1591" s="272">
        <v>15546</v>
      </c>
    </row>
    <row r="1592" spans="2:11" s="256" customFormat="1" ht="13.5" customHeight="1" x14ac:dyDescent="0.2">
      <c r="B1592" s="273"/>
      <c r="C1592" s="273"/>
      <c r="D1592" s="273">
        <v>3</v>
      </c>
      <c r="E1592" s="273">
        <v>0</v>
      </c>
      <c r="F1592" s="273">
        <v>0</v>
      </c>
      <c r="G1592" s="273">
        <v>0</v>
      </c>
      <c r="H1592" s="274"/>
      <c r="I1592" s="275" t="s">
        <v>265</v>
      </c>
      <c r="J1592" s="271">
        <v>3333</v>
      </c>
      <c r="K1592" s="272">
        <v>12481</v>
      </c>
    </row>
    <row r="1593" spans="2:11" s="256" customFormat="1" ht="13.5" customHeight="1" x14ac:dyDescent="0.2">
      <c r="B1593" s="268"/>
      <c r="C1593" s="268"/>
      <c r="D1593" s="268"/>
      <c r="E1593" s="268"/>
      <c r="F1593" s="268">
        <v>9.6045794968587597</v>
      </c>
      <c r="G1593" s="268">
        <v>9.6590928357385302</v>
      </c>
      <c r="H1593" s="269">
        <v>3.45025877527108</v>
      </c>
      <c r="I1593" s="270" t="s">
        <v>266</v>
      </c>
      <c r="J1593" s="271">
        <v>3333</v>
      </c>
      <c r="K1593" s="272">
        <v>13594</v>
      </c>
    </row>
    <row r="1594" spans="2:11" s="256" customFormat="1" ht="13.5" customHeight="1" x14ac:dyDescent="0.2">
      <c r="B1594" s="273"/>
      <c r="C1594" s="273"/>
      <c r="D1594" s="273"/>
      <c r="E1594" s="273"/>
      <c r="F1594" s="273">
        <v>1.2109833738527198</v>
      </c>
      <c r="G1594" s="273">
        <v>1.21184359654868</v>
      </c>
      <c r="H1594" s="274">
        <v>3.5416074772703001</v>
      </c>
      <c r="I1594" s="275" t="s">
        <v>267</v>
      </c>
      <c r="J1594" s="271">
        <v>3333</v>
      </c>
      <c r="K1594" s="272">
        <v>15609</v>
      </c>
    </row>
    <row r="1595" spans="2:11" s="256" customFormat="1" ht="13.5" customHeight="1" x14ac:dyDescent="0.2">
      <c r="B1595" s="273"/>
      <c r="C1595" s="273"/>
      <c r="D1595" s="273"/>
      <c r="E1595" s="273"/>
      <c r="F1595" s="273">
        <v>8.3673009548858399</v>
      </c>
      <c r="G1595" s="273">
        <v>8.4207516742199999</v>
      </c>
      <c r="H1595" s="274">
        <v>3.4478808728988</v>
      </c>
      <c r="I1595" s="275" t="s">
        <v>268</v>
      </c>
      <c r="J1595" s="271">
        <v>3333</v>
      </c>
      <c r="K1595" s="272">
        <v>11524</v>
      </c>
    </row>
    <row r="1596" spans="2:11" s="256" customFormat="1" ht="13.5" customHeight="1" x14ac:dyDescent="0.2">
      <c r="B1596" s="273"/>
      <c r="C1596" s="273"/>
      <c r="D1596" s="273"/>
      <c r="E1596" s="273"/>
      <c r="F1596" s="273">
        <v>0</v>
      </c>
      <c r="G1596" s="273">
        <v>0</v>
      </c>
      <c r="H1596" s="274"/>
      <c r="I1596" s="275" t="s">
        <v>269</v>
      </c>
      <c r="J1596" s="271">
        <v>3333</v>
      </c>
      <c r="K1596" s="272">
        <v>15745</v>
      </c>
    </row>
    <row r="1597" spans="2:11" s="256" customFormat="1" ht="13.5" customHeight="1" x14ac:dyDescent="0.2">
      <c r="B1597" s="273"/>
      <c r="C1597" s="273"/>
      <c r="D1597" s="273"/>
      <c r="E1597" s="273"/>
      <c r="F1597" s="273">
        <v>0</v>
      </c>
      <c r="G1597" s="273">
        <v>0</v>
      </c>
      <c r="H1597" s="274"/>
      <c r="I1597" s="275" t="s">
        <v>270</v>
      </c>
      <c r="J1597" s="271">
        <v>3333</v>
      </c>
      <c r="K1597" s="272">
        <v>15545</v>
      </c>
    </row>
    <row r="1598" spans="2:11" s="256" customFormat="1" ht="13.5" customHeight="1" x14ac:dyDescent="0.2">
      <c r="B1598" s="268"/>
      <c r="C1598" s="268"/>
      <c r="D1598" s="268">
        <v>0</v>
      </c>
      <c r="E1598" s="268">
        <v>0</v>
      </c>
      <c r="F1598" s="268">
        <v>14.735529470817299</v>
      </c>
      <c r="G1598" s="268">
        <v>14.6626288233912</v>
      </c>
      <c r="H1598" s="269"/>
      <c r="I1598" s="270" t="s">
        <v>238</v>
      </c>
      <c r="J1598" s="271">
        <v>3333</v>
      </c>
      <c r="K1598" s="272">
        <v>13595</v>
      </c>
    </row>
    <row r="1599" spans="2:11" s="256" customFormat="1" ht="13.5" customHeight="1" x14ac:dyDescent="0.2">
      <c r="B1599" s="273"/>
      <c r="C1599" s="273"/>
      <c r="D1599" s="273"/>
      <c r="E1599" s="273"/>
      <c r="F1599" s="273">
        <v>0</v>
      </c>
      <c r="G1599" s="273">
        <v>0</v>
      </c>
      <c r="H1599" s="274"/>
      <c r="I1599" s="275" t="s">
        <v>271</v>
      </c>
      <c r="J1599" s="271">
        <v>3333</v>
      </c>
      <c r="K1599" s="272">
        <v>15610</v>
      </c>
    </row>
    <row r="1600" spans="2:11" s="256" customFormat="1" ht="13.5" customHeight="1" x14ac:dyDescent="0.2">
      <c r="B1600" s="273"/>
      <c r="C1600" s="273"/>
      <c r="D1600" s="273"/>
      <c r="E1600" s="273"/>
      <c r="F1600" s="273">
        <v>5.8429325017759091</v>
      </c>
      <c r="G1600" s="273">
        <v>5.8143030728135399</v>
      </c>
      <c r="H1600" s="274"/>
      <c r="I1600" s="275" t="s">
        <v>246</v>
      </c>
      <c r="J1600" s="271">
        <v>3333</v>
      </c>
      <c r="K1600" s="272">
        <v>15611</v>
      </c>
    </row>
    <row r="1601" spans="2:11" s="256" customFormat="1" ht="13.5" customHeight="1" x14ac:dyDescent="0.2">
      <c r="B1601" s="273"/>
      <c r="C1601" s="273"/>
      <c r="D1601" s="273"/>
      <c r="E1601" s="273"/>
      <c r="F1601" s="273">
        <v>8.8925969690414206</v>
      </c>
      <c r="G1601" s="273">
        <v>8.8483257505777004</v>
      </c>
      <c r="H1601" s="274"/>
      <c r="I1601" s="275" t="s">
        <v>272</v>
      </c>
      <c r="J1601" s="271">
        <v>3333</v>
      </c>
      <c r="K1601" s="272">
        <v>15608</v>
      </c>
    </row>
    <row r="1602" spans="2:11" s="256" customFormat="1" ht="13.5" customHeight="1" x14ac:dyDescent="0.2">
      <c r="B1602" s="268"/>
      <c r="C1602" s="268"/>
      <c r="D1602" s="268">
        <v>6</v>
      </c>
      <c r="E1602" s="268">
        <v>0</v>
      </c>
      <c r="F1602" s="268">
        <v>0</v>
      </c>
      <c r="G1602" s="268">
        <v>0</v>
      </c>
      <c r="H1602" s="269"/>
      <c r="I1602" s="270" t="s">
        <v>273</v>
      </c>
      <c r="J1602" s="271">
        <v>3333</v>
      </c>
      <c r="K1602" s="272">
        <v>15584</v>
      </c>
    </row>
    <row r="1603" spans="2:11" s="256" customFormat="1" ht="13.5" customHeight="1" x14ac:dyDescent="0.2">
      <c r="B1603" s="268"/>
      <c r="C1603" s="268"/>
      <c r="D1603" s="268"/>
      <c r="E1603" s="268"/>
      <c r="F1603" s="268">
        <v>0</v>
      </c>
      <c r="G1603" s="268">
        <v>0</v>
      </c>
      <c r="H1603" s="269"/>
      <c r="I1603" s="270" t="s">
        <v>274</v>
      </c>
      <c r="J1603" s="271">
        <v>3333</v>
      </c>
      <c r="K1603" s="272">
        <v>17728</v>
      </c>
    </row>
    <row r="1604" spans="2:11" s="256" customFormat="1" ht="13.5" customHeight="1" x14ac:dyDescent="0.2">
      <c r="B1604" s="268"/>
      <c r="C1604" s="268"/>
      <c r="D1604" s="268"/>
      <c r="E1604" s="268"/>
      <c r="F1604" s="268">
        <v>-4.6792987905228802</v>
      </c>
      <c r="G1604" s="268">
        <v>-4.7154102751545999</v>
      </c>
      <c r="H1604" s="269"/>
      <c r="I1604" s="270" t="s">
        <v>275</v>
      </c>
      <c r="J1604" s="271">
        <v>3333</v>
      </c>
      <c r="K1604" s="272">
        <v>15624</v>
      </c>
    </row>
    <row r="1605" spans="2:11" s="256" customFormat="1" ht="13.5" customHeight="1" x14ac:dyDescent="0.2">
      <c r="B1605" s="268"/>
      <c r="C1605" s="268"/>
      <c r="D1605" s="268">
        <v>10</v>
      </c>
      <c r="E1605" s="268">
        <v>1</v>
      </c>
      <c r="F1605" s="268">
        <v>8.4491828085253307</v>
      </c>
      <c r="G1605" s="268">
        <v>8.3816099514156086</v>
      </c>
      <c r="H1605" s="269"/>
      <c r="I1605" s="270" t="s">
        <v>276</v>
      </c>
      <c r="J1605" s="271">
        <v>3333</v>
      </c>
      <c r="K1605" s="272">
        <v>15644</v>
      </c>
    </row>
    <row r="1606" spans="2:11" s="256" customFormat="1" ht="13.5" customHeight="1" x14ac:dyDescent="0.2">
      <c r="B1606" s="268"/>
      <c r="C1606" s="268"/>
      <c r="D1606" s="268">
        <v>27</v>
      </c>
      <c r="E1606" s="268">
        <v>22</v>
      </c>
      <c r="F1606" s="268">
        <v>35.506090480156999</v>
      </c>
      <c r="G1606" s="268">
        <v>35.587118302646495</v>
      </c>
      <c r="H1606" s="269">
        <v>4.1523137878107592</v>
      </c>
      <c r="I1606" s="270" t="s">
        <v>239</v>
      </c>
      <c r="J1606" s="271">
        <v>3333</v>
      </c>
      <c r="K1606" s="272">
        <v>15704</v>
      </c>
    </row>
    <row r="1607" spans="2:11" s="256" customFormat="1" ht="13.5" customHeight="1" x14ac:dyDescent="0.2">
      <c r="B1607" s="268"/>
      <c r="C1607" s="268"/>
      <c r="D1607" s="268"/>
      <c r="E1607" s="268"/>
      <c r="F1607" s="268">
        <v>0</v>
      </c>
      <c r="G1607" s="268">
        <v>0</v>
      </c>
      <c r="H1607" s="269"/>
      <c r="I1607" s="270" t="s">
        <v>277</v>
      </c>
      <c r="J1607" s="271">
        <v>3333</v>
      </c>
      <c r="K1607" s="272">
        <v>15749</v>
      </c>
    </row>
    <row r="1608" spans="2:11" s="256" customFormat="1" ht="13.5" customHeight="1" x14ac:dyDescent="0.2">
      <c r="B1608" s="268"/>
      <c r="C1608" s="268"/>
      <c r="D1608" s="268"/>
      <c r="E1608" s="268"/>
      <c r="F1608" s="268">
        <v>100</v>
      </c>
      <c r="G1608" s="268">
        <v>100</v>
      </c>
      <c r="H1608" s="269">
        <v>3.20869825669241</v>
      </c>
      <c r="I1608" s="270" t="s">
        <v>278</v>
      </c>
      <c r="J1608" s="271">
        <v>3333</v>
      </c>
      <c r="K1608" s="272">
        <v>11258</v>
      </c>
    </row>
    <row r="1609" spans="2:11" s="256" customFormat="1" ht="13.5" customHeight="1" x14ac:dyDescent="0.2">
      <c r="B1609" s="268"/>
      <c r="C1609" s="268"/>
      <c r="D1609" s="268">
        <v>76</v>
      </c>
      <c r="E1609" s="268">
        <v>66</v>
      </c>
      <c r="F1609" s="268">
        <v>41.309197240500396</v>
      </c>
      <c r="G1609" s="268">
        <v>41.368642922546698</v>
      </c>
      <c r="H1609" s="269">
        <v>4.19851772009714</v>
      </c>
      <c r="I1609" s="270" t="s">
        <v>240</v>
      </c>
      <c r="J1609" s="271">
        <v>3333</v>
      </c>
      <c r="K1609" s="272">
        <v>15705</v>
      </c>
    </row>
    <row r="1610" spans="2:11" s="256" customFormat="1" ht="13.5" customHeight="1" x14ac:dyDescent="0.2">
      <c r="B1610" s="268"/>
      <c r="C1610" s="268"/>
      <c r="D1610" s="268"/>
      <c r="E1610" s="268"/>
      <c r="F1610" s="268">
        <v>10.808525856302101</v>
      </c>
      <c r="G1610" s="268">
        <v>10.813767038489999</v>
      </c>
      <c r="H1610" s="269">
        <v>2.17145173335813</v>
      </c>
      <c r="I1610" s="270" t="s">
        <v>279</v>
      </c>
      <c r="J1610" s="271">
        <v>3333</v>
      </c>
      <c r="K1610" s="272">
        <v>16144</v>
      </c>
    </row>
    <row r="1611" spans="2:11" s="256" customFormat="1" ht="13.5" customHeight="1" x14ac:dyDescent="0.2">
      <c r="B1611" s="273"/>
      <c r="C1611" s="273"/>
      <c r="D1611" s="273"/>
      <c r="E1611" s="273"/>
      <c r="F1611" s="273">
        <v>2.6295168120200801E-2</v>
      </c>
      <c r="G1611" s="273">
        <v>2.6497564969842499E-2</v>
      </c>
      <c r="H1611" s="274"/>
      <c r="I1611" s="275" t="s">
        <v>508</v>
      </c>
      <c r="J1611" s="271">
        <v>3333</v>
      </c>
      <c r="K1611" s="272">
        <v>12755</v>
      </c>
    </row>
    <row r="1612" spans="2:11" s="256" customFormat="1" ht="13.5" customHeight="1" x14ac:dyDescent="0.2">
      <c r="B1612" s="273"/>
      <c r="C1612" s="273"/>
      <c r="D1612" s="273"/>
      <c r="E1612" s="273"/>
      <c r="F1612" s="273">
        <v>0</v>
      </c>
      <c r="G1612" s="273">
        <v>0</v>
      </c>
      <c r="H1612" s="274"/>
      <c r="I1612" s="275" t="s">
        <v>509</v>
      </c>
      <c r="J1612" s="271">
        <v>3333</v>
      </c>
      <c r="K1612" s="272">
        <v>12359</v>
      </c>
    </row>
    <row r="1613" spans="2:11" s="256" customFormat="1" ht="26.25" customHeight="1" x14ac:dyDescent="0.2"/>
    <row r="1614" spans="2:11" s="256" customFormat="1" ht="22.5" customHeight="1" x14ac:dyDescent="0.2">
      <c r="B1614" s="257"/>
      <c r="C1614" s="258"/>
      <c r="D1614" s="258"/>
      <c r="E1614" s="258"/>
      <c r="F1614" s="258"/>
      <c r="G1614" s="259"/>
      <c r="H1614" s="260" t="s">
        <v>312</v>
      </c>
      <c r="I1614" s="261"/>
      <c r="J1614" s="262" t="s">
        <v>228</v>
      </c>
      <c r="K1614" s="262" t="s">
        <v>229</v>
      </c>
    </row>
    <row r="1615" spans="2:11" s="256" customFormat="1" ht="13.5" customHeight="1" x14ac:dyDescent="0.2">
      <c r="B1615" s="263"/>
      <c r="C1615" s="264"/>
      <c r="D1615" s="264"/>
      <c r="E1615" s="264"/>
      <c r="F1615" s="369" t="s">
        <v>605</v>
      </c>
      <c r="G1615" s="369"/>
      <c r="H1615" s="369"/>
      <c r="I1615" s="261"/>
      <c r="J1615" s="261"/>
      <c r="K1615" s="265"/>
    </row>
    <row r="1616" spans="2:11" s="256" customFormat="1" ht="13.5" customHeight="1" x14ac:dyDescent="0.2">
      <c r="B1616" s="367" t="s">
        <v>231</v>
      </c>
      <c r="C1616" s="367"/>
      <c r="D1616" s="367" t="s">
        <v>232</v>
      </c>
      <c r="E1616" s="367"/>
      <c r="F1616" s="266" t="s">
        <v>232</v>
      </c>
      <c r="G1616" s="266" t="s">
        <v>232</v>
      </c>
      <c r="H1616" s="368" t="s">
        <v>231</v>
      </c>
      <c r="I1616" s="267" t="s">
        <v>233</v>
      </c>
      <c r="J1616" s="261"/>
      <c r="K1616" s="265"/>
    </row>
    <row r="1617" spans="2:11" s="256" customFormat="1" ht="13.5" customHeight="1" x14ac:dyDescent="0.2">
      <c r="B1617" s="266" t="s">
        <v>234</v>
      </c>
      <c r="C1617" s="266" t="s">
        <v>235</v>
      </c>
      <c r="D1617" s="266" t="s">
        <v>234</v>
      </c>
      <c r="E1617" s="266" t="s">
        <v>235</v>
      </c>
      <c r="F1617" s="266" t="s">
        <v>592</v>
      </c>
      <c r="G1617" s="266" t="s">
        <v>594</v>
      </c>
      <c r="H1617" s="368"/>
      <c r="I1617" s="261"/>
      <c r="J1617" s="261"/>
      <c r="K1617" s="265"/>
    </row>
    <row r="1618" spans="2:11" s="256" customFormat="1" ht="13.5" customHeight="1" x14ac:dyDescent="0.2">
      <c r="B1618" s="268"/>
      <c r="C1618" s="268"/>
      <c r="D1618" s="268">
        <v>44.2</v>
      </c>
      <c r="E1618" s="268">
        <v>33.799999999999997</v>
      </c>
      <c r="F1618" s="268">
        <v>25.723060586323601</v>
      </c>
      <c r="G1618" s="268">
        <v>25.846828771602798</v>
      </c>
      <c r="H1618" s="269">
        <v>4.47345814180159</v>
      </c>
      <c r="I1618" s="270" t="s">
        <v>236</v>
      </c>
      <c r="J1618" s="271">
        <v>3334</v>
      </c>
      <c r="K1618" s="272">
        <v>13591</v>
      </c>
    </row>
    <row r="1619" spans="2:11" s="256" customFormat="1" ht="13.5" customHeight="1" x14ac:dyDescent="0.2">
      <c r="B1619" s="268">
        <v>6</v>
      </c>
      <c r="C1619" s="268">
        <v>4.5</v>
      </c>
      <c r="D1619" s="268"/>
      <c r="E1619" s="268"/>
      <c r="F1619" s="268">
        <v>25.723060586323601</v>
      </c>
      <c r="G1619" s="268">
        <v>25.846828771602798</v>
      </c>
      <c r="H1619" s="269">
        <v>4.47345814180159</v>
      </c>
      <c r="I1619" s="270" t="s">
        <v>250</v>
      </c>
      <c r="J1619" s="271">
        <v>3334</v>
      </c>
      <c r="K1619" s="272">
        <v>19967</v>
      </c>
    </row>
    <row r="1620" spans="2:11" s="256" customFormat="1" ht="13.5" customHeight="1" x14ac:dyDescent="0.2">
      <c r="B1620" s="273"/>
      <c r="C1620" s="273"/>
      <c r="D1620" s="273"/>
      <c r="E1620" s="273"/>
      <c r="F1620" s="273">
        <v>6.1924947467828595</v>
      </c>
      <c r="G1620" s="273">
        <v>6.2194557178580494</v>
      </c>
      <c r="H1620" s="274">
        <v>6.9098057887762394</v>
      </c>
      <c r="I1620" s="275" t="s">
        <v>251</v>
      </c>
      <c r="J1620" s="271">
        <v>3334</v>
      </c>
      <c r="K1620" s="272">
        <v>15744</v>
      </c>
    </row>
    <row r="1621" spans="2:11" s="256" customFormat="1" ht="13.5" customHeight="1" x14ac:dyDescent="0.2">
      <c r="B1621" s="273"/>
      <c r="C1621" s="273"/>
      <c r="D1621" s="273"/>
      <c r="E1621" s="273"/>
      <c r="F1621" s="273">
        <v>19.530565839540699</v>
      </c>
      <c r="G1621" s="273">
        <v>19.627373053744797</v>
      </c>
      <c r="H1621" s="274">
        <v>3.7009730981433702</v>
      </c>
      <c r="I1621" s="275" t="s">
        <v>252</v>
      </c>
      <c r="J1621" s="271">
        <v>3334</v>
      </c>
      <c r="K1621" s="272">
        <v>13462</v>
      </c>
    </row>
    <row r="1622" spans="2:11" s="256" customFormat="1" ht="13.5" customHeight="1" x14ac:dyDescent="0.2">
      <c r="B1622" s="273"/>
      <c r="C1622" s="273"/>
      <c r="D1622" s="273"/>
      <c r="E1622" s="273"/>
      <c r="F1622" s="273">
        <v>0</v>
      </c>
      <c r="G1622" s="273">
        <v>0</v>
      </c>
      <c r="H1622" s="274"/>
      <c r="I1622" s="275" t="s">
        <v>253</v>
      </c>
      <c r="J1622" s="271">
        <v>3334</v>
      </c>
      <c r="K1622" s="272">
        <v>15544</v>
      </c>
    </row>
    <row r="1623" spans="2:11" s="256" customFormat="1" ht="13.5" customHeight="1" x14ac:dyDescent="0.2">
      <c r="B1623" s="273"/>
      <c r="C1623" s="273"/>
      <c r="D1623" s="273"/>
      <c r="E1623" s="273"/>
      <c r="F1623" s="273">
        <v>0</v>
      </c>
      <c r="G1623" s="273">
        <v>0</v>
      </c>
      <c r="H1623" s="274"/>
      <c r="I1623" s="275" t="s">
        <v>254</v>
      </c>
      <c r="J1623" s="271">
        <v>3334</v>
      </c>
      <c r="K1623" s="272">
        <v>12978</v>
      </c>
    </row>
    <row r="1624" spans="2:11" s="256" customFormat="1" ht="13.5" customHeight="1" x14ac:dyDescent="0.2">
      <c r="B1624" s="268">
        <v>3.5</v>
      </c>
      <c r="C1624" s="268">
        <v>2</v>
      </c>
      <c r="D1624" s="268">
        <v>52.9</v>
      </c>
      <c r="E1624" s="268">
        <v>42.5</v>
      </c>
      <c r="F1624" s="268">
        <v>33.277004006080297</v>
      </c>
      <c r="G1624" s="268">
        <v>33.195673990854694</v>
      </c>
      <c r="H1624" s="269">
        <v>2.9842791199965299</v>
      </c>
      <c r="I1624" s="270" t="s">
        <v>237</v>
      </c>
      <c r="J1624" s="271">
        <v>3334</v>
      </c>
      <c r="K1624" s="272">
        <v>17726</v>
      </c>
    </row>
    <row r="1625" spans="2:11" s="256" customFormat="1" ht="13.5" customHeight="1" x14ac:dyDescent="0.2">
      <c r="B1625" s="273"/>
      <c r="C1625" s="273"/>
      <c r="D1625" s="273"/>
      <c r="E1625" s="273"/>
      <c r="F1625" s="273">
        <v>8.5919787428504701</v>
      </c>
      <c r="G1625" s="273">
        <v>8.4131454158874703</v>
      </c>
      <c r="H1625" s="274"/>
      <c r="I1625" s="275" t="s">
        <v>255</v>
      </c>
      <c r="J1625" s="271">
        <v>3334</v>
      </c>
      <c r="K1625" s="272">
        <v>17727</v>
      </c>
    </row>
    <row r="1626" spans="2:11" s="256" customFormat="1" ht="13.5" customHeight="1" x14ac:dyDescent="0.2">
      <c r="B1626" s="268"/>
      <c r="C1626" s="268"/>
      <c r="D1626" s="268"/>
      <c r="E1626" s="268"/>
      <c r="F1626" s="268">
        <v>24.685025263229797</v>
      </c>
      <c r="G1626" s="268">
        <v>24.782528574967198</v>
      </c>
      <c r="H1626" s="269">
        <v>4.0230004698157193</v>
      </c>
      <c r="I1626" s="270" t="s">
        <v>256</v>
      </c>
      <c r="J1626" s="271">
        <v>3334</v>
      </c>
      <c r="K1626" s="272">
        <v>13592</v>
      </c>
    </row>
    <row r="1627" spans="2:11" s="256" customFormat="1" ht="13.5" customHeight="1" x14ac:dyDescent="0.2">
      <c r="B1627" s="273"/>
      <c r="C1627" s="273"/>
      <c r="D1627" s="273"/>
      <c r="E1627" s="273"/>
      <c r="F1627" s="273">
        <v>6.9364305732796394</v>
      </c>
      <c r="G1627" s="273">
        <v>6.9703689145100194</v>
      </c>
      <c r="H1627" s="274">
        <v>0.5680715260937711</v>
      </c>
      <c r="I1627" s="275" t="s">
        <v>257</v>
      </c>
      <c r="J1627" s="271">
        <v>3334</v>
      </c>
      <c r="K1627" s="272">
        <v>11566</v>
      </c>
    </row>
    <row r="1628" spans="2:11" s="256" customFormat="1" ht="13.5" customHeight="1" x14ac:dyDescent="0.2">
      <c r="B1628" s="273"/>
      <c r="C1628" s="273"/>
      <c r="D1628" s="273"/>
      <c r="E1628" s="273"/>
      <c r="F1628" s="273">
        <v>10.3636810926305</v>
      </c>
      <c r="G1628" s="273">
        <v>10.4197739351475</v>
      </c>
      <c r="H1628" s="274">
        <v>5.7030998856104</v>
      </c>
      <c r="I1628" s="275" t="s">
        <v>258</v>
      </c>
      <c r="J1628" s="271">
        <v>3334</v>
      </c>
      <c r="K1628" s="272">
        <v>13419</v>
      </c>
    </row>
    <row r="1629" spans="2:11" s="256" customFormat="1" ht="13.5" customHeight="1" x14ac:dyDescent="0.2">
      <c r="B1629" s="273"/>
      <c r="C1629" s="273"/>
      <c r="D1629" s="273"/>
      <c r="E1629" s="273"/>
      <c r="F1629" s="273">
        <v>0</v>
      </c>
      <c r="G1629" s="273">
        <v>0</v>
      </c>
      <c r="H1629" s="274"/>
      <c r="I1629" s="275" t="s">
        <v>259</v>
      </c>
      <c r="J1629" s="271">
        <v>3334</v>
      </c>
      <c r="K1629" s="272">
        <v>11568</v>
      </c>
    </row>
    <row r="1630" spans="2:11" s="256" customFormat="1" ht="13.5" customHeight="1" x14ac:dyDescent="0.2">
      <c r="B1630" s="273"/>
      <c r="C1630" s="273"/>
      <c r="D1630" s="273"/>
      <c r="E1630" s="273"/>
      <c r="F1630" s="273">
        <v>7.3849135973197102</v>
      </c>
      <c r="G1630" s="273">
        <v>7.3923857253097296</v>
      </c>
      <c r="H1630" s="274">
        <v>4.9103311227984392</v>
      </c>
      <c r="I1630" s="275" t="s">
        <v>260</v>
      </c>
      <c r="J1630" s="271">
        <v>3334</v>
      </c>
      <c r="K1630" s="272">
        <v>12479</v>
      </c>
    </row>
    <row r="1631" spans="2:11" s="256" customFormat="1" ht="13.5" customHeight="1" x14ac:dyDescent="0.2">
      <c r="B1631" s="273"/>
      <c r="C1631" s="273"/>
      <c r="D1631" s="273"/>
      <c r="E1631" s="273"/>
      <c r="F1631" s="273">
        <v>0</v>
      </c>
      <c r="G1631" s="273">
        <v>0</v>
      </c>
      <c r="H1631" s="274"/>
      <c r="I1631" s="275" t="s">
        <v>261</v>
      </c>
      <c r="J1631" s="271">
        <v>3334</v>
      </c>
      <c r="K1631" s="272">
        <v>12480</v>
      </c>
    </row>
    <row r="1632" spans="2:11" s="256" customFormat="1" ht="13.5" customHeight="1" x14ac:dyDescent="0.2">
      <c r="B1632" s="273"/>
      <c r="C1632" s="273"/>
      <c r="D1632" s="273"/>
      <c r="E1632" s="273"/>
      <c r="F1632" s="273">
        <v>0</v>
      </c>
      <c r="G1632" s="273">
        <v>0</v>
      </c>
      <c r="H1632" s="274"/>
      <c r="I1632" s="275" t="s">
        <v>262</v>
      </c>
      <c r="J1632" s="271">
        <v>3334</v>
      </c>
      <c r="K1632" s="272">
        <v>11578</v>
      </c>
    </row>
    <row r="1633" spans="2:11" s="256" customFormat="1" ht="13.5" customHeight="1" x14ac:dyDescent="0.2">
      <c r="B1633" s="273"/>
      <c r="C1633" s="273"/>
      <c r="D1633" s="273">
        <v>5</v>
      </c>
      <c r="E1633" s="273">
        <v>0</v>
      </c>
      <c r="F1633" s="273">
        <v>0</v>
      </c>
      <c r="G1633" s="273">
        <v>0</v>
      </c>
      <c r="H1633" s="274"/>
      <c r="I1633" s="275" t="s">
        <v>263</v>
      </c>
      <c r="J1633" s="271">
        <v>3334</v>
      </c>
      <c r="K1633" s="272">
        <v>12497</v>
      </c>
    </row>
    <row r="1634" spans="2:11" s="256" customFormat="1" ht="13.5" customHeight="1" x14ac:dyDescent="0.2">
      <c r="B1634" s="273"/>
      <c r="C1634" s="273"/>
      <c r="D1634" s="273"/>
      <c r="E1634" s="273"/>
      <c r="F1634" s="273">
        <v>0</v>
      </c>
      <c r="G1634" s="273">
        <v>0</v>
      </c>
      <c r="H1634" s="274"/>
      <c r="I1634" s="275" t="s">
        <v>264</v>
      </c>
      <c r="J1634" s="271">
        <v>3334</v>
      </c>
      <c r="K1634" s="272">
        <v>15546</v>
      </c>
    </row>
    <row r="1635" spans="2:11" s="256" customFormat="1" ht="13.5" customHeight="1" x14ac:dyDescent="0.2">
      <c r="B1635" s="273"/>
      <c r="C1635" s="273"/>
      <c r="D1635" s="273">
        <v>3</v>
      </c>
      <c r="E1635" s="273">
        <v>0</v>
      </c>
      <c r="F1635" s="273">
        <v>0</v>
      </c>
      <c r="G1635" s="273">
        <v>0</v>
      </c>
      <c r="H1635" s="274"/>
      <c r="I1635" s="275" t="s">
        <v>265</v>
      </c>
      <c r="J1635" s="271">
        <v>3334</v>
      </c>
      <c r="K1635" s="272">
        <v>12481</v>
      </c>
    </row>
    <row r="1636" spans="2:11" s="256" customFormat="1" ht="13.5" customHeight="1" x14ac:dyDescent="0.2">
      <c r="B1636" s="268"/>
      <c r="C1636" s="268"/>
      <c r="D1636" s="268"/>
      <c r="E1636" s="268"/>
      <c r="F1636" s="268">
        <v>9.10007238643046</v>
      </c>
      <c r="G1636" s="268">
        <v>9.1621946047438705</v>
      </c>
      <c r="H1636" s="269">
        <v>1.3761384501615599</v>
      </c>
      <c r="I1636" s="270" t="s">
        <v>266</v>
      </c>
      <c r="J1636" s="271">
        <v>3334</v>
      </c>
      <c r="K1636" s="272">
        <v>13594</v>
      </c>
    </row>
    <row r="1637" spans="2:11" s="256" customFormat="1" ht="13.5" customHeight="1" x14ac:dyDescent="0.2">
      <c r="B1637" s="273"/>
      <c r="C1637" s="273"/>
      <c r="D1637" s="273"/>
      <c r="E1637" s="273"/>
      <c r="F1637" s="273">
        <v>0.52521265404494411</v>
      </c>
      <c r="G1637" s="273">
        <v>0.52980354412543196</v>
      </c>
      <c r="H1637" s="274">
        <v>0.42370809708853202</v>
      </c>
      <c r="I1637" s="275" t="s">
        <v>267</v>
      </c>
      <c r="J1637" s="271">
        <v>3334</v>
      </c>
      <c r="K1637" s="272">
        <v>15609</v>
      </c>
    </row>
    <row r="1638" spans="2:11" s="256" customFormat="1" ht="13.5" customHeight="1" x14ac:dyDescent="0.2">
      <c r="B1638" s="273"/>
      <c r="C1638" s="273"/>
      <c r="D1638" s="273"/>
      <c r="E1638" s="273"/>
      <c r="F1638" s="273">
        <v>8.0759665795047599</v>
      </c>
      <c r="G1638" s="273">
        <v>8.1315716658158603</v>
      </c>
      <c r="H1638" s="274">
        <v>1.3051652481154798</v>
      </c>
      <c r="I1638" s="275" t="s">
        <v>268</v>
      </c>
      <c r="J1638" s="271">
        <v>3334</v>
      </c>
      <c r="K1638" s="272">
        <v>11524</v>
      </c>
    </row>
    <row r="1639" spans="2:11" s="256" customFormat="1" ht="13.5" customHeight="1" x14ac:dyDescent="0.2">
      <c r="B1639" s="273"/>
      <c r="C1639" s="273"/>
      <c r="D1639" s="273"/>
      <c r="E1639" s="273"/>
      <c r="F1639" s="273">
        <v>0.37462085229502001</v>
      </c>
      <c r="G1639" s="273">
        <v>0.375157419559981</v>
      </c>
      <c r="H1639" s="274">
        <v>4.6979545338030304</v>
      </c>
      <c r="I1639" s="275" t="s">
        <v>269</v>
      </c>
      <c r="J1639" s="271">
        <v>3334</v>
      </c>
      <c r="K1639" s="272">
        <v>15745</v>
      </c>
    </row>
    <row r="1640" spans="2:11" s="256" customFormat="1" ht="13.5" customHeight="1" x14ac:dyDescent="0.2">
      <c r="B1640" s="273"/>
      <c r="C1640" s="273"/>
      <c r="D1640" s="273"/>
      <c r="E1640" s="273"/>
      <c r="F1640" s="273">
        <v>0</v>
      </c>
      <c r="G1640" s="273">
        <v>0</v>
      </c>
      <c r="H1640" s="274"/>
      <c r="I1640" s="275" t="s">
        <v>270</v>
      </c>
      <c r="J1640" s="271">
        <v>3334</v>
      </c>
      <c r="K1640" s="272">
        <v>15545</v>
      </c>
    </row>
    <row r="1641" spans="2:11" s="256" customFormat="1" ht="13.5" customHeight="1" x14ac:dyDescent="0.2">
      <c r="B1641" s="268"/>
      <c r="C1641" s="268"/>
      <c r="D1641" s="268"/>
      <c r="E1641" s="268"/>
      <c r="F1641" s="268">
        <v>31.8998630211657</v>
      </c>
      <c r="G1641" s="268">
        <v>31.795302632798698</v>
      </c>
      <c r="H1641" s="269"/>
      <c r="I1641" s="270" t="s">
        <v>238</v>
      </c>
      <c r="J1641" s="271">
        <v>3334</v>
      </c>
      <c r="K1641" s="272">
        <v>13595</v>
      </c>
    </row>
    <row r="1642" spans="2:11" s="256" customFormat="1" ht="13.5" customHeight="1" x14ac:dyDescent="0.2">
      <c r="B1642" s="273"/>
      <c r="C1642" s="273"/>
      <c r="D1642" s="273"/>
      <c r="E1642" s="273"/>
      <c r="F1642" s="273">
        <v>0</v>
      </c>
      <c r="G1642" s="273">
        <v>0</v>
      </c>
      <c r="H1642" s="274"/>
      <c r="I1642" s="275" t="s">
        <v>271</v>
      </c>
      <c r="J1642" s="271">
        <v>3334</v>
      </c>
      <c r="K1642" s="272">
        <v>15610</v>
      </c>
    </row>
    <row r="1643" spans="2:11" s="256" customFormat="1" ht="13.5" customHeight="1" x14ac:dyDescent="0.2">
      <c r="B1643" s="273"/>
      <c r="C1643" s="273"/>
      <c r="D1643" s="273"/>
      <c r="E1643" s="273"/>
      <c r="F1643" s="273">
        <v>12.605376004441199</v>
      </c>
      <c r="G1643" s="273">
        <v>12.591753526109599</v>
      </c>
      <c r="H1643" s="274"/>
      <c r="I1643" s="275" t="s">
        <v>246</v>
      </c>
      <c r="J1643" s="271">
        <v>3334</v>
      </c>
      <c r="K1643" s="272">
        <v>15611</v>
      </c>
    </row>
    <row r="1644" spans="2:11" s="256" customFormat="1" ht="13.5" customHeight="1" x14ac:dyDescent="0.2">
      <c r="B1644" s="273"/>
      <c r="C1644" s="273"/>
      <c r="D1644" s="273"/>
      <c r="E1644" s="273"/>
      <c r="F1644" s="273">
        <v>19.294487016724499</v>
      </c>
      <c r="G1644" s="273">
        <v>19.203549106689099</v>
      </c>
      <c r="H1644" s="274"/>
      <c r="I1644" s="275" t="s">
        <v>272</v>
      </c>
      <c r="J1644" s="271">
        <v>3334</v>
      </c>
      <c r="K1644" s="272">
        <v>15608</v>
      </c>
    </row>
    <row r="1645" spans="2:11" s="256" customFormat="1" ht="13.5" customHeight="1" x14ac:dyDescent="0.2">
      <c r="B1645" s="268"/>
      <c r="C1645" s="268"/>
      <c r="D1645" s="268">
        <v>6</v>
      </c>
      <c r="E1645" s="268">
        <v>0</v>
      </c>
      <c r="F1645" s="268">
        <v>0</v>
      </c>
      <c r="G1645" s="268">
        <v>0</v>
      </c>
      <c r="H1645" s="269"/>
      <c r="I1645" s="270" t="s">
        <v>273</v>
      </c>
      <c r="J1645" s="271">
        <v>3334</v>
      </c>
      <c r="K1645" s="272">
        <v>15584</v>
      </c>
    </row>
    <row r="1646" spans="2:11" s="256" customFormat="1" ht="13.5" customHeight="1" x14ac:dyDescent="0.2">
      <c r="B1646" s="268"/>
      <c r="C1646" s="268"/>
      <c r="D1646" s="268"/>
      <c r="E1646" s="268"/>
      <c r="F1646" s="268">
        <v>0</v>
      </c>
      <c r="G1646" s="268">
        <v>0</v>
      </c>
      <c r="H1646" s="269"/>
      <c r="I1646" s="270" t="s">
        <v>274</v>
      </c>
      <c r="J1646" s="271">
        <v>3334</v>
      </c>
      <c r="K1646" s="272">
        <v>17728</v>
      </c>
    </row>
    <row r="1647" spans="2:11" s="256" customFormat="1" ht="13.5" customHeight="1" x14ac:dyDescent="0.2">
      <c r="B1647" s="268"/>
      <c r="C1647" s="268"/>
      <c r="D1647" s="268"/>
      <c r="E1647" s="268"/>
      <c r="F1647" s="268">
        <v>-5.1416019891524698</v>
      </c>
      <c r="G1647" s="268">
        <v>-5.1990927493536594</v>
      </c>
      <c r="H1647" s="269"/>
      <c r="I1647" s="270" t="s">
        <v>275</v>
      </c>
      <c r="J1647" s="271">
        <v>3334</v>
      </c>
      <c r="K1647" s="272">
        <v>15624</v>
      </c>
    </row>
    <row r="1648" spans="2:11" s="256" customFormat="1" ht="13.5" customHeight="1" x14ac:dyDescent="0.2">
      <c r="B1648" s="268"/>
      <c r="C1648" s="268"/>
      <c r="D1648" s="268">
        <v>10</v>
      </c>
      <c r="E1648" s="268">
        <v>1</v>
      </c>
      <c r="F1648" s="268">
        <v>8.7162510434362002</v>
      </c>
      <c r="G1648" s="268">
        <v>8.5388073911300708</v>
      </c>
      <c r="H1648" s="269"/>
      <c r="I1648" s="270" t="s">
        <v>276</v>
      </c>
      <c r="J1648" s="271">
        <v>3334</v>
      </c>
      <c r="K1648" s="272">
        <v>15644</v>
      </c>
    </row>
    <row r="1649" spans="2:11" s="256" customFormat="1" ht="13.5" customHeight="1" x14ac:dyDescent="0.2">
      <c r="B1649" s="268"/>
      <c r="C1649" s="268"/>
      <c r="D1649" s="268">
        <v>28</v>
      </c>
      <c r="E1649" s="268">
        <v>23</v>
      </c>
      <c r="F1649" s="268">
        <v>35.366066868660198</v>
      </c>
      <c r="G1649" s="268">
        <v>35.526487864430294</v>
      </c>
      <c r="H1649" s="269">
        <v>3.4169729120443897</v>
      </c>
      <c r="I1649" s="270" t="s">
        <v>239</v>
      </c>
      <c r="J1649" s="271">
        <v>3334</v>
      </c>
      <c r="K1649" s="272">
        <v>15704</v>
      </c>
    </row>
    <row r="1650" spans="2:11" s="256" customFormat="1" ht="13.5" customHeight="1" x14ac:dyDescent="0.2">
      <c r="B1650" s="268"/>
      <c r="C1650" s="268"/>
      <c r="D1650" s="268"/>
      <c r="E1650" s="268"/>
      <c r="F1650" s="268">
        <v>0</v>
      </c>
      <c r="G1650" s="268">
        <v>0</v>
      </c>
      <c r="H1650" s="269"/>
      <c r="I1650" s="270" t="s">
        <v>277</v>
      </c>
      <c r="J1650" s="271">
        <v>3334</v>
      </c>
      <c r="K1650" s="272">
        <v>15749</v>
      </c>
    </row>
    <row r="1651" spans="2:11" s="256" customFormat="1" ht="13.5" customHeight="1" x14ac:dyDescent="0.2">
      <c r="B1651" s="268"/>
      <c r="C1651" s="268"/>
      <c r="D1651" s="268"/>
      <c r="E1651" s="268"/>
      <c r="F1651" s="268">
        <v>100</v>
      </c>
      <c r="G1651" s="268">
        <v>100</v>
      </c>
      <c r="H1651" s="269">
        <v>2.26901862553551</v>
      </c>
      <c r="I1651" s="270" t="s">
        <v>278</v>
      </c>
      <c r="J1651" s="271">
        <v>3334</v>
      </c>
      <c r="K1651" s="272">
        <v>11258</v>
      </c>
    </row>
    <row r="1652" spans="2:11" s="256" customFormat="1" ht="13.5" customHeight="1" x14ac:dyDescent="0.2">
      <c r="B1652" s="268"/>
      <c r="C1652" s="268"/>
      <c r="D1652" s="268">
        <v>61</v>
      </c>
      <c r="E1652" s="268">
        <v>56</v>
      </c>
      <c r="F1652" s="268">
        <v>24.017819066737896</v>
      </c>
      <c r="G1652" s="268">
        <v>24.139402111640901</v>
      </c>
      <c r="H1652" s="269">
        <v>4.4157618875839697</v>
      </c>
      <c r="I1652" s="270" t="s">
        <v>240</v>
      </c>
      <c r="J1652" s="271">
        <v>3334</v>
      </c>
      <c r="K1652" s="272">
        <v>15705</v>
      </c>
    </row>
    <row r="1653" spans="2:11" s="256" customFormat="1" ht="13.5" customHeight="1" x14ac:dyDescent="0.2">
      <c r="B1653" s="268"/>
      <c r="C1653" s="268"/>
      <c r="D1653" s="268"/>
      <c r="E1653" s="268"/>
      <c r="F1653" s="268">
        <v>15.159946245566399</v>
      </c>
      <c r="G1653" s="268">
        <v>15.175496850967699</v>
      </c>
      <c r="H1653" s="269">
        <v>0.53421624071282103</v>
      </c>
      <c r="I1653" s="270" t="s">
        <v>279</v>
      </c>
      <c r="J1653" s="271">
        <v>3334</v>
      </c>
      <c r="K1653" s="272">
        <v>16144</v>
      </c>
    </row>
    <row r="1654" spans="2:11" s="256" customFormat="1" ht="13.5" customHeight="1" x14ac:dyDescent="0.2">
      <c r="B1654" s="273"/>
      <c r="C1654" s="273"/>
      <c r="D1654" s="273"/>
      <c r="E1654" s="273"/>
      <c r="F1654" s="273">
        <v>0.124272300585735</v>
      </c>
      <c r="G1654" s="273">
        <v>0.12566197524259901</v>
      </c>
      <c r="H1654" s="274"/>
      <c r="I1654" s="275" t="s">
        <v>508</v>
      </c>
      <c r="J1654" s="271">
        <v>3334</v>
      </c>
      <c r="K1654" s="272">
        <v>12755</v>
      </c>
    </row>
    <row r="1655" spans="2:11" s="256" customFormat="1" ht="13.5" customHeight="1" x14ac:dyDescent="0.2">
      <c r="B1655" s="273"/>
      <c r="C1655" s="273"/>
      <c r="D1655" s="273"/>
      <c r="E1655" s="273"/>
      <c r="F1655" s="273">
        <v>0</v>
      </c>
      <c r="G1655" s="273">
        <v>0</v>
      </c>
      <c r="H1655" s="274"/>
      <c r="I1655" s="275" t="s">
        <v>509</v>
      </c>
      <c r="J1655" s="271">
        <v>3334</v>
      </c>
      <c r="K1655" s="272">
        <v>12359</v>
      </c>
    </row>
    <row r="1656" spans="2:11" s="256" customFormat="1" ht="26.25" customHeight="1" x14ac:dyDescent="0.2"/>
    <row r="1657" spans="2:11" s="256" customFormat="1" ht="13.5" customHeight="1" x14ac:dyDescent="0.2">
      <c r="B1657" s="257"/>
      <c r="C1657" s="258"/>
      <c r="D1657" s="258"/>
      <c r="E1657" s="258"/>
      <c r="F1657" s="258"/>
      <c r="G1657" s="259"/>
      <c r="H1657" s="260" t="s">
        <v>313</v>
      </c>
      <c r="I1657" s="261"/>
      <c r="J1657" s="262" t="s">
        <v>228</v>
      </c>
      <c r="K1657" s="262" t="s">
        <v>229</v>
      </c>
    </row>
    <row r="1658" spans="2:11" s="256" customFormat="1" ht="13.5" customHeight="1" x14ac:dyDescent="0.2">
      <c r="B1658" s="263"/>
      <c r="C1658" s="264"/>
      <c r="D1658" s="264"/>
      <c r="E1658" s="264"/>
      <c r="F1658" s="369" t="s">
        <v>602</v>
      </c>
      <c r="G1658" s="369"/>
      <c r="H1658" s="369"/>
      <c r="I1658" s="261"/>
      <c r="J1658" s="261"/>
      <c r="K1658" s="265"/>
    </row>
    <row r="1659" spans="2:11" s="256" customFormat="1" ht="13.5" customHeight="1" x14ac:dyDescent="0.2">
      <c r="B1659" s="367" t="s">
        <v>231</v>
      </c>
      <c r="C1659" s="367"/>
      <c r="D1659" s="367" t="s">
        <v>232</v>
      </c>
      <c r="E1659" s="367"/>
      <c r="F1659" s="266" t="s">
        <v>232</v>
      </c>
      <c r="G1659" s="266" t="s">
        <v>232</v>
      </c>
      <c r="H1659" s="368" t="s">
        <v>231</v>
      </c>
      <c r="I1659" s="267" t="s">
        <v>233</v>
      </c>
      <c r="J1659" s="261"/>
      <c r="K1659" s="265"/>
    </row>
    <row r="1660" spans="2:11" s="256" customFormat="1" ht="13.5" customHeight="1" x14ac:dyDescent="0.2">
      <c r="B1660" s="266" t="s">
        <v>234</v>
      </c>
      <c r="C1660" s="266" t="s">
        <v>235</v>
      </c>
      <c r="D1660" s="266" t="s">
        <v>234</v>
      </c>
      <c r="E1660" s="266" t="s">
        <v>235</v>
      </c>
      <c r="F1660" s="266" t="s">
        <v>592</v>
      </c>
      <c r="G1660" s="266" t="s">
        <v>594</v>
      </c>
      <c r="H1660" s="368"/>
      <c r="I1660" s="261"/>
      <c r="J1660" s="261"/>
      <c r="K1660" s="265"/>
    </row>
    <row r="1661" spans="2:11" s="256" customFormat="1" ht="13.5" customHeight="1" x14ac:dyDescent="0.2">
      <c r="B1661" s="268"/>
      <c r="C1661" s="268"/>
      <c r="D1661" s="268">
        <v>28.6</v>
      </c>
      <c r="E1661" s="268">
        <v>21.8</v>
      </c>
      <c r="F1661" s="268">
        <v>23.784375789374398</v>
      </c>
      <c r="G1661" s="268">
        <v>23.929537576782899</v>
      </c>
      <c r="H1661" s="269">
        <v>4.4337533872074593</v>
      </c>
      <c r="I1661" s="270" t="s">
        <v>236</v>
      </c>
      <c r="J1661" s="271">
        <v>3335</v>
      </c>
      <c r="K1661" s="272">
        <v>13591</v>
      </c>
    </row>
    <row r="1662" spans="2:11" s="256" customFormat="1" ht="13.5" customHeight="1" x14ac:dyDescent="0.2">
      <c r="B1662" s="268">
        <v>6</v>
      </c>
      <c r="C1662" s="268">
        <v>4.5</v>
      </c>
      <c r="D1662" s="268"/>
      <c r="E1662" s="268"/>
      <c r="F1662" s="268">
        <v>23.784375789374398</v>
      </c>
      <c r="G1662" s="268">
        <v>23.929537576782899</v>
      </c>
      <c r="H1662" s="269">
        <v>4.4337533872074593</v>
      </c>
      <c r="I1662" s="270" t="s">
        <v>250</v>
      </c>
      <c r="J1662" s="271">
        <v>3335</v>
      </c>
      <c r="K1662" s="272">
        <v>19967</v>
      </c>
    </row>
    <row r="1663" spans="2:11" s="256" customFormat="1" ht="13.5" customHeight="1" x14ac:dyDescent="0.2">
      <c r="B1663" s="273"/>
      <c r="C1663" s="273"/>
      <c r="D1663" s="273"/>
      <c r="E1663" s="273"/>
      <c r="F1663" s="273">
        <v>2.49202869689059</v>
      </c>
      <c r="G1663" s="273">
        <v>2.5064060964897301</v>
      </c>
      <c r="H1663" s="274">
        <v>10.341096144207199</v>
      </c>
      <c r="I1663" s="275" t="s">
        <v>251</v>
      </c>
      <c r="J1663" s="271">
        <v>3335</v>
      </c>
      <c r="K1663" s="272">
        <v>15744</v>
      </c>
    </row>
    <row r="1664" spans="2:11" s="256" customFormat="1" ht="13.5" customHeight="1" x14ac:dyDescent="0.2">
      <c r="B1664" s="273"/>
      <c r="C1664" s="273"/>
      <c r="D1664" s="273"/>
      <c r="E1664" s="273"/>
      <c r="F1664" s="273">
        <v>21.135129598816398</v>
      </c>
      <c r="G1664" s="273">
        <v>21.265607757244798</v>
      </c>
      <c r="H1664" s="274">
        <v>3.7359859815402703</v>
      </c>
      <c r="I1664" s="275" t="s">
        <v>252</v>
      </c>
      <c r="J1664" s="271">
        <v>3335</v>
      </c>
      <c r="K1664" s="272">
        <v>13462</v>
      </c>
    </row>
    <row r="1665" spans="2:11" s="256" customFormat="1" ht="13.5" customHeight="1" x14ac:dyDescent="0.2">
      <c r="B1665" s="273"/>
      <c r="C1665" s="273"/>
      <c r="D1665" s="273"/>
      <c r="E1665" s="273"/>
      <c r="F1665" s="273">
        <v>0</v>
      </c>
      <c r="G1665" s="273">
        <v>0</v>
      </c>
      <c r="H1665" s="274"/>
      <c r="I1665" s="275" t="s">
        <v>253</v>
      </c>
      <c r="J1665" s="271">
        <v>3335</v>
      </c>
      <c r="K1665" s="272">
        <v>15544</v>
      </c>
    </row>
    <row r="1666" spans="2:11" s="256" customFormat="1" ht="13.5" customHeight="1" x14ac:dyDescent="0.2">
      <c r="B1666" s="273"/>
      <c r="C1666" s="273"/>
      <c r="D1666" s="273"/>
      <c r="E1666" s="273"/>
      <c r="F1666" s="273">
        <v>0.15721749366746102</v>
      </c>
      <c r="G1666" s="273">
        <v>0.15752372304842802</v>
      </c>
      <c r="H1666" s="274">
        <v>4.6000000000000005</v>
      </c>
      <c r="I1666" s="275" t="s">
        <v>254</v>
      </c>
      <c r="J1666" s="271">
        <v>3335</v>
      </c>
      <c r="K1666" s="272">
        <v>12978</v>
      </c>
    </row>
    <row r="1667" spans="2:11" s="256" customFormat="1" ht="13.5" customHeight="1" x14ac:dyDescent="0.2">
      <c r="B1667" s="268">
        <v>3.5</v>
      </c>
      <c r="C1667" s="268">
        <v>2</v>
      </c>
      <c r="D1667" s="268">
        <v>34.200000000000003</v>
      </c>
      <c r="E1667" s="268">
        <v>27.5</v>
      </c>
      <c r="F1667" s="268">
        <v>25.944185909957596</v>
      </c>
      <c r="G1667" s="268">
        <v>25.703157324506297</v>
      </c>
      <c r="H1667" s="269">
        <v>2.9694120043666001</v>
      </c>
      <c r="I1667" s="270" t="s">
        <v>237</v>
      </c>
      <c r="J1667" s="271">
        <v>3335</v>
      </c>
      <c r="K1667" s="272">
        <v>17726</v>
      </c>
    </row>
    <row r="1668" spans="2:11" s="256" customFormat="1" ht="13.5" customHeight="1" x14ac:dyDescent="0.2">
      <c r="B1668" s="273"/>
      <c r="C1668" s="273"/>
      <c r="D1668" s="273"/>
      <c r="E1668" s="273"/>
      <c r="F1668" s="273">
        <v>6.5568548998708298</v>
      </c>
      <c r="G1668" s="273">
        <v>6.1784296382950794</v>
      </c>
      <c r="H1668" s="274"/>
      <c r="I1668" s="275" t="s">
        <v>255</v>
      </c>
      <c r="J1668" s="271">
        <v>3335</v>
      </c>
      <c r="K1668" s="272">
        <v>17727</v>
      </c>
    </row>
    <row r="1669" spans="2:11" s="256" customFormat="1" ht="13.5" customHeight="1" x14ac:dyDescent="0.2">
      <c r="B1669" s="268"/>
      <c r="C1669" s="268"/>
      <c r="D1669" s="268"/>
      <c r="E1669" s="268"/>
      <c r="F1669" s="268">
        <v>19.387331010086697</v>
      </c>
      <c r="G1669" s="268">
        <v>19.524727686211197</v>
      </c>
      <c r="H1669" s="269">
        <v>3.97367626541608</v>
      </c>
      <c r="I1669" s="270" t="s">
        <v>256</v>
      </c>
      <c r="J1669" s="271">
        <v>3335</v>
      </c>
      <c r="K1669" s="272">
        <v>13592</v>
      </c>
    </row>
    <row r="1670" spans="2:11" s="256" customFormat="1" ht="13.5" customHeight="1" x14ac:dyDescent="0.2">
      <c r="B1670" s="273"/>
      <c r="C1670" s="273"/>
      <c r="D1670" s="273"/>
      <c r="E1670" s="273"/>
      <c r="F1670" s="273">
        <v>4.3721302539952491</v>
      </c>
      <c r="G1670" s="273">
        <v>4.3952210719566995</v>
      </c>
      <c r="H1670" s="274">
        <v>0.57372221495422093</v>
      </c>
      <c r="I1670" s="275" t="s">
        <v>257</v>
      </c>
      <c r="J1670" s="271">
        <v>3335</v>
      </c>
      <c r="K1670" s="272">
        <v>11566</v>
      </c>
    </row>
    <row r="1671" spans="2:11" s="256" customFormat="1" ht="13.5" customHeight="1" x14ac:dyDescent="0.2">
      <c r="B1671" s="273"/>
      <c r="C1671" s="273"/>
      <c r="D1671" s="273"/>
      <c r="E1671" s="273"/>
      <c r="F1671" s="273">
        <v>9.7340703453227189</v>
      </c>
      <c r="G1671" s="273">
        <v>9.7943399147837287</v>
      </c>
      <c r="H1671" s="274">
        <v>5.4735535016364096</v>
      </c>
      <c r="I1671" s="275" t="s">
        <v>258</v>
      </c>
      <c r="J1671" s="271">
        <v>3335</v>
      </c>
      <c r="K1671" s="272">
        <v>13419</v>
      </c>
    </row>
    <row r="1672" spans="2:11" s="256" customFormat="1" ht="13.5" customHeight="1" x14ac:dyDescent="0.2">
      <c r="B1672" s="273"/>
      <c r="C1672" s="273"/>
      <c r="D1672" s="273"/>
      <c r="E1672" s="273"/>
      <c r="F1672" s="273">
        <v>0</v>
      </c>
      <c r="G1672" s="273">
        <v>0</v>
      </c>
      <c r="H1672" s="274"/>
      <c r="I1672" s="275" t="s">
        <v>259</v>
      </c>
      <c r="J1672" s="271">
        <v>3335</v>
      </c>
      <c r="K1672" s="272">
        <v>11568</v>
      </c>
    </row>
    <row r="1673" spans="2:11" s="256" customFormat="1" ht="13.5" customHeight="1" x14ac:dyDescent="0.2">
      <c r="B1673" s="273"/>
      <c r="C1673" s="273"/>
      <c r="D1673" s="273"/>
      <c r="E1673" s="273"/>
      <c r="F1673" s="273">
        <v>5.1476768119579797</v>
      </c>
      <c r="G1673" s="273">
        <v>5.2012317296203197</v>
      </c>
      <c r="H1673" s="274">
        <v>4.0241086790358702</v>
      </c>
      <c r="I1673" s="275" t="s">
        <v>260</v>
      </c>
      <c r="J1673" s="271">
        <v>3335</v>
      </c>
      <c r="K1673" s="272">
        <v>12479</v>
      </c>
    </row>
    <row r="1674" spans="2:11" s="256" customFormat="1" ht="13.5" customHeight="1" x14ac:dyDescent="0.2">
      <c r="B1674" s="273"/>
      <c r="C1674" s="273"/>
      <c r="D1674" s="273"/>
      <c r="E1674" s="273"/>
      <c r="F1674" s="273">
        <v>0.107362128980623</v>
      </c>
      <c r="G1674" s="273">
        <v>0.107696557950188</v>
      </c>
      <c r="H1674" s="274">
        <v>4.9908014730655994</v>
      </c>
      <c r="I1674" s="275" t="s">
        <v>261</v>
      </c>
      <c r="J1674" s="271">
        <v>3335</v>
      </c>
      <c r="K1674" s="272">
        <v>12480</v>
      </c>
    </row>
    <row r="1675" spans="2:11" s="256" customFormat="1" ht="13.5" customHeight="1" x14ac:dyDescent="0.2">
      <c r="B1675" s="273"/>
      <c r="C1675" s="273"/>
      <c r="D1675" s="273"/>
      <c r="E1675" s="273"/>
      <c r="F1675" s="273">
        <v>0</v>
      </c>
      <c r="G1675" s="273">
        <v>0</v>
      </c>
      <c r="H1675" s="274"/>
      <c r="I1675" s="275" t="s">
        <v>262</v>
      </c>
      <c r="J1675" s="271">
        <v>3335</v>
      </c>
      <c r="K1675" s="272">
        <v>11578</v>
      </c>
    </row>
    <row r="1676" spans="2:11" s="256" customFormat="1" ht="13.5" customHeight="1" x14ac:dyDescent="0.2">
      <c r="B1676" s="273"/>
      <c r="C1676" s="273"/>
      <c r="D1676" s="273">
        <v>5</v>
      </c>
      <c r="E1676" s="273">
        <v>0</v>
      </c>
      <c r="F1676" s="273">
        <v>0</v>
      </c>
      <c r="G1676" s="273">
        <v>0</v>
      </c>
      <c r="H1676" s="274"/>
      <c r="I1676" s="275" t="s">
        <v>263</v>
      </c>
      <c r="J1676" s="271">
        <v>3335</v>
      </c>
      <c r="K1676" s="272">
        <v>12497</v>
      </c>
    </row>
    <row r="1677" spans="2:11" s="256" customFormat="1" ht="13.5" customHeight="1" x14ac:dyDescent="0.2">
      <c r="B1677" s="273"/>
      <c r="C1677" s="273"/>
      <c r="D1677" s="273"/>
      <c r="E1677" s="273"/>
      <c r="F1677" s="273">
        <v>0</v>
      </c>
      <c r="G1677" s="273">
        <v>0</v>
      </c>
      <c r="H1677" s="274"/>
      <c r="I1677" s="275" t="s">
        <v>264</v>
      </c>
      <c r="J1677" s="271">
        <v>3335</v>
      </c>
      <c r="K1677" s="272">
        <v>15546</v>
      </c>
    </row>
    <row r="1678" spans="2:11" s="256" customFormat="1" ht="13.5" customHeight="1" x14ac:dyDescent="0.2">
      <c r="B1678" s="273"/>
      <c r="C1678" s="273"/>
      <c r="D1678" s="273">
        <v>3</v>
      </c>
      <c r="E1678" s="273">
        <v>0</v>
      </c>
      <c r="F1678" s="273">
        <v>2.6091469830136001E-2</v>
      </c>
      <c r="G1678" s="273">
        <v>2.62384119002739E-2</v>
      </c>
      <c r="H1678" s="274"/>
      <c r="I1678" s="275" t="s">
        <v>265</v>
      </c>
      <c r="J1678" s="271">
        <v>3335</v>
      </c>
      <c r="K1678" s="272">
        <v>12481</v>
      </c>
    </row>
    <row r="1679" spans="2:11" s="256" customFormat="1" ht="13.5" customHeight="1" x14ac:dyDescent="0.2">
      <c r="B1679" s="268"/>
      <c r="C1679" s="268"/>
      <c r="D1679" s="268"/>
      <c r="E1679" s="268"/>
      <c r="F1679" s="268">
        <v>10.433700867386399</v>
      </c>
      <c r="G1679" s="268">
        <v>10.540341423283</v>
      </c>
      <c r="H1679" s="269">
        <v>2.9015262868121199</v>
      </c>
      <c r="I1679" s="270" t="s">
        <v>266</v>
      </c>
      <c r="J1679" s="271">
        <v>3335</v>
      </c>
      <c r="K1679" s="272">
        <v>13594</v>
      </c>
    </row>
    <row r="1680" spans="2:11" s="256" customFormat="1" ht="13.5" customHeight="1" x14ac:dyDescent="0.2">
      <c r="B1680" s="273"/>
      <c r="C1680" s="273"/>
      <c r="D1680" s="273"/>
      <c r="E1680" s="273"/>
      <c r="F1680" s="273">
        <v>1.29954857283426</v>
      </c>
      <c r="G1680" s="273">
        <v>1.3131676401175101</v>
      </c>
      <c r="H1680" s="274">
        <v>0.31459403014521803</v>
      </c>
      <c r="I1680" s="275" t="s">
        <v>267</v>
      </c>
      <c r="J1680" s="271">
        <v>3335</v>
      </c>
      <c r="K1680" s="272">
        <v>15609</v>
      </c>
    </row>
    <row r="1681" spans="2:11" s="256" customFormat="1" ht="13.5" customHeight="1" x14ac:dyDescent="0.2">
      <c r="B1681" s="273"/>
      <c r="C1681" s="273"/>
      <c r="D1681" s="273"/>
      <c r="E1681" s="273"/>
      <c r="F1681" s="273">
        <v>8.5806485763610105</v>
      </c>
      <c r="G1681" s="273">
        <v>8.672169090034151</v>
      </c>
      <c r="H1681" s="274">
        <v>3.3489099101594499</v>
      </c>
      <c r="I1681" s="275" t="s">
        <v>268</v>
      </c>
      <c r="J1681" s="271">
        <v>3335</v>
      </c>
      <c r="K1681" s="272">
        <v>11524</v>
      </c>
    </row>
    <row r="1682" spans="2:11" s="256" customFormat="1" ht="13.5" customHeight="1" x14ac:dyDescent="0.2">
      <c r="B1682" s="273"/>
      <c r="C1682" s="273"/>
      <c r="D1682" s="273"/>
      <c r="E1682" s="273"/>
      <c r="F1682" s="273">
        <v>0.26489413175964999</v>
      </c>
      <c r="G1682" s="273">
        <v>0.26411803311612503</v>
      </c>
      <c r="H1682" s="274">
        <v>4.2621104970798793</v>
      </c>
      <c r="I1682" s="275" t="s">
        <v>269</v>
      </c>
      <c r="J1682" s="271">
        <v>3335</v>
      </c>
      <c r="K1682" s="272">
        <v>15745</v>
      </c>
    </row>
    <row r="1683" spans="2:11" s="256" customFormat="1" ht="13.5" customHeight="1" x14ac:dyDescent="0.2">
      <c r="B1683" s="273"/>
      <c r="C1683" s="273"/>
      <c r="D1683" s="273"/>
      <c r="E1683" s="273"/>
      <c r="F1683" s="273">
        <v>0</v>
      </c>
      <c r="G1683" s="273">
        <v>0</v>
      </c>
      <c r="H1683" s="274"/>
      <c r="I1683" s="275" t="s">
        <v>270</v>
      </c>
      <c r="J1683" s="271">
        <v>3335</v>
      </c>
      <c r="K1683" s="272">
        <v>15545</v>
      </c>
    </row>
    <row r="1684" spans="2:11" s="256" customFormat="1" ht="13.5" customHeight="1" x14ac:dyDescent="0.2">
      <c r="B1684" s="268"/>
      <c r="C1684" s="268"/>
      <c r="D1684" s="268"/>
      <c r="E1684" s="268"/>
      <c r="F1684" s="268">
        <v>39.837737433281596</v>
      </c>
      <c r="G1684" s="268">
        <v>39.826963675427798</v>
      </c>
      <c r="H1684" s="269"/>
      <c r="I1684" s="270" t="s">
        <v>238</v>
      </c>
      <c r="J1684" s="271">
        <v>3335</v>
      </c>
      <c r="K1684" s="272">
        <v>13595</v>
      </c>
    </row>
    <row r="1685" spans="2:11" s="256" customFormat="1" ht="13.5" customHeight="1" x14ac:dyDescent="0.2">
      <c r="B1685" s="273"/>
      <c r="C1685" s="273"/>
      <c r="D1685" s="273"/>
      <c r="E1685" s="273"/>
      <c r="F1685" s="273">
        <v>0</v>
      </c>
      <c r="G1685" s="273">
        <v>0</v>
      </c>
      <c r="H1685" s="274"/>
      <c r="I1685" s="275" t="s">
        <v>271</v>
      </c>
      <c r="J1685" s="271">
        <v>3335</v>
      </c>
      <c r="K1685" s="272">
        <v>15610</v>
      </c>
    </row>
    <row r="1686" spans="2:11" s="256" customFormat="1" ht="13.5" customHeight="1" x14ac:dyDescent="0.2">
      <c r="B1686" s="273"/>
      <c r="C1686" s="273"/>
      <c r="D1686" s="273"/>
      <c r="E1686" s="273"/>
      <c r="F1686" s="273">
        <v>16.097087379446801</v>
      </c>
      <c r="G1686" s="273">
        <v>16.0801497933926</v>
      </c>
      <c r="H1686" s="274"/>
      <c r="I1686" s="275" t="s">
        <v>246</v>
      </c>
      <c r="J1686" s="271">
        <v>3335</v>
      </c>
      <c r="K1686" s="272">
        <v>15611</v>
      </c>
    </row>
    <row r="1687" spans="2:11" s="256" customFormat="1" ht="13.5" customHeight="1" x14ac:dyDescent="0.2">
      <c r="B1687" s="273"/>
      <c r="C1687" s="273"/>
      <c r="D1687" s="273"/>
      <c r="E1687" s="273"/>
      <c r="F1687" s="273">
        <v>23.740650053834798</v>
      </c>
      <c r="G1687" s="273">
        <v>23.746813882035099</v>
      </c>
      <c r="H1687" s="274"/>
      <c r="I1687" s="275" t="s">
        <v>272</v>
      </c>
      <c r="J1687" s="271">
        <v>3335</v>
      </c>
      <c r="K1687" s="272">
        <v>15608</v>
      </c>
    </row>
    <row r="1688" spans="2:11" s="256" customFormat="1" ht="13.5" customHeight="1" x14ac:dyDescent="0.2">
      <c r="B1688" s="268"/>
      <c r="C1688" s="268"/>
      <c r="D1688" s="268">
        <v>6</v>
      </c>
      <c r="E1688" s="268">
        <v>0</v>
      </c>
      <c r="F1688" s="268">
        <v>0</v>
      </c>
      <c r="G1688" s="268">
        <v>0</v>
      </c>
      <c r="H1688" s="269"/>
      <c r="I1688" s="270" t="s">
        <v>273</v>
      </c>
      <c r="J1688" s="271">
        <v>3335</v>
      </c>
      <c r="K1688" s="272">
        <v>15584</v>
      </c>
    </row>
    <row r="1689" spans="2:11" s="256" customFormat="1" ht="13.5" customHeight="1" x14ac:dyDescent="0.2">
      <c r="B1689" s="268"/>
      <c r="C1689" s="268"/>
      <c r="D1689" s="268">
        <v>2</v>
      </c>
      <c r="E1689" s="268">
        <v>0</v>
      </c>
      <c r="F1689" s="268">
        <v>0</v>
      </c>
      <c r="G1689" s="268">
        <v>0</v>
      </c>
      <c r="H1689" s="269"/>
      <c r="I1689" s="270" t="s">
        <v>274</v>
      </c>
      <c r="J1689" s="271">
        <v>3335</v>
      </c>
      <c r="K1689" s="272">
        <v>17728</v>
      </c>
    </row>
    <row r="1690" spans="2:11" s="256" customFormat="1" ht="13.5" customHeight="1" x14ac:dyDescent="0.2">
      <c r="B1690" s="268"/>
      <c r="C1690" s="268"/>
      <c r="D1690" s="268"/>
      <c r="E1690" s="268"/>
      <c r="F1690" s="268">
        <v>-10.458625065890999</v>
      </c>
      <c r="G1690" s="268">
        <v>-10.583327674408197</v>
      </c>
      <c r="H1690" s="269"/>
      <c r="I1690" s="270" t="s">
        <v>275</v>
      </c>
      <c r="J1690" s="271">
        <v>3335</v>
      </c>
      <c r="K1690" s="272">
        <v>15624</v>
      </c>
    </row>
    <row r="1691" spans="2:11" s="256" customFormat="1" ht="13.5" customHeight="1" x14ac:dyDescent="0.2">
      <c r="B1691" s="268"/>
      <c r="C1691" s="268"/>
      <c r="D1691" s="268">
        <v>7</v>
      </c>
      <c r="E1691" s="268">
        <v>0</v>
      </c>
      <c r="F1691" s="268">
        <v>6.84546448630232</v>
      </c>
      <c r="G1691" s="268">
        <v>6.4693162983103401</v>
      </c>
      <c r="H1691" s="269"/>
      <c r="I1691" s="270" t="s">
        <v>276</v>
      </c>
      <c r="J1691" s="271">
        <v>3335</v>
      </c>
      <c r="K1691" s="272">
        <v>15644</v>
      </c>
    </row>
    <row r="1692" spans="2:11" s="256" customFormat="1" ht="13.5" customHeight="1" x14ac:dyDescent="0.2">
      <c r="B1692" s="268"/>
      <c r="C1692" s="268"/>
      <c r="D1692" s="268">
        <v>30</v>
      </c>
      <c r="E1692" s="268">
        <v>25</v>
      </c>
      <c r="F1692" s="268">
        <v>35.235711247875592</v>
      </c>
      <c r="G1692" s="268">
        <v>35.510823167965491</v>
      </c>
      <c r="H1692" s="269">
        <v>3.6915959523012503</v>
      </c>
      <c r="I1692" s="270" t="s">
        <v>239</v>
      </c>
      <c r="J1692" s="271">
        <v>3335</v>
      </c>
      <c r="K1692" s="272">
        <v>15704</v>
      </c>
    </row>
    <row r="1693" spans="2:11" s="256" customFormat="1" ht="13.5" customHeight="1" x14ac:dyDescent="0.2">
      <c r="B1693" s="268"/>
      <c r="C1693" s="268"/>
      <c r="D1693" s="268"/>
      <c r="E1693" s="268"/>
      <c r="F1693" s="268">
        <v>0.18330896349759698</v>
      </c>
      <c r="G1693" s="268">
        <v>0.183762134948702</v>
      </c>
      <c r="H1693" s="269">
        <v>3.9452542694662096</v>
      </c>
      <c r="I1693" s="270" t="s">
        <v>277</v>
      </c>
      <c r="J1693" s="271">
        <v>3335</v>
      </c>
      <c r="K1693" s="272">
        <v>15749</v>
      </c>
    </row>
    <row r="1694" spans="2:11" s="256" customFormat="1" ht="13.5" customHeight="1" x14ac:dyDescent="0.2">
      <c r="B1694" s="268"/>
      <c r="C1694" s="268"/>
      <c r="D1694" s="268"/>
      <c r="E1694" s="268"/>
      <c r="F1694" s="268">
        <v>100</v>
      </c>
      <c r="G1694" s="268">
        <v>100</v>
      </c>
      <c r="H1694" s="269">
        <v>2.1276669113875704</v>
      </c>
      <c r="I1694" s="270" t="s">
        <v>278</v>
      </c>
      <c r="J1694" s="271">
        <v>3335</v>
      </c>
      <c r="K1694" s="272">
        <v>11258</v>
      </c>
    </row>
    <row r="1695" spans="2:11" s="256" customFormat="1" ht="13.5" customHeight="1" x14ac:dyDescent="0.2">
      <c r="B1695" s="268"/>
      <c r="C1695" s="268"/>
      <c r="D1695" s="268">
        <v>39</v>
      </c>
      <c r="E1695" s="268">
        <v>34</v>
      </c>
      <c r="F1695" s="268">
        <v>17.897777869042798</v>
      </c>
      <c r="G1695" s="268">
        <v>18.009134723347699</v>
      </c>
      <c r="H1695" s="269">
        <v>4.5797574564018699</v>
      </c>
      <c r="I1695" s="270" t="s">
        <v>240</v>
      </c>
      <c r="J1695" s="271">
        <v>3335</v>
      </c>
      <c r="K1695" s="272">
        <v>15705</v>
      </c>
    </row>
    <row r="1696" spans="2:11" s="256" customFormat="1" ht="13.5" customHeight="1" x14ac:dyDescent="0.2">
      <c r="B1696" s="268"/>
      <c r="C1696" s="268"/>
      <c r="D1696" s="268"/>
      <c r="E1696" s="268"/>
      <c r="F1696" s="268">
        <v>18.949270629835798</v>
      </c>
      <c r="G1696" s="268">
        <v>18.997409228109998</v>
      </c>
      <c r="H1696" s="269">
        <v>1.0191977848371099</v>
      </c>
      <c r="I1696" s="270" t="s">
        <v>279</v>
      </c>
      <c r="J1696" s="271">
        <v>3335</v>
      </c>
      <c r="K1696" s="272">
        <v>16144</v>
      </c>
    </row>
    <row r="1697" spans="2:11" s="256" customFormat="1" ht="13.5" customHeight="1" x14ac:dyDescent="0.2">
      <c r="B1697" s="273"/>
      <c r="C1697" s="273"/>
      <c r="D1697" s="273"/>
      <c r="E1697" s="273"/>
      <c r="F1697" s="273">
        <v>0.28860958643148099</v>
      </c>
      <c r="G1697" s="273">
        <v>0.29088666001526003</v>
      </c>
      <c r="H1697" s="274"/>
      <c r="I1697" s="275" t="s">
        <v>508</v>
      </c>
      <c r="J1697" s="271">
        <v>3335</v>
      </c>
      <c r="K1697" s="272">
        <v>12755</v>
      </c>
    </row>
    <row r="1698" spans="2:11" s="256" customFormat="1" ht="13.5" customHeight="1" x14ac:dyDescent="0.2">
      <c r="B1698" s="273"/>
      <c r="C1698" s="273"/>
      <c r="D1698" s="273"/>
      <c r="E1698" s="273"/>
      <c r="F1698" s="273">
        <v>0</v>
      </c>
      <c r="G1698" s="273">
        <v>0</v>
      </c>
      <c r="H1698" s="274"/>
      <c r="I1698" s="275" t="s">
        <v>509</v>
      </c>
      <c r="J1698" s="271">
        <v>3335</v>
      </c>
      <c r="K1698" s="272">
        <v>12359</v>
      </c>
    </row>
    <row r="1699" spans="2:11" s="256" customFormat="1" ht="26.25" customHeight="1" x14ac:dyDescent="0.2"/>
    <row r="1700" spans="2:11" s="256" customFormat="1" ht="13.5" customHeight="1" x14ac:dyDescent="0.2">
      <c r="B1700" s="257"/>
      <c r="C1700" s="258"/>
      <c r="D1700" s="258"/>
      <c r="E1700" s="258"/>
      <c r="F1700" s="258"/>
      <c r="G1700" s="259"/>
      <c r="H1700" s="260" t="s">
        <v>314</v>
      </c>
      <c r="I1700" s="261"/>
      <c r="J1700" s="262" t="s">
        <v>228</v>
      </c>
      <c r="K1700" s="262" t="s">
        <v>229</v>
      </c>
    </row>
    <row r="1701" spans="2:11" s="256" customFormat="1" ht="13.5" customHeight="1" x14ac:dyDescent="0.2">
      <c r="B1701" s="263"/>
      <c r="C1701" s="264"/>
      <c r="D1701" s="264"/>
      <c r="E1701" s="264"/>
      <c r="F1701" s="369" t="s">
        <v>626</v>
      </c>
      <c r="G1701" s="369"/>
      <c r="H1701" s="369"/>
      <c r="I1701" s="261"/>
      <c r="J1701" s="261"/>
      <c r="K1701" s="265"/>
    </row>
    <row r="1702" spans="2:11" s="256" customFormat="1" ht="13.5" customHeight="1" x14ac:dyDescent="0.2">
      <c r="B1702" s="367" t="s">
        <v>231</v>
      </c>
      <c r="C1702" s="367"/>
      <c r="D1702" s="367" t="s">
        <v>232</v>
      </c>
      <c r="E1702" s="367"/>
      <c r="F1702" s="266" t="s">
        <v>232</v>
      </c>
      <c r="G1702" s="266" t="s">
        <v>232</v>
      </c>
      <c r="H1702" s="368" t="s">
        <v>231</v>
      </c>
      <c r="I1702" s="267" t="s">
        <v>233</v>
      </c>
      <c r="J1702" s="261"/>
      <c r="K1702" s="265"/>
    </row>
    <row r="1703" spans="2:11" s="256" customFormat="1" ht="13.5" customHeight="1" x14ac:dyDescent="0.2">
      <c r="B1703" s="266" t="s">
        <v>234</v>
      </c>
      <c r="C1703" s="266" t="s">
        <v>235</v>
      </c>
      <c r="D1703" s="266" t="s">
        <v>234</v>
      </c>
      <c r="E1703" s="266" t="s">
        <v>235</v>
      </c>
      <c r="F1703" s="266" t="s">
        <v>592</v>
      </c>
      <c r="G1703" s="266" t="s">
        <v>594</v>
      </c>
      <c r="H1703" s="368"/>
      <c r="I1703" s="261"/>
      <c r="J1703" s="261"/>
      <c r="K1703" s="265"/>
    </row>
    <row r="1704" spans="2:11" s="256" customFormat="1" ht="13.5" customHeight="1" x14ac:dyDescent="0.2">
      <c r="B1704" s="268"/>
      <c r="C1704" s="268"/>
      <c r="D1704" s="268">
        <v>100</v>
      </c>
      <c r="E1704" s="268">
        <v>70</v>
      </c>
      <c r="F1704" s="268">
        <v>75.095861889930404</v>
      </c>
      <c r="G1704" s="268">
        <v>74.558064316705895</v>
      </c>
      <c r="H1704" s="269">
        <v>10.1666897647649</v>
      </c>
      <c r="I1704" s="270" t="s">
        <v>236</v>
      </c>
      <c r="J1704" s="271">
        <v>3336</v>
      </c>
      <c r="K1704" s="272">
        <v>13591</v>
      </c>
    </row>
    <row r="1705" spans="2:11" s="256" customFormat="1" ht="13.5" customHeight="1" x14ac:dyDescent="0.2">
      <c r="B1705" s="268">
        <v>10</v>
      </c>
      <c r="C1705" s="268">
        <v>6</v>
      </c>
      <c r="D1705" s="268"/>
      <c r="E1705" s="268"/>
      <c r="F1705" s="268">
        <v>75.095861889930404</v>
      </c>
      <c r="G1705" s="268">
        <v>74.558064316705895</v>
      </c>
      <c r="H1705" s="269">
        <v>10.1666897647649</v>
      </c>
      <c r="I1705" s="270" t="s">
        <v>250</v>
      </c>
      <c r="J1705" s="271">
        <v>3336</v>
      </c>
      <c r="K1705" s="272">
        <v>19967</v>
      </c>
    </row>
    <row r="1706" spans="2:11" s="256" customFormat="1" ht="13.5" customHeight="1" x14ac:dyDescent="0.2">
      <c r="B1706" s="273"/>
      <c r="C1706" s="273"/>
      <c r="D1706" s="273"/>
      <c r="E1706" s="273"/>
      <c r="F1706" s="273">
        <v>60.177158325978006</v>
      </c>
      <c r="G1706" s="273">
        <v>59.776624053162095</v>
      </c>
      <c r="H1706" s="274">
        <v>11.8642727458517</v>
      </c>
      <c r="I1706" s="275" t="s">
        <v>251</v>
      </c>
      <c r="J1706" s="271">
        <v>3336</v>
      </c>
      <c r="K1706" s="272">
        <v>15744</v>
      </c>
    </row>
    <row r="1707" spans="2:11" s="256" customFormat="1" ht="13.5" customHeight="1" x14ac:dyDescent="0.2">
      <c r="B1707" s="273"/>
      <c r="C1707" s="273"/>
      <c r="D1707" s="273"/>
      <c r="E1707" s="273"/>
      <c r="F1707" s="273">
        <v>14.918703563952398</v>
      </c>
      <c r="G1707" s="273">
        <v>14.7814402635438</v>
      </c>
      <c r="H1707" s="274">
        <v>3.3191966574430398</v>
      </c>
      <c r="I1707" s="275" t="s">
        <v>252</v>
      </c>
      <c r="J1707" s="271">
        <v>3336</v>
      </c>
      <c r="K1707" s="272">
        <v>13462</v>
      </c>
    </row>
    <row r="1708" spans="2:11" s="256" customFormat="1" ht="13.5" customHeight="1" x14ac:dyDescent="0.2">
      <c r="B1708" s="273"/>
      <c r="C1708" s="273"/>
      <c r="D1708" s="273"/>
      <c r="E1708" s="273"/>
      <c r="F1708" s="273">
        <v>0</v>
      </c>
      <c r="G1708" s="273">
        <v>0</v>
      </c>
      <c r="H1708" s="274"/>
      <c r="I1708" s="275" t="s">
        <v>253</v>
      </c>
      <c r="J1708" s="271">
        <v>3336</v>
      </c>
      <c r="K1708" s="272">
        <v>15544</v>
      </c>
    </row>
    <row r="1709" spans="2:11" s="256" customFormat="1" ht="13.5" customHeight="1" x14ac:dyDescent="0.2">
      <c r="B1709" s="273"/>
      <c r="C1709" s="273"/>
      <c r="D1709" s="273"/>
      <c r="E1709" s="273"/>
      <c r="F1709" s="273">
        <v>0</v>
      </c>
      <c r="G1709" s="273">
        <v>0</v>
      </c>
      <c r="H1709" s="274"/>
      <c r="I1709" s="275" t="s">
        <v>254</v>
      </c>
      <c r="J1709" s="271">
        <v>3336</v>
      </c>
      <c r="K1709" s="272">
        <v>12978</v>
      </c>
    </row>
    <row r="1710" spans="2:11" s="256" customFormat="1" ht="13.5" customHeight="1" x14ac:dyDescent="0.2">
      <c r="B1710" s="268">
        <v>10</v>
      </c>
      <c r="C1710" s="268">
        <v>6</v>
      </c>
      <c r="D1710" s="268">
        <v>30</v>
      </c>
      <c r="E1710" s="268">
        <v>0</v>
      </c>
      <c r="F1710" s="268">
        <v>22.315660986940099</v>
      </c>
      <c r="G1710" s="268">
        <v>22.885375317505197</v>
      </c>
      <c r="H1710" s="269">
        <v>5.5356861002677595</v>
      </c>
      <c r="I1710" s="270" t="s">
        <v>237</v>
      </c>
      <c r="J1710" s="271">
        <v>3336</v>
      </c>
      <c r="K1710" s="272">
        <v>17726</v>
      </c>
    </row>
    <row r="1711" spans="2:11" s="256" customFormat="1" ht="13.5" customHeight="1" x14ac:dyDescent="0.2">
      <c r="B1711" s="273"/>
      <c r="C1711" s="273"/>
      <c r="D1711" s="273"/>
      <c r="E1711" s="273"/>
      <c r="F1711" s="273">
        <v>1.10175967729747</v>
      </c>
      <c r="G1711" s="273">
        <v>1.83889238188445</v>
      </c>
      <c r="H1711" s="274"/>
      <c r="I1711" s="275" t="s">
        <v>255</v>
      </c>
      <c r="J1711" s="271">
        <v>3336</v>
      </c>
      <c r="K1711" s="272">
        <v>17727</v>
      </c>
    </row>
    <row r="1712" spans="2:11" s="256" customFormat="1" ht="13.5" customHeight="1" x14ac:dyDescent="0.2">
      <c r="B1712" s="268"/>
      <c r="C1712" s="268"/>
      <c r="D1712" s="268"/>
      <c r="E1712" s="268"/>
      <c r="F1712" s="268">
        <v>21.213901309642598</v>
      </c>
      <c r="G1712" s="268">
        <v>21.046482935620695</v>
      </c>
      <c r="H1712" s="269">
        <v>5.8231860580750894</v>
      </c>
      <c r="I1712" s="270" t="s">
        <v>256</v>
      </c>
      <c r="J1712" s="271">
        <v>3336</v>
      </c>
      <c r="K1712" s="272">
        <v>13592</v>
      </c>
    </row>
    <row r="1713" spans="2:11" s="256" customFormat="1" ht="13.5" customHeight="1" x14ac:dyDescent="0.2">
      <c r="B1713" s="273"/>
      <c r="C1713" s="273"/>
      <c r="D1713" s="273"/>
      <c r="E1713" s="273"/>
      <c r="F1713" s="273">
        <v>0</v>
      </c>
      <c r="G1713" s="273">
        <v>0</v>
      </c>
      <c r="H1713" s="274"/>
      <c r="I1713" s="275" t="s">
        <v>257</v>
      </c>
      <c r="J1713" s="271">
        <v>3336</v>
      </c>
      <c r="K1713" s="272">
        <v>11566</v>
      </c>
    </row>
    <row r="1714" spans="2:11" s="256" customFormat="1" ht="13.5" customHeight="1" x14ac:dyDescent="0.2">
      <c r="B1714" s="273"/>
      <c r="C1714" s="273"/>
      <c r="D1714" s="273"/>
      <c r="E1714" s="273"/>
      <c r="F1714" s="273">
        <v>18.084399121637897</v>
      </c>
      <c r="G1714" s="273">
        <v>17.954157549292201</v>
      </c>
      <c r="H1714" s="274">
        <v>6.1183434387960292</v>
      </c>
      <c r="I1714" s="275" t="s">
        <v>258</v>
      </c>
      <c r="J1714" s="271">
        <v>3336</v>
      </c>
      <c r="K1714" s="272">
        <v>13419</v>
      </c>
    </row>
    <row r="1715" spans="2:11" s="256" customFormat="1" ht="13.5" customHeight="1" x14ac:dyDescent="0.2">
      <c r="B1715" s="273"/>
      <c r="C1715" s="273"/>
      <c r="D1715" s="273"/>
      <c r="E1715" s="273"/>
      <c r="F1715" s="273">
        <v>0</v>
      </c>
      <c r="G1715" s="273">
        <v>0</v>
      </c>
      <c r="H1715" s="274"/>
      <c r="I1715" s="275" t="s">
        <v>259</v>
      </c>
      <c r="J1715" s="271">
        <v>3336</v>
      </c>
      <c r="K1715" s="272">
        <v>11568</v>
      </c>
    </row>
    <row r="1716" spans="2:11" s="256" customFormat="1" ht="13.5" customHeight="1" x14ac:dyDescent="0.2">
      <c r="B1716" s="273"/>
      <c r="C1716" s="273"/>
      <c r="D1716" s="273"/>
      <c r="E1716" s="273"/>
      <c r="F1716" s="273">
        <v>3.1295021880047602</v>
      </c>
      <c r="G1716" s="273">
        <v>3.0923253863284899</v>
      </c>
      <c r="H1716" s="274">
        <v>4.1175653056390598</v>
      </c>
      <c r="I1716" s="275" t="s">
        <v>260</v>
      </c>
      <c r="J1716" s="271">
        <v>3336</v>
      </c>
      <c r="K1716" s="272">
        <v>12479</v>
      </c>
    </row>
    <row r="1717" spans="2:11" s="256" customFormat="1" ht="13.5" customHeight="1" x14ac:dyDescent="0.2">
      <c r="B1717" s="273"/>
      <c r="C1717" s="273"/>
      <c r="D1717" s="273"/>
      <c r="E1717" s="273"/>
      <c r="F1717" s="273">
        <v>0</v>
      </c>
      <c r="G1717" s="273">
        <v>0</v>
      </c>
      <c r="H1717" s="274"/>
      <c r="I1717" s="275" t="s">
        <v>261</v>
      </c>
      <c r="J1717" s="271">
        <v>3336</v>
      </c>
      <c r="K1717" s="272">
        <v>12480</v>
      </c>
    </row>
    <row r="1718" spans="2:11" s="256" customFormat="1" ht="13.5" customHeight="1" x14ac:dyDescent="0.2">
      <c r="B1718" s="273"/>
      <c r="C1718" s="273"/>
      <c r="D1718" s="273"/>
      <c r="E1718" s="273"/>
      <c r="F1718" s="273">
        <v>0</v>
      </c>
      <c r="G1718" s="273">
        <v>0</v>
      </c>
      <c r="H1718" s="274"/>
      <c r="I1718" s="275" t="s">
        <v>262</v>
      </c>
      <c r="J1718" s="271">
        <v>3336</v>
      </c>
      <c r="K1718" s="272">
        <v>11578</v>
      </c>
    </row>
    <row r="1719" spans="2:11" s="256" customFormat="1" ht="13.5" customHeight="1" x14ac:dyDescent="0.2">
      <c r="B1719" s="273"/>
      <c r="C1719" s="273"/>
      <c r="D1719" s="273">
        <v>5</v>
      </c>
      <c r="E1719" s="273">
        <v>0</v>
      </c>
      <c r="F1719" s="273">
        <v>0</v>
      </c>
      <c r="G1719" s="273">
        <v>0</v>
      </c>
      <c r="H1719" s="274"/>
      <c r="I1719" s="275" t="s">
        <v>263</v>
      </c>
      <c r="J1719" s="271">
        <v>3336</v>
      </c>
      <c r="K1719" s="272">
        <v>12497</v>
      </c>
    </row>
    <row r="1720" spans="2:11" s="256" customFormat="1" ht="13.5" customHeight="1" x14ac:dyDescent="0.2">
      <c r="B1720" s="273"/>
      <c r="C1720" s="273"/>
      <c r="D1720" s="273"/>
      <c r="E1720" s="273"/>
      <c r="F1720" s="273">
        <v>0</v>
      </c>
      <c r="G1720" s="273">
        <v>0</v>
      </c>
      <c r="H1720" s="274"/>
      <c r="I1720" s="275" t="s">
        <v>264</v>
      </c>
      <c r="J1720" s="271">
        <v>3336</v>
      </c>
      <c r="K1720" s="272">
        <v>15546</v>
      </c>
    </row>
    <row r="1721" spans="2:11" s="256" customFormat="1" ht="13.5" customHeight="1" x14ac:dyDescent="0.2">
      <c r="B1721" s="273"/>
      <c r="C1721" s="273"/>
      <c r="D1721" s="273">
        <v>3</v>
      </c>
      <c r="E1721" s="273">
        <v>0</v>
      </c>
      <c r="F1721" s="273">
        <v>0</v>
      </c>
      <c r="G1721" s="273">
        <v>0</v>
      </c>
      <c r="H1721" s="274"/>
      <c r="I1721" s="275" t="s">
        <v>265</v>
      </c>
      <c r="J1721" s="271">
        <v>3336</v>
      </c>
      <c r="K1721" s="272">
        <v>12481</v>
      </c>
    </row>
    <row r="1722" spans="2:11" s="256" customFormat="1" ht="13.5" customHeight="1" x14ac:dyDescent="0.2">
      <c r="B1722" s="268"/>
      <c r="C1722" s="268"/>
      <c r="D1722" s="268"/>
      <c r="E1722" s="268"/>
      <c r="F1722" s="268">
        <v>0</v>
      </c>
      <c r="G1722" s="268">
        <v>0</v>
      </c>
      <c r="H1722" s="269"/>
      <c r="I1722" s="270" t="s">
        <v>266</v>
      </c>
      <c r="J1722" s="271">
        <v>3336</v>
      </c>
      <c r="K1722" s="272">
        <v>13594</v>
      </c>
    </row>
    <row r="1723" spans="2:11" s="256" customFormat="1" ht="13.5" customHeight="1" x14ac:dyDescent="0.2">
      <c r="B1723" s="273"/>
      <c r="C1723" s="273"/>
      <c r="D1723" s="273"/>
      <c r="E1723" s="273"/>
      <c r="F1723" s="273">
        <v>0</v>
      </c>
      <c r="G1723" s="273">
        <v>0</v>
      </c>
      <c r="H1723" s="274"/>
      <c r="I1723" s="275" t="s">
        <v>267</v>
      </c>
      <c r="J1723" s="271">
        <v>3336</v>
      </c>
      <c r="K1723" s="272">
        <v>15609</v>
      </c>
    </row>
    <row r="1724" spans="2:11" s="256" customFormat="1" ht="13.5" customHeight="1" x14ac:dyDescent="0.2">
      <c r="B1724" s="273"/>
      <c r="C1724" s="273"/>
      <c r="D1724" s="273"/>
      <c r="E1724" s="273"/>
      <c r="F1724" s="273">
        <v>0</v>
      </c>
      <c r="G1724" s="273">
        <v>0</v>
      </c>
      <c r="H1724" s="274"/>
      <c r="I1724" s="275" t="s">
        <v>268</v>
      </c>
      <c r="J1724" s="271">
        <v>3336</v>
      </c>
      <c r="K1724" s="272">
        <v>11524</v>
      </c>
    </row>
    <row r="1725" spans="2:11" s="256" customFormat="1" ht="13.5" customHeight="1" x14ac:dyDescent="0.2">
      <c r="B1725" s="273"/>
      <c r="C1725" s="273"/>
      <c r="D1725" s="273"/>
      <c r="E1725" s="273"/>
      <c r="F1725" s="273">
        <v>0</v>
      </c>
      <c r="G1725" s="273">
        <v>0</v>
      </c>
      <c r="H1725" s="274"/>
      <c r="I1725" s="275" t="s">
        <v>269</v>
      </c>
      <c r="J1725" s="271">
        <v>3336</v>
      </c>
      <c r="K1725" s="272">
        <v>15745</v>
      </c>
    </row>
    <row r="1726" spans="2:11" s="256" customFormat="1" ht="13.5" customHeight="1" x14ac:dyDescent="0.2">
      <c r="B1726" s="273"/>
      <c r="C1726" s="273"/>
      <c r="D1726" s="273"/>
      <c r="E1726" s="273"/>
      <c r="F1726" s="273">
        <v>0</v>
      </c>
      <c r="G1726" s="273">
        <v>0</v>
      </c>
      <c r="H1726" s="274"/>
      <c r="I1726" s="275" t="s">
        <v>270</v>
      </c>
      <c r="J1726" s="271">
        <v>3336</v>
      </c>
      <c r="K1726" s="272">
        <v>15545</v>
      </c>
    </row>
    <row r="1727" spans="2:11" s="256" customFormat="1" ht="13.5" customHeight="1" x14ac:dyDescent="0.2">
      <c r="B1727" s="268"/>
      <c r="C1727" s="268"/>
      <c r="D1727" s="268">
        <v>0</v>
      </c>
      <c r="E1727" s="268">
        <v>0</v>
      </c>
      <c r="F1727" s="268">
        <v>2.5884771231295498</v>
      </c>
      <c r="G1727" s="268">
        <v>2.5565603657889495</v>
      </c>
      <c r="H1727" s="269"/>
      <c r="I1727" s="270" t="s">
        <v>238</v>
      </c>
      <c r="J1727" s="271">
        <v>3336</v>
      </c>
      <c r="K1727" s="272">
        <v>13595</v>
      </c>
    </row>
    <row r="1728" spans="2:11" s="256" customFormat="1" ht="13.5" customHeight="1" x14ac:dyDescent="0.2">
      <c r="B1728" s="273"/>
      <c r="C1728" s="273"/>
      <c r="D1728" s="273"/>
      <c r="E1728" s="273"/>
      <c r="F1728" s="273">
        <v>0</v>
      </c>
      <c r="G1728" s="273">
        <v>0</v>
      </c>
      <c r="H1728" s="274"/>
      <c r="I1728" s="275" t="s">
        <v>271</v>
      </c>
      <c r="J1728" s="271">
        <v>3336</v>
      </c>
      <c r="K1728" s="272">
        <v>15610</v>
      </c>
    </row>
    <row r="1729" spans="2:11" s="256" customFormat="1" ht="13.5" customHeight="1" x14ac:dyDescent="0.2">
      <c r="B1729" s="273"/>
      <c r="C1729" s="273"/>
      <c r="D1729" s="273"/>
      <c r="E1729" s="273"/>
      <c r="F1729" s="273">
        <v>1.09895842258475</v>
      </c>
      <c r="G1729" s="273">
        <v>1.08529626511671</v>
      </c>
      <c r="H1729" s="274"/>
      <c r="I1729" s="275" t="s">
        <v>246</v>
      </c>
      <c r="J1729" s="271">
        <v>3336</v>
      </c>
      <c r="K1729" s="272">
        <v>15611</v>
      </c>
    </row>
    <row r="1730" spans="2:11" s="256" customFormat="1" ht="13.5" customHeight="1" x14ac:dyDescent="0.2">
      <c r="B1730" s="273"/>
      <c r="C1730" s="273"/>
      <c r="D1730" s="273"/>
      <c r="E1730" s="273"/>
      <c r="F1730" s="273">
        <v>1.4895187005447899</v>
      </c>
      <c r="G1730" s="273">
        <v>1.47126410067225</v>
      </c>
      <c r="H1730" s="274"/>
      <c r="I1730" s="275" t="s">
        <v>272</v>
      </c>
      <c r="J1730" s="271">
        <v>3336</v>
      </c>
      <c r="K1730" s="272">
        <v>15608</v>
      </c>
    </row>
    <row r="1731" spans="2:11" s="256" customFormat="1" ht="13.5" customHeight="1" x14ac:dyDescent="0.2">
      <c r="B1731" s="268"/>
      <c r="C1731" s="268"/>
      <c r="D1731" s="268">
        <v>0</v>
      </c>
      <c r="E1731" s="268">
        <v>0</v>
      </c>
      <c r="F1731" s="268">
        <v>0</v>
      </c>
      <c r="G1731" s="268">
        <v>0</v>
      </c>
      <c r="H1731" s="269"/>
      <c r="I1731" s="270" t="s">
        <v>273</v>
      </c>
      <c r="J1731" s="271">
        <v>3336</v>
      </c>
      <c r="K1731" s="272">
        <v>15584</v>
      </c>
    </row>
    <row r="1732" spans="2:11" s="256" customFormat="1" ht="13.5" customHeight="1" x14ac:dyDescent="0.2">
      <c r="B1732" s="268"/>
      <c r="C1732" s="268"/>
      <c r="D1732" s="268">
        <v>0</v>
      </c>
      <c r="E1732" s="268">
        <v>0</v>
      </c>
      <c r="F1732" s="268">
        <v>0</v>
      </c>
      <c r="G1732" s="268">
        <v>0</v>
      </c>
      <c r="H1732" s="269"/>
      <c r="I1732" s="270" t="s">
        <v>274</v>
      </c>
      <c r="J1732" s="271">
        <v>3336</v>
      </c>
      <c r="K1732" s="272">
        <v>17728</v>
      </c>
    </row>
    <row r="1733" spans="2:11" s="256" customFormat="1" ht="13.5" customHeight="1" x14ac:dyDescent="0.2">
      <c r="B1733" s="268"/>
      <c r="C1733" s="268"/>
      <c r="D1733" s="268"/>
      <c r="E1733" s="268"/>
      <c r="F1733" s="268">
        <v>0</v>
      </c>
      <c r="G1733" s="268">
        <v>0</v>
      </c>
      <c r="H1733" s="269"/>
      <c r="I1733" s="270" t="s">
        <v>275</v>
      </c>
      <c r="J1733" s="271">
        <v>3336</v>
      </c>
      <c r="K1733" s="272">
        <v>15624</v>
      </c>
    </row>
    <row r="1734" spans="2:11" s="256" customFormat="1" ht="13.5" customHeight="1" x14ac:dyDescent="0.2">
      <c r="B1734" s="268"/>
      <c r="C1734" s="268"/>
      <c r="D1734" s="268">
        <v>7</v>
      </c>
      <c r="E1734" s="268">
        <v>1</v>
      </c>
      <c r="F1734" s="268">
        <v>1.10175967729747</v>
      </c>
      <c r="G1734" s="268">
        <v>1.83889238188445</v>
      </c>
      <c r="H1734" s="269"/>
      <c r="I1734" s="270" t="s">
        <v>276</v>
      </c>
      <c r="J1734" s="271">
        <v>3336</v>
      </c>
      <c r="K1734" s="272">
        <v>15644</v>
      </c>
    </row>
    <row r="1735" spans="2:11" s="256" customFormat="1" ht="13.5" customHeight="1" x14ac:dyDescent="0.2">
      <c r="B1735" s="268"/>
      <c r="C1735" s="268"/>
      <c r="D1735" s="268">
        <v>23</v>
      </c>
      <c r="E1735" s="268">
        <v>18</v>
      </c>
      <c r="F1735" s="268">
        <v>18.048205751957099</v>
      </c>
      <c r="G1735" s="268">
        <v>17.873765649872297</v>
      </c>
      <c r="H1735" s="269">
        <v>3.4576312733656196</v>
      </c>
      <c r="I1735" s="270" t="s">
        <v>239</v>
      </c>
      <c r="J1735" s="271">
        <v>3336</v>
      </c>
      <c r="K1735" s="272">
        <v>15704</v>
      </c>
    </row>
    <row r="1736" spans="2:11" s="256" customFormat="1" ht="13.5" customHeight="1" x14ac:dyDescent="0.2">
      <c r="B1736" s="268"/>
      <c r="C1736" s="268"/>
      <c r="D1736" s="268"/>
      <c r="E1736" s="268"/>
      <c r="F1736" s="268">
        <v>0</v>
      </c>
      <c r="G1736" s="268">
        <v>0</v>
      </c>
      <c r="H1736" s="269"/>
      <c r="I1736" s="270" t="s">
        <v>277</v>
      </c>
      <c r="J1736" s="271">
        <v>3336</v>
      </c>
      <c r="K1736" s="272">
        <v>15749</v>
      </c>
    </row>
    <row r="1737" spans="2:11" s="256" customFormat="1" ht="13.5" customHeight="1" x14ac:dyDescent="0.2">
      <c r="B1737" s="268"/>
      <c r="C1737" s="268"/>
      <c r="D1737" s="268"/>
      <c r="E1737" s="268"/>
      <c r="F1737" s="268">
        <v>100</v>
      </c>
      <c r="G1737" s="268">
        <v>100</v>
      </c>
      <c r="H1737" s="269">
        <v>8.8700882479624799</v>
      </c>
      <c r="I1737" s="270" t="s">
        <v>278</v>
      </c>
      <c r="J1737" s="271">
        <v>3336</v>
      </c>
      <c r="K1737" s="272">
        <v>11258</v>
      </c>
    </row>
    <row r="1738" spans="2:11" s="256" customFormat="1" ht="13.5" customHeight="1" x14ac:dyDescent="0.2">
      <c r="B1738" s="268"/>
      <c r="C1738" s="268"/>
      <c r="D1738" s="268">
        <v>83</v>
      </c>
      <c r="E1738" s="268">
        <v>73</v>
      </c>
      <c r="F1738" s="268">
        <v>78.2615574476159</v>
      </c>
      <c r="G1738" s="268">
        <v>77.7307816024543</v>
      </c>
      <c r="H1738" s="269">
        <v>10.53652407457</v>
      </c>
      <c r="I1738" s="270" t="s">
        <v>240</v>
      </c>
      <c r="J1738" s="271">
        <v>3336</v>
      </c>
      <c r="K1738" s="272">
        <v>15705</v>
      </c>
    </row>
    <row r="1739" spans="2:11" s="256" customFormat="1" ht="13.5" customHeight="1" x14ac:dyDescent="0.2">
      <c r="B1739" s="268"/>
      <c r="C1739" s="268"/>
      <c r="D1739" s="268"/>
      <c r="E1739" s="268"/>
      <c r="F1739" s="268">
        <v>1.4895187005447899</v>
      </c>
      <c r="G1739" s="268">
        <v>1.47126410067225</v>
      </c>
      <c r="H1739" s="269"/>
      <c r="I1739" s="270" t="s">
        <v>279</v>
      </c>
      <c r="J1739" s="271">
        <v>3336</v>
      </c>
      <c r="K1739" s="272">
        <v>16144</v>
      </c>
    </row>
    <row r="1740" spans="2:11" s="256" customFormat="1" ht="13.5" customHeight="1" x14ac:dyDescent="0.2">
      <c r="B1740" s="273"/>
      <c r="C1740" s="273"/>
      <c r="D1740" s="273"/>
      <c r="E1740" s="273"/>
      <c r="F1740" s="273">
        <v>0</v>
      </c>
      <c r="G1740" s="273">
        <v>0</v>
      </c>
      <c r="H1740" s="274"/>
      <c r="I1740" s="275" t="s">
        <v>508</v>
      </c>
      <c r="J1740" s="271">
        <v>3336</v>
      </c>
      <c r="K1740" s="272">
        <v>12755</v>
      </c>
    </row>
    <row r="1741" spans="2:11" s="256" customFormat="1" ht="13.5" customHeight="1" x14ac:dyDescent="0.2">
      <c r="B1741" s="273"/>
      <c r="C1741" s="273"/>
      <c r="D1741" s="273"/>
      <c r="E1741" s="273"/>
      <c r="F1741" s="273">
        <v>0</v>
      </c>
      <c r="G1741" s="273">
        <v>0</v>
      </c>
      <c r="H1741" s="274"/>
      <c r="I1741" s="275" t="s">
        <v>509</v>
      </c>
      <c r="J1741" s="271">
        <v>3336</v>
      </c>
      <c r="K1741" s="272">
        <v>12359</v>
      </c>
    </row>
    <row r="1742" spans="2:11" s="256" customFormat="1" ht="26.25" customHeight="1" x14ac:dyDescent="0.2"/>
    <row r="1743" spans="2:11" s="256" customFormat="1" ht="22.5" customHeight="1" x14ac:dyDescent="0.2">
      <c r="B1743" s="257"/>
      <c r="C1743" s="258"/>
      <c r="D1743" s="258"/>
      <c r="E1743" s="258"/>
      <c r="F1743" s="258"/>
      <c r="G1743" s="259"/>
      <c r="H1743" s="260" t="s">
        <v>315</v>
      </c>
      <c r="I1743" s="261"/>
      <c r="J1743" s="262" t="s">
        <v>228</v>
      </c>
      <c r="K1743" s="262" t="s">
        <v>229</v>
      </c>
    </row>
    <row r="1744" spans="2:11" s="256" customFormat="1" ht="13.5" customHeight="1" x14ac:dyDescent="0.2">
      <c r="B1744" s="263"/>
      <c r="C1744" s="264"/>
      <c r="D1744" s="264"/>
      <c r="E1744" s="264"/>
      <c r="F1744" s="369" t="s">
        <v>606</v>
      </c>
      <c r="G1744" s="369"/>
      <c r="H1744" s="369"/>
      <c r="I1744" s="261"/>
      <c r="J1744" s="261"/>
      <c r="K1744" s="265"/>
    </row>
    <row r="1745" spans="2:11" s="256" customFormat="1" ht="13.5" customHeight="1" x14ac:dyDescent="0.2">
      <c r="B1745" s="367" t="s">
        <v>231</v>
      </c>
      <c r="C1745" s="367"/>
      <c r="D1745" s="367" t="s">
        <v>232</v>
      </c>
      <c r="E1745" s="367"/>
      <c r="F1745" s="266" t="s">
        <v>232</v>
      </c>
      <c r="G1745" s="266" t="s">
        <v>232</v>
      </c>
      <c r="H1745" s="368" t="s">
        <v>231</v>
      </c>
      <c r="I1745" s="267" t="s">
        <v>233</v>
      </c>
      <c r="J1745" s="261"/>
      <c r="K1745" s="265"/>
    </row>
    <row r="1746" spans="2:11" s="256" customFormat="1" ht="13.5" customHeight="1" x14ac:dyDescent="0.2">
      <c r="B1746" s="266" t="s">
        <v>234</v>
      </c>
      <c r="C1746" s="266" t="s">
        <v>235</v>
      </c>
      <c r="D1746" s="266" t="s">
        <v>234</v>
      </c>
      <c r="E1746" s="266" t="s">
        <v>235</v>
      </c>
      <c r="F1746" s="266" t="s">
        <v>592</v>
      </c>
      <c r="G1746" s="266" t="s">
        <v>594</v>
      </c>
      <c r="H1746" s="368"/>
      <c r="I1746" s="261"/>
      <c r="J1746" s="261"/>
      <c r="K1746" s="265"/>
    </row>
    <row r="1747" spans="2:11" s="256" customFormat="1" ht="13.5" customHeight="1" x14ac:dyDescent="0.2">
      <c r="B1747" s="268"/>
      <c r="C1747" s="268"/>
      <c r="D1747" s="268">
        <v>49.9</v>
      </c>
      <c r="E1747" s="268">
        <v>38.200000000000003</v>
      </c>
      <c r="F1747" s="268">
        <v>45.8143101823186</v>
      </c>
      <c r="G1747" s="268">
        <v>47.287674768565793</v>
      </c>
      <c r="H1747" s="269">
        <v>7.40543666714251</v>
      </c>
      <c r="I1747" s="270" t="s">
        <v>236</v>
      </c>
      <c r="J1747" s="271">
        <v>3337</v>
      </c>
      <c r="K1747" s="272">
        <v>13591</v>
      </c>
    </row>
    <row r="1748" spans="2:11" s="256" customFormat="1" ht="13.5" customHeight="1" x14ac:dyDescent="0.2">
      <c r="B1748" s="268">
        <v>5.5</v>
      </c>
      <c r="C1748" s="268">
        <v>4</v>
      </c>
      <c r="D1748" s="268"/>
      <c r="E1748" s="268"/>
      <c r="F1748" s="268">
        <v>16.370816137370195</v>
      </c>
      <c r="G1748" s="268">
        <v>17.791891387448199</v>
      </c>
      <c r="H1748" s="269">
        <v>4.4920351762363495</v>
      </c>
      <c r="I1748" s="270" t="s">
        <v>250</v>
      </c>
      <c r="J1748" s="271">
        <v>3337</v>
      </c>
      <c r="K1748" s="272">
        <v>19967</v>
      </c>
    </row>
    <row r="1749" spans="2:11" s="256" customFormat="1" ht="13.5" customHeight="1" x14ac:dyDescent="0.2">
      <c r="B1749" s="273"/>
      <c r="C1749" s="273"/>
      <c r="D1749" s="273"/>
      <c r="E1749" s="273"/>
      <c r="F1749" s="273">
        <v>45.8143101823186</v>
      </c>
      <c r="G1749" s="273">
        <v>47.287674768565793</v>
      </c>
      <c r="H1749" s="274">
        <v>7.40543666714251</v>
      </c>
      <c r="I1749" s="275" t="s">
        <v>251</v>
      </c>
      <c r="J1749" s="271">
        <v>3337</v>
      </c>
      <c r="K1749" s="272">
        <v>15744</v>
      </c>
    </row>
    <row r="1750" spans="2:11" s="256" customFormat="1" ht="13.5" customHeight="1" x14ac:dyDescent="0.2">
      <c r="B1750" s="273"/>
      <c r="C1750" s="273"/>
      <c r="D1750" s="273"/>
      <c r="E1750" s="273"/>
      <c r="F1750" s="273">
        <v>0</v>
      </c>
      <c r="G1750" s="273">
        <v>0</v>
      </c>
      <c r="H1750" s="274"/>
      <c r="I1750" s="275" t="s">
        <v>252</v>
      </c>
      <c r="J1750" s="271">
        <v>3337</v>
      </c>
      <c r="K1750" s="272">
        <v>13462</v>
      </c>
    </row>
    <row r="1751" spans="2:11" s="256" customFormat="1" ht="13.5" customHeight="1" x14ac:dyDescent="0.2">
      <c r="B1751" s="273"/>
      <c r="C1751" s="273"/>
      <c r="D1751" s="273"/>
      <c r="E1751" s="273"/>
      <c r="F1751" s="273">
        <v>0</v>
      </c>
      <c r="G1751" s="273">
        <v>0</v>
      </c>
      <c r="H1751" s="274"/>
      <c r="I1751" s="275" t="s">
        <v>253</v>
      </c>
      <c r="J1751" s="271">
        <v>3337</v>
      </c>
      <c r="K1751" s="272">
        <v>15544</v>
      </c>
    </row>
    <row r="1752" spans="2:11" s="256" customFormat="1" ht="13.5" customHeight="1" x14ac:dyDescent="0.2">
      <c r="B1752" s="273"/>
      <c r="C1752" s="273"/>
      <c r="D1752" s="273"/>
      <c r="E1752" s="273"/>
      <c r="F1752" s="273">
        <v>0</v>
      </c>
      <c r="G1752" s="273">
        <v>0</v>
      </c>
      <c r="H1752" s="274"/>
      <c r="I1752" s="275" t="s">
        <v>254</v>
      </c>
      <c r="J1752" s="271">
        <v>3337</v>
      </c>
      <c r="K1752" s="272">
        <v>12978</v>
      </c>
    </row>
    <row r="1753" spans="2:11" s="256" customFormat="1" ht="13.5" customHeight="1" x14ac:dyDescent="0.2">
      <c r="B1753" s="268">
        <v>3.5</v>
      </c>
      <c r="C1753" s="268">
        <v>2</v>
      </c>
      <c r="D1753" s="268">
        <v>59.7</v>
      </c>
      <c r="E1753" s="268">
        <v>48</v>
      </c>
      <c r="F1753" s="268">
        <v>51.839650320446395</v>
      </c>
      <c r="G1753" s="268">
        <v>50.428460406078806</v>
      </c>
      <c r="H1753" s="269">
        <v>1.7553577904744699</v>
      </c>
      <c r="I1753" s="270" t="s">
        <v>237</v>
      </c>
      <c r="J1753" s="271">
        <v>3337</v>
      </c>
      <c r="K1753" s="272">
        <v>17726</v>
      </c>
    </row>
    <row r="1754" spans="2:11" s="256" customFormat="1" ht="13.5" customHeight="1" x14ac:dyDescent="0.2">
      <c r="B1754" s="273"/>
      <c r="C1754" s="273"/>
      <c r="D1754" s="273"/>
      <c r="E1754" s="273"/>
      <c r="F1754" s="273">
        <v>2.2005338194683901</v>
      </c>
      <c r="G1754" s="273">
        <v>-0.80231388557906713</v>
      </c>
      <c r="H1754" s="274">
        <v>0</v>
      </c>
      <c r="I1754" s="275" t="s">
        <v>255</v>
      </c>
      <c r="J1754" s="271">
        <v>3337</v>
      </c>
      <c r="K1754" s="272">
        <v>17727</v>
      </c>
    </row>
    <row r="1755" spans="2:11" s="256" customFormat="1" ht="13.5" customHeight="1" x14ac:dyDescent="0.2">
      <c r="B1755" s="268"/>
      <c r="C1755" s="268"/>
      <c r="D1755" s="268"/>
      <c r="E1755" s="268"/>
      <c r="F1755" s="268">
        <v>49.639116500977998</v>
      </c>
      <c r="G1755" s="268">
        <v>51.230774291657895</v>
      </c>
      <c r="H1755" s="269">
        <v>1.83317392531906</v>
      </c>
      <c r="I1755" s="270" t="s">
        <v>256</v>
      </c>
      <c r="J1755" s="271">
        <v>3337</v>
      </c>
      <c r="K1755" s="272">
        <v>13592</v>
      </c>
    </row>
    <row r="1756" spans="2:11" s="256" customFormat="1" ht="13.5" customHeight="1" x14ac:dyDescent="0.2">
      <c r="B1756" s="273"/>
      <c r="C1756" s="273"/>
      <c r="D1756" s="273"/>
      <c r="E1756" s="273"/>
      <c r="F1756" s="273">
        <v>33.213296124670798</v>
      </c>
      <c r="G1756" s="273">
        <v>33.256082600374604</v>
      </c>
      <c r="H1756" s="274">
        <v>0.71265200871648016</v>
      </c>
      <c r="I1756" s="275" t="s">
        <v>257</v>
      </c>
      <c r="J1756" s="271">
        <v>3337</v>
      </c>
      <c r="K1756" s="272">
        <v>11566</v>
      </c>
    </row>
    <row r="1757" spans="2:11" s="256" customFormat="1" ht="13.5" customHeight="1" x14ac:dyDescent="0.2">
      <c r="B1757" s="273"/>
      <c r="C1757" s="273"/>
      <c r="D1757" s="273"/>
      <c r="E1757" s="273"/>
      <c r="F1757" s="273">
        <v>16.4258203763072</v>
      </c>
      <c r="G1757" s="273">
        <v>17.974691691283301</v>
      </c>
      <c r="H1757" s="274">
        <v>4.0988888410858495</v>
      </c>
      <c r="I1757" s="275" t="s">
        <v>258</v>
      </c>
      <c r="J1757" s="271">
        <v>3337</v>
      </c>
      <c r="K1757" s="272">
        <v>13419</v>
      </c>
    </row>
    <row r="1758" spans="2:11" s="256" customFormat="1" ht="13.5" customHeight="1" x14ac:dyDescent="0.2">
      <c r="B1758" s="273"/>
      <c r="C1758" s="273"/>
      <c r="D1758" s="273"/>
      <c r="E1758" s="273"/>
      <c r="F1758" s="273">
        <v>0</v>
      </c>
      <c r="G1758" s="273">
        <v>0</v>
      </c>
      <c r="H1758" s="274"/>
      <c r="I1758" s="275" t="s">
        <v>259</v>
      </c>
      <c r="J1758" s="271">
        <v>3337</v>
      </c>
      <c r="K1758" s="272">
        <v>11568</v>
      </c>
    </row>
    <row r="1759" spans="2:11" s="256" customFormat="1" ht="13.5" customHeight="1" x14ac:dyDescent="0.2">
      <c r="B1759" s="273"/>
      <c r="C1759" s="273"/>
      <c r="D1759" s="273"/>
      <c r="E1759" s="273"/>
      <c r="F1759" s="273">
        <v>0</v>
      </c>
      <c r="G1759" s="273">
        <v>0</v>
      </c>
      <c r="H1759" s="274"/>
      <c r="I1759" s="275" t="s">
        <v>260</v>
      </c>
      <c r="J1759" s="271">
        <v>3337</v>
      </c>
      <c r="K1759" s="272">
        <v>12479</v>
      </c>
    </row>
    <row r="1760" spans="2:11" s="256" customFormat="1" ht="13.5" customHeight="1" x14ac:dyDescent="0.2">
      <c r="B1760" s="273"/>
      <c r="C1760" s="273"/>
      <c r="D1760" s="273"/>
      <c r="E1760" s="273"/>
      <c r="F1760" s="273">
        <v>0</v>
      </c>
      <c r="G1760" s="273">
        <v>0</v>
      </c>
      <c r="H1760" s="274"/>
      <c r="I1760" s="275" t="s">
        <v>261</v>
      </c>
      <c r="J1760" s="271">
        <v>3337</v>
      </c>
      <c r="K1760" s="272">
        <v>12480</v>
      </c>
    </row>
    <row r="1761" spans="2:11" s="256" customFormat="1" ht="13.5" customHeight="1" x14ac:dyDescent="0.2">
      <c r="B1761" s="273"/>
      <c r="C1761" s="273"/>
      <c r="D1761" s="273"/>
      <c r="E1761" s="273"/>
      <c r="F1761" s="273">
        <v>0</v>
      </c>
      <c r="G1761" s="273">
        <v>0</v>
      </c>
      <c r="H1761" s="274"/>
      <c r="I1761" s="275" t="s">
        <v>262</v>
      </c>
      <c r="J1761" s="271">
        <v>3337</v>
      </c>
      <c r="K1761" s="272">
        <v>11578</v>
      </c>
    </row>
    <row r="1762" spans="2:11" s="256" customFormat="1" ht="13.5" customHeight="1" x14ac:dyDescent="0.2">
      <c r="B1762" s="273"/>
      <c r="C1762" s="273"/>
      <c r="D1762" s="273">
        <v>5</v>
      </c>
      <c r="E1762" s="273">
        <v>0</v>
      </c>
      <c r="F1762" s="273">
        <v>0</v>
      </c>
      <c r="G1762" s="273">
        <v>0</v>
      </c>
      <c r="H1762" s="274"/>
      <c r="I1762" s="275" t="s">
        <v>263</v>
      </c>
      <c r="J1762" s="271">
        <v>3337</v>
      </c>
      <c r="K1762" s="272">
        <v>12497</v>
      </c>
    </row>
    <row r="1763" spans="2:11" s="256" customFormat="1" ht="13.5" customHeight="1" x14ac:dyDescent="0.2">
      <c r="B1763" s="273"/>
      <c r="C1763" s="273"/>
      <c r="D1763" s="273"/>
      <c r="E1763" s="273"/>
      <c r="F1763" s="273">
        <v>0</v>
      </c>
      <c r="G1763" s="273">
        <v>0</v>
      </c>
      <c r="H1763" s="274"/>
      <c r="I1763" s="275" t="s">
        <v>264</v>
      </c>
      <c r="J1763" s="271">
        <v>3337</v>
      </c>
      <c r="K1763" s="272">
        <v>15546</v>
      </c>
    </row>
    <row r="1764" spans="2:11" s="256" customFormat="1" ht="13.5" customHeight="1" x14ac:dyDescent="0.2">
      <c r="B1764" s="273"/>
      <c r="C1764" s="273"/>
      <c r="D1764" s="273">
        <v>3</v>
      </c>
      <c r="E1764" s="273">
        <v>0</v>
      </c>
      <c r="F1764" s="273">
        <v>0</v>
      </c>
      <c r="G1764" s="273">
        <v>0</v>
      </c>
      <c r="H1764" s="274"/>
      <c r="I1764" s="275" t="s">
        <v>265</v>
      </c>
      <c r="J1764" s="271">
        <v>3337</v>
      </c>
      <c r="K1764" s="272">
        <v>12481</v>
      </c>
    </row>
    <row r="1765" spans="2:11" s="256" customFormat="1" ht="13.5" customHeight="1" x14ac:dyDescent="0.2">
      <c r="B1765" s="268"/>
      <c r="C1765" s="268"/>
      <c r="D1765" s="268"/>
      <c r="E1765" s="268"/>
      <c r="F1765" s="268">
        <v>2.1849199573551399</v>
      </c>
      <c r="G1765" s="268">
        <v>2.20212668876108</v>
      </c>
      <c r="H1765" s="269"/>
      <c r="I1765" s="270" t="s">
        <v>266</v>
      </c>
      <c r="J1765" s="271">
        <v>3337</v>
      </c>
      <c r="K1765" s="272">
        <v>13594</v>
      </c>
    </row>
    <row r="1766" spans="2:11" s="256" customFormat="1" ht="13.5" customHeight="1" x14ac:dyDescent="0.2">
      <c r="B1766" s="273"/>
      <c r="C1766" s="273"/>
      <c r="D1766" s="273"/>
      <c r="E1766" s="273"/>
      <c r="F1766" s="273">
        <v>0</v>
      </c>
      <c r="G1766" s="273">
        <v>0</v>
      </c>
      <c r="H1766" s="274"/>
      <c r="I1766" s="275" t="s">
        <v>267</v>
      </c>
      <c r="J1766" s="271">
        <v>3337</v>
      </c>
      <c r="K1766" s="272">
        <v>15609</v>
      </c>
    </row>
    <row r="1767" spans="2:11" s="256" customFormat="1" ht="13.5" customHeight="1" x14ac:dyDescent="0.2">
      <c r="B1767" s="273"/>
      <c r="C1767" s="273"/>
      <c r="D1767" s="273"/>
      <c r="E1767" s="273"/>
      <c r="F1767" s="273">
        <v>0</v>
      </c>
      <c r="G1767" s="273">
        <v>0</v>
      </c>
      <c r="H1767" s="274"/>
      <c r="I1767" s="275" t="s">
        <v>268</v>
      </c>
      <c r="J1767" s="271">
        <v>3337</v>
      </c>
      <c r="K1767" s="272">
        <v>11524</v>
      </c>
    </row>
    <row r="1768" spans="2:11" s="256" customFormat="1" ht="13.5" customHeight="1" x14ac:dyDescent="0.2">
      <c r="B1768" s="273"/>
      <c r="C1768" s="273"/>
      <c r="D1768" s="273"/>
      <c r="E1768" s="273"/>
      <c r="F1768" s="273">
        <v>0</v>
      </c>
      <c r="G1768" s="273">
        <v>0</v>
      </c>
      <c r="H1768" s="274"/>
      <c r="I1768" s="275" t="s">
        <v>269</v>
      </c>
      <c r="J1768" s="271">
        <v>3337</v>
      </c>
      <c r="K1768" s="272">
        <v>15745</v>
      </c>
    </row>
    <row r="1769" spans="2:11" s="256" customFormat="1" ht="13.5" customHeight="1" x14ac:dyDescent="0.2">
      <c r="B1769" s="273"/>
      <c r="C1769" s="273"/>
      <c r="D1769" s="273"/>
      <c r="E1769" s="273"/>
      <c r="F1769" s="273">
        <v>0</v>
      </c>
      <c r="G1769" s="273">
        <v>0</v>
      </c>
      <c r="H1769" s="274"/>
      <c r="I1769" s="275" t="s">
        <v>270</v>
      </c>
      <c r="J1769" s="271">
        <v>3337</v>
      </c>
      <c r="K1769" s="272">
        <v>15545</v>
      </c>
    </row>
    <row r="1770" spans="2:11" s="256" customFormat="1" ht="13.5" customHeight="1" x14ac:dyDescent="0.2">
      <c r="B1770" s="268"/>
      <c r="C1770" s="268"/>
      <c r="D1770" s="268"/>
      <c r="E1770" s="268"/>
      <c r="F1770" s="268">
        <v>34.569751957635596</v>
      </c>
      <c r="G1770" s="268">
        <v>34.785180054465897</v>
      </c>
      <c r="H1770" s="269">
        <v>0</v>
      </c>
      <c r="I1770" s="270" t="s">
        <v>238</v>
      </c>
      <c r="J1770" s="271">
        <v>3337</v>
      </c>
      <c r="K1770" s="272">
        <v>13595</v>
      </c>
    </row>
    <row r="1771" spans="2:11" s="256" customFormat="1" ht="13.5" customHeight="1" x14ac:dyDescent="0.2">
      <c r="B1771" s="273"/>
      <c r="C1771" s="273"/>
      <c r="D1771" s="273"/>
      <c r="E1771" s="273"/>
      <c r="F1771" s="273">
        <v>34.569751957635596</v>
      </c>
      <c r="G1771" s="273">
        <v>34.785180054465897</v>
      </c>
      <c r="H1771" s="274">
        <v>0</v>
      </c>
      <c r="I1771" s="275" t="s">
        <v>271</v>
      </c>
      <c r="J1771" s="271">
        <v>3337</v>
      </c>
      <c r="K1771" s="272">
        <v>15610</v>
      </c>
    </row>
    <row r="1772" spans="2:11" s="256" customFormat="1" ht="13.5" customHeight="1" x14ac:dyDescent="0.2">
      <c r="B1772" s="273"/>
      <c r="C1772" s="273"/>
      <c r="D1772" s="273"/>
      <c r="E1772" s="273"/>
      <c r="F1772" s="273">
        <v>13.053467429809199</v>
      </c>
      <c r="G1772" s="273">
        <v>13.0818319847392</v>
      </c>
      <c r="H1772" s="274"/>
      <c r="I1772" s="275" t="s">
        <v>246</v>
      </c>
      <c r="J1772" s="271">
        <v>3337</v>
      </c>
      <c r="K1772" s="272">
        <v>15611</v>
      </c>
    </row>
    <row r="1773" spans="2:11" s="256" customFormat="1" ht="13.5" customHeight="1" x14ac:dyDescent="0.2">
      <c r="B1773" s="273"/>
      <c r="C1773" s="273"/>
      <c r="D1773" s="273"/>
      <c r="E1773" s="273"/>
      <c r="F1773" s="273">
        <v>21.5162845278264</v>
      </c>
      <c r="G1773" s="273">
        <v>21.703348069726697</v>
      </c>
      <c r="H1773" s="274">
        <v>0</v>
      </c>
      <c r="I1773" s="275" t="s">
        <v>272</v>
      </c>
      <c r="J1773" s="271">
        <v>3337</v>
      </c>
      <c r="K1773" s="272">
        <v>15608</v>
      </c>
    </row>
    <row r="1774" spans="2:11" s="256" customFormat="1" ht="13.5" customHeight="1" x14ac:dyDescent="0.2">
      <c r="B1774" s="268"/>
      <c r="C1774" s="268"/>
      <c r="D1774" s="268">
        <v>6</v>
      </c>
      <c r="E1774" s="268">
        <v>0</v>
      </c>
      <c r="F1774" s="268">
        <v>0</v>
      </c>
      <c r="G1774" s="268">
        <v>0</v>
      </c>
      <c r="H1774" s="269"/>
      <c r="I1774" s="270" t="s">
        <v>273</v>
      </c>
      <c r="J1774" s="271">
        <v>3337</v>
      </c>
      <c r="K1774" s="272">
        <v>15584</v>
      </c>
    </row>
    <row r="1775" spans="2:11" s="256" customFormat="1" ht="13.5" customHeight="1" x14ac:dyDescent="0.2">
      <c r="B1775" s="268"/>
      <c r="C1775" s="268"/>
      <c r="D1775" s="268"/>
      <c r="E1775" s="268"/>
      <c r="F1775" s="268">
        <v>0</v>
      </c>
      <c r="G1775" s="268">
        <v>0</v>
      </c>
      <c r="H1775" s="269"/>
      <c r="I1775" s="270" t="s">
        <v>274</v>
      </c>
      <c r="J1775" s="271">
        <v>3337</v>
      </c>
      <c r="K1775" s="272">
        <v>17728</v>
      </c>
    </row>
    <row r="1776" spans="2:11" s="256" customFormat="1" ht="13.5" customHeight="1" x14ac:dyDescent="0.2">
      <c r="B1776" s="268"/>
      <c r="C1776" s="268"/>
      <c r="D1776" s="268"/>
      <c r="E1776" s="268"/>
      <c r="F1776" s="268">
        <v>7.8774732612226392</v>
      </c>
      <c r="G1776" s="268">
        <v>7.9400813059788788</v>
      </c>
      <c r="H1776" s="269"/>
      <c r="I1776" s="270" t="s">
        <v>275</v>
      </c>
      <c r="J1776" s="271">
        <v>3337</v>
      </c>
      <c r="K1776" s="272">
        <v>15624</v>
      </c>
    </row>
    <row r="1777" spans="2:11" s="256" customFormat="1" ht="13.5" customHeight="1" x14ac:dyDescent="0.2">
      <c r="B1777" s="268"/>
      <c r="C1777" s="268"/>
      <c r="D1777" s="268">
        <v>8</v>
      </c>
      <c r="E1777" s="268">
        <v>0</v>
      </c>
      <c r="F1777" s="268">
        <v>4.38545377682353</v>
      </c>
      <c r="G1777" s="268">
        <v>1.3998128031820098</v>
      </c>
      <c r="H1777" s="269">
        <v>0</v>
      </c>
      <c r="I1777" s="270" t="s">
        <v>276</v>
      </c>
      <c r="J1777" s="271">
        <v>3337</v>
      </c>
      <c r="K1777" s="272">
        <v>15644</v>
      </c>
    </row>
    <row r="1778" spans="2:11" s="256" customFormat="1" ht="13.5" customHeight="1" x14ac:dyDescent="0.2">
      <c r="B1778" s="268"/>
      <c r="C1778" s="268"/>
      <c r="D1778" s="268">
        <v>0</v>
      </c>
      <c r="E1778" s="268">
        <v>0</v>
      </c>
      <c r="F1778" s="268">
        <v>0</v>
      </c>
      <c r="G1778" s="268">
        <v>0</v>
      </c>
      <c r="H1778" s="269"/>
      <c r="I1778" s="270" t="s">
        <v>239</v>
      </c>
      <c r="J1778" s="271">
        <v>3337</v>
      </c>
      <c r="K1778" s="272">
        <v>15704</v>
      </c>
    </row>
    <row r="1779" spans="2:11" s="256" customFormat="1" ht="13.5" customHeight="1" x14ac:dyDescent="0.2">
      <c r="B1779" s="268"/>
      <c r="C1779" s="268"/>
      <c r="D1779" s="268"/>
      <c r="E1779" s="268"/>
      <c r="F1779" s="268">
        <v>29.443494044948398</v>
      </c>
      <c r="G1779" s="268">
        <v>29.495783381117601</v>
      </c>
      <c r="H1779" s="269">
        <v>9.0253109955477697</v>
      </c>
      <c r="I1779" s="270" t="s">
        <v>277</v>
      </c>
      <c r="J1779" s="271">
        <v>3337</v>
      </c>
      <c r="K1779" s="272">
        <v>15749</v>
      </c>
    </row>
    <row r="1780" spans="2:11" s="256" customFormat="1" ht="13.5" customHeight="1" x14ac:dyDescent="0.2">
      <c r="B1780" s="268"/>
      <c r="C1780" s="268"/>
      <c r="D1780" s="268"/>
      <c r="E1780" s="268"/>
      <c r="F1780" s="268">
        <v>122.02546299712699</v>
      </c>
      <c r="G1780" s="268">
        <v>122.29300686650001</v>
      </c>
      <c r="H1780" s="269">
        <v>4.3027210654945103</v>
      </c>
      <c r="I1780" s="270" t="s">
        <v>278</v>
      </c>
      <c r="J1780" s="271">
        <v>3337</v>
      </c>
      <c r="K1780" s="272">
        <v>11258</v>
      </c>
    </row>
    <row r="1781" spans="2:11" s="256" customFormat="1" ht="13.5" customHeight="1" x14ac:dyDescent="0.2">
      <c r="B1781" s="268"/>
      <c r="C1781" s="268"/>
      <c r="D1781" s="268">
        <v>100</v>
      </c>
      <c r="E1781" s="268">
        <v>92</v>
      </c>
      <c r="F1781" s="268">
        <v>95.453426683296598</v>
      </c>
      <c r="G1781" s="268">
        <v>98.518449060223702</v>
      </c>
      <c r="H1781" s="269">
        <v>4.5076653767186796</v>
      </c>
      <c r="I1781" s="270" t="s">
        <v>240</v>
      </c>
      <c r="J1781" s="271">
        <v>3337</v>
      </c>
      <c r="K1781" s="272">
        <v>15705</v>
      </c>
    </row>
    <row r="1782" spans="2:11" s="256" customFormat="1" ht="13.5" customHeight="1" x14ac:dyDescent="0.2">
      <c r="B1782" s="268"/>
      <c r="C1782" s="268"/>
      <c r="D1782" s="268"/>
      <c r="E1782" s="268"/>
      <c r="F1782" s="268">
        <v>9.5532147492773198</v>
      </c>
      <c r="G1782" s="268">
        <v>9.5525491979665098</v>
      </c>
      <c r="H1782" s="269">
        <v>0</v>
      </c>
      <c r="I1782" s="270" t="s">
        <v>279</v>
      </c>
      <c r="J1782" s="271">
        <v>3337</v>
      </c>
      <c r="K1782" s="272">
        <v>16144</v>
      </c>
    </row>
    <row r="1783" spans="2:11" s="256" customFormat="1" ht="13.5" customHeight="1" x14ac:dyDescent="0.2">
      <c r="B1783" s="273"/>
      <c r="C1783" s="273"/>
      <c r="D1783" s="273"/>
      <c r="E1783" s="273"/>
      <c r="F1783" s="273">
        <v>2.1849199573551399</v>
      </c>
      <c r="G1783" s="273">
        <v>2.20212668876108</v>
      </c>
      <c r="H1783" s="274"/>
      <c r="I1783" s="275" t="s">
        <v>508</v>
      </c>
      <c r="J1783" s="271">
        <v>3337</v>
      </c>
      <c r="K1783" s="272">
        <v>12755</v>
      </c>
    </row>
    <row r="1784" spans="2:11" s="256" customFormat="1" ht="13.5" customHeight="1" x14ac:dyDescent="0.2">
      <c r="B1784" s="273"/>
      <c r="C1784" s="273"/>
      <c r="D1784" s="273"/>
      <c r="E1784" s="273"/>
      <c r="F1784" s="273">
        <v>0</v>
      </c>
      <c r="G1784" s="273">
        <v>0</v>
      </c>
      <c r="H1784" s="274"/>
      <c r="I1784" s="275" t="s">
        <v>509</v>
      </c>
      <c r="J1784" s="271">
        <v>3337</v>
      </c>
      <c r="K1784" s="272">
        <v>12359</v>
      </c>
    </row>
    <row r="1785" spans="2:11" s="256" customFormat="1" ht="26.25" customHeight="1" x14ac:dyDescent="0.2"/>
    <row r="1786" spans="2:11" s="256" customFormat="1" ht="22.5" customHeight="1" x14ac:dyDescent="0.2">
      <c r="B1786" s="257"/>
      <c r="C1786" s="258"/>
      <c r="D1786" s="258"/>
      <c r="E1786" s="258"/>
      <c r="F1786" s="258"/>
      <c r="G1786" s="259"/>
      <c r="H1786" s="260" t="s">
        <v>316</v>
      </c>
      <c r="I1786" s="261"/>
      <c r="J1786" s="262" t="s">
        <v>228</v>
      </c>
      <c r="K1786" s="262" t="s">
        <v>229</v>
      </c>
    </row>
    <row r="1787" spans="2:11" s="256" customFormat="1" ht="13.5" customHeight="1" x14ac:dyDescent="0.2">
      <c r="B1787" s="263"/>
      <c r="C1787" s="264"/>
      <c r="D1787" s="264"/>
      <c r="E1787" s="264"/>
      <c r="F1787" s="369" t="s">
        <v>599</v>
      </c>
      <c r="G1787" s="369"/>
      <c r="H1787" s="369"/>
      <c r="I1787" s="261"/>
      <c r="J1787" s="261"/>
      <c r="K1787" s="265"/>
    </row>
    <row r="1788" spans="2:11" s="256" customFormat="1" ht="13.5" customHeight="1" x14ac:dyDescent="0.2">
      <c r="B1788" s="367" t="s">
        <v>231</v>
      </c>
      <c r="C1788" s="367"/>
      <c r="D1788" s="367" t="s">
        <v>232</v>
      </c>
      <c r="E1788" s="367"/>
      <c r="F1788" s="266" t="s">
        <v>232</v>
      </c>
      <c r="G1788" s="266" t="s">
        <v>232</v>
      </c>
      <c r="H1788" s="368" t="s">
        <v>231</v>
      </c>
      <c r="I1788" s="267" t="s">
        <v>233</v>
      </c>
      <c r="J1788" s="261"/>
      <c r="K1788" s="265"/>
    </row>
    <row r="1789" spans="2:11" s="256" customFormat="1" ht="13.5" customHeight="1" x14ac:dyDescent="0.2">
      <c r="B1789" s="266" t="s">
        <v>234</v>
      </c>
      <c r="C1789" s="266" t="s">
        <v>235</v>
      </c>
      <c r="D1789" s="266" t="s">
        <v>234</v>
      </c>
      <c r="E1789" s="266" t="s">
        <v>235</v>
      </c>
      <c r="F1789" s="266" t="s">
        <v>592</v>
      </c>
      <c r="G1789" s="266" t="s">
        <v>594</v>
      </c>
      <c r="H1789" s="368"/>
      <c r="I1789" s="261"/>
      <c r="J1789" s="261"/>
      <c r="K1789" s="265"/>
    </row>
    <row r="1790" spans="2:11" s="256" customFormat="1" ht="13.5" customHeight="1" x14ac:dyDescent="0.2">
      <c r="B1790" s="268"/>
      <c r="C1790" s="268"/>
      <c r="D1790" s="268"/>
      <c r="E1790" s="268"/>
      <c r="F1790" s="268">
        <v>31.578199094862896</v>
      </c>
      <c r="G1790" s="268">
        <v>31.6867573444218</v>
      </c>
      <c r="H1790" s="269">
        <v>8.7776869388119891</v>
      </c>
      <c r="I1790" s="270" t="s">
        <v>236</v>
      </c>
      <c r="J1790" s="271">
        <v>3338</v>
      </c>
      <c r="K1790" s="272">
        <v>13591</v>
      </c>
    </row>
    <row r="1791" spans="2:11" s="256" customFormat="1" ht="13.5" customHeight="1" x14ac:dyDescent="0.2">
      <c r="B1791" s="268"/>
      <c r="C1791" s="268"/>
      <c r="D1791" s="268"/>
      <c r="E1791" s="268"/>
      <c r="F1791" s="268">
        <v>0.114147633799266</v>
      </c>
      <c r="G1791" s="268">
        <v>0.11485478204724602</v>
      </c>
      <c r="H1791" s="269">
        <v>17.670000000000002</v>
      </c>
      <c r="I1791" s="270" t="s">
        <v>250</v>
      </c>
      <c r="J1791" s="271">
        <v>3338</v>
      </c>
      <c r="K1791" s="272">
        <v>19967</v>
      </c>
    </row>
    <row r="1792" spans="2:11" s="256" customFormat="1" ht="13.5" customHeight="1" x14ac:dyDescent="0.2">
      <c r="B1792" s="273"/>
      <c r="C1792" s="273"/>
      <c r="D1792" s="273"/>
      <c r="E1792" s="273"/>
      <c r="F1792" s="273">
        <v>31.578199094862896</v>
      </c>
      <c r="G1792" s="273">
        <v>31.6867573444218</v>
      </c>
      <c r="H1792" s="274">
        <v>8.7776869388119891</v>
      </c>
      <c r="I1792" s="275" t="s">
        <v>251</v>
      </c>
      <c r="J1792" s="271">
        <v>3338</v>
      </c>
      <c r="K1792" s="272">
        <v>15744</v>
      </c>
    </row>
    <row r="1793" spans="2:11" s="256" customFormat="1" ht="13.5" customHeight="1" x14ac:dyDescent="0.2">
      <c r="B1793" s="273"/>
      <c r="C1793" s="273"/>
      <c r="D1793" s="273"/>
      <c r="E1793" s="273"/>
      <c r="F1793" s="273">
        <v>0</v>
      </c>
      <c r="G1793" s="273">
        <v>0</v>
      </c>
      <c r="H1793" s="274"/>
      <c r="I1793" s="275" t="s">
        <v>252</v>
      </c>
      <c r="J1793" s="271">
        <v>3338</v>
      </c>
      <c r="K1793" s="272">
        <v>13462</v>
      </c>
    </row>
    <row r="1794" spans="2:11" s="256" customFormat="1" ht="13.5" customHeight="1" x14ac:dyDescent="0.2">
      <c r="B1794" s="273"/>
      <c r="C1794" s="273"/>
      <c r="D1794" s="273"/>
      <c r="E1794" s="273"/>
      <c r="F1794" s="273">
        <v>0</v>
      </c>
      <c r="G1794" s="273">
        <v>0</v>
      </c>
      <c r="H1794" s="274"/>
      <c r="I1794" s="275" t="s">
        <v>253</v>
      </c>
      <c r="J1794" s="271">
        <v>3338</v>
      </c>
      <c r="K1794" s="272">
        <v>15544</v>
      </c>
    </row>
    <row r="1795" spans="2:11" s="256" customFormat="1" ht="13.5" customHeight="1" x14ac:dyDescent="0.2">
      <c r="B1795" s="273"/>
      <c r="C1795" s="273"/>
      <c r="D1795" s="273"/>
      <c r="E1795" s="273"/>
      <c r="F1795" s="273">
        <v>0</v>
      </c>
      <c r="G1795" s="273">
        <v>0</v>
      </c>
      <c r="H1795" s="274"/>
      <c r="I1795" s="275" t="s">
        <v>254</v>
      </c>
      <c r="J1795" s="271">
        <v>3338</v>
      </c>
      <c r="K1795" s="272">
        <v>12978</v>
      </c>
    </row>
    <row r="1796" spans="2:11" s="256" customFormat="1" ht="13.5" customHeight="1" x14ac:dyDescent="0.2">
      <c r="B1796" s="268"/>
      <c r="C1796" s="268"/>
      <c r="D1796" s="268"/>
      <c r="E1796" s="268"/>
      <c r="F1796" s="268">
        <v>2.1941450562839102</v>
      </c>
      <c r="G1796" s="268">
        <v>2.0563937048228498</v>
      </c>
      <c r="H1796" s="269"/>
      <c r="I1796" s="270" t="s">
        <v>237</v>
      </c>
      <c r="J1796" s="271">
        <v>3338</v>
      </c>
      <c r="K1796" s="272">
        <v>17726</v>
      </c>
    </row>
    <row r="1797" spans="2:11" s="256" customFormat="1" ht="13.5" customHeight="1" x14ac:dyDescent="0.2">
      <c r="B1797" s="273"/>
      <c r="C1797" s="273"/>
      <c r="D1797" s="273"/>
      <c r="E1797" s="273"/>
      <c r="F1797" s="273">
        <v>1.6924519551302699</v>
      </c>
      <c r="G1797" s="273">
        <v>1.5529155900751299</v>
      </c>
      <c r="H1797" s="274"/>
      <c r="I1797" s="275" t="s">
        <v>255</v>
      </c>
      <c r="J1797" s="271">
        <v>3338</v>
      </c>
      <c r="K1797" s="272">
        <v>17727</v>
      </c>
    </row>
    <row r="1798" spans="2:11" s="256" customFormat="1" ht="13.5" customHeight="1" x14ac:dyDescent="0.2">
      <c r="B1798" s="268"/>
      <c r="C1798" s="268"/>
      <c r="D1798" s="268"/>
      <c r="E1798" s="268"/>
      <c r="F1798" s="268">
        <v>0.50169310115363497</v>
      </c>
      <c r="G1798" s="268">
        <v>0.50347811474771997</v>
      </c>
      <c r="H1798" s="269"/>
      <c r="I1798" s="270" t="s">
        <v>256</v>
      </c>
      <c r="J1798" s="271">
        <v>3338</v>
      </c>
      <c r="K1798" s="272">
        <v>13592</v>
      </c>
    </row>
    <row r="1799" spans="2:11" s="256" customFormat="1" ht="13.5" customHeight="1" x14ac:dyDescent="0.2">
      <c r="B1799" s="273"/>
      <c r="C1799" s="273"/>
      <c r="D1799" s="273"/>
      <c r="E1799" s="273"/>
      <c r="F1799" s="273">
        <v>0</v>
      </c>
      <c r="G1799" s="273">
        <v>0</v>
      </c>
      <c r="H1799" s="274"/>
      <c r="I1799" s="275" t="s">
        <v>257</v>
      </c>
      <c r="J1799" s="271">
        <v>3338</v>
      </c>
      <c r="K1799" s="272">
        <v>11566</v>
      </c>
    </row>
    <row r="1800" spans="2:11" s="256" customFormat="1" ht="13.5" customHeight="1" x14ac:dyDescent="0.2">
      <c r="B1800" s="273"/>
      <c r="C1800" s="273"/>
      <c r="D1800" s="273"/>
      <c r="E1800" s="273"/>
      <c r="F1800" s="273">
        <v>0</v>
      </c>
      <c r="G1800" s="273">
        <v>0</v>
      </c>
      <c r="H1800" s="274"/>
      <c r="I1800" s="275" t="s">
        <v>258</v>
      </c>
      <c r="J1800" s="271">
        <v>3338</v>
      </c>
      <c r="K1800" s="272">
        <v>13419</v>
      </c>
    </row>
    <row r="1801" spans="2:11" s="256" customFormat="1" ht="13.5" customHeight="1" x14ac:dyDescent="0.2">
      <c r="B1801" s="273"/>
      <c r="C1801" s="273"/>
      <c r="D1801" s="273"/>
      <c r="E1801" s="273"/>
      <c r="F1801" s="273">
        <v>0</v>
      </c>
      <c r="G1801" s="273">
        <v>0</v>
      </c>
      <c r="H1801" s="274"/>
      <c r="I1801" s="275" t="s">
        <v>259</v>
      </c>
      <c r="J1801" s="271">
        <v>3338</v>
      </c>
      <c r="K1801" s="272">
        <v>11568</v>
      </c>
    </row>
    <row r="1802" spans="2:11" s="256" customFormat="1" ht="13.5" customHeight="1" x14ac:dyDescent="0.2">
      <c r="B1802" s="273"/>
      <c r="C1802" s="273"/>
      <c r="D1802" s="273"/>
      <c r="E1802" s="273"/>
      <c r="F1802" s="273">
        <v>0</v>
      </c>
      <c r="G1802" s="273">
        <v>0</v>
      </c>
      <c r="H1802" s="274"/>
      <c r="I1802" s="275" t="s">
        <v>260</v>
      </c>
      <c r="J1802" s="271">
        <v>3338</v>
      </c>
      <c r="K1802" s="272">
        <v>12479</v>
      </c>
    </row>
    <row r="1803" spans="2:11" s="256" customFormat="1" ht="13.5" customHeight="1" x14ac:dyDescent="0.2">
      <c r="B1803" s="273"/>
      <c r="C1803" s="273"/>
      <c r="D1803" s="273"/>
      <c r="E1803" s="273"/>
      <c r="F1803" s="273">
        <v>0</v>
      </c>
      <c r="G1803" s="273">
        <v>0</v>
      </c>
      <c r="H1803" s="274"/>
      <c r="I1803" s="275" t="s">
        <v>261</v>
      </c>
      <c r="J1803" s="271">
        <v>3338</v>
      </c>
      <c r="K1803" s="272">
        <v>12480</v>
      </c>
    </row>
    <row r="1804" spans="2:11" s="256" customFormat="1" ht="13.5" customHeight="1" x14ac:dyDescent="0.2">
      <c r="B1804" s="273"/>
      <c r="C1804" s="273"/>
      <c r="D1804" s="273"/>
      <c r="E1804" s="273"/>
      <c r="F1804" s="273">
        <v>0</v>
      </c>
      <c r="G1804" s="273">
        <v>0</v>
      </c>
      <c r="H1804" s="274"/>
      <c r="I1804" s="275" t="s">
        <v>262</v>
      </c>
      <c r="J1804" s="271">
        <v>3338</v>
      </c>
      <c r="K1804" s="272">
        <v>11578</v>
      </c>
    </row>
    <row r="1805" spans="2:11" s="256" customFormat="1" ht="13.5" customHeight="1" x14ac:dyDescent="0.2">
      <c r="B1805" s="273"/>
      <c r="C1805" s="273"/>
      <c r="D1805" s="273">
        <v>5</v>
      </c>
      <c r="E1805" s="273">
        <v>0</v>
      </c>
      <c r="F1805" s="273">
        <v>0</v>
      </c>
      <c r="G1805" s="273">
        <v>0</v>
      </c>
      <c r="H1805" s="274"/>
      <c r="I1805" s="275" t="s">
        <v>263</v>
      </c>
      <c r="J1805" s="271">
        <v>3338</v>
      </c>
      <c r="K1805" s="272">
        <v>12497</v>
      </c>
    </row>
    <row r="1806" spans="2:11" s="256" customFormat="1" ht="13.5" customHeight="1" x14ac:dyDescent="0.2">
      <c r="B1806" s="273"/>
      <c r="C1806" s="273"/>
      <c r="D1806" s="273"/>
      <c r="E1806" s="273"/>
      <c r="F1806" s="273">
        <v>0</v>
      </c>
      <c r="G1806" s="273">
        <v>0</v>
      </c>
      <c r="H1806" s="274"/>
      <c r="I1806" s="275" t="s">
        <v>264</v>
      </c>
      <c r="J1806" s="271">
        <v>3338</v>
      </c>
      <c r="K1806" s="272">
        <v>15546</v>
      </c>
    </row>
    <row r="1807" spans="2:11" s="256" customFormat="1" ht="13.5" customHeight="1" x14ac:dyDescent="0.2">
      <c r="B1807" s="273"/>
      <c r="C1807" s="273"/>
      <c r="D1807" s="273">
        <v>3</v>
      </c>
      <c r="E1807" s="273">
        <v>0</v>
      </c>
      <c r="F1807" s="273">
        <v>0.50169310115363497</v>
      </c>
      <c r="G1807" s="273">
        <v>0.50347811474771997</v>
      </c>
      <c r="H1807" s="274"/>
      <c r="I1807" s="275" t="s">
        <v>265</v>
      </c>
      <c r="J1807" s="271">
        <v>3338</v>
      </c>
      <c r="K1807" s="272">
        <v>12481</v>
      </c>
    </row>
    <row r="1808" spans="2:11" s="256" customFormat="1" ht="13.5" customHeight="1" x14ac:dyDescent="0.2">
      <c r="B1808" s="268"/>
      <c r="C1808" s="268"/>
      <c r="D1808" s="268"/>
      <c r="E1808" s="268"/>
      <c r="F1808" s="268">
        <v>2.1856829377175098</v>
      </c>
      <c r="G1808" s="268">
        <v>2.1955608343324102</v>
      </c>
      <c r="H1808" s="269"/>
      <c r="I1808" s="270" t="s">
        <v>266</v>
      </c>
      <c r="J1808" s="271">
        <v>3338</v>
      </c>
      <c r="K1808" s="272">
        <v>13594</v>
      </c>
    </row>
    <row r="1809" spans="2:11" s="256" customFormat="1" ht="13.5" customHeight="1" x14ac:dyDescent="0.2">
      <c r="B1809" s="273"/>
      <c r="C1809" s="273"/>
      <c r="D1809" s="273"/>
      <c r="E1809" s="273"/>
      <c r="F1809" s="273">
        <v>0</v>
      </c>
      <c r="G1809" s="273">
        <v>0</v>
      </c>
      <c r="H1809" s="274"/>
      <c r="I1809" s="275" t="s">
        <v>267</v>
      </c>
      <c r="J1809" s="271">
        <v>3338</v>
      </c>
      <c r="K1809" s="272">
        <v>15609</v>
      </c>
    </row>
    <row r="1810" spans="2:11" s="256" customFormat="1" ht="13.5" customHeight="1" x14ac:dyDescent="0.2">
      <c r="B1810" s="273"/>
      <c r="C1810" s="273"/>
      <c r="D1810" s="273"/>
      <c r="E1810" s="273"/>
      <c r="F1810" s="273">
        <v>0</v>
      </c>
      <c r="G1810" s="273">
        <v>0</v>
      </c>
      <c r="H1810" s="274"/>
      <c r="I1810" s="275" t="s">
        <v>268</v>
      </c>
      <c r="J1810" s="271">
        <v>3338</v>
      </c>
      <c r="K1810" s="272">
        <v>11524</v>
      </c>
    </row>
    <row r="1811" spans="2:11" s="256" customFormat="1" ht="13.5" customHeight="1" x14ac:dyDescent="0.2">
      <c r="B1811" s="273"/>
      <c r="C1811" s="273"/>
      <c r="D1811" s="273"/>
      <c r="E1811" s="273"/>
      <c r="F1811" s="273">
        <v>0</v>
      </c>
      <c r="G1811" s="273">
        <v>0</v>
      </c>
      <c r="H1811" s="274"/>
      <c r="I1811" s="275" t="s">
        <v>269</v>
      </c>
      <c r="J1811" s="271">
        <v>3338</v>
      </c>
      <c r="K1811" s="272">
        <v>15745</v>
      </c>
    </row>
    <row r="1812" spans="2:11" s="256" customFormat="1" ht="13.5" customHeight="1" x14ac:dyDescent="0.2">
      <c r="B1812" s="273"/>
      <c r="C1812" s="273"/>
      <c r="D1812" s="273"/>
      <c r="E1812" s="273"/>
      <c r="F1812" s="273">
        <v>0</v>
      </c>
      <c r="G1812" s="273">
        <v>0</v>
      </c>
      <c r="H1812" s="274"/>
      <c r="I1812" s="275" t="s">
        <v>270</v>
      </c>
      <c r="J1812" s="271">
        <v>3338</v>
      </c>
      <c r="K1812" s="272">
        <v>15545</v>
      </c>
    </row>
    <row r="1813" spans="2:11" s="256" customFormat="1" ht="13.5" customHeight="1" x14ac:dyDescent="0.2">
      <c r="B1813" s="268"/>
      <c r="C1813" s="268"/>
      <c r="D1813" s="268"/>
      <c r="E1813" s="268"/>
      <c r="F1813" s="268">
        <v>64.041972911135701</v>
      </c>
      <c r="G1813" s="268">
        <v>64.061288116422887</v>
      </c>
      <c r="H1813" s="269"/>
      <c r="I1813" s="270" t="s">
        <v>238</v>
      </c>
      <c r="J1813" s="271">
        <v>3338</v>
      </c>
      <c r="K1813" s="272">
        <v>13595</v>
      </c>
    </row>
    <row r="1814" spans="2:11" s="256" customFormat="1" ht="13.5" customHeight="1" x14ac:dyDescent="0.2">
      <c r="B1814" s="273"/>
      <c r="C1814" s="273"/>
      <c r="D1814" s="273"/>
      <c r="E1814" s="273"/>
      <c r="F1814" s="273">
        <v>0</v>
      </c>
      <c r="G1814" s="273">
        <v>0</v>
      </c>
      <c r="H1814" s="274"/>
      <c r="I1814" s="275" t="s">
        <v>271</v>
      </c>
      <c r="J1814" s="271">
        <v>3338</v>
      </c>
      <c r="K1814" s="272">
        <v>15610</v>
      </c>
    </row>
    <row r="1815" spans="2:11" s="256" customFormat="1" ht="13.5" customHeight="1" x14ac:dyDescent="0.2">
      <c r="B1815" s="273"/>
      <c r="C1815" s="273"/>
      <c r="D1815" s="273"/>
      <c r="E1815" s="273"/>
      <c r="F1815" s="273">
        <v>25.484364701283997</v>
      </c>
      <c r="G1815" s="273">
        <v>25.480937872230996</v>
      </c>
      <c r="H1815" s="274"/>
      <c r="I1815" s="275" t="s">
        <v>246</v>
      </c>
      <c r="J1815" s="271">
        <v>3338</v>
      </c>
      <c r="K1815" s="272">
        <v>15611</v>
      </c>
    </row>
    <row r="1816" spans="2:11" s="256" customFormat="1" ht="13.5" customHeight="1" x14ac:dyDescent="0.2">
      <c r="B1816" s="273"/>
      <c r="C1816" s="273"/>
      <c r="D1816" s="273"/>
      <c r="E1816" s="273"/>
      <c r="F1816" s="273">
        <v>38.557608209851693</v>
      </c>
      <c r="G1816" s="273">
        <v>38.580350244191891</v>
      </c>
      <c r="H1816" s="274"/>
      <c r="I1816" s="275" t="s">
        <v>272</v>
      </c>
      <c r="J1816" s="271">
        <v>3338</v>
      </c>
      <c r="K1816" s="272">
        <v>15608</v>
      </c>
    </row>
    <row r="1817" spans="2:11" s="256" customFormat="1" ht="13.5" customHeight="1" x14ac:dyDescent="0.2">
      <c r="B1817" s="268"/>
      <c r="C1817" s="268"/>
      <c r="D1817" s="268">
        <v>6</v>
      </c>
      <c r="E1817" s="268">
        <v>0</v>
      </c>
      <c r="F1817" s="268">
        <v>0</v>
      </c>
      <c r="G1817" s="268">
        <v>0</v>
      </c>
      <c r="H1817" s="269"/>
      <c r="I1817" s="270" t="s">
        <v>273</v>
      </c>
      <c r="J1817" s="271">
        <v>3338</v>
      </c>
      <c r="K1817" s="272">
        <v>15584</v>
      </c>
    </row>
    <row r="1818" spans="2:11" s="256" customFormat="1" ht="13.5" customHeight="1" x14ac:dyDescent="0.2">
      <c r="B1818" s="268"/>
      <c r="C1818" s="268"/>
      <c r="D1818" s="268"/>
      <c r="E1818" s="268"/>
      <c r="F1818" s="268">
        <v>0</v>
      </c>
      <c r="G1818" s="268">
        <v>0</v>
      </c>
      <c r="H1818" s="269"/>
      <c r="I1818" s="270" t="s">
        <v>274</v>
      </c>
      <c r="J1818" s="271">
        <v>3338</v>
      </c>
      <c r="K1818" s="272">
        <v>17728</v>
      </c>
    </row>
    <row r="1819" spans="2:11" s="256" customFormat="1" ht="13.5" customHeight="1" x14ac:dyDescent="0.2">
      <c r="B1819" s="268"/>
      <c r="C1819" s="268"/>
      <c r="D1819" s="268"/>
      <c r="E1819" s="268"/>
      <c r="F1819" s="268">
        <v>-10.4432341592754</v>
      </c>
      <c r="G1819" s="268">
        <v>-10.539949019550699</v>
      </c>
      <c r="H1819" s="269"/>
      <c r="I1819" s="270" t="s">
        <v>275</v>
      </c>
      <c r="J1819" s="271">
        <v>3338</v>
      </c>
      <c r="K1819" s="272">
        <v>15624</v>
      </c>
    </row>
    <row r="1820" spans="2:11" s="256" customFormat="1" ht="13.5" customHeight="1" x14ac:dyDescent="0.2">
      <c r="B1820" s="268"/>
      <c r="C1820" s="268"/>
      <c r="D1820" s="268">
        <v>10</v>
      </c>
      <c r="E1820" s="268">
        <v>0</v>
      </c>
      <c r="F1820" s="268">
        <v>3.8781348928477901</v>
      </c>
      <c r="G1820" s="268">
        <v>3.7484764244075395</v>
      </c>
      <c r="H1820" s="269"/>
      <c r="I1820" s="270" t="s">
        <v>276</v>
      </c>
      <c r="J1820" s="271">
        <v>3338</v>
      </c>
      <c r="K1820" s="272">
        <v>15644</v>
      </c>
    </row>
    <row r="1821" spans="2:11" s="256" customFormat="1" ht="13.5" customHeight="1" x14ac:dyDescent="0.2">
      <c r="B1821" s="268"/>
      <c r="C1821" s="268"/>
      <c r="D1821" s="268">
        <v>5</v>
      </c>
      <c r="E1821" s="268">
        <v>0</v>
      </c>
      <c r="F1821" s="268">
        <v>0</v>
      </c>
      <c r="G1821" s="268">
        <v>0</v>
      </c>
      <c r="H1821" s="269"/>
      <c r="I1821" s="270" t="s">
        <v>239</v>
      </c>
      <c r="J1821" s="271">
        <v>3338</v>
      </c>
      <c r="K1821" s="272">
        <v>15704</v>
      </c>
    </row>
    <row r="1822" spans="2:11" s="256" customFormat="1" ht="13.5" customHeight="1" x14ac:dyDescent="0.2">
      <c r="B1822" s="268"/>
      <c r="C1822" s="268"/>
      <c r="D1822" s="268"/>
      <c r="E1822" s="268"/>
      <c r="F1822" s="268">
        <v>31.9657445622172</v>
      </c>
      <c r="G1822" s="268">
        <v>32.075380677122297</v>
      </c>
      <c r="H1822" s="269">
        <v>8.6081698025638893</v>
      </c>
      <c r="I1822" s="270" t="s">
        <v>277</v>
      </c>
      <c r="J1822" s="271">
        <v>3338</v>
      </c>
      <c r="K1822" s="272">
        <v>15749</v>
      </c>
    </row>
    <row r="1823" spans="2:11" s="256" customFormat="1" ht="13.5" customHeight="1" x14ac:dyDescent="0.2">
      <c r="B1823" s="268"/>
      <c r="C1823" s="268"/>
      <c r="D1823" s="268"/>
      <c r="E1823" s="268"/>
      <c r="F1823" s="268">
        <v>100</v>
      </c>
      <c r="G1823" s="268">
        <v>100</v>
      </c>
      <c r="H1823" s="269">
        <v>2.7718354574618198</v>
      </c>
      <c r="I1823" s="270" t="s">
        <v>278</v>
      </c>
      <c r="J1823" s="271">
        <v>3338</v>
      </c>
      <c r="K1823" s="272">
        <v>11258</v>
      </c>
    </row>
    <row r="1824" spans="2:11" s="256" customFormat="1" ht="13.5" customHeight="1" x14ac:dyDescent="0.2">
      <c r="B1824" s="268"/>
      <c r="C1824" s="268"/>
      <c r="D1824" s="268">
        <v>33</v>
      </c>
      <c r="E1824" s="268">
        <v>28</v>
      </c>
      <c r="F1824" s="268">
        <v>31.578199094862896</v>
      </c>
      <c r="G1824" s="268">
        <v>31.6867573444218</v>
      </c>
      <c r="H1824" s="269">
        <v>8.7776869388119891</v>
      </c>
      <c r="I1824" s="270" t="s">
        <v>240</v>
      </c>
      <c r="J1824" s="271">
        <v>3338</v>
      </c>
      <c r="K1824" s="272">
        <v>15705</v>
      </c>
    </row>
    <row r="1825" spans="2:11" s="256" customFormat="1" ht="13.5" customHeight="1" x14ac:dyDescent="0.2">
      <c r="B1825" s="268"/>
      <c r="C1825" s="268"/>
      <c r="D1825" s="268"/>
      <c r="E1825" s="268"/>
      <c r="F1825" s="268">
        <v>24.057017236110198</v>
      </c>
      <c r="G1825" s="268">
        <v>24.053804104451199</v>
      </c>
      <c r="H1825" s="269"/>
      <c r="I1825" s="270" t="s">
        <v>279</v>
      </c>
      <c r="J1825" s="271">
        <v>3338</v>
      </c>
      <c r="K1825" s="272">
        <v>16144</v>
      </c>
    </row>
    <row r="1826" spans="2:11" s="256" customFormat="1" ht="13.5" customHeight="1" x14ac:dyDescent="0.2">
      <c r="B1826" s="273"/>
      <c r="C1826" s="273"/>
      <c r="D1826" s="273"/>
      <c r="E1826" s="273"/>
      <c r="F1826" s="273">
        <v>2.1856829377175098</v>
      </c>
      <c r="G1826" s="273">
        <v>2.1955608343324102</v>
      </c>
      <c r="H1826" s="274"/>
      <c r="I1826" s="275" t="s">
        <v>508</v>
      </c>
      <c r="J1826" s="271">
        <v>3338</v>
      </c>
      <c r="K1826" s="272">
        <v>12755</v>
      </c>
    </row>
    <row r="1827" spans="2:11" s="256" customFormat="1" ht="13.5" customHeight="1" x14ac:dyDescent="0.2">
      <c r="B1827" s="273"/>
      <c r="C1827" s="273"/>
      <c r="D1827" s="273"/>
      <c r="E1827" s="273"/>
      <c r="F1827" s="273">
        <v>0</v>
      </c>
      <c r="G1827" s="273">
        <v>0</v>
      </c>
      <c r="H1827" s="274"/>
      <c r="I1827" s="275" t="s">
        <v>509</v>
      </c>
      <c r="J1827" s="271">
        <v>3338</v>
      </c>
      <c r="K1827" s="272">
        <v>12359</v>
      </c>
    </row>
    <row r="1828" spans="2:11" s="256" customFormat="1" ht="26.25" customHeight="1" x14ac:dyDescent="0.2"/>
    <row r="1829" spans="2:11" s="256" customFormat="1" ht="22.5" customHeight="1" x14ac:dyDescent="0.2">
      <c r="B1829" s="257"/>
      <c r="C1829" s="258"/>
      <c r="D1829" s="258"/>
      <c r="E1829" s="258"/>
      <c r="F1829" s="258"/>
      <c r="G1829" s="259"/>
      <c r="H1829" s="260" t="s">
        <v>317</v>
      </c>
      <c r="I1829" s="261"/>
      <c r="J1829" s="262" t="s">
        <v>228</v>
      </c>
      <c r="K1829" s="262" t="s">
        <v>229</v>
      </c>
    </row>
    <row r="1830" spans="2:11" s="256" customFormat="1" ht="13.5" customHeight="1" x14ac:dyDescent="0.2">
      <c r="B1830" s="263"/>
      <c r="C1830" s="264"/>
      <c r="D1830" s="264"/>
      <c r="E1830" s="264"/>
      <c r="F1830" s="369" t="s">
        <v>600</v>
      </c>
      <c r="G1830" s="369"/>
      <c r="H1830" s="369"/>
      <c r="I1830" s="261"/>
      <c r="J1830" s="261"/>
      <c r="K1830" s="265"/>
    </row>
    <row r="1831" spans="2:11" s="256" customFormat="1" ht="13.5" customHeight="1" x14ac:dyDescent="0.2">
      <c r="B1831" s="367" t="s">
        <v>231</v>
      </c>
      <c r="C1831" s="367"/>
      <c r="D1831" s="367" t="s">
        <v>232</v>
      </c>
      <c r="E1831" s="367"/>
      <c r="F1831" s="266" t="s">
        <v>232</v>
      </c>
      <c r="G1831" s="266" t="s">
        <v>232</v>
      </c>
      <c r="H1831" s="368" t="s">
        <v>231</v>
      </c>
      <c r="I1831" s="267" t="s">
        <v>233</v>
      </c>
      <c r="J1831" s="261"/>
      <c r="K1831" s="265"/>
    </row>
    <row r="1832" spans="2:11" s="256" customFormat="1" ht="13.5" customHeight="1" x14ac:dyDescent="0.2">
      <c r="B1832" s="266" t="s">
        <v>234</v>
      </c>
      <c r="C1832" s="266" t="s">
        <v>235</v>
      </c>
      <c r="D1832" s="266" t="s">
        <v>234</v>
      </c>
      <c r="E1832" s="266" t="s">
        <v>235</v>
      </c>
      <c r="F1832" s="266" t="s">
        <v>592</v>
      </c>
      <c r="G1832" s="266" t="s">
        <v>594</v>
      </c>
      <c r="H1832" s="368"/>
      <c r="I1832" s="261"/>
      <c r="J1832" s="261"/>
      <c r="K1832" s="265"/>
    </row>
    <row r="1833" spans="2:11" s="256" customFormat="1" ht="13.5" customHeight="1" x14ac:dyDescent="0.2">
      <c r="B1833" s="268"/>
      <c r="C1833" s="268"/>
      <c r="D1833" s="268">
        <v>59.4</v>
      </c>
      <c r="E1833" s="268">
        <v>47.7</v>
      </c>
      <c r="F1833" s="268">
        <v>49.955460958723393</v>
      </c>
      <c r="G1833" s="268">
        <v>50.146656436703203</v>
      </c>
      <c r="H1833" s="269">
        <v>7.1154326376773689</v>
      </c>
      <c r="I1833" s="270" t="s">
        <v>236</v>
      </c>
      <c r="J1833" s="271">
        <v>3339</v>
      </c>
      <c r="K1833" s="272">
        <v>13591</v>
      </c>
    </row>
    <row r="1834" spans="2:11" s="256" customFormat="1" ht="13.5" customHeight="1" x14ac:dyDescent="0.2">
      <c r="B1834" s="268">
        <v>5.5</v>
      </c>
      <c r="C1834" s="268">
        <v>4</v>
      </c>
      <c r="D1834" s="268"/>
      <c r="E1834" s="268"/>
      <c r="F1834" s="268">
        <v>23.902658919469598</v>
      </c>
      <c r="G1834" s="268">
        <v>24.000797997148801</v>
      </c>
      <c r="H1834" s="269">
        <v>4.3333547349986201</v>
      </c>
      <c r="I1834" s="270" t="s">
        <v>250</v>
      </c>
      <c r="J1834" s="271">
        <v>3339</v>
      </c>
      <c r="K1834" s="272">
        <v>19967</v>
      </c>
    </row>
    <row r="1835" spans="2:11" s="256" customFormat="1" ht="13.5" customHeight="1" x14ac:dyDescent="0.2">
      <c r="B1835" s="273"/>
      <c r="C1835" s="273"/>
      <c r="D1835" s="273"/>
      <c r="E1835" s="273"/>
      <c r="F1835" s="273">
        <v>29.688582052054201</v>
      </c>
      <c r="G1835" s="273">
        <v>29.792815408368099</v>
      </c>
      <c r="H1835" s="274">
        <v>9.2945867828009892</v>
      </c>
      <c r="I1835" s="275" t="s">
        <v>251</v>
      </c>
      <c r="J1835" s="271">
        <v>3339</v>
      </c>
      <c r="K1835" s="272">
        <v>15744</v>
      </c>
    </row>
    <row r="1836" spans="2:11" s="256" customFormat="1" ht="13.5" customHeight="1" x14ac:dyDescent="0.2">
      <c r="B1836" s="273"/>
      <c r="C1836" s="273"/>
      <c r="D1836" s="273"/>
      <c r="E1836" s="273"/>
      <c r="F1836" s="273">
        <v>20.096804433320298</v>
      </c>
      <c r="G1836" s="273">
        <v>20.183917783776096</v>
      </c>
      <c r="H1836" s="274">
        <v>3.9249956166578901</v>
      </c>
      <c r="I1836" s="275" t="s">
        <v>252</v>
      </c>
      <c r="J1836" s="271">
        <v>3339</v>
      </c>
      <c r="K1836" s="272">
        <v>13462</v>
      </c>
    </row>
    <row r="1837" spans="2:11" s="256" customFormat="1" ht="13.5" customHeight="1" x14ac:dyDescent="0.2">
      <c r="B1837" s="273"/>
      <c r="C1837" s="273"/>
      <c r="D1837" s="273"/>
      <c r="E1837" s="273"/>
      <c r="F1837" s="273">
        <v>0</v>
      </c>
      <c r="G1837" s="273">
        <v>0</v>
      </c>
      <c r="H1837" s="274"/>
      <c r="I1837" s="275" t="s">
        <v>253</v>
      </c>
      <c r="J1837" s="271">
        <v>3339</v>
      </c>
      <c r="K1837" s="272">
        <v>15544</v>
      </c>
    </row>
    <row r="1838" spans="2:11" s="256" customFormat="1" ht="13.5" customHeight="1" x14ac:dyDescent="0.2">
      <c r="B1838" s="273"/>
      <c r="C1838" s="273"/>
      <c r="D1838" s="273"/>
      <c r="E1838" s="273"/>
      <c r="F1838" s="273">
        <v>8.7781089618980693E-2</v>
      </c>
      <c r="G1838" s="273">
        <v>8.7783288273765803E-2</v>
      </c>
      <c r="H1838" s="274">
        <v>4.6000000000000005</v>
      </c>
      <c r="I1838" s="275" t="s">
        <v>254</v>
      </c>
      <c r="J1838" s="271">
        <v>3339</v>
      </c>
      <c r="K1838" s="272">
        <v>12978</v>
      </c>
    </row>
    <row r="1839" spans="2:11" s="256" customFormat="1" ht="13.5" customHeight="1" x14ac:dyDescent="0.2">
      <c r="B1839" s="268">
        <v>3.5</v>
      </c>
      <c r="C1839" s="268">
        <v>2</v>
      </c>
      <c r="D1839" s="268">
        <v>49.7</v>
      </c>
      <c r="E1839" s="268">
        <v>38</v>
      </c>
      <c r="F1839" s="268">
        <v>25.331102689776998</v>
      </c>
      <c r="G1839" s="268">
        <v>25.146742791046901</v>
      </c>
      <c r="H1839" s="269">
        <v>2.8478152393668399</v>
      </c>
      <c r="I1839" s="270" t="s">
        <v>237</v>
      </c>
      <c r="J1839" s="271">
        <v>3339</v>
      </c>
      <c r="K1839" s="272">
        <v>17726</v>
      </c>
    </row>
    <row r="1840" spans="2:11" s="256" customFormat="1" ht="13.5" customHeight="1" x14ac:dyDescent="0.2">
      <c r="B1840" s="273"/>
      <c r="C1840" s="273"/>
      <c r="D1840" s="273"/>
      <c r="E1840" s="273"/>
      <c r="F1840" s="273">
        <v>7.7733103556457896</v>
      </c>
      <c r="G1840" s="273">
        <v>7.5145856637193198</v>
      </c>
      <c r="H1840" s="274"/>
      <c r="I1840" s="275" t="s">
        <v>255</v>
      </c>
      <c r="J1840" s="271">
        <v>3339</v>
      </c>
      <c r="K1840" s="272">
        <v>17727</v>
      </c>
    </row>
    <row r="1841" spans="2:11" s="256" customFormat="1" ht="13.5" customHeight="1" x14ac:dyDescent="0.2">
      <c r="B1841" s="268"/>
      <c r="C1841" s="268"/>
      <c r="D1841" s="268"/>
      <c r="E1841" s="268"/>
      <c r="F1841" s="268">
        <v>17.5577923341312</v>
      </c>
      <c r="G1841" s="268">
        <v>17.632157127327499</v>
      </c>
      <c r="H1841" s="269">
        <v>4.10862020105347</v>
      </c>
      <c r="I1841" s="270" t="s">
        <v>256</v>
      </c>
      <c r="J1841" s="271">
        <v>3339</v>
      </c>
      <c r="K1841" s="272">
        <v>13592</v>
      </c>
    </row>
    <row r="1842" spans="2:11" s="256" customFormat="1" ht="13.5" customHeight="1" x14ac:dyDescent="0.2">
      <c r="B1842" s="273"/>
      <c r="C1842" s="273"/>
      <c r="D1842" s="273"/>
      <c r="E1842" s="273"/>
      <c r="F1842" s="273">
        <v>3.1643254852662297</v>
      </c>
      <c r="G1842" s="273">
        <v>3.1745074649682499</v>
      </c>
      <c r="H1842" s="274">
        <v>0.65784611649758606</v>
      </c>
      <c r="I1842" s="275" t="s">
        <v>257</v>
      </c>
      <c r="J1842" s="271">
        <v>3339</v>
      </c>
      <c r="K1842" s="272">
        <v>11566</v>
      </c>
    </row>
    <row r="1843" spans="2:11" s="256" customFormat="1" ht="13.5" customHeight="1" x14ac:dyDescent="0.2">
      <c r="B1843" s="273"/>
      <c r="C1843" s="273"/>
      <c r="D1843" s="273"/>
      <c r="E1843" s="273"/>
      <c r="F1843" s="273">
        <v>8.7476429801429898</v>
      </c>
      <c r="G1843" s="273">
        <v>8.7846190395781996</v>
      </c>
      <c r="H1843" s="274">
        <v>4.7818872612689702</v>
      </c>
      <c r="I1843" s="275" t="s">
        <v>258</v>
      </c>
      <c r="J1843" s="271">
        <v>3339</v>
      </c>
      <c r="K1843" s="272">
        <v>13419</v>
      </c>
    </row>
    <row r="1844" spans="2:11" s="256" customFormat="1" ht="13.5" customHeight="1" x14ac:dyDescent="0.2">
      <c r="B1844" s="273"/>
      <c r="C1844" s="273"/>
      <c r="D1844" s="273"/>
      <c r="E1844" s="273"/>
      <c r="F1844" s="273">
        <v>0</v>
      </c>
      <c r="G1844" s="273">
        <v>0</v>
      </c>
      <c r="H1844" s="274"/>
      <c r="I1844" s="275" t="s">
        <v>259</v>
      </c>
      <c r="J1844" s="271">
        <v>3339</v>
      </c>
      <c r="K1844" s="272">
        <v>11568</v>
      </c>
    </row>
    <row r="1845" spans="2:11" s="256" customFormat="1" ht="13.5" customHeight="1" x14ac:dyDescent="0.2">
      <c r="B1845" s="273"/>
      <c r="C1845" s="273"/>
      <c r="D1845" s="273"/>
      <c r="E1845" s="273"/>
      <c r="F1845" s="273">
        <v>5.2086690800263797</v>
      </c>
      <c r="G1845" s="273">
        <v>5.2350060335973394</v>
      </c>
      <c r="H1845" s="274">
        <v>5.0499236414772595</v>
      </c>
      <c r="I1845" s="275" t="s">
        <v>260</v>
      </c>
      <c r="J1845" s="271">
        <v>3339</v>
      </c>
      <c r="K1845" s="272">
        <v>12479</v>
      </c>
    </row>
    <row r="1846" spans="2:11" s="256" customFormat="1" ht="13.5" customHeight="1" x14ac:dyDescent="0.2">
      <c r="B1846" s="273"/>
      <c r="C1846" s="273"/>
      <c r="D1846" s="273"/>
      <c r="E1846" s="273"/>
      <c r="F1846" s="273">
        <v>0.42335675649565802</v>
      </c>
      <c r="G1846" s="273">
        <v>0.42420167526751501</v>
      </c>
      <c r="H1846" s="274">
        <v>4.4928168482898299</v>
      </c>
      <c r="I1846" s="275" t="s">
        <v>261</v>
      </c>
      <c r="J1846" s="271">
        <v>3339</v>
      </c>
      <c r="K1846" s="272">
        <v>12480</v>
      </c>
    </row>
    <row r="1847" spans="2:11" s="256" customFormat="1" ht="13.5" customHeight="1" x14ac:dyDescent="0.2">
      <c r="B1847" s="273"/>
      <c r="C1847" s="273"/>
      <c r="D1847" s="273"/>
      <c r="E1847" s="273"/>
      <c r="F1847" s="273">
        <v>1.3798032199987402E-2</v>
      </c>
      <c r="G1847" s="273">
        <v>1.3822913916239802E-2</v>
      </c>
      <c r="H1847" s="274">
        <v>1.52</v>
      </c>
      <c r="I1847" s="275" t="s">
        <v>262</v>
      </c>
      <c r="J1847" s="271">
        <v>3339</v>
      </c>
      <c r="K1847" s="272">
        <v>11578</v>
      </c>
    </row>
    <row r="1848" spans="2:11" s="256" customFormat="1" ht="13.5" customHeight="1" x14ac:dyDescent="0.2">
      <c r="B1848" s="273"/>
      <c r="C1848" s="273"/>
      <c r="D1848" s="273">
        <v>5</v>
      </c>
      <c r="E1848" s="273">
        <v>0</v>
      </c>
      <c r="F1848" s="273">
        <v>0</v>
      </c>
      <c r="G1848" s="273">
        <v>0</v>
      </c>
      <c r="H1848" s="274"/>
      <c r="I1848" s="275" t="s">
        <v>263</v>
      </c>
      <c r="J1848" s="271">
        <v>3339</v>
      </c>
      <c r="K1848" s="272">
        <v>12497</v>
      </c>
    </row>
    <row r="1849" spans="2:11" s="256" customFormat="1" ht="13.5" customHeight="1" x14ac:dyDescent="0.2">
      <c r="B1849" s="273"/>
      <c r="C1849" s="273"/>
      <c r="D1849" s="273"/>
      <c r="E1849" s="273"/>
      <c r="F1849" s="273">
        <v>0</v>
      </c>
      <c r="G1849" s="273">
        <v>0</v>
      </c>
      <c r="H1849" s="274"/>
      <c r="I1849" s="275" t="s">
        <v>264</v>
      </c>
      <c r="J1849" s="271">
        <v>3339</v>
      </c>
      <c r="K1849" s="272">
        <v>15546</v>
      </c>
    </row>
    <row r="1850" spans="2:11" s="256" customFormat="1" ht="13.5" customHeight="1" x14ac:dyDescent="0.2">
      <c r="B1850" s="273"/>
      <c r="C1850" s="273"/>
      <c r="D1850" s="273">
        <v>3</v>
      </c>
      <c r="E1850" s="273">
        <v>0</v>
      </c>
      <c r="F1850" s="273">
        <v>0</v>
      </c>
      <c r="G1850" s="273">
        <v>0</v>
      </c>
      <c r="H1850" s="274"/>
      <c r="I1850" s="275" t="s">
        <v>265</v>
      </c>
      <c r="J1850" s="271">
        <v>3339</v>
      </c>
      <c r="K1850" s="272">
        <v>12481</v>
      </c>
    </row>
    <row r="1851" spans="2:11" s="256" customFormat="1" ht="13.5" customHeight="1" x14ac:dyDescent="0.2">
      <c r="B1851" s="268"/>
      <c r="C1851" s="268"/>
      <c r="D1851" s="268"/>
      <c r="E1851" s="268"/>
      <c r="F1851" s="268">
        <v>9.7397088706575516</v>
      </c>
      <c r="G1851" s="268">
        <v>9.8207885736844105</v>
      </c>
      <c r="H1851" s="269">
        <v>3.14605788340238</v>
      </c>
      <c r="I1851" s="270" t="s">
        <v>266</v>
      </c>
      <c r="J1851" s="271">
        <v>3339</v>
      </c>
      <c r="K1851" s="272">
        <v>13594</v>
      </c>
    </row>
    <row r="1852" spans="2:11" s="256" customFormat="1" ht="13.5" customHeight="1" x14ac:dyDescent="0.2">
      <c r="B1852" s="273"/>
      <c r="C1852" s="273"/>
      <c r="D1852" s="273"/>
      <c r="E1852" s="273"/>
      <c r="F1852" s="273">
        <v>1.1376660232243199</v>
      </c>
      <c r="G1852" s="273">
        <v>1.1468294422666399</v>
      </c>
      <c r="H1852" s="274">
        <v>0.54368317928491494</v>
      </c>
      <c r="I1852" s="275" t="s">
        <v>267</v>
      </c>
      <c r="J1852" s="271">
        <v>3339</v>
      </c>
      <c r="K1852" s="272">
        <v>15609</v>
      </c>
    </row>
    <row r="1853" spans="2:11" s="256" customFormat="1" ht="13.5" customHeight="1" x14ac:dyDescent="0.2">
      <c r="B1853" s="273"/>
      <c r="C1853" s="273"/>
      <c r="D1853" s="273"/>
      <c r="E1853" s="273"/>
      <c r="F1853" s="273">
        <v>7.6189687151279193</v>
      </c>
      <c r="G1853" s="273">
        <v>7.6879457337738497</v>
      </c>
      <c r="H1853" s="274">
        <v>3.5640780442641899</v>
      </c>
      <c r="I1853" s="275" t="s">
        <v>268</v>
      </c>
      <c r="J1853" s="271">
        <v>3339</v>
      </c>
      <c r="K1853" s="272">
        <v>11524</v>
      </c>
    </row>
    <row r="1854" spans="2:11" s="256" customFormat="1" ht="13.5" customHeight="1" x14ac:dyDescent="0.2">
      <c r="B1854" s="273"/>
      <c r="C1854" s="273"/>
      <c r="D1854" s="273"/>
      <c r="E1854" s="273"/>
      <c r="F1854" s="273">
        <v>0.55380398350273496</v>
      </c>
      <c r="G1854" s="273">
        <v>0.55286687564141201</v>
      </c>
      <c r="H1854" s="274">
        <v>5.1797368058620297</v>
      </c>
      <c r="I1854" s="275" t="s">
        <v>269</v>
      </c>
      <c r="J1854" s="271">
        <v>3339</v>
      </c>
      <c r="K1854" s="272">
        <v>15745</v>
      </c>
    </row>
    <row r="1855" spans="2:11" s="256" customFormat="1" ht="13.5" customHeight="1" x14ac:dyDescent="0.2">
      <c r="B1855" s="273"/>
      <c r="C1855" s="273"/>
      <c r="D1855" s="273"/>
      <c r="E1855" s="273"/>
      <c r="F1855" s="273">
        <v>0</v>
      </c>
      <c r="G1855" s="273">
        <v>0</v>
      </c>
      <c r="H1855" s="274"/>
      <c r="I1855" s="275" t="s">
        <v>270</v>
      </c>
      <c r="J1855" s="271">
        <v>3339</v>
      </c>
      <c r="K1855" s="272">
        <v>15545</v>
      </c>
    </row>
    <row r="1856" spans="2:11" s="256" customFormat="1" ht="13.5" customHeight="1" x14ac:dyDescent="0.2">
      <c r="B1856" s="268"/>
      <c r="C1856" s="268"/>
      <c r="D1856" s="268">
        <v>0</v>
      </c>
      <c r="E1856" s="268">
        <v>0</v>
      </c>
      <c r="F1856" s="268">
        <v>14.973727480842099</v>
      </c>
      <c r="G1856" s="268">
        <v>14.885812198565601</v>
      </c>
      <c r="H1856" s="269"/>
      <c r="I1856" s="270" t="s">
        <v>238</v>
      </c>
      <c r="J1856" s="271">
        <v>3339</v>
      </c>
      <c r="K1856" s="272">
        <v>13595</v>
      </c>
    </row>
    <row r="1857" spans="2:11" s="256" customFormat="1" ht="13.5" customHeight="1" x14ac:dyDescent="0.2">
      <c r="B1857" s="273"/>
      <c r="C1857" s="273"/>
      <c r="D1857" s="273"/>
      <c r="E1857" s="273"/>
      <c r="F1857" s="273">
        <v>0</v>
      </c>
      <c r="G1857" s="273">
        <v>0</v>
      </c>
      <c r="H1857" s="274"/>
      <c r="I1857" s="275" t="s">
        <v>271</v>
      </c>
      <c r="J1857" s="271">
        <v>3339</v>
      </c>
      <c r="K1857" s="272">
        <v>15610</v>
      </c>
    </row>
    <row r="1858" spans="2:11" s="256" customFormat="1" ht="13.5" customHeight="1" x14ac:dyDescent="0.2">
      <c r="B1858" s="273"/>
      <c r="C1858" s="273"/>
      <c r="D1858" s="273"/>
      <c r="E1858" s="273"/>
      <c r="F1858" s="273">
        <v>6.0526071433666599</v>
      </c>
      <c r="G1858" s="273">
        <v>6.0357162775675492</v>
      </c>
      <c r="H1858" s="274"/>
      <c r="I1858" s="275" t="s">
        <v>246</v>
      </c>
      <c r="J1858" s="271">
        <v>3339</v>
      </c>
      <c r="K1858" s="272">
        <v>15611</v>
      </c>
    </row>
    <row r="1859" spans="2:11" s="256" customFormat="1" ht="13.5" customHeight="1" x14ac:dyDescent="0.2">
      <c r="B1859" s="273"/>
      <c r="C1859" s="273"/>
      <c r="D1859" s="273"/>
      <c r="E1859" s="273"/>
      <c r="F1859" s="273">
        <v>8.9211203374754096</v>
      </c>
      <c r="G1859" s="273">
        <v>8.8500959209980206</v>
      </c>
      <c r="H1859" s="274"/>
      <c r="I1859" s="275" t="s">
        <v>272</v>
      </c>
      <c r="J1859" s="271">
        <v>3339</v>
      </c>
      <c r="K1859" s="272">
        <v>15608</v>
      </c>
    </row>
    <row r="1860" spans="2:11" s="256" customFormat="1" ht="13.5" customHeight="1" x14ac:dyDescent="0.2">
      <c r="B1860" s="268"/>
      <c r="C1860" s="268"/>
      <c r="D1860" s="268">
        <v>6</v>
      </c>
      <c r="E1860" s="268">
        <v>0</v>
      </c>
      <c r="F1860" s="268">
        <v>0</v>
      </c>
      <c r="G1860" s="268">
        <v>0</v>
      </c>
      <c r="H1860" s="269"/>
      <c r="I1860" s="270" t="s">
        <v>273</v>
      </c>
      <c r="J1860" s="271">
        <v>3339</v>
      </c>
      <c r="K1860" s="272">
        <v>15584</v>
      </c>
    </row>
    <row r="1861" spans="2:11" s="256" customFormat="1" ht="13.5" customHeight="1" x14ac:dyDescent="0.2">
      <c r="B1861" s="268"/>
      <c r="C1861" s="268"/>
      <c r="D1861" s="268"/>
      <c r="E1861" s="268"/>
      <c r="F1861" s="268">
        <v>0</v>
      </c>
      <c r="G1861" s="268">
        <v>0</v>
      </c>
      <c r="H1861" s="269"/>
      <c r="I1861" s="270" t="s">
        <v>274</v>
      </c>
      <c r="J1861" s="271">
        <v>3339</v>
      </c>
      <c r="K1861" s="272">
        <v>17728</v>
      </c>
    </row>
    <row r="1862" spans="2:11" s="256" customFormat="1" ht="13.5" customHeight="1" x14ac:dyDescent="0.2">
      <c r="B1862" s="268"/>
      <c r="C1862" s="268"/>
      <c r="D1862" s="268"/>
      <c r="E1862" s="268"/>
      <c r="F1862" s="268">
        <v>-2.9411717131061597</v>
      </c>
      <c r="G1862" s="268">
        <v>-2.9701754861949001</v>
      </c>
      <c r="H1862" s="269"/>
      <c r="I1862" s="270" t="s">
        <v>275</v>
      </c>
      <c r="J1862" s="271">
        <v>3339</v>
      </c>
      <c r="K1862" s="272">
        <v>15624</v>
      </c>
    </row>
    <row r="1863" spans="2:11" s="256" customFormat="1" ht="13.5" customHeight="1" x14ac:dyDescent="0.2">
      <c r="B1863" s="268"/>
      <c r="C1863" s="268"/>
      <c r="D1863" s="268">
        <v>10</v>
      </c>
      <c r="E1863" s="268">
        <v>1</v>
      </c>
      <c r="F1863" s="268">
        <v>8.2025805044483686</v>
      </c>
      <c r="G1863" s="268">
        <v>7.947732185721839</v>
      </c>
      <c r="H1863" s="269"/>
      <c r="I1863" s="270" t="s">
        <v>276</v>
      </c>
      <c r="J1863" s="271">
        <v>3339</v>
      </c>
      <c r="K1863" s="272">
        <v>15644</v>
      </c>
    </row>
    <row r="1864" spans="2:11" s="256" customFormat="1" ht="13.5" customHeight="1" x14ac:dyDescent="0.2">
      <c r="B1864" s="268"/>
      <c r="C1864" s="268"/>
      <c r="D1864" s="268">
        <v>29</v>
      </c>
      <c r="E1864" s="268">
        <v>24</v>
      </c>
      <c r="F1864" s="268">
        <v>33.997694384402791</v>
      </c>
      <c r="G1864" s="268">
        <v>34.179900972257592</v>
      </c>
      <c r="H1864" s="269">
        <v>4.0401974595338297</v>
      </c>
      <c r="I1864" s="270" t="s">
        <v>239</v>
      </c>
      <c r="J1864" s="271">
        <v>3339</v>
      </c>
      <c r="K1864" s="272">
        <v>15704</v>
      </c>
    </row>
    <row r="1865" spans="2:11" s="256" customFormat="1" ht="13.5" customHeight="1" x14ac:dyDescent="0.2">
      <c r="B1865" s="268"/>
      <c r="C1865" s="268"/>
      <c r="D1865" s="268"/>
      <c r="E1865" s="268"/>
      <c r="F1865" s="268">
        <v>26.236674544802696</v>
      </c>
      <c r="G1865" s="268">
        <v>26.329604598029498</v>
      </c>
      <c r="H1865" s="269">
        <v>9.6250283316612304</v>
      </c>
      <c r="I1865" s="270" t="s">
        <v>277</v>
      </c>
      <c r="J1865" s="271">
        <v>3339</v>
      </c>
      <c r="K1865" s="272">
        <v>15749</v>
      </c>
    </row>
    <row r="1866" spans="2:11" s="256" customFormat="1" ht="13.5" customHeight="1" x14ac:dyDescent="0.2">
      <c r="B1866" s="268"/>
      <c r="C1866" s="268"/>
      <c r="D1866" s="268"/>
      <c r="E1866" s="268"/>
      <c r="F1866" s="268">
        <v>100</v>
      </c>
      <c r="G1866" s="268">
        <v>100</v>
      </c>
      <c r="H1866" s="269">
        <v>4.582347054804079</v>
      </c>
      <c r="I1866" s="270" t="s">
        <v>278</v>
      </c>
      <c r="J1866" s="271">
        <v>3339</v>
      </c>
      <c r="K1866" s="272">
        <v>11258</v>
      </c>
    </row>
    <row r="1867" spans="2:11" s="256" customFormat="1" ht="13.5" customHeight="1" x14ac:dyDescent="0.2">
      <c r="B1867" s="268"/>
      <c r="C1867" s="268"/>
      <c r="D1867" s="268">
        <v>76</v>
      </c>
      <c r="E1867" s="268">
        <v>66</v>
      </c>
      <c r="F1867" s="268">
        <v>42.738216540687702</v>
      </c>
      <c r="G1867" s="268">
        <v>42.898771355181196</v>
      </c>
      <c r="H1867" s="269">
        <v>7.4985233340560695</v>
      </c>
      <c r="I1867" s="270" t="s">
        <v>240</v>
      </c>
      <c r="J1867" s="271">
        <v>3339</v>
      </c>
      <c r="K1867" s="272">
        <v>15705</v>
      </c>
    </row>
    <row r="1868" spans="2:11" s="256" customFormat="1" ht="13.5" customHeight="1" x14ac:dyDescent="0.2">
      <c r="B1868" s="268"/>
      <c r="C1868" s="268"/>
      <c r="D1868" s="268"/>
      <c r="E1868" s="268"/>
      <c r="F1868" s="268">
        <v>12.031819146736698</v>
      </c>
      <c r="G1868" s="268">
        <v>12.066464355827399</v>
      </c>
      <c r="H1868" s="269">
        <v>1.98072957549454</v>
      </c>
      <c r="I1868" s="270" t="s">
        <v>279</v>
      </c>
      <c r="J1868" s="271">
        <v>3339</v>
      </c>
      <c r="K1868" s="272">
        <v>16144</v>
      </c>
    </row>
    <row r="1869" spans="2:11" s="256" customFormat="1" ht="13.5" customHeight="1" x14ac:dyDescent="0.2">
      <c r="B1869" s="273"/>
      <c r="C1869" s="273"/>
      <c r="D1869" s="273"/>
      <c r="E1869" s="273"/>
      <c r="F1869" s="273">
        <v>0.42927014880258202</v>
      </c>
      <c r="G1869" s="273">
        <v>0.43314652200251202</v>
      </c>
      <c r="H1869" s="274"/>
      <c r="I1869" s="275" t="s">
        <v>508</v>
      </c>
      <c r="J1869" s="271">
        <v>3339</v>
      </c>
      <c r="K1869" s="272">
        <v>12755</v>
      </c>
    </row>
    <row r="1870" spans="2:11" s="256" customFormat="1" ht="13.5" customHeight="1" x14ac:dyDescent="0.2">
      <c r="B1870" s="273"/>
      <c r="C1870" s="273"/>
      <c r="D1870" s="273"/>
      <c r="E1870" s="273"/>
      <c r="F1870" s="273">
        <v>8.229338372988769E-2</v>
      </c>
      <c r="G1870" s="273">
        <v>8.2139956285130794E-2</v>
      </c>
      <c r="H1870" s="274">
        <v>2.77</v>
      </c>
      <c r="I1870" s="275" t="s">
        <v>509</v>
      </c>
      <c r="J1870" s="271">
        <v>3339</v>
      </c>
      <c r="K1870" s="272">
        <v>12359</v>
      </c>
    </row>
    <row r="1871" spans="2:11" s="256" customFormat="1" ht="26.25" customHeight="1" x14ac:dyDescent="0.2"/>
    <row r="1872" spans="2:11" s="256" customFormat="1" ht="22.5" customHeight="1" x14ac:dyDescent="0.2">
      <c r="B1872" s="257"/>
      <c r="C1872" s="258"/>
      <c r="D1872" s="258"/>
      <c r="E1872" s="258"/>
      <c r="F1872" s="258"/>
      <c r="G1872" s="259"/>
      <c r="H1872" s="260" t="s">
        <v>318</v>
      </c>
      <c r="I1872" s="261"/>
      <c r="J1872" s="262" t="s">
        <v>228</v>
      </c>
      <c r="K1872" s="262" t="s">
        <v>229</v>
      </c>
    </row>
    <row r="1873" spans="2:11" s="256" customFormat="1" ht="13.5" customHeight="1" x14ac:dyDescent="0.2">
      <c r="B1873" s="263"/>
      <c r="C1873" s="264"/>
      <c r="D1873" s="264"/>
      <c r="E1873" s="264"/>
      <c r="F1873" s="369" t="s">
        <v>601</v>
      </c>
      <c r="G1873" s="369"/>
      <c r="H1873" s="369"/>
      <c r="I1873" s="261"/>
      <c r="J1873" s="261"/>
      <c r="K1873" s="265"/>
    </row>
    <row r="1874" spans="2:11" s="256" customFormat="1" ht="13.5" customHeight="1" x14ac:dyDescent="0.2">
      <c r="B1874" s="367" t="s">
        <v>231</v>
      </c>
      <c r="C1874" s="367"/>
      <c r="D1874" s="367" t="s">
        <v>232</v>
      </c>
      <c r="E1874" s="367"/>
      <c r="F1874" s="266" t="s">
        <v>232</v>
      </c>
      <c r="G1874" s="266" t="s">
        <v>232</v>
      </c>
      <c r="H1874" s="368" t="s">
        <v>231</v>
      </c>
      <c r="I1874" s="267" t="s">
        <v>233</v>
      </c>
      <c r="J1874" s="261"/>
      <c r="K1874" s="265"/>
    </row>
    <row r="1875" spans="2:11" s="256" customFormat="1" ht="13.5" customHeight="1" x14ac:dyDescent="0.2">
      <c r="B1875" s="266" t="s">
        <v>234</v>
      </c>
      <c r="C1875" s="266" t="s">
        <v>235</v>
      </c>
      <c r="D1875" s="266" t="s">
        <v>234</v>
      </c>
      <c r="E1875" s="266" t="s">
        <v>235</v>
      </c>
      <c r="F1875" s="266" t="s">
        <v>592</v>
      </c>
      <c r="G1875" s="266" t="s">
        <v>594</v>
      </c>
      <c r="H1875" s="368"/>
      <c r="I1875" s="261"/>
      <c r="J1875" s="261"/>
      <c r="K1875" s="265"/>
    </row>
    <row r="1876" spans="2:11" s="256" customFormat="1" ht="13.5" customHeight="1" x14ac:dyDescent="0.2">
      <c r="B1876" s="268"/>
      <c r="C1876" s="268"/>
      <c r="D1876" s="268">
        <v>50</v>
      </c>
      <c r="E1876" s="268">
        <v>40.1</v>
      </c>
      <c r="F1876" s="268">
        <v>44.123752658999194</v>
      </c>
      <c r="G1876" s="268">
        <v>44.115319832859498</v>
      </c>
      <c r="H1876" s="269">
        <v>7.3606865657480798</v>
      </c>
      <c r="I1876" s="270" t="s">
        <v>236</v>
      </c>
      <c r="J1876" s="271">
        <v>3340</v>
      </c>
      <c r="K1876" s="272">
        <v>13591</v>
      </c>
    </row>
    <row r="1877" spans="2:11" s="256" customFormat="1" ht="13.5" customHeight="1" x14ac:dyDescent="0.2">
      <c r="B1877" s="268">
        <v>5.5</v>
      </c>
      <c r="C1877" s="268">
        <v>4</v>
      </c>
      <c r="D1877" s="268"/>
      <c r="E1877" s="268"/>
      <c r="F1877" s="268">
        <v>15.154065006713999</v>
      </c>
      <c r="G1877" s="268">
        <v>15.172098306038</v>
      </c>
      <c r="H1877" s="269">
        <v>3.8706519182353296</v>
      </c>
      <c r="I1877" s="270" t="s">
        <v>250</v>
      </c>
      <c r="J1877" s="271">
        <v>3340</v>
      </c>
      <c r="K1877" s="272">
        <v>19967</v>
      </c>
    </row>
    <row r="1878" spans="2:11" s="256" customFormat="1" ht="13.5" customHeight="1" x14ac:dyDescent="0.2">
      <c r="B1878" s="273"/>
      <c r="C1878" s="273"/>
      <c r="D1878" s="273"/>
      <c r="E1878" s="273"/>
      <c r="F1878" s="273">
        <v>28.969687652285199</v>
      </c>
      <c r="G1878" s="273">
        <v>28.943221526821599</v>
      </c>
      <c r="H1878" s="274">
        <v>9.1863262674561206</v>
      </c>
      <c r="I1878" s="275" t="s">
        <v>251</v>
      </c>
      <c r="J1878" s="271">
        <v>3340</v>
      </c>
      <c r="K1878" s="272">
        <v>15744</v>
      </c>
    </row>
    <row r="1879" spans="2:11" s="256" customFormat="1" ht="13.5" customHeight="1" x14ac:dyDescent="0.2">
      <c r="B1879" s="273"/>
      <c r="C1879" s="273"/>
      <c r="D1879" s="273"/>
      <c r="E1879" s="273"/>
      <c r="F1879" s="273">
        <v>14.501160402069599</v>
      </c>
      <c r="G1879" s="273">
        <v>14.520934837841297</v>
      </c>
      <c r="H1879" s="274">
        <v>3.8132723865810898</v>
      </c>
      <c r="I1879" s="275" t="s">
        <v>252</v>
      </c>
      <c r="J1879" s="271">
        <v>3340</v>
      </c>
      <c r="K1879" s="272">
        <v>13462</v>
      </c>
    </row>
    <row r="1880" spans="2:11" s="256" customFormat="1" ht="13.5" customHeight="1" x14ac:dyDescent="0.2">
      <c r="B1880" s="273"/>
      <c r="C1880" s="273"/>
      <c r="D1880" s="273"/>
      <c r="E1880" s="273"/>
      <c r="F1880" s="273">
        <v>0.43790621495578802</v>
      </c>
      <c r="G1880" s="273">
        <v>0.437292516370483</v>
      </c>
      <c r="H1880" s="274">
        <v>5.7945346806421494</v>
      </c>
      <c r="I1880" s="275" t="s">
        <v>253</v>
      </c>
      <c r="J1880" s="271">
        <v>3340</v>
      </c>
      <c r="K1880" s="272">
        <v>15544</v>
      </c>
    </row>
    <row r="1881" spans="2:11" s="256" customFormat="1" ht="13.5" customHeight="1" x14ac:dyDescent="0.2">
      <c r="B1881" s="273"/>
      <c r="C1881" s="273"/>
      <c r="D1881" s="273"/>
      <c r="E1881" s="273"/>
      <c r="F1881" s="273">
        <v>0.12362183816271501</v>
      </c>
      <c r="G1881" s="273">
        <v>0.123072403643693</v>
      </c>
      <c r="H1881" s="274">
        <v>4.6000000000000005</v>
      </c>
      <c r="I1881" s="275" t="s">
        <v>254</v>
      </c>
      <c r="J1881" s="271">
        <v>3340</v>
      </c>
      <c r="K1881" s="272">
        <v>12978</v>
      </c>
    </row>
    <row r="1882" spans="2:11" s="256" customFormat="1" ht="13.5" customHeight="1" x14ac:dyDescent="0.2">
      <c r="B1882" s="268">
        <v>3.5</v>
      </c>
      <c r="C1882" s="268">
        <v>2</v>
      </c>
      <c r="D1882" s="268">
        <v>41.8</v>
      </c>
      <c r="E1882" s="268">
        <v>31.9</v>
      </c>
      <c r="F1882" s="268">
        <v>14.076378107925001</v>
      </c>
      <c r="G1882" s="268">
        <v>14.350944027444601</v>
      </c>
      <c r="H1882" s="269">
        <v>2.8274052182005098</v>
      </c>
      <c r="I1882" s="270" t="s">
        <v>237</v>
      </c>
      <c r="J1882" s="271">
        <v>3340</v>
      </c>
      <c r="K1882" s="272">
        <v>17726</v>
      </c>
    </row>
    <row r="1883" spans="2:11" s="256" customFormat="1" ht="13.5" customHeight="1" x14ac:dyDescent="0.2">
      <c r="B1883" s="273"/>
      <c r="C1883" s="273"/>
      <c r="D1883" s="273"/>
      <c r="E1883" s="273"/>
      <c r="F1883" s="273">
        <v>5.9276485225435298</v>
      </c>
      <c r="G1883" s="273">
        <v>6.2077416989032193</v>
      </c>
      <c r="H1883" s="274"/>
      <c r="I1883" s="275" t="s">
        <v>255</v>
      </c>
      <c r="J1883" s="271">
        <v>3340</v>
      </c>
      <c r="K1883" s="272">
        <v>17727</v>
      </c>
    </row>
    <row r="1884" spans="2:11" s="256" customFormat="1" ht="13.5" customHeight="1" x14ac:dyDescent="0.2">
      <c r="B1884" s="268"/>
      <c r="C1884" s="268"/>
      <c r="D1884" s="268"/>
      <c r="E1884" s="268"/>
      <c r="F1884" s="268">
        <v>8.1487295853814299</v>
      </c>
      <c r="G1884" s="268">
        <v>8.1432023285413617</v>
      </c>
      <c r="H1884" s="269">
        <v>4.88415089722817</v>
      </c>
      <c r="I1884" s="270" t="s">
        <v>256</v>
      </c>
      <c r="J1884" s="271">
        <v>3340</v>
      </c>
      <c r="K1884" s="272">
        <v>13592</v>
      </c>
    </row>
    <row r="1885" spans="2:11" s="256" customFormat="1" ht="13.5" customHeight="1" x14ac:dyDescent="0.2">
      <c r="B1885" s="273"/>
      <c r="C1885" s="273"/>
      <c r="D1885" s="273"/>
      <c r="E1885" s="273"/>
      <c r="F1885" s="273">
        <v>1.03967785399867</v>
      </c>
      <c r="G1885" s="273">
        <v>1.0383847063107801</v>
      </c>
      <c r="H1885" s="274">
        <v>0.56584265354861496</v>
      </c>
      <c r="I1885" s="275" t="s">
        <v>257</v>
      </c>
      <c r="J1885" s="271">
        <v>3340</v>
      </c>
      <c r="K1885" s="272">
        <v>11566</v>
      </c>
    </row>
    <row r="1886" spans="2:11" s="256" customFormat="1" ht="13.5" customHeight="1" x14ac:dyDescent="0.2">
      <c r="B1886" s="273"/>
      <c r="C1886" s="273"/>
      <c r="D1886" s="273"/>
      <c r="E1886" s="273"/>
      <c r="F1886" s="273">
        <v>1.7458191714554101</v>
      </c>
      <c r="G1886" s="273">
        <v>1.74636786428498</v>
      </c>
      <c r="H1886" s="274">
        <v>7.8848510823699298</v>
      </c>
      <c r="I1886" s="275" t="s">
        <v>258</v>
      </c>
      <c r="J1886" s="271">
        <v>3340</v>
      </c>
      <c r="K1886" s="272">
        <v>13419</v>
      </c>
    </row>
    <row r="1887" spans="2:11" s="256" customFormat="1" ht="13.5" customHeight="1" x14ac:dyDescent="0.2">
      <c r="B1887" s="273"/>
      <c r="C1887" s="273"/>
      <c r="D1887" s="273"/>
      <c r="E1887" s="273"/>
      <c r="F1887" s="273">
        <v>0</v>
      </c>
      <c r="G1887" s="273">
        <v>0</v>
      </c>
      <c r="H1887" s="274"/>
      <c r="I1887" s="275" t="s">
        <v>259</v>
      </c>
      <c r="J1887" s="271">
        <v>3340</v>
      </c>
      <c r="K1887" s="272">
        <v>11568</v>
      </c>
    </row>
    <row r="1888" spans="2:11" s="256" customFormat="1" ht="13.5" customHeight="1" x14ac:dyDescent="0.2">
      <c r="B1888" s="273"/>
      <c r="C1888" s="273"/>
      <c r="D1888" s="273"/>
      <c r="E1888" s="273"/>
      <c r="F1888" s="273">
        <v>4.0321448070128492</v>
      </c>
      <c r="G1888" s="273">
        <v>4.0315706790326091</v>
      </c>
      <c r="H1888" s="274">
        <v>4.411164179936109</v>
      </c>
      <c r="I1888" s="275" t="s">
        <v>260</v>
      </c>
      <c r="J1888" s="271">
        <v>3340</v>
      </c>
      <c r="K1888" s="272">
        <v>12479</v>
      </c>
    </row>
    <row r="1889" spans="2:11" s="256" customFormat="1" ht="13.5" customHeight="1" x14ac:dyDescent="0.2">
      <c r="B1889" s="273"/>
      <c r="C1889" s="273"/>
      <c r="D1889" s="273"/>
      <c r="E1889" s="273"/>
      <c r="F1889" s="273">
        <v>0.27940543179136601</v>
      </c>
      <c r="G1889" s="273">
        <v>0.27908111707829403</v>
      </c>
      <c r="H1889" s="274">
        <v>2.3599878666124101</v>
      </c>
      <c r="I1889" s="275" t="s">
        <v>261</v>
      </c>
      <c r="J1889" s="271">
        <v>3340</v>
      </c>
      <c r="K1889" s="272">
        <v>12480</v>
      </c>
    </row>
    <row r="1890" spans="2:11" s="256" customFormat="1" ht="13.5" customHeight="1" x14ac:dyDescent="0.2">
      <c r="B1890" s="273"/>
      <c r="C1890" s="273"/>
      <c r="D1890" s="273"/>
      <c r="E1890" s="273"/>
      <c r="F1890" s="273">
        <v>0.16676132165559798</v>
      </c>
      <c r="G1890" s="273">
        <v>0.166152812222922</v>
      </c>
      <c r="H1890" s="274">
        <v>4.5428808592345797</v>
      </c>
      <c r="I1890" s="275" t="s">
        <v>262</v>
      </c>
      <c r="J1890" s="271">
        <v>3340</v>
      </c>
      <c r="K1890" s="272">
        <v>11578</v>
      </c>
    </row>
    <row r="1891" spans="2:11" s="256" customFormat="1" ht="13.5" customHeight="1" x14ac:dyDescent="0.2">
      <c r="B1891" s="273"/>
      <c r="C1891" s="273"/>
      <c r="D1891" s="273">
        <v>5</v>
      </c>
      <c r="E1891" s="273">
        <v>0</v>
      </c>
      <c r="F1891" s="273">
        <v>0</v>
      </c>
      <c r="G1891" s="273">
        <v>0</v>
      </c>
      <c r="H1891" s="274"/>
      <c r="I1891" s="275" t="s">
        <v>263</v>
      </c>
      <c r="J1891" s="271">
        <v>3340</v>
      </c>
      <c r="K1891" s="272">
        <v>12497</v>
      </c>
    </row>
    <row r="1892" spans="2:11" s="256" customFormat="1" ht="13.5" customHeight="1" x14ac:dyDescent="0.2">
      <c r="B1892" s="273"/>
      <c r="C1892" s="273"/>
      <c r="D1892" s="273"/>
      <c r="E1892" s="273"/>
      <c r="F1892" s="273">
        <v>0.72696619665002515</v>
      </c>
      <c r="G1892" s="273">
        <v>0.72381418075533099</v>
      </c>
      <c r="H1892" s="274">
        <v>8.5868967483605996</v>
      </c>
      <c r="I1892" s="275" t="s">
        <v>264</v>
      </c>
      <c r="J1892" s="271">
        <v>3340</v>
      </c>
      <c r="K1892" s="272">
        <v>15546</v>
      </c>
    </row>
    <row r="1893" spans="2:11" s="256" customFormat="1" ht="13.5" customHeight="1" x14ac:dyDescent="0.2">
      <c r="B1893" s="273"/>
      <c r="C1893" s="273"/>
      <c r="D1893" s="273">
        <v>3</v>
      </c>
      <c r="E1893" s="273">
        <v>0</v>
      </c>
      <c r="F1893" s="273">
        <v>0.157954802817519</v>
      </c>
      <c r="G1893" s="273">
        <v>0.15783096885643599</v>
      </c>
      <c r="H1893" s="274"/>
      <c r="I1893" s="275" t="s">
        <v>265</v>
      </c>
      <c r="J1893" s="271">
        <v>3340</v>
      </c>
      <c r="K1893" s="272">
        <v>12481</v>
      </c>
    </row>
    <row r="1894" spans="2:11" s="256" customFormat="1" ht="13.5" customHeight="1" x14ac:dyDescent="0.2">
      <c r="B1894" s="268"/>
      <c r="C1894" s="268"/>
      <c r="D1894" s="268"/>
      <c r="E1894" s="268"/>
      <c r="F1894" s="268">
        <v>8.7877288769845698</v>
      </c>
      <c r="G1894" s="268">
        <v>8.8161528792171904</v>
      </c>
      <c r="H1894" s="269">
        <v>2.58702501361293</v>
      </c>
      <c r="I1894" s="270" t="s">
        <v>266</v>
      </c>
      <c r="J1894" s="271">
        <v>3340</v>
      </c>
      <c r="K1894" s="272">
        <v>13594</v>
      </c>
    </row>
    <row r="1895" spans="2:11" s="256" customFormat="1" ht="13.5" customHeight="1" x14ac:dyDescent="0.2">
      <c r="B1895" s="273"/>
      <c r="C1895" s="273"/>
      <c r="D1895" s="273"/>
      <c r="E1895" s="273"/>
      <c r="F1895" s="273">
        <v>0.94835784169451209</v>
      </c>
      <c r="G1895" s="273">
        <v>0.95147587355656993</v>
      </c>
      <c r="H1895" s="274">
        <v>0.28160295888056003</v>
      </c>
      <c r="I1895" s="275" t="s">
        <v>267</v>
      </c>
      <c r="J1895" s="271">
        <v>3340</v>
      </c>
      <c r="K1895" s="272">
        <v>15609</v>
      </c>
    </row>
    <row r="1896" spans="2:11" s="256" customFormat="1" ht="13.5" customHeight="1" x14ac:dyDescent="0.2">
      <c r="B1896" s="273"/>
      <c r="C1896" s="273"/>
      <c r="D1896" s="273"/>
      <c r="E1896" s="273"/>
      <c r="F1896" s="273">
        <v>6.9342034399901804</v>
      </c>
      <c r="G1896" s="273">
        <v>6.9604326460296697</v>
      </c>
      <c r="H1896" s="274">
        <v>2.9695972089103702</v>
      </c>
      <c r="I1896" s="275" t="s">
        <v>268</v>
      </c>
      <c r="J1896" s="271">
        <v>3340</v>
      </c>
      <c r="K1896" s="272">
        <v>11524</v>
      </c>
    </row>
    <row r="1897" spans="2:11" s="256" customFormat="1" ht="13.5" customHeight="1" x14ac:dyDescent="0.2">
      <c r="B1897" s="273"/>
      <c r="C1897" s="273"/>
      <c r="D1897" s="273"/>
      <c r="E1897" s="273"/>
      <c r="F1897" s="273">
        <v>0.35579835229097995</v>
      </c>
      <c r="G1897" s="273">
        <v>0.35318742967934802</v>
      </c>
      <c r="H1897" s="274">
        <v>4.9742068225165896</v>
      </c>
      <c r="I1897" s="275" t="s">
        <v>269</v>
      </c>
      <c r="J1897" s="271">
        <v>3340</v>
      </c>
      <c r="K1897" s="272">
        <v>15745</v>
      </c>
    </row>
    <row r="1898" spans="2:11" s="256" customFormat="1" ht="13.5" customHeight="1" x14ac:dyDescent="0.2">
      <c r="B1898" s="273"/>
      <c r="C1898" s="273"/>
      <c r="D1898" s="273"/>
      <c r="E1898" s="273"/>
      <c r="F1898" s="273">
        <v>0.188229054449079</v>
      </c>
      <c r="G1898" s="273">
        <v>0.18872455795540799</v>
      </c>
      <c r="H1898" s="274">
        <v>0.56000000000000005</v>
      </c>
      <c r="I1898" s="275" t="s">
        <v>270</v>
      </c>
      <c r="J1898" s="271">
        <v>3340</v>
      </c>
      <c r="K1898" s="272">
        <v>15545</v>
      </c>
    </row>
    <row r="1899" spans="2:11" s="256" customFormat="1" ht="13.5" customHeight="1" x14ac:dyDescent="0.2">
      <c r="B1899" s="268"/>
      <c r="C1899" s="268"/>
      <c r="D1899" s="268"/>
      <c r="E1899" s="268"/>
      <c r="F1899" s="268">
        <v>32.746467899723399</v>
      </c>
      <c r="G1899" s="268">
        <v>32.453855237527996</v>
      </c>
      <c r="H1899" s="269"/>
      <c r="I1899" s="270" t="s">
        <v>238</v>
      </c>
      <c r="J1899" s="271">
        <v>3340</v>
      </c>
      <c r="K1899" s="272">
        <v>13595</v>
      </c>
    </row>
    <row r="1900" spans="2:11" s="256" customFormat="1" ht="13.5" customHeight="1" x14ac:dyDescent="0.2">
      <c r="B1900" s="273"/>
      <c r="C1900" s="273"/>
      <c r="D1900" s="273"/>
      <c r="E1900" s="273"/>
      <c r="F1900" s="273">
        <v>0</v>
      </c>
      <c r="G1900" s="273">
        <v>0</v>
      </c>
      <c r="H1900" s="274"/>
      <c r="I1900" s="275" t="s">
        <v>271</v>
      </c>
      <c r="J1900" s="271">
        <v>3340</v>
      </c>
      <c r="K1900" s="272">
        <v>15610</v>
      </c>
    </row>
    <row r="1901" spans="2:11" s="256" customFormat="1" ht="13.5" customHeight="1" x14ac:dyDescent="0.2">
      <c r="B1901" s="273"/>
      <c r="C1901" s="273"/>
      <c r="D1901" s="273"/>
      <c r="E1901" s="273"/>
      <c r="F1901" s="273">
        <v>12.968750437988401</v>
      </c>
      <c r="G1901" s="273">
        <v>12.867625110165399</v>
      </c>
      <c r="H1901" s="274"/>
      <c r="I1901" s="275" t="s">
        <v>246</v>
      </c>
      <c r="J1901" s="271">
        <v>3340</v>
      </c>
      <c r="K1901" s="272">
        <v>15611</v>
      </c>
    </row>
    <row r="1902" spans="2:11" s="256" customFormat="1" ht="13.5" customHeight="1" x14ac:dyDescent="0.2">
      <c r="B1902" s="273"/>
      <c r="C1902" s="273"/>
      <c r="D1902" s="273"/>
      <c r="E1902" s="273"/>
      <c r="F1902" s="273">
        <v>19.777717461734998</v>
      </c>
      <c r="G1902" s="273">
        <v>19.5862301273627</v>
      </c>
      <c r="H1902" s="274"/>
      <c r="I1902" s="275" t="s">
        <v>272</v>
      </c>
      <c r="J1902" s="271">
        <v>3340</v>
      </c>
      <c r="K1902" s="272">
        <v>15608</v>
      </c>
    </row>
    <row r="1903" spans="2:11" s="256" customFormat="1" ht="13.5" customHeight="1" x14ac:dyDescent="0.2">
      <c r="B1903" s="268"/>
      <c r="C1903" s="268"/>
      <c r="D1903" s="268">
        <v>6</v>
      </c>
      <c r="E1903" s="268">
        <v>0</v>
      </c>
      <c r="F1903" s="268">
        <v>0.26567245636787001</v>
      </c>
      <c r="G1903" s="268">
        <v>0.263728022950662</v>
      </c>
      <c r="H1903" s="269"/>
      <c r="I1903" s="270" t="s">
        <v>273</v>
      </c>
      <c r="J1903" s="271">
        <v>3340</v>
      </c>
      <c r="K1903" s="272">
        <v>15584</v>
      </c>
    </row>
    <row r="1904" spans="2:11" s="256" customFormat="1" ht="13.5" customHeight="1" x14ac:dyDescent="0.2">
      <c r="B1904" s="268"/>
      <c r="C1904" s="268"/>
      <c r="D1904" s="268"/>
      <c r="E1904" s="268"/>
      <c r="F1904" s="268">
        <v>0</v>
      </c>
      <c r="G1904" s="268">
        <v>0</v>
      </c>
      <c r="H1904" s="269"/>
      <c r="I1904" s="270" t="s">
        <v>274</v>
      </c>
      <c r="J1904" s="271">
        <v>3340</v>
      </c>
      <c r="K1904" s="272">
        <v>17728</v>
      </c>
    </row>
    <row r="1905" spans="2:11" s="256" customFormat="1" ht="13.5" customHeight="1" x14ac:dyDescent="0.2">
      <c r="B1905" s="268"/>
      <c r="C1905" s="268"/>
      <c r="D1905" s="268"/>
      <c r="E1905" s="268"/>
      <c r="F1905" s="268">
        <v>-2.1924631835036799</v>
      </c>
      <c r="G1905" s="268">
        <v>-2.1996467626125003</v>
      </c>
      <c r="H1905" s="269"/>
      <c r="I1905" s="270" t="s">
        <v>275</v>
      </c>
      <c r="J1905" s="271">
        <v>3340</v>
      </c>
      <c r="K1905" s="272">
        <v>15624</v>
      </c>
    </row>
    <row r="1906" spans="2:11" s="256" customFormat="1" ht="13.5" customHeight="1" x14ac:dyDescent="0.2">
      <c r="B1906" s="268"/>
      <c r="C1906" s="268"/>
      <c r="D1906" s="268">
        <v>7</v>
      </c>
      <c r="E1906" s="268">
        <v>0</v>
      </c>
      <c r="F1906" s="268">
        <v>6.2887887111033391</v>
      </c>
      <c r="G1906" s="268">
        <v>6.5700740708994099</v>
      </c>
      <c r="H1906" s="269"/>
      <c r="I1906" s="270" t="s">
        <v>276</v>
      </c>
      <c r="J1906" s="271">
        <v>3340</v>
      </c>
      <c r="K1906" s="272">
        <v>15644</v>
      </c>
    </row>
    <row r="1907" spans="2:11" s="256" customFormat="1" ht="13.5" customHeight="1" x14ac:dyDescent="0.2">
      <c r="B1907" s="268"/>
      <c r="C1907" s="268"/>
      <c r="D1907" s="268">
        <v>28</v>
      </c>
      <c r="E1907" s="268">
        <v>23</v>
      </c>
      <c r="F1907" s="268">
        <v>27.713951772391397</v>
      </c>
      <c r="G1907" s="268">
        <v>27.751989325147896</v>
      </c>
      <c r="H1907" s="269">
        <v>3.8247981342362802</v>
      </c>
      <c r="I1907" s="270" t="s">
        <v>239</v>
      </c>
      <c r="J1907" s="271">
        <v>3340</v>
      </c>
      <c r="K1907" s="272">
        <v>15704</v>
      </c>
    </row>
    <row r="1908" spans="2:11" s="256" customFormat="1" ht="13.5" customHeight="1" x14ac:dyDescent="0.2">
      <c r="B1908" s="268"/>
      <c r="C1908" s="268"/>
      <c r="D1908" s="268"/>
      <c r="E1908" s="268"/>
      <c r="F1908" s="268">
        <v>31.128176088869701</v>
      </c>
      <c r="G1908" s="268">
        <v>31.094635537759</v>
      </c>
      <c r="H1908" s="269">
        <v>8.8855063933114096</v>
      </c>
      <c r="I1908" s="270" t="s">
        <v>277</v>
      </c>
      <c r="J1908" s="271">
        <v>3340</v>
      </c>
      <c r="K1908" s="272">
        <v>15749</v>
      </c>
    </row>
    <row r="1909" spans="2:11" s="256" customFormat="1" ht="13.5" customHeight="1" x14ac:dyDescent="0.2">
      <c r="B1909" s="268"/>
      <c r="C1909" s="268"/>
      <c r="D1909" s="268"/>
      <c r="E1909" s="268"/>
      <c r="F1909" s="268">
        <v>100</v>
      </c>
      <c r="G1909" s="268">
        <v>100</v>
      </c>
      <c r="H1909" s="269">
        <v>3.8731481276080499</v>
      </c>
      <c r="I1909" s="270" t="s">
        <v>278</v>
      </c>
      <c r="J1909" s="271">
        <v>3340</v>
      </c>
      <c r="K1909" s="272">
        <v>11258</v>
      </c>
    </row>
    <row r="1910" spans="2:11" s="256" customFormat="1" ht="13.5" customHeight="1" x14ac:dyDescent="0.2">
      <c r="B1910" s="268"/>
      <c r="C1910" s="268"/>
      <c r="D1910" s="268">
        <v>65</v>
      </c>
      <c r="E1910" s="268">
        <v>55</v>
      </c>
      <c r="F1910" s="268">
        <v>32.703542519433803</v>
      </c>
      <c r="G1910" s="268">
        <v>32.679449970973899</v>
      </c>
      <c r="H1910" s="269">
        <v>8.5845709560996095</v>
      </c>
      <c r="I1910" s="270" t="s">
        <v>240</v>
      </c>
      <c r="J1910" s="271">
        <v>3340</v>
      </c>
      <c r="K1910" s="272">
        <v>15705</v>
      </c>
    </row>
    <row r="1911" spans="2:11" s="256" customFormat="1" ht="13.5" customHeight="1" x14ac:dyDescent="0.2">
      <c r="B1911" s="268"/>
      <c r="C1911" s="268"/>
      <c r="D1911" s="268"/>
      <c r="E1911" s="268"/>
      <c r="F1911" s="268">
        <v>17.4732997834043</v>
      </c>
      <c r="G1911" s="268">
        <v>17.442996811953801</v>
      </c>
      <c r="H1911" s="269">
        <v>1.0925125676952498</v>
      </c>
      <c r="I1911" s="270" t="s">
        <v>279</v>
      </c>
      <c r="J1911" s="271">
        <v>3340</v>
      </c>
      <c r="K1911" s="272">
        <v>16144</v>
      </c>
    </row>
    <row r="1912" spans="2:11" s="256" customFormat="1" ht="13.5" customHeight="1" x14ac:dyDescent="0.2">
      <c r="B1912" s="273"/>
      <c r="C1912" s="273"/>
      <c r="D1912" s="273"/>
      <c r="E1912" s="273"/>
      <c r="F1912" s="273">
        <v>0.361140188559812</v>
      </c>
      <c r="G1912" s="273">
        <v>0.36233237199618606</v>
      </c>
      <c r="H1912" s="274"/>
      <c r="I1912" s="275" t="s">
        <v>508</v>
      </c>
      <c r="J1912" s="271">
        <v>3340</v>
      </c>
      <c r="K1912" s="272">
        <v>12755</v>
      </c>
    </row>
    <row r="1913" spans="2:11" s="256" customFormat="1" ht="13.5" customHeight="1" x14ac:dyDescent="0.2">
      <c r="B1913" s="273"/>
      <c r="C1913" s="273"/>
      <c r="D1913" s="273"/>
      <c r="E1913" s="273"/>
      <c r="F1913" s="273">
        <v>9.1376551525950797E-2</v>
      </c>
      <c r="G1913" s="273">
        <v>9.0798548182476499E-2</v>
      </c>
      <c r="H1913" s="274">
        <v>2.77</v>
      </c>
      <c r="I1913" s="275" t="s">
        <v>509</v>
      </c>
      <c r="J1913" s="271">
        <v>3340</v>
      </c>
      <c r="K1913" s="272">
        <v>12359</v>
      </c>
    </row>
    <row r="1914" spans="2:11" s="256" customFormat="1" ht="26.25" customHeight="1" x14ac:dyDescent="0.2"/>
    <row r="1915" spans="2:11" s="256" customFormat="1" ht="22.5" customHeight="1" x14ac:dyDescent="0.2">
      <c r="B1915" s="257"/>
      <c r="C1915" s="258"/>
      <c r="D1915" s="258"/>
      <c r="E1915" s="258"/>
      <c r="F1915" s="258"/>
      <c r="G1915" s="259"/>
      <c r="H1915" s="260" t="s">
        <v>319</v>
      </c>
      <c r="I1915" s="261"/>
      <c r="J1915" s="262" t="s">
        <v>228</v>
      </c>
      <c r="K1915" s="262" t="s">
        <v>229</v>
      </c>
    </row>
    <row r="1916" spans="2:11" s="256" customFormat="1" ht="13.5" customHeight="1" x14ac:dyDescent="0.2">
      <c r="B1916" s="263"/>
      <c r="C1916" s="264"/>
      <c r="D1916" s="264"/>
      <c r="E1916" s="264"/>
      <c r="F1916" s="369" t="s">
        <v>627</v>
      </c>
      <c r="G1916" s="369"/>
      <c r="H1916" s="369"/>
      <c r="I1916" s="261"/>
      <c r="J1916" s="261"/>
      <c r="K1916" s="265"/>
    </row>
    <row r="1917" spans="2:11" s="256" customFormat="1" ht="13.5" customHeight="1" x14ac:dyDescent="0.2">
      <c r="B1917" s="367" t="s">
        <v>231</v>
      </c>
      <c r="C1917" s="367"/>
      <c r="D1917" s="367" t="s">
        <v>232</v>
      </c>
      <c r="E1917" s="367"/>
      <c r="F1917" s="266" t="s">
        <v>232</v>
      </c>
      <c r="G1917" s="266" t="s">
        <v>232</v>
      </c>
      <c r="H1917" s="368" t="s">
        <v>231</v>
      </c>
      <c r="I1917" s="267" t="s">
        <v>233</v>
      </c>
      <c r="J1917" s="261"/>
      <c r="K1917" s="265"/>
    </row>
    <row r="1918" spans="2:11" s="256" customFormat="1" ht="13.5" customHeight="1" x14ac:dyDescent="0.2">
      <c r="B1918" s="266" t="s">
        <v>234</v>
      </c>
      <c r="C1918" s="266" t="s">
        <v>235</v>
      </c>
      <c r="D1918" s="266" t="s">
        <v>234</v>
      </c>
      <c r="E1918" s="266" t="s">
        <v>235</v>
      </c>
      <c r="F1918" s="266" t="s">
        <v>592</v>
      </c>
      <c r="G1918" s="266" t="s">
        <v>594</v>
      </c>
      <c r="H1918" s="368"/>
      <c r="I1918" s="261"/>
      <c r="J1918" s="261"/>
      <c r="K1918" s="265"/>
    </row>
    <row r="1919" spans="2:11" s="256" customFormat="1" ht="13.5" customHeight="1" x14ac:dyDescent="0.2">
      <c r="B1919" s="268"/>
      <c r="C1919" s="268"/>
      <c r="D1919" s="268">
        <v>49.2</v>
      </c>
      <c r="E1919" s="268">
        <v>42.2</v>
      </c>
      <c r="F1919" s="268">
        <v>41.756363939703</v>
      </c>
      <c r="G1919" s="268">
        <v>41.861086546490803</v>
      </c>
      <c r="H1919" s="269">
        <v>7.6874940125196698</v>
      </c>
      <c r="I1919" s="270" t="s">
        <v>236</v>
      </c>
      <c r="J1919" s="271">
        <v>3341</v>
      </c>
      <c r="K1919" s="272">
        <v>13591</v>
      </c>
    </row>
    <row r="1920" spans="2:11" s="256" customFormat="1" ht="13.5" customHeight="1" x14ac:dyDescent="0.2">
      <c r="B1920" s="268">
        <v>5.5</v>
      </c>
      <c r="C1920" s="268">
        <v>4</v>
      </c>
      <c r="D1920" s="268"/>
      <c r="E1920" s="268"/>
      <c r="F1920" s="268">
        <v>11.1234220335625</v>
      </c>
      <c r="G1920" s="268">
        <v>11.1722196769552</v>
      </c>
      <c r="H1920" s="269">
        <v>4.3458590061548596</v>
      </c>
      <c r="I1920" s="270" t="s">
        <v>250</v>
      </c>
      <c r="J1920" s="271">
        <v>3341</v>
      </c>
      <c r="K1920" s="272">
        <v>19967</v>
      </c>
    </row>
    <row r="1921" spans="2:11" s="256" customFormat="1" ht="13.5" customHeight="1" x14ac:dyDescent="0.2">
      <c r="B1921" s="273"/>
      <c r="C1921" s="273"/>
      <c r="D1921" s="273"/>
      <c r="E1921" s="273"/>
      <c r="F1921" s="273">
        <v>30.636936459322101</v>
      </c>
      <c r="G1921" s="273">
        <v>30.690607579536099</v>
      </c>
      <c r="H1921" s="274">
        <v>8.9005539687412707</v>
      </c>
      <c r="I1921" s="275" t="s">
        <v>251</v>
      </c>
      <c r="J1921" s="271">
        <v>3341</v>
      </c>
      <c r="K1921" s="272">
        <v>15744</v>
      </c>
    </row>
    <row r="1922" spans="2:11" s="256" customFormat="1" ht="13.5" customHeight="1" x14ac:dyDescent="0.2">
      <c r="B1922" s="273"/>
      <c r="C1922" s="273"/>
      <c r="D1922" s="273"/>
      <c r="E1922" s="273"/>
      <c r="F1922" s="273">
        <v>9.3195796261971786</v>
      </c>
      <c r="G1922" s="273">
        <v>9.3738219843098705</v>
      </c>
      <c r="H1922" s="274">
        <v>4.2811993403967596</v>
      </c>
      <c r="I1922" s="275" t="s">
        <v>252</v>
      </c>
      <c r="J1922" s="271">
        <v>3341</v>
      </c>
      <c r="K1922" s="272">
        <v>13462</v>
      </c>
    </row>
    <row r="1923" spans="2:11" s="256" customFormat="1" ht="13.5" customHeight="1" x14ac:dyDescent="0.2">
      <c r="B1923" s="273"/>
      <c r="C1923" s="273"/>
      <c r="D1923" s="273"/>
      <c r="E1923" s="273"/>
      <c r="F1923" s="273">
        <v>1.5337519939782598</v>
      </c>
      <c r="G1923" s="273">
        <v>1.53119733031526</v>
      </c>
      <c r="H1923" s="274">
        <v>4.8036948588057804</v>
      </c>
      <c r="I1923" s="275" t="s">
        <v>253</v>
      </c>
      <c r="J1923" s="271">
        <v>3341</v>
      </c>
      <c r="K1923" s="272">
        <v>15544</v>
      </c>
    </row>
    <row r="1924" spans="2:11" s="256" customFormat="1" ht="13.5" customHeight="1" x14ac:dyDescent="0.2">
      <c r="B1924" s="273"/>
      <c r="C1924" s="273"/>
      <c r="D1924" s="273"/>
      <c r="E1924" s="273"/>
      <c r="F1924" s="273">
        <v>0.17068937158016401</v>
      </c>
      <c r="G1924" s="273">
        <v>0.170396677466573</v>
      </c>
      <c r="H1924" s="274">
        <v>4.6000000000000005</v>
      </c>
      <c r="I1924" s="275" t="s">
        <v>254</v>
      </c>
      <c r="J1924" s="271">
        <v>3341</v>
      </c>
      <c r="K1924" s="272">
        <v>12978</v>
      </c>
    </row>
    <row r="1925" spans="2:11" s="256" customFormat="1" ht="13.5" customHeight="1" x14ac:dyDescent="0.2">
      <c r="B1925" s="268">
        <v>3.5</v>
      </c>
      <c r="C1925" s="268">
        <v>2</v>
      </c>
      <c r="D1925" s="268">
        <v>15.7</v>
      </c>
      <c r="E1925" s="268">
        <v>11.1</v>
      </c>
      <c r="F1925" s="268">
        <v>5.4472856107796703</v>
      </c>
      <c r="G1925" s="268">
        <v>5.3090410038714593</v>
      </c>
      <c r="H1925" s="269">
        <v>4.8987037118503691</v>
      </c>
      <c r="I1925" s="270" t="s">
        <v>237</v>
      </c>
      <c r="J1925" s="271">
        <v>3341</v>
      </c>
      <c r="K1925" s="272">
        <v>17726</v>
      </c>
    </row>
    <row r="1926" spans="2:11" s="256" customFormat="1" ht="13.5" customHeight="1" x14ac:dyDescent="0.2">
      <c r="B1926" s="273"/>
      <c r="C1926" s="273"/>
      <c r="D1926" s="273"/>
      <c r="E1926" s="273"/>
      <c r="F1926" s="273">
        <v>0.34666494988496904</v>
      </c>
      <c r="G1926" s="273">
        <v>0.18892911496473</v>
      </c>
      <c r="H1926" s="274">
        <v>0</v>
      </c>
      <c r="I1926" s="275" t="s">
        <v>255</v>
      </c>
      <c r="J1926" s="271">
        <v>3341</v>
      </c>
      <c r="K1926" s="272">
        <v>17727</v>
      </c>
    </row>
    <row r="1927" spans="2:11" s="256" customFormat="1" ht="13.5" customHeight="1" x14ac:dyDescent="0.2">
      <c r="B1927" s="268"/>
      <c r="C1927" s="268"/>
      <c r="D1927" s="268"/>
      <c r="E1927" s="268"/>
      <c r="F1927" s="268">
        <v>5.1006206608947</v>
      </c>
      <c r="G1927" s="268">
        <v>5.1201118889067292</v>
      </c>
      <c r="H1927" s="269">
        <v>5.2316453261503195</v>
      </c>
      <c r="I1927" s="270" t="s">
        <v>256</v>
      </c>
      <c r="J1927" s="271">
        <v>3341</v>
      </c>
      <c r="K1927" s="272">
        <v>13592</v>
      </c>
    </row>
    <row r="1928" spans="2:11" s="256" customFormat="1" ht="13.5" customHeight="1" x14ac:dyDescent="0.2">
      <c r="B1928" s="273"/>
      <c r="C1928" s="273"/>
      <c r="D1928" s="273"/>
      <c r="E1928" s="273"/>
      <c r="F1928" s="273">
        <v>1.4457441302014602E-3</v>
      </c>
      <c r="G1928" s="273">
        <v>1.4478183167003103E-3</v>
      </c>
      <c r="H1928" s="274">
        <v>0.54791628462044106</v>
      </c>
      <c r="I1928" s="275" t="s">
        <v>257</v>
      </c>
      <c r="J1928" s="271">
        <v>3341</v>
      </c>
      <c r="K1928" s="272">
        <v>11566</v>
      </c>
    </row>
    <row r="1929" spans="2:11" s="256" customFormat="1" ht="13.5" customHeight="1" x14ac:dyDescent="0.2">
      <c r="B1929" s="273"/>
      <c r="C1929" s="273"/>
      <c r="D1929" s="273"/>
      <c r="E1929" s="273"/>
      <c r="F1929" s="273">
        <v>0.1185926111501</v>
      </c>
      <c r="G1929" s="273">
        <v>0.112920415431483</v>
      </c>
      <c r="H1929" s="274">
        <v>12.8314917283829</v>
      </c>
      <c r="I1929" s="275" t="s">
        <v>258</v>
      </c>
      <c r="J1929" s="271">
        <v>3341</v>
      </c>
      <c r="K1929" s="272">
        <v>13419</v>
      </c>
    </row>
    <row r="1930" spans="2:11" s="256" customFormat="1" ht="13.5" customHeight="1" x14ac:dyDescent="0.2">
      <c r="B1930" s="273"/>
      <c r="C1930" s="273"/>
      <c r="D1930" s="273"/>
      <c r="E1930" s="273"/>
      <c r="F1930" s="273">
        <v>0</v>
      </c>
      <c r="G1930" s="273">
        <v>0</v>
      </c>
      <c r="H1930" s="274"/>
      <c r="I1930" s="275" t="s">
        <v>259</v>
      </c>
      <c r="J1930" s="271">
        <v>3341</v>
      </c>
      <c r="K1930" s="272">
        <v>11568</v>
      </c>
    </row>
    <row r="1931" spans="2:11" s="256" customFormat="1" ht="13.5" customHeight="1" x14ac:dyDescent="0.2">
      <c r="B1931" s="273"/>
      <c r="C1931" s="273"/>
      <c r="D1931" s="273"/>
      <c r="E1931" s="273"/>
      <c r="F1931" s="273">
        <v>2.9450307588449505</v>
      </c>
      <c r="G1931" s="273">
        <v>2.9657300163206699</v>
      </c>
      <c r="H1931" s="274">
        <v>4.32697648173807</v>
      </c>
      <c r="I1931" s="275" t="s">
        <v>260</v>
      </c>
      <c r="J1931" s="271">
        <v>3341</v>
      </c>
      <c r="K1931" s="272">
        <v>12479</v>
      </c>
    </row>
    <row r="1932" spans="2:11" s="256" customFormat="1" ht="13.5" customHeight="1" x14ac:dyDescent="0.2">
      <c r="B1932" s="273"/>
      <c r="C1932" s="273"/>
      <c r="D1932" s="273"/>
      <c r="E1932" s="273"/>
      <c r="F1932" s="273">
        <v>0.26453596603694801</v>
      </c>
      <c r="G1932" s="273">
        <v>0.26476216435698502</v>
      </c>
      <c r="H1932" s="274">
        <v>2.8252329077721199</v>
      </c>
      <c r="I1932" s="275" t="s">
        <v>261</v>
      </c>
      <c r="J1932" s="271">
        <v>3341</v>
      </c>
      <c r="K1932" s="272">
        <v>12480</v>
      </c>
    </row>
    <row r="1933" spans="2:11" s="256" customFormat="1" ht="13.5" customHeight="1" x14ac:dyDescent="0.2">
      <c r="B1933" s="273"/>
      <c r="C1933" s="273"/>
      <c r="D1933" s="273"/>
      <c r="E1933" s="273"/>
      <c r="F1933" s="273">
        <v>0.369015256959208</v>
      </c>
      <c r="G1933" s="273">
        <v>0.37072300991053303</v>
      </c>
      <c r="H1933" s="274">
        <v>4.8032331894243194</v>
      </c>
      <c r="I1933" s="275" t="s">
        <v>262</v>
      </c>
      <c r="J1933" s="271">
        <v>3341</v>
      </c>
      <c r="K1933" s="272">
        <v>11578</v>
      </c>
    </row>
    <row r="1934" spans="2:11" s="256" customFormat="1" ht="13.5" customHeight="1" x14ac:dyDescent="0.2">
      <c r="B1934" s="273"/>
      <c r="C1934" s="273"/>
      <c r="D1934" s="273">
        <v>5</v>
      </c>
      <c r="E1934" s="273">
        <v>0</v>
      </c>
      <c r="F1934" s="273">
        <v>0</v>
      </c>
      <c r="G1934" s="273">
        <v>0</v>
      </c>
      <c r="H1934" s="274"/>
      <c r="I1934" s="275" t="s">
        <v>263</v>
      </c>
      <c r="J1934" s="271">
        <v>3341</v>
      </c>
      <c r="K1934" s="272">
        <v>12497</v>
      </c>
    </row>
    <row r="1935" spans="2:11" s="256" customFormat="1" ht="13.5" customHeight="1" x14ac:dyDescent="0.2">
      <c r="B1935" s="273"/>
      <c r="C1935" s="273"/>
      <c r="D1935" s="273"/>
      <c r="E1935" s="273"/>
      <c r="F1935" s="273">
        <v>1.26718319044162</v>
      </c>
      <c r="G1935" s="273">
        <v>1.2694476620183399</v>
      </c>
      <c r="H1935" s="274">
        <v>7.8119763442639192</v>
      </c>
      <c r="I1935" s="275" t="s">
        <v>264</v>
      </c>
      <c r="J1935" s="271">
        <v>3341</v>
      </c>
      <c r="K1935" s="272">
        <v>15546</v>
      </c>
    </row>
    <row r="1936" spans="2:11" s="256" customFormat="1" ht="13.5" customHeight="1" x14ac:dyDescent="0.2">
      <c r="B1936" s="273"/>
      <c r="C1936" s="273"/>
      <c r="D1936" s="273">
        <v>3</v>
      </c>
      <c r="E1936" s="273">
        <v>0</v>
      </c>
      <c r="F1936" s="273">
        <v>0.13481713333168602</v>
      </c>
      <c r="G1936" s="273">
        <v>0.13508080255202398</v>
      </c>
      <c r="H1936" s="274"/>
      <c r="I1936" s="275" t="s">
        <v>265</v>
      </c>
      <c r="J1936" s="271">
        <v>3341</v>
      </c>
      <c r="K1936" s="272">
        <v>12481</v>
      </c>
    </row>
    <row r="1937" spans="2:11" s="256" customFormat="1" ht="13.5" customHeight="1" x14ac:dyDescent="0.2">
      <c r="B1937" s="268"/>
      <c r="C1937" s="268"/>
      <c r="D1937" s="268"/>
      <c r="E1937" s="268"/>
      <c r="F1937" s="268">
        <v>8.9321289572234797</v>
      </c>
      <c r="G1937" s="268">
        <v>8.9811195911326109</v>
      </c>
      <c r="H1937" s="269">
        <v>2.9883717021283203</v>
      </c>
      <c r="I1937" s="270" t="s">
        <v>266</v>
      </c>
      <c r="J1937" s="271">
        <v>3341</v>
      </c>
      <c r="K1937" s="272">
        <v>13594</v>
      </c>
    </row>
    <row r="1938" spans="2:11" s="256" customFormat="1" ht="13.5" customHeight="1" x14ac:dyDescent="0.2">
      <c r="B1938" s="273"/>
      <c r="C1938" s="273"/>
      <c r="D1938" s="273"/>
      <c r="E1938" s="273"/>
      <c r="F1938" s="273">
        <v>0.97869781136340794</v>
      </c>
      <c r="G1938" s="273">
        <v>0.984269161503323</v>
      </c>
      <c r="H1938" s="274">
        <v>0.41377716469513004</v>
      </c>
      <c r="I1938" s="275" t="s">
        <v>267</v>
      </c>
      <c r="J1938" s="271">
        <v>3341</v>
      </c>
      <c r="K1938" s="272">
        <v>15609</v>
      </c>
    </row>
    <row r="1939" spans="2:11" s="256" customFormat="1" ht="13.5" customHeight="1" x14ac:dyDescent="0.2">
      <c r="B1939" s="273"/>
      <c r="C1939" s="273"/>
      <c r="D1939" s="273"/>
      <c r="E1939" s="273"/>
      <c r="F1939" s="273">
        <v>6.4516589863996403</v>
      </c>
      <c r="G1939" s="273">
        <v>6.4959901752426594</v>
      </c>
      <c r="H1939" s="274">
        <v>3.6464213816965096</v>
      </c>
      <c r="I1939" s="275" t="s">
        <v>268</v>
      </c>
      <c r="J1939" s="271">
        <v>3341</v>
      </c>
      <c r="K1939" s="272">
        <v>11524</v>
      </c>
    </row>
    <row r="1940" spans="2:11" s="256" customFormat="1" ht="13.5" customHeight="1" x14ac:dyDescent="0.2">
      <c r="B1940" s="273"/>
      <c r="C1940" s="273"/>
      <c r="D1940" s="273"/>
      <c r="E1940" s="273"/>
      <c r="F1940" s="273">
        <v>0.51915180727701105</v>
      </c>
      <c r="G1940" s="273">
        <v>0.51497684902265106</v>
      </c>
      <c r="H1940" s="274">
        <v>4.7018135700541297</v>
      </c>
      <c r="I1940" s="275" t="s">
        <v>269</v>
      </c>
      <c r="J1940" s="271">
        <v>3341</v>
      </c>
      <c r="K1940" s="272">
        <v>15745</v>
      </c>
    </row>
    <row r="1941" spans="2:11" s="256" customFormat="1" ht="13.5" customHeight="1" x14ac:dyDescent="0.2">
      <c r="B1941" s="273"/>
      <c r="C1941" s="273"/>
      <c r="D1941" s="273"/>
      <c r="E1941" s="273"/>
      <c r="F1941" s="273">
        <v>0.31216644068589</v>
      </c>
      <c r="G1941" s="273">
        <v>0.31450961721051501</v>
      </c>
      <c r="H1941" s="274">
        <v>1.0287342917048001</v>
      </c>
      <c r="I1941" s="275" t="s">
        <v>270</v>
      </c>
      <c r="J1941" s="271">
        <v>3341</v>
      </c>
      <c r="K1941" s="272">
        <v>15545</v>
      </c>
    </row>
    <row r="1942" spans="2:11" s="256" customFormat="1" ht="13.5" customHeight="1" x14ac:dyDescent="0.2">
      <c r="B1942" s="268"/>
      <c r="C1942" s="268"/>
      <c r="D1942" s="268"/>
      <c r="E1942" s="268"/>
      <c r="F1942" s="268">
        <v>43.447140884361296</v>
      </c>
      <c r="G1942" s="268">
        <v>43.447344527689502</v>
      </c>
      <c r="H1942" s="269">
        <v>0</v>
      </c>
      <c r="I1942" s="270" t="s">
        <v>238</v>
      </c>
      <c r="J1942" s="271">
        <v>3341</v>
      </c>
      <c r="K1942" s="272">
        <v>13595</v>
      </c>
    </row>
    <row r="1943" spans="2:11" s="256" customFormat="1" ht="13.5" customHeight="1" x14ac:dyDescent="0.2">
      <c r="B1943" s="273"/>
      <c r="C1943" s="273"/>
      <c r="D1943" s="273"/>
      <c r="E1943" s="273"/>
      <c r="F1943" s="273">
        <v>3.4666646476101901</v>
      </c>
      <c r="G1943" s="273">
        <v>3.4792384880992802</v>
      </c>
      <c r="H1943" s="274">
        <v>0</v>
      </c>
      <c r="I1943" s="275" t="s">
        <v>271</v>
      </c>
      <c r="J1943" s="271">
        <v>3341</v>
      </c>
      <c r="K1943" s="272">
        <v>15610</v>
      </c>
    </row>
    <row r="1944" spans="2:11" s="256" customFormat="1" ht="13.5" customHeight="1" x14ac:dyDescent="0.2">
      <c r="B1944" s="273"/>
      <c r="C1944" s="273"/>
      <c r="D1944" s="273"/>
      <c r="E1944" s="273"/>
      <c r="F1944" s="273">
        <v>16.6633348280712</v>
      </c>
      <c r="G1944" s="273">
        <v>16.648690849672697</v>
      </c>
      <c r="H1944" s="274"/>
      <c r="I1944" s="275" t="s">
        <v>246</v>
      </c>
      <c r="J1944" s="271">
        <v>3341</v>
      </c>
      <c r="K1944" s="272">
        <v>15611</v>
      </c>
    </row>
    <row r="1945" spans="2:11" s="256" customFormat="1" ht="13.5" customHeight="1" x14ac:dyDescent="0.2">
      <c r="B1945" s="273"/>
      <c r="C1945" s="273"/>
      <c r="D1945" s="273"/>
      <c r="E1945" s="273"/>
      <c r="F1945" s="273">
        <v>26.098921508858496</v>
      </c>
      <c r="G1945" s="273">
        <v>26.108848061298097</v>
      </c>
      <c r="H1945" s="274">
        <v>0</v>
      </c>
      <c r="I1945" s="275" t="s">
        <v>272</v>
      </c>
      <c r="J1945" s="271">
        <v>3341</v>
      </c>
      <c r="K1945" s="272">
        <v>15608</v>
      </c>
    </row>
    <row r="1946" spans="2:11" s="256" customFormat="1" ht="13.5" customHeight="1" x14ac:dyDescent="0.2">
      <c r="B1946" s="268"/>
      <c r="C1946" s="268"/>
      <c r="D1946" s="268">
        <v>6</v>
      </c>
      <c r="E1946" s="268">
        <v>0</v>
      </c>
      <c r="F1946" s="268">
        <v>3.1628725822442596</v>
      </c>
      <c r="G1946" s="268">
        <v>3.17460059379746</v>
      </c>
      <c r="H1946" s="269">
        <v>0</v>
      </c>
      <c r="I1946" s="270" t="s">
        <v>273</v>
      </c>
      <c r="J1946" s="271">
        <v>3341</v>
      </c>
      <c r="K1946" s="272">
        <v>15584</v>
      </c>
    </row>
    <row r="1947" spans="2:11" s="256" customFormat="1" ht="13.5" customHeight="1" x14ac:dyDescent="0.2">
      <c r="B1947" s="268"/>
      <c r="C1947" s="268"/>
      <c r="D1947" s="268">
        <v>2</v>
      </c>
      <c r="E1947" s="268">
        <v>0</v>
      </c>
      <c r="F1947" s="268">
        <v>0.80149583462124807</v>
      </c>
      <c r="G1947" s="268">
        <v>0.80799144548940705</v>
      </c>
      <c r="H1947" s="269"/>
      <c r="I1947" s="270" t="s">
        <v>274</v>
      </c>
      <c r="J1947" s="271">
        <v>3341</v>
      </c>
      <c r="K1947" s="272">
        <v>17728</v>
      </c>
    </row>
    <row r="1948" spans="2:11" s="256" customFormat="1" ht="13.5" customHeight="1" x14ac:dyDescent="0.2">
      <c r="B1948" s="268"/>
      <c r="C1948" s="268"/>
      <c r="D1948" s="268"/>
      <c r="E1948" s="268"/>
      <c r="F1948" s="268">
        <v>-15.223928938637499</v>
      </c>
      <c r="G1948" s="268">
        <v>-15.337470285530999</v>
      </c>
      <c r="H1948" s="269"/>
      <c r="I1948" s="270" t="s">
        <v>275</v>
      </c>
      <c r="J1948" s="271">
        <v>3341</v>
      </c>
      <c r="K1948" s="272">
        <v>15624</v>
      </c>
    </row>
    <row r="1949" spans="2:11" s="256" customFormat="1" ht="13.5" customHeight="1" x14ac:dyDescent="0.2">
      <c r="B1949" s="268"/>
      <c r="C1949" s="268"/>
      <c r="D1949" s="268">
        <v>7</v>
      </c>
      <c r="E1949" s="268">
        <v>0</v>
      </c>
      <c r="F1949" s="268">
        <v>1.0171188613825</v>
      </c>
      <c r="G1949" s="268">
        <v>0.86030290311819302</v>
      </c>
      <c r="H1949" s="269">
        <v>0</v>
      </c>
      <c r="I1949" s="270" t="s">
        <v>276</v>
      </c>
      <c r="J1949" s="271">
        <v>3341</v>
      </c>
      <c r="K1949" s="272">
        <v>15644</v>
      </c>
    </row>
    <row r="1950" spans="2:11" s="256" customFormat="1" ht="13.5" customHeight="1" x14ac:dyDescent="0.2">
      <c r="B1950" s="268"/>
      <c r="C1950" s="268"/>
      <c r="D1950" s="268">
        <v>27</v>
      </c>
      <c r="E1950" s="268">
        <v>22</v>
      </c>
      <c r="F1950" s="268">
        <v>23.077480515445998</v>
      </c>
      <c r="G1950" s="268">
        <v>23.196221783570401</v>
      </c>
      <c r="H1950" s="269">
        <v>4.2890559390900691</v>
      </c>
      <c r="I1950" s="270" t="s">
        <v>239</v>
      </c>
      <c r="J1950" s="271">
        <v>3341</v>
      </c>
      <c r="K1950" s="272">
        <v>15704</v>
      </c>
    </row>
    <row r="1951" spans="2:11" s="256" customFormat="1" ht="13.5" customHeight="1" x14ac:dyDescent="0.2">
      <c r="B1951" s="268"/>
      <c r="C1951" s="268"/>
      <c r="D1951" s="268"/>
      <c r="E1951" s="268"/>
      <c r="F1951" s="268">
        <v>39.165224746039797</v>
      </c>
      <c r="G1951" s="268">
        <v>39.2476825998774</v>
      </c>
      <c r="H1951" s="269">
        <v>7.4829366315803494</v>
      </c>
      <c r="I1951" s="270" t="s">
        <v>277</v>
      </c>
      <c r="J1951" s="271">
        <v>3341</v>
      </c>
      <c r="K1951" s="272">
        <v>15749</v>
      </c>
    </row>
    <row r="1952" spans="2:11" s="256" customFormat="1" ht="13.5" customHeight="1" x14ac:dyDescent="0.2">
      <c r="B1952" s="268"/>
      <c r="C1952" s="268"/>
      <c r="D1952" s="268"/>
      <c r="E1952" s="268"/>
      <c r="F1952" s="268">
        <v>103.19187171640701</v>
      </c>
      <c r="G1952" s="268">
        <v>103.22308407497999</v>
      </c>
      <c r="H1952" s="269">
        <v>3.7437895742762302</v>
      </c>
      <c r="I1952" s="270" t="s">
        <v>278</v>
      </c>
      <c r="J1952" s="271">
        <v>3341</v>
      </c>
      <c r="K1952" s="272">
        <v>11258</v>
      </c>
    </row>
    <row r="1953" spans="2:11" s="256" customFormat="1" ht="13.5" customHeight="1" x14ac:dyDescent="0.2">
      <c r="B1953" s="268"/>
      <c r="C1953" s="268"/>
      <c r="D1953" s="268">
        <v>44</v>
      </c>
      <c r="E1953" s="268">
        <v>34</v>
      </c>
      <c r="F1953" s="268">
        <v>31.735672625965798</v>
      </c>
      <c r="G1953" s="268">
        <v>31.7892449747876</v>
      </c>
      <c r="H1953" s="269">
        <v>8.6531388412943002</v>
      </c>
      <c r="I1953" s="270" t="s">
        <v>240</v>
      </c>
      <c r="J1953" s="271">
        <v>3341</v>
      </c>
      <c r="K1953" s="272">
        <v>15705</v>
      </c>
    </row>
    <row r="1954" spans="2:11" s="256" customFormat="1" ht="13.5" customHeight="1" x14ac:dyDescent="0.2">
      <c r="B1954" s="268"/>
      <c r="C1954" s="268"/>
      <c r="D1954" s="268"/>
      <c r="E1954" s="268"/>
      <c r="F1954" s="268">
        <v>18.077005035424602</v>
      </c>
      <c r="G1954" s="268">
        <v>18.034805176769797</v>
      </c>
      <c r="H1954" s="269">
        <v>0.7543039713352061</v>
      </c>
      <c r="I1954" s="270" t="s">
        <v>279</v>
      </c>
      <c r="J1954" s="271">
        <v>3341</v>
      </c>
      <c r="K1954" s="272">
        <v>16144</v>
      </c>
    </row>
    <row r="1955" spans="2:11" s="256" customFormat="1" ht="13.5" customHeight="1" x14ac:dyDescent="0.2">
      <c r="B1955" s="273"/>
      <c r="C1955" s="273"/>
      <c r="D1955" s="273"/>
      <c r="E1955" s="273"/>
      <c r="F1955" s="273">
        <v>0.67045391149752998</v>
      </c>
      <c r="G1955" s="273">
        <v>0.67137378815346305</v>
      </c>
      <c r="H1955" s="274"/>
      <c r="I1955" s="275" t="s">
        <v>508</v>
      </c>
      <c r="J1955" s="271">
        <v>3341</v>
      </c>
      <c r="K1955" s="272">
        <v>12755</v>
      </c>
    </row>
    <row r="1956" spans="2:11" s="256" customFormat="1" ht="13.5" customHeight="1" x14ac:dyDescent="0.2">
      <c r="B1956" s="273"/>
      <c r="C1956" s="273"/>
      <c r="D1956" s="273"/>
      <c r="E1956" s="273"/>
      <c r="F1956" s="273">
        <v>9.5406488625292399E-2</v>
      </c>
      <c r="G1956" s="273">
        <v>9.5062974862977295E-2</v>
      </c>
      <c r="H1956" s="274">
        <v>2.7698907684178899</v>
      </c>
      <c r="I1956" s="275" t="s">
        <v>509</v>
      </c>
      <c r="J1956" s="271">
        <v>3341</v>
      </c>
      <c r="K1956" s="272">
        <v>12359</v>
      </c>
    </row>
    <row r="1957" spans="2:11" s="256" customFormat="1" ht="26.25" customHeight="1" x14ac:dyDescent="0.2"/>
    <row r="1958" spans="2:11" s="256" customFormat="1" ht="22.5" customHeight="1" x14ac:dyDescent="0.2">
      <c r="B1958" s="257"/>
      <c r="C1958" s="258"/>
      <c r="D1958" s="258"/>
      <c r="E1958" s="258"/>
      <c r="F1958" s="258"/>
      <c r="G1958" s="259"/>
      <c r="H1958" s="260" t="s">
        <v>320</v>
      </c>
      <c r="I1958" s="261"/>
      <c r="J1958" s="262" t="s">
        <v>228</v>
      </c>
      <c r="K1958" s="262" t="s">
        <v>229</v>
      </c>
    </row>
    <row r="1959" spans="2:11" s="256" customFormat="1" ht="13.5" customHeight="1" x14ac:dyDescent="0.2">
      <c r="B1959" s="263"/>
      <c r="C1959" s="264"/>
      <c r="D1959" s="264"/>
      <c r="E1959" s="264"/>
      <c r="F1959" s="369" t="s">
        <v>610</v>
      </c>
      <c r="G1959" s="369"/>
      <c r="H1959" s="369"/>
      <c r="I1959" s="261"/>
      <c r="J1959" s="261"/>
      <c r="K1959" s="265"/>
    </row>
    <row r="1960" spans="2:11" s="256" customFormat="1" ht="13.5" customHeight="1" x14ac:dyDescent="0.2">
      <c r="B1960" s="367" t="s">
        <v>231</v>
      </c>
      <c r="C1960" s="367"/>
      <c r="D1960" s="367" t="s">
        <v>232</v>
      </c>
      <c r="E1960" s="367"/>
      <c r="F1960" s="266" t="s">
        <v>232</v>
      </c>
      <c r="G1960" s="266" t="s">
        <v>232</v>
      </c>
      <c r="H1960" s="368" t="s">
        <v>231</v>
      </c>
      <c r="I1960" s="267" t="s">
        <v>233</v>
      </c>
      <c r="J1960" s="261"/>
      <c r="K1960" s="265"/>
    </row>
    <row r="1961" spans="2:11" s="256" customFormat="1" ht="13.5" customHeight="1" x14ac:dyDescent="0.2">
      <c r="B1961" s="266" t="s">
        <v>234</v>
      </c>
      <c r="C1961" s="266" t="s">
        <v>235</v>
      </c>
      <c r="D1961" s="266" t="s">
        <v>234</v>
      </c>
      <c r="E1961" s="266" t="s">
        <v>235</v>
      </c>
      <c r="F1961" s="266" t="s">
        <v>592</v>
      </c>
      <c r="G1961" s="266" t="s">
        <v>594</v>
      </c>
      <c r="H1961" s="368"/>
      <c r="I1961" s="261"/>
      <c r="J1961" s="261"/>
      <c r="K1961" s="265"/>
    </row>
    <row r="1962" spans="2:11" s="256" customFormat="1" ht="13.5" customHeight="1" x14ac:dyDescent="0.2">
      <c r="B1962" s="268"/>
      <c r="C1962" s="268"/>
      <c r="D1962" s="268">
        <v>100</v>
      </c>
      <c r="E1962" s="268">
        <v>70</v>
      </c>
      <c r="F1962" s="268">
        <v>92.900988676912306</v>
      </c>
      <c r="G1962" s="268">
        <v>91.681657447130505</v>
      </c>
      <c r="H1962" s="269">
        <v>9.9835560498506712</v>
      </c>
      <c r="I1962" s="270" t="s">
        <v>236</v>
      </c>
      <c r="J1962" s="271">
        <v>3342</v>
      </c>
      <c r="K1962" s="272">
        <v>13591</v>
      </c>
    </row>
    <row r="1963" spans="2:11" s="256" customFormat="1" ht="13.5" customHeight="1" x14ac:dyDescent="0.2">
      <c r="B1963" s="268">
        <v>10</v>
      </c>
      <c r="C1963" s="268">
        <v>6</v>
      </c>
      <c r="D1963" s="268"/>
      <c r="E1963" s="268"/>
      <c r="F1963" s="268">
        <v>15.036687496750799</v>
      </c>
      <c r="G1963" s="268">
        <v>14.849019537894799</v>
      </c>
      <c r="H1963" s="269">
        <v>11.2535280564422</v>
      </c>
      <c r="I1963" s="270" t="s">
        <v>250</v>
      </c>
      <c r="J1963" s="271">
        <v>3342</v>
      </c>
      <c r="K1963" s="272">
        <v>19967</v>
      </c>
    </row>
    <row r="1964" spans="2:11" s="256" customFormat="1" ht="13.5" customHeight="1" x14ac:dyDescent="0.2">
      <c r="B1964" s="273"/>
      <c r="C1964" s="273"/>
      <c r="D1964" s="273"/>
      <c r="E1964" s="273"/>
      <c r="F1964" s="273">
        <v>92.167814961130404</v>
      </c>
      <c r="G1964" s="273">
        <v>90.959487382367399</v>
      </c>
      <c r="H1964" s="274">
        <v>10.029140279823501</v>
      </c>
      <c r="I1964" s="275" t="s">
        <v>251</v>
      </c>
      <c r="J1964" s="271">
        <v>3342</v>
      </c>
      <c r="K1964" s="272">
        <v>15744</v>
      </c>
    </row>
    <row r="1965" spans="2:11" s="256" customFormat="1" ht="13.5" customHeight="1" x14ac:dyDescent="0.2">
      <c r="B1965" s="273"/>
      <c r="C1965" s="273"/>
      <c r="D1965" s="273"/>
      <c r="E1965" s="273"/>
      <c r="F1965" s="273">
        <v>0.73317371578193191</v>
      </c>
      <c r="G1965" s="273">
        <v>0.72217006476314605</v>
      </c>
      <c r="H1965" s="274">
        <v>4.2531284815321699</v>
      </c>
      <c r="I1965" s="275" t="s">
        <v>252</v>
      </c>
      <c r="J1965" s="271">
        <v>3342</v>
      </c>
      <c r="K1965" s="272">
        <v>13462</v>
      </c>
    </row>
    <row r="1966" spans="2:11" s="256" customFormat="1" ht="13.5" customHeight="1" x14ac:dyDescent="0.2">
      <c r="B1966" s="273"/>
      <c r="C1966" s="273"/>
      <c r="D1966" s="273"/>
      <c r="E1966" s="273"/>
      <c r="F1966" s="273">
        <v>0</v>
      </c>
      <c r="G1966" s="273">
        <v>0</v>
      </c>
      <c r="H1966" s="274"/>
      <c r="I1966" s="275" t="s">
        <v>253</v>
      </c>
      <c r="J1966" s="271">
        <v>3342</v>
      </c>
      <c r="K1966" s="272">
        <v>15544</v>
      </c>
    </row>
    <row r="1967" spans="2:11" s="256" customFormat="1" ht="13.5" customHeight="1" x14ac:dyDescent="0.2">
      <c r="B1967" s="273"/>
      <c r="C1967" s="273"/>
      <c r="D1967" s="273"/>
      <c r="E1967" s="273"/>
      <c r="F1967" s="273">
        <v>0</v>
      </c>
      <c r="G1967" s="273">
        <v>0</v>
      </c>
      <c r="H1967" s="274"/>
      <c r="I1967" s="275" t="s">
        <v>254</v>
      </c>
      <c r="J1967" s="271">
        <v>3342</v>
      </c>
      <c r="K1967" s="272">
        <v>12978</v>
      </c>
    </row>
    <row r="1968" spans="2:11" s="256" customFormat="1" ht="13.5" customHeight="1" x14ac:dyDescent="0.2">
      <c r="B1968" s="268">
        <v>10</v>
      </c>
      <c r="C1968" s="268">
        <v>6</v>
      </c>
      <c r="D1968" s="268">
        <v>30</v>
      </c>
      <c r="E1968" s="268">
        <v>0</v>
      </c>
      <c r="F1968" s="268">
        <v>7.0990113230877103</v>
      </c>
      <c r="G1968" s="268">
        <v>8.3183425528694599</v>
      </c>
      <c r="H1968" s="269">
        <v>7.6189281671702094E-2</v>
      </c>
      <c r="I1968" s="270" t="s">
        <v>237</v>
      </c>
      <c r="J1968" s="271">
        <v>3342</v>
      </c>
      <c r="K1968" s="272">
        <v>17726</v>
      </c>
    </row>
    <row r="1969" spans="2:11" s="256" customFormat="1" ht="13.5" customHeight="1" x14ac:dyDescent="0.2">
      <c r="B1969" s="273"/>
      <c r="C1969" s="273"/>
      <c r="D1969" s="273"/>
      <c r="E1969" s="273"/>
      <c r="F1969" s="273">
        <v>6.9949981359174593</v>
      </c>
      <c r="G1969" s="273">
        <v>8.2158931252771996</v>
      </c>
      <c r="H1969" s="274"/>
      <c r="I1969" s="275" t="s">
        <v>255</v>
      </c>
      <c r="J1969" s="271">
        <v>3342</v>
      </c>
      <c r="K1969" s="272">
        <v>17727</v>
      </c>
    </row>
    <row r="1970" spans="2:11" s="256" customFormat="1" ht="13.5" customHeight="1" x14ac:dyDescent="0.2">
      <c r="B1970" s="268"/>
      <c r="C1970" s="268"/>
      <c r="D1970" s="268"/>
      <c r="E1970" s="268"/>
      <c r="F1970" s="268">
        <v>0.104013187170256</v>
      </c>
      <c r="G1970" s="268">
        <v>0.10244942759226</v>
      </c>
      <c r="H1970" s="269">
        <v>5.2</v>
      </c>
      <c r="I1970" s="270" t="s">
        <v>256</v>
      </c>
      <c r="J1970" s="271">
        <v>3342</v>
      </c>
      <c r="K1970" s="272">
        <v>13592</v>
      </c>
    </row>
    <row r="1971" spans="2:11" s="256" customFormat="1" ht="13.5" customHeight="1" x14ac:dyDescent="0.2">
      <c r="B1971" s="273"/>
      <c r="C1971" s="273"/>
      <c r="D1971" s="273"/>
      <c r="E1971" s="273"/>
      <c r="F1971" s="273">
        <v>0</v>
      </c>
      <c r="G1971" s="273">
        <v>0</v>
      </c>
      <c r="H1971" s="274"/>
      <c r="I1971" s="275" t="s">
        <v>257</v>
      </c>
      <c r="J1971" s="271">
        <v>3342</v>
      </c>
      <c r="K1971" s="272">
        <v>11566</v>
      </c>
    </row>
    <row r="1972" spans="2:11" s="256" customFormat="1" ht="13.5" customHeight="1" x14ac:dyDescent="0.2">
      <c r="B1972" s="273"/>
      <c r="C1972" s="273"/>
      <c r="D1972" s="273"/>
      <c r="E1972" s="273"/>
      <c r="F1972" s="273">
        <v>0</v>
      </c>
      <c r="G1972" s="273">
        <v>0</v>
      </c>
      <c r="H1972" s="274"/>
      <c r="I1972" s="275" t="s">
        <v>258</v>
      </c>
      <c r="J1972" s="271">
        <v>3342</v>
      </c>
      <c r="K1972" s="272">
        <v>13419</v>
      </c>
    </row>
    <row r="1973" spans="2:11" s="256" customFormat="1" ht="13.5" customHeight="1" x14ac:dyDescent="0.2">
      <c r="B1973" s="273"/>
      <c r="C1973" s="273"/>
      <c r="D1973" s="273"/>
      <c r="E1973" s="273"/>
      <c r="F1973" s="273">
        <v>0</v>
      </c>
      <c r="G1973" s="273">
        <v>0</v>
      </c>
      <c r="H1973" s="274"/>
      <c r="I1973" s="275" t="s">
        <v>259</v>
      </c>
      <c r="J1973" s="271">
        <v>3342</v>
      </c>
      <c r="K1973" s="272">
        <v>11568</v>
      </c>
    </row>
    <row r="1974" spans="2:11" s="256" customFormat="1" ht="13.5" customHeight="1" x14ac:dyDescent="0.2">
      <c r="B1974" s="273"/>
      <c r="C1974" s="273"/>
      <c r="D1974" s="273"/>
      <c r="E1974" s="273"/>
      <c r="F1974" s="273">
        <v>0.104013187170256</v>
      </c>
      <c r="G1974" s="273">
        <v>0.10244942759226</v>
      </c>
      <c r="H1974" s="274">
        <v>5.2</v>
      </c>
      <c r="I1974" s="275" t="s">
        <v>260</v>
      </c>
      <c r="J1974" s="271">
        <v>3342</v>
      </c>
      <c r="K1974" s="272">
        <v>12479</v>
      </c>
    </row>
    <row r="1975" spans="2:11" s="256" customFormat="1" ht="13.5" customHeight="1" x14ac:dyDescent="0.2">
      <c r="B1975" s="273"/>
      <c r="C1975" s="273"/>
      <c r="D1975" s="273"/>
      <c r="E1975" s="273"/>
      <c r="F1975" s="273">
        <v>0</v>
      </c>
      <c r="G1975" s="273">
        <v>0</v>
      </c>
      <c r="H1975" s="274"/>
      <c r="I1975" s="275" t="s">
        <v>261</v>
      </c>
      <c r="J1975" s="271">
        <v>3342</v>
      </c>
      <c r="K1975" s="272">
        <v>12480</v>
      </c>
    </row>
    <row r="1976" spans="2:11" s="256" customFormat="1" ht="13.5" customHeight="1" x14ac:dyDescent="0.2">
      <c r="B1976" s="273"/>
      <c r="C1976" s="273"/>
      <c r="D1976" s="273"/>
      <c r="E1976" s="273"/>
      <c r="F1976" s="273">
        <v>0</v>
      </c>
      <c r="G1976" s="273">
        <v>0</v>
      </c>
      <c r="H1976" s="274"/>
      <c r="I1976" s="275" t="s">
        <v>262</v>
      </c>
      <c r="J1976" s="271">
        <v>3342</v>
      </c>
      <c r="K1976" s="272">
        <v>11578</v>
      </c>
    </row>
    <row r="1977" spans="2:11" s="256" customFormat="1" ht="13.5" customHeight="1" x14ac:dyDescent="0.2">
      <c r="B1977" s="273"/>
      <c r="C1977" s="273"/>
      <c r="D1977" s="273">
        <v>5</v>
      </c>
      <c r="E1977" s="273">
        <v>0</v>
      </c>
      <c r="F1977" s="273">
        <v>0</v>
      </c>
      <c r="G1977" s="273">
        <v>0</v>
      </c>
      <c r="H1977" s="274"/>
      <c r="I1977" s="275" t="s">
        <v>263</v>
      </c>
      <c r="J1977" s="271">
        <v>3342</v>
      </c>
      <c r="K1977" s="272">
        <v>12497</v>
      </c>
    </row>
    <row r="1978" spans="2:11" s="256" customFormat="1" ht="13.5" customHeight="1" x14ac:dyDescent="0.2">
      <c r="B1978" s="273"/>
      <c r="C1978" s="273"/>
      <c r="D1978" s="273"/>
      <c r="E1978" s="273"/>
      <c r="F1978" s="273">
        <v>0</v>
      </c>
      <c r="G1978" s="273">
        <v>0</v>
      </c>
      <c r="H1978" s="274"/>
      <c r="I1978" s="275" t="s">
        <v>264</v>
      </c>
      <c r="J1978" s="271">
        <v>3342</v>
      </c>
      <c r="K1978" s="272">
        <v>15546</v>
      </c>
    </row>
    <row r="1979" spans="2:11" s="256" customFormat="1" ht="13.5" customHeight="1" x14ac:dyDescent="0.2">
      <c r="B1979" s="273"/>
      <c r="C1979" s="273"/>
      <c r="D1979" s="273">
        <v>3</v>
      </c>
      <c r="E1979" s="273">
        <v>0</v>
      </c>
      <c r="F1979" s="273">
        <v>0</v>
      </c>
      <c r="G1979" s="273">
        <v>0</v>
      </c>
      <c r="H1979" s="274"/>
      <c r="I1979" s="275" t="s">
        <v>265</v>
      </c>
      <c r="J1979" s="271">
        <v>3342</v>
      </c>
      <c r="K1979" s="272">
        <v>12481</v>
      </c>
    </row>
    <row r="1980" spans="2:11" s="256" customFormat="1" ht="13.5" customHeight="1" x14ac:dyDescent="0.2">
      <c r="B1980" s="268"/>
      <c r="C1980" s="268"/>
      <c r="D1980" s="268"/>
      <c r="E1980" s="268"/>
      <c r="F1980" s="268">
        <v>0</v>
      </c>
      <c r="G1980" s="268">
        <v>0</v>
      </c>
      <c r="H1980" s="269"/>
      <c r="I1980" s="270" t="s">
        <v>266</v>
      </c>
      <c r="J1980" s="271">
        <v>3342</v>
      </c>
      <c r="K1980" s="272">
        <v>13594</v>
      </c>
    </row>
    <row r="1981" spans="2:11" s="256" customFormat="1" ht="13.5" customHeight="1" x14ac:dyDescent="0.2">
      <c r="B1981" s="273"/>
      <c r="C1981" s="273"/>
      <c r="D1981" s="273"/>
      <c r="E1981" s="273"/>
      <c r="F1981" s="273">
        <v>0</v>
      </c>
      <c r="G1981" s="273">
        <v>0</v>
      </c>
      <c r="H1981" s="274"/>
      <c r="I1981" s="275" t="s">
        <v>267</v>
      </c>
      <c r="J1981" s="271">
        <v>3342</v>
      </c>
      <c r="K1981" s="272">
        <v>15609</v>
      </c>
    </row>
    <row r="1982" spans="2:11" s="256" customFormat="1" ht="13.5" customHeight="1" x14ac:dyDescent="0.2">
      <c r="B1982" s="273"/>
      <c r="C1982" s="273"/>
      <c r="D1982" s="273"/>
      <c r="E1982" s="273"/>
      <c r="F1982" s="273">
        <v>0</v>
      </c>
      <c r="G1982" s="273">
        <v>0</v>
      </c>
      <c r="H1982" s="274"/>
      <c r="I1982" s="275" t="s">
        <v>268</v>
      </c>
      <c r="J1982" s="271">
        <v>3342</v>
      </c>
      <c r="K1982" s="272">
        <v>11524</v>
      </c>
    </row>
    <row r="1983" spans="2:11" s="256" customFormat="1" ht="13.5" customHeight="1" x14ac:dyDescent="0.2">
      <c r="B1983" s="273"/>
      <c r="C1983" s="273"/>
      <c r="D1983" s="273"/>
      <c r="E1983" s="273"/>
      <c r="F1983" s="273">
        <v>0</v>
      </c>
      <c r="G1983" s="273">
        <v>0</v>
      </c>
      <c r="H1983" s="274"/>
      <c r="I1983" s="275" t="s">
        <v>269</v>
      </c>
      <c r="J1983" s="271">
        <v>3342</v>
      </c>
      <c r="K1983" s="272">
        <v>15745</v>
      </c>
    </row>
    <row r="1984" spans="2:11" s="256" customFormat="1" ht="13.5" customHeight="1" x14ac:dyDescent="0.2">
      <c r="B1984" s="273"/>
      <c r="C1984" s="273"/>
      <c r="D1984" s="273"/>
      <c r="E1984" s="273"/>
      <c r="F1984" s="273">
        <v>0</v>
      </c>
      <c r="G1984" s="273">
        <v>0</v>
      </c>
      <c r="H1984" s="274"/>
      <c r="I1984" s="275" t="s">
        <v>270</v>
      </c>
      <c r="J1984" s="271">
        <v>3342</v>
      </c>
      <c r="K1984" s="272">
        <v>15545</v>
      </c>
    </row>
    <row r="1985" spans="2:11" s="256" customFormat="1" ht="13.5" customHeight="1" x14ac:dyDescent="0.2">
      <c r="B1985" s="268"/>
      <c r="C1985" s="268"/>
      <c r="D1985" s="268">
        <v>0</v>
      </c>
      <c r="E1985" s="268">
        <v>0</v>
      </c>
      <c r="F1985" s="268">
        <v>0</v>
      </c>
      <c r="G1985" s="268">
        <v>0</v>
      </c>
      <c r="H1985" s="269"/>
      <c r="I1985" s="270" t="s">
        <v>238</v>
      </c>
      <c r="J1985" s="271">
        <v>3342</v>
      </c>
      <c r="K1985" s="272">
        <v>13595</v>
      </c>
    </row>
    <row r="1986" spans="2:11" s="256" customFormat="1" ht="13.5" customHeight="1" x14ac:dyDescent="0.2">
      <c r="B1986" s="273"/>
      <c r="C1986" s="273"/>
      <c r="D1986" s="273"/>
      <c r="E1986" s="273"/>
      <c r="F1986" s="273">
        <v>0</v>
      </c>
      <c r="G1986" s="273">
        <v>0</v>
      </c>
      <c r="H1986" s="274"/>
      <c r="I1986" s="275" t="s">
        <v>271</v>
      </c>
      <c r="J1986" s="271">
        <v>3342</v>
      </c>
      <c r="K1986" s="272">
        <v>15610</v>
      </c>
    </row>
    <row r="1987" spans="2:11" s="256" customFormat="1" ht="13.5" customHeight="1" x14ac:dyDescent="0.2">
      <c r="B1987" s="273"/>
      <c r="C1987" s="273"/>
      <c r="D1987" s="273"/>
      <c r="E1987" s="273"/>
      <c r="F1987" s="273">
        <v>0</v>
      </c>
      <c r="G1987" s="273">
        <v>0</v>
      </c>
      <c r="H1987" s="274"/>
      <c r="I1987" s="275" t="s">
        <v>246</v>
      </c>
      <c r="J1987" s="271">
        <v>3342</v>
      </c>
      <c r="K1987" s="272">
        <v>15611</v>
      </c>
    </row>
    <row r="1988" spans="2:11" s="256" customFormat="1" ht="13.5" customHeight="1" x14ac:dyDescent="0.2">
      <c r="B1988" s="273"/>
      <c r="C1988" s="273"/>
      <c r="D1988" s="273"/>
      <c r="E1988" s="273"/>
      <c r="F1988" s="273">
        <v>0</v>
      </c>
      <c r="G1988" s="273">
        <v>0</v>
      </c>
      <c r="H1988" s="274"/>
      <c r="I1988" s="275" t="s">
        <v>272</v>
      </c>
      <c r="J1988" s="271">
        <v>3342</v>
      </c>
      <c r="K1988" s="272">
        <v>15608</v>
      </c>
    </row>
    <row r="1989" spans="2:11" s="256" customFormat="1" ht="13.5" customHeight="1" x14ac:dyDescent="0.2">
      <c r="B1989" s="268"/>
      <c r="C1989" s="268"/>
      <c r="D1989" s="268">
        <v>6</v>
      </c>
      <c r="E1989" s="268">
        <v>0</v>
      </c>
      <c r="F1989" s="268">
        <v>0</v>
      </c>
      <c r="G1989" s="268">
        <v>0</v>
      </c>
      <c r="H1989" s="269"/>
      <c r="I1989" s="270" t="s">
        <v>273</v>
      </c>
      <c r="J1989" s="271">
        <v>3342</v>
      </c>
      <c r="K1989" s="272">
        <v>15584</v>
      </c>
    </row>
    <row r="1990" spans="2:11" s="256" customFormat="1" ht="13.5" customHeight="1" x14ac:dyDescent="0.2">
      <c r="B1990" s="268"/>
      <c r="C1990" s="268"/>
      <c r="D1990" s="268">
        <v>0</v>
      </c>
      <c r="E1990" s="268">
        <v>0</v>
      </c>
      <c r="F1990" s="268">
        <v>0</v>
      </c>
      <c r="G1990" s="268">
        <v>0</v>
      </c>
      <c r="H1990" s="269"/>
      <c r="I1990" s="270" t="s">
        <v>274</v>
      </c>
      <c r="J1990" s="271">
        <v>3342</v>
      </c>
      <c r="K1990" s="272">
        <v>17728</v>
      </c>
    </row>
    <row r="1991" spans="2:11" s="256" customFormat="1" ht="13.5" customHeight="1" x14ac:dyDescent="0.2">
      <c r="B1991" s="268"/>
      <c r="C1991" s="268"/>
      <c r="D1991" s="268"/>
      <c r="E1991" s="268"/>
      <c r="F1991" s="268">
        <v>0</v>
      </c>
      <c r="G1991" s="268">
        <v>0</v>
      </c>
      <c r="H1991" s="269"/>
      <c r="I1991" s="270" t="s">
        <v>275</v>
      </c>
      <c r="J1991" s="271">
        <v>3342</v>
      </c>
      <c r="K1991" s="272">
        <v>15624</v>
      </c>
    </row>
    <row r="1992" spans="2:11" s="256" customFormat="1" ht="13.5" customHeight="1" x14ac:dyDescent="0.2">
      <c r="B1992" s="268"/>
      <c r="C1992" s="268"/>
      <c r="D1992" s="268">
        <v>7</v>
      </c>
      <c r="E1992" s="268">
        <v>0</v>
      </c>
      <c r="F1992" s="268">
        <v>6.9949981359174593</v>
      </c>
      <c r="G1992" s="268">
        <v>8.2158931252771996</v>
      </c>
      <c r="H1992" s="269"/>
      <c r="I1992" s="270" t="s">
        <v>276</v>
      </c>
      <c r="J1992" s="271">
        <v>3342</v>
      </c>
      <c r="K1992" s="272">
        <v>15644</v>
      </c>
    </row>
    <row r="1993" spans="2:11" s="256" customFormat="1" ht="13.5" customHeight="1" x14ac:dyDescent="0.2">
      <c r="B1993" s="268"/>
      <c r="C1993" s="268"/>
      <c r="D1993" s="268">
        <v>25</v>
      </c>
      <c r="E1993" s="268">
        <v>18</v>
      </c>
      <c r="F1993" s="268">
        <v>0.83718690295218912</v>
      </c>
      <c r="G1993" s="268">
        <v>0.82461949235540599</v>
      </c>
      <c r="H1993" s="269">
        <v>4.3707690276626501</v>
      </c>
      <c r="I1993" s="270" t="s">
        <v>239</v>
      </c>
      <c r="J1993" s="271">
        <v>3342</v>
      </c>
      <c r="K1993" s="272">
        <v>15704</v>
      </c>
    </row>
    <row r="1994" spans="2:11" s="256" customFormat="1" ht="13.5" customHeight="1" x14ac:dyDescent="0.2">
      <c r="B1994" s="268"/>
      <c r="C1994" s="268"/>
      <c r="D1994" s="268"/>
      <c r="E1994" s="268"/>
      <c r="F1994" s="268">
        <v>77.86430118016149</v>
      </c>
      <c r="G1994" s="268">
        <v>76.832637909235686</v>
      </c>
      <c r="H1994" s="269">
        <v>9.7383066620913894</v>
      </c>
      <c r="I1994" s="270" t="s">
        <v>277</v>
      </c>
      <c r="J1994" s="271">
        <v>3342</v>
      </c>
      <c r="K1994" s="272">
        <v>15749</v>
      </c>
    </row>
    <row r="1995" spans="2:11" s="256" customFormat="1" ht="13.5" customHeight="1" x14ac:dyDescent="0.2">
      <c r="B1995" s="268"/>
      <c r="C1995" s="268"/>
      <c r="D1995" s="268"/>
      <c r="E1995" s="268"/>
      <c r="F1995" s="268">
        <v>100</v>
      </c>
      <c r="G1995" s="268">
        <v>100</v>
      </c>
      <c r="H1995" s="269">
        <v>9.2802309611578195</v>
      </c>
      <c r="I1995" s="270" t="s">
        <v>278</v>
      </c>
      <c r="J1995" s="271">
        <v>3342</v>
      </c>
      <c r="K1995" s="272">
        <v>11258</v>
      </c>
    </row>
    <row r="1996" spans="2:11" s="256" customFormat="1" ht="13.5" customHeight="1" x14ac:dyDescent="0.2">
      <c r="B1996" s="268"/>
      <c r="C1996" s="268"/>
      <c r="D1996" s="268">
        <v>78</v>
      </c>
      <c r="E1996" s="268">
        <v>68</v>
      </c>
      <c r="F1996" s="268">
        <v>92.167814961130404</v>
      </c>
      <c r="G1996" s="268">
        <v>90.959487382367399</v>
      </c>
      <c r="H1996" s="269">
        <v>10.029140279823501</v>
      </c>
      <c r="I1996" s="270" t="s">
        <v>240</v>
      </c>
      <c r="J1996" s="271">
        <v>3342</v>
      </c>
      <c r="K1996" s="272">
        <v>15705</v>
      </c>
    </row>
    <row r="1997" spans="2:11" s="256" customFormat="1" ht="13.5" customHeight="1" x14ac:dyDescent="0.2">
      <c r="B1997" s="268"/>
      <c r="C1997" s="268"/>
      <c r="D1997" s="268"/>
      <c r="E1997" s="268"/>
      <c r="F1997" s="268">
        <v>0</v>
      </c>
      <c r="G1997" s="268">
        <v>0</v>
      </c>
      <c r="H1997" s="269"/>
      <c r="I1997" s="270" t="s">
        <v>279</v>
      </c>
      <c r="J1997" s="271">
        <v>3342</v>
      </c>
      <c r="K1997" s="272">
        <v>16144</v>
      </c>
    </row>
    <row r="1998" spans="2:11" s="256" customFormat="1" ht="13.5" customHeight="1" x14ac:dyDescent="0.2">
      <c r="B1998" s="273"/>
      <c r="C1998" s="273"/>
      <c r="D1998" s="273"/>
      <c r="E1998" s="273"/>
      <c r="F1998" s="273">
        <v>0</v>
      </c>
      <c r="G1998" s="273">
        <v>0</v>
      </c>
      <c r="H1998" s="274"/>
      <c r="I1998" s="275" t="s">
        <v>508</v>
      </c>
      <c r="J1998" s="271">
        <v>3342</v>
      </c>
      <c r="K1998" s="272">
        <v>12755</v>
      </c>
    </row>
    <row r="1999" spans="2:11" s="256" customFormat="1" ht="13.5" customHeight="1" x14ac:dyDescent="0.2">
      <c r="B1999" s="273"/>
      <c r="C1999" s="273"/>
      <c r="D1999" s="273"/>
      <c r="E1999" s="273"/>
      <c r="F1999" s="273">
        <v>0</v>
      </c>
      <c r="G1999" s="273">
        <v>0</v>
      </c>
      <c r="H1999" s="274"/>
      <c r="I1999" s="275" t="s">
        <v>509</v>
      </c>
      <c r="J1999" s="271">
        <v>3342</v>
      </c>
      <c r="K1999" s="272">
        <v>12359</v>
      </c>
    </row>
    <row r="2000" spans="2:11" s="256" customFormat="1" ht="26.25" customHeight="1" x14ac:dyDescent="0.2"/>
    <row r="2001" spans="2:11" s="256" customFormat="1" ht="13.5" customHeight="1" x14ac:dyDescent="0.2">
      <c r="B2001" s="257"/>
      <c r="C2001" s="258"/>
      <c r="D2001" s="258"/>
      <c r="E2001" s="258"/>
      <c r="F2001" s="258"/>
      <c r="G2001" s="259"/>
      <c r="H2001" s="260" t="s">
        <v>321</v>
      </c>
      <c r="I2001" s="261"/>
      <c r="J2001" s="262" t="s">
        <v>228</v>
      </c>
      <c r="K2001" s="262" t="s">
        <v>229</v>
      </c>
    </row>
    <row r="2002" spans="2:11" s="256" customFormat="1" ht="13.5" customHeight="1" x14ac:dyDescent="0.2">
      <c r="B2002" s="263"/>
      <c r="C2002" s="264"/>
      <c r="D2002" s="264"/>
      <c r="E2002" s="264"/>
      <c r="F2002" s="369" t="s">
        <v>230</v>
      </c>
      <c r="G2002" s="369"/>
      <c r="H2002" s="369"/>
      <c r="I2002" s="261"/>
      <c r="J2002" s="261"/>
      <c r="K2002" s="265"/>
    </row>
    <row r="2003" spans="2:11" s="256" customFormat="1" ht="13.5" customHeight="1" x14ac:dyDescent="0.2">
      <c r="B2003" s="367" t="s">
        <v>231</v>
      </c>
      <c r="C2003" s="367"/>
      <c r="D2003" s="367" t="s">
        <v>232</v>
      </c>
      <c r="E2003" s="367"/>
      <c r="F2003" s="266" t="s">
        <v>232</v>
      </c>
      <c r="G2003" s="266" t="s">
        <v>232</v>
      </c>
      <c r="H2003" s="368" t="s">
        <v>231</v>
      </c>
      <c r="I2003" s="267" t="s">
        <v>233</v>
      </c>
      <c r="J2003" s="261"/>
      <c r="K2003" s="265"/>
    </row>
    <row r="2004" spans="2:11" s="256" customFormat="1" ht="13.5" customHeight="1" x14ac:dyDescent="0.2">
      <c r="B2004" s="266" t="s">
        <v>234</v>
      </c>
      <c r="C2004" s="266" t="s">
        <v>235</v>
      </c>
      <c r="D2004" s="266" t="s">
        <v>234</v>
      </c>
      <c r="E2004" s="266" t="s">
        <v>235</v>
      </c>
      <c r="F2004" s="266" t="s">
        <v>592</v>
      </c>
      <c r="G2004" s="266" t="s">
        <v>592</v>
      </c>
      <c r="H2004" s="368"/>
      <c r="I2004" s="261"/>
      <c r="J2004" s="261"/>
      <c r="K2004" s="265"/>
    </row>
    <row r="2005" spans="2:11" s="256" customFormat="1" ht="13.5" customHeight="1" x14ac:dyDescent="0.2">
      <c r="B2005" s="268">
        <v>5.5</v>
      </c>
      <c r="C2005" s="268">
        <v>3.5</v>
      </c>
      <c r="D2005" s="268">
        <v>45</v>
      </c>
      <c r="E2005" s="268">
        <v>30</v>
      </c>
      <c r="F2005" s="268"/>
      <c r="G2005" s="268"/>
      <c r="H2005" s="269"/>
      <c r="I2005" s="270" t="s">
        <v>236</v>
      </c>
      <c r="J2005" s="271">
        <v>334475</v>
      </c>
      <c r="K2005" s="272">
        <v>13591</v>
      </c>
    </row>
    <row r="2006" spans="2:11" s="256" customFormat="1" ht="13.5" customHeight="1" x14ac:dyDescent="0.2">
      <c r="B2006" s="268">
        <v>3.5</v>
      </c>
      <c r="C2006" s="268">
        <v>1.5</v>
      </c>
      <c r="D2006" s="268">
        <v>45</v>
      </c>
      <c r="E2006" s="268">
        <v>30</v>
      </c>
      <c r="F2006" s="268"/>
      <c r="G2006" s="268"/>
      <c r="H2006" s="269"/>
      <c r="I2006" s="270" t="s">
        <v>237</v>
      </c>
      <c r="J2006" s="271">
        <v>334475</v>
      </c>
      <c r="K2006" s="272">
        <v>17726</v>
      </c>
    </row>
    <row r="2007" spans="2:11" s="256" customFormat="1" ht="13.5" customHeight="1" x14ac:dyDescent="0.2">
      <c r="B2007" s="268"/>
      <c r="C2007" s="268"/>
      <c r="D2007" s="268"/>
      <c r="E2007" s="268"/>
      <c r="F2007" s="268"/>
      <c r="G2007" s="268"/>
      <c r="H2007" s="269"/>
      <c r="I2007" s="270" t="s">
        <v>238</v>
      </c>
      <c r="J2007" s="271">
        <v>334475</v>
      </c>
      <c r="K2007" s="272">
        <v>13595</v>
      </c>
    </row>
    <row r="2008" spans="2:11" s="256" customFormat="1" ht="13.5" customHeight="1" x14ac:dyDescent="0.2">
      <c r="B2008" s="268"/>
      <c r="C2008" s="268"/>
      <c r="D2008" s="268">
        <v>38</v>
      </c>
      <c r="E2008" s="268">
        <v>0</v>
      </c>
      <c r="F2008" s="268"/>
      <c r="G2008" s="268"/>
      <c r="H2008" s="269"/>
      <c r="I2008" s="270" t="s">
        <v>239</v>
      </c>
      <c r="J2008" s="271">
        <v>334475</v>
      </c>
      <c r="K2008" s="272">
        <v>15704</v>
      </c>
    </row>
    <row r="2009" spans="2:11" s="256" customFormat="1" ht="13.5" customHeight="1" x14ac:dyDescent="0.2">
      <c r="B2009" s="268"/>
      <c r="C2009" s="268"/>
      <c r="D2009" s="268">
        <v>45</v>
      </c>
      <c r="E2009" s="268">
        <v>0</v>
      </c>
      <c r="F2009" s="268"/>
      <c r="G2009" s="268"/>
      <c r="H2009" s="269"/>
      <c r="I2009" s="270" t="s">
        <v>240</v>
      </c>
      <c r="J2009" s="271">
        <v>334475</v>
      </c>
      <c r="K2009" s="272">
        <v>15705</v>
      </c>
    </row>
    <row r="2010" spans="2:11" s="256" customFormat="1" ht="26.25" customHeight="1" x14ac:dyDescent="0.2"/>
    <row r="2011" spans="2:11" s="256" customFormat="1" ht="13.5" customHeight="1" x14ac:dyDescent="0.2">
      <c r="B2011" s="257"/>
      <c r="C2011" s="258"/>
      <c r="D2011" s="258"/>
      <c r="E2011" s="258"/>
      <c r="F2011" s="258"/>
      <c r="G2011" s="259"/>
      <c r="H2011" s="260"/>
      <c r="I2011" s="261"/>
      <c r="J2011" s="262" t="s">
        <v>228</v>
      </c>
      <c r="K2011" s="262" t="s">
        <v>229</v>
      </c>
    </row>
    <row r="2012" spans="2:11" s="256" customFormat="1" ht="13.5" customHeight="1" x14ac:dyDescent="0.2">
      <c r="B2012" s="263"/>
      <c r="C2012" s="264"/>
      <c r="D2012" s="264"/>
      <c r="E2012" s="264"/>
      <c r="F2012" s="369" t="s">
        <v>230</v>
      </c>
      <c r="G2012" s="369"/>
      <c r="H2012" s="369"/>
      <c r="I2012" s="261"/>
      <c r="J2012" s="261"/>
      <c r="K2012" s="265"/>
    </row>
    <row r="2013" spans="2:11" s="256" customFormat="1" ht="13.5" customHeight="1" x14ac:dyDescent="0.2">
      <c r="B2013" s="367" t="s">
        <v>231</v>
      </c>
      <c r="C2013" s="367"/>
      <c r="D2013" s="367" t="s">
        <v>232</v>
      </c>
      <c r="E2013" s="367"/>
      <c r="F2013" s="266" t="s">
        <v>232</v>
      </c>
      <c r="G2013" s="266" t="s">
        <v>232</v>
      </c>
      <c r="H2013" s="368" t="s">
        <v>231</v>
      </c>
      <c r="I2013" s="267" t="s">
        <v>233</v>
      </c>
      <c r="J2013" s="261"/>
      <c r="K2013" s="265"/>
    </row>
    <row r="2014" spans="2:11" s="256" customFormat="1" ht="13.5" customHeight="1" x14ac:dyDescent="0.2">
      <c r="B2014" s="266" t="s">
        <v>234</v>
      </c>
      <c r="C2014" s="266" t="s">
        <v>235</v>
      </c>
      <c r="D2014" s="266" t="s">
        <v>234</v>
      </c>
      <c r="E2014" s="266" t="s">
        <v>235</v>
      </c>
      <c r="F2014" s="266"/>
      <c r="G2014" s="266"/>
      <c r="H2014" s="368"/>
      <c r="I2014" s="261"/>
      <c r="J2014" s="261"/>
      <c r="K2014" s="265"/>
    </row>
    <row r="2015" spans="2:11" s="256" customFormat="1" ht="13.5" customHeight="1" x14ac:dyDescent="0.2">
      <c r="B2015" s="273"/>
      <c r="C2015" s="273"/>
      <c r="D2015" s="273"/>
      <c r="E2015" s="273"/>
      <c r="F2015" s="273"/>
      <c r="G2015" s="273"/>
      <c r="H2015" s="274"/>
      <c r="I2015" s="275"/>
      <c r="J2015" s="271"/>
      <c r="K2015" s="272"/>
    </row>
    <row r="2016" spans="2:11" s="256" customFormat="1" ht="26.25" customHeight="1" x14ac:dyDescent="0.2"/>
    <row r="2017" spans="2:11" s="256" customFormat="1" ht="13.5" customHeight="1" x14ac:dyDescent="0.2">
      <c r="B2017" s="257"/>
      <c r="C2017" s="258"/>
      <c r="D2017" s="258"/>
      <c r="E2017" s="258"/>
      <c r="F2017" s="258"/>
      <c r="G2017" s="259"/>
      <c r="H2017" s="260" t="s">
        <v>322</v>
      </c>
      <c r="I2017" s="261"/>
      <c r="J2017" s="262" t="s">
        <v>228</v>
      </c>
      <c r="K2017" s="262" t="s">
        <v>229</v>
      </c>
    </row>
    <row r="2018" spans="2:11" s="256" customFormat="1" ht="13.5" customHeight="1" x14ac:dyDescent="0.2">
      <c r="B2018" s="263"/>
      <c r="C2018" s="264"/>
      <c r="D2018" s="264"/>
      <c r="E2018" s="264"/>
      <c r="F2018" s="369" t="s">
        <v>230</v>
      </c>
      <c r="G2018" s="369"/>
      <c r="H2018" s="369"/>
      <c r="I2018" s="261"/>
      <c r="J2018" s="261"/>
      <c r="K2018" s="265"/>
    </row>
    <row r="2019" spans="2:11" s="256" customFormat="1" ht="13.5" customHeight="1" x14ac:dyDescent="0.2">
      <c r="B2019" s="367" t="s">
        <v>231</v>
      </c>
      <c r="C2019" s="367"/>
      <c r="D2019" s="367" t="s">
        <v>232</v>
      </c>
      <c r="E2019" s="367"/>
      <c r="F2019" s="266" t="s">
        <v>232</v>
      </c>
      <c r="G2019" s="266" t="s">
        <v>232</v>
      </c>
      <c r="H2019" s="368" t="s">
        <v>231</v>
      </c>
      <c r="I2019" s="267" t="s">
        <v>233</v>
      </c>
      <c r="J2019" s="261"/>
      <c r="K2019" s="265"/>
    </row>
    <row r="2020" spans="2:11" s="256" customFormat="1" ht="13.5" customHeight="1" x14ac:dyDescent="0.2">
      <c r="B2020" s="266" t="s">
        <v>234</v>
      </c>
      <c r="C2020" s="266" t="s">
        <v>235</v>
      </c>
      <c r="D2020" s="266" t="s">
        <v>234</v>
      </c>
      <c r="E2020" s="266" t="s">
        <v>235</v>
      </c>
      <c r="F2020" s="266" t="s">
        <v>592</v>
      </c>
      <c r="G2020" s="266" t="s">
        <v>592</v>
      </c>
      <c r="H2020" s="368"/>
      <c r="I2020" s="261"/>
      <c r="J2020" s="261"/>
      <c r="K2020" s="265"/>
    </row>
    <row r="2021" spans="2:11" s="256" customFormat="1" ht="13.5" customHeight="1" x14ac:dyDescent="0.2">
      <c r="B2021" s="268"/>
      <c r="C2021" s="268"/>
      <c r="D2021" s="268"/>
      <c r="E2021" s="268"/>
      <c r="F2021" s="268"/>
      <c r="G2021" s="268"/>
      <c r="H2021" s="269"/>
      <c r="I2021" s="270" t="s">
        <v>238</v>
      </c>
      <c r="J2021" s="271">
        <v>334491</v>
      </c>
      <c r="K2021" s="272">
        <v>13595</v>
      </c>
    </row>
    <row r="2022" spans="2:11" s="256" customFormat="1" ht="13.5" customHeight="1" x14ac:dyDescent="0.2">
      <c r="B2022" s="268"/>
      <c r="C2022" s="268"/>
      <c r="D2022" s="268">
        <v>34</v>
      </c>
      <c r="E2022" s="268">
        <v>28</v>
      </c>
      <c r="F2022" s="268"/>
      <c r="G2022" s="268"/>
      <c r="H2022" s="269"/>
      <c r="I2022" s="270" t="s">
        <v>239</v>
      </c>
      <c r="J2022" s="271">
        <v>334491</v>
      </c>
      <c r="K2022" s="272">
        <v>15704</v>
      </c>
    </row>
    <row r="2023" spans="2:11" s="256" customFormat="1" ht="13.5" customHeight="1" x14ac:dyDescent="0.2">
      <c r="B2023" s="268"/>
      <c r="C2023" s="268"/>
      <c r="D2023" s="268">
        <v>56</v>
      </c>
      <c r="E2023" s="268">
        <v>50</v>
      </c>
      <c r="F2023" s="268"/>
      <c r="G2023" s="268"/>
      <c r="H2023" s="269"/>
      <c r="I2023" s="270" t="s">
        <v>240</v>
      </c>
      <c r="J2023" s="271">
        <v>334491</v>
      </c>
      <c r="K2023" s="272">
        <v>15705</v>
      </c>
    </row>
    <row r="2024" spans="2:11" s="256" customFormat="1" ht="26.25" customHeight="1" x14ac:dyDescent="0.2"/>
    <row r="2025" spans="2:11" s="256" customFormat="1" ht="13.5" customHeight="1" x14ac:dyDescent="0.2">
      <c r="B2025" s="257"/>
      <c r="C2025" s="258"/>
      <c r="D2025" s="258"/>
      <c r="E2025" s="258"/>
      <c r="F2025" s="258"/>
      <c r="G2025" s="259"/>
      <c r="H2025" s="260" t="s">
        <v>323</v>
      </c>
      <c r="I2025" s="261"/>
      <c r="J2025" s="262" t="s">
        <v>228</v>
      </c>
      <c r="K2025" s="262" t="s">
        <v>229</v>
      </c>
    </row>
    <row r="2026" spans="2:11" s="256" customFormat="1" ht="13.5" customHeight="1" x14ac:dyDescent="0.2">
      <c r="B2026" s="263"/>
      <c r="C2026" s="264"/>
      <c r="D2026" s="264"/>
      <c r="E2026" s="264"/>
      <c r="F2026" s="369" t="s">
        <v>230</v>
      </c>
      <c r="G2026" s="369"/>
      <c r="H2026" s="369"/>
      <c r="I2026" s="261"/>
      <c r="J2026" s="261"/>
      <c r="K2026" s="265"/>
    </row>
    <row r="2027" spans="2:11" s="256" customFormat="1" ht="13.5" customHeight="1" x14ac:dyDescent="0.2">
      <c r="B2027" s="367" t="s">
        <v>231</v>
      </c>
      <c r="C2027" s="367"/>
      <c r="D2027" s="367" t="s">
        <v>232</v>
      </c>
      <c r="E2027" s="367"/>
      <c r="F2027" s="266" t="s">
        <v>232</v>
      </c>
      <c r="G2027" s="266" t="s">
        <v>232</v>
      </c>
      <c r="H2027" s="368" t="s">
        <v>231</v>
      </c>
      <c r="I2027" s="267" t="s">
        <v>233</v>
      </c>
      <c r="J2027" s="261"/>
      <c r="K2027" s="265"/>
    </row>
    <row r="2028" spans="2:11" s="256" customFormat="1" ht="13.5" customHeight="1" x14ac:dyDescent="0.2">
      <c r="B2028" s="266" t="s">
        <v>234</v>
      </c>
      <c r="C2028" s="266" t="s">
        <v>235</v>
      </c>
      <c r="D2028" s="266" t="s">
        <v>234</v>
      </c>
      <c r="E2028" s="266" t="s">
        <v>235</v>
      </c>
      <c r="F2028" s="266" t="s">
        <v>592</v>
      </c>
      <c r="G2028" s="266" t="s">
        <v>592</v>
      </c>
      <c r="H2028" s="368"/>
      <c r="I2028" s="261"/>
      <c r="J2028" s="261"/>
      <c r="K2028" s="265"/>
    </row>
    <row r="2029" spans="2:11" s="256" customFormat="1" ht="13.5" customHeight="1" x14ac:dyDescent="0.2">
      <c r="B2029" s="268">
        <v>5.5</v>
      </c>
      <c r="C2029" s="268">
        <v>3.5</v>
      </c>
      <c r="D2029" s="268">
        <v>51</v>
      </c>
      <c r="E2029" s="268">
        <v>34</v>
      </c>
      <c r="F2029" s="268"/>
      <c r="G2029" s="268"/>
      <c r="H2029" s="269"/>
      <c r="I2029" s="270" t="s">
        <v>236</v>
      </c>
      <c r="J2029" s="271">
        <v>334513</v>
      </c>
      <c r="K2029" s="272">
        <v>13591</v>
      </c>
    </row>
    <row r="2030" spans="2:11" s="256" customFormat="1" ht="13.5" customHeight="1" x14ac:dyDescent="0.2">
      <c r="B2030" s="268">
        <v>3.5</v>
      </c>
      <c r="C2030" s="268">
        <v>1.5</v>
      </c>
      <c r="D2030" s="268">
        <v>51</v>
      </c>
      <c r="E2030" s="268">
        <v>34</v>
      </c>
      <c r="F2030" s="268"/>
      <c r="G2030" s="268"/>
      <c r="H2030" s="269"/>
      <c r="I2030" s="270" t="s">
        <v>237</v>
      </c>
      <c r="J2030" s="271">
        <v>334513</v>
      </c>
      <c r="K2030" s="272">
        <v>17726</v>
      </c>
    </row>
    <row r="2031" spans="2:11" s="256" customFormat="1" ht="13.5" customHeight="1" x14ac:dyDescent="0.2">
      <c r="B2031" s="268"/>
      <c r="C2031" s="268"/>
      <c r="D2031" s="268"/>
      <c r="E2031" s="268"/>
      <c r="F2031" s="268"/>
      <c r="G2031" s="268"/>
      <c r="H2031" s="269"/>
      <c r="I2031" s="270" t="s">
        <v>238</v>
      </c>
      <c r="J2031" s="271">
        <v>334513</v>
      </c>
      <c r="K2031" s="272">
        <v>13595</v>
      </c>
    </row>
    <row r="2032" spans="2:11" s="256" customFormat="1" ht="13.5" customHeight="1" x14ac:dyDescent="0.2">
      <c r="B2032" s="268"/>
      <c r="C2032" s="268"/>
      <c r="D2032" s="268">
        <v>32</v>
      </c>
      <c r="E2032" s="268">
        <v>0</v>
      </c>
      <c r="F2032" s="268"/>
      <c r="G2032" s="268"/>
      <c r="H2032" s="269"/>
      <c r="I2032" s="270" t="s">
        <v>239</v>
      </c>
      <c r="J2032" s="271">
        <v>334513</v>
      </c>
      <c r="K2032" s="272">
        <v>15704</v>
      </c>
    </row>
    <row r="2033" spans="2:11" s="256" customFormat="1" ht="13.5" customHeight="1" x14ac:dyDescent="0.2">
      <c r="B2033" s="268"/>
      <c r="C2033" s="268"/>
      <c r="D2033" s="268">
        <v>56</v>
      </c>
      <c r="E2033" s="268">
        <v>0</v>
      </c>
      <c r="F2033" s="268"/>
      <c r="G2033" s="268"/>
      <c r="H2033" s="269"/>
      <c r="I2033" s="270" t="s">
        <v>240</v>
      </c>
      <c r="J2033" s="271">
        <v>334513</v>
      </c>
      <c r="K2033" s="272">
        <v>15705</v>
      </c>
    </row>
    <row r="2034" spans="2:11" s="256" customFormat="1" ht="26.25" customHeight="1" x14ac:dyDescent="0.2"/>
    <row r="2035" spans="2:11" s="256" customFormat="1" ht="13.5" customHeight="1" x14ac:dyDescent="0.2">
      <c r="B2035" s="257"/>
      <c r="C2035" s="258"/>
      <c r="D2035" s="258"/>
      <c r="E2035" s="258"/>
      <c r="F2035" s="258"/>
      <c r="G2035" s="259"/>
      <c r="H2035" s="260" t="s">
        <v>324</v>
      </c>
      <c r="I2035" s="261"/>
      <c r="J2035" s="262" t="s">
        <v>228</v>
      </c>
      <c r="K2035" s="262" t="s">
        <v>229</v>
      </c>
    </row>
    <row r="2036" spans="2:11" s="256" customFormat="1" ht="13.5" customHeight="1" x14ac:dyDescent="0.2">
      <c r="B2036" s="263"/>
      <c r="C2036" s="264"/>
      <c r="D2036" s="264"/>
      <c r="E2036" s="264"/>
      <c r="F2036" s="369" t="s">
        <v>230</v>
      </c>
      <c r="G2036" s="369"/>
      <c r="H2036" s="369"/>
      <c r="I2036" s="261"/>
      <c r="J2036" s="261"/>
      <c r="K2036" s="265"/>
    </row>
    <row r="2037" spans="2:11" s="256" customFormat="1" ht="13.5" customHeight="1" x14ac:dyDescent="0.2">
      <c r="B2037" s="367" t="s">
        <v>231</v>
      </c>
      <c r="C2037" s="367"/>
      <c r="D2037" s="367" t="s">
        <v>232</v>
      </c>
      <c r="E2037" s="367"/>
      <c r="F2037" s="266" t="s">
        <v>232</v>
      </c>
      <c r="G2037" s="266" t="s">
        <v>232</v>
      </c>
      <c r="H2037" s="368" t="s">
        <v>231</v>
      </c>
      <c r="I2037" s="267" t="s">
        <v>233</v>
      </c>
      <c r="J2037" s="261"/>
      <c r="K2037" s="265"/>
    </row>
    <row r="2038" spans="2:11" s="256" customFormat="1" ht="13.5" customHeight="1" x14ac:dyDescent="0.2">
      <c r="B2038" s="266" t="s">
        <v>234</v>
      </c>
      <c r="C2038" s="266" t="s">
        <v>235</v>
      </c>
      <c r="D2038" s="266" t="s">
        <v>234</v>
      </c>
      <c r="E2038" s="266" t="s">
        <v>235</v>
      </c>
      <c r="F2038" s="266" t="s">
        <v>592</v>
      </c>
      <c r="G2038" s="266" t="s">
        <v>592</v>
      </c>
      <c r="H2038" s="368"/>
      <c r="I2038" s="261"/>
      <c r="J2038" s="261"/>
      <c r="K2038" s="265"/>
    </row>
    <row r="2039" spans="2:11" s="256" customFormat="1" ht="13.5" customHeight="1" x14ac:dyDescent="0.2">
      <c r="B2039" s="268"/>
      <c r="C2039" s="268"/>
      <c r="D2039" s="268"/>
      <c r="E2039" s="268"/>
      <c r="F2039" s="268"/>
      <c r="G2039" s="268"/>
      <c r="H2039" s="269"/>
      <c r="I2039" s="270" t="s">
        <v>238</v>
      </c>
      <c r="J2039" s="271">
        <v>334548</v>
      </c>
      <c r="K2039" s="272">
        <v>13595</v>
      </c>
    </row>
    <row r="2040" spans="2:11" s="256" customFormat="1" ht="13.5" customHeight="1" x14ac:dyDescent="0.2">
      <c r="B2040" s="268"/>
      <c r="C2040" s="268"/>
      <c r="D2040" s="268">
        <v>34</v>
      </c>
      <c r="E2040" s="268">
        <v>28</v>
      </c>
      <c r="F2040" s="268"/>
      <c r="G2040" s="268"/>
      <c r="H2040" s="269"/>
      <c r="I2040" s="270" t="s">
        <v>239</v>
      </c>
      <c r="J2040" s="271">
        <v>334548</v>
      </c>
      <c r="K2040" s="272">
        <v>15704</v>
      </c>
    </row>
    <row r="2041" spans="2:11" s="256" customFormat="1" ht="13.5" customHeight="1" x14ac:dyDescent="0.2">
      <c r="B2041" s="268"/>
      <c r="C2041" s="268"/>
      <c r="D2041" s="268">
        <v>56</v>
      </c>
      <c r="E2041" s="268">
        <v>50</v>
      </c>
      <c r="F2041" s="268"/>
      <c r="G2041" s="268"/>
      <c r="H2041" s="269"/>
      <c r="I2041" s="270" t="s">
        <v>240</v>
      </c>
      <c r="J2041" s="271">
        <v>334548</v>
      </c>
      <c r="K2041" s="272">
        <v>15705</v>
      </c>
    </row>
    <row r="2042" spans="2:11" s="256" customFormat="1" ht="26.25" customHeight="1" x14ac:dyDescent="0.2"/>
    <row r="2043" spans="2:11" s="256" customFormat="1" ht="13.5" customHeight="1" x14ac:dyDescent="0.2">
      <c r="B2043" s="257"/>
      <c r="C2043" s="258"/>
      <c r="D2043" s="258"/>
      <c r="E2043" s="258"/>
      <c r="F2043" s="258"/>
      <c r="G2043" s="259"/>
      <c r="H2043" s="260" t="s">
        <v>325</v>
      </c>
      <c r="I2043" s="261"/>
      <c r="J2043" s="262" t="s">
        <v>228</v>
      </c>
      <c r="K2043" s="262" t="s">
        <v>229</v>
      </c>
    </row>
    <row r="2044" spans="2:11" s="256" customFormat="1" ht="13.5" customHeight="1" x14ac:dyDescent="0.2">
      <c r="B2044" s="263"/>
      <c r="C2044" s="264"/>
      <c r="D2044" s="264"/>
      <c r="E2044" s="264"/>
      <c r="F2044" s="369" t="s">
        <v>230</v>
      </c>
      <c r="G2044" s="369"/>
      <c r="H2044" s="369"/>
      <c r="I2044" s="261"/>
      <c r="J2044" s="261"/>
      <c r="K2044" s="265"/>
    </row>
    <row r="2045" spans="2:11" s="256" customFormat="1" ht="13.5" customHeight="1" x14ac:dyDescent="0.2">
      <c r="B2045" s="367" t="s">
        <v>231</v>
      </c>
      <c r="C2045" s="367"/>
      <c r="D2045" s="367" t="s">
        <v>232</v>
      </c>
      <c r="E2045" s="367"/>
      <c r="F2045" s="266" t="s">
        <v>232</v>
      </c>
      <c r="G2045" s="266" t="s">
        <v>232</v>
      </c>
      <c r="H2045" s="368" t="s">
        <v>231</v>
      </c>
      <c r="I2045" s="267" t="s">
        <v>233</v>
      </c>
      <c r="J2045" s="261"/>
      <c r="K2045" s="265"/>
    </row>
    <row r="2046" spans="2:11" s="256" customFormat="1" ht="13.5" customHeight="1" x14ac:dyDescent="0.2">
      <c r="B2046" s="266" t="s">
        <v>234</v>
      </c>
      <c r="C2046" s="266" t="s">
        <v>235</v>
      </c>
      <c r="D2046" s="266" t="s">
        <v>234</v>
      </c>
      <c r="E2046" s="266" t="s">
        <v>235</v>
      </c>
      <c r="F2046" s="266" t="s">
        <v>592</v>
      </c>
      <c r="G2046" s="266" t="s">
        <v>592</v>
      </c>
      <c r="H2046" s="368"/>
      <c r="I2046" s="261"/>
      <c r="J2046" s="261"/>
      <c r="K2046" s="265"/>
    </row>
    <row r="2047" spans="2:11" s="256" customFormat="1" ht="13.5" customHeight="1" x14ac:dyDescent="0.2">
      <c r="B2047" s="268"/>
      <c r="C2047" s="268"/>
      <c r="D2047" s="268"/>
      <c r="E2047" s="268"/>
      <c r="F2047" s="268"/>
      <c r="G2047" s="268"/>
      <c r="H2047" s="269"/>
      <c r="I2047" s="270" t="s">
        <v>238</v>
      </c>
      <c r="J2047" s="271">
        <v>334556</v>
      </c>
      <c r="K2047" s="272">
        <v>13595</v>
      </c>
    </row>
    <row r="2048" spans="2:11" s="256" customFormat="1" ht="13.5" customHeight="1" x14ac:dyDescent="0.2">
      <c r="B2048" s="268"/>
      <c r="C2048" s="268"/>
      <c r="D2048" s="268">
        <v>33</v>
      </c>
      <c r="E2048" s="268">
        <v>27</v>
      </c>
      <c r="F2048" s="268"/>
      <c r="G2048" s="268"/>
      <c r="H2048" s="269"/>
      <c r="I2048" s="270" t="s">
        <v>239</v>
      </c>
      <c r="J2048" s="271">
        <v>334556</v>
      </c>
      <c r="K2048" s="272">
        <v>15704</v>
      </c>
    </row>
    <row r="2049" spans="2:11" s="256" customFormat="1" ht="13.5" customHeight="1" x14ac:dyDescent="0.2">
      <c r="B2049" s="268"/>
      <c r="C2049" s="268"/>
      <c r="D2049" s="268">
        <v>46</v>
      </c>
      <c r="E2049" s="268">
        <v>40</v>
      </c>
      <c r="F2049" s="268"/>
      <c r="G2049" s="268"/>
      <c r="H2049" s="269"/>
      <c r="I2049" s="270" t="s">
        <v>240</v>
      </c>
      <c r="J2049" s="271">
        <v>334556</v>
      </c>
      <c r="K2049" s="272">
        <v>15705</v>
      </c>
    </row>
    <row r="2050" spans="2:11" s="256" customFormat="1" ht="26.25" customHeight="1" x14ac:dyDescent="0.2"/>
    <row r="2051" spans="2:11" s="256" customFormat="1" ht="13.5" customHeight="1" x14ac:dyDescent="0.2">
      <c r="B2051" s="257"/>
      <c r="C2051" s="258"/>
      <c r="D2051" s="258"/>
      <c r="E2051" s="258"/>
      <c r="F2051" s="258"/>
      <c r="G2051" s="259"/>
      <c r="H2051" s="260" t="s">
        <v>326</v>
      </c>
      <c r="I2051" s="261"/>
      <c r="J2051" s="262" t="s">
        <v>228</v>
      </c>
      <c r="K2051" s="262" t="s">
        <v>229</v>
      </c>
    </row>
    <row r="2052" spans="2:11" s="256" customFormat="1" ht="13.5" customHeight="1" x14ac:dyDescent="0.2">
      <c r="B2052" s="263"/>
      <c r="C2052" s="264"/>
      <c r="D2052" s="264"/>
      <c r="E2052" s="264"/>
      <c r="F2052" s="369" t="s">
        <v>230</v>
      </c>
      <c r="G2052" s="369"/>
      <c r="H2052" s="369"/>
      <c r="I2052" s="261"/>
      <c r="J2052" s="261"/>
      <c r="K2052" s="265"/>
    </row>
    <row r="2053" spans="2:11" s="256" customFormat="1" ht="13.5" customHeight="1" x14ac:dyDescent="0.2">
      <c r="B2053" s="367" t="s">
        <v>231</v>
      </c>
      <c r="C2053" s="367"/>
      <c r="D2053" s="367" t="s">
        <v>232</v>
      </c>
      <c r="E2053" s="367"/>
      <c r="F2053" s="266" t="s">
        <v>232</v>
      </c>
      <c r="G2053" s="266" t="s">
        <v>232</v>
      </c>
      <c r="H2053" s="368" t="s">
        <v>231</v>
      </c>
      <c r="I2053" s="267" t="s">
        <v>233</v>
      </c>
      <c r="J2053" s="261"/>
      <c r="K2053" s="265"/>
    </row>
    <row r="2054" spans="2:11" s="256" customFormat="1" ht="13.5" customHeight="1" x14ac:dyDescent="0.2">
      <c r="B2054" s="266" t="s">
        <v>234</v>
      </c>
      <c r="C2054" s="266" t="s">
        <v>235</v>
      </c>
      <c r="D2054" s="266" t="s">
        <v>234</v>
      </c>
      <c r="E2054" s="266" t="s">
        <v>235</v>
      </c>
      <c r="F2054" s="266" t="s">
        <v>592</v>
      </c>
      <c r="G2054" s="266" t="s">
        <v>592</v>
      </c>
      <c r="H2054" s="368"/>
      <c r="I2054" s="261"/>
      <c r="J2054" s="261"/>
      <c r="K2054" s="265"/>
    </row>
    <row r="2055" spans="2:11" s="256" customFormat="1" ht="13.5" customHeight="1" x14ac:dyDescent="0.2">
      <c r="B2055" s="268"/>
      <c r="C2055" s="268"/>
      <c r="D2055" s="268"/>
      <c r="E2055" s="268"/>
      <c r="F2055" s="268"/>
      <c r="G2055" s="268"/>
      <c r="H2055" s="269"/>
      <c r="I2055" s="270" t="s">
        <v>238</v>
      </c>
      <c r="J2055" s="271">
        <v>334572</v>
      </c>
      <c r="K2055" s="272">
        <v>13595</v>
      </c>
    </row>
    <row r="2056" spans="2:11" s="256" customFormat="1" ht="13.5" customHeight="1" x14ac:dyDescent="0.2">
      <c r="B2056" s="268"/>
      <c r="C2056" s="268"/>
      <c r="D2056" s="268">
        <v>34</v>
      </c>
      <c r="E2056" s="268">
        <v>28</v>
      </c>
      <c r="F2056" s="268"/>
      <c r="G2056" s="268"/>
      <c r="H2056" s="269"/>
      <c r="I2056" s="270" t="s">
        <v>239</v>
      </c>
      <c r="J2056" s="271">
        <v>334572</v>
      </c>
      <c r="K2056" s="272">
        <v>15704</v>
      </c>
    </row>
    <row r="2057" spans="2:11" s="256" customFormat="1" ht="13.5" customHeight="1" x14ac:dyDescent="0.2">
      <c r="B2057" s="268"/>
      <c r="C2057" s="268"/>
      <c r="D2057" s="268">
        <v>56</v>
      </c>
      <c r="E2057" s="268">
        <v>50</v>
      </c>
      <c r="F2057" s="268"/>
      <c r="G2057" s="268"/>
      <c r="H2057" s="269"/>
      <c r="I2057" s="270" t="s">
        <v>240</v>
      </c>
      <c r="J2057" s="271">
        <v>334572</v>
      </c>
      <c r="K2057" s="272">
        <v>15705</v>
      </c>
    </row>
    <row r="2058" spans="2:11" s="256" customFormat="1" ht="26.25" customHeight="1" x14ac:dyDescent="0.2"/>
    <row r="2059" spans="2:11" s="256" customFormat="1" ht="13.5" customHeight="1" x14ac:dyDescent="0.2">
      <c r="B2059" s="257"/>
      <c r="C2059" s="258"/>
      <c r="D2059" s="258"/>
      <c r="E2059" s="258"/>
      <c r="F2059" s="258"/>
      <c r="G2059" s="259"/>
      <c r="H2059" s="260" t="s">
        <v>327</v>
      </c>
      <c r="I2059" s="261"/>
      <c r="J2059" s="262" t="s">
        <v>228</v>
      </c>
      <c r="K2059" s="262" t="s">
        <v>229</v>
      </c>
    </row>
    <row r="2060" spans="2:11" s="256" customFormat="1" ht="13.5" customHeight="1" x14ac:dyDescent="0.2">
      <c r="B2060" s="263"/>
      <c r="C2060" s="264"/>
      <c r="D2060" s="264"/>
      <c r="E2060" s="264"/>
      <c r="F2060" s="369" t="s">
        <v>230</v>
      </c>
      <c r="G2060" s="369"/>
      <c r="H2060" s="369"/>
      <c r="I2060" s="261"/>
      <c r="J2060" s="261"/>
      <c r="K2060" s="265"/>
    </row>
    <row r="2061" spans="2:11" s="256" customFormat="1" ht="13.5" customHeight="1" x14ac:dyDescent="0.2">
      <c r="B2061" s="367" t="s">
        <v>231</v>
      </c>
      <c r="C2061" s="367"/>
      <c r="D2061" s="367" t="s">
        <v>232</v>
      </c>
      <c r="E2061" s="367"/>
      <c r="F2061" s="266" t="s">
        <v>232</v>
      </c>
      <c r="G2061" s="266" t="s">
        <v>232</v>
      </c>
      <c r="H2061" s="368" t="s">
        <v>231</v>
      </c>
      <c r="I2061" s="267" t="s">
        <v>233</v>
      </c>
      <c r="J2061" s="261"/>
      <c r="K2061" s="265"/>
    </row>
    <row r="2062" spans="2:11" s="256" customFormat="1" ht="13.5" customHeight="1" x14ac:dyDescent="0.2">
      <c r="B2062" s="266" t="s">
        <v>234</v>
      </c>
      <c r="C2062" s="266" t="s">
        <v>235</v>
      </c>
      <c r="D2062" s="266" t="s">
        <v>234</v>
      </c>
      <c r="E2062" s="266" t="s">
        <v>235</v>
      </c>
      <c r="F2062" s="266" t="s">
        <v>592</v>
      </c>
      <c r="G2062" s="266" t="s">
        <v>592</v>
      </c>
      <c r="H2062" s="368"/>
      <c r="I2062" s="261"/>
      <c r="J2062" s="261"/>
      <c r="K2062" s="265"/>
    </row>
    <row r="2063" spans="2:11" s="256" customFormat="1" ht="13.5" customHeight="1" x14ac:dyDescent="0.2">
      <c r="B2063" s="268"/>
      <c r="C2063" s="268"/>
      <c r="D2063" s="268"/>
      <c r="E2063" s="268"/>
      <c r="F2063" s="268"/>
      <c r="G2063" s="268"/>
      <c r="H2063" s="269"/>
      <c r="I2063" s="270" t="s">
        <v>238</v>
      </c>
      <c r="J2063" s="271">
        <v>334602</v>
      </c>
      <c r="K2063" s="272">
        <v>13595</v>
      </c>
    </row>
    <row r="2064" spans="2:11" s="256" customFormat="1" ht="13.5" customHeight="1" x14ac:dyDescent="0.2">
      <c r="B2064" s="268"/>
      <c r="C2064" s="268"/>
      <c r="D2064" s="268">
        <v>34</v>
      </c>
      <c r="E2064" s="268">
        <v>28</v>
      </c>
      <c r="F2064" s="268"/>
      <c r="G2064" s="268"/>
      <c r="H2064" s="269"/>
      <c r="I2064" s="270" t="s">
        <v>239</v>
      </c>
      <c r="J2064" s="271">
        <v>334602</v>
      </c>
      <c r="K2064" s="272">
        <v>15704</v>
      </c>
    </row>
    <row r="2065" spans="2:11" s="256" customFormat="1" ht="13.5" customHeight="1" x14ac:dyDescent="0.2">
      <c r="B2065" s="268"/>
      <c r="C2065" s="268"/>
      <c r="D2065" s="268">
        <v>56</v>
      </c>
      <c r="E2065" s="268">
        <v>50</v>
      </c>
      <c r="F2065" s="268"/>
      <c r="G2065" s="268"/>
      <c r="H2065" s="269"/>
      <c r="I2065" s="270" t="s">
        <v>240</v>
      </c>
      <c r="J2065" s="271">
        <v>334602</v>
      </c>
      <c r="K2065" s="272">
        <v>15705</v>
      </c>
    </row>
    <row r="2066" spans="2:11" s="256" customFormat="1" ht="26.25" customHeight="1" x14ac:dyDescent="0.2"/>
    <row r="2067" spans="2:11" s="256" customFormat="1" ht="13.5" customHeight="1" x14ac:dyDescent="0.2">
      <c r="B2067" s="257"/>
      <c r="C2067" s="258"/>
      <c r="D2067" s="258"/>
      <c r="E2067" s="258"/>
      <c r="F2067" s="258"/>
      <c r="G2067" s="259"/>
      <c r="H2067" s="260" t="s">
        <v>328</v>
      </c>
      <c r="I2067" s="261"/>
      <c r="J2067" s="262" t="s">
        <v>228</v>
      </c>
      <c r="K2067" s="262" t="s">
        <v>229</v>
      </c>
    </row>
    <row r="2068" spans="2:11" s="256" customFormat="1" ht="13.5" customHeight="1" x14ac:dyDescent="0.2">
      <c r="B2068" s="263"/>
      <c r="C2068" s="264"/>
      <c r="D2068" s="264"/>
      <c r="E2068" s="264"/>
      <c r="F2068" s="369" t="s">
        <v>230</v>
      </c>
      <c r="G2068" s="369"/>
      <c r="H2068" s="369"/>
      <c r="I2068" s="261"/>
      <c r="J2068" s="261"/>
      <c r="K2068" s="265"/>
    </row>
    <row r="2069" spans="2:11" s="256" customFormat="1" ht="13.5" customHeight="1" x14ac:dyDescent="0.2">
      <c r="B2069" s="367" t="s">
        <v>231</v>
      </c>
      <c r="C2069" s="367"/>
      <c r="D2069" s="367" t="s">
        <v>232</v>
      </c>
      <c r="E2069" s="367"/>
      <c r="F2069" s="266" t="s">
        <v>232</v>
      </c>
      <c r="G2069" s="266" t="s">
        <v>232</v>
      </c>
      <c r="H2069" s="368" t="s">
        <v>231</v>
      </c>
      <c r="I2069" s="267" t="s">
        <v>233</v>
      </c>
      <c r="J2069" s="261"/>
      <c r="K2069" s="265"/>
    </row>
    <row r="2070" spans="2:11" s="256" customFormat="1" ht="13.5" customHeight="1" x14ac:dyDescent="0.2">
      <c r="B2070" s="266" t="s">
        <v>234</v>
      </c>
      <c r="C2070" s="266" t="s">
        <v>235</v>
      </c>
      <c r="D2070" s="266" t="s">
        <v>234</v>
      </c>
      <c r="E2070" s="266" t="s">
        <v>235</v>
      </c>
      <c r="F2070" s="266" t="s">
        <v>592</v>
      </c>
      <c r="G2070" s="266" t="s">
        <v>592</v>
      </c>
      <c r="H2070" s="368"/>
      <c r="I2070" s="261"/>
      <c r="J2070" s="261"/>
      <c r="K2070" s="265"/>
    </row>
    <row r="2071" spans="2:11" s="256" customFormat="1" ht="13.5" customHeight="1" x14ac:dyDescent="0.2">
      <c r="B2071" s="268"/>
      <c r="C2071" s="268"/>
      <c r="D2071" s="268">
        <v>0</v>
      </c>
      <c r="E2071" s="268">
        <v>0</v>
      </c>
      <c r="F2071" s="268"/>
      <c r="G2071" s="268"/>
      <c r="H2071" s="269"/>
      <c r="I2071" s="270" t="s">
        <v>238</v>
      </c>
      <c r="J2071" s="271">
        <v>334629</v>
      </c>
      <c r="K2071" s="272">
        <v>13595</v>
      </c>
    </row>
    <row r="2072" spans="2:11" s="256" customFormat="1" ht="13.5" customHeight="1" x14ac:dyDescent="0.2">
      <c r="B2072" s="268"/>
      <c r="C2072" s="268"/>
      <c r="D2072" s="268">
        <v>37</v>
      </c>
      <c r="E2072" s="268">
        <v>31</v>
      </c>
      <c r="F2072" s="268"/>
      <c r="G2072" s="268"/>
      <c r="H2072" s="269"/>
      <c r="I2072" s="270" t="s">
        <v>239</v>
      </c>
      <c r="J2072" s="271">
        <v>334629</v>
      </c>
      <c r="K2072" s="272">
        <v>15704</v>
      </c>
    </row>
    <row r="2073" spans="2:11" s="256" customFormat="1" ht="13.5" customHeight="1" x14ac:dyDescent="0.2">
      <c r="B2073" s="268"/>
      <c r="C2073" s="268"/>
      <c r="D2073" s="268">
        <v>65</v>
      </c>
      <c r="E2073" s="268">
        <v>59</v>
      </c>
      <c r="F2073" s="268"/>
      <c r="G2073" s="268"/>
      <c r="H2073" s="269"/>
      <c r="I2073" s="270" t="s">
        <v>240</v>
      </c>
      <c r="J2073" s="271">
        <v>334629</v>
      </c>
      <c r="K2073" s="272">
        <v>15705</v>
      </c>
    </row>
    <row r="2074" spans="2:11" s="256" customFormat="1" ht="26.25" customHeight="1" x14ac:dyDescent="0.2"/>
    <row r="2075" spans="2:11" s="256" customFormat="1" ht="13.5" customHeight="1" x14ac:dyDescent="0.2">
      <c r="B2075" s="257"/>
      <c r="C2075" s="258"/>
      <c r="D2075" s="258"/>
      <c r="E2075" s="258"/>
      <c r="F2075" s="258"/>
      <c r="G2075" s="259"/>
      <c r="H2075" s="260" t="s">
        <v>329</v>
      </c>
      <c r="I2075" s="261"/>
      <c r="J2075" s="262" t="s">
        <v>228</v>
      </c>
      <c r="K2075" s="262" t="s">
        <v>229</v>
      </c>
    </row>
    <row r="2076" spans="2:11" s="256" customFormat="1" ht="13.5" customHeight="1" x14ac:dyDescent="0.2">
      <c r="B2076" s="263"/>
      <c r="C2076" s="264"/>
      <c r="D2076" s="264"/>
      <c r="E2076" s="264"/>
      <c r="F2076" s="369" t="s">
        <v>230</v>
      </c>
      <c r="G2076" s="369"/>
      <c r="H2076" s="369"/>
      <c r="I2076" s="261"/>
      <c r="J2076" s="261"/>
      <c r="K2076" s="265"/>
    </row>
    <row r="2077" spans="2:11" s="256" customFormat="1" ht="13.5" customHeight="1" x14ac:dyDescent="0.2">
      <c r="B2077" s="367" t="s">
        <v>231</v>
      </c>
      <c r="C2077" s="367"/>
      <c r="D2077" s="367" t="s">
        <v>232</v>
      </c>
      <c r="E2077" s="367"/>
      <c r="F2077" s="266" t="s">
        <v>232</v>
      </c>
      <c r="G2077" s="266" t="s">
        <v>232</v>
      </c>
      <c r="H2077" s="368" t="s">
        <v>231</v>
      </c>
      <c r="I2077" s="267" t="s">
        <v>233</v>
      </c>
      <c r="J2077" s="261"/>
      <c r="K2077" s="265"/>
    </row>
    <row r="2078" spans="2:11" s="256" customFormat="1" ht="13.5" customHeight="1" x14ac:dyDescent="0.2">
      <c r="B2078" s="266" t="s">
        <v>234</v>
      </c>
      <c r="C2078" s="266" t="s">
        <v>235</v>
      </c>
      <c r="D2078" s="266" t="s">
        <v>234</v>
      </c>
      <c r="E2078" s="266" t="s">
        <v>235</v>
      </c>
      <c r="F2078" s="266" t="s">
        <v>592</v>
      </c>
      <c r="G2078" s="266" t="s">
        <v>592</v>
      </c>
      <c r="H2078" s="368"/>
      <c r="I2078" s="261"/>
      <c r="J2078" s="261"/>
      <c r="K2078" s="265"/>
    </row>
    <row r="2079" spans="2:11" s="256" customFormat="1" ht="13.5" customHeight="1" x14ac:dyDescent="0.2">
      <c r="B2079" s="268"/>
      <c r="C2079" s="268"/>
      <c r="D2079" s="268"/>
      <c r="E2079" s="268"/>
      <c r="F2079" s="268"/>
      <c r="G2079" s="268"/>
      <c r="H2079" s="269"/>
      <c r="I2079" s="270" t="s">
        <v>238</v>
      </c>
      <c r="J2079" s="271">
        <v>334718</v>
      </c>
      <c r="K2079" s="272">
        <v>13595</v>
      </c>
    </row>
    <row r="2080" spans="2:11" s="256" customFormat="1" ht="13.5" customHeight="1" x14ac:dyDescent="0.2">
      <c r="B2080" s="268"/>
      <c r="C2080" s="268"/>
      <c r="D2080" s="268">
        <v>34</v>
      </c>
      <c r="E2080" s="268">
        <v>28</v>
      </c>
      <c r="F2080" s="268"/>
      <c r="G2080" s="268"/>
      <c r="H2080" s="269"/>
      <c r="I2080" s="270" t="s">
        <v>239</v>
      </c>
      <c r="J2080" s="271">
        <v>334718</v>
      </c>
      <c r="K2080" s="272">
        <v>15704</v>
      </c>
    </row>
    <row r="2081" spans="2:11" s="256" customFormat="1" ht="13.5" customHeight="1" x14ac:dyDescent="0.2">
      <c r="B2081" s="268"/>
      <c r="C2081" s="268"/>
      <c r="D2081" s="268">
        <v>56</v>
      </c>
      <c r="E2081" s="268">
        <v>50</v>
      </c>
      <c r="F2081" s="268"/>
      <c r="G2081" s="268"/>
      <c r="H2081" s="269"/>
      <c r="I2081" s="270" t="s">
        <v>240</v>
      </c>
      <c r="J2081" s="271">
        <v>334718</v>
      </c>
      <c r="K2081" s="272">
        <v>15705</v>
      </c>
    </row>
    <row r="2082" spans="2:11" s="256" customFormat="1" ht="26.25" customHeight="1" x14ac:dyDescent="0.2"/>
    <row r="2083" spans="2:11" s="256" customFormat="1" ht="13.5" customHeight="1" x14ac:dyDescent="0.2">
      <c r="B2083" s="257"/>
      <c r="C2083" s="258"/>
      <c r="D2083" s="258"/>
      <c r="E2083" s="258"/>
      <c r="F2083" s="258"/>
      <c r="G2083" s="259"/>
      <c r="H2083" s="260" t="s">
        <v>330</v>
      </c>
      <c r="I2083" s="261"/>
      <c r="J2083" s="262" t="s">
        <v>228</v>
      </c>
      <c r="K2083" s="262" t="s">
        <v>229</v>
      </c>
    </row>
    <row r="2084" spans="2:11" s="256" customFormat="1" ht="13.5" customHeight="1" x14ac:dyDescent="0.2">
      <c r="B2084" s="263"/>
      <c r="C2084" s="264"/>
      <c r="D2084" s="264"/>
      <c r="E2084" s="264"/>
      <c r="F2084" s="369" t="s">
        <v>230</v>
      </c>
      <c r="G2084" s="369"/>
      <c r="H2084" s="369"/>
      <c r="I2084" s="261"/>
      <c r="J2084" s="261"/>
      <c r="K2084" s="265"/>
    </row>
    <row r="2085" spans="2:11" s="256" customFormat="1" ht="13.5" customHeight="1" x14ac:dyDescent="0.2">
      <c r="B2085" s="367" t="s">
        <v>231</v>
      </c>
      <c r="C2085" s="367"/>
      <c r="D2085" s="367" t="s">
        <v>232</v>
      </c>
      <c r="E2085" s="367"/>
      <c r="F2085" s="266" t="s">
        <v>232</v>
      </c>
      <c r="G2085" s="266" t="s">
        <v>232</v>
      </c>
      <c r="H2085" s="368" t="s">
        <v>231</v>
      </c>
      <c r="I2085" s="267" t="s">
        <v>233</v>
      </c>
      <c r="J2085" s="261"/>
      <c r="K2085" s="265"/>
    </row>
    <row r="2086" spans="2:11" s="256" customFormat="1" ht="13.5" customHeight="1" x14ac:dyDescent="0.2">
      <c r="B2086" s="266" t="s">
        <v>234</v>
      </c>
      <c r="C2086" s="266" t="s">
        <v>235</v>
      </c>
      <c r="D2086" s="266" t="s">
        <v>234</v>
      </c>
      <c r="E2086" s="266" t="s">
        <v>235</v>
      </c>
      <c r="F2086" s="266" t="s">
        <v>592</v>
      </c>
      <c r="G2086" s="266" t="s">
        <v>592</v>
      </c>
      <c r="H2086" s="368"/>
      <c r="I2086" s="261"/>
      <c r="J2086" s="261"/>
      <c r="K2086" s="265"/>
    </row>
    <row r="2087" spans="2:11" s="256" customFormat="1" ht="13.5" customHeight="1" x14ac:dyDescent="0.2">
      <c r="B2087" s="268">
        <v>5.5</v>
      </c>
      <c r="C2087" s="268">
        <v>3.5</v>
      </c>
      <c r="D2087" s="268">
        <v>48</v>
      </c>
      <c r="E2087" s="268">
        <v>32</v>
      </c>
      <c r="F2087" s="268"/>
      <c r="G2087" s="268"/>
      <c r="H2087" s="269"/>
      <c r="I2087" s="270" t="s">
        <v>236</v>
      </c>
      <c r="J2087" s="271">
        <v>334726</v>
      </c>
      <c r="K2087" s="272">
        <v>13591</v>
      </c>
    </row>
    <row r="2088" spans="2:11" s="256" customFormat="1" ht="13.5" customHeight="1" x14ac:dyDescent="0.2">
      <c r="B2088" s="268">
        <v>3.5</v>
      </c>
      <c r="C2088" s="268">
        <v>1.5</v>
      </c>
      <c r="D2088" s="268">
        <v>48</v>
      </c>
      <c r="E2088" s="268">
        <v>32</v>
      </c>
      <c r="F2088" s="268"/>
      <c r="G2088" s="268"/>
      <c r="H2088" s="269"/>
      <c r="I2088" s="270" t="s">
        <v>237</v>
      </c>
      <c r="J2088" s="271">
        <v>334726</v>
      </c>
      <c r="K2088" s="272">
        <v>17726</v>
      </c>
    </row>
    <row r="2089" spans="2:11" s="256" customFormat="1" ht="13.5" customHeight="1" x14ac:dyDescent="0.2">
      <c r="B2089" s="268"/>
      <c r="C2089" s="268"/>
      <c r="D2089" s="268"/>
      <c r="E2089" s="268"/>
      <c r="F2089" s="268"/>
      <c r="G2089" s="268"/>
      <c r="H2089" s="269"/>
      <c r="I2089" s="270" t="s">
        <v>238</v>
      </c>
      <c r="J2089" s="271">
        <v>334726</v>
      </c>
      <c r="K2089" s="272">
        <v>13595</v>
      </c>
    </row>
    <row r="2090" spans="2:11" s="256" customFormat="1" ht="13.5" customHeight="1" x14ac:dyDescent="0.2">
      <c r="B2090" s="268"/>
      <c r="C2090" s="268"/>
      <c r="D2090" s="268">
        <v>38</v>
      </c>
      <c r="E2090" s="268">
        <v>0</v>
      </c>
      <c r="F2090" s="268"/>
      <c r="G2090" s="268"/>
      <c r="H2090" s="269"/>
      <c r="I2090" s="270" t="s">
        <v>239</v>
      </c>
      <c r="J2090" s="271">
        <v>334726</v>
      </c>
      <c r="K2090" s="272">
        <v>15704</v>
      </c>
    </row>
    <row r="2091" spans="2:11" s="256" customFormat="1" ht="13.5" customHeight="1" x14ac:dyDescent="0.2">
      <c r="B2091" s="268"/>
      <c r="C2091" s="268"/>
      <c r="D2091" s="268">
        <v>45</v>
      </c>
      <c r="E2091" s="268">
        <v>0</v>
      </c>
      <c r="F2091" s="268"/>
      <c r="G2091" s="268"/>
      <c r="H2091" s="269"/>
      <c r="I2091" s="270" t="s">
        <v>240</v>
      </c>
      <c r="J2091" s="271">
        <v>334726</v>
      </c>
      <c r="K2091" s="272">
        <v>15705</v>
      </c>
    </row>
    <row r="2092" spans="2:11" s="256" customFormat="1" ht="26.25" customHeight="1" x14ac:dyDescent="0.2"/>
    <row r="2093" spans="2:11" s="256" customFormat="1" ht="13.5" customHeight="1" x14ac:dyDescent="0.2">
      <c r="B2093" s="257"/>
      <c r="C2093" s="258"/>
      <c r="D2093" s="258"/>
      <c r="E2093" s="258"/>
      <c r="F2093" s="258"/>
      <c r="G2093" s="259"/>
      <c r="H2093" s="260" t="s">
        <v>331</v>
      </c>
      <c r="I2093" s="261"/>
      <c r="J2093" s="262" t="s">
        <v>228</v>
      </c>
      <c r="K2093" s="262" t="s">
        <v>229</v>
      </c>
    </row>
    <row r="2094" spans="2:11" s="256" customFormat="1" ht="13.5" customHeight="1" x14ac:dyDescent="0.2">
      <c r="B2094" s="263"/>
      <c r="C2094" s="264"/>
      <c r="D2094" s="264"/>
      <c r="E2094" s="264"/>
      <c r="F2094" s="369" t="s">
        <v>230</v>
      </c>
      <c r="G2094" s="369"/>
      <c r="H2094" s="369"/>
      <c r="I2094" s="261"/>
      <c r="J2094" s="261"/>
      <c r="K2094" s="265"/>
    </row>
    <row r="2095" spans="2:11" s="256" customFormat="1" ht="13.5" customHeight="1" x14ac:dyDescent="0.2">
      <c r="B2095" s="367" t="s">
        <v>231</v>
      </c>
      <c r="C2095" s="367"/>
      <c r="D2095" s="367" t="s">
        <v>232</v>
      </c>
      <c r="E2095" s="367"/>
      <c r="F2095" s="266" t="s">
        <v>232</v>
      </c>
      <c r="G2095" s="266" t="s">
        <v>232</v>
      </c>
      <c r="H2095" s="368" t="s">
        <v>231</v>
      </c>
      <c r="I2095" s="267" t="s">
        <v>233</v>
      </c>
      <c r="J2095" s="261"/>
      <c r="K2095" s="265"/>
    </row>
    <row r="2096" spans="2:11" s="256" customFormat="1" ht="13.5" customHeight="1" x14ac:dyDescent="0.2">
      <c r="B2096" s="266" t="s">
        <v>234</v>
      </c>
      <c r="C2096" s="266" t="s">
        <v>235</v>
      </c>
      <c r="D2096" s="266" t="s">
        <v>234</v>
      </c>
      <c r="E2096" s="266" t="s">
        <v>235</v>
      </c>
      <c r="F2096" s="266" t="s">
        <v>592</v>
      </c>
      <c r="G2096" s="266" t="s">
        <v>592</v>
      </c>
      <c r="H2096" s="368"/>
      <c r="I2096" s="261"/>
      <c r="J2096" s="261"/>
      <c r="K2096" s="265"/>
    </row>
    <row r="2097" spans="2:11" s="256" customFormat="1" ht="13.5" customHeight="1" x14ac:dyDescent="0.2">
      <c r="B2097" s="268"/>
      <c r="C2097" s="268"/>
      <c r="D2097" s="268"/>
      <c r="E2097" s="268"/>
      <c r="F2097" s="268"/>
      <c r="G2097" s="268"/>
      <c r="H2097" s="269"/>
      <c r="I2097" s="270" t="s">
        <v>238</v>
      </c>
      <c r="J2097" s="271">
        <v>334793</v>
      </c>
      <c r="K2097" s="272">
        <v>13595</v>
      </c>
    </row>
    <row r="2098" spans="2:11" s="256" customFormat="1" ht="13.5" customHeight="1" x14ac:dyDescent="0.2">
      <c r="B2098" s="268"/>
      <c r="C2098" s="268"/>
      <c r="D2098" s="268">
        <v>33</v>
      </c>
      <c r="E2098" s="268">
        <v>27</v>
      </c>
      <c r="F2098" s="268"/>
      <c r="G2098" s="268"/>
      <c r="H2098" s="269"/>
      <c r="I2098" s="270" t="s">
        <v>239</v>
      </c>
      <c r="J2098" s="271">
        <v>334793</v>
      </c>
      <c r="K2098" s="272">
        <v>15704</v>
      </c>
    </row>
    <row r="2099" spans="2:11" s="256" customFormat="1" ht="13.5" customHeight="1" x14ac:dyDescent="0.2">
      <c r="B2099" s="268"/>
      <c r="C2099" s="268"/>
      <c r="D2099" s="268">
        <v>46</v>
      </c>
      <c r="E2099" s="268">
        <v>40</v>
      </c>
      <c r="F2099" s="268"/>
      <c r="G2099" s="268"/>
      <c r="H2099" s="269"/>
      <c r="I2099" s="270" t="s">
        <v>240</v>
      </c>
      <c r="J2099" s="271">
        <v>334793</v>
      </c>
      <c r="K2099" s="272">
        <v>15705</v>
      </c>
    </row>
    <row r="2100" spans="2:11" s="256" customFormat="1" ht="26.25" customHeight="1" x14ac:dyDescent="0.2"/>
    <row r="2101" spans="2:11" s="256" customFormat="1" ht="13.5" customHeight="1" x14ac:dyDescent="0.2">
      <c r="B2101" s="257"/>
      <c r="C2101" s="258"/>
      <c r="D2101" s="258"/>
      <c r="E2101" s="258"/>
      <c r="F2101" s="258"/>
      <c r="G2101" s="259"/>
      <c r="H2101" s="260" t="s">
        <v>332</v>
      </c>
      <c r="I2101" s="261"/>
      <c r="J2101" s="262" t="s">
        <v>228</v>
      </c>
      <c r="K2101" s="262" t="s">
        <v>229</v>
      </c>
    </row>
    <row r="2102" spans="2:11" s="256" customFormat="1" ht="13.5" customHeight="1" x14ac:dyDescent="0.2">
      <c r="B2102" s="263"/>
      <c r="C2102" s="264"/>
      <c r="D2102" s="264"/>
      <c r="E2102" s="264"/>
      <c r="F2102" s="369" t="s">
        <v>230</v>
      </c>
      <c r="G2102" s="369"/>
      <c r="H2102" s="369"/>
      <c r="I2102" s="261"/>
      <c r="J2102" s="261"/>
      <c r="K2102" s="265"/>
    </row>
    <row r="2103" spans="2:11" s="256" customFormat="1" ht="13.5" customHeight="1" x14ac:dyDescent="0.2">
      <c r="B2103" s="367" t="s">
        <v>231</v>
      </c>
      <c r="C2103" s="367"/>
      <c r="D2103" s="367" t="s">
        <v>232</v>
      </c>
      <c r="E2103" s="367"/>
      <c r="F2103" s="266" t="s">
        <v>232</v>
      </c>
      <c r="G2103" s="266" t="s">
        <v>232</v>
      </c>
      <c r="H2103" s="368" t="s">
        <v>231</v>
      </c>
      <c r="I2103" s="267" t="s">
        <v>233</v>
      </c>
      <c r="J2103" s="261"/>
      <c r="K2103" s="265"/>
    </row>
    <row r="2104" spans="2:11" s="256" customFormat="1" ht="13.5" customHeight="1" x14ac:dyDescent="0.2">
      <c r="B2104" s="266" t="s">
        <v>234</v>
      </c>
      <c r="C2104" s="266" t="s">
        <v>235</v>
      </c>
      <c r="D2104" s="266" t="s">
        <v>234</v>
      </c>
      <c r="E2104" s="266" t="s">
        <v>235</v>
      </c>
      <c r="F2104" s="266" t="s">
        <v>592</v>
      </c>
      <c r="G2104" s="266" t="s">
        <v>592</v>
      </c>
      <c r="H2104" s="368"/>
      <c r="I2104" s="261"/>
      <c r="J2104" s="261"/>
      <c r="K2104" s="265"/>
    </row>
    <row r="2105" spans="2:11" s="256" customFormat="1" ht="13.5" customHeight="1" x14ac:dyDescent="0.2">
      <c r="B2105" s="268">
        <v>5.5</v>
      </c>
      <c r="C2105" s="268">
        <v>3.5</v>
      </c>
      <c r="D2105" s="268">
        <v>54</v>
      </c>
      <c r="E2105" s="268">
        <v>36</v>
      </c>
      <c r="F2105" s="268"/>
      <c r="G2105" s="268"/>
      <c r="H2105" s="269"/>
      <c r="I2105" s="270" t="s">
        <v>236</v>
      </c>
      <c r="J2105" s="271">
        <v>334807</v>
      </c>
      <c r="K2105" s="272">
        <v>13591</v>
      </c>
    </row>
    <row r="2106" spans="2:11" s="256" customFormat="1" ht="13.5" customHeight="1" x14ac:dyDescent="0.2">
      <c r="B2106" s="268">
        <v>3.5</v>
      </c>
      <c r="C2106" s="268">
        <v>1.5</v>
      </c>
      <c r="D2106" s="268">
        <v>54</v>
      </c>
      <c r="E2106" s="268">
        <v>36</v>
      </c>
      <c r="F2106" s="268"/>
      <c r="G2106" s="268"/>
      <c r="H2106" s="269"/>
      <c r="I2106" s="270" t="s">
        <v>237</v>
      </c>
      <c r="J2106" s="271">
        <v>334807</v>
      </c>
      <c r="K2106" s="272">
        <v>17726</v>
      </c>
    </row>
    <row r="2107" spans="2:11" s="256" customFormat="1" ht="13.5" customHeight="1" x14ac:dyDescent="0.2">
      <c r="B2107" s="268"/>
      <c r="C2107" s="268"/>
      <c r="D2107" s="268"/>
      <c r="E2107" s="268"/>
      <c r="F2107" s="268"/>
      <c r="G2107" s="268"/>
      <c r="H2107" s="269"/>
      <c r="I2107" s="270" t="s">
        <v>238</v>
      </c>
      <c r="J2107" s="271">
        <v>334807</v>
      </c>
      <c r="K2107" s="272">
        <v>13595</v>
      </c>
    </row>
    <row r="2108" spans="2:11" s="256" customFormat="1" ht="13.5" customHeight="1" x14ac:dyDescent="0.2">
      <c r="B2108" s="268"/>
      <c r="C2108" s="268"/>
      <c r="D2108" s="268">
        <v>32</v>
      </c>
      <c r="E2108" s="268">
        <v>0</v>
      </c>
      <c r="F2108" s="268"/>
      <c r="G2108" s="268"/>
      <c r="H2108" s="269"/>
      <c r="I2108" s="270" t="s">
        <v>239</v>
      </c>
      <c r="J2108" s="271">
        <v>334807</v>
      </c>
      <c r="K2108" s="272">
        <v>15704</v>
      </c>
    </row>
    <row r="2109" spans="2:11" s="256" customFormat="1" ht="13.5" customHeight="1" x14ac:dyDescent="0.2">
      <c r="B2109" s="268"/>
      <c r="C2109" s="268"/>
      <c r="D2109" s="268">
        <v>56</v>
      </c>
      <c r="E2109" s="268">
        <v>0</v>
      </c>
      <c r="F2109" s="268"/>
      <c r="G2109" s="268"/>
      <c r="H2109" s="269"/>
      <c r="I2109" s="270" t="s">
        <v>240</v>
      </c>
      <c r="J2109" s="271">
        <v>334807</v>
      </c>
      <c r="K2109" s="272">
        <v>15705</v>
      </c>
    </row>
    <row r="2110" spans="2:11" s="256" customFormat="1" ht="26.25" customHeight="1" x14ac:dyDescent="0.2"/>
    <row r="2111" spans="2:11" s="256" customFormat="1" ht="13.5" customHeight="1" x14ac:dyDescent="0.2">
      <c r="B2111" s="257"/>
      <c r="C2111" s="258"/>
      <c r="D2111" s="258"/>
      <c r="E2111" s="258"/>
      <c r="F2111" s="258"/>
      <c r="G2111" s="259"/>
      <c r="H2111" s="260" t="s">
        <v>333</v>
      </c>
      <c r="I2111" s="261"/>
      <c r="J2111" s="262" t="s">
        <v>228</v>
      </c>
      <c r="K2111" s="262" t="s">
        <v>229</v>
      </c>
    </row>
    <row r="2112" spans="2:11" s="256" customFormat="1" ht="13.5" customHeight="1" x14ac:dyDescent="0.2">
      <c r="B2112" s="263"/>
      <c r="C2112" s="264"/>
      <c r="D2112" s="264"/>
      <c r="E2112" s="264"/>
      <c r="F2112" s="369" t="s">
        <v>230</v>
      </c>
      <c r="G2112" s="369"/>
      <c r="H2112" s="369"/>
      <c r="I2112" s="261"/>
      <c r="J2112" s="261"/>
      <c r="K2112" s="265"/>
    </row>
    <row r="2113" spans="2:11" s="256" customFormat="1" ht="13.5" customHeight="1" x14ac:dyDescent="0.2">
      <c r="B2113" s="367" t="s">
        <v>231</v>
      </c>
      <c r="C2113" s="367"/>
      <c r="D2113" s="367" t="s">
        <v>232</v>
      </c>
      <c r="E2113" s="367"/>
      <c r="F2113" s="266" t="s">
        <v>232</v>
      </c>
      <c r="G2113" s="266" t="s">
        <v>232</v>
      </c>
      <c r="H2113" s="368" t="s">
        <v>231</v>
      </c>
      <c r="I2113" s="267" t="s">
        <v>233</v>
      </c>
      <c r="J2113" s="261"/>
      <c r="K2113" s="265"/>
    </row>
    <row r="2114" spans="2:11" s="256" customFormat="1" ht="13.5" customHeight="1" x14ac:dyDescent="0.2">
      <c r="B2114" s="266" t="s">
        <v>234</v>
      </c>
      <c r="C2114" s="266" t="s">
        <v>235</v>
      </c>
      <c r="D2114" s="266" t="s">
        <v>234</v>
      </c>
      <c r="E2114" s="266" t="s">
        <v>235</v>
      </c>
      <c r="F2114" s="266" t="s">
        <v>592</v>
      </c>
      <c r="G2114" s="266" t="s">
        <v>592</v>
      </c>
      <c r="H2114" s="368"/>
      <c r="I2114" s="261"/>
      <c r="J2114" s="261"/>
      <c r="K2114" s="265"/>
    </row>
    <row r="2115" spans="2:11" s="256" customFormat="1" ht="13.5" customHeight="1" x14ac:dyDescent="0.2">
      <c r="B2115" s="268"/>
      <c r="C2115" s="268"/>
      <c r="D2115" s="268"/>
      <c r="E2115" s="268"/>
      <c r="F2115" s="268"/>
      <c r="G2115" s="268"/>
      <c r="H2115" s="269"/>
      <c r="I2115" s="270" t="s">
        <v>238</v>
      </c>
      <c r="J2115" s="271">
        <v>334823</v>
      </c>
      <c r="K2115" s="272">
        <v>13595</v>
      </c>
    </row>
    <row r="2116" spans="2:11" s="256" customFormat="1" ht="13.5" customHeight="1" x14ac:dyDescent="0.2">
      <c r="B2116" s="268"/>
      <c r="C2116" s="268"/>
      <c r="D2116" s="268">
        <v>33</v>
      </c>
      <c r="E2116" s="268">
        <v>27</v>
      </c>
      <c r="F2116" s="268"/>
      <c r="G2116" s="268"/>
      <c r="H2116" s="269"/>
      <c r="I2116" s="270" t="s">
        <v>239</v>
      </c>
      <c r="J2116" s="271">
        <v>334823</v>
      </c>
      <c r="K2116" s="272">
        <v>15704</v>
      </c>
    </row>
    <row r="2117" spans="2:11" s="256" customFormat="1" ht="13.5" customHeight="1" x14ac:dyDescent="0.2">
      <c r="B2117" s="268"/>
      <c r="C2117" s="268"/>
      <c r="D2117" s="268">
        <v>46</v>
      </c>
      <c r="E2117" s="268">
        <v>40</v>
      </c>
      <c r="F2117" s="268"/>
      <c r="G2117" s="268"/>
      <c r="H2117" s="269"/>
      <c r="I2117" s="270" t="s">
        <v>240</v>
      </c>
      <c r="J2117" s="271">
        <v>334823</v>
      </c>
      <c r="K2117" s="272">
        <v>15705</v>
      </c>
    </row>
    <row r="2118" spans="2:11" s="256" customFormat="1" ht="26.25" customHeight="1" x14ac:dyDescent="0.2"/>
    <row r="2119" spans="2:11" s="256" customFormat="1" ht="13.5" customHeight="1" x14ac:dyDescent="0.2">
      <c r="B2119" s="257"/>
      <c r="C2119" s="258"/>
      <c r="D2119" s="258"/>
      <c r="E2119" s="258"/>
      <c r="F2119" s="258"/>
      <c r="G2119" s="259"/>
      <c r="H2119" s="260" t="s">
        <v>334</v>
      </c>
      <c r="I2119" s="261"/>
      <c r="J2119" s="262" t="s">
        <v>228</v>
      </c>
      <c r="K2119" s="262" t="s">
        <v>229</v>
      </c>
    </row>
    <row r="2120" spans="2:11" s="256" customFormat="1" ht="13.5" customHeight="1" x14ac:dyDescent="0.2">
      <c r="B2120" s="263"/>
      <c r="C2120" s="264"/>
      <c r="D2120" s="264"/>
      <c r="E2120" s="264"/>
      <c r="F2120" s="369" t="s">
        <v>230</v>
      </c>
      <c r="G2120" s="369"/>
      <c r="H2120" s="369"/>
      <c r="I2120" s="261"/>
      <c r="J2120" s="261"/>
      <c r="K2120" s="265"/>
    </row>
    <row r="2121" spans="2:11" s="256" customFormat="1" ht="13.5" customHeight="1" x14ac:dyDescent="0.2">
      <c r="B2121" s="367" t="s">
        <v>231</v>
      </c>
      <c r="C2121" s="367"/>
      <c r="D2121" s="367" t="s">
        <v>232</v>
      </c>
      <c r="E2121" s="367"/>
      <c r="F2121" s="266" t="s">
        <v>232</v>
      </c>
      <c r="G2121" s="266" t="s">
        <v>232</v>
      </c>
      <c r="H2121" s="368" t="s">
        <v>231</v>
      </c>
      <c r="I2121" s="267" t="s">
        <v>233</v>
      </c>
      <c r="J2121" s="261"/>
      <c r="K2121" s="265"/>
    </row>
    <row r="2122" spans="2:11" s="256" customFormat="1" ht="13.5" customHeight="1" x14ac:dyDescent="0.2">
      <c r="B2122" s="266" t="s">
        <v>234</v>
      </c>
      <c r="C2122" s="266" t="s">
        <v>235</v>
      </c>
      <c r="D2122" s="266" t="s">
        <v>234</v>
      </c>
      <c r="E2122" s="266" t="s">
        <v>235</v>
      </c>
      <c r="F2122" s="266" t="s">
        <v>592</v>
      </c>
      <c r="G2122" s="266" t="s">
        <v>592</v>
      </c>
      <c r="H2122" s="368"/>
      <c r="I2122" s="261"/>
      <c r="J2122" s="261"/>
      <c r="K2122" s="265"/>
    </row>
    <row r="2123" spans="2:11" s="256" customFormat="1" ht="13.5" customHeight="1" x14ac:dyDescent="0.2">
      <c r="B2123" s="268">
        <v>4</v>
      </c>
      <c r="C2123" s="268">
        <v>0</v>
      </c>
      <c r="D2123" s="268"/>
      <c r="E2123" s="268"/>
      <c r="F2123" s="268"/>
      <c r="G2123" s="268"/>
      <c r="H2123" s="269"/>
      <c r="I2123" s="270" t="s">
        <v>236</v>
      </c>
      <c r="J2123" s="271">
        <v>334866</v>
      </c>
      <c r="K2123" s="272">
        <v>13591</v>
      </c>
    </row>
    <row r="2124" spans="2:11" s="256" customFormat="1" ht="13.5" customHeight="1" x14ac:dyDescent="0.2">
      <c r="B2124" s="268">
        <v>4</v>
      </c>
      <c r="C2124" s="268">
        <v>0</v>
      </c>
      <c r="D2124" s="268"/>
      <c r="E2124" s="268"/>
      <c r="F2124" s="268"/>
      <c r="G2124" s="268"/>
      <c r="H2124" s="269"/>
      <c r="I2124" s="270" t="s">
        <v>237</v>
      </c>
      <c r="J2124" s="271">
        <v>334866</v>
      </c>
      <c r="K2124" s="272">
        <v>17726</v>
      </c>
    </row>
    <row r="2125" spans="2:11" s="256" customFormat="1" ht="13.5" customHeight="1" x14ac:dyDescent="0.2">
      <c r="B2125" s="268"/>
      <c r="C2125" s="268"/>
      <c r="D2125" s="268"/>
      <c r="E2125" s="268"/>
      <c r="F2125" s="268"/>
      <c r="G2125" s="268"/>
      <c r="H2125" s="269"/>
      <c r="I2125" s="270" t="s">
        <v>238</v>
      </c>
      <c r="J2125" s="271">
        <v>334866</v>
      </c>
      <c r="K2125" s="272">
        <v>13595</v>
      </c>
    </row>
    <row r="2126" spans="2:11" s="256" customFormat="1" ht="13.5" customHeight="1" x14ac:dyDescent="0.2">
      <c r="B2126" s="268"/>
      <c r="C2126" s="268"/>
      <c r="D2126" s="268">
        <v>25</v>
      </c>
      <c r="E2126" s="268">
        <v>0</v>
      </c>
      <c r="F2126" s="268"/>
      <c r="G2126" s="268"/>
      <c r="H2126" s="269"/>
      <c r="I2126" s="270" t="s">
        <v>239</v>
      </c>
      <c r="J2126" s="271">
        <v>334866</v>
      </c>
      <c r="K2126" s="272">
        <v>15704</v>
      </c>
    </row>
    <row r="2127" spans="2:11" s="256" customFormat="1" ht="13.5" customHeight="1" x14ac:dyDescent="0.2">
      <c r="B2127" s="268"/>
      <c r="C2127" s="268"/>
      <c r="D2127" s="268">
        <v>50</v>
      </c>
      <c r="E2127" s="268">
        <v>0</v>
      </c>
      <c r="F2127" s="268"/>
      <c r="G2127" s="268"/>
      <c r="H2127" s="269"/>
      <c r="I2127" s="270" t="s">
        <v>240</v>
      </c>
      <c r="J2127" s="271">
        <v>334866</v>
      </c>
      <c r="K2127" s="272">
        <v>15705</v>
      </c>
    </row>
    <row r="2128" spans="2:11" s="256" customFormat="1" ht="26.25" customHeight="1" x14ac:dyDescent="0.2"/>
    <row r="2129" spans="2:11" s="256" customFormat="1" ht="13.5" customHeight="1" x14ac:dyDescent="0.2">
      <c r="B2129" s="257"/>
      <c r="C2129" s="258"/>
      <c r="D2129" s="258"/>
      <c r="E2129" s="258"/>
      <c r="F2129" s="258"/>
      <c r="G2129" s="259"/>
      <c r="H2129" s="260" t="s">
        <v>335</v>
      </c>
      <c r="I2129" s="261"/>
      <c r="J2129" s="262" t="s">
        <v>228</v>
      </c>
      <c r="K2129" s="262" t="s">
        <v>229</v>
      </c>
    </row>
    <row r="2130" spans="2:11" s="256" customFormat="1" ht="13.5" customHeight="1" x14ac:dyDescent="0.2">
      <c r="B2130" s="263"/>
      <c r="C2130" s="264"/>
      <c r="D2130" s="264"/>
      <c r="E2130" s="264"/>
      <c r="F2130" s="369" t="s">
        <v>230</v>
      </c>
      <c r="G2130" s="369"/>
      <c r="H2130" s="369"/>
      <c r="I2130" s="261"/>
      <c r="J2130" s="261"/>
      <c r="K2130" s="265"/>
    </row>
    <row r="2131" spans="2:11" s="256" customFormat="1" ht="13.5" customHeight="1" x14ac:dyDescent="0.2">
      <c r="B2131" s="367" t="s">
        <v>231</v>
      </c>
      <c r="C2131" s="367"/>
      <c r="D2131" s="367" t="s">
        <v>232</v>
      </c>
      <c r="E2131" s="367"/>
      <c r="F2131" s="266" t="s">
        <v>232</v>
      </c>
      <c r="G2131" s="266" t="s">
        <v>232</v>
      </c>
      <c r="H2131" s="368" t="s">
        <v>231</v>
      </c>
      <c r="I2131" s="267" t="s">
        <v>233</v>
      </c>
      <c r="J2131" s="261"/>
      <c r="K2131" s="265"/>
    </row>
    <row r="2132" spans="2:11" s="256" customFormat="1" ht="13.5" customHeight="1" x14ac:dyDescent="0.2">
      <c r="B2132" s="266" t="s">
        <v>234</v>
      </c>
      <c r="C2132" s="266" t="s">
        <v>235</v>
      </c>
      <c r="D2132" s="266" t="s">
        <v>234</v>
      </c>
      <c r="E2132" s="266" t="s">
        <v>235</v>
      </c>
      <c r="F2132" s="266" t="s">
        <v>592</v>
      </c>
      <c r="G2132" s="266" t="s">
        <v>592</v>
      </c>
      <c r="H2132" s="368"/>
      <c r="I2132" s="261"/>
      <c r="J2132" s="261"/>
      <c r="K2132" s="265"/>
    </row>
    <row r="2133" spans="2:11" s="256" customFormat="1" ht="13.5" customHeight="1" x14ac:dyDescent="0.2">
      <c r="B2133" s="268">
        <v>5.5</v>
      </c>
      <c r="C2133" s="268">
        <v>3.5</v>
      </c>
      <c r="D2133" s="268">
        <v>48</v>
      </c>
      <c r="E2133" s="268">
        <v>32</v>
      </c>
      <c r="F2133" s="268"/>
      <c r="G2133" s="268"/>
      <c r="H2133" s="269"/>
      <c r="I2133" s="270" t="s">
        <v>236</v>
      </c>
      <c r="J2133" s="271">
        <v>334890</v>
      </c>
      <c r="K2133" s="272">
        <v>13591</v>
      </c>
    </row>
    <row r="2134" spans="2:11" s="256" customFormat="1" ht="13.5" customHeight="1" x14ac:dyDescent="0.2">
      <c r="B2134" s="268">
        <v>3.5</v>
      </c>
      <c r="C2134" s="268">
        <v>1.5</v>
      </c>
      <c r="D2134" s="268">
        <v>48</v>
      </c>
      <c r="E2134" s="268">
        <v>32</v>
      </c>
      <c r="F2134" s="268"/>
      <c r="G2134" s="268"/>
      <c r="H2134" s="269"/>
      <c r="I2134" s="270" t="s">
        <v>237</v>
      </c>
      <c r="J2134" s="271">
        <v>334890</v>
      </c>
      <c r="K2134" s="272">
        <v>17726</v>
      </c>
    </row>
    <row r="2135" spans="2:11" s="256" customFormat="1" ht="13.5" customHeight="1" x14ac:dyDescent="0.2">
      <c r="B2135" s="268"/>
      <c r="C2135" s="268"/>
      <c r="D2135" s="268"/>
      <c r="E2135" s="268"/>
      <c r="F2135" s="268"/>
      <c r="G2135" s="268"/>
      <c r="H2135" s="269"/>
      <c r="I2135" s="270" t="s">
        <v>238</v>
      </c>
      <c r="J2135" s="271">
        <v>334890</v>
      </c>
      <c r="K2135" s="272">
        <v>13595</v>
      </c>
    </row>
    <row r="2136" spans="2:11" s="256" customFormat="1" ht="13.5" customHeight="1" x14ac:dyDescent="0.2">
      <c r="B2136" s="268"/>
      <c r="C2136" s="268"/>
      <c r="D2136" s="268">
        <v>38</v>
      </c>
      <c r="E2136" s="268">
        <v>0</v>
      </c>
      <c r="F2136" s="268"/>
      <c r="G2136" s="268"/>
      <c r="H2136" s="269"/>
      <c r="I2136" s="270" t="s">
        <v>239</v>
      </c>
      <c r="J2136" s="271">
        <v>334890</v>
      </c>
      <c r="K2136" s="272">
        <v>15704</v>
      </c>
    </row>
    <row r="2137" spans="2:11" s="256" customFormat="1" ht="13.5" customHeight="1" x14ac:dyDescent="0.2">
      <c r="B2137" s="268"/>
      <c r="C2137" s="268"/>
      <c r="D2137" s="268">
        <v>45</v>
      </c>
      <c r="E2137" s="268">
        <v>0</v>
      </c>
      <c r="F2137" s="268"/>
      <c r="G2137" s="268"/>
      <c r="H2137" s="269"/>
      <c r="I2137" s="270" t="s">
        <v>240</v>
      </c>
      <c r="J2137" s="271">
        <v>334890</v>
      </c>
      <c r="K2137" s="272">
        <v>15705</v>
      </c>
    </row>
    <row r="2138" spans="2:11" s="256" customFormat="1" ht="26.25" customHeight="1" x14ac:dyDescent="0.2"/>
    <row r="2139" spans="2:11" s="256" customFormat="1" ht="13.5" customHeight="1" x14ac:dyDescent="0.2">
      <c r="B2139" s="257"/>
      <c r="C2139" s="258"/>
      <c r="D2139" s="258"/>
      <c r="E2139" s="258"/>
      <c r="F2139" s="258"/>
      <c r="G2139" s="259"/>
      <c r="H2139" s="260" t="s">
        <v>336</v>
      </c>
      <c r="I2139" s="261"/>
      <c r="J2139" s="262" t="s">
        <v>228</v>
      </c>
      <c r="K2139" s="262" t="s">
        <v>229</v>
      </c>
    </row>
    <row r="2140" spans="2:11" s="256" customFormat="1" ht="13.5" customHeight="1" x14ac:dyDescent="0.2">
      <c r="B2140" s="263"/>
      <c r="C2140" s="264"/>
      <c r="D2140" s="264"/>
      <c r="E2140" s="264"/>
      <c r="F2140" s="369" t="s">
        <v>230</v>
      </c>
      <c r="G2140" s="369"/>
      <c r="H2140" s="369"/>
      <c r="I2140" s="261"/>
      <c r="J2140" s="261"/>
      <c r="K2140" s="265"/>
    </row>
    <row r="2141" spans="2:11" s="256" customFormat="1" ht="13.5" customHeight="1" x14ac:dyDescent="0.2">
      <c r="B2141" s="367" t="s">
        <v>231</v>
      </c>
      <c r="C2141" s="367"/>
      <c r="D2141" s="367" t="s">
        <v>232</v>
      </c>
      <c r="E2141" s="367"/>
      <c r="F2141" s="266" t="s">
        <v>232</v>
      </c>
      <c r="G2141" s="266" t="s">
        <v>232</v>
      </c>
      <c r="H2141" s="368" t="s">
        <v>231</v>
      </c>
      <c r="I2141" s="267" t="s">
        <v>233</v>
      </c>
      <c r="J2141" s="261"/>
      <c r="K2141" s="265"/>
    </row>
    <row r="2142" spans="2:11" s="256" customFormat="1" ht="13.5" customHeight="1" x14ac:dyDescent="0.2">
      <c r="B2142" s="266" t="s">
        <v>234</v>
      </c>
      <c r="C2142" s="266" t="s">
        <v>235</v>
      </c>
      <c r="D2142" s="266" t="s">
        <v>234</v>
      </c>
      <c r="E2142" s="266" t="s">
        <v>235</v>
      </c>
      <c r="F2142" s="266" t="s">
        <v>592</v>
      </c>
      <c r="G2142" s="266" t="s">
        <v>592</v>
      </c>
      <c r="H2142" s="368"/>
      <c r="I2142" s="261"/>
      <c r="J2142" s="261"/>
      <c r="K2142" s="265"/>
    </row>
    <row r="2143" spans="2:11" s="256" customFormat="1" ht="13.5" customHeight="1" x14ac:dyDescent="0.2">
      <c r="B2143" s="268">
        <v>5</v>
      </c>
      <c r="C2143" s="268">
        <v>3.5</v>
      </c>
      <c r="D2143" s="268">
        <v>24</v>
      </c>
      <c r="E2143" s="268">
        <v>16</v>
      </c>
      <c r="F2143" s="268"/>
      <c r="G2143" s="268"/>
      <c r="H2143" s="269"/>
      <c r="I2143" s="270" t="s">
        <v>236</v>
      </c>
      <c r="J2143" s="271">
        <v>334904</v>
      </c>
      <c r="K2143" s="272">
        <v>13591</v>
      </c>
    </row>
    <row r="2144" spans="2:11" s="256" customFormat="1" ht="13.5" customHeight="1" x14ac:dyDescent="0.2">
      <c r="B2144" s="268">
        <v>3.5</v>
      </c>
      <c r="C2144" s="268">
        <v>2</v>
      </c>
      <c r="D2144" s="268">
        <v>24</v>
      </c>
      <c r="E2144" s="268">
        <v>16</v>
      </c>
      <c r="F2144" s="268"/>
      <c r="G2144" s="268"/>
      <c r="H2144" s="269"/>
      <c r="I2144" s="270" t="s">
        <v>237</v>
      </c>
      <c r="J2144" s="271">
        <v>334904</v>
      </c>
      <c r="K2144" s="272">
        <v>17726</v>
      </c>
    </row>
    <row r="2145" spans="2:11" s="256" customFormat="1" ht="13.5" customHeight="1" x14ac:dyDescent="0.2">
      <c r="B2145" s="268"/>
      <c r="C2145" s="268"/>
      <c r="D2145" s="268"/>
      <c r="E2145" s="268"/>
      <c r="F2145" s="268"/>
      <c r="G2145" s="268"/>
      <c r="H2145" s="269"/>
      <c r="I2145" s="270" t="s">
        <v>238</v>
      </c>
      <c r="J2145" s="271">
        <v>334904</v>
      </c>
      <c r="K2145" s="272">
        <v>13595</v>
      </c>
    </row>
    <row r="2146" spans="2:11" s="256" customFormat="1" ht="13.5" customHeight="1" x14ac:dyDescent="0.2">
      <c r="B2146" s="268"/>
      <c r="C2146" s="268"/>
      <c r="D2146" s="268">
        <v>15</v>
      </c>
      <c r="E2146" s="268">
        <v>0</v>
      </c>
      <c r="F2146" s="268"/>
      <c r="G2146" s="268"/>
      <c r="H2146" s="269"/>
      <c r="I2146" s="270" t="s">
        <v>239</v>
      </c>
      <c r="J2146" s="271">
        <v>334904</v>
      </c>
      <c r="K2146" s="272">
        <v>15704</v>
      </c>
    </row>
    <row r="2147" spans="2:11" s="256" customFormat="1" ht="13.5" customHeight="1" x14ac:dyDescent="0.2">
      <c r="B2147" s="268"/>
      <c r="C2147" s="268"/>
      <c r="D2147" s="268">
        <v>20</v>
      </c>
      <c r="E2147" s="268">
        <v>0</v>
      </c>
      <c r="F2147" s="268"/>
      <c r="G2147" s="268"/>
      <c r="H2147" s="269"/>
      <c r="I2147" s="270" t="s">
        <v>240</v>
      </c>
      <c r="J2147" s="271">
        <v>334904</v>
      </c>
      <c r="K2147" s="272">
        <v>15705</v>
      </c>
    </row>
    <row r="2148" spans="2:11" s="256" customFormat="1" ht="26.25" customHeight="1" x14ac:dyDescent="0.2"/>
    <row r="2149" spans="2:11" s="256" customFormat="1" ht="13.5" customHeight="1" x14ac:dyDescent="0.2">
      <c r="B2149" s="257"/>
      <c r="C2149" s="258"/>
      <c r="D2149" s="258"/>
      <c r="E2149" s="258"/>
      <c r="F2149" s="258"/>
      <c r="G2149" s="259"/>
      <c r="H2149" s="260" t="s">
        <v>337</v>
      </c>
      <c r="I2149" s="261"/>
      <c r="J2149" s="262" t="s">
        <v>228</v>
      </c>
      <c r="K2149" s="262" t="s">
        <v>229</v>
      </c>
    </row>
    <row r="2150" spans="2:11" s="256" customFormat="1" ht="13.5" customHeight="1" x14ac:dyDescent="0.2">
      <c r="B2150" s="263"/>
      <c r="C2150" s="264"/>
      <c r="D2150" s="264"/>
      <c r="E2150" s="264"/>
      <c r="F2150" s="369" t="s">
        <v>230</v>
      </c>
      <c r="G2150" s="369"/>
      <c r="H2150" s="369"/>
      <c r="I2150" s="261"/>
      <c r="J2150" s="261"/>
      <c r="K2150" s="265"/>
    </row>
    <row r="2151" spans="2:11" s="256" customFormat="1" ht="13.5" customHeight="1" x14ac:dyDescent="0.2">
      <c r="B2151" s="367" t="s">
        <v>231</v>
      </c>
      <c r="C2151" s="367"/>
      <c r="D2151" s="367" t="s">
        <v>232</v>
      </c>
      <c r="E2151" s="367"/>
      <c r="F2151" s="266" t="s">
        <v>232</v>
      </c>
      <c r="G2151" s="266" t="s">
        <v>232</v>
      </c>
      <c r="H2151" s="368" t="s">
        <v>231</v>
      </c>
      <c r="I2151" s="267" t="s">
        <v>233</v>
      </c>
      <c r="J2151" s="261"/>
      <c r="K2151" s="265"/>
    </row>
    <row r="2152" spans="2:11" s="256" customFormat="1" ht="13.5" customHeight="1" x14ac:dyDescent="0.2">
      <c r="B2152" s="266" t="s">
        <v>234</v>
      </c>
      <c r="C2152" s="266" t="s">
        <v>235</v>
      </c>
      <c r="D2152" s="266" t="s">
        <v>234</v>
      </c>
      <c r="E2152" s="266" t="s">
        <v>235</v>
      </c>
      <c r="F2152" s="266" t="s">
        <v>592</v>
      </c>
      <c r="G2152" s="266" t="s">
        <v>592</v>
      </c>
      <c r="H2152" s="368"/>
      <c r="I2152" s="261"/>
      <c r="J2152" s="261"/>
      <c r="K2152" s="265"/>
    </row>
    <row r="2153" spans="2:11" s="256" customFormat="1" ht="13.5" customHeight="1" x14ac:dyDescent="0.2">
      <c r="B2153" s="268">
        <v>5.5</v>
      </c>
      <c r="C2153" s="268">
        <v>3.5</v>
      </c>
      <c r="D2153" s="268">
        <v>30</v>
      </c>
      <c r="E2153" s="268">
        <v>20</v>
      </c>
      <c r="F2153" s="268"/>
      <c r="G2153" s="268"/>
      <c r="H2153" s="269"/>
      <c r="I2153" s="270" t="s">
        <v>236</v>
      </c>
      <c r="J2153" s="271">
        <v>334955</v>
      </c>
      <c r="K2153" s="272">
        <v>13591</v>
      </c>
    </row>
    <row r="2154" spans="2:11" s="256" customFormat="1" ht="13.5" customHeight="1" x14ac:dyDescent="0.2">
      <c r="B2154" s="268">
        <v>3.5</v>
      </c>
      <c r="C2154" s="268">
        <v>1.5</v>
      </c>
      <c r="D2154" s="268">
        <v>30</v>
      </c>
      <c r="E2154" s="268">
        <v>20</v>
      </c>
      <c r="F2154" s="268"/>
      <c r="G2154" s="268"/>
      <c r="H2154" s="269"/>
      <c r="I2154" s="270" t="s">
        <v>237</v>
      </c>
      <c r="J2154" s="271">
        <v>334955</v>
      </c>
      <c r="K2154" s="272">
        <v>17726</v>
      </c>
    </row>
    <row r="2155" spans="2:11" s="256" customFormat="1" ht="13.5" customHeight="1" x14ac:dyDescent="0.2">
      <c r="B2155" s="268"/>
      <c r="C2155" s="268"/>
      <c r="D2155" s="268"/>
      <c r="E2155" s="268"/>
      <c r="F2155" s="268"/>
      <c r="G2155" s="268"/>
      <c r="H2155" s="269"/>
      <c r="I2155" s="270" t="s">
        <v>238</v>
      </c>
      <c r="J2155" s="271">
        <v>334955</v>
      </c>
      <c r="K2155" s="272">
        <v>13595</v>
      </c>
    </row>
    <row r="2156" spans="2:11" s="256" customFormat="1" ht="13.5" customHeight="1" x14ac:dyDescent="0.2">
      <c r="B2156" s="268"/>
      <c r="C2156" s="268"/>
      <c r="D2156" s="268">
        <v>38</v>
      </c>
      <c r="E2156" s="268">
        <v>0</v>
      </c>
      <c r="F2156" s="268"/>
      <c r="G2156" s="268"/>
      <c r="H2156" s="269"/>
      <c r="I2156" s="270" t="s">
        <v>239</v>
      </c>
      <c r="J2156" s="271">
        <v>334955</v>
      </c>
      <c r="K2156" s="272">
        <v>15704</v>
      </c>
    </row>
    <row r="2157" spans="2:11" s="256" customFormat="1" ht="13.5" customHeight="1" x14ac:dyDescent="0.2">
      <c r="B2157" s="268"/>
      <c r="C2157" s="268"/>
      <c r="D2157" s="268">
        <v>45</v>
      </c>
      <c r="E2157" s="268">
        <v>0</v>
      </c>
      <c r="F2157" s="268"/>
      <c r="G2157" s="268"/>
      <c r="H2157" s="269"/>
      <c r="I2157" s="270" t="s">
        <v>240</v>
      </c>
      <c r="J2157" s="271">
        <v>334955</v>
      </c>
      <c r="K2157" s="272">
        <v>15705</v>
      </c>
    </row>
    <row r="2158" spans="2:11" s="256" customFormat="1" ht="26.25" customHeight="1" x14ac:dyDescent="0.2"/>
    <row r="2159" spans="2:11" s="256" customFormat="1" ht="13.5" customHeight="1" x14ac:dyDescent="0.2">
      <c r="B2159" s="257"/>
      <c r="C2159" s="258"/>
      <c r="D2159" s="258"/>
      <c r="E2159" s="258"/>
      <c r="F2159" s="258"/>
      <c r="G2159" s="259"/>
      <c r="H2159" s="260" t="s">
        <v>338</v>
      </c>
      <c r="I2159" s="261"/>
      <c r="J2159" s="262" t="s">
        <v>228</v>
      </c>
      <c r="K2159" s="262" t="s">
        <v>229</v>
      </c>
    </row>
    <row r="2160" spans="2:11" s="256" customFormat="1" ht="13.5" customHeight="1" x14ac:dyDescent="0.2">
      <c r="B2160" s="263"/>
      <c r="C2160" s="264"/>
      <c r="D2160" s="264"/>
      <c r="E2160" s="264"/>
      <c r="F2160" s="369" t="s">
        <v>230</v>
      </c>
      <c r="G2160" s="369"/>
      <c r="H2160" s="369"/>
      <c r="I2160" s="261"/>
      <c r="J2160" s="261"/>
      <c r="K2160" s="265"/>
    </row>
    <row r="2161" spans="2:11" s="256" customFormat="1" ht="13.5" customHeight="1" x14ac:dyDescent="0.2">
      <c r="B2161" s="367" t="s">
        <v>231</v>
      </c>
      <c r="C2161" s="367"/>
      <c r="D2161" s="367" t="s">
        <v>232</v>
      </c>
      <c r="E2161" s="367"/>
      <c r="F2161" s="266" t="s">
        <v>232</v>
      </c>
      <c r="G2161" s="266" t="s">
        <v>232</v>
      </c>
      <c r="H2161" s="368" t="s">
        <v>231</v>
      </c>
      <c r="I2161" s="267" t="s">
        <v>233</v>
      </c>
      <c r="J2161" s="261"/>
      <c r="K2161" s="265"/>
    </row>
    <row r="2162" spans="2:11" s="256" customFormat="1" ht="13.5" customHeight="1" x14ac:dyDescent="0.2">
      <c r="B2162" s="266" t="s">
        <v>234</v>
      </c>
      <c r="C2162" s="266" t="s">
        <v>235</v>
      </c>
      <c r="D2162" s="266" t="s">
        <v>234</v>
      </c>
      <c r="E2162" s="266" t="s">
        <v>235</v>
      </c>
      <c r="F2162" s="266" t="s">
        <v>592</v>
      </c>
      <c r="G2162" s="266" t="s">
        <v>592</v>
      </c>
      <c r="H2162" s="368"/>
      <c r="I2162" s="261"/>
      <c r="J2162" s="261"/>
      <c r="K2162" s="265"/>
    </row>
    <row r="2163" spans="2:11" s="256" customFormat="1" ht="13.5" customHeight="1" x14ac:dyDescent="0.2">
      <c r="B2163" s="268">
        <v>5.5</v>
      </c>
      <c r="C2163" s="268">
        <v>3.5</v>
      </c>
      <c r="D2163" s="268">
        <v>51</v>
      </c>
      <c r="E2163" s="268">
        <v>34</v>
      </c>
      <c r="F2163" s="268"/>
      <c r="G2163" s="268"/>
      <c r="H2163" s="269"/>
      <c r="I2163" s="270" t="s">
        <v>236</v>
      </c>
      <c r="J2163" s="271">
        <v>334963</v>
      </c>
      <c r="K2163" s="272">
        <v>13591</v>
      </c>
    </row>
    <row r="2164" spans="2:11" s="256" customFormat="1" ht="13.5" customHeight="1" x14ac:dyDescent="0.2">
      <c r="B2164" s="268">
        <v>3.5</v>
      </c>
      <c r="C2164" s="268">
        <v>1.5</v>
      </c>
      <c r="D2164" s="268">
        <v>51</v>
      </c>
      <c r="E2164" s="268">
        <v>34</v>
      </c>
      <c r="F2164" s="268"/>
      <c r="G2164" s="268"/>
      <c r="H2164" s="269"/>
      <c r="I2164" s="270" t="s">
        <v>237</v>
      </c>
      <c r="J2164" s="271">
        <v>334963</v>
      </c>
      <c r="K2164" s="272">
        <v>17726</v>
      </c>
    </row>
    <row r="2165" spans="2:11" s="256" customFormat="1" ht="13.5" customHeight="1" x14ac:dyDescent="0.2">
      <c r="B2165" s="268"/>
      <c r="C2165" s="268"/>
      <c r="D2165" s="268"/>
      <c r="E2165" s="268"/>
      <c r="F2165" s="268"/>
      <c r="G2165" s="268"/>
      <c r="H2165" s="269"/>
      <c r="I2165" s="270" t="s">
        <v>238</v>
      </c>
      <c r="J2165" s="271">
        <v>334963</v>
      </c>
      <c r="K2165" s="272">
        <v>13595</v>
      </c>
    </row>
    <row r="2166" spans="2:11" s="256" customFormat="1" ht="13.5" customHeight="1" x14ac:dyDescent="0.2">
      <c r="B2166" s="268"/>
      <c r="C2166" s="268"/>
      <c r="D2166" s="268">
        <v>32</v>
      </c>
      <c r="E2166" s="268">
        <v>0</v>
      </c>
      <c r="F2166" s="268"/>
      <c r="G2166" s="268"/>
      <c r="H2166" s="269"/>
      <c r="I2166" s="270" t="s">
        <v>239</v>
      </c>
      <c r="J2166" s="271">
        <v>334963</v>
      </c>
      <c r="K2166" s="272">
        <v>15704</v>
      </c>
    </row>
    <row r="2167" spans="2:11" s="256" customFormat="1" ht="13.5" customHeight="1" x14ac:dyDescent="0.2">
      <c r="B2167" s="268"/>
      <c r="C2167" s="268"/>
      <c r="D2167" s="268">
        <v>56</v>
      </c>
      <c r="E2167" s="268">
        <v>0</v>
      </c>
      <c r="F2167" s="268"/>
      <c r="G2167" s="268"/>
      <c r="H2167" s="269"/>
      <c r="I2167" s="270" t="s">
        <v>240</v>
      </c>
      <c r="J2167" s="271">
        <v>334963</v>
      </c>
      <c r="K2167" s="272">
        <v>15705</v>
      </c>
    </row>
    <row r="2168" spans="2:11" s="256" customFormat="1" ht="26.25" customHeight="1" x14ac:dyDescent="0.2"/>
    <row r="2169" spans="2:11" s="256" customFormat="1" ht="13.5" customHeight="1" x14ac:dyDescent="0.2">
      <c r="B2169" s="257"/>
      <c r="C2169" s="258"/>
      <c r="D2169" s="258"/>
      <c r="E2169" s="258"/>
      <c r="F2169" s="258"/>
      <c r="G2169" s="259"/>
      <c r="H2169" s="260" t="s">
        <v>339</v>
      </c>
      <c r="I2169" s="261"/>
      <c r="J2169" s="262" t="s">
        <v>228</v>
      </c>
      <c r="K2169" s="262" t="s">
        <v>229</v>
      </c>
    </row>
    <row r="2170" spans="2:11" s="256" customFormat="1" ht="13.5" customHeight="1" x14ac:dyDescent="0.2">
      <c r="B2170" s="263"/>
      <c r="C2170" s="264"/>
      <c r="D2170" s="264"/>
      <c r="E2170" s="264"/>
      <c r="F2170" s="369" t="s">
        <v>230</v>
      </c>
      <c r="G2170" s="369"/>
      <c r="H2170" s="369"/>
      <c r="I2170" s="261"/>
      <c r="J2170" s="261"/>
      <c r="K2170" s="265"/>
    </row>
    <row r="2171" spans="2:11" s="256" customFormat="1" ht="13.5" customHeight="1" x14ac:dyDescent="0.2">
      <c r="B2171" s="367" t="s">
        <v>231</v>
      </c>
      <c r="C2171" s="367"/>
      <c r="D2171" s="367" t="s">
        <v>232</v>
      </c>
      <c r="E2171" s="367"/>
      <c r="F2171" s="266" t="s">
        <v>232</v>
      </c>
      <c r="G2171" s="266" t="s">
        <v>232</v>
      </c>
      <c r="H2171" s="368" t="s">
        <v>231</v>
      </c>
      <c r="I2171" s="267" t="s">
        <v>233</v>
      </c>
      <c r="J2171" s="261"/>
      <c r="K2171" s="265"/>
    </row>
    <row r="2172" spans="2:11" s="256" customFormat="1" ht="13.5" customHeight="1" x14ac:dyDescent="0.2">
      <c r="B2172" s="266" t="s">
        <v>234</v>
      </c>
      <c r="C2172" s="266" t="s">
        <v>235</v>
      </c>
      <c r="D2172" s="266" t="s">
        <v>234</v>
      </c>
      <c r="E2172" s="266" t="s">
        <v>235</v>
      </c>
      <c r="F2172" s="266" t="s">
        <v>592</v>
      </c>
      <c r="G2172" s="266" t="s">
        <v>592</v>
      </c>
      <c r="H2172" s="368"/>
      <c r="I2172" s="261"/>
      <c r="J2172" s="261"/>
      <c r="K2172" s="265"/>
    </row>
    <row r="2173" spans="2:11" s="256" customFormat="1" ht="13.5" customHeight="1" x14ac:dyDescent="0.2">
      <c r="B2173" s="268"/>
      <c r="C2173" s="268"/>
      <c r="D2173" s="268">
        <v>0</v>
      </c>
      <c r="E2173" s="268">
        <v>0</v>
      </c>
      <c r="F2173" s="268"/>
      <c r="G2173" s="268"/>
      <c r="H2173" s="269"/>
      <c r="I2173" s="270" t="s">
        <v>238</v>
      </c>
      <c r="J2173" s="271">
        <v>335048</v>
      </c>
      <c r="K2173" s="272">
        <v>13595</v>
      </c>
    </row>
    <row r="2174" spans="2:11" s="256" customFormat="1" ht="13.5" customHeight="1" x14ac:dyDescent="0.2">
      <c r="B2174" s="268"/>
      <c r="C2174" s="268"/>
      <c r="D2174" s="268">
        <v>37</v>
      </c>
      <c r="E2174" s="268">
        <v>31</v>
      </c>
      <c r="F2174" s="268"/>
      <c r="G2174" s="268"/>
      <c r="H2174" s="269"/>
      <c r="I2174" s="270" t="s">
        <v>239</v>
      </c>
      <c r="J2174" s="271">
        <v>335048</v>
      </c>
      <c r="K2174" s="272">
        <v>15704</v>
      </c>
    </row>
    <row r="2175" spans="2:11" s="256" customFormat="1" ht="13.5" customHeight="1" x14ac:dyDescent="0.2">
      <c r="B2175" s="268"/>
      <c r="C2175" s="268"/>
      <c r="D2175" s="268">
        <v>65</v>
      </c>
      <c r="E2175" s="268">
        <v>59</v>
      </c>
      <c r="F2175" s="268"/>
      <c r="G2175" s="268"/>
      <c r="H2175" s="269"/>
      <c r="I2175" s="270" t="s">
        <v>240</v>
      </c>
      <c r="J2175" s="271">
        <v>335048</v>
      </c>
      <c r="K2175" s="272">
        <v>15705</v>
      </c>
    </row>
    <row r="2176" spans="2:11" s="256" customFormat="1" ht="26.25" customHeight="1" x14ac:dyDescent="0.2"/>
    <row r="2177" spans="2:11" s="256" customFormat="1" ht="13.5" customHeight="1" x14ac:dyDescent="0.2">
      <c r="B2177" s="257"/>
      <c r="C2177" s="258"/>
      <c r="D2177" s="258"/>
      <c r="E2177" s="258"/>
      <c r="F2177" s="258"/>
      <c r="G2177" s="259"/>
      <c r="H2177" s="260" t="s">
        <v>340</v>
      </c>
      <c r="I2177" s="261"/>
      <c r="J2177" s="262" t="s">
        <v>228</v>
      </c>
      <c r="K2177" s="262" t="s">
        <v>229</v>
      </c>
    </row>
    <row r="2178" spans="2:11" s="256" customFormat="1" ht="13.5" customHeight="1" x14ac:dyDescent="0.2">
      <c r="B2178" s="263"/>
      <c r="C2178" s="264"/>
      <c r="D2178" s="264"/>
      <c r="E2178" s="264"/>
      <c r="F2178" s="369" t="s">
        <v>230</v>
      </c>
      <c r="G2178" s="369"/>
      <c r="H2178" s="369"/>
      <c r="I2178" s="261"/>
      <c r="J2178" s="261"/>
      <c r="K2178" s="265"/>
    </row>
    <row r="2179" spans="2:11" s="256" customFormat="1" ht="13.5" customHeight="1" x14ac:dyDescent="0.2">
      <c r="B2179" s="367" t="s">
        <v>231</v>
      </c>
      <c r="C2179" s="367"/>
      <c r="D2179" s="367" t="s">
        <v>232</v>
      </c>
      <c r="E2179" s="367"/>
      <c r="F2179" s="266" t="s">
        <v>232</v>
      </c>
      <c r="G2179" s="266" t="s">
        <v>232</v>
      </c>
      <c r="H2179" s="368" t="s">
        <v>231</v>
      </c>
      <c r="I2179" s="267" t="s">
        <v>233</v>
      </c>
      <c r="J2179" s="261"/>
      <c r="K2179" s="265"/>
    </row>
    <row r="2180" spans="2:11" s="256" customFormat="1" ht="13.5" customHeight="1" x14ac:dyDescent="0.2">
      <c r="B2180" s="266" t="s">
        <v>234</v>
      </c>
      <c r="C2180" s="266" t="s">
        <v>235</v>
      </c>
      <c r="D2180" s="266" t="s">
        <v>234</v>
      </c>
      <c r="E2180" s="266" t="s">
        <v>235</v>
      </c>
      <c r="F2180" s="266" t="s">
        <v>592</v>
      </c>
      <c r="G2180" s="266" t="s">
        <v>592</v>
      </c>
      <c r="H2180" s="368"/>
      <c r="I2180" s="261"/>
      <c r="J2180" s="261"/>
      <c r="K2180" s="265"/>
    </row>
    <row r="2181" spans="2:11" s="256" customFormat="1" ht="13.5" customHeight="1" x14ac:dyDescent="0.2">
      <c r="B2181" s="268"/>
      <c r="C2181" s="268"/>
      <c r="D2181" s="268"/>
      <c r="E2181" s="268"/>
      <c r="F2181" s="268"/>
      <c r="G2181" s="268"/>
      <c r="H2181" s="269"/>
      <c r="I2181" s="270" t="s">
        <v>238</v>
      </c>
      <c r="J2181" s="271">
        <v>335056</v>
      </c>
      <c r="K2181" s="272">
        <v>13595</v>
      </c>
    </row>
    <row r="2182" spans="2:11" s="256" customFormat="1" ht="13.5" customHeight="1" x14ac:dyDescent="0.2">
      <c r="B2182" s="268"/>
      <c r="C2182" s="268"/>
      <c r="D2182" s="268">
        <v>33</v>
      </c>
      <c r="E2182" s="268">
        <v>27</v>
      </c>
      <c r="F2182" s="268"/>
      <c r="G2182" s="268"/>
      <c r="H2182" s="269"/>
      <c r="I2182" s="270" t="s">
        <v>239</v>
      </c>
      <c r="J2182" s="271">
        <v>335056</v>
      </c>
      <c r="K2182" s="272">
        <v>15704</v>
      </c>
    </row>
    <row r="2183" spans="2:11" s="256" customFormat="1" ht="13.5" customHeight="1" x14ac:dyDescent="0.2">
      <c r="B2183" s="268"/>
      <c r="C2183" s="268"/>
      <c r="D2183" s="268">
        <v>46</v>
      </c>
      <c r="E2183" s="268">
        <v>40</v>
      </c>
      <c r="F2183" s="268"/>
      <c r="G2183" s="268"/>
      <c r="H2183" s="269"/>
      <c r="I2183" s="270" t="s">
        <v>240</v>
      </c>
      <c r="J2183" s="271">
        <v>335056</v>
      </c>
      <c r="K2183" s="272">
        <v>15705</v>
      </c>
    </row>
    <row r="2184" spans="2:11" s="256" customFormat="1" ht="26.25" customHeight="1" x14ac:dyDescent="0.2"/>
    <row r="2185" spans="2:11" s="256" customFormat="1" ht="13.5" customHeight="1" x14ac:dyDescent="0.2">
      <c r="B2185" s="257"/>
      <c r="C2185" s="258"/>
      <c r="D2185" s="258"/>
      <c r="E2185" s="258"/>
      <c r="F2185" s="258"/>
      <c r="G2185" s="259"/>
      <c r="H2185" s="260" t="s">
        <v>341</v>
      </c>
      <c r="I2185" s="261"/>
      <c r="J2185" s="262" t="s">
        <v>228</v>
      </c>
      <c r="K2185" s="262" t="s">
        <v>229</v>
      </c>
    </row>
    <row r="2186" spans="2:11" s="256" customFormat="1" ht="13.5" customHeight="1" x14ac:dyDescent="0.2">
      <c r="B2186" s="263"/>
      <c r="C2186" s="264"/>
      <c r="D2186" s="264"/>
      <c r="E2186" s="264"/>
      <c r="F2186" s="369" t="s">
        <v>230</v>
      </c>
      <c r="G2186" s="369"/>
      <c r="H2186" s="369"/>
      <c r="I2186" s="261"/>
      <c r="J2186" s="261"/>
      <c r="K2186" s="265"/>
    </row>
    <row r="2187" spans="2:11" s="256" customFormat="1" ht="13.5" customHeight="1" x14ac:dyDescent="0.2">
      <c r="B2187" s="367" t="s">
        <v>231</v>
      </c>
      <c r="C2187" s="367"/>
      <c r="D2187" s="367" t="s">
        <v>232</v>
      </c>
      <c r="E2187" s="367"/>
      <c r="F2187" s="266" t="s">
        <v>232</v>
      </c>
      <c r="G2187" s="266" t="s">
        <v>232</v>
      </c>
      <c r="H2187" s="368" t="s">
        <v>231</v>
      </c>
      <c r="I2187" s="267" t="s">
        <v>233</v>
      </c>
      <c r="J2187" s="261"/>
      <c r="K2187" s="265"/>
    </row>
    <row r="2188" spans="2:11" s="256" customFormat="1" ht="13.5" customHeight="1" x14ac:dyDescent="0.2">
      <c r="B2188" s="266" t="s">
        <v>234</v>
      </c>
      <c r="C2188" s="266" t="s">
        <v>235</v>
      </c>
      <c r="D2188" s="266" t="s">
        <v>234</v>
      </c>
      <c r="E2188" s="266" t="s">
        <v>235</v>
      </c>
      <c r="F2188" s="266" t="s">
        <v>592</v>
      </c>
      <c r="G2188" s="266" t="s">
        <v>592</v>
      </c>
      <c r="H2188" s="368"/>
      <c r="I2188" s="261"/>
      <c r="J2188" s="261"/>
      <c r="K2188" s="265"/>
    </row>
    <row r="2189" spans="2:11" s="256" customFormat="1" ht="13.5" customHeight="1" x14ac:dyDescent="0.2">
      <c r="B2189" s="268"/>
      <c r="C2189" s="268"/>
      <c r="D2189" s="268"/>
      <c r="E2189" s="268"/>
      <c r="F2189" s="268"/>
      <c r="G2189" s="268"/>
      <c r="H2189" s="269"/>
      <c r="I2189" s="270" t="s">
        <v>238</v>
      </c>
      <c r="J2189" s="271">
        <v>335072</v>
      </c>
      <c r="K2189" s="272">
        <v>13595</v>
      </c>
    </row>
    <row r="2190" spans="2:11" s="256" customFormat="1" ht="13.5" customHeight="1" x14ac:dyDescent="0.2">
      <c r="B2190" s="268"/>
      <c r="C2190" s="268"/>
      <c r="D2190" s="268">
        <v>33</v>
      </c>
      <c r="E2190" s="268">
        <v>27</v>
      </c>
      <c r="F2190" s="268"/>
      <c r="G2190" s="268"/>
      <c r="H2190" s="269"/>
      <c r="I2190" s="270" t="s">
        <v>239</v>
      </c>
      <c r="J2190" s="271">
        <v>335072</v>
      </c>
      <c r="K2190" s="272">
        <v>15704</v>
      </c>
    </row>
    <row r="2191" spans="2:11" s="256" customFormat="1" ht="13.5" customHeight="1" x14ac:dyDescent="0.2">
      <c r="B2191" s="268"/>
      <c r="C2191" s="268"/>
      <c r="D2191" s="268">
        <v>46</v>
      </c>
      <c r="E2191" s="268">
        <v>40</v>
      </c>
      <c r="F2191" s="268"/>
      <c r="G2191" s="268"/>
      <c r="H2191" s="269"/>
      <c r="I2191" s="270" t="s">
        <v>240</v>
      </c>
      <c r="J2191" s="271">
        <v>335072</v>
      </c>
      <c r="K2191" s="272">
        <v>15705</v>
      </c>
    </row>
    <row r="2192" spans="2:11" s="256" customFormat="1" ht="26.25" customHeight="1" x14ac:dyDescent="0.2"/>
    <row r="2193" spans="2:11" s="256" customFormat="1" ht="13.5" customHeight="1" x14ac:dyDescent="0.2">
      <c r="B2193" s="257"/>
      <c r="C2193" s="258"/>
      <c r="D2193" s="258"/>
      <c r="E2193" s="258"/>
      <c r="F2193" s="258"/>
      <c r="G2193" s="259"/>
      <c r="H2193" s="260" t="s">
        <v>342</v>
      </c>
      <c r="I2193" s="261"/>
      <c r="J2193" s="262" t="s">
        <v>228</v>
      </c>
      <c r="K2193" s="262" t="s">
        <v>229</v>
      </c>
    </row>
    <row r="2194" spans="2:11" s="256" customFormat="1" ht="13.5" customHeight="1" x14ac:dyDescent="0.2">
      <c r="B2194" s="263"/>
      <c r="C2194" s="264"/>
      <c r="D2194" s="264"/>
      <c r="E2194" s="264"/>
      <c r="F2194" s="369" t="s">
        <v>230</v>
      </c>
      <c r="G2194" s="369"/>
      <c r="H2194" s="369"/>
      <c r="I2194" s="261"/>
      <c r="J2194" s="261"/>
      <c r="K2194" s="265"/>
    </row>
    <row r="2195" spans="2:11" s="256" customFormat="1" ht="13.5" customHeight="1" x14ac:dyDescent="0.2">
      <c r="B2195" s="367" t="s">
        <v>231</v>
      </c>
      <c r="C2195" s="367"/>
      <c r="D2195" s="367" t="s">
        <v>232</v>
      </c>
      <c r="E2195" s="367"/>
      <c r="F2195" s="266" t="s">
        <v>232</v>
      </c>
      <c r="G2195" s="266" t="s">
        <v>232</v>
      </c>
      <c r="H2195" s="368" t="s">
        <v>231</v>
      </c>
      <c r="I2195" s="267" t="s">
        <v>233</v>
      </c>
      <c r="J2195" s="261"/>
      <c r="K2195" s="265"/>
    </row>
    <row r="2196" spans="2:11" s="256" customFormat="1" ht="13.5" customHeight="1" x14ac:dyDescent="0.2">
      <c r="B2196" s="266" t="s">
        <v>234</v>
      </c>
      <c r="C2196" s="266" t="s">
        <v>235</v>
      </c>
      <c r="D2196" s="266" t="s">
        <v>234</v>
      </c>
      <c r="E2196" s="266" t="s">
        <v>235</v>
      </c>
      <c r="F2196" s="266" t="s">
        <v>592</v>
      </c>
      <c r="G2196" s="266" t="s">
        <v>592</v>
      </c>
      <c r="H2196" s="368"/>
      <c r="I2196" s="261"/>
      <c r="J2196" s="261"/>
      <c r="K2196" s="265"/>
    </row>
    <row r="2197" spans="2:11" s="256" customFormat="1" ht="13.5" customHeight="1" x14ac:dyDescent="0.2">
      <c r="B2197" s="268"/>
      <c r="C2197" s="268"/>
      <c r="D2197" s="268">
        <v>0</v>
      </c>
      <c r="E2197" s="268">
        <v>0</v>
      </c>
      <c r="F2197" s="268"/>
      <c r="G2197" s="268"/>
      <c r="H2197" s="269"/>
      <c r="I2197" s="270" t="s">
        <v>236</v>
      </c>
      <c r="J2197" s="271">
        <v>335080</v>
      </c>
      <c r="K2197" s="272">
        <v>13591</v>
      </c>
    </row>
    <row r="2198" spans="2:11" s="256" customFormat="1" ht="13.5" customHeight="1" x14ac:dyDescent="0.2">
      <c r="B2198" s="268">
        <v>3.5</v>
      </c>
      <c r="C2198" s="268">
        <v>1.5</v>
      </c>
      <c r="D2198" s="268">
        <v>100</v>
      </c>
      <c r="E2198" s="268">
        <v>80</v>
      </c>
      <c r="F2198" s="268"/>
      <c r="G2198" s="268"/>
      <c r="H2198" s="269"/>
      <c r="I2198" s="270" t="s">
        <v>237</v>
      </c>
      <c r="J2198" s="271">
        <v>335080</v>
      </c>
      <c r="K2198" s="272">
        <v>17726</v>
      </c>
    </row>
    <row r="2199" spans="2:11" s="256" customFormat="1" ht="13.5" customHeight="1" x14ac:dyDescent="0.2">
      <c r="B2199" s="268"/>
      <c r="C2199" s="268"/>
      <c r="D2199" s="268"/>
      <c r="E2199" s="268"/>
      <c r="F2199" s="268"/>
      <c r="G2199" s="268"/>
      <c r="H2199" s="269"/>
      <c r="I2199" s="270" t="s">
        <v>238</v>
      </c>
      <c r="J2199" s="271">
        <v>335080</v>
      </c>
      <c r="K2199" s="272">
        <v>13595</v>
      </c>
    </row>
    <row r="2200" spans="2:11" s="256" customFormat="1" ht="13.5" customHeight="1" x14ac:dyDescent="0.2">
      <c r="B2200" s="268"/>
      <c r="C2200" s="268"/>
      <c r="D2200" s="268">
        <v>20</v>
      </c>
      <c r="E2200" s="268">
        <v>0</v>
      </c>
      <c r="F2200" s="268"/>
      <c r="G2200" s="268"/>
      <c r="H2200" s="269"/>
      <c r="I2200" s="270" t="s">
        <v>239</v>
      </c>
      <c r="J2200" s="271">
        <v>335080</v>
      </c>
      <c r="K2200" s="272">
        <v>15704</v>
      </c>
    </row>
    <row r="2201" spans="2:11" s="256" customFormat="1" ht="13.5" customHeight="1" x14ac:dyDescent="0.2">
      <c r="B2201" s="268"/>
      <c r="C2201" s="268"/>
      <c r="D2201" s="268">
        <v>82</v>
      </c>
      <c r="E2201" s="268">
        <v>0</v>
      </c>
      <c r="F2201" s="268"/>
      <c r="G2201" s="268"/>
      <c r="H2201" s="269"/>
      <c r="I2201" s="270" t="s">
        <v>240</v>
      </c>
      <c r="J2201" s="271">
        <v>335080</v>
      </c>
      <c r="K2201" s="272">
        <v>15705</v>
      </c>
    </row>
    <row r="2202" spans="2:11" s="256" customFormat="1" ht="26.25" customHeight="1" x14ac:dyDescent="0.2"/>
    <row r="2203" spans="2:11" s="256" customFormat="1" ht="13.5" customHeight="1" x14ac:dyDescent="0.2">
      <c r="B2203" s="257"/>
      <c r="C2203" s="258"/>
      <c r="D2203" s="258"/>
      <c r="E2203" s="258"/>
      <c r="F2203" s="258"/>
      <c r="G2203" s="259"/>
      <c r="H2203" s="260" t="s">
        <v>343</v>
      </c>
      <c r="I2203" s="261"/>
      <c r="J2203" s="262" t="s">
        <v>228</v>
      </c>
      <c r="K2203" s="262" t="s">
        <v>229</v>
      </c>
    </row>
    <row r="2204" spans="2:11" s="256" customFormat="1" ht="13.5" customHeight="1" x14ac:dyDescent="0.2">
      <c r="B2204" s="263"/>
      <c r="C2204" s="264"/>
      <c r="D2204" s="264"/>
      <c r="E2204" s="264"/>
      <c r="F2204" s="369" t="s">
        <v>230</v>
      </c>
      <c r="G2204" s="369"/>
      <c r="H2204" s="369"/>
      <c r="I2204" s="261"/>
      <c r="J2204" s="261"/>
      <c r="K2204" s="265"/>
    </row>
    <row r="2205" spans="2:11" s="256" customFormat="1" ht="13.5" customHeight="1" x14ac:dyDescent="0.2">
      <c r="B2205" s="367" t="s">
        <v>231</v>
      </c>
      <c r="C2205" s="367"/>
      <c r="D2205" s="367" t="s">
        <v>232</v>
      </c>
      <c r="E2205" s="367"/>
      <c r="F2205" s="266" t="s">
        <v>232</v>
      </c>
      <c r="G2205" s="266" t="s">
        <v>232</v>
      </c>
      <c r="H2205" s="368" t="s">
        <v>231</v>
      </c>
      <c r="I2205" s="267" t="s">
        <v>233</v>
      </c>
      <c r="J2205" s="261"/>
      <c r="K2205" s="265"/>
    </row>
    <row r="2206" spans="2:11" s="256" customFormat="1" ht="13.5" customHeight="1" x14ac:dyDescent="0.2">
      <c r="B2206" s="266" t="s">
        <v>234</v>
      </c>
      <c r="C2206" s="266" t="s">
        <v>235</v>
      </c>
      <c r="D2206" s="266" t="s">
        <v>234</v>
      </c>
      <c r="E2206" s="266" t="s">
        <v>235</v>
      </c>
      <c r="F2206" s="266" t="s">
        <v>592</v>
      </c>
      <c r="G2206" s="266" t="s">
        <v>592</v>
      </c>
      <c r="H2206" s="368"/>
      <c r="I2206" s="261"/>
      <c r="J2206" s="261"/>
      <c r="K2206" s="265"/>
    </row>
    <row r="2207" spans="2:11" s="256" customFormat="1" ht="13.5" customHeight="1" x14ac:dyDescent="0.2">
      <c r="B2207" s="268"/>
      <c r="C2207" s="268"/>
      <c r="D2207" s="268"/>
      <c r="E2207" s="268"/>
      <c r="F2207" s="268"/>
      <c r="G2207" s="268"/>
      <c r="H2207" s="269"/>
      <c r="I2207" s="270" t="s">
        <v>238</v>
      </c>
      <c r="J2207" s="271">
        <v>335102</v>
      </c>
      <c r="K2207" s="272">
        <v>13595</v>
      </c>
    </row>
    <row r="2208" spans="2:11" s="256" customFormat="1" ht="13.5" customHeight="1" x14ac:dyDescent="0.2">
      <c r="B2208" s="268"/>
      <c r="C2208" s="268"/>
      <c r="D2208" s="268">
        <v>34</v>
      </c>
      <c r="E2208" s="268">
        <v>28</v>
      </c>
      <c r="F2208" s="268"/>
      <c r="G2208" s="268"/>
      <c r="H2208" s="269"/>
      <c r="I2208" s="270" t="s">
        <v>239</v>
      </c>
      <c r="J2208" s="271">
        <v>335102</v>
      </c>
      <c r="K2208" s="272">
        <v>15704</v>
      </c>
    </row>
    <row r="2209" spans="2:11" s="256" customFormat="1" ht="13.5" customHeight="1" x14ac:dyDescent="0.2">
      <c r="B2209" s="268"/>
      <c r="C2209" s="268"/>
      <c r="D2209" s="268">
        <v>56</v>
      </c>
      <c r="E2209" s="268">
        <v>50</v>
      </c>
      <c r="F2209" s="268"/>
      <c r="G2209" s="268"/>
      <c r="H2209" s="269"/>
      <c r="I2209" s="270" t="s">
        <v>240</v>
      </c>
      <c r="J2209" s="271">
        <v>335102</v>
      </c>
      <c r="K2209" s="272">
        <v>15705</v>
      </c>
    </row>
    <row r="2210" spans="2:11" s="256" customFormat="1" ht="26.25" customHeight="1" x14ac:dyDescent="0.2"/>
    <row r="2211" spans="2:11" s="256" customFormat="1" ht="13.5" customHeight="1" x14ac:dyDescent="0.2">
      <c r="B2211" s="257"/>
      <c r="C2211" s="258"/>
      <c r="D2211" s="258"/>
      <c r="E2211" s="258"/>
      <c r="F2211" s="258"/>
      <c r="G2211" s="259"/>
      <c r="H2211" s="260" t="s">
        <v>344</v>
      </c>
      <c r="I2211" s="261"/>
      <c r="J2211" s="262" t="s">
        <v>228</v>
      </c>
      <c r="K2211" s="262" t="s">
        <v>229</v>
      </c>
    </row>
    <row r="2212" spans="2:11" s="256" customFormat="1" ht="13.5" customHeight="1" x14ac:dyDescent="0.2">
      <c r="B2212" s="263"/>
      <c r="C2212" s="264"/>
      <c r="D2212" s="264"/>
      <c r="E2212" s="264"/>
      <c r="F2212" s="369" t="s">
        <v>230</v>
      </c>
      <c r="G2212" s="369"/>
      <c r="H2212" s="369"/>
      <c r="I2212" s="261"/>
      <c r="J2212" s="261"/>
      <c r="K2212" s="265"/>
    </row>
    <row r="2213" spans="2:11" s="256" customFormat="1" ht="13.5" customHeight="1" x14ac:dyDescent="0.2">
      <c r="B2213" s="367" t="s">
        <v>231</v>
      </c>
      <c r="C2213" s="367"/>
      <c r="D2213" s="367" t="s">
        <v>232</v>
      </c>
      <c r="E2213" s="367"/>
      <c r="F2213" s="266" t="s">
        <v>232</v>
      </c>
      <c r="G2213" s="266" t="s">
        <v>232</v>
      </c>
      <c r="H2213" s="368" t="s">
        <v>231</v>
      </c>
      <c r="I2213" s="267" t="s">
        <v>233</v>
      </c>
      <c r="J2213" s="261"/>
      <c r="K2213" s="265"/>
    </row>
    <row r="2214" spans="2:11" s="256" customFormat="1" ht="13.5" customHeight="1" x14ac:dyDescent="0.2">
      <c r="B2214" s="266" t="s">
        <v>234</v>
      </c>
      <c r="C2214" s="266" t="s">
        <v>235</v>
      </c>
      <c r="D2214" s="266" t="s">
        <v>234</v>
      </c>
      <c r="E2214" s="266" t="s">
        <v>235</v>
      </c>
      <c r="F2214" s="266" t="s">
        <v>592</v>
      </c>
      <c r="G2214" s="266" t="s">
        <v>592</v>
      </c>
      <c r="H2214" s="368"/>
      <c r="I2214" s="261"/>
      <c r="J2214" s="261"/>
      <c r="K2214" s="265"/>
    </row>
    <row r="2215" spans="2:11" s="256" customFormat="1" ht="13.5" customHeight="1" x14ac:dyDescent="0.2">
      <c r="B2215" s="268"/>
      <c r="C2215" s="268"/>
      <c r="D2215" s="268"/>
      <c r="E2215" s="268"/>
      <c r="F2215" s="268"/>
      <c r="G2215" s="268"/>
      <c r="H2215" s="269"/>
      <c r="I2215" s="270" t="s">
        <v>238</v>
      </c>
      <c r="J2215" s="271">
        <v>335110</v>
      </c>
      <c r="K2215" s="272">
        <v>13595</v>
      </c>
    </row>
    <row r="2216" spans="2:11" s="256" customFormat="1" ht="13.5" customHeight="1" x14ac:dyDescent="0.2">
      <c r="B2216" s="268"/>
      <c r="C2216" s="268"/>
      <c r="D2216" s="268">
        <v>33</v>
      </c>
      <c r="E2216" s="268">
        <v>27</v>
      </c>
      <c r="F2216" s="268"/>
      <c r="G2216" s="268"/>
      <c r="H2216" s="269"/>
      <c r="I2216" s="270" t="s">
        <v>239</v>
      </c>
      <c r="J2216" s="271">
        <v>335110</v>
      </c>
      <c r="K2216" s="272">
        <v>15704</v>
      </c>
    </row>
    <row r="2217" spans="2:11" s="256" customFormat="1" ht="13.5" customHeight="1" x14ac:dyDescent="0.2">
      <c r="B2217" s="268"/>
      <c r="C2217" s="268"/>
      <c r="D2217" s="268">
        <v>46</v>
      </c>
      <c r="E2217" s="268">
        <v>40</v>
      </c>
      <c r="F2217" s="268"/>
      <c r="G2217" s="268"/>
      <c r="H2217" s="269"/>
      <c r="I2217" s="270" t="s">
        <v>240</v>
      </c>
      <c r="J2217" s="271">
        <v>335110</v>
      </c>
      <c r="K2217" s="272">
        <v>15705</v>
      </c>
    </row>
    <row r="2218" spans="2:11" s="256" customFormat="1" ht="26.25" customHeight="1" x14ac:dyDescent="0.2"/>
    <row r="2219" spans="2:11" s="256" customFormat="1" ht="13.5" customHeight="1" x14ac:dyDescent="0.2">
      <c r="B2219" s="257"/>
      <c r="C2219" s="258"/>
      <c r="D2219" s="258"/>
      <c r="E2219" s="258"/>
      <c r="F2219" s="258"/>
      <c r="G2219" s="259"/>
      <c r="H2219" s="260" t="s">
        <v>345</v>
      </c>
      <c r="I2219" s="261"/>
      <c r="J2219" s="262" t="s">
        <v>228</v>
      </c>
      <c r="K2219" s="262" t="s">
        <v>229</v>
      </c>
    </row>
    <row r="2220" spans="2:11" s="256" customFormat="1" ht="13.5" customHeight="1" x14ac:dyDescent="0.2">
      <c r="B2220" s="263"/>
      <c r="C2220" s="264"/>
      <c r="D2220" s="264"/>
      <c r="E2220" s="264"/>
      <c r="F2220" s="369" t="s">
        <v>230</v>
      </c>
      <c r="G2220" s="369"/>
      <c r="H2220" s="369"/>
      <c r="I2220" s="261"/>
      <c r="J2220" s="261"/>
      <c r="K2220" s="265"/>
    </row>
    <row r="2221" spans="2:11" s="256" customFormat="1" ht="13.5" customHeight="1" x14ac:dyDescent="0.2">
      <c r="B2221" s="367" t="s">
        <v>231</v>
      </c>
      <c r="C2221" s="367"/>
      <c r="D2221" s="367" t="s">
        <v>232</v>
      </c>
      <c r="E2221" s="367"/>
      <c r="F2221" s="266" t="s">
        <v>232</v>
      </c>
      <c r="G2221" s="266" t="s">
        <v>232</v>
      </c>
      <c r="H2221" s="368" t="s">
        <v>231</v>
      </c>
      <c r="I2221" s="267" t="s">
        <v>233</v>
      </c>
      <c r="J2221" s="261"/>
      <c r="K2221" s="265"/>
    </row>
    <row r="2222" spans="2:11" s="256" customFormat="1" ht="13.5" customHeight="1" x14ac:dyDescent="0.2">
      <c r="B2222" s="266" t="s">
        <v>234</v>
      </c>
      <c r="C2222" s="266" t="s">
        <v>235</v>
      </c>
      <c r="D2222" s="266" t="s">
        <v>234</v>
      </c>
      <c r="E2222" s="266" t="s">
        <v>235</v>
      </c>
      <c r="F2222" s="266" t="s">
        <v>592</v>
      </c>
      <c r="G2222" s="266" t="s">
        <v>592</v>
      </c>
      <c r="H2222" s="368"/>
      <c r="I2222" s="261"/>
      <c r="J2222" s="261"/>
      <c r="K2222" s="265"/>
    </row>
    <row r="2223" spans="2:11" s="256" customFormat="1" ht="13.5" customHeight="1" x14ac:dyDescent="0.2">
      <c r="B2223" s="268"/>
      <c r="C2223" s="268"/>
      <c r="D2223" s="268"/>
      <c r="E2223" s="268"/>
      <c r="F2223" s="268"/>
      <c r="G2223" s="268"/>
      <c r="H2223" s="269"/>
      <c r="I2223" s="270" t="s">
        <v>238</v>
      </c>
      <c r="J2223" s="271">
        <v>335145</v>
      </c>
      <c r="K2223" s="272">
        <v>13595</v>
      </c>
    </row>
    <row r="2224" spans="2:11" s="256" customFormat="1" ht="13.5" customHeight="1" x14ac:dyDescent="0.2">
      <c r="B2224" s="268"/>
      <c r="C2224" s="268"/>
      <c r="D2224" s="268">
        <v>33</v>
      </c>
      <c r="E2224" s="268">
        <v>27</v>
      </c>
      <c r="F2224" s="268"/>
      <c r="G2224" s="268"/>
      <c r="H2224" s="269"/>
      <c r="I2224" s="270" t="s">
        <v>239</v>
      </c>
      <c r="J2224" s="271">
        <v>335145</v>
      </c>
      <c r="K2224" s="272">
        <v>15704</v>
      </c>
    </row>
    <row r="2225" spans="2:11" s="256" customFormat="1" ht="13.5" customHeight="1" x14ac:dyDescent="0.2">
      <c r="B2225" s="268"/>
      <c r="C2225" s="268"/>
      <c r="D2225" s="268">
        <v>46</v>
      </c>
      <c r="E2225" s="268">
        <v>40</v>
      </c>
      <c r="F2225" s="268"/>
      <c r="G2225" s="268"/>
      <c r="H2225" s="269"/>
      <c r="I2225" s="270" t="s">
        <v>240</v>
      </c>
      <c r="J2225" s="271">
        <v>335145</v>
      </c>
      <c r="K2225" s="272">
        <v>15705</v>
      </c>
    </row>
    <row r="2226" spans="2:11" s="256" customFormat="1" ht="26.25" customHeight="1" x14ac:dyDescent="0.2"/>
    <row r="2227" spans="2:11" s="256" customFormat="1" ht="13.5" customHeight="1" x14ac:dyDescent="0.2">
      <c r="B2227" s="257"/>
      <c r="C2227" s="258"/>
      <c r="D2227" s="258"/>
      <c r="E2227" s="258"/>
      <c r="F2227" s="258"/>
      <c r="G2227" s="259"/>
      <c r="H2227" s="260" t="s">
        <v>346</v>
      </c>
      <c r="I2227" s="261"/>
      <c r="J2227" s="262" t="s">
        <v>228</v>
      </c>
      <c r="K2227" s="262" t="s">
        <v>229</v>
      </c>
    </row>
    <row r="2228" spans="2:11" s="256" customFormat="1" ht="13.5" customHeight="1" x14ac:dyDescent="0.2">
      <c r="B2228" s="263"/>
      <c r="C2228" s="264"/>
      <c r="D2228" s="264"/>
      <c r="E2228" s="264"/>
      <c r="F2228" s="369" t="s">
        <v>230</v>
      </c>
      <c r="G2228" s="369"/>
      <c r="H2228" s="369"/>
      <c r="I2228" s="261"/>
      <c r="J2228" s="261"/>
      <c r="K2228" s="265"/>
    </row>
    <row r="2229" spans="2:11" s="256" customFormat="1" ht="13.5" customHeight="1" x14ac:dyDescent="0.2">
      <c r="B2229" s="367" t="s">
        <v>231</v>
      </c>
      <c r="C2229" s="367"/>
      <c r="D2229" s="367" t="s">
        <v>232</v>
      </c>
      <c r="E2229" s="367"/>
      <c r="F2229" s="266" t="s">
        <v>232</v>
      </c>
      <c r="G2229" s="266" t="s">
        <v>232</v>
      </c>
      <c r="H2229" s="368" t="s">
        <v>231</v>
      </c>
      <c r="I2229" s="267" t="s">
        <v>233</v>
      </c>
      <c r="J2229" s="261"/>
      <c r="K2229" s="265"/>
    </row>
    <row r="2230" spans="2:11" s="256" customFormat="1" ht="13.5" customHeight="1" x14ac:dyDescent="0.2">
      <c r="B2230" s="266" t="s">
        <v>234</v>
      </c>
      <c r="C2230" s="266" t="s">
        <v>235</v>
      </c>
      <c r="D2230" s="266" t="s">
        <v>234</v>
      </c>
      <c r="E2230" s="266" t="s">
        <v>235</v>
      </c>
      <c r="F2230" s="266" t="s">
        <v>592</v>
      </c>
      <c r="G2230" s="266" t="s">
        <v>592</v>
      </c>
      <c r="H2230" s="368"/>
      <c r="I2230" s="261"/>
      <c r="J2230" s="261"/>
      <c r="K2230" s="265"/>
    </row>
    <row r="2231" spans="2:11" s="256" customFormat="1" ht="13.5" customHeight="1" x14ac:dyDescent="0.2">
      <c r="B2231" s="268"/>
      <c r="C2231" s="268"/>
      <c r="D2231" s="268"/>
      <c r="E2231" s="268"/>
      <c r="F2231" s="268"/>
      <c r="G2231" s="268"/>
      <c r="H2231" s="269"/>
      <c r="I2231" s="270" t="s">
        <v>238</v>
      </c>
      <c r="J2231" s="271">
        <v>335188</v>
      </c>
      <c r="K2231" s="272">
        <v>13595</v>
      </c>
    </row>
    <row r="2232" spans="2:11" s="256" customFormat="1" ht="13.5" customHeight="1" x14ac:dyDescent="0.2">
      <c r="B2232" s="268"/>
      <c r="C2232" s="268"/>
      <c r="D2232" s="268">
        <v>34</v>
      </c>
      <c r="E2232" s="268">
        <v>28</v>
      </c>
      <c r="F2232" s="268"/>
      <c r="G2232" s="268"/>
      <c r="H2232" s="269"/>
      <c r="I2232" s="270" t="s">
        <v>239</v>
      </c>
      <c r="J2232" s="271">
        <v>335188</v>
      </c>
      <c r="K2232" s="272">
        <v>15704</v>
      </c>
    </row>
    <row r="2233" spans="2:11" s="256" customFormat="1" ht="13.5" customHeight="1" x14ac:dyDescent="0.2">
      <c r="B2233" s="268"/>
      <c r="C2233" s="268"/>
      <c r="D2233" s="268">
        <v>56</v>
      </c>
      <c r="E2233" s="268">
        <v>50</v>
      </c>
      <c r="F2233" s="268"/>
      <c r="G2233" s="268"/>
      <c r="H2233" s="269"/>
      <c r="I2233" s="270" t="s">
        <v>240</v>
      </c>
      <c r="J2233" s="271">
        <v>335188</v>
      </c>
      <c r="K2233" s="272">
        <v>15705</v>
      </c>
    </row>
    <row r="2234" spans="2:11" s="256" customFormat="1" ht="26.25" customHeight="1" x14ac:dyDescent="0.2"/>
    <row r="2235" spans="2:11" s="256" customFormat="1" ht="13.5" customHeight="1" x14ac:dyDescent="0.2">
      <c r="B2235" s="257"/>
      <c r="C2235" s="258"/>
      <c r="D2235" s="258"/>
      <c r="E2235" s="258"/>
      <c r="F2235" s="258"/>
      <c r="G2235" s="259"/>
      <c r="H2235" s="260" t="s">
        <v>347</v>
      </c>
      <c r="I2235" s="261"/>
      <c r="J2235" s="262" t="s">
        <v>228</v>
      </c>
      <c r="K2235" s="262" t="s">
        <v>229</v>
      </c>
    </row>
    <row r="2236" spans="2:11" s="256" customFormat="1" ht="13.5" customHeight="1" x14ac:dyDescent="0.2">
      <c r="B2236" s="263"/>
      <c r="C2236" s="264"/>
      <c r="D2236" s="264"/>
      <c r="E2236" s="264"/>
      <c r="F2236" s="369" t="s">
        <v>230</v>
      </c>
      <c r="G2236" s="369"/>
      <c r="H2236" s="369"/>
      <c r="I2236" s="261"/>
      <c r="J2236" s="261"/>
      <c r="K2236" s="265"/>
    </row>
    <row r="2237" spans="2:11" s="256" customFormat="1" ht="13.5" customHeight="1" x14ac:dyDescent="0.2">
      <c r="B2237" s="367" t="s">
        <v>231</v>
      </c>
      <c r="C2237" s="367"/>
      <c r="D2237" s="367" t="s">
        <v>232</v>
      </c>
      <c r="E2237" s="367"/>
      <c r="F2237" s="266" t="s">
        <v>232</v>
      </c>
      <c r="G2237" s="266" t="s">
        <v>232</v>
      </c>
      <c r="H2237" s="368" t="s">
        <v>231</v>
      </c>
      <c r="I2237" s="267" t="s">
        <v>233</v>
      </c>
      <c r="J2237" s="261"/>
      <c r="K2237" s="265"/>
    </row>
    <row r="2238" spans="2:11" s="256" customFormat="1" ht="13.5" customHeight="1" x14ac:dyDescent="0.2">
      <c r="B2238" s="266" t="s">
        <v>234</v>
      </c>
      <c r="C2238" s="266" t="s">
        <v>235</v>
      </c>
      <c r="D2238" s="266" t="s">
        <v>234</v>
      </c>
      <c r="E2238" s="266" t="s">
        <v>235</v>
      </c>
      <c r="F2238" s="266" t="s">
        <v>592</v>
      </c>
      <c r="G2238" s="266" t="s">
        <v>592</v>
      </c>
      <c r="H2238" s="368"/>
      <c r="I2238" s="261"/>
      <c r="J2238" s="261"/>
      <c r="K2238" s="265"/>
    </row>
    <row r="2239" spans="2:11" s="256" customFormat="1" ht="13.5" customHeight="1" x14ac:dyDescent="0.2">
      <c r="B2239" s="268"/>
      <c r="C2239" s="268"/>
      <c r="D2239" s="268"/>
      <c r="E2239" s="268"/>
      <c r="F2239" s="268"/>
      <c r="G2239" s="268"/>
      <c r="H2239" s="269"/>
      <c r="I2239" s="270" t="s">
        <v>238</v>
      </c>
      <c r="J2239" s="271">
        <v>335218</v>
      </c>
      <c r="K2239" s="272">
        <v>13595</v>
      </c>
    </row>
    <row r="2240" spans="2:11" s="256" customFormat="1" ht="13.5" customHeight="1" x14ac:dyDescent="0.2">
      <c r="B2240" s="268"/>
      <c r="C2240" s="268"/>
      <c r="D2240" s="268">
        <v>33</v>
      </c>
      <c r="E2240" s="268">
        <v>27</v>
      </c>
      <c r="F2240" s="268"/>
      <c r="G2240" s="268"/>
      <c r="H2240" s="269"/>
      <c r="I2240" s="270" t="s">
        <v>239</v>
      </c>
      <c r="J2240" s="271">
        <v>335218</v>
      </c>
      <c r="K2240" s="272">
        <v>15704</v>
      </c>
    </row>
    <row r="2241" spans="2:11" s="256" customFormat="1" ht="13.5" customHeight="1" x14ac:dyDescent="0.2">
      <c r="B2241" s="268"/>
      <c r="C2241" s="268"/>
      <c r="D2241" s="268">
        <v>46</v>
      </c>
      <c r="E2241" s="268">
        <v>40</v>
      </c>
      <c r="F2241" s="268"/>
      <c r="G2241" s="268"/>
      <c r="H2241" s="269"/>
      <c r="I2241" s="270" t="s">
        <v>240</v>
      </c>
      <c r="J2241" s="271">
        <v>335218</v>
      </c>
      <c r="K2241" s="272">
        <v>15705</v>
      </c>
    </row>
    <row r="2242" spans="2:11" s="256" customFormat="1" ht="26.25" customHeight="1" x14ac:dyDescent="0.2"/>
    <row r="2243" spans="2:11" s="256" customFormat="1" ht="13.5" customHeight="1" x14ac:dyDescent="0.2">
      <c r="B2243" s="257"/>
      <c r="C2243" s="258"/>
      <c r="D2243" s="258"/>
      <c r="E2243" s="258"/>
      <c r="F2243" s="258"/>
      <c r="G2243" s="259"/>
      <c r="H2243" s="260" t="s">
        <v>348</v>
      </c>
      <c r="I2243" s="261"/>
      <c r="J2243" s="262" t="s">
        <v>228</v>
      </c>
      <c r="K2243" s="262" t="s">
        <v>229</v>
      </c>
    </row>
    <row r="2244" spans="2:11" s="256" customFormat="1" ht="13.5" customHeight="1" x14ac:dyDescent="0.2">
      <c r="B2244" s="263"/>
      <c r="C2244" s="264"/>
      <c r="D2244" s="264"/>
      <c r="E2244" s="264"/>
      <c r="F2244" s="369" t="s">
        <v>230</v>
      </c>
      <c r="G2244" s="369"/>
      <c r="H2244" s="369"/>
      <c r="I2244" s="261"/>
      <c r="J2244" s="261"/>
      <c r="K2244" s="265"/>
    </row>
    <row r="2245" spans="2:11" s="256" customFormat="1" ht="13.5" customHeight="1" x14ac:dyDescent="0.2">
      <c r="B2245" s="367" t="s">
        <v>231</v>
      </c>
      <c r="C2245" s="367"/>
      <c r="D2245" s="367" t="s">
        <v>232</v>
      </c>
      <c r="E2245" s="367"/>
      <c r="F2245" s="266" t="s">
        <v>232</v>
      </c>
      <c r="G2245" s="266" t="s">
        <v>232</v>
      </c>
      <c r="H2245" s="368" t="s">
        <v>231</v>
      </c>
      <c r="I2245" s="267" t="s">
        <v>233</v>
      </c>
      <c r="J2245" s="261"/>
      <c r="K2245" s="265"/>
    </row>
    <row r="2246" spans="2:11" s="256" customFormat="1" ht="13.5" customHeight="1" x14ac:dyDescent="0.2">
      <c r="B2246" s="266" t="s">
        <v>234</v>
      </c>
      <c r="C2246" s="266" t="s">
        <v>235</v>
      </c>
      <c r="D2246" s="266" t="s">
        <v>234</v>
      </c>
      <c r="E2246" s="266" t="s">
        <v>235</v>
      </c>
      <c r="F2246" s="266" t="s">
        <v>592</v>
      </c>
      <c r="G2246" s="266" t="s">
        <v>592</v>
      </c>
      <c r="H2246" s="368"/>
      <c r="I2246" s="261"/>
      <c r="J2246" s="261"/>
      <c r="K2246" s="265"/>
    </row>
    <row r="2247" spans="2:11" s="256" customFormat="1" ht="13.5" customHeight="1" x14ac:dyDescent="0.2">
      <c r="B2247" s="268"/>
      <c r="C2247" s="268"/>
      <c r="D2247" s="268">
        <v>0</v>
      </c>
      <c r="E2247" s="268">
        <v>0</v>
      </c>
      <c r="F2247" s="268"/>
      <c r="G2247" s="268"/>
      <c r="H2247" s="269"/>
      <c r="I2247" s="270" t="s">
        <v>236</v>
      </c>
      <c r="J2247" s="271">
        <v>335250</v>
      </c>
      <c r="K2247" s="272">
        <v>13591</v>
      </c>
    </row>
    <row r="2248" spans="2:11" s="256" customFormat="1" ht="13.5" customHeight="1" x14ac:dyDescent="0.2">
      <c r="B2248" s="268">
        <v>0.25</v>
      </c>
      <c r="C2248" s="268">
        <v>0</v>
      </c>
      <c r="D2248" s="268">
        <v>60</v>
      </c>
      <c r="E2248" s="268">
        <v>0</v>
      </c>
      <c r="F2248" s="268"/>
      <c r="G2248" s="268"/>
      <c r="H2248" s="269"/>
      <c r="I2248" s="270" t="s">
        <v>237</v>
      </c>
      <c r="J2248" s="271">
        <v>335250</v>
      </c>
      <c r="K2248" s="272">
        <v>17726</v>
      </c>
    </row>
    <row r="2249" spans="2:11" s="256" customFormat="1" ht="13.5" customHeight="1" x14ac:dyDescent="0.2">
      <c r="B2249" s="268"/>
      <c r="C2249" s="268"/>
      <c r="D2249" s="268"/>
      <c r="E2249" s="268"/>
      <c r="F2249" s="268"/>
      <c r="G2249" s="268"/>
      <c r="H2249" s="269"/>
      <c r="I2249" s="270" t="s">
        <v>238</v>
      </c>
      <c r="J2249" s="271">
        <v>335250</v>
      </c>
      <c r="K2249" s="272">
        <v>13595</v>
      </c>
    </row>
    <row r="2250" spans="2:11" s="256" customFormat="1" ht="13.5" customHeight="1" x14ac:dyDescent="0.2">
      <c r="B2250" s="268"/>
      <c r="C2250" s="268"/>
      <c r="D2250" s="268">
        <v>0</v>
      </c>
      <c r="E2250" s="268">
        <v>0</v>
      </c>
      <c r="F2250" s="268"/>
      <c r="G2250" s="268"/>
      <c r="H2250" s="269"/>
      <c r="I2250" s="270" t="s">
        <v>239</v>
      </c>
      <c r="J2250" s="271">
        <v>335250</v>
      </c>
      <c r="K2250" s="272">
        <v>15704</v>
      </c>
    </row>
    <row r="2251" spans="2:11" s="256" customFormat="1" ht="13.5" customHeight="1" x14ac:dyDescent="0.2">
      <c r="B2251" s="268"/>
      <c r="C2251" s="268"/>
      <c r="D2251" s="268">
        <v>50</v>
      </c>
      <c r="E2251" s="268">
        <v>0</v>
      </c>
      <c r="F2251" s="268"/>
      <c r="G2251" s="268"/>
      <c r="H2251" s="269"/>
      <c r="I2251" s="270" t="s">
        <v>240</v>
      </c>
      <c r="J2251" s="271">
        <v>335250</v>
      </c>
      <c r="K2251" s="272">
        <v>15705</v>
      </c>
    </row>
    <row r="2252" spans="2:11" s="256" customFormat="1" ht="26.25" customHeight="1" x14ac:dyDescent="0.2"/>
    <row r="2253" spans="2:11" s="256" customFormat="1" ht="13.5" customHeight="1" x14ac:dyDescent="0.2">
      <c r="B2253" s="257"/>
      <c r="C2253" s="258"/>
      <c r="D2253" s="258"/>
      <c r="E2253" s="258"/>
      <c r="F2253" s="258"/>
      <c r="G2253" s="259"/>
      <c r="H2253" s="260" t="s">
        <v>349</v>
      </c>
      <c r="I2253" s="261"/>
      <c r="J2253" s="262" t="s">
        <v>228</v>
      </c>
      <c r="K2253" s="262" t="s">
        <v>229</v>
      </c>
    </row>
    <row r="2254" spans="2:11" s="256" customFormat="1" ht="13.5" customHeight="1" x14ac:dyDescent="0.2">
      <c r="B2254" s="263"/>
      <c r="C2254" s="264"/>
      <c r="D2254" s="264"/>
      <c r="E2254" s="264"/>
      <c r="F2254" s="369" t="s">
        <v>230</v>
      </c>
      <c r="G2254" s="369"/>
      <c r="H2254" s="369"/>
      <c r="I2254" s="261"/>
      <c r="J2254" s="261"/>
      <c r="K2254" s="265"/>
    </row>
    <row r="2255" spans="2:11" s="256" customFormat="1" ht="13.5" customHeight="1" x14ac:dyDescent="0.2">
      <c r="B2255" s="367" t="s">
        <v>231</v>
      </c>
      <c r="C2255" s="367"/>
      <c r="D2255" s="367" t="s">
        <v>232</v>
      </c>
      <c r="E2255" s="367"/>
      <c r="F2255" s="266" t="s">
        <v>232</v>
      </c>
      <c r="G2255" s="266" t="s">
        <v>232</v>
      </c>
      <c r="H2255" s="368" t="s">
        <v>231</v>
      </c>
      <c r="I2255" s="267" t="s">
        <v>233</v>
      </c>
      <c r="J2255" s="261"/>
      <c r="K2255" s="265"/>
    </row>
    <row r="2256" spans="2:11" s="256" customFormat="1" ht="13.5" customHeight="1" x14ac:dyDescent="0.2">
      <c r="B2256" s="266" t="s">
        <v>234</v>
      </c>
      <c r="C2256" s="266" t="s">
        <v>235</v>
      </c>
      <c r="D2256" s="266" t="s">
        <v>234</v>
      </c>
      <c r="E2256" s="266" t="s">
        <v>235</v>
      </c>
      <c r="F2256" s="266" t="s">
        <v>592</v>
      </c>
      <c r="G2256" s="266" t="s">
        <v>592</v>
      </c>
      <c r="H2256" s="368"/>
      <c r="I2256" s="261"/>
      <c r="J2256" s="261"/>
      <c r="K2256" s="265"/>
    </row>
    <row r="2257" spans="2:11" s="256" customFormat="1" ht="13.5" customHeight="1" x14ac:dyDescent="0.2">
      <c r="B2257" s="268"/>
      <c r="C2257" s="268"/>
      <c r="D2257" s="268"/>
      <c r="E2257" s="268"/>
      <c r="F2257" s="268"/>
      <c r="G2257" s="268"/>
      <c r="H2257" s="269"/>
      <c r="I2257" s="270" t="s">
        <v>238</v>
      </c>
      <c r="J2257" s="271">
        <v>335331</v>
      </c>
      <c r="K2257" s="272">
        <v>13595</v>
      </c>
    </row>
    <row r="2258" spans="2:11" s="256" customFormat="1" ht="13.5" customHeight="1" x14ac:dyDescent="0.2">
      <c r="B2258" s="268"/>
      <c r="C2258" s="268"/>
      <c r="D2258" s="268">
        <v>34</v>
      </c>
      <c r="E2258" s="268">
        <v>28</v>
      </c>
      <c r="F2258" s="268"/>
      <c r="G2258" s="268"/>
      <c r="H2258" s="269"/>
      <c r="I2258" s="270" t="s">
        <v>239</v>
      </c>
      <c r="J2258" s="271">
        <v>335331</v>
      </c>
      <c r="K2258" s="272">
        <v>15704</v>
      </c>
    </row>
    <row r="2259" spans="2:11" s="256" customFormat="1" ht="13.5" customHeight="1" x14ac:dyDescent="0.2">
      <c r="B2259" s="268"/>
      <c r="C2259" s="268"/>
      <c r="D2259" s="268">
        <v>56</v>
      </c>
      <c r="E2259" s="268">
        <v>50</v>
      </c>
      <c r="F2259" s="268"/>
      <c r="G2259" s="268"/>
      <c r="H2259" s="269"/>
      <c r="I2259" s="270" t="s">
        <v>240</v>
      </c>
      <c r="J2259" s="271">
        <v>335331</v>
      </c>
      <c r="K2259" s="272">
        <v>15705</v>
      </c>
    </row>
    <row r="2260" spans="2:11" s="256" customFormat="1" ht="26.25" customHeight="1" x14ac:dyDescent="0.2"/>
    <row r="2261" spans="2:11" s="256" customFormat="1" ht="13.5" customHeight="1" x14ac:dyDescent="0.2">
      <c r="B2261" s="257"/>
      <c r="C2261" s="258"/>
      <c r="D2261" s="258"/>
      <c r="E2261" s="258"/>
      <c r="F2261" s="258"/>
      <c r="G2261" s="259"/>
      <c r="H2261" s="260" t="s">
        <v>350</v>
      </c>
      <c r="I2261" s="261"/>
      <c r="J2261" s="262" t="s">
        <v>228</v>
      </c>
      <c r="K2261" s="262" t="s">
        <v>229</v>
      </c>
    </row>
    <row r="2262" spans="2:11" s="256" customFormat="1" ht="13.5" customHeight="1" x14ac:dyDescent="0.2">
      <c r="B2262" s="263"/>
      <c r="C2262" s="264"/>
      <c r="D2262" s="264"/>
      <c r="E2262" s="264"/>
      <c r="F2262" s="369" t="s">
        <v>230</v>
      </c>
      <c r="G2262" s="369"/>
      <c r="H2262" s="369"/>
      <c r="I2262" s="261"/>
      <c r="J2262" s="261"/>
      <c r="K2262" s="265"/>
    </row>
    <row r="2263" spans="2:11" s="256" customFormat="1" ht="13.5" customHeight="1" x14ac:dyDescent="0.2">
      <c r="B2263" s="367" t="s">
        <v>231</v>
      </c>
      <c r="C2263" s="367"/>
      <c r="D2263" s="367" t="s">
        <v>232</v>
      </c>
      <c r="E2263" s="367"/>
      <c r="F2263" s="266" t="s">
        <v>232</v>
      </c>
      <c r="G2263" s="266" t="s">
        <v>232</v>
      </c>
      <c r="H2263" s="368" t="s">
        <v>231</v>
      </c>
      <c r="I2263" s="267" t="s">
        <v>233</v>
      </c>
      <c r="J2263" s="261"/>
      <c r="K2263" s="265"/>
    </row>
    <row r="2264" spans="2:11" s="256" customFormat="1" ht="13.5" customHeight="1" x14ac:dyDescent="0.2">
      <c r="B2264" s="266" t="s">
        <v>234</v>
      </c>
      <c r="C2264" s="266" t="s">
        <v>235</v>
      </c>
      <c r="D2264" s="266" t="s">
        <v>234</v>
      </c>
      <c r="E2264" s="266" t="s">
        <v>235</v>
      </c>
      <c r="F2264" s="266" t="s">
        <v>592</v>
      </c>
      <c r="G2264" s="266" t="s">
        <v>592</v>
      </c>
      <c r="H2264" s="368"/>
      <c r="I2264" s="261"/>
      <c r="J2264" s="261"/>
      <c r="K2264" s="265"/>
    </row>
    <row r="2265" spans="2:11" s="256" customFormat="1" ht="13.5" customHeight="1" x14ac:dyDescent="0.2">
      <c r="B2265" s="268">
        <v>5.5</v>
      </c>
      <c r="C2265" s="268">
        <v>3.5</v>
      </c>
      <c r="D2265" s="268">
        <v>54</v>
      </c>
      <c r="E2265" s="268">
        <v>36</v>
      </c>
      <c r="F2265" s="268"/>
      <c r="G2265" s="268"/>
      <c r="H2265" s="269"/>
      <c r="I2265" s="270" t="s">
        <v>236</v>
      </c>
      <c r="J2265" s="271">
        <v>335366</v>
      </c>
      <c r="K2265" s="272">
        <v>13591</v>
      </c>
    </row>
    <row r="2266" spans="2:11" s="256" customFormat="1" ht="13.5" customHeight="1" x14ac:dyDescent="0.2">
      <c r="B2266" s="268">
        <v>3.5</v>
      </c>
      <c r="C2266" s="268">
        <v>1.5</v>
      </c>
      <c r="D2266" s="268">
        <v>54</v>
      </c>
      <c r="E2266" s="268">
        <v>36</v>
      </c>
      <c r="F2266" s="268"/>
      <c r="G2266" s="268"/>
      <c r="H2266" s="269"/>
      <c r="I2266" s="270" t="s">
        <v>237</v>
      </c>
      <c r="J2266" s="271">
        <v>335366</v>
      </c>
      <c r="K2266" s="272">
        <v>17726</v>
      </c>
    </row>
    <row r="2267" spans="2:11" s="256" customFormat="1" ht="13.5" customHeight="1" x14ac:dyDescent="0.2">
      <c r="B2267" s="268"/>
      <c r="C2267" s="268"/>
      <c r="D2267" s="268"/>
      <c r="E2267" s="268"/>
      <c r="F2267" s="268"/>
      <c r="G2267" s="268"/>
      <c r="H2267" s="269"/>
      <c r="I2267" s="270" t="s">
        <v>238</v>
      </c>
      <c r="J2267" s="271">
        <v>335366</v>
      </c>
      <c r="K2267" s="272">
        <v>13595</v>
      </c>
    </row>
    <row r="2268" spans="2:11" s="256" customFormat="1" ht="13.5" customHeight="1" x14ac:dyDescent="0.2">
      <c r="B2268" s="268"/>
      <c r="C2268" s="268"/>
      <c r="D2268" s="268">
        <v>32</v>
      </c>
      <c r="E2268" s="268">
        <v>0</v>
      </c>
      <c r="F2268" s="268"/>
      <c r="G2268" s="268"/>
      <c r="H2268" s="269"/>
      <c r="I2268" s="270" t="s">
        <v>239</v>
      </c>
      <c r="J2268" s="271">
        <v>335366</v>
      </c>
      <c r="K2268" s="272">
        <v>15704</v>
      </c>
    </row>
    <row r="2269" spans="2:11" s="256" customFormat="1" ht="13.5" customHeight="1" x14ac:dyDescent="0.2">
      <c r="B2269" s="268"/>
      <c r="C2269" s="268"/>
      <c r="D2269" s="268">
        <v>56</v>
      </c>
      <c r="E2269" s="268">
        <v>0</v>
      </c>
      <c r="F2269" s="268"/>
      <c r="G2269" s="268"/>
      <c r="H2269" s="269"/>
      <c r="I2269" s="270" t="s">
        <v>240</v>
      </c>
      <c r="J2269" s="271">
        <v>335366</v>
      </c>
      <c r="K2269" s="272">
        <v>15705</v>
      </c>
    </row>
    <row r="2270" spans="2:11" s="256" customFormat="1" ht="26.25" customHeight="1" x14ac:dyDescent="0.2"/>
    <row r="2271" spans="2:11" s="256" customFormat="1" ht="13.5" customHeight="1" x14ac:dyDescent="0.2">
      <c r="B2271" s="257"/>
      <c r="C2271" s="258"/>
      <c r="D2271" s="258"/>
      <c r="E2271" s="258"/>
      <c r="F2271" s="258"/>
      <c r="G2271" s="259"/>
      <c r="H2271" s="260" t="s">
        <v>351</v>
      </c>
      <c r="I2271" s="261"/>
      <c r="J2271" s="262" t="s">
        <v>228</v>
      </c>
      <c r="K2271" s="262" t="s">
        <v>229</v>
      </c>
    </row>
    <row r="2272" spans="2:11" s="256" customFormat="1" ht="13.5" customHeight="1" x14ac:dyDescent="0.2">
      <c r="B2272" s="263"/>
      <c r="C2272" s="264"/>
      <c r="D2272" s="264"/>
      <c r="E2272" s="264"/>
      <c r="F2272" s="369" t="s">
        <v>230</v>
      </c>
      <c r="G2272" s="369"/>
      <c r="H2272" s="369"/>
      <c r="I2272" s="261"/>
      <c r="J2272" s="261"/>
      <c r="K2272" s="265"/>
    </row>
    <row r="2273" spans="2:11" s="256" customFormat="1" ht="13.5" customHeight="1" x14ac:dyDescent="0.2">
      <c r="B2273" s="367" t="s">
        <v>231</v>
      </c>
      <c r="C2273" s="367"/>
      <c r="D2273" s="367" t="s">
        <v>232</v>
      </c>
      <c r="E2273" s="367"/>
      <c r="F2273" s="266" t="s">
        <v>232</v>
      </c>
      <c r="G2273" s="266" t="s">
        <v>232</v>
      </c>
      <c r="H2273" s="368" t="s">
        <v>231</v>
      </c>
      <c r="I2273" s="267" t="s">
        <v>233</v>
      </c>
      <c r="J2273" s="261"/>
      <c r="K2273" s="265"/>
    </row>
    <row r="2274" spans="2:11" s="256" customFormat="1" ht="13.5" customHeight="1" x14ac:dyDescent="0.2">
      <c r="B2274" s="266" t="s">
        <v>234</v>
      </c>
      <c r="C2274" s="266" t="s">
        <v>235</v>
      </c>
      <c r="D2274" s="266" t="s">
        <v>234</v>
      </c>
      <c r="E2274" s="266" t="s">
        <v>235</v>
      </c>
      <c r="F2274" s="266" t="s">
        <v>592</v>
      </c>
      <c r="G2274" s="266" t="s">
        <v>592</v>
      </c>
      <c r="H2274" s="368"/>
      <c r="I2274" s="261"/>
      <c r="J2274" s="261"/>
      <c r="K2274" s="265"/>
    </row>
    <row r="2275" spans="2:11" s="256" customFormat="1" ht="13.5" customHeight="1" x14ac:dyDescent="0.2">
      <c r="B2275" s="268">
        <v>5.5</v>
      </c>
      <c r="C2275" s="268">
        <v>3.5</v>
      </c>
      <c r="D2275" s="268">
        <v>54</v>
      </c>
      <c r="E2275" s="268">
        <v>36</v>
      </c>
      <c r="F2275" s="268"/>
      <c r="G2275" s="268"/>
      <c r="H2275" s="269"/>
      <c r="I2275" s="270" t="s">
        <v>236</v>
      </c>
      <c r="J2275" s="271">
        <v>335374</v>
      </c>
      <c r="K2275" s="272">
        <v>13591</v>
      </c>
    </row>
    <row r="2276" spans="2:11" s="256" customFormat="1" ht="13.5" customHeight="1" x14ac:dyDescent="0.2">
      <c r="B2276" s="268">
        <v>3.5</v>
      </c>
      <c r="C2276" s="268">
        <v>1.5</v>
      </c>
      <c r="D2276" s="268">
        <v>54</v>
      </c>
      <c r="E2276" s="268">
        <v>36</v>
      </c>
      <c r="F2276" s="268"/>
      <c r="G2276" s="268"/>
      <c r="H2276" s="269"/>
      <c r="I2276" s="270" t="s">
        <v>237</v>
      </c>
      <c r="J2276" s="271">
        <v>335374</v>
      </c>
      <c r="K2276" s="272">
        <v>17726</v>
      </c>
    </row>
    <row r="2277" spans="2:11" s="256" customFormat="1" ht="13.5" customHeight="1" x14ac:dyDescent="0.2">
      <c r="B2277" s="268"/>
      <c r="C2277" s="268"/>
      <c r="D2277" s="268"/>
      <c r="E2277" s="268"/>
      <c r="F2277" s="268"/>
      <c r="G2277" s="268"/>
      <c r="H2277" s="269"/>
      <c r="I2277" s="270" t="s">
        <v>238</v>
      </c>
      <c r="J2277" s="271">
        <v>335374</v>
      </c>
      <c r="K2277" s="272">
        <v>13595</v>
      </c>
    </row>
    <row r="2278" spans="2:11" s="256" customFormat="1" ht="13.5" customHeight="1" x14ac:dyDescent="0.2">
      <c r="B2278" s="268"/>
      <c r="C2278" s="268"/>
      <c r="D2278" s="268">
        <v>20</v>
      </c>
      <c r="E2278" s="268">
        <v>0</v>
      </c>
      <c r="F2278" s="268"/>
      <c r="G2278" s="268"/>
      <c r="H2278" s="269"/>
      <c r="I2278" s="270" t="s">
        <v>239</v>
      </c>
      <c r="J2278" s="271">
        <v>335374</v>
      </c>
      <c r="K2278" s="272">
        <v>15704</v>
      </c>
    </row>
    <row r="2279" spans="2:11" s="256" customFormat="1" ht="13.5" customHeight="1" x14ac:dyDescent="0.2">
      <c r="B2279" s="268"/>
      <c r="C2279" s="268"/>
      <c r="D2279" s="268">
        <v>70</v>
      </c>
      <c r="E2279" s="268">
        <v>0</v>
      </c>
      <c r="F2279" s="268"/>
      <c r="G2279" s="268"/>
      <c r="H2279" s="269"/>
      <c r="I2279" s="270" t="s">
        <v>240</v>
      </c>
      <c r="J2279" s="271">
        <v>335374</v>
      </c>
      <c r="K2279" s="272">
        <v>15705</v>
      </c>
    </row>
    <row r="2280" spans="2:11" s="256" customFormat="1" ht="26.25" customHeight="1" x14ac:dyDescent="0.2"/>
    <row r="2281" spans="2:11" s="256" customFormat="1" ht="13.5" customHeight="1" x14ac:dyDescent="0.2">
      <c r="B2281" s="257"/>
      <c r="C2281" s="258"/>
      <c r="D2281" s="258"/>
      <c r="E2281" s="258"/>
      <c r="F2281" s="258"/>
      <c r="G2281" s="259"/>
      <c r="H2281" s="260" t="s">
        <v>352</v>
      </c>
      <c r="I2281" s="261"/>
      <c r="J2281" s="262" t="s">
        <v>228</v>
      </c>
      <c r="K2281" s="262" t="s">
        <v>229</v>
      </c>
    </row>
    <row r="2282" spans="2:11" s="256" customFormat="1" ht="13.5" customHeight="1" x14ac:dyDescent="0.2">
      <c r="B2282" s="263"/>
      <c r="C2282" s="264"/>
      <c r="D2282" s="264"/>
      <c r="E2282" s="264"/>
      <c r="F2282" s="369" t="s">
        <v>230</v>
      </c>
      <c r="G2282" s="369"/>
      <c r="H2282" s="369"/>
      <c r="I2282" s="261"/>
      <c r="J2282" s="261"/>
      <c r="K2282" s="265"/>
    </row>
    <row r="2283" spans="2:11" s="256" customFormat="1" ht="13.5" customHeight="1" x14ac:dyDescent="0.2">
      <c r="B2283" s="367" t="s">
        <v>231</v>
      </c>
      <c r="C2283" s="367"/>
      <c r="D2283" s="367" t="s">
        <v>232</v>
      </c>
      <c r="E2283" s="367"/>
      <c r="F2283" s="266" t="s">
        <v>232</v>
      </c>
      <c r="G2283" s="266" t="s">
        <v>232</v>
      </c>
      <c r="H2283" s="368" t="s">
        <v>231</v>
      </c>
      <c r="I2283" s="267" t="s">
        <v>233</v>
      </c>
      <c r="J2283" s="261"/>
      <c r="K2283" s="265"/>
    </row>
    <row r="2284" spans="2:11" s="256" customFormat="1" ht="13.5" customHeight="1" x14ac:dyDescent="0.2">
      <c r="B2284" s="266" t="s">
        <v>234</v>
      </c>
      <c r="C2284" s="266" t="s">
        <v>235</v>
      </c>
      <c r="D2284" s="266" t="s">
        <v>234</v>
      </c>
      <c r="E2284" s="266" t="s">
        <v>235</v>
      </c>
      <c r="F2284" s="266" t="s">
        <v>592</v>
      </c>
      <c r="G2284" s="266" t="s">
        <v>592</v>
      </c>
      <c r="H2284" s="368"/>
      <c r="I2284" s="261"/>
      <c r="J2284" s="261"/>
      <c r="K2284" s="265"/>
    </row>
    <row r="2285" spans="2:11" s="256" customFormat="1" ht="13.5" customHeight="1" x14ac:dyDescent="0.2">
      <c r="B2285" s="268"/>
      <c r="C2285" s="268"/>
      <c r="D2285" s="268"/>
      <c r="E2285" s="268"/>
      <c r="F2285" s="268"/>
      <c r="G2285" s="268"/>
      <c r="H2285" s="269"/>
      <c r="I2285" s="270" t="s">
        <v>238</v>
      </c>
      <c r="J2285" s="271">
        <v>335382</v>
      </c>
      <c r="K2285" s="272">
        <v>13595</v>
      </c>
    </row>
    <row r="2286" spans="2:11" s="256" customFormat="1" ht="13.5" customHeight="1" x14ac:dyDescent="0.2">
      <c r="B2286" s="268"/>
      <c r="C2286" s="268"/>
      <c r="D2286" s="268">
        <v>34</v>
      </c>
      <c r="E2286" s="268">
        <v>28</v>
      </c>
      <c r="F2286" s="268"/>
      <c r="G2286" s="268"/>
      <c r="H2286" s="269"/>
      <c r="I2286" s="270" t="s">
        <v>239</v>
      </c>
      <c r="J2286" s="271">
        <v>335382</v>
      </c>
      <c r="K2286" s="272">
        <v>15704</v>
      </c>
    </row>
    <row r="2287" spans="2:11" s="256" customFormat="1" ht="13.5" customHeight="1" x14ac:dyDescent="0.2">
      <c r="B2287" s="268"/>
      <c r="C2287" s="268"/>
      <c r="D2287" s="268">
        <v>56</v>
      </c>
      <c r="E2287" s="268">
        <v>50</v>
      </c>
      <c r="F2287" s="268"/>
      <c r="G2287" s="268"/>
      <c r="H2287" s="269"/>
      <c r="I2287" s="270" t="s">
        <v>240</v>
      </c>
      <c r="J2287" s="271">
        <v>335382</v>
      </c>
      <c r="K2287" s="272">
        <v>15705</v>
      </c>
    </row>
    <row r="2288" spans="2:11" s="256" customFormat="1" ht="26.25" customHeight="1" x14ac:dyDescent="0.2"/>
    <row r="2289" spans="2:11" s="256" customFormat="1" ht="13.5" customHeight="1" x14ac:dyDescent="0.2">
      <c r="B2289" s="257"/>
      <c r="C2289" s="258"/>
      <c r="D2289" s="258"/>
      <c r="E2289" s="258"/>
      <c r="F2289" s="258"/>
      <c r="G2289" s="259"/>
      <c r="H2289" s="260" t="s">
        <v>353</v>
      </c>
      <c r="I2289" s="261"/>
      <c r="J2289" s="262" t="s">
        <v>228</v>
      </c>
      <c r="K2289" s="262" t="s">
        <v>229</v>
      </c>
    </row>
    <row r="2290" spans="2:11" s="256" customFormat="1" ht="13.5" customHeight="1" x14ac:dyDescent="0.2">
      <c r="B2290" s="263"/>
      <c r="C2290" s="264"/>
      <c r="D2290" s="264"/>
      <c r="E2290" s="264"/>
      <c r="F2290" s="369" t="s">
        <v>230</v>
      </c>
      <c r="G2290" s="369"/>
      <c r="H2290" s="369"/>
      <c r="I2290" s="261"/>
      <c r="J2290" s="261"/>
      <c r="K2290" s="265"/>
    </row>
    <row r="2291" spans="2:11" s="256" customFormat="1" ht="13.5" customHeight="1" x14ac:dyDescent="0.2">
      <c r="B2291" s="367" t="s">
        <v>231</v>
      </c>
      <c r="C2291" s="367"/>
      <c r="D2291" s="367" t="s">
        <v>232</v>
      </c>
      <c r="E2291" s="367"/>
      <c r="F2291" s="266" t="s">
        <v>232</v>
      </c>
      <c r="G2291" s="266" t="s">
        <v>232</v>
      </c>
      <c r="H2291" s="368" t="s">
        <v>231</v>
      </c>
      <c r="I2291" s="267" t="s">
        <v>233</v>
      </c>
      <c r="J2291" s="261"/>
      <c r="K2291" s="265"/>
    </row>
    <row r="2292" spans="2:11" s="256" customFormat="1" ht="13.5" customHeight="1" x14ac:dyDescent="0.2">
      <c r="B2292" s="266" t="s">
        <v>234</v>
      </c>
      <c r="C2292" s="266" t="s">
        <v>235</v>
      </c>
      <c r="D2292" s="266" t="s">
        <v>234</v>
      </c>
      <c r="E2292" s="266" t="s">
        <v>235</v>
      </c>
      <c r="F2292" s="266" t="s">
        <v>592</v>
      </c>
      <c r="G2292" s="266" t="s">
        <v>592</v>
      </c>
      <c r="H2292" s="368"/>
      <c r="I2292" s="261"/>
      <c r="J2292" s="261"/>
      <c r="K2292" s="265"/>
    </row>
    <row r="2293" spans="2:11" s="256" customFormat="1" ht="13.5" customHeight="1" x14ac:dyDescent="0.2">
      <c r="B2293" s="268">
        <v>5.5</v>
      </c>
      <c r="C2293" s="268">
        <v>3.5</v>
      </c>
      <c r="D2293" s="268">
        <v>54</v>
      </c>
      <c r="E2293" s="268">
        <v>36</v>
      </c>
      <c r="F2293" s="268"/>
      <c r="G2293" s="268"/>
      <c r="H2293" s="269"/>
      <c r="I2293" s="270" t="s">
        <v>236</v>
      </c>
      <c r="J2293" s="271">
        <v>335390</v>
      </c>
      <c r="K2293" s="272">
        <v>13591</v>
      </c>
    </row>
    <row r="2294" spans="2:11" s="256" customFormat="1" ht="13.5" customHeight="1" x14ac:dyDescent="0.2">
      <c r="B2294" s="268">
        <v>3.5</v>
      </c>
      <c r="C2294" s="268">
        <v>1.5</v>
      </c>
      <c r="D2294" s="268">
        <v>54</v>
      </c>
      <c r="E2294" s="268">
        <v>36</v>
      </c>
      <c r="F2294" s="268"/>
      <c r="G2294" s="268"/>
      <c r="H2294" s="269"/>
      <c r="I2294" s="270" t="s">
        <v>237</v>
      </c>
      <c r="J2294" s="271">
        <v>335390</v>
      </c>
      <c r="K2294" s="272">
        <v>17726</v>
      </c>
    </row>
    <row r="2295" spans="2:11" s="256" customFormat="1" ht="13.5" customHeight="1" x14ac:dyDescent="0.2">
      <c r="B2295" s="268"/>
      <c r="C2295" s="268"/>
      <c r="D2295" s="268"/>
      <c r="E2295" s="268"/>
      <c r="F2295" s="268"/>
      <c r="G2295" s="268"/>
      <c r="H2295" s="269"/>
      <c r="I2295" s="270" t="s">
        <v>238</v>
      </c>
      <c r="J2295" s="271">
        <v>335390</v>
      </c>
      <c r="K2295" s="272">
        <v>13595</v>
      </c>
    </row>
    <row r="2296" spans="2:11" s="256" customFormat="1" ht="13.5" customHeight="1" x14ac:dyDescent="0.2">
      <c r="B2296" s="268"/>
      <c r="C2296" s="268"/>
      <c r="D2296" s="268">
        <v>20</v>
      </c>
      <c r="E2296" s="268">
        <v>0</v>
      </c>
      <c r="F2296" s="268"/>
      <c r="G2296" s="268"/>
      <c r="H2296" s="269"/>
      <c r="I2296" s="270" t="s">
        <v>239</v>
      </c>
      <c r="J2296" s="271">
        <v>335390</v>
      </c>
      <c r="K2296" s="272">
        <v>15704</v>
      </c>
    </row>
    <row r="2297" spans="2:11" s="256" customFormat="1" ht="13.5" customHeight="1" x14ac:dyDescent="0.2">
      <c r="B2297" s="268"/>
      <c r="C2297" s="268"/>
      <c r="D2297" s="268">
        <v>70</v>
      </c>
      <c r="E2297" s="268">
        <v>0</v>
      </c>
      <c r="F2297" s="268"/>
      <c r="G2297" s="268"/>
      <c r="H2297" s="269"/>
      <c r="I2297" s="270" t="s">
        <v>240</v>
      </c>
      <c r="J2297" s="271">
        <v>335390</v>
      </c>
      <c r="K2297" s="272">
        <v>15705</v>
      </c>
    </row>
    <row r="2298" spans="2:11" s="256" customFormat="1" ht="26.25" customHeight="1" x14ac:dyDescent="0.2"/>
    <row r="2299" spans="2:11" s="256" customFormat="1" ht="13.5" customHeight="1" x14ac:dyDescent="0.2">
      <c r="B2299" s="257"/>
      <c r="C2299" s="258"/>
      <c r="D2299" s="258"/>
      <c r="E2299" s="258"/>
      <c r="F2299" s="258"/>
      <c r="G2299" s="259"/>
      <c r="H2299" s="260" t="s">
        <v>354</v>
      </c>
      <c r="I2299" s="261"/>
      <c r="J2299" s="262" t="s">
        <v>228</v>
      </c>
      <c r="K2299" s="262" t="s">
        <v>229</v>
      </c>
    </row>
    <row r="2300" spans="2:11" s="256" customFormat="1" ht="13.5" customHeight="1" x14ac:dyDescent="0.2">
      <c r="B2300" s="263"/>
      <c r="C2300" s="264"/>
      <c r="D2300" s="264"/>
      <c r="E2300" s="264"/>
      <c r="F2300" s="369" t="s">
        <v>230</v>
      </c>
      <c r="G2300" s="369"/>
      <c r="H2300" s="369"/>
      <c r="I2300" s="261"/>
      <c r="J2300" s="261"/>
      <c r="K2300" s="265"/>
    </row>
    <row r="2301" spans="2:11" s="256" customFormat="1" ht="13.5" customHeight="1" x14ac:dyDescent="0.2">
      <c r="B2301" s="367" t="s">
        <v>231</v>
      </c>
      <c r="C2301" s="367"/>
      <c r="D2301" s="367" t="s">
        <v>232</v>
      </c>
      <c r="E2301" s="367"/>
      <c r="F2301" s="266" t="s">
        <v>232</v>
      </c>
      <c r="G2301" s="266" t="s">
        <v>232</v>
      </c>
      <c r="H2301" s="368" t="s">
        <v>231</v>
      </c>
      <c r="I2301" s="267" t="s">
        <v>233</v>
      </c>
      <c r="J2301" s="261"/>
      <c r="K2301" s="265"/>
    </row>
    <row r="2302" spans="2:11" s="256" customFormat="1" ht="13.5" customHeight="1" x14ac:dyDescent="0.2">
      <c r="B2302" s="266" t="s">
        <v>234</v>
      </c>
      <c r="C2302" s="266" t="s">
        <v>235</v>
      </c>
      <c r="D2302" s="266" t="s">
        <v>234</v>
      </c>
      <c r="E2302" s="266" t="s">
        <v>235</v>
      </c>
      <c r="F2302" s="266" t="s">
        <v>592</v>
      </c>
      <c r="G2302" s="266" t="s">
        <v>592</v>
      </c>
      <c r="H2302" s="368"/>
      <c r="I2302" s="261"/>
      <c r="J2302" s="261"/>
      <c r="K2302" s="265"/>
    </row>
    <row r="2303" spans="2:11" s="256" customFormat="1" ht="13.5" customHeight="1" x14ac:dyDescent="0.2">
      <c r="B2303" s="268"/>
      <c r="C2303" s="268"/>
      <c r="D2303" s="268"/>
      <c r="E2303" s="268"/>
      <c r="F2303" s="268"/>
      <c r="G2303" s="268"/>
      <c r="H2303" s="269"/>
      <c r="I2303" s="270" t="s">
        <v>238</v>
      </c>
      <c r="J2303" s="271">
        <v>335420</v>
      </c>
      <c r="K2303" s="272">
        <v>13595</v>
      </c>
    </row>
    <row r="2304" spans="2:11" s="256" customFormat="1" ht="13.5" customHeight="1" x14ac:dyDescent="0.2">
      <c r="B2304" s="268"/>
      <c r="C2304" s="268"/>
      <c r="D2304" s="268">
        <v>33</v>
      </c>
      <c r="E2304" s="268">
        <v>27</v>
      </c>
      <c r="F2304" s="268"/>
      <c r="G2304" s="268"/>
      <c r="H2304" s="269"/>
      <c r="I2304" s="270" t="s">
        <v>239</v>
      </c>
      <c r="J2304" s="271">
        <v>335420</v>
      </c>
      <c r="K2304" s="272">
        <v>15704</v>
      </c>
    </row>
    <row r="2305" spans="2:11" s="256" customFormat="1" ht="13.5" customHeight="1" x14ac:dyDescent="0.2">
      <c r="B2305" s="268"/>
      <c r="C2305" s="268"/>
      <c r="D2305" s="268">
        <v>46</v>
      </c>
      <c r="E2305" s="268">
        <v>40</v>
      </c>
      <c r="F2305" s="268"/>
      <c r="G2305" s="268"/>
      <c r="H2305" s="269"/>
      <c r="I2305" s="270" t="s">
        <v>240</v>
      </c>
      <c r="J2305" s="271">
        <v>335420</v>
      </c>
      <c r="K2305" s="272">
        <v>15705</v>
      </c>
    </row>
    <row r="2306" spans="2:11" s="256" customFormat="1" ht="26.25" customHeight="1" x14ac:dyDescent="0.2"/>
    <row r="2307" spans="2:11" s="256" customFormat="1" ht="13.5" customHeight="1" x14ac:dyDescent="0.2">
      <c r="B2307" s="257"/>
      <c r="C2307" s="258"/>
      <c r="D2307" s="258"/>
      <c r="E2307" s="258"/>
      <c r="F2307" s="258"/>
      <c r="G2307" s="259"/>
      <c r="H2307" s="260" t="s">
        <v>355</v>
      </c>
      <c r="I2307" s="261"/>
      <c r="J2307" s="262" t="s">
        <v>228</v>
      </c>
      <c r="K2307" s="262" t="s">
        <v>229</v>
      </c>
    </row>
    <row r="2308" spans="2:11" s="256" customFormat="1" ht="13.5" customHeight="1" x14ac:dyDescent="0.2">
      <c r="B2308" s="263"/>
      <c r="C2308" s="264"/>
      <c r="D2308" s="264"/>
      <c r="E2308" s="264"/>
      <c r="F2308" s="369" t="s">
        <v>230</v>
      </c>
      <c r="G2308" s="369"/>
      <c r="H2308" s="369"/>
      <c r="I2308" s="261"/>
      <c r="J2308" s="261"/>
      <c r="K2308" s="265"/>
    </row>
    <row r="2309" spans="2:11" s="256" customFormat="1" ht="13.5" customHeight="1" x14ac:dyDescent="0.2">
      <c r="B2309" s="367" t="s">
        <v>231</v>
      </c>
      <c r="C2309" s="367"/>
      <c r="D2309" s="367" t="s">
        <v>232</v>
      </c>
      <c r="E2309" s="367"/>
      <c r="F2309" s="266" t="s">
        <v>232</v>
      </c>
      <c r="G2309" s="266" t="s">
        <v>232</v>
      </c>
      <c r="H2309" s="368" t="s">
        <v>231</v>
      </c>
      <c r="I2309" s="267" t="s">
        <v>233</v>
      </c>
      <c r="J2309" s="261"/>
      <c r="K2309" s="265"/>
    </row>
    <row r="2310" spans="2:11" s="256" customFormat="1" ht="13.5" customHeight="1" x14ac:dyDescent="0.2">
      <c r="B2310" s="266" t="s">
        <v>234</v>
      </c>
      <c r="C2310" s="266" t="s">
        <v>235</v>
      </c>
      <c r="D2310" s="266" t="s">
        <v>234</v>
      </c>
      <c r="E2310" s="266" t="s">
        <v>235</v>
      </c>
      <c r="F2310" s="266" t="s">
        <v>592</v>
      </c>
      <c r="G2310" s="266" t="s">
        <v>592</v>
      </c>
      <c r="H2310" s="368"/>
      <c r="I2310" s="261"/>
      <c r="J2310" s="261"/>
      <c r="K2310" s="265"/>
    </row>
    <row r="2311" spans="2:11" s="256" customFormat="1" ht="13.5" customHeight="1" x14ac:dyDescent="0.2">
      <c r="B2311" s="268"/>
      <c r="C2311" s="268"/>
      <c r="D2311" s="268"/>
      <c r="E2311" s="268"/>
      <c r="F2311" s="268"/>
      <c r="G2311" s="268"/>
      <c r="H2311" s="269"/>
      <c r="I2311" s="270" t="s">
        <v>238</v>
      </c>
      <c r="J2311" s="271">
        <v>335447</v>
      </c>
      <c r="K2311" s="272">
        <v>13595</v>
      </c>
    </row>
    <row r="2312" spans="2:11" s="256" customFormat="1" ht="13.5" customHeight="1" x14ac:dyDescent="0.2">
      <c r="B2312" s="268"/>
      <c r="C2312" s="268"/>
      <c r="D2312" s="268">
        <v>33</v>
      </c>
      <c r="E2312" s="268">
        <v>27</v>
      </c>
      <c r="F2312" s="268"/>
      <c r="G2312" s="268"/>
      <c r="H2312" s="269"/>
      <c r="I2312" s="270" t="s">
        <v>239</v>
      </c>
      <c r="J2312" s="271">
        <v>335447</v>
      </c>
      <c r="K2312" s="272">
        <v>15704</v>
      </c>
    </row>
    <row r="2313" spans="2:11" s="256" customFormat="1" ht="13.5" customHeight="1" x14ac:dyDescent="0.2">
      <c r="B2313" s="268"/>
      <c r="C2313" s="268"/>
      <c r="D2313" s="268">
        <v>46</v>
      </c>
      <c r="E2313" s="268">
        <v>40</v>
      </c>
      <c r="F2313" s="268"/>
      <c r="G2313" s="268"/>
      <c r="H2313" s="269"/>
      <c r="I2313" s="270" t="s">
        <v>240</v>
      </c>
      <c r="J2313" s="271">
        <v>335447</v>
      </c>
      <c r="K2313" s="272">
        <v>15705</v>
      </c>
    </row>
    <row r="2314" spans="2:11" s="256" customFormat="1" ht="26.25" customHeight="1" x14ac:dyDescent="0.2"/>
    <row r="2315" spans="2:11" s="256" customFormat="1" ht="13.5" customHeight="1" x14ac:dyDescent="0.2">
      <c r="B2315" s="257"/>
      <c r="C2315" s="258"/>
      <c r="D2315" s="258"/>
      <c r="E2315" s="258"/>
      <c r="F2315" s="258"/>
      <c r="G2315" s="259"/>
      <c r="H2315" s="260" t="s">
        <v>356</v>
      </c>
      <c r="I2315" s="261"/>
      <c r="J2315" s="262" t="s">
        <v>228</v>
      </c>
      <c r="K2315" s="262" t="s">
        <v>229</v>
      </c>
    </row>
    <row r="2316" spans="2:11" s="256" customFormat="1" ht="13.5" customHeight="1" x14ac:dyDescent="0.2">
      <c r="B2316" s="263"/>
      <c r="C2316" s="264"/>
      <c r="D2316" s="264"/>
      <c r="E2316" s="264"/>
      <c r="F2316" s="369" t="s">
        <v>230</v>
      </c>
      <c r="G2316" s="369"/>
      <c r="H2316" s="369"/>
      <c r="I2316" s="261"/>
      <c r="J2316" s="261"/>
      <c r="K2316" s="265"/>
    </row>
    <row r="2317" spans="2:11" s="256" customFormat="1" ht="13.5" customHeight="1" x14ac:dyDescent="0.2">
      <c r="B2317" s="367" t="s">
        <v>231</v>
      </c>
      <c r="C2317" s="367"/>
      <c r="D2317" s="367" t="s">
        <v>232</v>
      </c>
      <c r="E2317" s="367"/>
      <c r="F2317" s="266" t="s">
        <v>232</v>
      </c>
      <c r="G2317" s="266" t="s">
        <v>232</v>
      </c>
      <c r="H2317" s="368" t="s">
        <v>231</v>
      </c>
      <c r="I2317" s="267" t="s">
        <v>233</v>
      </c>
      <c r="J2317" s="261"/>
      <c r="K2317" s="265"/>
    </row>
    <row r="2318" spans="2:11" s="256" customFormat="1" ht="13.5" customHeight="1" x14ac:dyDescent="0.2">
      <c r="B2318" s="266" t="s">
        <v>234</v>
      </c>
      <c r="C2318" s="266" t="s">
        <v>235</v>
      </c>
      <c r="D2318" s="266" t="s">
        <v>234</v>
      </c>
      <c r="E2318" s="266" t="s">
        <v>235</v>
      </c>
      <c r="F2318" s="266" t="s">
        <v>592</v>
      </c>
      <c r="G2318" s="266" t="s">
        <v>592</v>
      </c>
      <c r="H2318" s="368"/>
      <c r="I2318" s="261"/>
      <c r="J2318" s="261"/>
      <c r="K2318" s="265"/>
    </row>
    <row r="2319" spans="2:11" s="256" customFormat="1" ht="13.5" customHeight="1" x14ac:dyDescent="0.2">
      <c r="B2319" s="268"/>
      <c r="C2319" s="268"/>
      <c r="D2319" s="268"/>
      <c r="E2319" s="268"/>
      <c r="F2319" s="268"/>
      <c r="G2319" s="268"/>
      <c r="H2319" s="269"/>
      <c r="I2319" s="270" t="s">
        <v>238</v>
      </c>
      <c r="J2319" s="271">
        <v>335455</v>
      </c>
      <c r="K2319" s="272">
        <v>13595</v>
      </c>
    </row>
    <row r="2320" spans="2:11" s="256" customFormat="1" ht="13.5" customHeight="1" x14ac:dyDescent="0.2">
      <c r="B2320" s="268"/>
      <c r="C2320" s="268"/>
      <c r="D2320" s="268">
        <v>33</v>
      </c>
      <c r="E2320" s="268">
        <v>27</v>
      </c>
      <c r="F2320" s="268"/>
      <c r="G2320" s="268"/>
      <c r="H2320" s="269"/>
      <c r="I2320" s="270" t="s">
        <v>239</v>
      </c>
      <c r="J2320" s="271">
        <v>335455</v>
      </c>
      <c r="K2320" s="272">
        <v>15704</v>
      </c>
    </row>
    <row r="2321" spans="2:11" s="256" customFormat="1" ht="13.5" customHeight="1" x14ac:dyDescent="0.2">
      <c r="B2321" s="268"/>
      <c r="C2321" s="268"/>
      <c r="D2321" s="268">
        <v>46</v>
      </c>
      <c r="E2321" s="268">
        <v>40</v>
      </c>
      <c r="F2321" s="268"/>
      <c r="G2321" s="268"/>
      <c r="H2321" s="269"/>
      <c r="I2321" s="270" t="s">
        <v>240</v>
      </c>
      <c r="J2321" s="271">
        <v>335455</v>
      </c>
      <c r="K2321" s="272">
        <v>15705</v>
      </c>
    </row>
    <row r="2322" spans="2:11" s="256" customFormat="1" ht="26.25" customHeight="1" x14ac:dyDescent="0.2"/>
    <row r="2323" spans="2:11" s="256" customFormat="1" ht="13.5" customHeight="1" x14ac:dyDescent="0.2">
      <c r="B2323" s="257"/>
      <c r="C2323" s="258"/>
      <c r="D2323" s="258"/>
      <c r="E2323" s="258"/>
      <c r="F2323" s="258"/>
      <c r="G2323" s="259"/>
      <c r="H2323" s="260" t="s">
        <v>357</v>
      </c>
      <c r="I2323" s="261"/>
      <c r="J2323" s="262" t="s">
        <v>228</v>
      </c>
      <c r="K2323" s="262" t="s">
        <v>229</v>
      </c>
    </row>
    <row r="2324" spans="2:11" s="256" customFormat="1" ht="13.5" customHeight="1" x14ac:dyDescent="0.2">
      <c r="B2324" s="263"/>
      <c r="C2324" s="264"/>
      <c r="D2324" s="264"/>
      <c r="E2324" s="264"/>
      <c r="F2324" s="369" t="s">
        <v>230</v>
      </c>
      <c r="G2324" s="369"/>
      <c r="H2324" s="369"/>
      <c r="I2324" s="261"/>
      <c r="J2324" s="261"/>
      <c r="K2324" s="265"/>
    </row>
    <row r="2325" spans="2:11" s="256" customFormat="1" ht="13.5" customHeight="1" x14ac:dyDescent="0.2">
      <c r="B2325" s="367" t="s">
        <v>231</v>
      </c>
      <c r="C2325" s="367"/>
      <c r="D2325" s="367" t="s">
        <v>232</v>
      </c>
      <c r="E2325" s="367"/>
      <c r="F2325" s="266" t="s">
        <v>232</v>
      </c>
      <c r="G2325" s="266" t="s">
        <v>232</v>
      </c>
      <c r="H2325" s="368" t="s">
        <v>231</v>
      </c>
      <c r="I2325" s="267" t="s">
        <v>233</v>
      </c>
      <c r="J2325" s="261"/>
      <c r="K2325" s="265"/>
    </row>
    <row r="2326" spans="2:11" s="256" customFormat="1" ht="13.5" customHeight="1" x14ac:dyDescent="0.2">
      <c r="B2326" s="266" t="s">
        <v>234</v>
      </c>
      <c r="C2326" s="266" t="s">
        <v>235</v>
      </c>
      <c r="D2326" s="266" t="s">
        <v>234</v>
      </c>
      <c r="E2326" s="266" t="s">
        <v>235</v>
      </c>
      <c r="F2326" s="266" t="s">
        <v>592</v>
      </c>
      <c r="G2326" s="266" t="s">
        <v>592</v>
      </c>
      <c r="H2326" s="368"/>
      <c r="I2326" s="261"/>
      <c r="J2326" s="261"/>
      <c r="K2326" s="265"/>
    </row>
    <row r="2327" spans="2:11" s="256" customFormat="1" ht="13.5" customHeight="1" x14ac:dyDescent="0.2">
      <c r="B2327" s="268"/>
      <c r="C2327" s="268"/>
      <c r="D2327" s="268"/>
      <c r="E2327" s="268"/>
      <c r="F2327" s="268"/>
      <c r="G2327" s="268"/>
      <c r="H2327" s="269"/>
      <c r="I2327" s="270" t="s">
        <v>238</v>
      </c>
      <c r="J2327" s="271">
        <v>335498</v>
      </c>
      <c r="K2327" s="272">
        <v>13595</v>
      </c>
    </row>
    <row r="2328" spans="2:11" s="256" customFormat="1" ht="13.5" customHeight="1" x14ac:dyDescent="0.2">
      <c r="B2328" s="268"/>
      <c r="C2328" s="268"/>
      <c r="D2328" s="268">
        <v>33</v>
      </c>
      <c r="E2328" s="268">
        <v>27</v>
      </c>
      <c r="F2328" s="268"/>
      <c r="G2328" s="268"/>
      <c r="H2328" s="269"/>
      <c r="I2328" s="270" t="s">
        <v>239</v>
      </c>
      <c r="J2328" s="271">
        <v>335498</v>
      </c>
      <c r="K2328" s="272">
        <v>15704</v>
      </c>
    </row>
    <row r="2329" spans="2:11" s="256" customFormat="1" ht="13.5" customHeight="1" x14ac:dyDescent="0.2">
      <c r="B2329" s="268"/>
      <c r="C2329" s="268"/>
      <c r="D2329" s="268">
        <v>46</v>
      </c>
      <c r="E2329" s="268">
        <v>40</v>
      </c>
      <c r="F2329" s="268"/>
      <c r="G2329" s="268"/>
      <c r="H2329" s="269"/>
      <c r="I2329" s="270" t="s">
        <v>240</v>
      </c>
      <c r="J2329" s="271">
        <v>335498</v>
      </c>
      <c r="K2329" s="272">
        <v>15705</v>
      </c>
    </row>
    <row r="2330" spans="2:11" s="256" customFormat="1" ht="26.25" customHeight="1" x14ac:dyDescent="0.2"/>
    <row r="2331" spans="2:11" s="256" customFormat="1" ht="13.5" customHeight="1" x14ac:dyDescent="0.2">
      <c r="B2331" s="257"/>
      <c r="C2331" s="258"/>
      <c r="D2331" s="258"/>
      <c r="E2331" s="258"/>
      <c r="F2331" s="258"/>
      <c r="G2331" s="259"/>
      <c r="H2331" s="260" t="s">
        <v>358</v>
      </c>
      <c r="I2331" s="261"/>
      <c r="J2331" s="262" t="s">
        <v>228</v>
      </c>
      <c r="K2331" s="262" t="s">
        <v>229</v>
      </c>
    </row>
    <row r="2332" spans="2:11" s="256" customFormat="1" ht="13.5" customHeight="1" x14ac:dyDescent="0.2">
      <c r="B2332" s="263"/>
      <c r="C2332" s="264"/>
      <c r="D2332" s="264"/>
      <c r="E2332" s="264"/>
      <c r="F2332" s="369" t="s">
        <v>230</v>
      </c>
      <c r="G2332" s="369"/>
      <c r="H2332" s="369"/>
      <c r="I2332" s="261"/>
      <c r="J2332" s="261"/>
      <c r="K2332" s="265"/>
    </row>
    <row r="2333" spans="2:11" s="256" customFormat="1" ht="13.5" customHeight="1" x14ac:dyDescent="0.2">
      <c r="B2333" s="367" t="s">
        <v>231</v>
      </c>
      <c r="C2333" s="367"/>
      <c r="D2333" s="367" t="s">
        <v>232</v>
      </c>
      <c r="E2333" s="367"/>
      <c r="F2333" s="266" t="s">
        <v>232</v>
      </c>
      <c r="G2333" s="266" t="s">
        <v>232</v>
      </c>
      <c r="H2333" s="368" t="s">
        <v>231</v>
      </c>
      <c r="I2333" s="267" t="s">
        <v>233</v>
      </c>
      <c r="J2333" s="261"/>
      <c r="K2333" s="265"/>
    </row>
    <row r="2334" spans="2:11" s="256" customFormat="1" ht="13.5" customHeight="1" x14ac:dyDescent="0.2">
      <c r="B2334" s="266" t="s">
        <v>234</v>
      </c>
      <c r="C2334" s="266" t="s">
        <v>235</v>
      </c>
      <c r="D2334" s="266" t="s">
        <v>234</v>
      </c>
      <c r="E2334" s="266" t="s">
        <v>235</v>
      </c>
      <c r="F2334" s="266" t="s">
        <v>592</v>
      </c>
      <c r="G2334" s="266" t="s">
        <v>592</v>
      </c>
      <c r="H2334" s="368"/>
      <c r="I2334" s="261"/>
      <c r="J2334" s="261"/>
      <c r="K2334" s="265"/>
    </row>
    <row r="2335" spans="2:11" s="256" customFormat="1" ht="13.5" customHeight="1" x14ac:dyDescent="0.2">
      <c r="B2335" s="268"/>
      <c r="C2335" s="268"/>
      <c r="D2335" s="268"/>
      <c r="E2335" s="268"/>
      <c r="F2335" s="268"/>
      <c r="G2335" s="268"/>
      <c r="H2335" s="269"/>
      <c r="I2335" s="270" t="s">
        <v>238</v>
      </c>
      <c r="J2335" s="271">
        <v>335501</v>
      </c>
      <c r="K2335" s="272">
        <v>13595</v>
      </c>
    </row>
    <row r="2336" spans="2:11" s="256" customFormat="1" ht="13.5" customHeight="1" x14ac:dyDescent="0.2">
      <c r="B2336" s="268"/>
      <c r="C2336" s="268"/>
      <c r="D2336" s="268">
        <v>33</v>
      </c>
      <c r="E2336" s="268">
        <v>27</v>
      </c>
      <c r="F2336" s="268"/>
      <c r="G2336" s="268"/>
      <c r="H2336" s="269"/>
      <c r="I2336" s="270" t="s">
        <v>239</v>
      </c>
      <c r="J2336" s="271">
        <v>335501</v>
      </c>
      <c r="K2336" s="272">
        <v>15704</v>
      </c>
    </row>
    <row r="2337" spans="2:11" s="256" customFormat="1" ht="13.5" customHeight="1" x14ac:dyDescent="0.2">
      <c r="B2337" s="268"/>
      <c r="C2337" s="268"/>
      <c r="D2337" s="268">
        <v>46</v>
      </c>
      <c r="E2337" s="268">
        <v>40</v>
      </c>
      <c r="F2337" s="268"/>
      <c r="G2337" s="268"/>
      <c r="H2337" s="269"/>
      <c r="I2337" s="270" t="s">
        <v>240</v>
      </c>
      <c r="J2337" s="271">
        <v>335501</v>
      </c>
      <c r="K2337" s="272">
        <v>15705</v>
      </c>
    </row>
    <row r="2338" spans="2:11" s="256" customFormat="1" ht="26.25" customHeight="1" x14ac:dyDescent="0.2"/>
    <row r="2339" spans="2:11" s="256" customFormat="1" ht="13.5" customHeight="1" x14ac:dyDescent="0.2">
      <c r="B2339" s="257"/>
      <c r="C2339" s="258"/>
      <c r="D2339" s="258"/>
      <c r="E2339" s="258"/>
      <c r="F2339" s="258"/>
      <c r="G2339" s="259"/>
      <c r="H2339" s="260" t="s">
        <v>359</v>
      </c>
      <c r="I2339" s="261"/>
      <c r="J2339" s="262" t="s">
        <v>228</v>
      </c>
      <c r="K2339" s="262" t="s">
        <v>229</v>
      </c>
    </row>
    <row r="2340" spans="2:11" s="256" customFormat="1" ht="13.5" customHeight="1" x14ac:dyDescent="0.2">
      <c r="B2340" s="263"/>
      <c r="C2340" s="264"/>
      <c r="D2340" s="264"/>
      <c r="E2340" s="264"/>
      <c r="F2340" s="369" t="s">
        <v>230</v>
      </c>
      <c r="G2340" s="369"/>
      <c r="H2340" s="369"/>
      <c r="I2340" s="261"/>
      <c r="J2340" s="261"/>
      <c r="K2340" s="265"/>
    </row>
    <row r="2341" spans="2:11" s="256" customFormat="1" ht="13.5" customHeight="1" x14ac:dyDescent="0.2">
      <c r="B2341" s="367" t="s">
        <v>231</v>
      </c>
      <c r="C2341" s="367"/>
      <c r="D2341" s="367" t="s">
        <v>232</v>
      </c>
      <c r="E2341" s="367"/>
      <c r="F2341" s="266" t="s">
        <v>232</v>
      </c>
      <c r="G2341" s="266" t="s">
        <v>232</v>
      </c>
      <c r="H2341" s="368" t="s">
        <v>231</v>
      </c>
      <c r="I2341" s="267" t="s">
        <v>233</v>
      </c>
      <c r="J2341" s="261"/>
      <c r="K2341" s="265"/>
    </row>
    <row r="2342" spans="2:11" s="256" customFormat="1" ht="13.5" customHeight="1" x14ac:dyDescent="0.2">
      <c r="B2342" s="266" t="s">
        <v>234</v>
      </c>
      <c r="C2342" s="266" t="s">
        <v>235</v>
      </c>
      <c r="D2342" s="266" t="s">
        <v>234</v>
      </c>
      <c r="E2342" s="266" t="s">
        <v>235</v>
      </c>
      <c r="F2342" s="266" t="s">
        <v>592</v>
      </c>
      <c r="G2342" s="266" t="s">
        <v>592</v>
      </c>
      <c r="H2342" s="368"/>
      <c r="I2342" s="261"/>
      <c r="J2342" s="261"/>
      <c r="K2342" s="265"/>
    </row>
    <row r="2343" spans="2:11" s="256" customFormat="1" ht="13.5" customHeight="1" x14ac:dyDescent="0.2">
      <c r="B2343" s="268">
        <v>5.5</v>
      </c>
      <c r="C2343" s="268">
        <v>3.5</v>
      </c>
      <c r="D2343" s="268">
        <v>51</v>
      </c>
      <c r="E2343" s="268">
        <v>34</v>
      </c>
      <c r="F2343" s="268"/>
      <c r="G2343" s="268"/>
      <c r="H2343" s="269"/>
      <c r="I2343" s="270" t="s">
        <v>236</v>
      </c>
      <c r="J2343" s="271">
        <v>335536</v>
      </c>
      <c r="K2343" s="272">
        <v>13591</v>
      </c>
    </row>
    <row r="2344" spans="2:11" s="256" customFormat="1" ht="13.5" customHeight="1" x14ac:dyDescent="0.2">
      <c r="B2344" s="268">
        <v>3.5</v>
      </c>
      <c r="C2344" s="268">
        <v>1.5</v>
      </c>
      <c r="D2344" s="268">
        <v>51</v>
      </c>
      <c r="E2344" s="268">
        <v>34</v>
      </c>
      <c r="F2344" s="268"/>
      <c r="G2344" s="268"/>
      <c r="H2344" s="269"/>
      <c r="I2344" s="270" t="s">
        <v>237</v>
      </c>
      <c r="J2344" s="271">
        <v>335536</v>
      </c>
      <c r="K2344" s="272">
        <v>17726</v>
      </c>
    </row>
    <row r="2345" spans="2:11" s="256" customFormat="1" ht="13.5" customHeight="1" x14ac:dyDescent="0.2">
      <c r="B2345" s="268"/>
      <c r="C2345" s="268"/>
      <c r="D2345" s="268"/>
      <c r="E2345" s="268"/>
      <c r="F2345" s="268"/>
      <c r="G2345" s="268"/>
      <c r="H2345" s="269"/>
      <c r="I2345" s="270" t="s">
        <v>238</v>
      </c>
      <c r="J2345" s="271">
        <v>335536</v>
      </c>
      <c r="K2345" s="272">
        <v>13595</v>
      </c>
    </row>
    <row r="2346" spans="2:11" s="256" customFormat="1" ht="13.5" customHeight="1" x14ac:dyDescent="0.2">
      <c r="B2346" s="268"/>
      <c r="C2346" s="268"/>
      <c r="D2346" s="268">
        <v>32</v>
      </c>
      <c r="E2346" s="268">
        <v>0</v>
      </c>
      <c r="F2346" s="268"/>
      <c r="G2346" s="268"/>
      <c r="H2346" s="269"/>
      <c r="I2346" s="270" t="s">
        <v>239</v>
      </c>
      <c r="J2346" s="271">
        <v>335536</v>
      </c>
      <c r="K2346" s="272">
        <v>15704</v>
      </c>
    </row>
    <row r="2347" spans="2:11" s="256" customFormat="1" ht="13.5" customHeight="1" x14ac:dyDescent="0.2">
      <c r="B2347" s="268"/>
      <c r="C2347" s="268"/>
      <c r="D2347" s="268">
        <v>56</v>
      </c>
      <c r="E2347" s="268">
        <v>0</v>
      </c>
      <c r="F2347" s="268"/>
      <c r="G2347" s="268"/>
      <c r="H2347" s="269"/>
      <c r="I2347" s="270" t="s">
        <v>240</v>
      </c>
      <c r="J2347" s="271">
        <v>335536</v>
      </c>
      <c r="K2347" s="272">
        <v>15705</v>
      </c>
    </row>
    <row r="2348" spans="2:11" s="256" customFormat="1" ht="26.25" customHeight="1" x14ac:dyDescent="0.2"/>
    <row r="2349" spans="2:11" s="256" customFormat="1" ht="13.5" customHeight="1" x14ac:dyDescent="0.2">
      <c r="B2349" s="257"/>
      <c r="C2349" s="258"/>
      <c r="D2349" s="258"/>
      <c r="E2349" s="258"/>
      <c r="F2349" s="258"/>
      <c r="G2349" s="259"/>
      <c r="H2349" s="260" t="s">
        <v>360</v>
      </c>
      <c r="I2349" s="261"/>
      <c r="J2349" s="262" t="s">
        <v>228</v>
      </c>
      <c r="K2349" s="262" t="s">
        <v>229</v>
      </c>
    </row>
    <row r="2350" spans="2:11" s="256" customFormat="1" ht="13.5" customHeight="1" x14ac:dyDescent="0.2">
      <c r="B2350" s="263"/>
      <c r="C2350" s="264"/>
      <c r="D2350" s="264"/>
      <c r="E2350" s="264"/>
      <c r="F2350" s="369" t="s">
        <v>230</v>
      </c>
      <c r="G2350" s="369"/>
      <c r="H2350" s="369"/>
      <c r="I2350" s="261"/>
      <c r="J2350" s="261"/>
      <c r="K2350" s="265"/>
    </row>
    <row r="2351" spans="2:11" s="256" customFormat="1" ht="13.5" customHeight="1" x14ac:dyDescent="0.2">
      <c r="B2351" s="367" t="s">
        <v>231</v>
      </c>
      <c r="C2351" s="367"/>
      <c r="D2351" s="367" t="s">
        <v>232</v>
      </c>
      <c r="E2351" s="367"/>
      <c r="F2351" s="266" t="s">
        <v>232</v>
      </c>
      <c r="G2351" s="266" t="s">
        <v>232</v>
      </c>
      <c r="H2351" s="368" t="s">
        <v>231</v>
      </c>
      <c r="I2351" s="267" t="s">
        <v>233</v>
      </c>
      <c r="J2351" s="261"/>
      <c r="K2351" s="265"/>
    </row>
    <row r="2352" spans="2:11" s="256" customFormat="1" ht="13.5" customHeight="1" x14ac:dyDescent="0.2">
      <c r="B2352" s="266" t="s">
        <v>234</v>
      </c>
      <c r="C2352" s="266" t="s">
        <v>235</v>
      </c>
      <c r="D2352" s="266" t="s">
        <v>234</v>
      </c>
      <c r="E2352" s="266" t="s">
        <v>235</v>
      </c>
      <c r="F2352" s="266" t="s">
        <v>592</v>
      </c>
      <c r="G2352" s="266" t="s">
        <v>592</v>
      </c>
      <c r="H2352" s="368"/>
      <c r="I2352" s="261"/>
      <c r="J2352" s="261"/>
      <c r="K2352" s="265"/>
    </row>
    <row r="2353" spans="2:11" s="256" customFormat="1" ht="13.5" customHeight="1" x14ac:dyDescent="0.2">
      <c r="B2353" s="268"/>
      <c r="C2353" s="268"/>
      <c r="D2353" s="268">
        <v>0</v>
      </c>
      <c r="E2353" s="268">
        <v>0</v>
      </c>
      <c r="F2353" s="268"/>
      <c r="G2353" s="268"/>
      <c r="H2353" s="269"/>
      <c r="I2353" s="270" t="s">
        <v>238</v>
      </c>
      <c r="J2353" s="271">
        <v>335544</v>
      </c>
      <c r="K2353" s="272">
        <v>13595</v>
      </c>
    </row>
    <row r="2354" spans="2:11" s="256" customFormat="1" ht="13.5" customHeight="1" x14ac:dyDescent="0.2">
      <c r="B2354" s="268"/>
      <c r="C2354" s="268"/>
      <c r="D2354" s="268">
        <v>37</v>
      </c>
      <c r="E2354" s="268">
        <v>31</v>
      </c>
      <c r="F2354" s="268"/>
      <c r="G2354" s="268"/>
      <c r="H2354" s="269"/>
      <c r="I2354" s="270" t="s">
        <v>239</v>
      </c>
      <c r="J2354" s="271">
        <v>335544</v>
      </c>
      <c r="K2354" s="272">
        <v>15704</v>
      </c>
    </row>
    <row r="2355" spans="2:11" s="256" customFormat="1" ht="13.5" customHeight="1" x14ac:dyDescent="0.2">
      <c r="B2355" s="268"/>
      <c r="C2355" s="268"/>
      <c r="D2355" s="268">
        <v>65</v>
      </c>
      <c r="E2355" s="268">
        <v>59</v>
      </c>
      <c r="F2355" s="268"/>
      <c r="G2355" s="268"/>
      <c r="H2355" s="269"/>
      <c r="I2355" s="270" t="s">
        <v>240</v>
      </c>
      <c r="J2355" s="271">
        <v>335544</v>
      </c>
      <c r="K2355" s="272">
        <v>15705</v>
      </c>
    </row>
    <row r="2356" spans="2:11" s="256" customFormat="1" ht="26.25" customHeight="1" x14ac:dyDescent="0.2"/>
    <row r="2357" spans="2:11" s="256" customFormat="1" ht="13.5" customHeight="1" x14ac:dyDescent="0.2">
      <c r="B2357" s="257"/>
      <c r="C2357" s="258"/>
      <c r="D2357" s="258"/>
      <c r="E2357" s="258"/>
      <c r="F2357" s="258"/>
      <c r="G2357" s="259"/>
      <c r="H2357" s="260" t="s">
        <v>361</v>
      </c>
      <c r="I2357" s="261"/>
      <c r="J2357" s="262" t="s">
        <v>228</v>
      </c>
      <c r="K2357" s="262" t="s">
        <v>229</v>
      </c>
    </row>
    <row r="2358" spans="2:11" s="256" customFormat="1" ht="13.5" customHeight="1" x14ac:dyDescent="0.2">
      <c r="B2358" s="263"/>
      <c r="C2358" s="264"/>
      <c r="D2358" s="264"/>
      <c r="E2358" s="264"/>
      <c r="F2358" s="369" t="s">
        <v>230</v>
      </c>
      <c r="G2358" s="369"/>
      <c r="H2358" s="369"/>
      <c r="I2358" s="261"/>
      <c r="J2358" s="261"/>
      <c r="K2358" s="265"/>
    </row>
    <row r="2359" spans="2:11" s="256" customFormat="1" ht="13.5" customHeight="1" x14ac:dyDescent="0.2">
      <c r="B2359" s="367" t="s">
        <v>231</v>
      </c>
      <c r="C2359" s="367"/>
      <c r="D2359" s="367" t="s">
        <v>232</v>
      </c>
      <c r="E2359" s="367"/>
      <c r="F2359" s="266" t="s">
        <v>232</v>
      </c>
      <c r="G2359" s="266" t="s">
        <v>232</v>
      </c>
      <c r="H2359" s="368" t="s">
        <v>231</v>
      </c>
      <c r="I2359" s="267" t="s">
        <v>233</v>
      </c>
      <c r="J2359" s="261"/>
      <c r="K2359" s="265"/>
    </row>
    <row r="2360" spans="2:11" s="256" customFormat="1" ht="13.5" customHeight="1" x14ac:dyDescent="0.2">
      <c r="B2360" s="266" t="s">
        <v>234</v>
      </c>
      <c r="C2360" s="266" t="s">
        <v>235</v>
      </c>
      <c r="D2360" s="266" t="s">
        <v>234</v>
      </c>
      <c r="E2360" s="266" t="s">
        <v>235</v>
      </c>
      <c r="F2360" s="266" t="s">
        <v>592</v>
      </c>
      <c r="G2360" s="266" t="s">
        <v>592</v>
      </c>
      <c r="H2360" s="368"/>
      <c r="I2360" s="261"/>
      <c r="J2360" s="261"/>
      <c r="K2360" s="265"/>
    </row>
    <row r="2361" spans="2:11" s="256" customFormat="1" ht="13.5" customHeight="1" x14ac:dyDescent="0.2">
      <c r="B2361" s="268"/>
      <c r="C2361" s="268"/>
      <c r="D2361" s="268">
        <v>0</v>
      </c>
      <c r="E2361" s="268">
        <v>0</v>
      </c>
      <c r="F2361" s="268"/>
      <c r="G2361" s="268"/>
      <c r="H2361" s="269"/>
      <c r="I2361" s="270" t="s">
        <v>236</v>
      </c>
      <c r="J2361" s="271">
        <v>335579</v>
      </c>
      <c r="K2361" s="272">
        <v>13591</v>
      </c>
    </row>
    <row r="2362" spans="2:11" s="256" customFormat="1" ht="13.5" customHeight="1" x14ac:dyDescent="0.2">
      <c r="B2362" s="268">
        <v>3.5</v>
      </c>
      <c r="C2362" s="268">
        <v>1.5</v>
      </c>
      <c r="D2362" s="268">
        <v>100</v>
      </c>
      <c r="E2362" s="268">
        <v>80</v>
      </c>
      <c r="F2362" s="268"/>
      <c r="G2362" s="268"/>
      <c r="H2362" s="269"/>
      <c r="I2362" s="270" t="s">
        <v>237</v>
      </c>
      <c r="J2362" s="271">
        <v>335579</v>
      </c>
      <c r="K2362" s="272">
        <v>17726</v>
      </c>
    </row>
    <row r="2363" spans="2:11" s="256" customFormat="1" ht="13.5" customHeight="1" x14ac:dyDescent="0.2">
      <c r="B2363" s="268"/>
      <c r="C2363" s="268"/>
      <c r="D2363" s="268"/>
      <c r="E2363" s="268"/>
      <c r="F2363" s="268"/>
      <c r="G2363" s="268"/>
      <c r="H2363" s="269"/>
      <c r="I2363" s="270" t="s">
        <v>238</v>
      </c>
      <c r="J2363" s="271">
        <v>335579</v>
      </c>
      <c r="K2363" s="272">
        <v>13595</v>
      </c>
    </row>
    <row r="2364" spans="2:11" s="256" customFormat="1" ht="13.5" customHeight="1" x14ac:dyDescent="0.2">
      <c r="B2364" s="268"/>
      <c r="C2364" s="268"/>
      <c r="D2364" s="268">
        <v>20</v>
      </c>
      <c r="E2364" s="268">
        <v>0</v>
      </c>
      <c r="F2364" s="268"/>
      <c r="G2364" s="268"/>
      <c r="H2364" s="269"/>
      <c r="I2364" s="270" t="s">
        <v>239</v>
      </c>
      <c r="J2364" s="271">
        <v>335579</v>
      </c>
      <c r="K2364" s="272">
        <v>15704</v>
      </c>
    </row>
    <row r="2365" spans="2:11" s="256" customFormat="1" ht="13.5" customHeight="1" x14ac:dyDescent="0.2">
      <c r="B2365" s="268"/>
      <c r="C2365" s="268"/>
      <c r="D2365" s="268">
        <v>82</v>
      </c>
      <c r="E2365" s="268">
        <v>0</v>
      </c>
      <c r="F2365" s="268"/>
      <c r="G2365" s="268"/>
      <c r="H2365" s="269"/>
      <c r="I2365" s="270" t="s">
        <v>240</v>
      </c>
      <c r="J2365" s="271">
        <v>335579</v>
      </c>
      <c r="K2365" s="272">
        <v>15705</v>
      </c>
    </row>
    <row r="2366" spans="2:11" s="256" customFormat="1" ht="26.25" customHeight="1" x14ac:dyDescent="0.2"/>
    <row r="2367" spans="2:11" s="256" customFormat="1" ht="13.5" customHeight="1" x14ac:dyDescent="0.2">
      <c r="B2367" s="257"/>
      <c r="C2367" s="258"/>
      <c r="D2367" s="258"/>
      <c r="E2367" s="258"/>
      <c r="F2367" s="258"/>
      <c r="G2367" s="259"/>
      <c r="H2367" s="260" t="s">
        <v>362</v>
      </c>
      <c r="I2367" s="261"/>
      <c r="J2367" s="262" t="s">
        <v>228</v>
      </c>
      <c r="K2367" s="262" t="s">
        <v>229</v>
      </c>
    </row>
    <row r="2368" spans="2:11" s="256" customFormat="1" ht="13.5" customHeight="1" x14ac:dyDescent="0.2">
      <c r="B2368" s="263"/>
      <c r="C2368" s="264"/>
      <c r="D2368" s="264"/>
      <c r="E2368" s="264"/>
      <c r="F2368" s="369" t="s">
        <v>230</v>
      </c>
      <c r="G2368" s="369"/>
      <c r="H2368" s="369"/>
      <c r="I2368" s="261"/>
      <c r="J2368" s="261"/>
      <c r="K2368" s="265"/>
    </row>
    <row r="2369" spans="2:11" s="256" customFormat="1" ht="13.5" customHeight="1" x14ac:dyDescent="0.2">
      <c r="B2369" s="367" t="s">
        <v>231</v>
      </c>
      <c r="C2369" s="367"/>
      <c r="D2369" s="367" t="s">
        <v>232</v>
      </c>
      <c r="E2369" s="367"/>
      <c r="F2369" s="266" t="s">
        <v>232</v>
      </c>
      <c r="G2369" s="266" t="s">
        <v>232</v>
      </c>
      <c r="H2369" s="368" t="s">
        <v>231</v>
      </c>
      <c r="I2369" s="267" t="s">
        <v>233</v>
      </c>
      <c r="J2369" s="261"/>
      <c r="K2369" s="265"/>
    </row>
    <row r="2370" spans="2:11" s="256" customFormat="1" ht="13.5" customHeight="1" x14ac:dyDescent="0.2">
      <c r="B2370" s="266" t="s">
        <v>234</v>
      </c>
      <c r="C2370" s="266" t="s">
        <v>235</v>
      </c>
      <c r="D2370" s="266" t="s">
        <v>234</v>
      </c>
      <c r="E2370" s="266" t="s">
        <v>235</v>
      </c>
      <c r="F2370" s="266" t="s">
        <v>592</v>
      </c>
      <c r="G2370" s="266" t="s">
        <v>592</v>
      </c>
      <c r="H2370" s="368"/>
      <c r="I2370" s="261"/>
      <c r="J2370" s="261"/>
      <c r="K2370" s="265"/>
    </row>
    <row r="2371" spans="2:11" s="256" customFormat="1" ht="13.5" customHeight="1" x14ac:dyDescent="0.2">
      <c r="B2371" s="268"/>
      <c r="C2371" s="268"/>
      <c r="D2371" s="268"/>
      <c r="E2371" s="268"/>
      <c r="F2371" s="268"/>
      <c r="G2371" s="268"/>
      <c r="H2371" s="269"/>
      <c r="I2371" s="270" t="s">
        <v>238</v>
      </c>
      <c r="J2371" s="271">
        <v>335587</v>
      </c>
      <c r="K2371" s="272">
        <v>13595</v>
      </c>
    </row>
    <row r="2372" spans="2:11" s="256" customFormat="1" ht="13.5" customHeight="1" x14ac:dyDescent="0.2">
      <c r="B2372" s="268"/>
      <c r="C2372" s="268"/>
      <c r="D2372" s="268">
        <v>34</v>
      </c>
      <c r="E2372" s="268">
        <v>28</v>
      </c>
      <c r="F2372" s="268"/>
      <c r="G2372" s="268"/>
      <c r="H2372" s="269"/>
      <c r="I2372" s="270" t="s">
        <v>239</v>
      </c>
      <c r="J2372" s="271">
        <v>335587</v>
      </c>
      <c r="K2372" s="272">
        <v>15704</v>
      </c>
    </row>
    <row r="2373" spans="2:11" s="256" customFormat="1" ht="13.5" customHeight="1" x14ac:dyDescent="0.2">
      <c r="B2373" s="268"/>
      <c r="C2373" s="268"/>
      <c r="D2373" s="268">
        <v>56</v>
      </c>
      <c r="E2373" s="268">
        <v>50</v>
      </c>
      <c r="F2373" s="268"/>
      <c r="G2373" s="268"/>
      <c r="H2373" s="269"/>
      <c r="I2373" s="270" t="s">
        <v>240</v>
      </c>
      <c r="J2373" s="271">
        <v>335587</v>
      </c>
      <c r="K2373" s="272">
        <v>15705</v>
      </c>
    </row>
    <row r="2374" spans="2:11" s="256" customFormat="1" ht="26.25" customHeight="1" x14ac:dyDescent="0.2"/>
    <row r="2375" spans="2:11" s="256" customFormat="1" ht="13.5" customHeight="1" x14ac:dyDescent="0.2">
      <c r="B2375" s="257"/>
      <c r="C2375" s="258"/>
      <c r="D2375" s="258"/>
      <c r="E2375" s="258"/>
      <c r="F2375" s="258"/>
      <c r="G2375" s="259"/>
      <c r="H2375" s="260" t="s">
        <v>363</v>
      </c>
      <c r="I2375" s="261"/>
      <c r="J2375" s="262" t="s">
        <v>228</v>
      </c>
      <c r="K2375" s="262" t="s">
        <v>229</v>
      </c>
    </row>
    <row r="2376" spans="2:11" s="256" customFormat="1" ht="13.5" customHeight="1" x14ac:dyDescent="0.2">
      <c r="B2376" s="263"/>
      <c r="C2376" s="264"/>
      <c r="D2376" s="264"/>
      <c r="E2376" s="264"/>
      <c r="F2376" s="369" t="s">
        <v>230</v>
      </c>
      <c r="G2376" s="369"/>
      <c r="H2376" s="369"/>
      <c r="I2376" s="261"/>
      <c r="J2376" s="261"/>
      <c r="K2376" s="265"/>
    </row>
    <row r="2377" spans="2:11" s="256" customFormat="1" ht="13.5" customHeight="1" x14ac:dyDescent="0.2">
      <c r="B2377" s="367" t="s">
        <v>231</v>
      </c>
      <c r="C2377" s="367"/>
      <c r="D2377" s="367" t="s">
        <v>232</v>
      </c>
      <c r="E2377" s="367"/>
      <c r="F2377" s="266" t="s">
        <v>232</v>
      </c>
      <c r="G2377" s="266" t="s">
        <v>232</v>
      </c>
      <c r="H2377" s="368" t="s">
        <v>231</v>
      </c>
      <c r="I2377" s="267" t="s">
        <v>233</v>
      </c>
      <c r="J2377" s="261"/>
      <c r="K2377" s="265"/>
    </row>
    <row r="2378" spans="2:11" s="256" customFormat="1" ht="13.5" customHeight="1" x14ac:dyDescent="0.2">
      <c r="B2378" s="266" t="s">
        <v>234</v>
      </c>
      <c r="C2378" s="266" t="s">
        <v>235</v>
      </c>
      <c r="D2378" s="266" t="s">
        <v>234</v>
      </c>
      <c r="E2378" s="266" t="s">
        <v>235</v>
      </c>
      <c r="F2378" s="266" t="s">
        <v>592</v>
      </c>
      <c r="G2378" s="266" t="s">
        <v>592</v>
      </c>
      <c r="H2378" s="368"/>
      <c r="I2378" s="261"/>
      <c r="J2378" s="261"/>
      <c r="K2378" s="265"/>
    </row>
    <row r="2379" spans="2:11" s="256" customFormat="1" ht="13.5" customHeight="1" x14ac:dyDescent="0.2">
      <c r="B2379" s="268">
        <v>5</v>
      </c>
      <c r="C2379" s="268">
        <v>3.5</v>
      </c>
      <c r="D2379" s="268">
        <v>30.1</v>
      </c>
      <c r="E2379" s="268">
        <v>23.1</v>
      </c>
      <c r="F2379" s="268"/>
      <c r="G2379" s="268"/>
      <c r="H2379" s="269"/>
      <c r="I2379" s="270" t="s">
        <v>236</v>
      </c>
      <c r="J2379" s="271">
        <v>335668</v>
      </c>
      <c r="K2379" s="272">
        <v>13591</v>
      </c>
    </row>
    <row r="2380" spans="2:11" s="256" customFormat="1" ht="13.5" customHeight="1" x14ac:dyDescent="0.2">
      <c r="B2380" s="268">
        <v>3.5</v>
      </c>
      <c r="C2380" s="268">
        <v>2</v>
      </c>
      <c r="D2380" s="268">
        <v>36.1</v>
      </c>
      <c r="E2380" s="268">
        <v>29</v>
      </c>
      <c r="F2380" s="268"/>
      <c r="G2380" s="268"/>
      <c r="H2380" s="269"/>
      <c r="I2380" s="270" t="s">
        <v>237</v>
      </c>
      <c r="J2380" s="271">
        <v>335668</v>
      </c>
      <c r="K2380" s="272">
        <v>17726</v>
      </c>
    </row>
    <row r="2381" spans="2:11" s="256" customFormat="1" ht="13.5" customHeight="1" x14ac:dyDescent="0.2">
      <c r="B2381" s="268"/>
      <c r="C2381" s="268"/>
      <c r="D2381" s="268"/>
      <c r="E2381" s="268"/>
      <c r="F2381" s="268"/>
      <c r="G2381" s="268"/>
      <c r="H2381" s="269"/>
      <c r="I2381" s="270" t="s">
        <v>238</v>
      </c>
      <c r="J2381" s="271">
        <v>335668</v>
      </c>
      <c r="K2381" s="272">
        <v>13595</v>
      </c>
    </row>
    <row r="2382" spans="2:11" s="256" customFormat="1" ht="13.5" customHeight="1" x14ac:dyDescent="0.2">
      <c r="B2382" s="268"/>
      <c r="C2382" s="268"/>
      <c r="D2382" s="268">
        <v>30</v>
      </c>
      <c r="E2382" s="268">
        <v>25</v>
      </c>
      <c r="F2382" s="268"/>
      <c r="G2382" s="268"/>
      <c r="H2382" s="269"/>
      <c r="I2382" s="270" t="s">
        <v>239</v>
      </c>
      <c r="J2382" s="271">
        <v>335668</v>
      </c>
      <c r="K2382" s="272">
        <v>15704</v>
      </c>
    </row>
    <row r="2383" spans="2:11" s="256" customFormat="1" ht="13.5" customHeight="1" x14ac:dyDescent="0.2">
      <c r="B2383" s="268"/>
      <c r="C2383" s="268"/>
      <c r="D2383" s="268">
        <v>35</v>
      </c>
      <c r="E2383" s="268">
        <v>30</v>
      </c>
      <c r="F2383" s="268"/>
      <c r="G2383" s="268"/>
      <c r="H2383" s="269"/>
      <c r="I2383" s="270" t="s">
        <v>240</v>
      </c>
      <c r="J2383" s="271">
        <v>335668</v>
      </c>
      <c r="K2383" s="272">
        <v>15705</v>
      </c>
    </row>
    <row r="2384" spans="2:11" s="256" customFormat="1" ht="13.5" customHeight="1" x14ac:dyDescent="0.2">
      <c r="B2384" s="268"/>
      <c r="C2384" s="268"/>
      <c r="D2384" s="268"/>
      <c r="E2384" s="268"/>
      <c r="F2384" s="268"/>
      <c r="G2384" s="268"/>
      <c r="H2384" s="269"/>
      <c r="I2384" s="270" t="s">
        <v>279</v>
      </c>
      <c r="J2384" s="271">
        <v>335668</v>
      </c>
      <c r="K2384" s="272">
        <v>16144</v>
      </c>
    </row>
    <row r="2385" spans="2:11" s="256" customFormat="1" ht="26.25" customHeight="1" x14ac:dyDescent="0.2"/>
    <row r="2386" spans="2:11" s="256" customFormat="1" ht="13.5" customHeight="1" x14ac:dyDescent="0.2">
      <c r="B2386" s="257"/>
      <c r="C2386" s="258"/>
      <c r="D2386" s="258"/>
      <c r="E2386" s="258"/>
      <c r="F2386" s="258"/>
      <c r="G2386" s="259"/>
      <c r="H2386" s="260" t="s">
        <v>364</v>
      </c>
      <c r="I2386" s="261"/>
      <c r="J2386" s="262" t="s">
        <v>228</v>
      </c>
      <c r="K2386" s="262" t="s">
        <v>229</v>
      </c>
    </row>
    <row r="2387" spans="2:11" s="256" customFormat="1" ht="13.5" customHeight="1" x14ac:dyDescent="0.2">
      <c r="B2387" s="263"/>
      <c r="C2387" s="264"/>
      <c r="D2387" s="264"/>
      <c r="E2387" s="264"/>
      <c r="F2387" s="369" t="s">
        <v>230</v>
      </c>
      <c r="G2387" s="369"/>
      <c r="H2387" s="369"/>
      <c r="I2387" s="261"/>
      <c r="J2387" s="261"/>
      <c r="K2387" s="265"/>
    </row>
    <row r="2388" spans="2:11" s="256" customFormat="1" ht="13.5" customHeight="1" x14ac:dyDescent="0.2">
      <c r="B2388" s="367" t="s">
        <v>231</v>
      </c>
      <c r="C2388" s="367"/>
      <c r="D2388" s="367" t="s">
        <v>232</v>
      </c>
      <c r="E2388" s="367"/>
      <c r="F2388" s="266" t="s">
        <v>232</v>
      </c>
      <c r="G2388" s="266" t="s">
        <v>232</v>
      </c>
      <c r="H2388" s="368" t="s">
        <v>231</v>
      </c>
      <c r="I2388" s="267" t="s">
        <v>233</v>
      </c>
      <c r="J2388" s="261"/>
      <c r="K2388" s="265"/>
    </row>
    <row r="2389" spans="2:11" s="256" customFormat="1" ht="13.5" customHeight="1" x14ac:dyDescent="0.2">
      <c r="B2389" s="266" t="s">
        <v>234</v>
      </c>
      <c r="C2389" s="266" t="s">
        <v>235</v>
      </c>
      <c r="D2389" s="266" t="s">
        <v>234</v>
      </c>
      <c r="E2389" s="266" t="s">
        <v>235</v>
      </c>
      <c r="F2389" s="266" t="s">
        <v>592</v>
      </c>
      <c r="G2389" s="266" t="s">
        <v>592</v>
      </c>
      <c r="H2389" s="368"/>
      <c r="I2389" s="261"/>
      <c r="J2389" s="261"/>
      <c r="K2389" s="265"/>
    </row>
    <row r="2390" spans="2:11" s="256" customFormat="1" ht="13.5" customHeight="1" x14ac:dyDescent="0.2">
      <c r="B2390" s="268"/>
      <c r="C2390" s="268"/>
      <c r="D2390" s="268"/>
      <c r="E2390" s="268"/>
      <c r="F2390" s="268"/>
      <c r="G2390" s="268"/>
      <c r="H2390" s="269"/>
      <c r="I2390" s="270" t="s">
        <v>238</v>
      </c>
      <c r="J2390" s="271">
        <v>335692</v>
      </c>
      <c r="K2390" s="272">
        <v>13595</v>
      </c>
    </row>
    <row r="2391" spans="2:11" s="256" customFormat="1" ht="13.5" customHeight="1" x14ac:dyDescent="0.2">
      <c r="B2391" s="268"/>
      <c r="C2391" s="268"/>
      <c r="D2391" s="268">
        <v>34</v>
      </c>
      <c r="E2391" s="268">
        <v>28</v>
      </c>
      <c r="F2391" s="268"/>
      <c r="G2391" s="268"/>
      <c r="H2391" s="269"/>
      <c r="I2391" s="270" t="s">
        <v>239</v>
      </c>
      <c r="J2391" s="271">
        <v>335692</v>
      </c>
      <c r="K2391" s="272">
        <v>15704</v>
      </c>
    </row>
    <row r="2392" spans="2:11" s="256" customFormat="1" ht="13.5" customHeight="1" x14ac:dyDescent="0.2">
      <c r="B2392" s="268"/>
      <c r="C2392" s="268"/>
      <c r="D2392" s="268">
        <v>56</v>
      </c>
      <c r="E2392" s="268">
        <v>50</v>
      </c>
      <c r="F2392" s="268"/>
      <c r="G2392" s="268"/>
      <c r="H2392" s="269"/>
      <c r="I2392" s="270" t="s">
        <v>240</v>
      </c>
      <c r="J2392" s="271">
        <v>335692</v>
      </c>
      <c r="K2392" s="272">
        <v>15705</v>
      </c>
    </row>
    <row r="2393" spans="2:11" s="256" customFormat="1" ht="26.25" customHeight="1" x14ac:dyDescent="0.2"/>
    <row r="2394" spans="2:11" s="256" customFormat="1" ht="13.5" customHeight="1" x14ac:dyDescent="0.2">
      <c r="B2394" s="257"/>
      <c r="C2394" s="258"/>
      <c r="D2394" s="258"/>
      <c r="E2394" s="258"/>
      <c r="F2394" s="258"/>
      <c r="G2394" s="259"/>
      <c r="H2394" s="260" t="s">
        <v>365</v>
      </c>
      <c r="I2394" s="261"/>
      <c r="J2394" s="262" t="s">
        <v>228</v>
      </c>
      <c r="K2394" s="262" t="s">
        <v>229</v>
      </c>
    </row>
    <row r="2395" spans="2:11" s="256" customFormat="1" ht="13.5" customHeight="1" x14ac:dyDescent="0.2">
      <c r="B2395" s="263"/>
      <c r="C2395" s="264"/>
      <c r="D2395" s="264"/>
      <c r="E2395" s="264"/>
      <c r="F2395" s="369" t="s">
        <v>230</v>
      </c>
      <c r="G2395" s="369"/>
      <c r="H2395" s="369"/>
      <c r="I2395" s="261"/>
      <c r="J2395" s="261"/>
      <c r="K2395" s="265"/>
    </row>
    <row r="2396" spans="2:11" s="256" customFormat="1" ht="13.5" customHeight="1" x14ac:dyDescent="0.2">
      <c r="B2396" s="367" t="s">
        <v>231</v>
      </c>
      <c r="C2396" s="367"/>
      <c r="D2396" s="367" t="s">
        <v>232</v>
      </c>
      <c r="E2396" s="367"/>
      <c r="F2396" s="266" t="s">
        <v>232</v>
      </c>
      <c r="G2396" s="266" t="s">
        <v>232</v>
      </c>
      <c r="H2396" s="368" t="s">
        <v>231</v>
      </c>
      <c r="I2396" s="267" t="s">
        <v>233</v>
      </c>
      <c r="J2396" s="261"/>
      <c r="K2396" s="265"/>
    </row>
    <row r="2397" spans="2:11" s="256" customFormat="1" ht="13.5" customHeight="1" x14ac:dyDescent="0.2">
      <c r="B2397" s="266" t="s">
        <v>234</v>
      </c>
      <c r="C2397" s="266" t="s">
        <v>235</v>
      </c>
      <c r="D2397" s="266" t="s">
        <v>234</v>
      </c>
      <c r="E2397" s="266" t="s">
        <v>235</v>
      </c>
      <c r="F2397" s="266" t="s">
        <v>592</v>
      </c>
      <c r="G2397" s="266" t="s">
        <v>592</v>
      </c>
      <c r="H2397" s="368"/>
      <c r="I2397" s="261"/>
      <c r="J2397" s="261"/>
      <c r="K2397" s="265"/>
    </row>
    <row r="2398" spans="2:11" s="256" customFormat="1" ht="13.5" customHeight="1" x14ac:dyDescent="0.2">
      <c r="B2398" s="268"/>
      <c r="C2398" s="268"/>
      <c r="D2398" s="268"/>
      <c r="E2398" s="268"/>
      <c r="F2398" s="268"/>
      <c r="G2398" s="268"/>
      <c r="H2398" s="269"/>
      <c r="I2398" s="270" t="s">
        <v>238</v>
      </c>
      <c r="J2398" s="271">
        <v>335730</v>
      </c>
      <c r="K2398" s="272">
        <v>13595</v>
      </c>
    </row>
    <row r="2399" spans="2:11" s="256" customFormat="1" ht="13.5" customHeight="1" x14ac:dyDescent="0.2">
      <c r="B2399" s="268"/>
      <c r="C2399" s="268"/>
      <c r="D2399" s="268">
        <v>33</v>
      </c>
      <c r="E2399" s="268">
        <v>27</v>
      </c>
      <c r="F2399" s="268"/>
      <c r="G2399" s="268"/>
      <c r="H2399" s="269"/>
      <c r="I2399" s="270" t="s">
        <v>239</v>
      </c>
      <c r="J2399" s="271">
        <v>335730</v>
      </c>
      <c r="K2399" s="272">
        <v>15704</v>
      </c>
    </row>
    <row r="2400" spans="2:11" s="256" customFormat="1" ht="13.5" customHeight="1" x14ac:dyDescent="0.2">
      <c r="B2400" s="268"/>
      <c r="C2400" s="268"/>
      <c r="D2400" s="268">
        <v>46</v>
      </c>
      <c r="E2400" s="268">
        <v>40</v>
      </c>
      <c r="F2400" s="268"/>
      <c r="G2400" s="268"/>
      <c r="H2400" s="269"/>
      <c r="I2400" s="270" t="s">
        <v>240</v>
      </c>
      <c r="J2400" s="271">
        <v>335730</v>
      </c>
      <c r="K2400" s="272">
        <v>15705</v>
      </c>
    </row>
    <row r="2401" spans="2:11" s="256" customFormat="1" ht="26.25" customHeight="1" x14ac:dyDescent="0.2"/>
    <row r="2402" spans="2:11" s="256" customFormat="1" ht="13.5" customHeight="1" x14ac:dyDescent="0.2">
      <c r="B2402" s="257"/>
      <c r="C2402" s="258"/>
      <c r="D2402" s="258"/>
      <c r="E2402" s="258"/>
      <c r="F2402" s="258"/>
      <c r="G2402" s="259"/>
      <c r="H2402" s="260" t="s">
        <v>366</v>
      </c>
      <c r="I2402" s="261"/>
      <c r="J2402" s="262" t="s">
        <v>228</v>
      </c>
      <c r="K2402" s="262" t="s">
        <v>229</v>
      </c>
    </row>
    <row r="2403" spans="2:11" s="256" customFormat="1" ht="13.5" customHeight="1" x14ac:dyDescent="0.2">
      <c r="B2403" s="263"/>
      <c r="C2403" s="264"/>
      <c r="D2403" s="264"/>
      <c r="E2403" s="264"/>
      <c r="F2403" s="369" t="s">
        <v>230</v>
      </c>
      <c r="G2403" s="369"/>
      <c r="H2403" s="369"/>
      <c r="I2403" s="261"/>
      <c r="J2403" s="261"/>
      <c r="K2403" s="265"/>
    </row>
    <row r="2404" spans="2:11" s="256" customFormat="1" ht="13.5" customHeight="1" x14ac:dyDescent="0.2">
      <c r="B2404" s="367" t="s">
        <v>231</v>
      </c>
      <c r="C2404" s="367"/>
      <c r="D2404" s="367" t="s">
        <v>232</v>
      </c>
      <c r="E2404" s="367"/>
      <c r="F2404" s="266" t="s">
        <v>232</v>
      </c>
      <c r="G2404" s="266" t="s">
        <v>232</v>
      </c>
      <c r="H2404" s="368" t="s">
        <v>231</v>
      </c>
      <c r="I2404" s="267" t="s">
        <v>233</v>
      </c>
      <c r="J2404" s="261"/>
      <c r="K2404" s="265"/>
    </row>
    <row r="2405" spans="2:11" s="256" customFormat="1" ht="13.5" customHeight="1" x14ac:dyDescent="0.2">
      <c r="B2405" s="266" t="s">
        <v>234</v>
      </c>
      <c r="C2405" s="266" t="s">
        <v>235</v>
      </c>
      <c r="D2405" s="266" t="s">
        <v>234</v>
      </c>
      <c r="E2405" s="266" t="s">
        <v>235</v>
      </c>
      <c r="F2405" s="266" t="s">
        <v>592</v>
      </c>
      <c r="G2405" s="266" t="s">
        <v>592</v>
      </c>
      <c r="H2405" s="368"/>
      <c r="I2405" s="261"/>
      <c r="J2405" s="261"/>
      <c r="K2405" s="265"/>
    </row>
    <row r="2406" spans="2:11" s="256" customFormat="1" ht="13.5" customHeight="1" x14ac:dyDescent="0.2">
      <c r="B2406" s="268"/>
      <c r="C2406" s="268"/>
      <c r="D2406" s="268"/>
      <c r="E2406" s="268"/>
      <c r="F2406" s="268"/>
      <c r="G2406" s="268"/>
      <c r="H2406" s="269"/>
      <c r="I2406" s="270" t="s">
        <v>238</v>
      </c>
      <c r="J2406" s="271">
        <v>335765</v>
      </c>
      <c r="K2406" s="272">
        <v>13595</v>
      </c>
    </row>
    <row r="2407" spans="2:11" s="256" customFormat="1" ht="13.5" customHeight="1" x14ac:dyDescent="0.2">
      <c r="B2407" s="268"/>
      <c r="C2407" s="268"/>
      <c r="D2407" s="268">
        <v>33</v>
      </c>
      <c r="E2407" s="268">
        <v>27</v>
      </c>
      <c r="F2407" s="268"/>
      <c r="G2407" s="268"/>
      <c r="H2407" s="269"/>
      <c r="I2407" s="270" t="s">
        <v>239</v>
      </c>
      <c r="J2407" s="271">
        <v>335765</v>
      </c>
      <c r="K2407" s="272">
        <v>15704</v>
      </c>
    </row>
    <row r="2408" spans="2:11" s="256" customFormat="1" ht="13.5" customHeight="1" x14ac:dyDescent="0.2">
      <c r="B2408" s="268"/>
      <c r="C2408" s="268"/>
      <c r="D2408" s="268">
        <v>46</v>
      </c>
      <c r="E2408" s="268">
        <v>40</v>
      </c>
      <c r="F2408" s="268"/>
      <c r="G2408" s="268"/>
      <c r="H2408" s="269"/>
      <c r="I2408" s="270" t="s">
        <v>240</v>
      </c>
      <c r="J2408" s="271">
        <v>335765</v>
      </c>
      <c r="K2408" s="272">
        <v>15705</v>
      </c>
    </row>
    <row r="2409" spans="2:11" s="256" customFormat="1" ht="26.25" customHeight="1" x14ac:dyDescent="0.2"/>
    <row r="2410" spans="2:11" s="256" customFormat="1" ht="13.5" customHeight="1" x14ac:dyDescent="0.2">
      <c r="B2410" s="257"/>
      <c r="C2410" s="258"/>
      <c r="D2410" s="258"/>
      <c r="E2410" s="258"/>
      <c r="F2410" s="258"/>
      <c r="G2410" s="259"/>
      <c r="H2410" s="260" t="s">
        <v>367</v>
      </c>
      <c r="I2410" s="261"/>
      <c r="J2410" s="262" t="s">
        <v>228</v>
      </c>
      <c r="K2410" s="262" t="s">
        <v>229</v>
      </c>
    </row>
    <row r="2411" spans="2:11" s="256" customFormat="1" ht="13.5" customHeight="1" x14ac:dyDescent="0.2">
      <c r="B2411" s="263"/>
      <c r="C2411" s="264"/>
      <c r="D2411" s="264"/>
      <c r="E2411" s="264"/>
      <c r="F2411" s="369" t="s">
        <v>230</v>
      </c>
      <c r="G2411" s="369"/>
      <c r="H2411" s="369"/>
      <c r="I2411" s="261"/>
      <c r="J2411" s="261"/>
      <c r="K2411" s="265"/>
    </row>
    <row r="2412" spans="2:11" s="256" customFormat="1" ht="13.5" customHeight="1" x14ac:dyDescent="0.2">
      <c r="B2412" s="367" t="s">
        <v>231</v>
      </c>
      <c r="C2412" s="367"/>
      <c r="D2412" s="367" t="s">
        <v>232</v>
      </c>
      <c r="E2412" s="367"/>
      <c r="F2412" s="266" t="s">
        <v>232</v>
      </c>
      <c r="G2412" s="266" t="s">
        <v>232</v>
      </c>
      <c r="H2412" s="368" t="s">
        <v>231</v>
      </c>
      <c r="I2412" s="267" t="s">
        <v>233</v>
      </c>
      <c r="J2412" s="261"/>
      <c r="K2412" s="265"/>
    </row>
    <row r="2413" spans="2:11" s="256" customFormat="1" ht="13.5" customHeight="1" x14ac:dyDescent="0.2">
      <c r="B2413" s="266" t="s">
        <v>234</v>
      </c>
      <c r="C2413" s="266" t="s">
        <v>235</v>
      </c>
      <c r="D2413" s="266" t="s">
        <v>234</v>
      </c>
      <c r="E2413" s="266" t="s">
        <v>235</v>
      </c>
      <c r="F2413" s="266" t="s">
        <v>592</v>
      </c>
      <c r="G2413" s="266" t="s">
        <v>592</v>
      </c>
      <c r="H2413" s="368"/>
      <c r="I2413" s="261"/>
      <c r="J2413" s="261"/>
      <c r="K2413" s="265"/>
    </row>
    <row r="2414" spans="2:11" s="256" customFormat="1" ht="13.5" customHeight="1" x14ac:dyDescent="0.2">
      <c r="B2414" s="268">
        <v>5.5</v>
      </c>
      <c r="C2414" s="268">
        <v>3.5</v>
      </c>
      <c r="D2414" s="268">
        <v>30</v>
      </c>
      <c r="E2414" s="268">
        <v>20</v>
      </c>
      <c r="F2414" s="268"/>
      <c r="G2414" s="268"/>
      <c r="H2414" s="269"/>
      <c r="I2414" s="270" t="s">
        <v>236</v>
      </c>
      <c r="J2414" s="271">
        <v>335773</v>
      </c>
      <c r="K2414" s="272">
        <v>13591</v>
      </c>
    </row>
    <row r="2415" spans="2:11" s="256" customFormat="1" ht="13.5" customHeight="1" x14ac:dyDescent="0.2">
      <c r="B2415" s="268">
        <v>3.5</v>
      </c>
      <c r="C2415" s="268">
        <v>1.5</v>
      </c>
      <c r="D2415" s="268">
        <v>30</v>
      </c>
      <c r="E2415" s="268">
        <v>20</v>
      </c>
      <c r="F2415" s="268"/>
      <c r="G2415" s="268"/>
      <c r="H2415" s="269"/>
      <c r="I2415" s="270" t="s">
        <v>237</v>
      </c>
      <c r="J2415" s="271">
        <v>335773</v>
      </c>
      <c r="K2415" s="272">
        <v>17726</v>
      </c>
    </row>
    <row r="2416" spans="2:11" s="256" customFormat="1" ht="13.5" customHeight="1" x14ac:dyDescent="0.2">
      <c r="B2416" s="268"/>
      <c r="C2416" s="268"/>
      <c r="D2416" s="268"/>
      <c r="E2416" s="268"/>
      <c r="F2416" s="268"/>
      <c r="G2416" s="268"/>
      <c r="H2416" s="269"/>
      <c r="I2416" s="270" t="s">
        <v>238</v>
      </c>
      <c r="J2416" s="271">
        <v>335773</v>
      </c>
      <c r="K2416" s="272">
        <v>13595</v>
      </c>
    </row>
    <row r="2417" spans="2:11" s="256" customFormat="1" ht="13.5" customHeight="1" x14ac:dyDescent="0.2">
      <c r="B2417" s="268"/>
      <c r="C2417" s="268"/>
      <c r="D2417" s="268">
        <v>38</v>
      </c>
      <c r="E2417" s="268">
        <v>0</v>
      </c>
      <c r="F2417" s="268"/>
      <c r="G2417" s="268"/>
      <c r="H2417" s="269"/>
      <c r="I2417" s="270" t="s">
        <v>239</v>
      </c>
      <c r="J2417" s="271">
        <v>335773</v>
      </c>
      <c r="K2417" s="272">
        <v>15704</v>
      </c>
    </row>
    <row r="2418" spans="2:11" s="256" customFormat="1" ht="13.5" customHeight="1" x14ac:dyDescent="0.2">
      <c r="B2418" s="268"/>
      <c r="C2418" s="268"/>
      <c r="D2418" s="268">
        <v>45</v>
      </c>
      <c r="E2418" s="268">
        <v>0</v>
      </c>
      <c r="F2418" s="268"/>
      <c r="G2418" s="268"/>
      <c r="H2418" s="269"/>
      <c r="I2418" s="270" t="s">
        <v>240</v>
      </c>
      <c r="J2418" s="271">
        <v>335773</v>
      </c>
      <c r="K2418" s="272">
        <v>15705</v>
      </c>
    </row>
    <row r="2419" spans="2:11" s="256" customFormat="1" ht="26.25" customHeight="1" x14ac:dyDescent="0.2"/>
    <row r="2420" spans="2:11" s="256" customFormat="1" ht="13.5" customHeight="1" x14ac:dyDescent="0.2">
      <c r="B2420" s="257"/>
      <c r="C2420" s="258"/>
      <c r="D2420" s="258"/>
      <c r="E2420" s="258"/>
      <c r="F2420" s="258"/>
      <c r="G2420" s="259"/>
      <c r="H2420" s="260" t="s">
        <v>368</v>
      </c>
      <c r="I2420" s="261"/>
      <c r="J2420" s="262" t="s">
        <v>228</v>
      </c>
      <c r="K2420" s="262" t="s">
        <v>229</v>
      </c>
    </row>
    <row r="2421" spans="2:11" s="256" customFormat="1" ht="13.5" customHeight="1" x14ac:dyDescent="0.2">
      <c r="B2421" s="263"/>
      <c r="C2421" s="264"/>
      <c r="D2421" s="264"/>
      <c r="E2421" s="264"/>
      <c r="F2421" s="369" t="s">
        <v>230</v>
      </c>
      <c r="G2421" s="369"/>
      <c r="H2421" s="369"/>
      <c r="I2421" s="261"/>
      <c r="J2421" s="261"/>
      <c r="K2421" s="265"/>
    </row>
    <row r="2422" spans="2:11" s="256" customFormat="1" ht="13.5" customHeight="1" x14ac:dyDescent="0.2">
      <c r="B2422" s="367" t="s">
        <v>231</v>
      </c>
      <c r="C2422" s="367"/>
      <c r="D2422" s="367" t="s">
        <v>232</v>
      </c>
      <c r="E2422" s="367"/>
      <c r="F2422" s="266" t="s">
        <v>232</v>
      </c>
      <c r="G2422" s="266" t="s">
        <v>232</v>
      </c>
      <c r="H2422" s="368" t="s">
        <v>231</v>
      </c>
      <c r="I2422" s="267" t="s">
        <v>233</v>
      </c>
      <c r="J2422" s="261"/>
      <c r="K2422" s="265"/>
    </row>
    <row r="2423" spans="2:11" s="256" customFormat="1" ht="13.5" customHeight="1" x14ac:dyDescent="0.2">
      <c r="B2423" s="266" t="s">
        <v>234</v>
      </c>
      <c r="C2423" s="266" t="s">
        <v>235</v>
      </c>
      <c r="D2423" s="266" t="s">
        <v>234</v>
      </c>
      <c r="E2423" s="266" t="s">
        <v>235</v>
      </c>
      <c r="F2423" s="266" t="s">
        <v>592</v>
      </c>
      <c r="G2423" s="266" t="s">
        <v>592</v>
      </c>
      <c r="H2423" s="368"/>
      <c r="I2423" s="261"/>
      <c r="J2423" s="261"/>
      <c r="K2423" s="265"/>
    </row>
    <row r="2424" spans="2:11" s="256" customFormat="1" ht="13.5" customHeight="1" x14ac:dyDescent="0.2">
      <c r="B2424" s="268"/>
      <c r="C2424" s="268"/>
      <c r="D2424" s="268">
        <v>0</v>
      </c>
      <c r="E2424" s="268">
        <v>0</v>
      </c>
      <c r="F2424" s="268"/>
      <c r="G2424" s="268"/>
      <c r="H2424" s="269"/>
      <c r="I2424" s="270" t="s">
        <v>238</v>
      </c>
      <c r="J2424" s="271">
        <v>337547</v>
      </c>
      <c r="K2424" s="272">
        <v>13595</v>
      </c>
    </row>
    <row r="2425" spans="2:11" s="256" customFormat="1" ht="13.5" customHeight="1" x14ac:dyDescent="0.2">
      <c r="B2425" s="268"/>
      <c r="C2425" s="268"/>
      <c r="D2425" s="268">
        <v>7.5</v>
      </c>
      <c r="E2425" s="268">
        <v>2.5</v>
      </c>
      <c r="F2425" s="268"/>
      <c r="G2425" s="268"/>
      <c r="H2425" s="269"/>
      <c r="I2425" s="270" t="s">
        <v>276</v>
      </c>
      <c r="J2425" s="271">
        <v>337547</v>
      </c>
      <c r="K2425" s="272">
        <v>15644</v>
      </c>
    </row>
    <row r="2426" spans="2:11" s="256" customFormat="1" ht="13.5" customHeight="1" x14ac:dyDescent="0.2">
      <c r="B2426" s="268"/>
      <c r="C2426" s="268"/>
      <c r="D2426" s="268">
        <v>57.5</v>
      </c>
      <c r="E2426" s="268">
        <v>0</v>
      </c>
      <c r="F2426" s="268"/>
      <c r="G2426" s="268"/>
      <c r="H2426" s="269"/>
      <c r="I2426" s="270" t="s">
        <v>239</v>
      </c>
      <c r="J2426" s="271">
        <v>337547</v>
      </c>
      <c r="K2426" s="272">
        <v>15704</v>
      </c>
    </row>
    <row r="2427" spans="2:11" s="256" customFormat="1" ht="13.5" customHeight="1" x14ac:dyDescent="0.2">
      <c r="B2427" s="268"/>
      <c r="C2427" s="268"/>
      <c r="D2427" s="268">
        <v>47.5</v>
      </c>
      <c r="E2427" s="268">
        <v>42.5</v>
      </c>
      <c r="F2427" s="268"/>
      <c r="G2427" s="268"/>
      <c r="H2427" s="269"/>
      <c r="I2427" s="270" t="s">
        <v>240</v>
      </c>
      <c r="J2427" s="271">
        <v>337547</v>
      </c>
      <c r="K2427" s="272">
        <v>15705</v>
      </c>
    </row>
    <row r="2428" spans="2:11" s="256" customFormat="1" ht="13.5" customHeight="1" x14ac:dyDescent="0.2">
      <c r="B2428" s="268"/>
      <c r="C2428" s="268"/>
      <c r="D2428" s="268"/>
      <c r="E2428" s="268"/>
      <c r="F2428" s="268"/>
      <c r="G2428" s="268"/>
      <c r="H2428" s="269"/>
      <c r="I2428" s="270" t="s">
        <v>279</v>
      </c>
      <c r="J2428" s="271">
        <v>337547</v>
      </c>
      <c r="K2428" s="272">
        <v>16144</v>
      </c>
    </row>
    <row r="2429" spans="2:11" s="256" customFormat="1" ht="26.25" customHeight="1" x14ac:dyDescent="0.2"/>
    <row r="2430" spans="2:11" s="256" customFormat="1" ht="13.5" customHeight="1" x14ac:dyDescent="0.2">
      <c r="B2430" s="257"/>
      <c r="C2430" s="258"/>
      <c r="D2430" s="258"/>
      <c r="E2430" s="258"/>
      <c r="F2430" s="258"/>
      <c r="G2430" s="259"/>
      <c r="H2430" s="260" t="s">
        <v>545</v>
      </c>
      <c r="I2430" s="261"/>
      <c r="J2430" s="262" t="s">
        <v>228</v>
      </c>
      <c r="K2430" s="262" t="s">
        <v>229</v>
      </c>
    </row>
    <row r="2431" spans="2:11" s="256" customFormat="1" ht="13.5" customHeight="1" x14ac:dyDescent="0.2">
      <c r="B2431" s="263"/>
      <c r="C2431" s="264"/>
      <c r="D2431" s="264"/>
      <c r="E2431" s="264"/>
      <c r="F2431" s="369" t="s">
        <v>230</v>
      </c>
      <c r="G2431" s="369"/>
      <c r="H2431" s="369"/>
      <c r="I2431" s="261"/>
      <c r="J2431" s="261"/>
      <c r="K2431" s="265"/>
    </row>
    <row r="2432" spans="2:11" s="256" customFormat="1" ht="13.5" customHeight="1" x14ac:dyDescent="0.2">
      <c r="B2432" s="367" t="s">
        <v>231</v>
      </c>
      <c r="C2432" s="367"/>
      <c r="D2432" s="367" t="s">
        <v>232</v>
      </c>
      <c r="E2432" s="367"/>
      <c r="F2432" s="266" t="s">
        <v>232</v>
      </c>
      <c r="G2432" s="266" t="s">
        <v>232</v>
      </c>
      <c r="H2432" s="368" t="s">
        <v>231</v>
      </c>
      <c r="I2432" s="267" t="s">
        <v>233</v>
      </c>
      <c r="J2432" s="261"/>
      <c r="K2432" s="265"/>
    </row>
    <row r="2433" spans="2:11" s="256" customFormat="1" ht="13.5" customHeight="1" x14ac:dyDescent="0.2">
      <c r="B2433" s="266" t="s">
        <v>234</v>
      </c>
      <c r="C2433" s="266" t="s">
        <v>235</v>
      </c>
      <c r="D2433" s="266" t="s">
        <v>234</v>
      </c>
      <c r="E2433" s="266" t="s">
        <v>235</v>
      </c>
      <c r="F2433" s="266" t="s">
        <v>592</v>
      </c>
      <c r="G2433" s="266" t="s">
        <v>592</v>
      </c>
      <c r="H2433" s="368"/>
      <c r="I2433" s="261"/>
      <c r="J2433" s="261"/>
      <c r="K2433" s="265"/>
    </row>
    <row r="2434" spans="2:11" s="256" customFormat="1" ht="13.5" customHeight="1" x14ac:dyDescent="0.2">
      <c r="B2434" s="273"/>
      <c r="C2434" s="273"/>
      <c r="D2434" s="273"/>
      <c r="E2434" s="273">
        <v>100</v>
      </c>
      <c r="F2434" s="273"/>
      <c r="G2434" s="273"/>
      <c r="H2434" s="274"/>
      <c r="I2434" s="275" t="s">
        <v>257</v>
      </c>
      <c r="J2434" s="271">
        <v>339876</v>
      </c>
      <c r="K2434" s="272">
        <v>11566</v>
      </c>
    </row>
    <row r="2435" spans="2:11" s="256" customFormat="1" ht="26.25" customHeight="1" x14ac:dyDescent="0.2"/>
    <row r="2436" spans="2:11" s="256" customFormat="1" ht="13.5" customHeight="1" x14ac:dyDescent="0.2">
      <c r="B2436" s="257"/>
      <c r="C2436" s="258"/>
      <c r="D2436" s="258"/>
      <c r="E2436" s="258"/>
      <c r="F2436" s="258"/>
      <c r="G2436" s="259"/>
      <c r="H2436" s="260" t="s">
        <v>369</v>
      </c>
      <c r="I2436" s="261"/>
      <c r="J2436" s="262" t="s">
        <v>228</v>
      </c>
      <c r="K2436" s="262" t="s">
        <v>229</v>
      </c>
    </row>
    <row r="2437" spans="2:11" s="256" customFormat="1" ht="13.5" customHeight="1" x14ac:dyDescent="0.2">
      <c r="B2437" s="263"/>
      <c r="C2437" s="264"/>
      <c r="D2437" s="264"/>
      <c r="E2437" s="264"/>
      <c r="F2437" s="369" t="s">
        <v>618</v>
      </c>
      <c r="G2437" s="369"/>
      <c r="H2437" s="369"/>
      <c r="I2437" s="261"/>
      <c r="J2437" s="261"/>
      <c r="K2437" s="265"/>
    </row>
    <row r="2438" spans="2:11" s="256" customFormat="1" ht="13.5" customHeight="1" x14ac:dyDescent="0.2">
      <c r="B2438" s="367" t="s">
        <v>231</v>
      </c>
      <c r="C2438" s="367"/>
      <c r="D2438" s="367" t="s">
        <v>232</v>
      </c>
      <c r="E2438" s="367"/>
      <c r="F2438" s="266" t="s">
        <v>232</v>
      </c>
      <c r="G2438" s="266" t="s">
        <v>232</v>
      </c>
      <c r="H2438" s="368" t="s">
        <v>231</v>
      </c>
      <c r="I2438" s="267" t="s">
        <v>233</v>
      </c>
      <c r="J2438" s="261"/>
      <c r="K2438" s="265"/>
    </row>
    <row r="2439" spans="2:11" s="256" customFormat="1" ht="13.5" customHeight="1" x14ac:dyDescent="0.2">
      <c r="B2439" s="266" t="s">
        <v>234</v>
      </c>
      <c r="C2439" s="266" t="s">
        <v>235</v>
      </c>
      <c r="D2439" s="266" t="s">
        <v>234</v>
      </c>
      <c r="E2439" s="266" t="s">
        <v>235</v>
      </c>
      <c r="F2439" s="266" t="s">
        <v>592</v>
      </c>
      <c r="G2439" s="266" t="s">
        <v>594</v>
      </c>
      <c r="H2439" s="368"/>
      <c r="I2439" s="261"/>
      <c r="J2439" s="261"/>
      <c r="K2439" s="265"/>
    </row>
    <row r="2440" spans="2:11" s="256" customFormat="1" ht="13.5" customHeight="1" x14ac:dyDescent="0.2">
      <c r="B2440" s="268"/>
      <c r="C2440" s="268"/>
      <c r="D2440" s="268"/>
      <c r="E2440" s="268"/>
      <c r="F2440" s="268">
        <v>25.030616283422798</v>
      </c>
      <c r="G2440" s="268">
        <v>25.132407687376102</v>
      </c>
      <c r="H2440" s="269">
        <v>4.4546450048685697</v>
      </c>
      <c r="I2440" s="270" t="s">
        <v>236</v>
      </c>
      <c r="J2440" s="271">
        <v>5004</v>
      </c>
      <c r="K2440" s="272">
        <v>13591</v>
      </c>
    </row>
    <row r="2441" spans="2:11" s="256" customFormat="1" ht="13.5" customHeight="1" x14ac:dyDescent="0.2">
      <c r="B2441" s="268"/>
      <c r="C2441" s="268"/>
      <c r="D2441" s="268"/>
      <c r="E2441" s="268"/>
      <c r="F2441" s="268">
        <v>25.030616283422798</v>
      </c>
      <c r="G2441" s="268">
        <v>25.132407687376102</v>
      </c>
      <c r="H2441" s="269">
        <v>4.4546450048685697</v>
      </c>
      <c r="I2441" s="270" t="s">
        <v>250</v>
      </c>
      <c r="J2441" s="271">
        <v>5004</v>
      </c>
      <c r="K2441" s="272">
        <v>19967</v>
      </c>
    </row>
    <row r="2442" spans="2:11" s="256" customFormat="1" ht="13.5" customHeight="1" x14ac:dyDescent="0.2">
      <c r="B2442" s="273"/>
      <c r="C2442" s="273"/>
      <c r="D2442" s="273"/>
      <c r="E2442" s="273"/>
      <c r="F2442" s="273">
        <v>8.914559918318778</v>
      </c>
      <c r="G2442" s="273">
        <v>8.9118492878764499</v>
      </c>
      <c r="H2442" s="274">
        <v>5.68491829704368</v>
      </c>
      <c r="I2442" s="275" t="s">
        <v>251</v>
      </c>
      <c r="J2442" s="271">
        <v>5004</v>
      </c>
      <c r="K2442" s="272">
        <v>15744</v>
      </c>
    </row>
    <row r="2443" spans="2:11" s="256" customFormat="1" ht="13.5" customHeight="1" x14ac:dyDescent="0.2">
      <c r="B2443" s="273"/>
      <c r="C2443" s="273"/>
      <c r="D2443" s="273"/>
      <c r="E2443" s="273"/>
      <c r="F2443" s="273">
        <v>8.7707339082841802</v>
      </c>
      <c r="G2443" s="273">
        <v>8.7822662800847606</v>
      </c>
      <c r="H2443" s="274">
        <v>3.5477203785056499</v>
      </c>
      <c r="I2443" s="275" t="s">
        <v>252</v>
      </c>
      <c r="J2443" s="271">
        <v>5004</v>
      </c>
      <c r="K2443" s="272">
        <v>13462</v>
      </c>
    </row>
    <row r="2444" spans="2:11" s="256" customFormat="1" ht="13.5" customHeight="1" x14ac:dyDescent="0.2">
      <c r="B2444" s="273"/>
      <c r="C2444" s="273"/>
      <c r="D2444" s="273"/>
      <c r="E2444" s="273"/>
      <c r="F2444" s="273">
        <v>5.9862090399105696</v>
      </c>
      <c r="G2444" s="273">
        <v>6.0760005109874493</v>
      </c>
      <c r="H2444" s="274">
        <v>4.2822185202113694</v>
      </c>
      <c r="I2444" s="275" t="s">
        <v>253</v>
      </c>
      <c r="J2444" s="271">
        <v>5004</v>
      </c>
      <c r="K2444" s="272">
        <v>15544</v>
      </c>
    </row>
    <row r="2445" spans="2:11" s="256" customFormat="1" ht="13.5" customHeight="1" x14ac:dyDescent="0.2">
      <c r="B2445" s="273"/>
      <c r="C2445" s="273"/>
      <c r="D2445" s="273"/>
      <c r="E2445" s="273"/>
      <c r="F2445" s="273">
        <v>0.29935318768577801</v>
      </c>
      <c r="G2445" s="273">
        <v>0.298402727235066</v>
      </c>
      <c r="H2445" s="274">
        <v>3.7190047322228001</v>
      </c>
      <c r="I2445" s="275" t="s">
        <v>254</v>
      </c>
      <c r="J2445" s="271">
        <v>5004</v>
      </c>
      <c r="K2445" s="272">
        <v>12978</v>
      </c>
    </row>
    <row r="2446" spans="2:11" s="256" customFormat="1" ht="13.5" customHeight="1" x14ac:dyDescent="0.2">
      <c r="B2446" s="268"/>
      <c r="C2446" s="268"/>
      <c r="D2446" s="268"/>
      <c r="E2446" s="268"/>
      <c r="F2446" s="268">
        <v>23.491242766504101</v>
      </c>
      <c r="G2446" s="268">
        <v>23.3264777602393</v>
      </c>
      <c r="H2446" s="269">
        <v>3.6281223046842501</v>
      </c>
      <c r="I2446" s="270" t="s">
        <v>237</v>
      </c>
      <c r="J2446" s="271">
        <v>5004</v>
      </c>
      <c r="K2446" s="272">
        <v>17726</v>
      </c>
    </row>
    <row r="2447" spans="2:11" s="256" customFormat="1" ht="13.5" customHeight="1" x14ac:dyDescent="0.2">
      <c r="B2447" s="273"/>
      <c r="C2447" s="273"/>
      <c r="D2447" s="273"/>
      <c r="E2447" s="273"/>
      <c r="F2447" s="273">
        <v>1.47327995456883</v>
      </c>
      <c r="G2447" s="273">
        <v>1.29122377691398</v>
      </c>
      <c r="H2447" s="274">
        <v>0.103896613609188</v>
      </c>
      <c r="I2447" s="275" t="s">
        <v>255</v>
      </c>
      <c r="J2447" s="271">
        <v>5004</v>
      </c>
      <c r="K2447" s="272">
        <v>17727</v>
      </c>
    </row>
    <row r="2448" spans="2:11" s="256" customFormat="1" ht="13.5" customHeight="1" x14ac:dyDescent="0.2">
      <c r="B2448" s="268"/>
      <c r="C2448" s="268"/>
      <c r="D2448" s="268"/>
      <c r="E2448" s="268"/>
      <c r="F2448" s="268">
        <v>22.017962811935298</v>
      </c>
      <c r="G2448" s="268">
        <v>22.035253983325298</v>
      </c>
      <c r="H2448" s="269">
        <v>3.8639375392900104</v>
      </c>
      <c r="I2448" s="270" t="s">
        <v>256</v>
      </c>
      <c r="J2448" s="271">
        <v>5004</v>
      </c>
      <c r="K2448" s="272">
        <v>13592</v>
      </c>
    </row>
    <row r="2449" spans="2:11" s="256" customFormat="1" ht="13.5" customHeight="1" x14ac:dyDescent="0.2">
      <c r="B2449" s="273"/>
      <c r="C2449" s="273"/>
      <c r="D2449" s="273"/>
      <c r="E2449" s="273"/>
      <c r="F2449" s="273">
        <v>3.9750134335986296</v>
      </c>
      <c r="G2449" s="273">
        <v>3.9726098331820197</v>
      </c>
      <c r="H2449" s="274">
        <v>0.77477129305790804</v>
      </c>
      <c r="I2449" s="275" t="s">
        <v>257</v>
      </c>
      <c r="J2449" s="271">
        <v>5004</v>
      </c>
      <c r="K2449" s="272">
        <v>11566</v>
      </c>
    </row>
    <row r="2450" spans="2:11" s="256" customFormat="1" ht="13.5" customHeight="1" x14ac:dyDescent="0.2">
      <c r="B2450" s="273"/>
      <c r="C2450" s="273"/>
      <c r="D2450" s="273"/>
      <c r="E2450" s="273"/>
      <c r="F2450" s="273">
        <v>10.279622141076299</v>
      </c>
      <c r="G2450" s="273">
        <v>10.283658129305699</v>
      </c>
      <c r="H2450" s="274">
        <v>4.8501632075082206</v>
      </c>
      <c r="I2450" s="275" t="s">
        <v>258</v>
      </c>
      <c r="J2450" s="271">
        <v>5004</v>
      </c>
      <c r="K2450" s="272">
        <v>13419</v>
      </c>
    </row>
    <row r="2451" spans="2:11" s="256" customFormat="1" ht="13.5" customHeight="1" x14ac:dyDescent="0.2">
      <c r="B2451" s="273"/>
      <c r="C2451" s="273"/>
      <c r="D2451" s="273"/>
      <c r="E2451" s="273"/>
      <c r="F2451" s="273">
        <v>0</v>
      </c>
      <c r="G2451" s="273">
        <v>0</v>
      </c>
      <c r="H2451" s="274"/>
      <c r="I2451" s="275" t="s">
        <v>259</v>
      </c>
      <c r="J2451" s="271">
        <v>5004</v>
      </c>
      <c r="K2451" s="272">
        <v>11568</v>
      </c>
    </row>
    <row r="2452" spans="2:11" s="256" customFormat="1" ht="13.5" customHeight="1" x14ac:dyDescent="0.2">
      <c r="B2452" s="273"/>
      <c r="C2452" s="273"/>
      <c r="D2452" s="273"/>
      <c r="E2452" s="273"/>
      <c r="F2452" s="273">
        <v>3.9078028192106098</v>
      </c>
      <c r="G2452" s="273">
        <v>3.9133404189761296</v>
      </c>
      <c r="H2452" s="274">
        <v>4.5155433126286297</v>
      </c>
      <c r="I2452" s="275" t="s">
        <v>260</v>
      </c>
      <c r="J2452" s="271">
        <v>5004</v>
      </c>
      <c r="K2452" s="272">
        <v>12479</v>
      </c>
    </row>
    <row r="2453" spans="2:11" s="256" customFormat="1" ht="13.5" customHeight="1" x14ac:dyDescent="0.2">
      <c r="B2453" s="273"/>
      <c r="C2453" s="273"/>
      <c r="D2453" s="273"/>
      <c r="E2453" s="273"/>
      <c r="F2453" s="273">
        <v>0.287574457043767</v>
      </c>
      <c r="G2453" s="273">
        <v>0.28705543047680498</v>
      </c>
      <c r="H2453" s="274">
        <v>3.1653897523501602</v>
      </c>
      <c r="I2453" s="275" t="s">
        <v>261</v>
      </c>
      <c r="J2453" s="271">
        <v>5004</v>
      </c>
      <c r="K2453" s="272">
        <v>12480</v>
      </c>
    </row>
    <row r="2454" spans="2:11" s="256" customFormat="1" ht="13.5" customHeight="1" x14ac:dyDescent="0.2">
      <c r="B2454" s="273"/>
      <c r="C2454" s="273"/>
      <c r="D2454" s="273"/>
      <c r="E2454" s="273"/>
      <c r="F2454" s="273">
        <v>0.68533179757011498</v>
      </c>
      <c r="G2454" s="273">
        <v>0.693987113425936</v>
      </c>
      <c r="H2454" s="274">
        <v>4.4651278385540998</v>
      </c>
      <c r="I2454" s="275" t="s">
        <v>262</v>
      </c>
      <c r="J2454" s="271">
        <v>5004</v>
      </c>
      <c r="K2454" s="272">
        <v>11578</v>
      </c>
    </row>
    <row r="2455" spans="2:11" s="256" customFormat="1" ht="13.5" customHeight="1" x14ac:dyDescent="0.2">
      <c r="B2455" s="273"/>
      <c r="C2455" s="273"/>
      <c r="D2455" s="273"/>
      <c r="E2455" s="273"/>
      <c r="F2455" s="273">
        <v>0</v>
      </c>
      <c r="G2455" s="273">
        <v>0</v>
      </c>
      <c r="H2455" s="274"/>
      <c r="I2455" s="275" t="s">
        <v>263</v>
      </c>
      <c r="J2455" s="271">
        <v>5004</v>
      </c>
      <c r="K2455" s="272">
        <v>12497</v>
      </c>
    </row>
    <row r="2456" spans="2:11" s="256" customFormat="1" ht="13.5" customHeight="1" x14ac:dyDescent="0.2">
      <c r="B2456" s="273"/>
      <c r="C2456" s="273"/>
      <c r="D2456" s="273"/>
      <c r="E2456" s="273"/>
      <c r="F2456" s="273">
        <v>1.56321588669901</v>
      </c>
      <c r="G2456" s="273">
        <v>1.56512762423567</v>
      </c>
      <c r="H2456" s="274">
        <v>6.6636203904505296</v>
      </c>
      <c r="I2456" s="275" t="s">
        <v>264</v>
      </c>
      <c r="J2456" s="271">
        <v>5004</v>
      </c>
      <c r="K2456" s="272">
        <v>15546</v>
      </c>
    </row>
    <row r="2457" spans="2:11" s="256" customFormat="1" ht="13.5" customHeight="1" x14ac:dyDescent="0.2">
      <c r="B2457" s="273"/>
      <c r="C2457" s="273"/>
      <c r="D2457" s="273"/>
      <c r="E2457" s="273"/>
      <c r="F2457" s="273">
        <v>1.3194022767368299</v>
      </c>
      <c r="G2457" s="273">
        <v>1.3194754337230499</v>
      </c>
      <c r="H2457" s="274">
        <v>0.08</v>
      </c>
      <c r="I2457" s="275" t="s">
        <v>265</v>
      </c>
      <c r="J2457" s="271">
        <v>5004</v>
      </c>
      <c r="K2457" s="272">
        <v>12481</v>
      </c>
    </row>
    <row r="2458" spans="2:11" s="256" customFormat="1" ht="13.5" customHeight="1" x14ac:dyDescent="0.2">
      <c r="B2458" s="268"/>
      <c r="C2458" s="268"/>
      <c r="D2458" s="268"/>
      <c r="E2458" s="268"/>
      <c r="F2458" s="268">
        <v>10.368916953930999</v>
      </c>
      <c r="G2458" s="268">
        <v>10.413561532968698</v>
      </c>
      <c r="H2458" s="269">
        <v>2.8016217830297303</v>
      </c>
      <c r="I2458" s="270" t="s">
        <v>266</v>
      </c>
      <c r="J2458" s="271">
        <v>5004</v>
      </c>
      <c r="K2458" s="272">
        <v>13594</v>
      </c>
    </row>
    <row r="2459" spans="2:11" s="256" customFormat="1" ht="13.5" customHeight="1" x14ac:dyDescent="0.2">
      <c r="B2459" s="273"/>
      <c r="C2459" s="273"/>
      <c r="D2459" s="273"/>
      <c r="E2459" s="273"/>
      <c r="F2459" s="273">
        <v>1.3694977774860499</v>
      </c>
      <c r="G2459" s="273">
        <v>1.3745064204017301</v>
      </c>
      <c r="H2459" s="274">
        <v>0.75789401887806895</v>
      </c>
      <c r="I2459" s="275" t="s">
        <v>267</v>
      </c>
      <c r="J2459" s="271">
        <v>5004</v>
      </c>
      <c r="K2459" s="272">
        <v>15609</v>
      </c>
    </row>
    <row r="2460" spans="2:11" s="256" customFormat="1" ht="13.5" customHeight="1" x14ac:dyDescent="0.2">
      <c r="B2460" s="273"/>
      <c r="C2460" s="273"/>
      <c r="D2460" s="273"/>
      <c r="E2460" s="273"/>
      <c r="F2460" s="273">
        <v>7.5185684739796592</v>
      </c>
      <c r="G2460" s="273">
        <v>7.554921569050939</v>
      </c>
      <c r="H2460" s="274">
        <v>3.2942410124253398</v>
      </c>
      <c r="I2460" s="275" t="s">
        <v>268</v>
      </c>
      <c r="J2460" s="271">
        <v>5004</v>
      </c>
      <c r="K2460" s="272">
        <v>11524</v>
      </c>
    </row>
    <row r="2461" spans="2:11" s="256" customFormat="1" ht="13.5" customHeight="1" x14ac:dyDescent="0.2">
      <c r="B2461" s="273"/>
      <c r="C2461" s="273"/>
      <c r="D2461" s="273"/>
      <c r="E2461" s="273"/>
      <c r="F2461" s="273">
        <v>0.45304226289539301</v>
      </c>
      <c r="G2461" s="273">
        <v>0.45182804557787698</v>
      </c>
      <c r="H2461" s="274">
        <v>4.8738032855673197</v>
      </c>
      <c r="I2461" s="275" t="s">
        <v>269</v>
      </c>
      <c r="J2461" s="271">
        <v>5004</v>
      </c>
      <c r="K2461" s="272">
        <v>15745</v>
      </c>
    </row>
    <row r="2462" spans="2:11" s="256" customFormat="1" ht="13.5" customHeight="1" x14ac:dyDescent="0.2">
      <c r="B2462" s="273"/>
      <c r="C2462" s="273"/>
      <c r="D2462" s="273"/>
      <c r="E2462" s="273"/>
      <c r="F2462" s="273">
        <v>0.18980870796595797</v>
      </c>
      <c r="G2462" s="273">
        <v>0.202942701965515</v>
      </c>
      <c r="H2462" s="274">
        <v>5.4572519360342095</v>
      </c>
      <c r="I2462" s="275" t="s">
        <v>270</v>
      </c>
      <c r="J2462" s="271">
        <v>5004</v>
      </c>
      <c r="K2462" s="272">
        <v>15545</v>
      </c>
    </row>
    <row r="2463" spans="2:11" s="256" customFormat="1" ht="13.5" customHeight="1" x14ac:dyDescent="0.2">
      <c r="B2463" s="268"/>
      <c r="C2463" s="268"/>
      <c r="D2463" s="268"/>
      <c r="E2463" s="268"/>
      <c r="F2463" s="268">
        <v>35.493690105941702</v>
      </c>
      <c r="G2463" s="268">
        <v>35.394723044852299</v>
      </c>
      <c r="H2463" s="269">
        <v>0</v>
      </c>
      <c r="I2463" s="270" t="s">
        <v>238</v>
      </c>
      <c r="J2463" s="271">
        <v>5004</v>
      </c>
      <c r="K2463" s="272">
        <v>13595</v>
      </c>
    </row>
    <row r="2464" spans="2:11" s="256" customFormat="1" ht="13.5" customHeight="1" x14ac:dyDescent="0.2">
      <c r="B2464" s="273"/>
      <c r="C2464" s="273"/>
      <c r="D2464" s="273"/>
      <c r="E2464" s="273"/>
      <c r="F2464" s="273">
        <v>4.1082603126122494</v>
      </c>
      <c r="G2464" s="273">
        <v>4.0819672095480897</v>
      </c>
      <c r="H2464" s="274"/>
      <c r="I2464" s="275" t="s">
        <v>271</v>
      </c>
      <c r="J2464" s="271">
        <v>5004</v>
      </c>
      <c r="K2464" s="272">
        <v>15610</v>
      </c>
    </row>
    <row r="2465" spans="2:11" s="256" customFormat="1" ht="13.5" customHeight="1" x14ac:dyDescent="0.2">
      <c r="B2465" s="273"/>
      <c r="C2465" s="273"/>
      <c r="D2465" s="273"/>
      <c r="E2465" s="273"/>
      <c r="F2465" s="273">
        <v>14.9277384314461</v>
      </c>
      <c r="G2465" s="273">
        <v>14.904272982076099</v>
      </c>
      <c r="H2465" s="274"/>
      <c r="I2465" s="275" t="s">
        <v>246</v>
      </c>
      <c r="J2465" s="271">
        <v>5004</v>
      </c>
      <c r="K2465" s="272">
        <v>15611</v>
      </c>
    </row>
    <row r="2466" spans="2:11" s="256" customFormat="1" ht="13.5" customHeight="1" x14ac:dyDescent="0.2">
      <c r="B2466" s="273"/>
      <c r="C2466" s="273"/>
      <c r="D2466" s="273"/>
      <c r="E2466" s="273"/>
      <c r="F2466" s="273">
        <v>19.782019839457096</v>
      </c>
      <c r="G2466" s="273">
        <v>19.703100740130299</v>
      </c>
      <c r="H2466" s="274"/>
      <c r="I2466" s="275" t="s">
        <v>272</v>
      </c>
      <c r="J2466" s="271">
        <v>5004</v>
      </c>
      <c r="K2466" s="272">
        <v>15608</v>
      </c>
    </row>
    <row r="2467" spans="2:11" s="256" customFormat="1" ht="13.5" customHeight="1" x14ac:dyDescent="0.2">
      <c r="B2467" s="268"/>
      <c r="C2467" s="268"/>
      <c r="D2467" s="268"/>
      <c r="E2467" s="268"/>
      <c r="F2467" s="268">
        <v>7.4886408923708494</v>
      </c>
      <c r="G2467" s="268">
        <v>7.5966906585653895</v>
      </c>
      <c r="H2467" s="269">
        <v>4.9354125736930397E-2</v>
      </c>
      <c r="I2467" s="270" t="s">
        <v>273</v>
      </c>
      <c r="J2467" s="271">
        <v>5004</v>
      </c>
      <c r="K2467" s="272">
        <v>15584</v>
      </c>
    </row>
    <row r="2468" spans="2:11" s="256" customFormat="1" ht="13.5" customHeight="1" x14ac:dyDescent="0.2">
      <c r="B2468" s="268"/>
      <c r="C2468" s="268"/>
      <c r="D2468" s="268"/>
      <c r="E2468" s="268"/>
      <c r="F2468" s="268">
        <v>2.3720529622963902</v>
      </c>
      <c r="G2468" s="268">
        <v>2.3814744275145801</v>
      </c>
      <c r="H2468" s="269">
        <v>0</v>
      </c>
      <c r="I2468" s="270" t="s">
        <v>274</v>
      </c>
      <c r="J2468" s="271">
        <v>5004</v>
      </c>
      <c r="K2468" s="272">
        <v>17728</v>
      </c>
    </row>
    <row r="2469" spans="2:11" s="256" customFormat="1" ht="13.5" customHeight="1" x14ac:dyDescent="0.2">
      <c r="B2469" s="268"/>
      <c r="C2469" s="268"/>
      <c r="D2469" s="268"/>
      <c r="E2469" s="268"/>
      <c r="F2469" s="268">
        <v>-14.487020169526799</v>
      </c>
      <c r="G2469" s="268">
        <v>-14.558477817372498</v>
      </c>
      <c r="H2469" s="269"/>
      <c r="I2469" s="270" t="s">
        <v>275</v>
      </c>
      <c r="J2469" s="271">
        <v>5004</v>
      </c>
      <c r="K2469" s="272">
        <v>15624</v>
      </c>
    </row>
    <row r="2470" spans="2:11" s="256" customFormat="1" ht="13.5" customHeight="1" x14ac:dyDescent="0.2">
      <c r="B2470" s="268"/>
      <c r="C2470" s="268"/>
      <c r="D2470" s="268"/>
      <c r="E2470" s="268"/>
      <c r="F2470" s="268">
        <v>2.3112796861727398</v>
      </c>
      <c r="G2470" s="268">
        <v>2.1205865728866597</v>
      </c>
      <c r="H2470" s="269">
        <v>6.6226860857098099E-2</v>
      </c>
      <c r="I2470" s="270" t="s">
        <v>276</v>
      </c>
      <c r="J2470" s="271">
        <v>5004</v>
      </c>
      <c r="K2470" s="272">
        <v>15644</v>
      </c>
    </row>
    <row r="2471" spans="2:11" s="256" customFormat="1" ht="13.5" customHeight="1" x14ac:dyDescent="0.2">
      <c r="B2471" s="268"/>
      <c r="C2471" s="268"/>
      <c r="D2471" s="268"/>
      <c r="E2471" s="268"/>
      <c r="F2471" s="268">
        <v>30.422047582782699</v>
      </c>
      <c r="G2471" s="268">
        <v>30.591358575973402</v>
      </c>
      <c r="H2471" s="269">
        <v>3.9364683675753698</v>
      </c>
      <c r="I2471" s="270" t="s">
        <v>239</v>
      </c>
      <c r="J2471" s="271">
        <v>5004</v>
      </c>
      <c r="K2471" s="272">
        <v>15704</v>
      </c>
    </row>
    <row r="2472" spans="2:11" s="256" customFormat="1" ht="13.5" customHeight="1" x14ac:dyDescent="0.2">
      <c r="B2472" s="268"/>
      <c r="C2472" s="268"/>
      <c r="D2472" s="268"/>
      <c r="E2472" s="268"/>
      <c r="F2472" s="268">
        <v>21.7517765290482</v>
      </c>
      <c r="G2472" s="268">
        <v>21.989425210497803</v>
      </c>
      <c r="H2472" s="269">
        <v>2.05554909379926</v>
      </c>
      <c r="I2472" s="270" t="s">
        <v>277</v>
      </c>
      <c r="J2472" s="271">
        <v>5004</v>
      </c>
      <c r="K2472" s="272">
        <v>15749</v>
      </c>
    </row>
    <row r="2473" spans="2:11" s="256" customFormat="1" ht="13.5" customHeight="1" x14ac:dyDescent="0.2">
      <c r="B2473" s="268"/>
      <c r="C2473" s="268"/>
      <c r="D2473" s="268"/>
      <c r="E2473" s="268"/>
      <c r="F2473" s="268">
        <v>104.540317636052</v>
      </c>
      <c r="G2473" s="268">
        <v>104.54086172690199</v>
      </c>
      <c r="H2473" s="269">
        <v>2.26150990570398</v>
      </c>
      <c r="I2473" s="270" t="s">
        <v>278</v>
      </c>
      <c r="J2473" s="271">
        <v>5004</v>
      </c>
      <c r="K2473" s="272">
        <v>11258</v>
      </c>
    </row>
    <row r="2474" spans="2:11" s="256" customFormat="1" ht="13.5" customHeight="1" x14ac:dyDescent="0.2">
      <c r="B2474" s="268"/>
      <c r="C2474" s="268"/>
      <c r="D2474" s="268"/>
      <c r="E2474" s="268"/>
      <c r="F2474" s="268">
        <v>24.538693270479797</v>
      </c>
      <c r="G2474" s="268">
        <v>24.542623670765899</v>
      </c>
      <c r="H2474" s="269">
        <v>4.2648583282008996</v>
      </c>
      <c r="I2474" s="270" t="s">
        <v>240</v>
      </c>
      <c r="J2474" s="271">
        <v>5004</v>
      </c>
      <c r="K2474" s="272">
        <v>15705</v>
      </c>
    </row>
    <row r="2475" spans="2:11" s="256" customFormat="1" ht="13.5" customHeight="1" x14ac:dyDescent="0.2">
      <c r="B2475" s="268"/>
      <c r="C2475" s="268"/>
      <c r="D2475" s="268"/>
      <c r="E2475" s="268"/>
      <c r="F2475" s="268">
        <v>19.229194831655597</v>
      </c>
      <c r="G2475" s="268">
        <v>19.253816977599598</v>
      </c>
      <c r="H2475" s="269">
        <v>0.84319801612044698</v>
      </c>
      <c r="I2475" s="270" t="s">
        <v>279</v>
      </c>
      <c r="J2475" s="271">
        <v>5004</v>
      </c>
      <c r="K2475" s="272">
        <v>16144</v>
      </c>
    </row>
    <row r="2476" spans="2:11" s="256" customFormat="1" ht="13.5" customHeight="1" x14ac:dyDescent="0.2">
      <c r="B2476" s="273"/>
      <c r="C2476" s="273"/>
      <c r="D2476" s="273"/>
      <c r="E2476" s="273"/>
      <c r="F2476" s="273">
        <v>0.83799973160391505</v>
      </c>
      <c r="G2476" s="273">
        <v>0.82936279597268603</v>
      </c>
      <c r="H2476" s="274"/>
      <c r="I2476" s="275" t="s">
        <v>508</v>
      </c>
      <c r="J2476" s="271">
        <v>5004</v>
      </c>
      <c r="K2476" s="272">
        <v>12755</v>
      </c>
    </row>
    <row r="2477" spans="2:11" s="256" customFormat="1" ht="13.5" customHeight="1" x14ac:dyDescent="0.2">
      <c r="B2477" s="273"/>
      <c r="C2477" s="273"/>
      <c r="D2477" s="273"/>
      <c r="E2477" s="273"/>
      <c r="F2477" s="273">
        <v>1.05976022922347</v>
      </c>
      <c r="G2477" s="273">
        <v>1.0638888811923599</v>
      </c>
      <c r="H2477" s="274">
        <v>2.7933700145703297</v>
      </c>
      <c r="I2477" s="275" t="s">
        <v>509</v>
      </c>
      <c r="J2477" s="271">
        <v>5004</v>
      </c>
      <c r="K2477" s="272">
        <v>12359</v>
      </c>
    </row>
    <row r="2478" spans="2:11" s="256" customFormat="1" ht="26.25" customHeight="1" x14ac:dyDescent="0.2"/>
    <row r="2479" spans="2:11" s="256" customFormat="1" ht="22.5" customHeight="1" x14ac:dyDescent="0.2">
      <c r="B2479" s="257"/>
      <c r="C2479" s="258"/>
      <c r="D2479" s="258"/>
      <c r="E2479" s="258"/>
      <c r="F2479" s="258"/>
      <c r="G2479" s="259"/>
      <c r="H2479" s="260" t="s">
        <v>370</v>
      </c>
      <c r="I2479" s="261"/>
      <c r="J2479" s="262" t="s">
        <v>228</v>
      </c>
      <c r="K2479" s="262" t="s">
        <v>229</v>
      </c>
    </row>
    <row r="2480" spans="2:11" s="256" customFormat="1" ht="13.5" customHeight="1" x14ac:dyDescent="0.2">
      <c r="B2480" s="263"/>
      <c r="C2480" s="264"/>
      <c r="D2480" s="264"/>
      <c r="E2480" s="264"/>
      <c r="F2480" s="369" t="s">
        <v>628</v>
      </c>
      <c r="G2480" s="369"/>
      <c r="H2480" s="369"/>
      <c r="I2480" s="261"/>
      <c r="J2480" s="261"/>
      <c r="K2480" s="265"/>
    </row>
    <row r="2481" spans="2:11" s="256" customFormat="1" ht="13.5" customHeight="1" x14ac:dyDescent="0.2">
      <c r="B2481" s="367" t="s">
        <v>231</v>
      </c>
      <c r="C2481" s="367"/>
      <c r="D2481" s="367" t="s">
        <v>232</v>
      </c>
      <c r="E2481" s="367"/>
      <c r="F2481" s="266" t="s">
        <v>232</v>
      </c>
      <c r="G2481" s="266" t="s">
        <v>232</v>
      </c>
      <c r="H2481" s="368" t="s">
        <v>231</v>
      </c>
      <c r="I2481" s="267" t="s">
        <v>233</v>
      </c>
      <c r="J2481" s="261"/>
      <c r="K2481" s="265"/>
    </row>
    <row r="2482" spans="2:11" s="256" customFormat="1" ht="13.5" customHeight="1" x14ac:dyDescent="0.2">
      <c r="B2482" s="266" t="s">
        <v>234</v>
      </c>
      <c r="C2482" s="266" t="s">
        <v>235</v>
      </c>
      <c r="D2482" s="266" t="s">
        <v>234</v>
      </c>
      <c r="E2482" s="266" t="s">
        <v>235</v>
      </c>
      <c r="F2482" s="266" t="s">
        <v>592</v>
      </c>
      <c r="G2482" s="266" t="s">
        <v>594</v>
      </c>
      <c r="H2482" s="368"/>
      <c r="I2482" s="261"/>
      <c r="J2482" s="261"/>
      <c r="K2482" s="265"/>
    </row>
    <row r="2483" spans="2:11" s="256" customFormat="1" ht="13.5" customHeight="1" x14ac:dyDescent="0.2">
      <c r="B2483" s="268">
        <v>5.5</v>
      </c>
      <c r="C2483" s="268">
        <v>3.5</v>
      </c>
      <c r="D2483" s="268"/>
      <c r="E2483" s="268"/>
      <c r="F2483" s="268">
        <v>18.502043742440598</v>
      </c>
      <c r="G2483" s="268">
        <v>18.643611251976001</v>
      </c>
      <c r="H2483" s="269">
        <v>4.4455961320089603</v>
      </c>
      <c r="I2483" s="270" t="s">
        <v>236</v>
      </c>
      <c r="J2483" s="271">
        <v>5098</v>
      </c>
      <c r="K2483" s="272">
        <v>13591</v>
      </c>
    </row>
    <row r="2484" spans="2:11" s="256" customFormat="1" ht="13.5" customHeight="1" x14ac:dyDescent="0.2">
      <c r="B2484" s="268"/>
      <c r="C2484" s="268"/>
      <c r="D2484" s="268"/>
      <c r="E2484" s="268"/>
      <c r="F2484" s="268">
        <v>18.502043742440598</v>
      </c>
      <c r="G2484" s="268">
        <v>18.643611251976001</v>
      </c>
      <c r="H2484" s="269">
        <v>4.4455961320089603</v>
      </c>
      <c r="I2484" s="270" t="s">
        <v>250</v>
      </c>
      <c r="J2484" s="271">
        <v>5098</v>
      </c>
      <c r="K2484" s="272">
        <v>19967</v>
      </c>
    </row>
    <row r="2485" spans="2:11" s="256" customFormat="1" ht="13.5" customHeight="1" x14ac:dyDescent="0.2">
      <c r="B2485" s="273"/>
      <c r="C2485" s="273"/>
      <c r="D2485" s="273"/>
      <c r="E2485" s="273"/>
      <c r="F2485" s="273">
        <v>2.2809887226080496</v>
      </c>
      <c r="G2485" s="273">
        <v>2.28671319976704</v>
      </c>
      <c r="H2485" s="274">
        <v>9.5891470614557992</v>
      </c>
      <c r="I2485" s="275" t="s">
        <v>251</v>
      </c>
      <c r="J2485" s="271">
        <v>5098</v>
      </c>
      <c r="K2485" s="272">
        <v>15744</v>
      </c>
    </row>
    <row r="2486" spans="2:11" s="256" customFormat="1" ht="13.5" customHeight="1" x14ac:dyDescent="0.2">
      <c r="B2486" s="273"/>
      <c r="C2486" s="273"/>
      <c r="D2486" s="273"/>
      <c r="E2486" s="273"/>
      <c r="F2486" s="273">
        <v>13.3064975795647</v>
      </c>
      <c r="G2486" s="273">
        <v>13.383401484438499</v>
      </c>
      <c r="H2486" s="274">
        <v>3.7239395367191799</v>
      </c>
      <c r="I2486" s="275" t="s">
        <v>252</v>
      </c>
      <c r="J2486" s="271">
        <v>5098</v>
      </c>
      <c r="K2486" s="272">
        <v>13462</v>
      </c>
    </row>
    <row r="2487" spans="2:11" s="256" customFormat="1" ht="13.5" customHeight="1" x14ac:dyDescent="0.2">
      <c r="B2487" s="273"/>
      <c r="C2487" s="273"/>
      <c r="D2487" s="273"/>
      <c r="E2487" s="273"/>
      <c r="F2487" s="273">
        <v>1.7576930700403399</v>
      </c>
      <c r="G2487" s="273">
        <v>1.7994761160529198</v>
      </c>
      <c r="H2487" s="274">
        <v>4.3770261829580797</v>
      </c>
      <c r="I2487" s="275" t="s">
        <v>253</v>
      </c>
      <c r="J2487" s="271">
        <v>5098</v>
      </c>
      <c r="K2487" s="272">
        <v>15544</v>
      </c>
    </row>
    <row r="2488" spans="2:11" s="256" customFormat="1" ht="13.5" customHeight="1" x14ac:dyDescent="0.2">
      <c r="B2488" s="273"/>
      <c r="C2488" s="273"/>
      <c r="D2488" s="273"/>
      <c r="E2488" s="273"/>
      <c r="F2488" s="273">
        <v>0.24027743456072401</v>
      </c>
      <c r="G2488" s="273">
        <v>0.23994542285395098</v>
      </c>
      <c r="H2488" s="274">
        <v>3.9603597002566602</v>
      </c>
      <c r="I2488" s="275" t="s">
        <v>254</v>
      </c>
      <c r="J2488" s="271">
        <v>5098</v>
      </c>
      <c r="K2488" s="272">
        <v>12978</v>
      </c>
    </row>
    <row r="2489" spans="2:11" s="256" customFormat="1" ht="13.5" customHeight="1" x14ac:dyDescent="0.2">
      <c r="B2489" s="268">
        <v>4.5</v>
      </c>
      <c r="C2489" s="268">
        <v>2.5</v>
      </c>
      <c r="D2489" s="268"/>
      <c r="E2489" s="268"/>
      <c r="F2489" s="268">
        <v>20.183145296893102</v>
      </c>
      <c r="G2489" s="268">
        <v>19.9340192766896</v>
      </c>
      <c r="H2489" s="269">
        <v>3.7262838783113104</v>
      </c>
      <c r="I2489" s="270" t="s">
        <v>237</v>
      </c>
      <c r="J2489" s="271">
        <v>5098</v>
      </c>
      <c r="K2489" s="272">
        <v>17726</v>
      </c>
    </row>
    <row r="2490" spans="2:11" s="256" customFormat="1" ht="13.5" customHeight="1" x14ac:dyDescent="0.2">
      <c r="B2490" s="273"/>
      <c r="C2490" s="273"/>
      <c r="D2490" s="273"/>
      <c r="E2490" s="273"/>
      <c r="F2490" s="273">
        <v>1.3186881796488299</v>
      </c>
      <c r="G2490" s="273">
        <v>0.99149469977404603</v>
      </c>
      <c r="H2490" s="274">
        <v>0</v>
      </c>
      <c r="I2490" s="275" t="s">
        <v>255</v>
      </c>
      <c r="J2490" s="271">
        <v>5098</v>
      </c>
      <c r="K2490" s="272">
        <v>17727</v>
      </c>
    </row>
    <row r="2491" spans="2:11" s="256" customFormat="1" ht="13.5" customHeight="1" x14ac:dyDescent="0.2">
      <c r="B2491" s="268"/>
      <c r="C2491" s="268"/>
      <c r="D2491" s="268"/>
      <c r="E2491" s="268"/>
      <c r="F2491" s="268">
        <v>18.864457117244296</v>
      </c>
      <c r="G2491" s="268">
        <v>18.942524576915499</v>
      </c>
      <c r="H2491" s="269">
        <v>3.9867634921059398</v>
      </c>
      <c r="I2491" s="270" t="s">
        <v>256</v>
      </c>
      <c r="J2491" s="271">
        <v>5098</v>
      </c>
      <c r="K2491" s="272">
        <v>13592</v>
      </c>
    </row>
    <row r="2492" spans="2:11" s="256" customFormat="1" ht="13.5" customHeight="1" x14ac:dyDescent="0.2">
      <c r="B2492" s="273"/>
      <c r="C2492" s="273"/>
      <c r="D2492" s="273"/>
      <c r="E2492" s="273"/>
      <c r="F2492" s="273">
        <v>3.2338444119148901</v>
      </c>
      <c r="G2492" s="273">
        <v>3.23927427008408</v>
      </c>
      <c r="H2492" s="274">
        <v>0.38727805460105197</v>
      </c>
      <c r="I2492" s="275" t="s">
        <v>257</v>
      </c>
      <c r="J2492" s="271">
        <v>5098</v>
      </c>
      <c r="K2492" s="272">
        <v>11566</v>
      </c>
    </row>
    <row r="2493" spans="2:11" s="256" customFormat="1" ht="13.5" customHeight="1" x14ac:dyDescent="0.2">
      <c r="B2493" s="273"/>
      <c r="C2493" s="273"/>
      <c r="D2493" s="273"/>
      <c r="E2493" s="273"/>
      <c r="F2493" s="273">
        <v>6.9092805388288498</v>
      </c>
      <c r="G2493" s="273">
        <v>6.9272934646724496</v>
      </c>
      <c r="H2493" s="274">
        <v>5.2582484719545102</v>
      </c>
      <c r="I2493" s="275" t="s">
        <v>258</v>
      </c>
      <c r="J2493" s="271">
        <v>5098</v>
      </c>
      <c r="K2493" s="272">
        <v>13419</v>
      </c>
    </row>
    <row r="2494" spans="2:11" s="256" customFormat="1" ht="13.5" customHeight="1" x14ac:dyDescent="0.2">
      <c r="B2494" s="273"/>
      <c r="C2494" s="273"/>
      <c r="D2494" s="273"/>
      <c r="E2494" s="273"/>
      <c r="F2494" s="273">
        <v>0</v>
      </c>
      <c r="G2494" s="273">
        <v>0</v>
      </c>
      <c r="H2494" s="274"/>
      <c r="I2494" s="275" t="s">
        <v>259</v>
      </c>
      <c r="J2494" s="271">
        <v>5098</v>
      </c>
      <c r="K2494" s="272">
        <v>11568</v>
      </c>
    </row>
    <row r="2495" spans="2:11" s="256" customFormat="1" ht="13.5" customHeight="1" x14ac:dyDescent="0.2">
      <c r="B2495" s="273"/>
      <c r="C2495" s="273"/>
      <c r="D2495" s="273"/>
      <c r="E2495" s="273"/>
      <c r="F2495" s="273">
        <v>5.17793065142732</v>
      </c>
      <c r="G2495" s="273">
        <v>5.1829089967769395</v>
      </c>
      <c r="H2495" s="274">
        <v>4.6585125528542601</v>
      </c>
      <c r="I2495" s="275" t="s">
        <v>260</v>
      </c>
      <c r="J2495" s="271">
        <v>5098</v>
      </c>
      <c r="K2495" s="272">
        <v>12479</v>
      </c>
    </row>
    <row r="2496" spans="2:11" s="256" customFormat="1" ht="13.5" customHeight="1" x14ac:dyDescent="0.2">
      <c r="B2496" s="273"/>
      <c r="C2496" s="273"/>
      <c r="D2496" s="273"/>
      <c r="E2496" s="273"/>
      <c r="F2496" s="273">
        <v>0.43378255467821003</v>
      </c>
      <c r="G2496" s="273">
        <v>0.43383378854444898</v>
      </c>
      <c r="H2496" s="274">
        <v>3.6596272479826202</v>
      </c>
      <c r="I2496" s="275" t="s">
        <v>261</v>
      </c>
      <c r="J2496" s="271">
        <v>5098</v>
      </c>
      <c r="K2496" s="272">
        <v>12480</v>
      </c>
    </row>
    <row r="2497" spans="2:11" s="256" customFormat="1" ht="13.5" customHeight="1" x14ac:dyDescent="0.2">
      <c r="B2497" s="273"/>
      <c r="C2497" s="273"/>
      <c r="D2497" s="273"/>
      <c r="E2497" s="273"/>
      <c r="F2497" s="273">
        <v>0.77463634791455105</v>
      </c>
      <c r="G2497" s="273">
        <v>0.824087182106784</v>
      </c>
      <c r="H2497" s="274">
        <v>3.8682072709137501</v>
      </c>
      <c r="I2497" s="275" t="s">
        <v>262</v>
      </c>
      <c r="J2497" s="271">
        <v>5098</v>
      </c>
      <c r="K2497" s="272">
        <v>11578</v>
      </c>
    </row>
    <row r="2498" spans="2:11" s="256" customFormat="1" ht="13.5" customHeight="1" x14ac:dyDescent="0.2">
      <c r="B2498" s="273"/>
      <c r="C2498" s="273"/>
      <c r="D2498" s="273"/>
      <c r="E2498" s="273"/>
      <c r="F2498" s="273">
        <v>0</v>
      </c>
      <c r="G2498" s="273">
        <v>0</v>
      </c>
      <c r="H2498" s="274"/>
      <c r="I2498" s="275" t="s">
        <v>263</v>
      </c>
      <c r="J2498" s="271">
        <v>5098</v>
      </c>
      <c r="K2498" s="272">
        <v>12497</v>
      </c>
    </row>
    <row r="2499" spans="2:11" s="256" customFormat="1" ht="13.5" customHeight="1" x14ac:dyDescent="0.2">
      <c r="B2499" s="273"/>
      <c r="C2499" s="273"/>
      <c r="D2499" s="273"/>
      <c r="E2499" s="273"/>
      <c r="F2499" s="273">
        <v>1.1005676271076998</v>
      </c>
      <c r="G2499" s="273">
        <v>1.0992907048885399</v>
      </c>
      <c r="H2499" s="274">
        <v>8.0148401255888704</v>
      </c>
      <c r="I2499" s="275" t="s">
        <v>264</v>
      </c>
      <c r="J2499" s="271">
        <v>5098</v>
      </c>
      <c r="K2499" s="272">
        <v>15546</v>
      </c>
    </row>
    <row r="2500" spans="2:11" s="256" customFormat="1" ht="13.5" customHeight="1" x14ac:dyDescent="0.2">
      <c r="B2500" s="273"/>
      <c r="C2500" s="273"/>
      <c r="D2500" s="273">
        <v>4</v>
      </c>
      <c r="E2500" s="273">
        <v>0</v>
      </c>
      <c r="F2500" s="273">
        <v>1.23441498537275</v>
      </c>
      <c r="G2500" s="273">
        <v>1.23583616984228</v>
      </c>
      <c r="H2500" s="274">
        <v>0.08</v>
      </c>
      <c r="I2500" s="275" t="s">
        <v>265</v>
      </c>
      <c r="J2500" s="271">
        <v>5098</v>
      </c>
      <c r="K2500" s="272">
        <v>12481</v>
      </c>
    </row>
    <row r="2501" spans="2:11" s="256" customFormat="1" ht="13.5" customHeight="1" x14ac:dyDescent="0.2">
      <c r="B2501" s="268"/>
      <c r="C2501" s="268"/>
      <c r="D2501" s="268"/>
      <c r="E2501" s="268"/>
      <c r="F2501" s="268">
        <v>10.229664296346899</v>
      </c>
      <c r="G2501" s="268">
        <v>10.2744618081681</v>
      </c>
      <c r="H2501" s="269">
        <v>3.1484836369136695</v>
      </c>
      <c r="I2501" s="270" t="s">
        <v>266</v>
      </c>
      <c r="J2501" s="271">
        <v>5098</v>
      </c>
      <c r="K2501" s="272">
        <v>13594</v>
      </c>
    </row>
    <row r="2502" spans="2:11" s="256" customFormat="1" ht="13.5" customHeight="1" x14ac:dyDescent="0.2">
      <c r="B2502" s="273"/>
      <c r="C2502" s="273"/>
      <c r="D2502" s="273"/>
      <c r="E2502" s="273"/>
      <c r="F2502" s="273">
        <v>1.0146709885701299</v>
      </c>
      <c r="G2502" s="273">
        <v>1.0205099836456299</v>
      </c>
      <c r="H2502" s="274">
        <v>0.49439291323547502</v>
      </c>
      <c r="I2502" s="275" t="s">
        <v>267</v>
      </c>
      <c r="J2502" s="271">
        <v>5098</v>
      </c>
      <c r="K2502" s="272">
        <v>15609</v>
      </c>
    </row>
    <row r="2503" spans="2:11" s="256" customFormat="1" ht="13.5" customHeight="1" x14ac:dyDescent="0.2">
      <c r="B2503" s="273"/>
      <c r="C2503" s="273"/>
      <c r="D2503" s="273"/>
      <c r="E2503" s="273"/>
      <c r="F2503" s="273">
        <v>7.6057359929500894</v>
      </c>
      <c r="G2503" s="273">
        <v>7.6576414140259903</v>
      </c>
      <c r="H2503" s="274">
        <v>3.6767034063002701</v>
      </c>
      <c r="I2503" s="275" t="s">
        <v>268</v>
      </c>
      <c r="J2503" s="271">
        <v>5098</v>
      </c>
      <c r="K2503" s="272">
        <v>11524</v>
      </c>
    </row>
    <row r="2504" spans="2:11" s="256" customFormat="1" ht="13.5" customHeight="1" x14ac:dyDescent="0.2">
      <c r="B2504" s="273"/>
      <c r="C2504" s="273"/>
      <c r="D2504" s="273"/>
      <c r="E2504" s="273"/>
      <c r="F2504" s="273">
        <v>0.7440634435465231</v>
      </c>
      <c r="G2504" s="273">
        <v>0.74032583928985696</v>
      </c>
      <c r="H2504" s="274">
        <v>4.8599242394581195</v>
      </c>
      <c r="I2504" s="275" t="s">
        <v>269</v>
      </c>
      <c r="J2504" s="271">
        <v>5098</v>
      </c>
      <c r="K2504" s="272">
        <v>15745</v>
      </c>
    </row>
    <row r="2505" spans="2:11" s="256" customFormat="1" ht="13.5" customHeight="1" x14ac:dyDescent="0.2">
      <c r="B2505" s="273"/>
      <c r="C2505" s="273"/>
      <c r="D2505" s="273"/>
      <c r="E2505" s="273"/>
      <c r="F2505" s="273">
        <v>0.26813784156183601</v>
      </c>
      <c r="G2505" s="273">
        <v>0.26978014764582803</v>
      </c>
      <c r="H2505" s="274">
        <v>0.47049347355101806</v>
      </c>
      <c r="I2505" s="275" t="s">
        <v>270</v>
      </c>
      <c r="J2505" s="271">
        <v>5098</v>
      </c>
      <c r="K2505" s="272">
        <v>15545</v>
      </c>
    </row>
    <row r="2506" spans="2:11" s="256" customFormat="1" ht="13.5" customHeight="1" x14ac:dyDescent="0.2">
      <c r="B2506" s="268"/>
      <c r="C2506" s="268"/>
      <c r="D2506" s="268"/>
      <c r="E2506" s="268"/>
      <c r="F2506" s="268">
        <v>44.102643934778399</v>
      </c>
      <c r="G2506" s="268">
        <v>44.101018841494799</v>
      </c>
      <c r="H2506" s="269">
        <v>0</v>
      </c>
      <c r="I2506" s="270" t="s">
        <v>238</v>
      </c>
      <c r="J2506" s="271">
        <v>5098</v>
      </c>
      <c r="K2506" s="272">
        <v>13595</v>
      </c>
    </row>
    <row r="2507" spans="2:11" s="256" customFormat="1" ht="13.5" customHeight="1" x14ac:dyDescent="0.2">
      <c r="B2507" s="273"/>
      <c r="C2507" s="273"/>
      <c r="D2507" s="273"/>
      <c r="E2507" s="273"/>
      <c r="F2507" s="273">
        <v>-0.94055412299230301</v>
      </c>
      <c r="G2507" s="273">
        <v>-0.94107800922460705</v>
      </c>
      <c r="H2507" s="274"/>
      <c r="I2507" s="275" t="s">
        <v>271</v>
      </c>
      <c r="J2507" s="271">
        <v>5098</v>
      </c>
      <c r="K2507" s="272">
        <v>15610</v>
      </c>
    </row>
    <row r="2508" spans="2:11" s="256" customFormat="1" ht="13.5" customHeight="1" x14ac:dyDescent="0.2">
      <c r="B2508" s="273"/>
      <c r="C2508" s="273"/>
      <c r="D2508" s="273"/>
      <c r="E2508" s="273"/>
      <c r="F2508" s="273">
        <v>18.7391346832867</v>
      </c>
      <c r="G2508" s="273">
        <v>18.733570743510199</v>
      </c>
      <c r="H2508" s="274"/>
      <c r="I2508" s="275" t="s">
        <v>246</v>
      </c>
      <c r="J2508" s="271">
        <v>5098</v>
      </c>
      <c r="K2508" s="272">
        <v>15611</v>
      </c>
    </row>
    <row r="2509" spans="2:11" s="256" customFormat="1" ht="13.5" customHeight="1" x14ac:dyDescent="0.2">
      <c r="B2509" s="273"/>
      <c r="C2509" s="273"/>
      <c r="D2509" s="273"/>
      <c r="E2509" s="273"/>
      <c r="F2509" s="273">
        <v>23.723370734897898</v>
      </c>
      <c r="G2509" s="273">
        <v>23.7184160538839</v>
      </c>
      <c r="H2509" s="274"/>
      <c r="I2509" s="275" t="s">
        <v>272</v>
      </c>
      <c r="J2509" s="271">
        <v>5098</v>
      </c>
      <c r="K2509" s="272">
        <v>15608</v>
      </c>
    </row>
    <row r="2510" spans="2:11" s="256" customFormat="1" ht="13.5" customHeight="1" x14ac:dyDescent="0.2">
      <c r="B2510" s="268"/>
      <c r="C2510" s="268"/>
      <c r="D2510" s="268">
        <v>8</v>
      </c>
      <c r="E2510" s="268">
        <v>0</v>
      </c>
      <c r="F2510" s="268">
        <v>5.1001332070587999</v>
      </c>
      <c r="G2510" s="268">
        <v>5.1546531339040795</v>
      </c>
      <c r="H2510" s="269">
        <v>0.317821203491778</v>
      </c>
      <c r="I2510" s="270" t="s">
        <v>273</v>
      </c>
      <c r="J2510" s="271">
        <v>5098</v>
      </c>
      <c r="K2510" s="272">
        <v>15584</v>
      </c>
    </row>
    <row r="2511" spans="2:11" s="256" customFormat="1" ht="13.5" customHeight="1" x14ac:dyDescent="0.2">
      <c r="B2511" s="268"/>
      <c r="C2511" s="268"/>
      <c r="D2511" s="268">
        <v>3</v>
      </c>
      <c r="E2511" s="268">
        <v>0</v>
      </c>
      <c r="F2511" s="268">
        <v>0.96003884180454313</v>
      </c>
      <c r="G2511" s="268">
        <v>0.967830822857768</v>
      </c>
      <c r="H2511" s="269"/>
      <c r="I2511" s="270" t="s">
        <v>274</v>
      </c>
      <c r="J2511" s="271">
        <v>5098</v>
      </c>
      <c r="K2511" s="272">
        <v>17728</v>
      </c>
    </row>
    <row r="2512" spans="2:11" s="256" customFormat="1" ht="13.5" customHeight="1" x14ac:dyDescent="0.2">
      <c r="B2512" s="268"/>
      <c r="C2512" s="268"/>
      <c r="D2512" s="268"/>
      <c r="E2512" s="268"/>
      <c r="F2512" s="268">
        <v>-19.8751464841393</v>
      </c>
      <c r="G2512" s="268">
        <v>-20.0202795972058</v>
      </c>
      <c r="H2512" s="269"/>
      <c r="I2512" s="270" t="s">
        <v>275</v>
      </c>
      <c r="J2512" s="271">
        <v>5098</v>
      </c>
      <c r="K2512" s="272">
        <v>15624</v>
      </c>
    </row>
    <row r="2513" spans="2:11" s="256" customFormat="1" ht="13.5" customHeight="1" x14ac:dyDescent="0.2">
      <c r="B2513" s="268"/>
      <c r="C2513" s="268"/>
      <c r="D2513" s="268">
        <v>8</v>
      </c>
      <c r="E2513" s="268">
        <v>1</v>
      </c>
      <c r="F2513" s="268">
        <v>1.91574420936713</v>
      </c>
      <c r="G2513" s="268">
        <v>1.5776991233348601</v>
      </c>
      <c r="H2513" s="269">
        <v>0</v>
      </c>
      <c r="I2513" s="270" t="s">
        <v>276</v>
      </c>
      <c r="J2513" s="271">
        <v>5098</v>
      </c>
      <c r="K2513" s="272">
        <v>15644</v>
      </c>
    </row>
    <row r="2514" spans="2:11" s="256" customFormat="1" ht="13.5" customHeight="1" x14ac:dyDescent="0.2">
      <c r="B2514" s="268"/>
      <c r="C2514" s="268"/>
      <c r="D2514" s="268">
        <v>33</v>
      </c>
      <c r="E2514" s="268">
        <v>27</v>
      </c>
      <c r="F2514" s="268">
        <v>32.085632044458002</v>
      </c>
      <c r="G2514" s="268">
        <v>32.324820702633396</v>
      </c>
      <c r="H2514" s="269">
        <v>4.0099207636139198</v>
      </c>
      <c r="I2514" s="270" t="s">
        <v>239</v>
      </c>
      <c r="J2514" s="271">
        <v>5098</v>
      </c>
      <c r="K2514" s="272">
        <v>15704</v>
      </c>
    </row>
    <row r="2515" spans="2:11" s="256" customFormat="1" ht="13.5" customHeight="1" x14ac:dyDescent="0.2">
      <c r="B2515" s="268"/>
      <c r="C2515" s="268"/>
      <c r="D2515" s="268"/>
      <c r="E2515" s="268"/>
      <c r="F2515" s="268">
        <v>13.9926248076818</v>
      </c>
      <c r="G2515" s="268">
        <v>14.174006773116499</v>
      </c>
      <c r="H2515" s="269">
        <v>1.7502401445736</v>
      </c>
      <c r="I2515" s="270" t="s">
        <v>277</v>
      </c>
      <c r="J2515" s="271">
        <v>5098</v>
      </c>
      <c r="K2515" s="272">
        <v>15749</v>
      </c>
    </row>
    <row r="2516" spans="2:11" s="256" customFormat="1" ht="13.5" customHeight="1" x14ac:dyDescent="0.2">
      <c r="B2516" s="268"/>
      <c r="C2516" s="268"/>
      <c r="D2516" s="268"/>
      <c r="E2516" s="268"/>
      <c r="F2516" s="268">
        <v>100.101134691813</v>
      </c>
      <c r="G2516" s="268">
        <v>100.102468904902</v>
      </c>
      <c r="H2516" s="269">
        <v>1.91289604151086</v>
      </c>
      <c r="I2516" s="270" t="s">
        <v>278</v>
      </c>
      <c r="J2516" s="271">
        <v>5098</v>
      </c>
      <c r="K2516" s="272">
        <v>11258</v>
      </c>
    </row>
    <row r="2517" spans="2:11" s="256" customFormat="1" ht="13.5" customHeight="1" x14ac:dyDescent="0.2">
      <c r="B2517" s="268"/>
      <c r="C2517" s="268"/>
      <c r="D2517" s="268">
        <v>22</v>
      </c>
      <c r="E2517" s="268">
        <v>12</v>
      </c>
      <c r="F2517" s="268">
        <v>13.4387846619219</v>
      </c>
      <c r="G2517" s="268">
        <v>13.473790918169199</v>
      </c>
      <c r="H2517" s="269">
        <v>4.4615264526741401</v>
      </c>
      <c r="I2517" s="270" t="s">
        <v>240</v>
      </c>
      <c r="J2517" s="271">
        <v>5098</v>
      </c>
      <c r="K2517" s="272">
        <v>15705</v>
      </c>
    </row>
    <row r="2518" spans="2:11" s="256" customFormat="1" ht="13.5" customHeight="1" x14ac:dyDescent="0.2">
      <c r="B2518" s="268"/>
      <c r="C2518" s="268"/>
      <c r="D2518" s="268"/>
      <c r="E2518" s="268"/>
      <c r="F2518" s="268">
        <v>17.840095468441397</v>
      </c>
      <c r="G2518" s="268">
        <v>17.794902933652001</v>
      </c>
      <c r="H2518" s="269">
        <v>0.86046264631133007</v>
      </c>
      <c r="I2518" s="270" t="s">
        <v>279</v>
      </c>
      <c r="J2518" s="271">
        <v>5098</v>
      </c>
      <c r="K2518" s="272">
        <v>16144</v>
      </c>
    </row>
    <row r="2519" spans="2:11" s="256" customFormat="1" ht="13.5" customHeight="1" x14ac:dyDescent="0.2">
      <c r="B2519" s="273"/>
      <c r="C2519" s="273"/>
      <c r="D2519" s="273"/>
      <c r="E2519" s="273"/>
      <c r="F2519" s="273">
        <v>0.59705602971829297</v>
      </c>
      <c r="G2519" s="273">
        <v>0.58620442356081903</v>
      </c>
      <c r="H2519" s="274"/>
      <c r="I2519" s="275" t="s">
        <v>508</v>
      </c>
      <c r="J2519" s="271">
        <v>5098</v>
      </c>
      <c r="K2519" s="272">
        <v>12755</v>
      </c>
    </row>
    <row r="2520" spans="2:11" s="256" customFormat="1" ht="13.5" customHeight="1" x14ac:dyDescent="0.2">
      <c r="B2520" s="273"/>
      <c r="C2520" s="273"/>
      <c r="D2520" s="273"/>
      <c r="E2520" s="273"/>
      <c r="F2520" s="273">
        <v>0.91658693566678195</v>
      </c>
      <c r="G2520" s="273">
        <v>0.93407502886362093</v>
      </c>
      <c r="H2520" s="274">
        <v>2.3808234815951099</v>
      </c>
      <c r="I2520" s="275" t="s">
        <v>509</v>
      </c>
      <c r="J2520" s="271">
        <v>5098</v>
      </c>
      <c r="K2520" s="272">
        <v>12359</v>
      </c>
    </row>
    <row r="2521" spans="2:11" s="256" customFormat="1" ht="26.25" customHeight="1" x14ac:dyDescent="0.2"/>
    <row r="2522" spans="2:11" s="256" customFormat="1" ht="22.5" customHeight="1" x14ac:dyDescent="0.2">
      <c r="B2522" s="257"/>
      <c r="C2522" s="258"/>
      <c r="D2522" s="258"/>
      <c r="E2522" s="258"/>
      <c r="F2522" s="258"/>
      <c r="G2522" s="259"/>
      <c r="H2522" s="260" t="s">
        <v>371</v>
      </c>
      <c r="I2522" s="261"/>
      <c r="J2522" s="262" t="s">
        <v>228</v>
      </c>
      <c r="K2522" s="262" t="s">
        <v>229</v>
      </c>
    </row>
    <row r="2523" spans="2:11" s="256" customFormat="1" ht="13.5" customHeight="1" x14ac:dyDescent="0.2">
      <c r="B2523" s="263"/>
      <c r="C2523" s="264"/>
      <c r="D2523" s="264"/>
      <c r="E2523" s="264"/>
      <c r="F2523" s="369" t="s">
        <v>629</v>
      </c>
      <c r="G2523" s="369"/>
      <c r="H2523" s="369"/>
      <c r="I2523" s="261"/>
      <c r="J2523" s="261"/>
      <c r="K2523" s="265"/>
    </row>
    <row r="2524" spans="2:11" s="256" customFormat="1" ht="13.5" customHeight="1" x14ac:dyDescent="0.2">
      <c r="B2524" s="367" t="s">
        <v>231</v>
      </c>
      <c r="C2524" s="367"/>
      <c r="D2524" s="367" t="s">
        <v>232</v>
      </c>
      <c r="E2524" s="367"/>
      <c r="F2524" s="266" t="s">
        <v>232</v>
      </c>
      <c r="G2524" s="266" t="s">
        <v>232</v>
      </c>
      <c r="H2524" s="368" t="s">
        <v>231</v>
      </c>
      <c r="I2524" s="267" t="s">
        <v>233</v>
      </c>
      <c r="J2524" s="261"/>
      <c r="K2524" s="265"/>
    </row>
    <row r="2525" spans="2:11" s="256" customFormat="1" ht="13.5" customHeight="1" x14ac:dyDescent="0.2">
      <c r="B2525" s="266" t="s">
        <v>234</v>
      </c>
      <c r="C2525" s="266" t="s">
        <v>235</v>
      </c>
      <c r="D2525" s="266" t="s">
        <v>234</v>
      </c>
      <c r="E2525" s="266" t="s">
        <v>235</v>
      </c>
      <c r="F2525" s="266" t="s">
        <v>592</v>
      </c>
      <c r="G2525" s="266" t="s">
        <v>594</v>
      </c>
      <c r="H2525" s="368"/>
      <c r="I2525" s="261"/>
      <c r="J2525" s="261"/>
      <c r="K2525" s="265"/>
    </row>
    <row r="2526" spans="2:11" s="256" customFormat="1" ht="13.5" customHeight="1" x14ac:dyDescent="0.2">
      <c r="B2526" s="268">
        <v>5.5</v>
      </c>
      <c r="C2526" s="268">
        <v>3.5</v>
      </c>
      <c r="D2526" s="268"/>
      <c r="E2526" s="268"/>
      <c r="F2526" s="268">
        <v>34.373434889834499</v>
      </c>
      <c r="G2526" s="268">
        <v>34.502270027626096</v>
      </c>
      <c r="H2526" s="269">
        <v>4.4100414254071092</v>
      </c>
      <c r="I2526" s="270" t="s">
        <v>236</v>
      </c>
      <c r="J2526" s="271">
        <v>5101</v>
      </c>
      <c r="K2526" s="272">
        <v>13591</v>
      </c>
    </row>
    <row r="2527" spans="2:11" s="256" customFormat="1" ht="13.5" customHeight="1" x14ac:dyDescent="0.2">
      <c r="B2527" s="268"/>
      <c r="C2527" s="268"/>
      <c r="D2527" s="268"/>
      <c r="E2527" s="268"/>
      <c r="F2527" s="268">
        <v>34.373434889834499</v>
      </c>
      <c r="G2527" s="268">
        <v>34.502270027626096</v>
      </c>
      <c r="H2527" s="269">
        <v>4.4100414254071092</v>
      </c>
      <c r="I2527" s="270" t="s">
        <v>250</v>
      </c>
      <c r="J2527" s="271">
        <v>5101</v>
      </c>
      <c r="K2527" s="272">
        <v>19967</v>
      </c>
    </row>
    <row r="2528" spans="2:11" s="256" customFormat="1" ht="13.5" customHeight="1" x14ac:dyDescent="0.2">
      <c r="B2528" s="273"/>
      <c r="C2528" s="273"/>
      <c r="D2528" s="273"/>
      <c r="E2528" s="273"/>
      <c r="F2528" s="273">
        <v>17.644334269881902</v>
      </c>
      <c r="G2528" s="273">
        <v>17.660580885043501</v>
      </c>
      <c r="H2528" s="274">
        <v>4.87822008091696</v>
      </c>
      <c r="I2528" s="275" t="s">
        <v>251</v>
      </c>
      <c r="J2528" s="271">
        <v>5101</v>
      </c>
      <c r="K2528" s="272">
        <v>15744</v>
      </c>
    </row>
    <row r="2529" spans="2:11" s="256" customFormat="1" ht="13.5" customHeight="1" x14ac:dyDescent="0.2">
      <c r="B2529" s="273"/>
      <c r="C2529" s="273"/>
      <c r="D2529" s="273"/>
      <c r="E2529" s="273"/>
      <c r="F2529" s="273">
        <v>13.604510728369901</v>
      </c>
      <c r="G2529" s="273">
        <v>13.6945312854363</v>
      </c>
      <c r="H2529" s="274">
        <v>3.77711775514486</v>
      </c>
      <c r="I2529" s="275" t="s">
        <v>252</v>
      </c>
      <c r="J2529" s="271">
        <v>5101</v>
      </c>
      <c r="K2529" s="272">
        <v>13462</v>
      </c>
    </row>
    <row r="2530" spans="2:11" s="256" customFormat="1" ht="13.5" customHeight="1" x14ac:dyDescent="0.2">
      <c r="B2530" s="273"/>
      <c r="C2530" s="273"/>
      <c r="D2530" s="273"/>
      <c r="E2530" s="273"/>
      <c r="F2530" s="273">
        <v>2.5656896783834098</v>
      </c>
      <c r="G2530" s="273">
        <v>2.5786327337288499</v>
      </c>
      <c r="H2530" s="274">
        <v>4.7700696165182297</v>
      </c>
      <c r="I2530" s="275" t="s">
        <v>253</v>
      </c>
      <c r="J2530" s="271">
        <v>5101</v>
      </c>
      <c r="K2530" s="272">
        <v>15544</v>
      </c>
    </row>
    <row r="2531" spans="2:11" s="256" customFormat="1" ht="13.5" customHeight="1" x14ac:dyDescent="0.2">
      <c r="B2531" s="273"/>
      <c r="C2531" s="273"/>
      <c r="D2531" s="273"/>
      <c r="E2531" s="273"/>
      <c r="F2531" s="273">
        <v>0.25137463973546198</v>
      </c>
      <c r="G2531" s="273">
        <v>0.25083676426421397</v>
      </c>
      <c r="H2531" s="274">
        <v>4.23154231635651</v>
      </c>
      <c r="I2531" s="275" t="s">
        <v>254</v>
      </c>
      <c r="J2531" s="271">
        <v>5101</v>
      </c>
      <c r="K2531" s="272">
        <v>12978</v>
      </c>
    </row>
    <row r="2532" spans="2:11" s="256" customFormat="1" ht="13.5" customHeight="1" x14ac:dyDescent="0.2">
      <c r="B2532" s="268">
        <v>4.5</v>
      </c>
      <c r="C2532" s="268">
        <v>2.5</v>
      </c>
      <c r="D2532" s="268"/>
      <c r="E2532" s="268"/>
      <c r="F2532" s="268">
        <v>33.817237994680397</v>
      </c>
      <c r="G2532" s="268">
        <v>33.537313784088298</v>
      </c>
      <c r="H2532" s="269">
        <v>3.5082970793989197</v>
      </c>
      <c r="I2532" s="270" t="s">
        <v>237</v>
      </c>
      <c r="J2532" s="271">
        <v>5101</v>
      </c>
      <c r="K2532" s="272">
        <v>17726</v>
      </c>
    </row>
    <row r="2533" spans="2:11" s="256" customFormat="1" ht="13.5" customHeight="1" x14ac:dyDescent="0.2">
      <c r="B2533" s="273"/>
      <c r="C2533" s="273"/>
      <c r="D2533" s="273"/>
      <c r="E2533" s="273"/>
      <c r="F2533" s="273">
        <v>1.85890976319859</v>
      </c>
      <c r="G2533" s="273">
        <v>1.44542279819625</v>
      </c>
      <c r="H2533" s="274">
        <v>0</v>
      </c>
      <c r="I2533" s="275" t="s">
        <v>255</v>
      </c>
      <c r="J2533" s="271">
        <v>5101</v>
      </c>
      <c r="K2533" s="272">
        <v>17727</v>
      </c>
    </row>
    <row r="2534" spans="2:11" s="256" customFormat="1" ht="13.5" customHeight="1" x14ac:dyDescent="0.2">
      <c r="B2534" s="268"/>
      <c r="C2534" s="268"/>
      <c r="D2534" s="268"/>
      <c r="E2534" s="268"/>
      <c r="F2534" s="268">
        <v>31.958328231481797</v>
      </c>
      <c r="G2534" s="268">
        <v>32.091890985892</v>
      </c>
      <c r="H2534" s="269">
        <v>3.7123630632594802</v>
      </c>
      <c r="I2534" s="270" t="s">
        <v>256</v>
      </c>
      <c r="J2534" s="271">
        <v>5101</v>
      </c>
      <c r="K2534" s="272">
        <v>13592</v>
      </c>
    </row>
    <row r="2535" spans="2:11" s="256" customFormat="1" ht="13.5" customHeight="1" x14ac:dyDescent="0.2">
      <c r="B2535" s="273"/>
      <c r="C2535" s="273"/>
      <c r="D2535" s="273"/>
      <c r="E2535" s="273"/>
      <c r="F2535" s="273">
        <v>6.8840621238492199</v>
      </c>
      <c r="G2535" s="273">
        <v>6.89157551293449</v>
      </c>
      <c r="H2535" s="274">
        <v>0.5807476126963429</v>
      </c>
      <c r="I2535" s="275" t="s">
        <v>257</v>
      </c>
      <c r="J2535" s="271">
        <v>5101</v>
      </c>
      <c r="K2535" s="272">
        <v>11566</v>
      </c>
    </row>
    <row r="2536" spans="2:11" s="256" customFormat="1" ht="13.5" customHeight="1" x14ac:dyDescent="0.2">
      <c r="B2536" s="273"/>
      <c r="C2536" s="273"/>
      <c r="D2536" s="273"/>
      <c r="E2536" s="273"/>
      <c r="F2536" s="273">
        <v>15.611297509081599</v>
      </c>
      <c r="G2536" s="273">
        <v>15.6397989979665</v>
      </c>
      <c r="H2536" s="274">
        <v>4.90206478582851</v>
      </c>
      <c r="I2536" s="275" t="s">
        <v>258</v>
      </c>
      <c r="J2536" s="271">
        <v>5101</v>
      </c>
      <c r="K2536" s="272">
        <v>13419</v>
      </c>
    </row>
    <row r="2537" spans="2:11" s="256" customFormat="1" ht="13.5" customHeight="1" x14ac:dyDescent="0.2">
      <c r="B2537" s="273"/>
      <c r="C2537" s="273"/>
      <c r="D2537" s="273"/>
      <c r="E2537" s="273"/>
      <c r="F2537" s="273">
        <v>0</v>
      </c>
      <c r="G2537" s="273">
        <v>0</v>
      </c>
      <c r="H2537" s="274"/>
      <c r="I2537" s="275" t="s">
        <v>259</v>
      </c>
      <c r="J2537" s="271">
        <v>5101</v>
      </c>
      <c r="K2537" s="272">
        <v>11568</v>
      </c>
    </row>
    <row r="2538" spans="2:11" s="256" customFormat="1" ht="13.5" customHeight="1" x14ac:dyDescent="0.2">
      <c r="B2538" s="273"/>
      <c r="C2538" s="273"/>
      <c r="D2538" s="273"/>
      <c r="E2538" s="273"/>
      <c r="F2538" s="273">
        <v>4.6771336293881491</v>
      </c>
      <c r="G2538" s="273">
        <v>4.7431640533728601</v>
      </c>
      <c r="H2538" s="274">
        <v>4.5902883928128002</v>
      </c>
      <c r="I2538" s="275" t="s">
        <v>260</v>
      </c>
      <c r="J2538" s="271">
        <v>5101</v>
      </c>
      <c r="K2538" s="272">
        <v>12479</v>
      </c>
    </row>
    <row r="2539" spans="2:11" s="256" customFormat="1" ht="13.5" customHeight="1" x14ac:dyDescent="0.2">
      <c r="B2539" s="273"/>
      <c r="C2539" s="273"/>
      <c r="D2539" s="273"/>
      <c r="E2539" s="273"/>
      <c r="F2539" s="273">
        <v>0.43522024602507203</v>
      </c>
      <c r="G2539" s="273">
        <v>0.43505050715420202</v>
      </c>
      <c r="H2539" s="274">
        <v>3.6069310549679701</v>
      </c>
      <c r="I2539" s="275" t="s">
        <v>261</v>
      </c>
      <c r="J2539" s="271">
        <v>5101</v>
      </c>
      <c r="K2539" s="272">
        <v>12480</v>
      </c>
    </row>
    <row r="2540" spans="2:11" s="256" customFormat="1" ht="13.5" customHeight="1" x14ac:dyDescent="0.2">
      <c r="B2540" s="273"/>
      <c r="C2540" s="273"/>
      <c r="D2540" s="273"/>
      <c r="E2540" s="273"/>
      <c r="F2540" s="273">
        <v>0.69273803001135204</v>
      </c>
      <c r="G2540" s="273">
        <v>0.71725078173343704</v>
      </c>
      <c r="H2540" s="274">
        <v>4.1869036275583102</v>
      </c>
      <c r="I2540" s="275" t="s">
        <v>262</v>
      </c>
      <c r="J2540" s="271">
        <v>5101</v>
      </c>
      <c r="K2540" s="272">
        <v>11578</v>
      </c>
    </row>
    <row r="2541" spans="2:11" s="256" customFormat="1" ht="13.5" customHeight="1" x14ac:dyDescent="0.2">
      <c r="B2541" s="273"/>
      <c r="C2541" s="273"/>
      <c r="D2541" s="273"/>
      <c r="E2541" s="273"/>
      <c r="F2541" s="273">
        <v>0</v>
      </c>
      <c r="G2541" s="273">
        <v>0</v>
      </c>
      <c r="H2541" s="274"/>
      <c r="I2541" s="275" t="s">
        <v>263</v>
      </c>
      <c r="J2541" s="271">
        <v>5101</v>
      </c>
      <c r="K2541" s="272">
        <v>12497</v>
      </c>
    </row>
    <row r="2542" spans="2:11" s="256" customFormat="1" ht="13.5" customHeight="1" x14ac:dyDescent="0.2">
      <c r="B2542" s="273"/>
      <c r="C2542" s="273"/>
      <c r="D2542" s="273"/>
      <c r="E2542" s="273"/>
      <c r="F2542" s="273">
        <v>1.5468612582023797</v>
      </c>
      <c r="G2542" s="273">
        <v>1.5511485916041199</v>
      </c>
      <c r="H2542" s="274">
        <v>7.7621134827819889</v>
      </c>
      <c r="I2542" s="275" t="s">
        <v>264</v>
      </c>
      <c r="J2542" s="271">
        <v>5101</v>
      </c>
      <c r="K2542" s="272">
        <v>15546</v>
      </c>
    </row>
    <row r="2543" spans="2:11" s="256" customFormat="1" ht="13.5" customHeight="1" x14ac:dyDescent="0.2">
      <c r="B2543" s="273"/>
      <c r="C2543" s="273"/>
      <c r="D2543" s="273">
        <v>4</v>
      </c>
      <c r="E2543" s="273">
        <v>0</v>
      </c>
      <c r="F2543" s="273">
        <v>2.1110154349239902</v>
      </c>
      <c r="G2543" s="273">
        <v>2.1139025411263903</v>
      </c>
      <c r="H2543" s="274">
        <v>0.08</v>
      </c>
      <c r="I2543" s="275" t="s">
        <v>265</v>
      </c>
      <c r="J2543" s="271">
        <v>5101</v>
      </c>
      <c r="K2543" s="272">
        <v>12481</v>
      </c>
    </row>
    <row r="2544" spans="2:11" s="256" customFormat="1" ht="13.5" customHeight="1" x14ac:dyDescent="0.2">
      <c r="B2544" s="268"/>
      <c r="C2544" s="268"/>
      <c r="D2544" s="268"/>
      <c r="E2544" s="268"/>
      <c r="F2544" s="268">
        <v>10.882259356931099</v>
      </c>
      <c r="G2544" s="268">
        <v>11.062656037720998</v>
      </c>
      <c r="H2544" s="269">
        <v>2.7674039457923199</v>
      </c>
      <c r="I2544" s="270" t="s">
        <v>266</v>
      </c>
      <c r="J2544" s="271">
        <v>5101</v>
      </c>
      <c r="K2544" s="272">
        <v>13594</v>
      </c>
    </row>
    <row r="2545" spans="2:11" s="256" customFormat="1" ht="13.5" customHeight="1" x14ac:dyDescent="0.2">
      <c r="B2545" s="273"/>
      <c r="C2545" s="273"/>
      <c r="D2545" s="273"/>
      <c r="E2545" s="273"/>
      <c r="F2545" s="273">
        <v>1.0371293467437799</v>
      </c>
      <c r="G2545" s="273">
        <v>1.0423958039201999</v>
      </c>
      <c r="H2545" s="274">
        <v>0.52662269141524098</v>
      </c>
      <c r="I2545" s="275" t="s">
        <v>267</v>
      </c>
      <c r="J2545" s="271">
        <v>5101</v>
      </c>
      <c r="K2545" s="272">
        <v>15609</v>
      </c>
    </row>
    <row r="2546" spans="2:11" s="256" customFormat="1" ht="13.5" customHeight="1" x14ac:dyDescent="0.2">
      <c r="B2546" s="273"/>
      <c r="C2546" s="273"/>
      <c r="D2546" s="273"/>
      <c r="E2546" s="273"/>
      <c r="F2546" s="273">
        <v>8.8079338533983513</v>
      </c>
      <c r="G2546" s="273">
        <v>9.2281587021941984</v>
      </c>
      <c r="H2546" s="274">
        <v>3.0201755457181001</v>
      </c>
      <c r="I2546" s="275" t="s">
        <v>268</v>
      </c>
      <c r="J2546" s="271">
        <v>5101</v>
      </c>
      <c r="K2546" s="272">
        <v>11524</v>
      </c>
    </row>
    <row r="2547" spans="2:11" s="256" customFormat="1" ht="13.5" customHeight="1" x14ac:dyDescent="0.2">
      <c r="B2547" s="273"/>
      <c r="C2547" s="273"/>
      <c r="D2547" s="273"/>
      <c r="E2547" s="273"/>
      <c r="F2547" s="273">
        <v>0.52913450718297905</v>
      </c>
      <c r="G2547" s="273">
        <v>0.52578880320204402</v>
      </c>
      <c r="H2547" s="274">
        <v>4.7121878074772701</v>
      </c>
      <c r="I2547" s="275" t="s">
        <v>269</v>
      </c>
      <c r="J2547" s="271">
        <v>5101</v>
      </c>
      <c r="K2547" s="272">
        <v>15745</v>
      </c>
    </row>
    <row r="2548" spans="2:11" s="256" customFormat="1" ht="13.5" customHeight="1" x14ac:dyDescent="0.2">
      <c r="B2548" s="273"/>
      <c r="C2548" s="273"/>
      <c r="D2548" s="273"/>
      <c r="E2548" s="273"/>
      <c r="F2548" s="273">
        <v>0.35997150336898598</v>
      </c>
      <c r="G2548" s="273">
        <v>0.365699618860158</v>
      </c>
      <c r="H2548" s="274">
        <v>1.3182822127248499</v>
      </c>
      <c r="I2548" s="275" t="s">
        <v>270</v>
      </c>
      <c r="J2548" s="271">
        <v>5101</v>
      </c>
      <c r="K2548" s="272">
        <v>15545</v>
      </c>
    </row>
    <row r="2549" spans="2:11" s="256" customFormat="1" ht="13.5" customHeight="1" x14ac:dyDescent="0.2">
      <c r="B2549" s="268"/>
      <c r="C2549" s="268"/>
      <c r="D2549" s="268"/>
      <c r="E2549" s="268"/>
      <c r="F2549" s="268">
        <v>19.152113652932901</v>
      </c>
      <c r="G2549" s="268">
        <v>19.106728270277902</v>
      </c>
      <c r="H2549" s="269">
        <v>0</v>
      </c>
      <c r="I2549" s="270" t="s">
        <v>238</v>
      </c>
      <c r="J2549" s="271">
        <v>5101</v>
      </c>
      <c r="K2549" s="272">
        <v>13595</v>
      </c>
    </row>
    <row r="2550" spans="2:11" s="256" customFormat="1" ht="13.5" customHeight="1" x14ac:dyDescent="0.2">
      <c r="B2550" s="273"/>
      <c r="C2550" s="273"/>
      <c r="D2550" s="273"/>
      <c r="E2550" s="273"/>
      <c r="F2550" s="273">
        <v>5.2818774394794099E-2</v>
      </c>
      <c r="G2550" s="273">
        <v>5.3794012944271503E-2</v>
      </c>
      <c r="H2550" s="274"/>
      <c r="I2550" s="275" t="s">
        <v>271</v>
      </c>
      <c r="J2550" s="271">
        <v>5101</v>
      </c>
      <c r="K2550" s="272">
        <v>15610</v>
      </c>
    </row>
    <row r="2551" spans="2:11" s="256" customFormat="1" ht="13.5" customHeight="1" x14ac:dyDescent="0.2">
      <c r="B2551" s="273"/>
      <c r="C2551" s="273"/>
      <c r="D2551" s="273"/>
      <c r="E2551" s="273"/>
      <c r="F2551" s="273">
        <v>7.9980907042116796</v>
      </c>
      <c r="G2551" s="273">
        <v>7.9817144777468991</v>
      </c>
      <c r="H2551" s="274"/>
      <c r="I2551" s="275" t="s">
        <v>246</v>
      </c>
      <c r="J2551" s="271">
        <v>5101</v>
      </c>
      <c r="K2551" s="272">
        <v>15611</v>
      </c>
    </row>
    <row r="2552" spans="2:11" s="256" customFormat="1" ht="13.5" customHeight="1" x14ac:dyDescent="0.2">
      <c r="B2552" s="273"/>
      <c r="C2552" s="273"/>
      <c r="D2552" s="273"/>
      <c r="E2552" s="273"/>
      <c r="F2552" s="273">
        <v>10.713772664761198</v>
      </c>
      <c r="G2552" s="273">
        <v>10.681860468513799</v>
      </c>
      <c r="H2552" s="274"/>
      <c r="I2552" s="275" t="s">
        <v>272</v>
      </c>
      <c r="J2552" s="271">
        <v>5101</v>
      </c>
      <c r="K2552" s="272">
        <v>15608</v>
      </c>
    </row>
    <row r="2553" spans="2:11" s="256" customFormat="1" ht="13.5" customHeight="1" x14ac:dyDescent="0.2">
      <c r="B2553" s="268"/>
      <c r="C2553" s="268"/>
      <c r="D2553" s="268">
        <v>8</v>
      </c>
      <c r="E2553" s="268">
        <v>0</v>
      </c>
      <c r="F2553" s="268">
        <v>0.81504729640778995</v>
      </c>
      <c r="G2553" s="268">
        <v>0.82420285723462405</v>
      </c>
      <c r="H2553" s="269">
        <v>0</v>
      </c>
      <c r="I2553" s="270" t="s">
        <v>273</v>
      </c>
      <c r="J2553" s="271">
        <v>5101</v>
      </c>
      <c r="K2553" s="272">
        <v>15584</v>
      </c>
    </row>
    <row r="2554" spans="2:11" s="256" customFormat="1" ht="13.5" customHeight="1" x14ac:dyDescent="0.2">
      <c r="B2554" s="268"/>
      <c r="C2554" s="268"/>
      <c r="D2554" s="268">
        <v>3</v>
      </c>
      <c r="E2554" s="268"/>
      <c r="F2554" s="268">
        <v>1.0169166400648</v>
      </c>
      <c r="G2554" s="268">
        <v>1.02455636320796</v>
      </c>
      <c r="H2554" s="269"/>
      <c r="I2554" s="270" t="s">
        <v>274</v>
      </c>
      <c r="J2554" s="271">
        <v>5101</v>
      </c>
      <c r="K2554" s="272">
        <v>17728</v>
      </c>
    </row>
    <row r="2555" spans="2:11" s="256" customFormat="1" ht="13.5" customHeight="1" x14ac:dyDescent="0.2">
      <c r="B2555" s="268"/>
      <c r="C2555" s="268"/>
      <c r="D2555" s="268"/>
      <c r="E2555" s="268"/>
      <c r="F2555" s="268">
        <v>-10.535416501152099</v>
      </c>
      <c r="G2555" s="268">
        <v>-10.603686724305101</v>
      </c>
      <c r="H2555" s="269"/>
      <c r="I2555" s="270" t="s">
        <v>275</v>
      </c>
      <c r="J2555" s="271">
        <v>5101</v>
      </c>
      <c r="K2555" s="272">
        <v>15624</v>
      </c>
    </row>
    <row r="2556" spans="2:11" s="256" customFormat="1" ht="13.5" customHeight="1" x14ac:dyDescent="0.2">
      <c r="B2556" s="268"/>
      <c r="C2556" s="268"/>
      <c r="D2556" s="268">
        <v>10</v>
      </c>
      <c r="E2556" s="268">
        <v>1</v>
      </c>
      <c r="F2556" s="268">
        <v>2.0069999094356104</v>
      </c>
      <c r="G2556" s="268">
        <v>1.3460359077406299</v>
      </c>
      <c r="H2556" s="269">
        <v>0</v>
      </c>
      <c r="I2556" s="270" t="s">
        <v>276</v>
      </c>
      <c r="J2556" s="271">
        <v>5101</v>
      </c>
      <c r="K2556" s="272">
        <v>15644</v>
      </c>
    </row>
    <row r="2557" spans="2:11" s="256" customFormat="1" ht="13.5" customHeight="1" x14ac:dyDescent="0.2">
      <c r="B2557" s="268"/>
      <c r="C2557" s="268"/>
      <c r="D2557" s="268">
        <v>35</v>
      </c>
      <c r="E2557" s="268">
        <v>29</v>
      </c>
      <c r="F2557" s="268">
        <v>33.526719006262603</v>
      </c>
      <c r="G2557" s="268">
        <v>34.157113434905597</v>
      </c>
      <c r="H2557" s="269">
        <v>3.9361918135913698</v>
      </c>
      <c r="I2557" s="270" t="s">
        <v>239</v>
      </c>
      <c r="J2557" s="271">
        <v>5101</v>
      </c>
      <c r="K2557" s="272">
        <v>15704</v>
      </c>
    </row>
    <row r="2558" spans="2:11" s="256" customFormat="1" ht="13.5" customHeight="1" x14ac:dyDescent="0.2">
      <c r="B2558" s="268"/>
      <c r="C2558" s="268"/>
      <c r="D2558" s="268"/>
      <c r="E2558" s="268"/>
      <c r="F2558" s="268">
        <v>10.107390338521999</v>
      </c>
      <c r="G2558" s="268">
        <v>10.187071934930101</v>
      </c>
      <c r="H2558" s="269">
        <v>2.93649016170985</v>
      </c>
      <c r="I2558" s="270" t="s">
        <v>277</v>
      </c>
      <c r="J2558" s="271">
        <v>5101</v>
      </c>
      <c r="K2558" s="272">
        <v>15749</v>
      </c>
    </row>
    <row r="2559" spans="2:11" s="256" customFormat="1" ht="13.5" customHeight="1" x14ac:dyDescent="0.2">
      <c r="B2559" s="268"/>
      <c r="C2559" s="268"/>
      <c r="D2559" s="268"/>
      <c r="E2559" s="268"/>
      <c r="F2559" s="268">
        <v>100.05700982931999</v>
      </c>
      <c r="G2559" s="268">
        <v>100.057727338622</v>
      </c>
      <c r="H2559" s="269">
        <v>3.0034479657123998</v>
      </c>
      <c r="I2559" s="270" t="s">
        <v>278</v>
      </c>
      <c r="J2559" s="271">
        <v>5101</v>
      </c>
      <c r="K2559" s="272">
        <v>11258</v>
      </c>
    </row>
    <row r="2560" spans="2:11" s="256" customFormat="1" ht="13.5" customHeight="1" x14ac:dyDescent="0.2">
      <c r="B2560" s="268"/>
      <c r="C2560" s="268"/>
      <c r="D2560" s="268">
        <v>48</v>
      </c>
      <c r="E2560" s="268">
        <v>38</v>
      </c>
      <c r="F2560" s="268">
        <v>41.176823249556499</v>
      </c>
      <c r="G2560" s="268">
        <v>41.234351199864697</v>
      </c>
      <c r="H2560" s="269">
        <v>4.0591916236257397</v>
      </c>
      <c r="I2560" s="270" t="s">
        <v>240</v>
      </c>
      <c r="J2560" s="271">
        <v>5101</v>
      </c>
      <c r="K2560" s="272">
        <v>15705</v>
      </c>
    </row>
    <row r="2561" spans="2:11" s="256" customFormat="1" ht="13.5" customHeight="1" x14ac:dyDescent="0.2">
      <c r="B2561" s="268"/>
      <c r="C2561" s="268"/>
      <c r="D2561" s="268"/>
      <c r="E2561" s="268"/>
      <c r="F2561" s="268">
        <v>11.554985969736601</v>
      </c>
      <c r="G2561" s="268">
        <v>11.439205086811199</v>
      </c>
      <c r="H2561" s="269">
        <v>1.30479446450779</v>
      </c>
      <c r="I2561" s="270" t="s">
        <v>279</v>
      </c>
      <c r="J2561" s="271">
        <v>5101</v>
      </c>
      <c r="K2561" s="272">
        <v>16144</v>
      </c>
    </row>
    <row r="2562" spans="2:11" s="256" customFormat="1" ht="13.5" customHeight="1" x14ac:dyDescent="0.2">
      <c r="B2562" s="273"/>
      <c r="C2562" s="273"/>
      <c r="D2562" s="273"/>
      <c r="E2562" s="273"/>
      <c r="F2562" s="273">
        <v>0.14809014623701403</v>
      </c>
      <c r="G2562" s="273">
        <v>-9.93868904556231E-2</v>
      </c>
      <c r="H2562" s="274"/>
      <c r="I2562" s="275" t="s">
        <v>508</v>
      </c>
      <c r="J2562" s="271">
        <v>5101</v>
      </c>
      <c r="K2562" s="272">
        <v>12755</v>
      </c>
    </row>
    <row r="2563" spans="2:11" s="256" customFormat="1" ht="13.5" customHeight="1" x14ac:dyDescent="0.2">
      <c r="B2563" s="273"/>
      <c r="C2563" s="273"/>
      <c r="D2563" s="273"/>
      <c r="E2563" s="273"/>
      <c r="F2563" s="273">
        <v>0.30752557346381604</v>
      </c>
      <c r="G2563" s="273">
        <v>0.31768835915323501</v>
      </c>
      <c r="H2563" s="274">
        <v>2.6900729291596601</v>
      </c>
      <c r="I2563" s="275" t="s">
        <v>509</v>
      </c>
      <c r="J2563" s="271">
        <v>5101</v>
      </c>
      <c r="K2563" s="272">
        <v>12359</v>
      </c>
    </row>
    <row r="2564" spans="2:11" s="256" customFormat="1" ht="26.25" customHeight="1" x14ac:dyDescent="0.2"/>
    <row r="2565" spans="2:11" s="256" customFormat="1" ht="13.5" customHeight="1" x14ac:dyDescent="0.2">
      <c r="B2565" s="257"/>
      <c r="C2565" s="258"/>
      <c r="D2565" s="258"/>
      <c r="E2565" s="258"/>
      <c r="F2565" s="258"/>
      <c r="G2565" s="259"/>
      <c r="H2565" s="260" t="s">
        <v>372</v>
      </c>
      <c r="I2565" s="261"/>
      <c r="J2565" s="262" t="s">
        <v>228</v>
      </c>
      <c r="K2565" s="262" t="s">
        <v>229</v>
      </c>
    </row>
    <row r="2566" spans="2:11" s="256" customFormat="1" ht="13.5" customHeight="1" x14ac:dyDescent="0.2">
      <c r="B2566" s="263"/>
      <c r="C2566" s="264"/>
      <c r="D2566" s="264"/>
      <c r="E2566" s="264"/>
      <c r="F2566" s="369" t="s">
        <v>630</v>
      </c>
      <c r="G2566" s="369"/>
      <c r="H2566" s="369"/>
      <c r="I2566" s="261"/>
      <c r="J2566" s="261"/>
      <c r="K2566" s="265"/>
    </row>
    <row r="2567" spans="2:11" s="256" customFormat="1" ht="13.5" customHeight="1" x14ac:dyDescent="0.2">
      <c r="B2567" s="367" t="s">
        <v>231</v>
      </c>
      <c r="C2567" s="367"/>
      <c r="D2567" s="367" t="s">
        <v>232</v>
      </c>
      <c r="E2567" s="367"/>
      <c r="F2567" s="266" t="s">
        <v>232</v>
      </c>
      <c r="G2567" s="266" t="s">
        <v>232</v>
      </c>
      <c r="H2567" s="368" t="s">
        <v>231</v>
      </c>
      <c r="I2567" s="267" t="s">
        <v>233</v>
      </c>
      <c r="J2567" s="261"/>
      <c r="K2567" s="265"/>
    </row>
    <row r="2568" spans="2:11" s="256" customFormat="1" ht="13.5" customHeight="1" x14ac:dyDescent="0.2">
      <c r="B2568" s="266" t="s">
        <v>234</v>
      </c>
      <c r="C2568" s="266" t="s">
        <v>235</v>
      </c>
      <c r="D2568" s="266" t="s">
        <v>234</v>
      </c>
      <c r="E2568" s="266" t="s">
        <v>235</v>
      </c>
      <c r="F2568" s="266" t="s">
        <v>592</v>
      </c>
      <c r="G2568" s="266" t="s">
        <v>594</v>
      </c>
      <c r="H2568" s="368"/>
      <c r="I2568" s="261"/>
      <c r="J2568" s="261"/>
      <c r="K2568" s="265"/>
    </row>
    <row r="2569" spans="2:11" s="256" customFormat="1" ht="13.5" customHeight="1" x14ac:dyDescent="0.2">
      <c r="B2569" s="268"/>
      <c r="C2569" s="268"/>
      <c r="D2569" s="268"/>
      <c r="E2569" s="268"/>
      <c r="F2569" s="268">
        <v>0.71985331821463594</v>
      </c>
      <c r="G2569" s="268">
        <v>0.71880649187013801</v>
      </c>
      <c r="H2569" s="269">
        <v>1.8129515312887199</v>
      </c>
      <c r="I2569" s="270" t="s">
        <v>236</v>
      </c>
      <c r="J2569" s="271">
        <v>5160</v>
      </c>
      <c r="K2569" s="272">
        <v>13591</v>
      </c>
    </row>
    <row r="2570" spans="2:11" s="256" customFormat="1" ht="13.5" customHeight="1" x14ac:dyDescent="0.2">
      <c r="B2570" s="268"/>
      <c r="C2570" s="268"/>
      <c r="D2570" s="268"/>
      <c r="E2570" s="268"/>
      <c r="F2570" s="268">
        <v>0.71985331821463594</v>
      </c>
      <c r="G2570" s="268">
        <v>0.71880649187013801</v>
      </c>
      <c r="H2570" s="269">
        <v>1.8129515312887199</v>
      </c>
      <c r="I2570" s="270" t="s">
        <v>250</v>
      </c>
      <c r="J2570" s="271">
        <v>5160</v>
      </c>
      <c r="K2570" s="272">
        <v>19967</v>
      </c>
    </row>
    <row r="2571" spans="2:11" s="256" customFormat="1" ht="13.5" customHeight="1" x14ac:dyDescent="0.2">
      <c r="B2571" s="273"/>
      <c r="C2571" s="273"/>
      <c r="D2571" s="273"/>
      <c r="E2571" s="273"/>
      <c r="F2571" s="273">
        <v>0</v>
      </c>
      <c r="G2571" s="273">
        <v>0</v>
      </c>
      <c r="H2571" s="274"/>
      <c r="I2571" s="275" t="s">
        <v>251</v>
      </c>
      <c r="J2571" s="271">
        <v>5160</v>
      </c>
      <c r="K2571" s="272">
        <v>15744</v>
      </c>
    </row>
    <row r="2572" spans="2:11" s="256" customFormat="1" ht="13.5" customHeight="1" x14ac:dyDescent="0.2">
      <c r="B2572" s="273"/>
      <c r="C2572" s="273"/>
      <c r="D2572" s="273"/>
      <c r="E2572" s="273"/>
      <c r="F2572" s="273">
        <v>0</v>
      </c>
      <c r="G2572" s="273">
        <v>0</v>
      </c>
      <c r="H2572" s="274"/>
      <c r="I2572" s="275" t="s">
        <v>252</v>
      </c>
      <c r="J2572" s="271">
        <v>5160</v>
      </c>
      <c r="K2572" s="272">
        <v>13462</v>
      </c>
    </row>
    <row r="2573" spans="2:11" s="256" customFormat="1" ht="13.5" customHeight="1" x14ac:dyDescent="0.2">
      <c r="B2573" s="273"/>
      <c r="C2573" s="273"/>
      <c r="D2573" s="273"/>
      <c r="E2573" s="273"/>
      <c r="F2573" s="273">
        <v>1.3402444732768201E-3</v>
      </c>
      <c r="G2573" s="273">
        <v>1.3393613632335601E-3</v>
      </c>
      <c r="H2573" s="274">
        <v>0</v>
      </c>
      <c r="I2573" s="275" t="s">
        <v>253</v>
      </c>
      <c r="J2573" s="271">
        <v>5160</v>
      </c>
      <c r="K2573" s="272">
        <v>15544</v>
      </c>
    </row>
    <row r="2574" spans="2:11" s="256" customFormat="1" ht="13.5" customHeight="1" x14ac:dyDescent="0.2">
      <c r="B2574" s="273"/>
      <c r="C2574" s="273"/>
      <c r="D2574" s="273"/>
      <c r="E2574" s="273"/>
      <c r="F2574" s="273">
        <v>0.40309078915151997</v>
      </c>
      <c r="G2574" s="273">
        <v>0.40248679833616796</v>
      </c>
      <c r="H2574" s="274">
        <v>2.1597061386910301</v>
      </c>
      <c r="I2574" s="275" t="s">
        <v>254</v>
      </c>
      <c r="J2574" s="271">
        <v>5160</v>
      </c>
      <c r="K2574" s="272">
        <v>12978</v>
      </c>
    </row>
    <row r="2575" spans="2:11" s="256" customFormat="1" ht="13.5" customHeight="1" x14ac:dyDescent="0.2">
      <c r="B2575" s="268"/>
      <c r="C2575" s="268"/>
      <c r="D2575" s="268"/>
      <c r="E2575" s="268"/>
      <c r="F2575" s="268">
        <v>7.510778305964509</v>
      </c>
      <c r="G2575" s="268">
        <v>7.6064369226373394</v>
      </c>
      <c r="H2575" s="269">
        <v>1.6611116233820401E-3</v>
      </c>
      <c r="I2575" s="270" t="s">
        <v>237</v>
      </c>
      <c r="J2575" s="271">
        <v>5160</v>
      </c>
      <c r="K2575" s="272">
        <v>17726</v>
      </c>
    </row>
    <row r="2576" spans="2:11" s="256" customFormat="1" ht="13.5" customHeight="1" x14ac:dyDescent="0.2">
      <c r="B2576" s="273"/>
      <c r="C2576" s="273"/>
      <c r="D2576" s="273"/>
      <c r="E2576" s="273"/>
      <c r="F2576" s="273">
        <v>7.3548252916559695</v>
      </c>
      <c r="G2576" s="273">
        <v>7.4505866684415691</v>
      </c>
      <c r="H2576" s="274"/>
      <c r="I2576" s="275" t="s">
        <v>255</v>
      </c>
      <c r="J2576" s="271">
        <v>5160</v>
      </c>
      <c r="K2576" s="272">
        <v>17727</v>
      </c>
    </row>
    <row r="2577" spans="2:11" s="256" customFormat="1" ht="13.5" customHeight="1" x14ac:dyDescent="0.2">
      <c r="B2577" s="268"/>
      <c r="C2577" s="268"/>
      <c r="D2577" s="268"/>
      <c r="E2577" s="268"/>
      <c r="F2577" s="268">
        <v>0.155953014308542</v>
      </c>
      <c r="G2577" s="268">
        <v>0.155850254195773</v>
      </c>
      <c r="H2577" s="269">
        <v>0.08</v>
      </c>
      <c r="I2577" s="270" t="s">
        <v>256</v>
      </c>
      <c r="J2577" s="271">
        <v>5160</v>
      </c>
      <c r="K2577" s="272">
        <v>13592</v>
      </c>
    </row>
    <row r="2578" spans="2:11" s="256" customFormat="1" ht="13.5" customHeight="1" x14ac:dyDescent="0.2">
      <c r="B2578" s="273"/>
      <c r="C2578" s="273"/>
      <c r="D2578" s="273"/>
      <c r="E2578" s="273"/>
      <c r="F2578" s="273">
        <v>0</v>
      </c>
      <c r="G2578" s="273">
        <v>0</v>
      </c>
      <c r="H2578" s="274"/>
      <c r="I2578" s="275" t="s">
        <v>257</v>
      </c>
      <c r="J2578" s="271">
        <v>5160</v>
      </c>
      <c r="K2578" s="272">
        <v>11566</v>
      </c>
    </row>
    <row r="2579" spans="2:11" s="256" customFormat="1" ht="13.5" customHeight="1" x14ac:dyDescent="0.2">
      <c r="B2579" s="273"/>
      <c r="C2579" s="273"/>
      <c r="D2579" s="273"/>
      <c r="E2579" s="273"/>
      <c r="F2579" s="273">
        <v>0</v>
      </c>
      <c r="G2579" s="273">
        <v>0</v>
      </c>
      <c r="H2579" s="274"/>
      <c r="I2579" s="275" t="s">
        <v>258</v>
      </c>
      <c r="J2579" s="271">
        <v>5160</v>
      </c>
      <c r="K2579" s="272">
        <v>13419</v>
      </c>
    </row>
    <row r="2580" spans="2:11" s="256" customFormat="1" ht="13.5" customHeight="1" x14ac:dyDescent="0.2">
      <c r="B2580" s="273"/>
      <c r="C2580" s="273"/>
      <c r="D2580" s="273"/>
      <c r="E2580" s="273"/>
      <c r="F2580" s="273">
        <v>0</v>
      </c>
      <c r="G2580" s="273">
        <v>0</v>
      </c>
      <c r="H2580" s="274"/>
      <c r="I2580" s="275" t="s">
        <v>259</v>
      </c>
      <c r="J2580" s="271">
        <v>5160</v>
      </c>
      <c r="K2580" s="272">
        <v>11568</v>
      </c>
    </row>
    <row r="2581" spans="2:11" s="256" customFormat="1" ht="13.5" customHeight="1" x14ac:dyDescent="0.2">
      <c r="B2581" s="273"/>
      <c r="C2581" s="273"/>
      <c r="D2581" s="273"/>
      <c r="E2581" s="273"/>
      <c r="F2581" s="273">
        <v>0</v>
      </c>
      <c r="G2581" s="273">
        <v>0</v>
      </c>
      <c r="H2581" s="274"/>
      <c r="I2581" s="275" t="s">
        <v>260</v>
      </c>
      <c r="J2581" s="271">
        <v>5160</v>
      </c>
      <c r="K2581" s="272">
        <v>12479</v>
      </c>
    </row>
    <row r="2582" spans="2:11" s="256" customFormat="1" ht="13.5" customHeight="1" x14ac:dyDescent="0.2">
      <c r="B2582" s="273"/>
      <c r="C2582" s="273"/>
      <c r="D2582" s="273"/>
      <c r="E2582" s="273"/>
      <c r="F2582" s="273">
        <v>0</v>
      </c>
      <c r="G2582" s="273">
        <v>0</v>
      </c>
      <c r="H2582" s="274"/>
      <c r="I2582" s="275" t="s">
        <v>261</v>
      </c>
      <c r="J2582" s="271">
        <v>5160</v>
      </c>
      <c r="K2582" s="272">
        <v>12480</v>
      </c>
    </row>
    <row r="2583" spans="2:11" s="256" customFormat="1" ht="13.5" customHeight="1" x14ac:dyDescent="0.2">
      <c r="B2583" s="273"/>
      <c r="C2583" s="273"/>
      <c r="D2583" s="273"/>
      <c r="E2583" s="273"/>
      <c r="F2583" s="273">
        <v>0</v>
      </c>
      <c r="G2583" s="273">
        <v>0</v>
      </c>
      <c r="H2583" s="274"/>
      <c r="I2583" s="275" t="s">
        <v>262</v>
      </c>
      <c r="J2583" s="271">
        <v>5160</v>
      </c>
      <c r="K2583" s="272">
        <v>11578</v>
      </c>
    </row>
    <row r="2584" spans="2:11" s="256" customFormat="1" ht="13.5" customHeight="1" x14ac:dyDescent="0.2">
      <c r="B2584" s="273"/>
      <c r="C2584" s="273"/>
      <c r="D2584" s="273">
        <v>0</v>
      </c>
      <c r="E2584" s="273">
        <v>0</v>
      </c>
      <c r="F2584" s="273">
        <v>0</v>
      </c>
      <c r="G2584" s="273">
        <v>0</v>
      </c>
      <c r="H2584" s="274"/>
      <c r="I2584" s="275" t="s">
        <v>263</v>
      </c>
      <c r="J2584" s="271">
        <v>5160</v>
      </c>
      <c r="K2584" s="272">
        <v>12497</v>
      </c>
    </row>
    <row r="2585" spans="2:11" s="256" customFormat="1" ht="13.5" customHeight="1" x14ac:dyDescent="0.2">
      <c r="B2585" s="273"/>
      <c r="C2585" s="273"/>
      <c r="D2585" s="273"/>
      <c r="E2585" s="273"/>
      <c r="F2585" s="273">
        <v>0</v>
      </c>
      <c r="G2585" s="273">
        <v>0</v>
      </c>
      <c r="H2585" s="274"/>
      <c r="I2585" s="275" t="s">
        <v>264</v>
      </c>
      <c r="J2585" s="271">
        <v>5160</v>
      </c>
      <c r="K2585" s="272">
        <v>15546</v>
      </c>
    </row>
    <row r="2586" spans="2:11" s="256" customFormat="1" ht="13.5" customHeight="1" x14ac:dyDescent="0.2">
      <c r="B2586" s="273"/>
      <c r="C2586" s="273"/>
      <c r="D2586" s="273">
        <v>4</v>
      </c>
      <c r="E2586" s="273">
        <v>0</v>
      </c>
      <c r="F2586" s="273">
        <v>0.155953014308542</v>
      </c>
      <c r="G2586" s="273">
        <v>0.155850254195773</v>
      </c>
      <c r="H2586" s="274">
        <v>0.08</v>
      </c>
      <c r="I2586" s="275" t="s">
        <v>265</v>
      </c>
      <c r="J2586" s="271">
        <v>5160</v>
      </c>
      <c r="K2586" s="272">
        <v>12481</v>
      </c>
    </row>
    <row r="2587" spans="2:11" s="256" customFormat="1" ht="13.5" customHeight="1" x14ac:dyDescent="0.2">
      <c r="B2587" s="268"/>
      <c r="C2587" s="268"/>
      <c r="D2587" s="268"/>
      <c r="E2587" s="268"/>
      <c r="F2587" s="268">
        <v>61.409837282004602</v>
      </c>
      <c r="G2587" s="268">
        <v>61.358164091155793</v>
      </c>
      <c r="H2587" s="269">
        <v>3.7071920617990202</v>
      </c>
      <c r="I2587" s="270" t="s">
        <v>266</v>
      </c>
      <c r="J2587" s="271">
        <v>5160</v>
      </c>
      <c r="K2587" s="272">
        <v>13594</v>
      </c>
    </row>
    <row r="2588" spans="2:11" s="256" customFormat="1" ht="13.5" customHeight="1" x14ac:dyDescent="0.2">
      <c r="B2588" s="273"/>
      <c r="C2588" s="273"/>
      <c r="D2588" s="273"/>
      <c r="E2588" s="273"/>
      <c r="F2588" s="273">
        <v>17.003082215226101</v>
      </c>
      <c r="G2588" s="273">
        <v>17.2329371289376</v>
      </c>
      <c r="H2588" s="274">
        <v>3.0980272350955298</v>
      </c>
      <c r="I2588" s="275" t="s">
        <v>267</v>
      </c>
      <c r="J2588" s="271">
        <v>5160</v>
      </c>
      <c r="K2588" s="272">
        <v>15609</v>
      </c>
    </row>
    <row r="2589" spans="2:11" s="256" customFormat="1" ht="13.5" customHeight="1" x14ac:dyDescent="0.2">
      <c r="B2589" s="273"/>
      <c r="C2589" s="273"/>
      <c r="D2589" s="273"/>
      <c r="E2589" s="273"/>
      <c r="F2589" s="273">
        <v>43.451221112056999</v>
      </c>
      <c r="G2589" s="273">
        <v>42.988436280378899</v>
      </c>
      <c r="H2589" s="274">
        <v>4.0270916449876992</v>
      </c>
      <c r="I2589" s="275" t="s">
        <v>268</v>
      </c>
      <c r="J2589" s="271">
        <v>5160</v>
      </c>
      <c r="K2589" s="272">
        <v>11524</v>
      </c>
    </row>
    <row r="2590" spans="2:11" s="256" customFormat="1" ht="13.5" customHeight="1" x14ac:dyDescent="0.2">
      <c r="B2590" s="273"/>
      <c r="C2590" s="273"/>
      <c r="D2590" s="273"/>
      <c r="E2590" s="273"/>
      <c r="F2590" s="273">
        <v>0</v>
      </c>
      <c r="G2590" s="273">
        <v>0</v>
      </c>
      <c r="H2590" s="274">
        <v>0</v>
      </c>
      <c r="I2590" s="275" t="s">
        <v>269</v>
      </c>
      <c r="J2590" s="271">
        <v>5160</v>
      </c>
      <c r="K2590" s="272">
        <v>15745</v>
      </c>
    </row>
    <row r="2591" spans="2:11" s="256" customFormat="1" ht="13.5" customHeight="1" x14ac:dyDescent="0.2">
      <c r="B2591" s="273"/>
      <c r="C2591" s="273"/>
      <c r="D2591" s="273"/>
      <c r="E2591" s="273"/>
      <c r="F2591" s="273">
        <v>0</v>
      </c>
      <c r="G2591" s="273">
        <v>0</v>
      </c>
      <c r="H2591" s="274"/>
      <c r="I2591" s="275" t="s">
        <v>270</v>
      </c>
      <c r="J2591" s="271">
        <v>5160</v>
      </c>
      <c r="K2591" s="272">
        <v>15545</v>
      </c>
    </row>
    <row r="2592" spans="2:11" s="256" customFormat="1" ht="13.5" customHeight="1" x14ac:dyDescent="0.2">
      <c r="B2592" s="268"/>
      <c r="C2592" s="268"/>
      <c r="D2592" s="268"/>
      <c r="E2592" s="268"/>
      <c r="F2592" s="268">
        <v>33.001689983493101</v>
      </c>
      <c r="G2592" s="268">
        <v>32.939911251287896</v>
      </c>
      <c r="H2592" s="269"/>
      <c r="I2592" s="270" t="s">
        <v>238</v>
      </c>
      <c r="J2592" s="271">
        <v>5160</v>
      </c>
      <c r="K2592" s="272">
        <v>13595</v>
      </c>
    </row>
    <row r="2593" spans="2:11" s="256" customFormat="1" ht="13.5" customHeight="1" x14ac:dyDescent="0.2">
      <c r="B2593" s="273"/>
      <c r="C2593" s="273"/>
      <c r="D2593" s="273"/>
      <c r="E2593" s="273"/>
      <c r="F2593" s="273">
        <v>2.79667902202744</v>
      </c>
      <c r="G2593" s="273">
        <v>2.7583311676005602</v>
      </c>
      <c r="H2593" s="274"/>
      <c r="I2593" s="275" t="s">
        <v>271</v>
      </c>
      <c r="J2593" s="271">
        <v>5160</v>
      </c>
      <c r="K2593" s="272">
        <v>15610</v>
      </c>
    </row>
    <row r="2594" spans="2:11" s="256" customFormat="1" ht="13.5" customHeight="1" x14ac:dyDescent="0.2">
      <c r="B2594" s="273"/>
      <c r="C2594" s="273"/>
      <c r="D2594" s="273"/>
      <c r="E2594" s="273"/>
      <c r="F2594" s="273">
        <v>0</v>
      </c>
      <c r="G2594" s="273">
        <v>0</v>
      </c>
      <c r="H2594" s="274"/>
      <c r="I2594" s="275" t="s">
        <v>246</v>
      </c>
      <c r="J2594" s="271">
        <v>5160</v>
      </c>
      <c r="K2594" s="272">
        <v>15611</v>
      </c>
    </row>
    <row r="2595" spans="2:11" s="256" customFormat="1" ht="13.5" customHeight="1" x14ac:dyDescent="0.2">
      <c r="B2595" s="273"/>
      <c r="C2595" s="273"/>
      <c r="D2595" s="273"/>
      <c r="E2595" s="273"/>
      <c r="F2595" s="273">
        <v>33.001689983493101</v>
      </c>
      <c r="G2595" s="273">
        <v>32.939911251287896</v>
      </c>
      <c r="H2595" s="274"/>
      <c r="I2595" s="275" t="s">
        <v>272</v>
      </c>
      <c r="J2595" s="271">
        <v>5160</v>
      </c>
      <c r="K2595" s="272">
        <v>15608</v>
      </c>
    </row>
    <row r="2596" spans="2:11" s="256" customFormat="1" ht="13.5" customHeight="1" x14ac:dyDescent="0.2">
      <c r="B2596" s="268"/>
      <c r="C2596" s="268"/>
      <c r="D2596" s="268">
        <v>8</v>
      </c>
      <c r="E2596" s="268">
        <v>0</v>
      </c>
      <c r="F2596" s="268">
        <v>0.20684333677032699</v>
      </c>
      <c r="G2596" s="268">
        <v>0.21444995267964201</v>
      </c>
      <c r="H2596" s="269">
        <v>0</v>
      </c>
      <c r="I2596" s="270" t="s">
        <v>273</v>
      </c>
      <c r="J2596" s="271">
        <v>5160</v>
      </c>
      <c r="K2596" s="272">
        <v>15584</v>
      </c>
    </row>
    <row r="2597" spans="2:11" s="256" customFormat="1" ht="13.5" customHeight="1" x14ac:dyDescent="0.2">
      <c r="B2597" s="268"/>
      <c r="C2597" s="268"/>
      <c r="D2597" s="268"/>
      <c r="E2597" s="268"/>
      <c r="F2597" s="268">
        <v>0</v>
      </c>
      <c r="G2597" s="268">
        <v>0</v>
      </c>
      <c r="H2597" s="269"/>
      <c r="I2597" s="270" t="s">
        <v>274</v>
      </c>
      <c r="J2597" s="271">
        <v>5160</v>
      </c>
      <c r="K2597" s="272">
        <v>17728</v>
      </c>
    </row>
    <row r="2598" spans="2:11" s="256" customFormat="1" ht="13.5" customHeight="1" x14ac:dyDescent="0.2">
      <c r="B2598" s="268"/>
      <c r="C2598" s="268"/>
      <c r="D2598" s="268"/>
      <c r="E2598" s="268"/>
      <c r="F2598" s="268">
        <v>-1.0441425974715699</v>
      </c>
      <c r="G2598" s="268">
        <v>-1.04023349079803</v>
      </c>
      <c r="H2598" s="269"/>
      <c r="I2598" s="270" t="s">
        <v>275</v>
      </c>
      <c r="J2598" s="271">
        <v>5160</v>
      </c>
      <c r="K2598" s="272">
        <v>15624</v>
      </c>
    </row>
    <row r="2599" spans="2:11" s="256" customFormat="1" ht="13.5" customHeight="1" x14ac:dyDescent="0.2">
      <c r="B2599" s="268"/>
      <c r="C2599" s="268"/>
      <c r="D2599" s="268">
        <v>10</v>
      </c>
      <c r="E2599" s="268">
        <v>1</v>
      </c>
      <c r="F2599" s="268">
        <v>8.31035924637745</v>
      </c>
      <c r="G2599" s="268">
        <v>8.5873773502809208</v>
      </c>
      <c r="H2599" s="269"/>
      <c r="I2599" s="270" t="s">
        <v>276</v>
      </c>
      <c r="J2599" s="271">
        <v>5160</v>
      </c>
      <c r="K2599" s="272">
        <v>15644</v>
      </c>
    </row>
    <row r="2600" spans="2:11" s="256" customFormat="1" ht="13.5" customHeight="1" x14ac:dyDescent="0.2">
      <c r="B2600" s="268"/>
      <c r="C2600" s="268"/>
      <c r="D2600" s="268">
        <v>49</v>
      </c>
      <c r="E2600" s="268">
        <v>43</v>
      </c>
      <c r="F2600" s="268">
        <v>43.767983641120104</v>
      </c>
      <c r="G2600" s="268">
        <v>43.304755973912798</v>
      </c>
      <c r="H2600" s="269">
        <v>4.0078737112269804</v>
      </c>
      <c r="I2600" s="270" t="s">
        <v>239</v>
      </c>
      <c r="J2600" s="271">
        <v>5160</v>
      </c>
      <c r="K2600" s="272">
        <v>15704</v>
      </c>
    </row>
    <row r="2601" spans="2:11" s="256" customFormat="1" ht="13.5" customHeight="1" x14ac:dyDescent="0.2">
      <c r="B2601" s="268"/>
      <c r="C2601" s="268"/>
      <c r="D2601" s="268"/>
      <c r="E2601" s="268"/>
      <c r="F2601" s="268">
        <v>1.0826496692935099</v>
      </c>
      <c r="G2601" s="268">
        <v>1.08910669874555</v>
      </c>
      <c r="H2601" s="269">
        <v>1.2169545274649598</v>
      </c>
      <c r="I2601" s="270" t="s">
        <v>277</v>
      </c>
      <c r="J2601" s="271">
        <v>5160</v>
      </c>
      <c r="K2601" s="272">
        <v>15749</v>
      </c>
    </row>
    <row r="2602" spans="2:11" s="256" customFormat="1" ht="13.5" customHeight="1" x14ac:dyDescent="0.2">
      <c r="B2602" s="268"/>
      <c r="C2602" s="268"/>
      <c r="D2602" s="268"/>
      <c r="E2602" s="268"/>
      <c r="F2602" s="268">
        <v>102.849002226447</v>
      </c>
      <c r="G2602" s="268">
        <v>102.83776870963099</v>
      </c>
      <c r="H2602" s="269">
        <v>2.2897559670492198</v>
      </c>
      <c r="I2602" s="270" t="s">
        <v>278</v>
      </c>
      <c r="J2602" s="271">
        <v>5160</v>
      </c>
      <c r="K2602" s="272">
        <v>11258</v>
      </c>
    </row>
    <row r="2603" spans="2:11" s="256" customFormat="1" ht="13.5" customHeight="1" x14ac:dyDescent="0.2">
      <c r="B2603" s="268"/>
      <c r="C2603" s="268"/>
      <c r="D2603" s="268">
        <v>20</v>
      </c>
      <c r="E2603" s="268">
        <v>10</v>
      </c>
      <c r="F2603" s="268">
        <v>17.003082215226101</v>
      </c>
      <c r="G2603" s="268">
        <v>17.2329371289376</v>
      </c>
      <c r="H2603" s="269">
        <v>3.0980272350955298</v>
      </c>
      <c r="I2603" s="270" t="s">
        <v>240</v>
      </c>
      <c r="J2603" s="271">
        <v>5160</v>
      </c>
      <c r="K2603" s="272">
        <v>15705</v>
      </c>
    </row>
    <row r="2604" spans="2:11" s="256" customFormat="1" ht="13.5" customHeight="1" x14ac:dyDescent="0.2">
      <c r="B2604" s="268"/>
      <c r="C2604" s="268"/>
      <c r="D2604" s="268"/>
      <c r="E2604" s="268"/>
      <c r="F2604" s="268">
        <v>89.972504228170806</v>
      </c>
      <c r="G2604" s="268">
        <v>89.886666368900293</v>
      </c>
      <c r="H2604" s="269">
        <v>2.50141649177736</v>
      </c>
      <c r="I2604" s="270" t="s">
        <v>279</v>
      </c>
      <c r="J2604" s="271">
        <v>5160</v>
      </c>
      <c r="K2604" s="272">
        <v>16144</v>
      </c>
    </row>
    <row r="2605" spans="2:11" s="256" customFormat="1" ht="13.5" customHeight="1" x14ac:dyDescent="0.2">
      <c r="B2605" s="273"/>
      <c r="C2605" s="273"/>
      <c r="D2605" s="273"/>
      <c r="E2605" s="273"/>
      <c r="F2605" s="273">
        <v>0.95553395472147395</v>
      </c>
      <c r="G2605" s="273">
        <v>1.1367906818393601</v>
      </c>
      <c r="H2605" s="274"/>
      <c r="I2605" s="275" t="s">
        <v>508</v>
      </c>
      <c r="J2605" s="271">
        <v>5160</v>
      </c>
      <c r="K2605" s="272">
        <v>12755</v>
      </c>
    </row>
    <row r="2606" spans="2:11" s="256" customFormat="1" ht="13.5" customHeight="1" x14ac:dyDescent="0.2">
      <c r="B2606" s="273"/>
      <c r="C2606" s="273"/>
      <c r="D2606" s="273"/>
      <c r="E2606" s="273"/>
      <c r="F2606" s="273">
        <v>0.31542228458983901</v>
      </c>
      <c r="G2606" s="273">
        <v>0.31498033217073701</v>
      </c>
      <c r="H2606" s="274">
        <v>1.3775232284083798</v>
      </c>
      <c r="I2606" s="275" t="s">
        <v>509</v>
      </c>
      <c r="J2606" s="271">
        <v>5160</v>
      </c>
      <c r="K2606" s="272">
        <v>12359</v>
      </c>
    </row>
    <row r="2607" spans="2:11" s="256" customFormat="1" ht="26.25" customHeight="1" x14ac:dyDescent="0.2"/>
    <row r="2608" spans="2:11" s="256" customFormat="1" ht="13.5" customHeight="1" x14ac:dyDescent="0.2">
      <c r="B2608" s="257"/>
      <c r="C2608" s="258"/>
      <c r="D2608" s="258"/>
      <c r="E2608" s="258"/>
      <c r="F2608" s="258"/>
      <c r="G2608" s="259"/>
      <c r="H2608" s="260" t="s">
        <v>373</v>
      </c>
      <c r="I2608" s="261"/>
      <c r="J2608" s="262" t="s">
        <v>228</v>
      </c>
      <c r="K2608" s="262" t="s">
        <v>229</v>
      </c>
    </row>
    <row r="2609" spans="2:11" s="256" customFormat="1" ht="13.5" customHeight="1" x14ac:dyDescent="0.2">
      <c r="B2609" s="263"/>
      <c r="C2609" s="264"/>
      <c r="D2609" s="264"/>
      <c r="E2609" s="264"/>
      <c r="F2609" s="369" t="s">
        <v>230</v>
      </c>
      <c r="G2609" s="369"/>
      <c r="H2609" s="369"/>
      <c r="I2609" s="261"/>
      <c r="J2609" s="261"/>
      <c r="K2609" s="265"/>
    </row>
    <row r="2610" spans="2:11" s="256" customFormat="1" ht="13.5" customHeight="1" x14ac:dyDescent="0.2">
      <c r="B2610" s="367" t="s">
        <v>231</v>
      </c>
      <c r="C2610" s="367"/>
      <c r="D2610" s="367" t="s">
        <v>232</v>
      </c>
      <c r="E2610" s="367"/>
      <c r="F2610" s="266" t="s">
        <v>232</v>
      </c>
      <c r="G2610" s="266" t="s">
        <v>232</v>
      </c>
      <c r="H2610" s="368" t="s">
        <v>231</v>
      </c>
      <c r="I2610" s="267" t="s">
        <v>233</v>
      </c>
      <c r="J2610" s="261"/>
      <c r="K2610" s="265"/>
    </row>
    <row r="2611" spans="2:11" s="256" customFormat="1" ht="13.5" customHeight="1" x14ac:dyDescent="0.2">
      <c r="B2611" s="266" t="s">
        <v>234</v>
      </c>
      <c r="C2611" s="266" t="s">
        <v>235</v>
      </c>
      <c r="D2611" s="266" t="s">
        <v>234</v>
      </c>
      <c r="E2611" s="266" t="s">
        <v>235</v>
      </c>
      <c r="F2611" s="266" t="s">
        <v>592</v>
      </c>
      <c r="G2611" s="266" t="s">
        <v>592</v>
      </c>
      <c r="H2611" s="368"/>
      <c r="I2611" s="261"/>
      <c r="J2611" s="261"/>
      <c r="K2611" s="265"/>
    </row>
    <row r="2612" spans="2:11" s="256" customFormat="1" ht="13.5" customHeight="1" x14ac:dyDescent="0.2">
      <c r="B2612" s="268">
        <v>5</v>
      </c>
      <c r="C2612" s="268">
        <v>3.5</v>
      </c>
      <c r="D2612" s="268">
        <v>100</v>
      </c>
      <c r="E2612" s="268">
        <v>50</v>
      </c>
      <c r="F2612" s="268"/>
      <c r="G2612" s="268"/>
      <c r="H2612" s="269"/>
      <c r="I2612" s="270" t="s">
        <v>236</v>
      </c>
      <c r="J2612" s="271">
        <v>5179</v>
      </c>
      <c r="K2612" s="272">
        <v>13591</v>
      </c>
    </row>
    <row r="2613" spans="2:11" s="256" customFormat="1" ht="13.5" customHeight="1" x14ac:dyDescent="0.2">
      <c r="B2613" s="268">
        <v>3.5</v>
      </c>
      <c r="C2613" s="268">
        <v>2</v>
      </c>
      <c r="D2613" s="268">
        <v>30</v>
      </c>
      <c r="E2613" s="268">
        <v>0</v>
      </c>
      <c r="F2613" s="268"/>
      <c r="G2613" s="268"/>
      <c r="H2613" s="269"/>
      <c r="I2613" s="270" t="s">
        <v>237</v>
      </c>
      <c r="J2613" s="271">
        <v>5179</v>
      </c>
      <c r="K2613" s="272">
        <v>17726</v>
      </c>
    </row>
    <row r="2614" spans="2:11" s="256" customFormat="1" ht="13.5" customHeight="1" x14ac:dyDescent="0.2">
      <c r="B2614" s="273"/>
      <c r="C2614" s="273"/>
      <c r="D2614" s="273">
        <v>5</v>
      </c>
      <c r="E2614" s="273">
        <v>0</v>
      </c>
      <c r="F2614" s="273"/>
      <c r="G2614" s="273"/>
      <c r="H2614" s="274"/>
      <c r="I2614" s="275" t="s">
        <v>263</v>
      </c>
      <c r="J2614" s="271">
        <v>5179</v>
      </c>
      <c r="K2614" s="272">
        <v>12497</v>
      </c>
    </row>
    <row r="2615" spans="2:11" s="256" customFormat="1" ht="13.5" customHeight="1" x14ac:dyDescent="0.2">
      <c r="B2615" s="273"/>
      <c r="C2615" s="273"/>
      <c r="D2615" s="273">
        <v>4</v>
      </c>
      <c r="E2615" s="273">
        <v>0</v>
      </c>
      <c r="F2615" s="273"/>
      <c r="G2615" s="273"/>
      <c r="H2615" s="274"/>
      <c r="I2615" s="275" t="s">
        <v>265</v>
      </c>
      <c r="J2615" s="271">
        <v>5179</v>
      </c>
      <c r="K2615" s="272">
        <v>12481</v>
      </c>
    </row>
    <row r="2616" spans="2:11" s="256" customFormat="1" ht="13.5" customHeight="1" x14ac:dyDescent="0.2">
      <c r="B2616" s="268"/>
      <c r="C2616" s="268"/>
      <c r="D2616" s="268"/>
      <c r="E2616" s="268"/>
      <c r="F2616" s="268"/>
      <c r="G2616" s="268"/>
      <c r="H2616" s="269"/>
      <c r="I2616" s="270" t="s">
        <v>238</v>
      </c>
      <c r="J2616" s="271">
        <v>5179</v>
      </c>
      <c r="K2616" s="272">
        <v>13595</v>
      </c>
    </row>
    <row r="2617" spans="2:11" s="256" customFormat="1" ht="13.5" customHeight="1" x14ac:dyDescent="0.2">
      <c r="B2617" s="268"/>
      <c r="C2617" s="268"/>
      <c r="D2617" s="268">
        <v>6</v>
      </c>
      <c r="E2617" s="268">
        <v>0</v>
      </c>
      <c r="F2617" s="268"/>
      <c r="G2617" s="268"/>
      <c r="H2617" s="269"/>
      <c r="I2617" s="270" t="s">
        <v>273</v>
      </c>
      <c r="J2617" s="271">
        <v>5179</v>
      </c>
      <c r="K2617" s="272">
        <v>15584</v>
      </c>
    </row>
    <row r="2618" spans="2:11" s="256" customFormat="1" ht="13.5" customHeight="1" x14ac:dyDescent="0.2">
      <c r="B2618" s="268"/>
      <c r="C2618" s="268"/>
      <c r="D2618" s="268"/>
      <c r="E2618" s="268">
        <v>1</v>
      </c>
      <c r="F2618" s="268"/>
      <c r="G2618" s="268"/>
      <c r="H2618" s="269"/>
      <c r="I2618" s="270" t="s">
        <v>276</v>
      </c>
      <c r="J2618" s="271">
        <v>5179</v>
      </c>
      <c r="K2618" s="272">
        <v>15644</v>
      </c>
    </row>
    <row r="2619" spans="2:11" s="256" customFormat="1" ht="13.5" customHeight="1" x14ac:dyDescent="0.2">
      <c r="B2619" s="268"/>
      <c r="C2619" s="268"/>
      <c r="D2619" s="268">
        <v>100</v>
      </c>
      <c r="E2619" s="268">
        <v>85</v>
      </c>
      <c r="F2619" s="268"/>
      <c r="G2619" s="268"/>
      <c r="H2619" s="269"/>
      <c r="I2619" s="270" t="s">
        <v>239</v>
      </c>
      <c r="J2619" s="271">
        <v>5179</v>
      </c>
      <c r="K2619" s="272">
        <v>15704</v>
      </c>
    </row>
    <row r="2620" spans="2:11" s="256" customFormat="1" ht="13.5" customHeight="1" x14ac:dyDescent="0.2">
      <c r="B2620" s="268"/>
      <c r="C2620" s="268"/>
      <c r="D2620" s="268">
        <v>10</v>
      </c>
      <c r="E2620" s="268">
        <v>5</v>
      </c>
      <c r="F2620" s="268"/>
      <c r="G2620" s="268"/>
      <c r="H2620" s="269"/>
      <c r="I2620" s="270" t="s">
        <v>240</v>
      </c>
      <c r="J2620" s="271">
        <v>5179</v>
      </c>
      <c r="K2620" s="272">
        <v>15705</v>
      </c>
    </row>
    <row r="2621" spans="2:11" s="256" customFormat="1" ht="13.5" customHeight="1" x14ac:dyDescent="0.2">
      <c r="B2621" s="268"/>
      <c r="C2621" s="268"/>
      <c r="D2621" s="268"/>
      <c r="E2621" s="268"/>
      <c r="F2621" s="268"/>
      <c r="G2621" s="268"/>
      <c r="H2621" s="269"/>
      <c r="I2621" s="270" t="s">
        <v>279</v>
      </c>
      <c r="J2621" s="271">
        <v>5179</v>
      </c>
      <c r="K2621" s="272">
        <v>16144</v>
      </c>
    </row>
    <row r="2622" spans="2:11" s="256" customFormat="1" ht="26.25" customHeight="1" x14ac:dyDescent="0.2"/>
    <row r="2623" spans="2:11" s="256" customFormat="1" ht="13.5" customHeight="1" x14ac:dyDescent="0.2">
      <c r="B2623" s="257"/>
      <c r="C2623" s="258"/>
      <c r="D2623" s="258"/>
      <c r="E2623" s="258"/>
      <c r="F2623" s="258"/>
      <c r="G2623" s="259"/>
      <c r="H2623" s="260" t="s">
        <v>374</v>
      </c>
      <c r="I2623" s="261"/>
      <c r="J2623" s="262" t="s">
        <v>228</v>
      </c>
      <c r="K2623" s="262" t="s">
        <v>229</v>
      </c>
    </row>
    <row r="2624" spans="2:11" s="256" customFormat="1" ht="13.5" customHeight="1" x14ac:dyDescent="0.2">
      <c r="B2624" s="263"/>
      <c r="C2624" s="264"/>
      <c r="D2624" s="264"/>
      <c r="E2624" s="264"/>
      <c r="F2624" s="369" t="s">
        <v>631</v>
      </c>
      <c r="G2624" s="369"/>
      <c r="H2624" s="369"/>
      <c r="I2624" s="261"/>
      <c r="J2624" s="261"/>
      <c r="K2624" s="265"/>
    </row>
    <row r="2625" spans="2:11" s="256" customFormat="1" ht="13.5" customHeight="1" x14ac:dyDescent="0.2">
      <c r="B2625" s="367" t="s">
        <v>231</v>
      </c>
      <c r="C2625" s="367"/>
      <c r="D2625" s="367" t="s">
        <v>232</v>
      </c>
      <c r="E2625" s="367"/>
      <c r="F2625" s="266" t="s">
        <v>232</v>
      </c>
      <c r="G2625" s="266" t="s">
        <v>232</v>
      </c>
      <c r="H2625" s="368" t="s">
        <v>231</v>
      </c>
      <c r="I2625" s="267" t="s">
        <v>233</v>
      </c>
      <c r="J2625" s="261"/>
      <c r="K2625" s="265"/>
    </row>
    <row r="2626" spans="2:11" s="256" customFormat="1" ht="13.5" customHeight="1" x14ac:dyDescent="0.2">
      <c r="B2626" s="266" t="s">
        <v>234</v>
      </c>
      <c r="C2626" s="266" t="s">
        <v>235</v>
      </c>
      <c r="D2626" s="266" t="s">
        <v>234</v>
      </c>
      <c r="E2626" s="266" t="s">
        <v>235</v>
      </c>
      <c r="F2626" s="266" t="s">
        <v>592</v>
      </c>
      <c r="G2626" s="266" t="s">
        <v>594</v>
      </c>
      <c r="H2626" s="368"/>
      <c r="I2626" s="261"/>
      <c r="J2626" s="261"/>
      <c r="K2626" s="265"/>
    </row>
    <row r="2627" spans="2:11" s="256" customFormat="1" ht="13.5" customHeight="1" x14ac:dyDescent="0.2">
      <c r="B2627" s="268">
        <v>5.5</v>
      </c>
      <c r="C2627" s="268">
        <v>3.5</v>
      </c>
      <c r="D2627" s="268"/>
      <c r="E2627" s="268"/>
      <c r="F2627" s="268">
        <v>26.0847125222598</v>
      </c>
      <c r="G2627" s="268">
        <v>26.1462784513466</v>
      </c>
      <c r="H2627" s="269">
        <v>4.4302011456827293</v>
      </c>
      <c r="I2627" s="270" t="s">
        <v>236</v>
      </c>
      <c r="J2627" s="271">
        <v>5292</v>
      </c>
      <c r="K2627" s="272">
        <v>13591</v>
      </c>
    </row>
    <row r="2628" spans="2:11" s="256" customFormat="1" ht="13.5" customHeight="1" x14ac:dyDescent="0.2">
      <c r="B2628" s="268"/>
      <c r="C2628" s="268"/>
      <c r="D2628" s="268"/>
      <c r="E2628" s="268"/>
      <c r="F2628" s="268">
        <v>26.0847125222598</v>
      </c>
      <c r="G2628" s="268">
        <v>26.1462784513466</v>
      </c>
      <c r="H2628" s="269">
        <v>4.4302011456827293</v>
      </c>
      <c r="I2628" s="270" t="s">
        <v>250</v>
      </c>
      <c r="J2628" s="271">
        <v>5292</v>
      </c>
      <c r="K2628" s="272">
        <v>19967</v>
      </c>
    </row>
    <row r="2629" spans="2:11" s="256" customFormat="1" ht="13.5" customHeight="1" x14ac:dyDescent="0.2">
      <c r="B2629" s="273"/>
      <c r="C2629" s="273"/>
      <c r="D2629" s="273"/>
      <c r="E2629" s="273"/>
      <c r="F2629" s="273">
        <v>7.6578637684024597</v>
      </c>
      <c r="G2629" s="273">
        <v>7.6750668537690494</v>
      </c>
      <c r="H2629" s="274">
        <v>6.2903227258666901</v>
      </c>
      <c r="I2629" s="275" t="s">
        <v>251</v>
      </c>
      <c r="J2629" s="271">
        <v>5292</v>
      </c>
      <c r="K2629" s="272">
        <v>15744</v>
      </c>
    </row>
    <row r="2630" spans="2:11" s="256" customFormat="1" ht="13.5" customHeight="1" x14ac:dyDescent="0.2">
      <c r="B2630" s="273"/>
      <c r="C2630" s="273"/>
      <c r="D2630" s="273"/>
      <c r="E2630" s="273"/>
      <c r="F2630" s="273">
        <v>17.5647500359328</v>
      </c>
      <c r="G2630" s="273">
        <v>17.605122096471799</v>
      </c>
      <c r="H2630" s="274">
        <v>3.6939056994783699</v>
      </c>
      <c r="I2630" s="275" t="s">
        <v>252</v>
      </c>
      <c r="J2630" s="271">
        <v>5292</v>
      </c>
      <c r="K2630" s="272">
        <v>13462</v>
      </c>
    </row>
    <row r="2631" spans="2:11" s="256" customFormat="1" ht="13.5" customHeight="1" x14ac:dyDescent="0.2">
      <c r="B2631" s="273"/>
      <c r="C2631" s="273"/>
      <c r="D2631" s="273"/>
      <c r="E2631" s="273"/>
      <c r="F2631" s="273">
        <v>0</v>
      </c>
      <c r="G2631" s="273">
        <v>0</v>
      </c>
      <c r="H2631" s="274"/>
      <c r="I2631" s="275" t="s">
        <v>253</v>
      </c>
      <c r="J2631" s="271">
        <v>5292</v>
      </c>
      <c r="K2631" s="272">
        <v>15544</v>
      </c>
    </row>
    <row r="2632" spans="2:11" s="256" customFormat="1" ht="13.5" customHeight="1" x14ac:dyDescent="0.2">
      <c r="B2632" s="273"/>
      <c r="C2632" s="273"/>
      <c r="D2632" s="273"/>
      <c r="E2632" s="273"/>
      <c r="F2632" s="273">
        <v>0.203861503552034</v>
      </c>
      <c r="G2632" s="273">
        <v>0.20351718319544801</v>
      </c>
      <c r="H2632" s="274">
        <v>4.6000000000000005</v>
      </c>
      <c r="I2632" s="275" t="s">
        <v>254</v>
      </c>
      <c r="J2632" s="271">
        <v>5292</v>
      </c>
      <c r="K2632" s="272">
        <v>12978</v>
      </c>
    </row>
    <row r="2633" spans="2:11" s="256" customFormat="1" ht="13.5" customHeight="1" x14ac:dyDescent="0.2">
      <c r="B2633" s="268">
        <v>4.5</v>
      </c>
      <c r="C2633" s="268">
        <v>2.5</v>
      </c>
      <c r="D2633" s="268"/>
      <c r="E2633" s="268"/>
      <c r="F2633" s="268">
        <v>27.281199345298003</v>
      </c>
      <c r="G2633" s="268">
        <v>27.202611745929698</v>
      </c>
      <c r="H2633" s="269">
        <v>3.2412596660510999</v>
      </c>
      <c r="I2633" s="270" t="s">
        <v>237</v>
      </c>
      <c r="J2633" s="271">
        <v>5292</v>
      </c>
      <c r="K2633" s="272">
        <v>17726</v>
      </c>
    </row>
    <row r="2634" spans="2:11" s="256" customFormat="1" ht="13.5" customHeight="1" x14ac:dyDescent="0.2">
      <c r="B2634" s="273"/>
      <c r="C2634" s="273"/>
      <c r="D2634" s="273"/>
      <c r="E2634" s="273"/>
      <c r="F2634" s="273">
        <v>2.5901433957578401</v>
      </c>
      <c r="G2634" s="273">
        <v>2.4507872606886703</v>
      </c>
      <c r="H2634" s="274">
        <v>0</v>
      </c>
      <c r="I2634" s="275" t="s">
        <v>255</v>
      </c>
      <c r="J2634" s="271">
        <v>5292</v>
      </c>
      <c r="K2634" s="272">
        <v>17727</v>
      </c>
    </row>
    <row r="2635" spans="2:11" s="256" customFormat="1" ht="13.5" customHeight="1" x14ac:dyDescent="0.2">
      <c r="B2635" s="268"/>
      <c r="C2635" s="268"/>
      <c r="D2635" s="268"/>
      <c r="E2635" s="268"/>
      <c r="F2635" s="268">
        <v>24.691055949540196</v>
      </c>
      <c r="G2635" s="268">
        <v>24.751824485240999</v>
      </c>
      <c r="H2635" s="269">
        <v>3.5812745821857397</v>
      </c>
      <c r="I2635" s="270" t="s">
        <v>256</v>
      </c>
      <c r="J2635" s="271">
        <v>5292</v>
      </c>
      <c r="K2635" s="272">
        <v>13592</v>
      </c>
    </row>
    <row r="2636" spans="2:11" s="256" customFormat="1" ht="13.5" customHeight="1" x14ac:dyDescent="0.2">
      <c r="B2636" s="273"/>
      <c r="C2636" s="273"/>
      <c r="D2636" s="273"/>
      <c r="E2636" s="273"/>
      <c r="F2636" s="273">
        <v>8.086592243077531</v>
      </c>
      <c r="G2636" s="273">
        <v>8.1039622647612397</v>
      </c>
      <c r="H2636" s="274">
        <v>0.29877890174907001</v>
      </c>
      <c r="I2636" s="275" t="s">
        <v>257</v>
      </c>
      <c r="J2636" s="271">
        <v>5292</v>
      </c>
      <c r="K2636" s="272">
        <v>11566</v>
      </c>
    </row>
    <row r="2637" spans="2:11" s="256" customFormat="1" ht="13.5" customHeight="1" x14ac:dyDescent="0.2">
      <c r="B2637" s="273"/>
      <c r="C2637" s="273"/>
      <c r="D2637" s="273"/>
      <c r="E2637" s="273"/>
      <c r="F2637" s="273">
        <v>11.310278520467701</v>
      </c>
      <c r="G2637" s="273">
        <v>11.342553911834798</v>
      </c>
      <c r="H2637" s="274">
        <v>5.5000677394062398</v>
      </c>
      <c r="I2637" s="275" t="s">
        <v>258</v>
      </c>
      <c r="J2637" s="271">
        <v>5292</v>
      </c>
      <c r="K2637" s="272">
        <v>13419</v>
      </c>
    </row>
    <row r="2638" spans="2:11" s="256" customFormat="1" ht="13.5" customHeight="1" x14ac:dyDescent="0.2">
      <c r="B2638" s="273"/>
      <c r="C2638" s="273"/>
      <c r="D2638" s="273"/>
      <c r="E2638" s="273"/>
      <c r="F2638" s="273">
        <v>0</v>
      </c>
      <c r="G2638" s="273">
        <v>0</v>
      </c>
      <c r="H2638" s="274"/>
      <c r="I2638" s="275" t="s">
        <v>259</v>
      </c>
      <c r="J2638" s="271">
        <v>5292</v>
      </c>
      <c r="K2638" s="272">
        <v>11568</v>
      </c>
    </row>
    <row r="2639" spans="2:11" s="256" customFormat="1" ht="13.5" customHeight="1" x14ac:dyDescent="0.2">
      <c r="B2639" s="273"/>
      <c r="C2639" s="273"/>
      <c r="D2639" s="273"/>
      <c r="E2639" s="273"/>
      <c r="F2639" s="273">
        <v>4.2527146971767698</v>
      </c>
      <c r="G2639" s="273">
        <v>4.2633718921224002</v>
      </c>
      <c r="H2639" s="274">
        <v>4.6281599271136296</v>
      </c>
      <c r="I2639" s="275" t="s">
        <v>260</v>
      </c>
      <c r="J2639" s="271">
        <v>5292</v>
      </c>
      <c r="K2639" s="272">
        <v>12479</v>
      </c>
    </row>
    <row r="2640" spans="2:11" s="256" customFormat="1" ht="13.5" customHeight="1" x14ac:dyDescent="0.2">
      <c r="B2640" s="273"/>
      <c r="C2640" s="273"/>
      <c r="D2640" s="273"/>
      <c r="E2640" s="273"/>
      <c r="F2640" s="273">
        <v>0.72454294921497198</v>
      </c>
      <c r="G2640" s="273">
        <v>0.72490235714386098</v>
      </c>
      <c r="H2640" s="274">
        <v>3.56219670777174</v>
      </c>
      <c r="I2640" s="275" t="s">
        <v>261</v>
      </c>
      <c r="J2640" s="271">
        <v>5292</v>
      </c>
      <c r="K2640" s="272">
        <v>12480</v>
      </c>
    </row>
    <row r="2641" spans="2:11" s="256" customFormat="1" ht="13.5" customHeight="1" x14ac:dyDescent="0.2">
      <c r="B2641" s="273"/>
      <c r="C2641" s="273"/>
      <c r="D2641" s="273"/>
      <c r="E2641" s="273"/>
      <c r="F2641" s="273">
        <v>0.31692753960319298</v>
      </c>
      <c r="G2641" s="273">
        <v>0.31703405937864398</v>
      </c>
      <c r="H2641" s="274">
        <v>4.8554999880551</v>
      </c>
      <c r="I2641" s="275" t="s">
        <v>262</v>
      </c>
      <c r="J2641" s="271">
        <v>5292</v>
      </c>
      <c r="K2641" s="272">
        <v>11578</v>
      </c>
    </row>
    <row r="2642" spans="2:11" s="256" customFormat="1" ht="13.5" customHeight="1" x14ac:dyDescent="0.2">
      <c r="B2642" s="273"/>
      <c r="C2642" s="273"/>
      <c r="D2642" s="273"/>
      <c r="E2642" s="273"/>
      <c r="F2642" s="273">
        <v>0</v>
      </c>
      <c r="G2642" s="273">
        <v>0</v>
      </c>
      <c r="H2642" s="274"/>
      <c r="I2642" s="275" t="s">
        <v>263</v>
      </c>
      <c r="J2642" s="271">
        <v>5292</v>
      </c>
      <c r="K2642" s="272">
        <v>12497</v>
      </c>
    </row>
    <row r="2643" spans="2:11" s="256" customFormat="1" ht="13.5" customHeight="1" x14ac:dyDescent="0.2">
      <c r="B2643" s="273"/>
      <c r="C2643" s="273"/>
      <c r="D2643" s="273"/>
      <c r="E2643" s="273"/>
      <c r="F2643" s="273">
        <v>0</v>
      </c>
      <c r="G2643" s="273">
        <v>0</v>
      </c>
      <c r="H2643" s="274"/>
      <c r="I2643" s="275" t="s">
        <v>264</v>
      </c>
      <c r="J2643" s="271">
        <v>5292</v>
      </c>
      <c r="K2643" s="272">
        <v>15546</v>
      </c>
    </row>
    <row r="2644" spans="2:11" s="256" customFormat="1" ht="13.5" customHeight="1" x14ac:dyDescent="0.2">
      <c r="B2644" s="273"/>
      <c r="C2644" s="273"/>
      <c r="D2644" s="273">
        <v>0</v>
      </c>
      <c r="E2644" s="273">
        <v>0</v>
      </c>
      <c r="F2644" s="273">
        <v>0</v>
      </c>
      <c r="G2644" s="273">
        <v>0</v>
      </c>
      <c r="H2644" s="274"/>
      <c r="I2644" s="275" t="s">
        <v>265</v>
      </c>
      <c r="J2644" s="271">
        <v>5292</v>
      </c>
      <c r="K2644" s="272">
        <v>12481</v>
      </c>
    </row>
    <row r="2645" spans="2:11" s="256" customFormat="1" ht="13.5" customHeight="1" x14ac:dyDescent="0.2">
      <c r="B2645" s="268"/>
      <c r="C2645" s="268"/>
      <c r="D2645" s="268"/>
      <c r="E2645" s="268"/>
      <c r="F2645" s="268">
        <v>11.0898466966048</v>
      </c>
      <c r="G2645" s="268">
        <v>11.147841314614398</v>
      </c>
      <c r="H2645" s="269">
        <v>2.37628636168006</v>
      </c>
      <c r="I2645" s="270" t="s">
        <v>266</v>
      </c>
      <c r="J2645" s="271">
        <v>5292</v>
      </c>
      <c r="K2645" s="272">
        <v>13594</v>
      </c>
    </row>
    <row r="2646" spans="2:11" s="256" customFormat="1" ht="13.5" customHeight="1" x14ac:dyDescent="0.2">
      <c r="B2646" s="273"/>
      <c r="C2646" s="273"/>
      <c r="D2646" s="273"/>
      <c r="E2646" s="273"/>
      <c r="F2646" s="273">
        <v>1.100784101396</v>
      </c>
      <c r="G2646" s="273">
        <v>1.1077118382721798</v>
      </c>
      <c r="H2646" s="274">
        <v>0.46144504668230801</v>
      </c>
      <c r="I2646" s="275" t="s">
        <v>267</v>
      </c>
      <c r="J2646" s="271">
        <v>5292</v>
      </c>
      <c r="K2646" s="272">
        <v>15609</v>
      </c>
    </row>
    <row r="2647" spans="2:11" s="256" customFormat="1" ht="13.5" customHeight="1" x14ac:dyDescent="0.2">
      <c r="B2647" s="273"/>
      <c r="C2647" s="273"/>
      <c r="D2647" s="273"/>
      <c r="E2647" s="273"/>
      <c r="F2647" s="273">
        <v>7.6929036136943187</v>
      </c>
      <c r="G2647" s="273">
        <v>7.744042671285519</v>
      </c>
      <c r="H2647" s="274">
        <v>3.0377648558507597</v>
      </c>
      <c r="I2647" s="275" t="s">
        <v>268</v>
      </c>
      <c r="J2647" s="271">
        <v>5292</v>
      </c>
      <c r="K2647" s="272">
        <v>11524</v>
      </c>
    </row>
    <row r="2648" spans="2:11" s="256" customFormat="1" ht="13.5" customHeight="1" x14ac:dyDescent="0.2">
      <c r="B2648" s="273"/>
      <c r="C2648" s="273"/>
      <c r="D2648" s="273"/>
      <c r="E2648" s="273"/>
      <c r="F2648" s="273">
        <v>0.52376357661651596</v>
      </c>
      <c r="G2648" s="273">
        <v>0.52104804109508096</v>
      </c>
      <c r="H2648" s="274">
        <v>4.7263077476143289</v>
      </c>
      <c r="I2648" s="275" t="s">
        <v>269</v>
      </c>
      <c r="J2648" s="271">
        <v>5292</v>
      </c>
      <c r="K2648" s="272">
        <v>15745</v>
      </c>
    </row>
    <row r="2649" spans="2:11" s="256" customFormat="1" ht="13.5" customHeight="1" x14ac:dyDescent="0.2">
      <c r="B2649" s="273"/>
      <c r="C2649" s="273"/>
      <c r="D2649" s="273"/>
      <c r="E2649" s="273"/>
      <c r="F2649" s="273">
        <v>0</v>
      </c>
      <c r="G2649" s="273">
        <v>0</v>
      </c>
      <c r="H2649" s="274"/>
      <c r="I2649" s="275" t="s">
        <v>270</v>
      </c>
      <c r="J2649" s="271">
        <v>5292</v>
      </c>
      <c r="K2649" s="272">
        <v>15545</v>
      </c>
    </row>
    <row r="2650" spans="2:11" s="256" customFormat="1" ht="13.5" customHeight="1" x14ac:dyDescent="0.2">
      <c r="B2650" s="268"/>
      <c r="C2650" s="268"/>
      <c r="D2650" s="268"/>
      <c r="E2650" s="268"/>
      <c r="F2650" s="268">
        <v>34.859161451184697</v>
      </c>
      <c r="G2650" s="268">
        <v>34.811270003526197</v>
      </c>
      <c r="H2650" s="269">
        <v>0</v>
      </c>
      <c r="I2650" s="270" t="s">
        <v>238</v>
      </c>
      <c r="J2650" s="271">
        <v>5292</v>
      </c>
      <c r="K2650" s="272">
        <v>13595</v>
      </c>
    </row>
    <row r="2651" spans="2:11" s="256" customFormat="1" ht="13.5" customHeight="1" x14ac:dyDescent="0.2">
      <c r="B2651" s="273"/>
      <c r="C2651" s="273"/>
      <c r="D2651" s="273"/>
      <c r="E2651" s="273"/>
      <c r="F2651" s="273">
        <v>-0.48505270933043998</v>
      </c>
      <c r="G2651" s="273">
        <v>-0.48630691736718401</v>
      </c>
      <c r="H2651" s="274"/>
      <c r="I2651" s="275" t="s">
        <v>271</v>
      </c>
      <c r="J2651" s="271">
        <v>5292</v>
      </c>
      <c r="K2651" s="272">
        <v>15610</v>
      </c>
    </row>
    <row r="2652" spans="2:11" s="256" customFormat="1" ht="13.5" customHeight="1" x14ac:dyDescent="0.2">
      <c r="B2652" s="273"/>
      <c r="C2652" s="273"/>
      <c r="D2652" s="273"/>
      <c r="E2652" s="273"/>
      <c r="F2652" s="273">
        <v>14.956578240889598</v>
      </c>
      <c r="G2652" s="273">
        <v>14.945111709765998</v>
      </c>
      <c r="H2652" s="274"/>
      <c r="I2652" s="275" t="s">
        <v>246</v>
      </c>
      <c r="J2652" s="271">
        <v>5292</v>
      </c>
      <c r="K2652" s="272">
        <v>15611</v>
      </c>
    </row>
    <row r="2653" spans="2:11" s="256" customFormat="1" ht="13.5" customHeight="1" x14ac:dyDescent="0.2">
      <c r="B2653" s="273"/>
      <c r="C2653" s="273"/>
      <c r="D2653" s="273"/>
      <c r="E2653" s="273"/>
      <c r="F2653" s="273">
        <v>19.388736578683897</v>
      </c>
      <c r="G2653" s="273">
        <v>19.351089046925896</v>
      </c>
      <c r="H2653" s="274"/>
      <c r="I2653" s="275" t="s">
        <v>272</v>
      </c>
      <c r="J2653" s="271">
        <v>5292</v>
      </c>
      <c r="K2653" s="272">
        <v>15608</v>
      </c>
    </row>
    <row r="2654" spans="2:11" s="256" customFormat="1" ht="13.5" customHeight="1" x14ac:dyDescent="0.2">
      <c r="B2654" s="268"/>
      <c r="C2654" s="268"/>
      <c r="D2654" s="268">
        <v>8</v>
      </c>
      <c r="E2654" s="268">
        <v>0</v>
      </c>
      <c r="F2654" s="268">
        <v>0.205086983405315</v>
      </c>
      <c r="G2654" s="268">
        <v>0.21023826090325501</v>
      </c>
      <c r="H2654" s="269">
        <v>0</v>
      </c>
      <c r="I2654" s="270" t="s">
        <v>273</v>
      </c>
      <c r="J2654" s="271">
        <v>5292</v>
      </c>
      <c r="K2654" s="272">
        <v>15584</v>
      </c>
    </row>
    <row r="2655" spans="2:11" s="256" customFormat="1" ht="13.5" customHeight="1" x14ac:dyDescent="0.2">
      <c r="B2655" s="268"/>
      <c r="C2655" s="268"/>
      <c r="D2655" s="268"/>
      <c r="E2655" s="268"/>
      <c r="F2655" s="268">
        <v>0</v>
      </c>
      <c r="G2655" s="268">
        <v>0</v>
      </c>
      <c r="H2655" s="269"/>
      <c r="I2655" s="270" t="s">
        <v>274</v>
      </c>
      <c r="J2655" s="271">
        <v>5292</v>
      </c>
      <c r="K2655" s="272">
        <v>17728</v>
      </c>
    </row>
    <row r="2656" spans="2:11" s="256" customFormat="1" ht="13.5" customHeight="1" x14ac:dyDescent="0.2">
      <c r="B2656" s="268"/>
      <c r="C2656" s="268"/>
      <c r="D2656" s="268"/>
      <c r="E2656" s="268"/>
      <c r="F2656" s="268">
        <v>-9.0907935831986499</v>
      </c>
      <c r="G2656" s="268">
        <v>-9.16498700660682</v>
      </c>
      <c r="H2656" s="269"/>
      <c r="I2656" s="270" t="s">
        <v>275</v>
      </c>
      <c r="J2656" s="271">
        <v>5292</v>
      </c>
      <c r="K2656" s="272">
        <v>15624</v>
      </c>
    </row>
    <row r="2657" spans="2:11" s="256" customFormat="1" ht="13.5" customHeight="1" x14ac:dyDescent="0.2">
      <c r="B2657" s="268"/>
      <c r="C2657" s="268"/>
      <c r="D2657" s="268">
        <v>9</v>
      </c>
      <c r="E2657" s="268">
        <v>1</v>
      </c>
      <c r="F2657" s="268">
        <v>4.3625388006557699</v>
      </c>
      <c r="G2657" s="268">
        <v>4.2258260246503392</v>
      </c>
      <c r="H2657" s="269">
        <v>0</v>
      </c>
      <c r="I2657" s="270" t="s">
        <v>276</v>
      </c>
      <c r="J2657" s="271">
        <v>5292</v>
      </c>
      <c r="K2657" s="272">
        <v>15644</v>
      </c>
    </row>
    <row r="2658" spans="2:11" s="256" customFormat="1" ht="13.5" customHeight="1" x14ac:dyDescent="0.2">
      <c r="B2658" s="268"/>
      <c r="C2658" s="268"/>
      <c r="D2658" s="268">
        <v>33</v>
      </c>
      <c r="E2658" s="268">
        <v>27</v>
      </c>
      <c r="F2658" s="268">
        <v>31.733839626611001</v>
      </c>
      <c r="G2658" s="268">
        <v>31.838093435407696</v>
      </c>
      <c r="H2658" s="269">
        <v>3.6585259539936001</v>
      </c>
      <c r="I2658" s="270" t="s">
        <v>239</v>
      </c>
      <c r="J2658" s="271">
        <v>5292</v>
      </c>
      <c r="K2658" s="272">
        <v>15704</v>
      </c>
    </row>
    <row r="2659" spans="2:11" s="256" customFormat="1" ht="13.5" customHeight="1" x14ac:dyDescent="0.2">
      <c r="B2659" s="268"/>
      <c r="C2659" s="268"/>
      <c r="D2659" s="268"/>
      <c r="E2659" s="268"/>
      <c r="F2659" s="268">
        <v>1.89795987254417</v>
      </c>
      <c r="G2659" s="268">
        <v>1.9084310682221</v>
      </c>
      <c r="H2659" s="269">
        <v>2.13197352725637</v>
      </c>
      <c r="I2659" s="270" t="s">
        <v>277</v>
      </c>
      <c r="J2659" s="271">
        <v>5292</v>
      </c>
      <c r="K2659" s="272">
        <v>15749</v>
      </c>
    </row>
    <row r="2660" spans="2:11" s="256" customFormat="1" ht="13.5" customHeight="1" x14ac:dyDescent="0.2">
      <c r="B2660" s="268"/>
      <c r="C2660" s="268"/>
      <c r="D2660" s="268"/>
      <c r="E2660" s="268"/>
      <c r="F2660" s="268">
        <v>100</v>
      </c>
      <c r="G2660" s="268">
        <v>100</v>
      </c>
      <c r="H2660" s="269">
        <v>2.3033862583859799</v>
      </c>
      <c r="I2660" s="270" t="s">
        <v>278</v>
      </c>
      <c r="J2660" s="271">
        <v>5292</v>
      </c>
      <c r="K2660" s="272">
        <v>11258</v>
      </c>
    </row>
    <row r="2661" spans="2:11" s="256" customFormat="1" ht="13.5" customHeight="1" x14ac:dyDescent="0.2">
      <c r="B2661" s="268"/>
      <c r="C2661" s="268"/>
      <c r="D2661" s="268">
        <v>35</v>
      </c>
      <c r="E2661" s="268">
        <v>25</v>
      </c>
      <c r="F2661" s="268">
        <v>28.155518633343696</v>
      </c>
      <c r="G2661" s="268">
        <v>28.2292948686373</v>
      </c>
      <c r="H2661" s="269">
        <v>4.0241413594226003</v>
      </c>
      <c r="I2661" s="270" t="s">
        <v>240</v>
      </c>
      <c r="J2661" s="271">
        <v>5292</v>
      </c>
      <c r="K2661" s="272">
        <v>15705</v>
      </c>
    </row>
    <row r="2662" spans="2:11" s="256" customFormat="1" ht="13.5" customHeight="1" x14ac:dyDescent="0.2">
      <c r="B2662" s="268"/>
      <c r="C2662" s="268"/>
      <c r="D2662" s="268"/>
      <c r="E2662" s="268"/>
      <c r="F2662" s="268">
        <v>17.6467920344916</v>
      </c>
      <c r="G2662" s="268">
        <v>17.632920794232199</v>
      </c>
      <c r="H2662" s="269">
        <v>0.9293462551911511</v>
      </c>
      <c r="I2662" s="270" t="s">
        <v>279</v>
      </c>
      <c r="J2662" s="271">
        <v>5292</v>
      </c>
      <c r="K2662" s="272">
        <v>16144</v>
      </c>
    </row>
    <row r="2663" spans="2:11" s="256" customFormat="1" ht="13.5" customHeight="1" x14ac:dyDescent="0.2">
      <c r="B2663" s="273"/>
      <c r="C2663" s="273"/>
      <c r="D2663" s="273"/>
      <c r="E2663" s="273"/>
      <c r="F2663" s="273">
        <v>1.77239540489794</v>
      </c>
      <c r="G2663" s="273">
        <v>1.7750387639616698</v>
      </c>
      <c r="H2663" s="274"/>
      <c r="I2663" s="275" t="s">
        <v>508</v>
      </c>
      <c r="J2663" s="271">
        <v>5292</v>
      </c>
      <c r="K2663" s="272">
        <v>12755</v>
      </c>
    </row>
    <row r="2664" spans="2:11" s="256" customFormat="1" ht="13.5" customHeight="1" x14ac:dyDescent="0.2">
      <c r="B2664" s="273"/>
      <c r="C2664" s="273"/>
      <c r="D2664" s="273"/>
      <c r="E2664" s="273"/>
      <c r="F2664" s="273">
        <v>0.65823721437242</v>
      </c>
      <c r="G2664" s="273">
        <v>0.66257231791033599</v>
      </c>
      <c r="H2664" s="274">
        <v>2.3848478765497099</v>
      </c>
      <c r="I2664" s="275" t="s">
        <v>509</v>
      </c>
      <c r="J2664" s="271">
        <v>5292</v>
      </c>
      <c r="K2664" s="272">
        <v>12359</v>
      </c>
    </row>
    <row r="2665" spans="2:11" s="256" customFormat="1" ht="26.25" customHeight="1" x14ac:dyDescent="0.2"/>
    <row r="2666" spans="2:11" s="256" customFormat="1" ht="13.5" customHeight="1" x14ac:dyDescent="0.2">
      <c r="B2666" s="257"/>
      <c r="C2666" s="258"/>
      <c r="D2666" s="258"/>
      <c r="E2666" s="258"/>
      <c r="F2666" s="258"/>
      <c r="G2666" s="259"/>
      <c r="H2666" s="260" t="s">
        <v>375</v>
      </c>
      <c r="I2666" s="261"/>
      <c r="J2666" s="262" t="s">
        <v>228</v>
      </c>
      <c r="K2666" s="262" t="s">
        <v>229</v>
      </c>
    </row>
    <row r="2667" spans="2:11" s="256" customFormat="1" ht="13.5" customHeight="1" x14ac:dyDescent="0.2">
      <c r="B2667" s="263"/>
      <c r="C2667" s="264"/>
      <c r="D2667" s="264"/>
      <c r="E2667" s="264"/>
      <c r="F2667" s="369" t="s">
        <v>632</v>
      </c>
      <c r="G2667" s="369"/>
      <c r="H2667" s="369"/>
      <c r="I2667" s="261"/>
      <c r="J2667" s="261"/>
      <c r="K2667" s="265"/>
    </row>
    <row r="2668" spans="2:11" s="256" customFormat="1" ht="13.5" customHeight="1" x14ac:dyDescent="0.2">
      <c r="B2668" s="367" t="s">
        <v>231</v>
      </c>
      <c r="C2668" s="367"/>
      <c r="D2668" s="367" t="s">
        <v>232</v>
      </c>
      <c r="E2668" s="367"/>
      <c r="F2668" s="266" t="s">
        <v>232</v>
      </c>
      <c r="G2668" s="266" t="s">
        <v>232</v>
      </c>
      <c r="H2668" s="368" t="s">
        <v>231</v>
      </c>
      <c r="I2668" s="267" t="s">
        <v>233</v>
      </c>
      <c r="J2668" s="261"/>
      <c r="K2668" s="265"/>
    </row>
    <row r="2669" spans="2:11" s="256" customFormat="1" ht="13.5" customHeight="1" x14ac:dyDescent="0.2">
      <c r="B2669" s="266" t="s">
        <v>234</v>
      </c>
      <c r="C2669" s="266" t="s">
        <v>235</v>
      </c>
      <c r="D2669" s="266" t="s">
        <v>234</v>
      </c>
      <c r="E2669" s="266" t="s">
        <v>235</v>
      </c>
      <c r="F2669" s="266" t="s">
        <v>592</v>
      </c>
      <c r="G2669" s="266" t="s">
        <v>594</v>
      </c>
      <c r="H2669" s="368"/>
      <c r="I2669" s="261"/>
      <c r="J2669" s="261"/>
      <c r="K2669" s="265"/>
    </row>
    <row r="2670" spans="2:11" s="256" customFormat="1" ht="13.5" customHeight="1" x14ac:dyDescent="0.2">
      <c r="B2670" s="268">
        <v>5.5</v>
      </c>
      <c r="C2670" s="268">
        <v>3.5</v>
      </c>
      <c r="D2670" s="268"/>
      <c r="E2670" s="268"/>
      <c r="F2670" s="268">
        <v>25.6173793319773</v>
      </c>
      <c r="G2670" s="268">
        <v>25.712197132838497</v>
      </c>
      <c r="H2670" s="269">
        <v>4.4644820297022392</v>
      </c>
      <c r="I2670" s="270" t="s">
        <v>236</v>
      </c>
      <c r="J2670" s="271">
        <v>5306</v>
      </c>
      <c r="K2670" s="272">
        <v>13591</v>
      </c>
    </row>
    <row r="2671" spans="2:11" s="256" customFormat="1" ht="13.5" customHeight="1" x14ac:dyDescent="0.2">
      <c r="B2671" s="268"/>
      <c r="C2671" s="268"/>
      <c r="D2671" s="268"/>
      <c r="E2671" s="268"/>
      <c r="F2671" s="268">
        <v>25.6173793319773</v>
      </c>
      <c r="G2671" s="268">
        <v>25.712197132838497</v>
      </c>
      <c r="H2671" s="269">
        <v>4.4644820297022392</v>
      </c>
      <c r="I2671" s="270" t="s">
        <v>250</v>
      </c>
      <c r="J2671" s="271">
        <v>5306</v>
      </c>
      <c r="K2671" s="272">
        <v>19967</v>
      </c>
    </row>
    <row r="2672" spans="2:11" s="256" customFormat="1" ht="13.5" customHeight="1" x14ac:dyDescent="0.2">
      <c r="B2672" s="273"/>
      <c r="C2672" s="273"/>
      <c r="D2672" s="273"/>
      <c r="E2672" s="273"/>
      <c r="F2672" s="273">
        <v>10.2200530867071</v>
      </c>
      <c r="G2672" s="273">
        <v>10.233792033341098</v>
      </c>
      <c r="H2672" s="274">
        <v>6.5229530793585093</v>
      </c>
      <c r="I2672" s="275" t="s">
        <v>251</v>
      </c>
      <c r="J2672" s="271">
        <v>5306</v>
      </c>
      <c r="K2672" s="272">
        <v>15744</v>
      </c>
    </row>
    <row r="2673" spans="2:11" s="256" customFormat="1" ht="13.5" customHeight="1" x14ac:dyDescent="0.2">
      <c r="B2673" s="273"/>
      <c r="C2673" s="273"/>
      <c r="D2673" s="273"/>
      <c r="E2673" s="273"/>
      <c r="F2673" s="273">
        <v>14.4087692153722</v>
      </c>
      <c r="G2673" s="273">
        <v>14.490529356436697</v>
      </c>
      <c r="H2673" s="274">
        <v>3.0959649315253501</v>
      </c>
      <c r="I2673" s="275" t="s">
        <v>252</v>
      </c>
      <c r="J2673" s="271">
        <v>5306</v>
      </c>
      <c r="K2673" s="272">
        <v>13462</v>
      </c>
    </row>
    <row r="2674" spans="2:11" s="256" customFormat="1" ht="13.5" customHeight="1" x14ac:dyDescent="0.2">
      <c r="B2674" s="273"/>
      <c r="C2674" s="273"/>
      <c r="D2674" s="273"/>
      <c r="E2674" s="273"/>
      <c r="F2674" s="273">
        <v>0</v>
      </c>
      <c r="G2674" s="273">
        <v>0</v>
      </c>
      <c r="H2674" s="274"/>
      <c r="I2674" s="275" t="s">
        <v>253</v>
      </c>
      <c r="J2674" s="271">
        <v>5306</v>
      </c>
      <c r="K2674" s="272">
        <v>15544</v>
      </c>
    </row>
    <row r="2675" spans="2:11" s="256" customFormat="1" ht="13.5" customHeight="1" x14ac:dyDescent="0.2">
      <c r="B2675" s="273"/>
      <c r="C2675" s="273"/>
      <c r="D2675" s="273"/>
      <c r="E2675" s="273"/>
      <c r="F2675" s="273">
        <v>0.25462825181054899</v>
      </c>
      <c r="G2675" s="273">
        <v>0.25408745239137198</v>
      </c>
      <c r="H2675" s="274">
        <v>4.6000000000000005</v>
      </c>
      <c r="I2675" s="275" t="s">
        <v>254</v>
      </c>
      <c r="J2675" s="271">
        <v>5306</v>
      </c>
      <c r="K2675" s="272">
        <v>12978</v>
      </c>
    </row>
    <row r="2676" spans="2:11" s="256" customFormat="1" ht="13.5" customHeight="1" x14ac:dyDescent="0.2">
      <c r="B2676" s="268">
        <v>4.5</v>
      </c>
      <c r="C2676" s="268">
        <v>2.5</v>
      </c>
      <c r="D2676" s="268"/>
      <c r="E2676" s="268"/>
      <c r="F2676" s="268">
        <v>24.931857758235395</v>
      </c>
      <c r="G2676" s="268">
        <v>24.758413040243397</v>
      </c>
      <c r="H2676" s="269">
        <v>3.3917168639230999</v>
      </c>
      <c r="I2676" s="270" t="s">
        <v>237</v>
      </c>
      <c r="J2676" s="271">
        <v>5306</v>
      </c>
      <c r="K2676" s="272">
        <v>17726</v>
      </c>
    </row>
    <row r="2677" spans="2:11" s="256" customFormat="1" ht="13.5" customHeight="1" x14ac:dyDescent="0.2">
      <c r="B2677" s="273"/>
      <c r="C2677" s="273"/>
      <c r="D2677" s="273"/>
      <c r="E2677" s="273"/>
      <c r="F2677" s="273">
        <v>1.1838133265931501</v>
      </c>
      <c r="G2677" s="273">
        <v>0.95958038252481503</v>
      </c>
      <c r="H2677" s="274"/>
      <c r="I2677" s="275" t="s">
        <v>255</v>
      </c>
      <c r="J2677" s="271">
        <v>5306</v>
      </c>
      <c r="K2677" s="272">
        <v>17727</v>
      </c>
    </row>
    <row r="2678" spans="2:11" s="256" customFormat="1" ht="13.5" customHeight="1" x14ac:dyDescent="0.2">
      <c r="B2678" s="268"/>
      <c r="C2678" s="268"/>
      <c r="D2678" s="268"/>
      <c r="E2678" s="268"/>
      <c r="F2678" s="268">
        <v>23.748044431642299</v>
      </c>
      <c r="G2678" s="268">
        <v>23.798832657718595</v>
      </c>
      <c r="H2678" s="269">
        <v>3.5607901379394198</v>
      </c>
      <c r="I2678" s="270" t="s">
        <v>256</v>
      </c>
      <c r="J2678" s="271">
        <v>5306</v>
      </c>
      <c r="K2678" s="272">
        <v>13592</v>
      </c>
    </row>
    <row r="2679" spans="2:11" s="256" customFormat="1" ht="13.5" customHeight="1" x14ac:dyDescent="0.2">
      <c r="B2679" s="273"/>
      <c r="C2679" s="273"/>
      <c r="D2679" s="273"/>
      <c r="E2679" s="273"/>
      <c r="F2679" s="273">
        <v>6.3325152402917499</v>
      </c>
      <c r="G2679" s="273">
        <v>6.3423144259951094</v>
      </c>
      <c r="H2679" s="274">
        <v>0.55894580113725711</v>
      </c>
      <c r="I2679" s="275" t="s">
        <v>257</v>
      </c>
      <c r="J2679" s="271">
        <v>5306</v>
      </c>
      <c r="K2679" s="272">
        <v>11566</v>
      </c>
    </row>
    <row r="2680" spans="2:11" s="256" customFormat="1" ht="13.5" customHeight="1" x14ac:dyDescent="0.2">
      <c r="B2680" s="273"/>
      <c r="C2680" s="273"/>
      <c r="D2680" s="273"/>
      <c r="E2680" s="273"/>
      <c r="F2680" s="273">
        <v>9.8943938460631795</v>
      </c>
      <c r="G2680" s="273">
        <v>9.9175183245610601</v>
      </c>
      <c r="H2680" s="274">
        <v>5.1660492578693002</v>
      </c>
      <c r="I2680" s="275" t="s">
        <v>258</v>
      </c>
      <c r="J2680" s="271">
        <v>5306</v>
      </c>
      <c r="K2680" s="272">
        <v>13419</v>
      </c>
    </row>
    <row r="2681" spans="2:11" s="256" customFormat="1" ht="13.5" customHeight="1" x14ac:dyDescent="0.2">
      <c r="B2681" s="273"/>
      <c r="C2681" s="273"/>
      <c r="D2681" s="273"/>
      <c r="E2681" s="273"/>
      <c r="F2681" s="273">
        <v>0</v>
      </c>
      <c r="G2681" s="273">
        <v>0</v>
      </c>
      <c r="H2681" s="274"/>
      <c r="I2681" s="275" t="s">
        <v>259</v>
      </c>
      <c r="J2681" s="271">
        <v>5306</v>
      </c>
      <c r="K2681" s="272">
        <v>11568</v>
      </c>
    </row>
    <row r="2682" spans="2:11" s="256" customFormat="1" ht="13.5" customHeight="1" x14ac:dyDescent="0.2">
      <c r="B2682" s="273"/>
      <c r="C2682" s="273"/>
      <c r="D2682" s="273"/>
      <c r="E2682" s="273"/>
      <c r="F2682" s="273">
        <v>6.5007226395992292</v>
      </c>
      <c r="G2682" s="273">
        <v>6.5186848713497492</v>
      </c>
      <c r="H2682" s="274">
        <v>4.0596482104817104</v>
      </c>
      <c r="I2682" s="275" t="s">
        <v>260</v>
      </c>
      <c r="J2682" s="271">
        <v>5306</v>
      </c>
      <c r="K2682" s="272">
        <v>12479</v>
      </c>
    </row>
    <row r="2683" spans="2:11" s="256" customFormat="1" ht="13.5" customHeight="1" x14ac:dyDescent="0.2">
      <c r="B2683" s="273"/>
      <c r="C2683" s="273"/>
      <c r="D2683" s="273"/>
      <c r="E2683" s="273"/>
      <c r="F2683" s="273">
        <v>0.58217520953376001</v>
      </c>
      <c r="G2683" s="273">
        <v>0.58256489896261798</v>
      </c>
      <c r="H2683" s="274">
        <v>2.4672637690305201</v>
      </c>
      <c r="I2683" s="275" t="s">
        <v>261</v>
      </c>
      <c r="J2683" s="271">
        <v>5306</v>
      </c>
      <c r="K2683" s="272">
        <v>12480</v>
      </c>
    </row>
    <row r="2684" spans="2:11" s="256" customFormat="1" ht="13.5" customHeight="1" x14ac:dyDescent="0.2">
      <c r="B2684" s="273"/>
      <c r="C2684" s="273"/>
      <c r="D2684" s="273"/>
      <c r="E2684" s="273"/>
      <c r="F2684" s="273">
        <v>0.43823749615433999</v>
      </c>
      <c r="G2684" s="273">
        <v>0.43775013685008601</v>
      </c>
      <c r="H2684" s="274">
        <v>4.7470077382169702</v>
      </c>
      <c r="I2684" s="275" t="s">
        <v>262</v>
      </c>
      <c r="J2684" s="271">
        <v>5306</v>
      </c>
      <c r="K2684" s="272">
        <v>11578</v>
      </c>
    </row>
    <row r="2685" spans="2:11" s="256" customFormat="1" ht="13.5" customHeight="1" x14ac:dyDescent="0.2">
      <c r="B2685" s="273"/>
      <c r="C2685" s="273"/>
      <c r="D2685" s="273"/>
      <c r="E2685" s="273"/>
      <c r="F2685" s="273">
        <v>0</v>
      </c>
      <c r="G2685" s="273">
        <v>0</v>
      </c>
      <c r="H2685" s="274"/>
      <c r="I2685" s="275" t="s">
        <v>263</v>
      </c>
      <c r="J2685" s="271">
        <v>5306</v>
      </c>
      <c r="K2685" s="272">
        <v>12497</v>
      </c>
    </row>
    <row r="2686" spans="2:11" s="256" customFormat="1" ht="13.5" customHeight="1" x14ac:dyDescent="0.2">
      <c r="B2686" s="273"/>
      <c r="C2686" s="273"/>
      <c r="D2686" s="273"/>
      <c r="E2686" s="273"/>
      <c r="F2686" s="273">
        <v>0</v>
      </c>
      <c r="G2686" s="273">
        <v>0</v>
      </c>
      <c r="H2686" s="274"/>
      <c r="I2686" s="275" t="s">
        <v>264</v>
      </c>
      <c r="J2686" s="271">
        <v>5306</v>
      </c>
      <c r="K2686" s="272">
        <v>15546</v>
      </c>
    </row>
    <row r="2687" spans="2:11" s="256" customFormat="1" ht="13.5" customHeight="1" x14ac:dyDescent="0.2">
      <c r="B2687" s="273"/>
      <c r="C2687" s="273"/>
      <c r="D2687" s="273">
        <v>0</v>
      </c>
      <c r="E2687" s="273">
        <v>0</v>
      </c>
      <c r="F2687" s="273">
        <v>0</v>
      </c>
      <c r="G2687" s="273">
        <v>0</v>
      </c>
      <c r="H2687" s="274"/>
      <c r="I2687" s="275" t="s">
        <v>265</v>
      </c>
      <c r="J2687" s="271">
        <v>5306</v>
      </c>
      <c r="K2687" s="272">
        <v>12481</v>
      </c>
    </row>
    <row r="2688" spans="2:11" s="256" customFormat="1" ht="13.5" customHeight="1" x14ac:dyDescent="0.2">
      <c r="B2688" s="268"/>
      <c r="C2688" s="268"/>
      <c r="D2688" s="268"/>
      <c r="E2688" s="268"/>
      <c r="F2688" s="268">
        <v>14.020674902532001</v>
      </c>
      <c r="G2688" s="268">
        <v>14.100848015410698</v>
      </c>
      <c r="H2688" s="269">
        <v>2.29068916343497</v>
      </c>
      <c r="I2688" s="270" t="s">
        <v>266</v>
      </c>
      <c r="J2688" s="271">
        <v>5306</v>
      </c>
      <c r="K2688" s="272">
        <v>13594</v>
      </c>
    </row>
    <row r="2689" spans="2:11" s="256" customFormat="1" ht="13.5" customHeight="1" x14ac:dyDescent="0.2">
      <c r="B2689" s="273"/>
      <c r="C2689" s="273"/>
      <c r="D2689" s="273"/>
      <c r="E2689" s="273"/>
      <c r="F2689" s="273">
        <v>1.1425971770883099</v>
      </c>
      <c r="G2689" s="273">
        <v>1.1488766665318999</v>
      </c>
      <c r="H2689" s="274">
        <v>0.59933368995969794</v>
      </c>
      <c r="I2689" s="275" t="s">
        <v>267</v>
      </c>
      <c r="J2689" s="271">
        <v>5306</v>
      </c>
      <c r="K2689" s="272">
        <v>15609</v>
      </c>
    </row>
    <row r="2690" spans="2:11" s="256" customFormat="1" ht="13.5" customHeight="1" x14ac:dyDescent="0.2">
      <c r="B2690" s="273"/>
      <c r="C2690" s="273"/>
      <c r="D2690" s="273"/>
      <c r="E2690" s="273"/>
      <c r="F2690" s="273">
        <v>8.4262279714564396</v>
      </c>
      <c r="G2690" s="273">
        <v>8.4854316322290408</v>
      </c>
      <c r="H2690" s="274">
        <v>3.3866611626571599</v>
      </c>
      <c r="I2690" s="275" t="s">
        <v>268</v>
      </c>
      <c r="J2690" s="271">
        <v>5306</v>
      </c>
      <c r="K2690" s="272">
        <v>11524</v>
      </c>
    </row>
    <row r="2691" spans="2:11" s="256" customFormat="1" ht="13.5" customHeight="1" x14ac:dyDescent="0.2">
      <c r="B2691" s="273"/>
      <c r="C2691" s="273"/>
      <c r="D2691" s="273"/>
      <c r="E2691" s="273"/>
      <c r="F2691" s="273">
        <v>0.63672306603282403</v>
      </c>
      <c r="G2691" s="273">
        <v>0.63293563229308103</v>
      </c>
      <c r="H2691" s="274">
        <v>4.5473962179603094</v>
      </c>
      <c r="I2691" s="275" t="s">
        <v>269</v>
      </c>
      <c r="J2691" s="271">
        <v>5306</v>
      </c>
      <c r="K2691" s="272">
        <v>15745</v>
      </c>
    </row>
    <row r="2692" spans="2:11" s="256" customFormat="1" ht="13.5" customHeight="1" x14ac:dyDescent="0.2">
      <c r="B2692" s="273"/>
      <c r="C2692" s="273"/>
      <c r="D2692" s="273"/>
      <c r="E2692" s="273"/>
      <c r="F2692" s="273">
        <v>0</v>
      </c>
      <c r="G2692" s="273">
        <v>0</v>
      </c>
      <c r="H2692" s="274"/>
      <c r="I2692" s="275" t="s">
        <v>270</v>
      </c>
      <c r="J2692" s="271">
        <v>5306</v>
      </c>
      <c r="K2692" s="272">
        <v>15545</v>
      </c>
    </row>
    <row r="2693" spans="2:11" s="256" customFormat="1" ht="13.5" customHeight="1" x14ac:dyDescent="0.2">
      <c r="B2693" s="268"/>
      <c r="C2693" s="268"/>
      <c r="D2693" s="268"/>
      <c r="E2693" s="268"/>
      <c r="F2693" s="268">
        <v>34.566093082676396</v>
      </c>
      <c r="G2693" s="268">
        <v>34.560836573066403</v>
      </c>
      <c r="H2693" s="269">
        <v>0</v>
      </c>
      <c r="I2693" s="270" t="s">
        <v>238</v>
      </c>
      <c r="J2693" s="271">
        <v>5306</v>
      </c>
      <c r="K2693" s="272">
        <v>13595</v>
      </c>
    </row>
    <row r="2694" spans="2:11" s="256" customFormat="1" ht="13.5" customHeight="1" x14ac:dyDescent="0.2">
      <c r="B2694" s="273"/>
      <c r="C2694" s="273"/>
      <c r="D2694" s="273"/>
      <c r="E2694" s="273"/>
      <c r="F2694" s="273">
        <v>-0.681573697919445</v>
      </c>
      <c r="G2694" s="273">
        <v>-0.68303837664113609</v>
      </c>
      <c r="H2694" s="274"/>
      <c r="I2694" s="275" t="s">
        <v>271</v>
      </c>
      <c r="J2694" s="271">
        <v>5306</v>
      </c>
      <c r="K2694" s="272">
        <v>15610</v>
      </c>
    </row>
    <row r="2695" spans="2:11" s="256" customFormat="1" ht="13.5" customHeight="1" x14ac:dyDescent="0.2">
      <c r="B2695" s="273"/>
      <c r="C2695" s="273"/>
      <c r="D2695" s="273"/>
      <c r="E2695" s="273"/>
      <c r="F2695" s="273">
        <v>14.815938764032298</v>
      </c>
      <c r="G2695" s="273">
        <v>14.8207102084633</v>
      </c>
      <c r="H2695" s="274"/>
      <c r="I2695" s="275" t="s">
        <v>246</v>
      </c>
      <c r="J2695" s="271">
        <v>5306</v>
      </c>
      <c r="K2695" s="272">
        <v>15611</v>
      </c>
    </row>
    <row r="2696" spans="2:11" s="256" customFormat="1" ht="13.5" customHeight="1" x14ac:dyDescent="0.2">
      <c r="B2696" s="273"/>
      <c r="C2696" s="273"/>
      <c r="D2696" s="273"/>
      <c r="E2696" s="273"/>
      <c r="F2696" s="273">
        <v>19.599240454547896</v>
      </c>
      <c r="G2696" s="273">
        <v>19.589811678676597</v>
      </c>
      <c r="H2696" s="274"/>
      <c r="I2696" s="275" t="s">
        <v>272</v>
      </c>
      <c r="J2696" s="271">
        <v>5306</v>
      </c>
      <c r="K2696" s="272">
        <v>15608</v>
      </c>
    </row>
    <row r="2697" spans="2:11" s="256" customFormat="1" ht="13.5" customHeight="1" x14ac:dyDescent="0.2">
      <c r="B2697" s="268"/>
      <c r="C2697" s="268"/>
      <c r="D2697" s="268">
        <v>8</v>
      </c>
      <c r="E2697" s="268">
        <v>0</v>
      </c>
      <c r="F2697" s="268">
        <v>0.189530895118531</v>
      </c>
      <c r="G2697" s="268">
        <v>0.19105288298193501</v>
      </c>
      <c r="H2697" s="269">
        <v>0</v>
      </c>
      <c r="I2697" s="270" t="s">
        <v>273</v>
      </c>
      <c r="J2697" s="271">
        <v>5306</v>
      </c>
      <c r="K2697" s="272">
        <v>15584</v>
      </c>
    </row>
    <row r="2698" spans="2:11" s="256" customFormat="1" ht="13.5" customHeight="1" x14ac:dyDescent="0.2">
      <c r="B2698" s="268"/>
      <c r="C2698" s="268"/>
      <c r="D2698" s="268"/>
      <c r="E2698" s="268"/>
      <c r="F2698" s="268">
        <v>0</v>
      </c>
      <c r="G2698" s="268">
        <v>0</v>
      </c>
      <c r="H2698" s="269"/>
      <c r="I2698" s="270" t="s">
        <v>274</v>
      </c>
      <c r="J2698" s="271">
        <v>5306</v>
      </c>
      <c r="K2698" s="272">
        <v>17728</v>
      </c>
    </row>
    <row r="2699" spans="2:11" s="256" customFormat="1" ht="13.5" customHeight="1" x14ac:dyDescent="0.2">
      <c r="B2699" s="268"/>
      <c r="C2699" s="268"/>
      <c r="D2699" s="268"/>
      <c r="E2699" s="268"/>
      <c r="F2699" s="268">
        <v>-14.8143374823188</v>
      </c>
      <c r="G2699" s="268">
        <v>-14.923944913382099</v>
      </c>
      <c r="H2699" s="269"/>
      <c r="I2699" s="270" t="s">
        <v>275</v>
      </c>
      <c r="J2699" s="271">
        <v>5306</v>
      </c>
      <c r="K2699" s="272">
        <v>15624</v>
      </c>
    </row>
    <row r="2700" spans="2:11" s="256" customFormat="1" ht="13.5" customHeight="1" x14ac:dyDescent="0.2">
      <c r="B2700" s="268"/>
      <c r="C2700" s="268"/>
      <c r="D2700" s="268">
        <v>9</v>
      </c>
      <c r="E2700" s="268">
        <v>1</v>
      </c>
      <c r="F2700" s="268">
        <v>4.9989400145475402</v>
      </c>
      <c r="G2700" s="268">
        <v>4.79318446688153</v>
      </c>
      <c r="H2700" s="269"/>
      <c r="I2700" s="270" t="s">
        <v>276</v>
      </c>
      <c r="J2700" s="271">
        <v>5306</v>
      </c>
      <c r="K2700" s="272">
        <v>15644</v>
      </c>
    </row>
    <row r="2701" spans="2:11" s="256" customFormat="1" ht="13.5" customHeight="1" x14ac:dyDescent="0.2">
      <c r="B2701" s="268"/>
      <c r="C2701" s="268"/>
      <c r="D2701" s="268">
        <v>33</v>
      </c>
      <c r="E2701" s="268">
        <v>27</v>
      </c>
      <c r="F2701" s="268">
        <v>31.726784376236296</v>
      </c>
      <c r="G2701" s="268">
        <v>31.8816848187906</v>
      </c>
      <c r="H2701" s="269">
        <v>3.4000189361710098</v>
      </c>
      <c r="I2701" s="270" t="s">
        <v>239</v>
      </c>
      <c r="J2701" s="271">
        <v>5306</v>
      </c>
      <c r="K2701" s="272">
        <v>15704</v>
      </c>
    </row>
    <row r="2702" spans="2:11" s="256" customFormat="1" ht="13.5" customHeight="1" x14ac:dyDescent="0.2">
      <c r="B2702" s="268"/>
      <c r="C2702" s="268"/>
      <c r="D2702" s="268"/>
      <c r="E2702" s="268"/>
      <c r="F2702" s="268">
        <v>1.7672392852670999</v>
      </c>
      <c r="G2702" s="268">
        <v>1.7669934488192398</v>
      </c>
      <c r="H2702" s="269">
        <v>2.92811253906675</v>
      </c>
      <c r="I2702" s="270" t="s">
        <v>277</v>
      </c>
      <c r="J2702" s="271">
        <v>5306</v>
      </c>
      <c r="K2702" s="272">
        <v>15749</v>
      </c>
    </row>
    <row r="2703" spans="2:11" s="256" customFormat="1" ht="13.5" customHeight="1" x14ac:dyDescent="0.2">
      <c r="B2703" s="268"/>
      <c r="C2703" s="268"/>
      <c r="D2703" s="268"/>
      <c r="E2703" s="268"/>
      <c r="F2703" s="268">
        <v>100</v>
      </c>
      <c r="G2703" s="268">
        <v>100</v>
      </c>
      <c r="H2703" s="269">
        <v>2.3104714014649201</v>
      </c>
      <c r="I2703" s="270" t="s">
        <v>278</v>
      </c>
      <c r="J2703" s="271">
        <v>5306</v>
      </c>
      <c r="K2703" s="272">
        <v>11258</v>
      </c>
    </row>
    <row r="2704" spans="2:11" s="256" customFormat="1" ht="13.5" customHeight="1" x14ac:dyDescent="0.2">
      <c r="B2704" s="268"/>
      <c r="C2704" s="268"/>
      <c r="D2704" s="268">
        <v>36</v>
      </c>
      <c r="E2704" s="268">
        <v>26</v>
      </c>
      <c r="F2704" s="268">
        <v>27.589559350150299</v>
      </c>
      <c r="G2704" s="268">
        <v>27.642501450429201</v>
      </c>
      <c r="H2704" s="269">
        <v>4.4221142127259299</v>
      </c>
      <c r="I2704" s="270" t="s">
        <v>240</v>
      </c>
      <c r="J2704" s="271">
        <v>5306</v>
      </c>
      <c r="K2704" s="272">
        <v>15705</v>
      </c>
    </row>
    <row r="2705" spans="2:11" s="256" customFormat="1" ht="13.5" customHeight="1" x14ac:dyDescent="0.2">
      <c r="B2705" s="268"/>
      <c r="C2705" s="268"/>
      <c r="D2705" s="268"/>
      <c r="E2705" s="268"/>
      <c r="F2705" s="268">
        <v>17.110684983391597</v>
      </c>
      <c r="G2705" s="268">
        <v>17.1088183482731</v>
      </c>
      <c r="H2705" s="269">
        <v>0.95839389409978704</v>
      </c>
      <c r="I2705" s="270" t="s">
        <v>279</v>
      </c>
      <c r="J2705" s="271">
        <v>5306</v>
      </c>
      <c r="K2705" s="272">
        <v>16144</v>
      </c>
    </row>
    <row r="2706" spans="2:11" s="256" customFormat="1" ht="13.5" customHeight="1" x14ac:dyDescent="0.2">
      <c r="B2706" s="273"/>
      <c r="C2706" s="273"/>
      <c r="D2706" s="273"/>
      <c r="E2706" s="273"/>
      <c r="F2706" s="273">
        <v>3.8151266879543901</v>
      </c>
      <c r="G2706" s="273">
        <v>3.8336040843567201</v>
      </c>
      <c r="H2706" s="274"/>
      <c r="I2706" s="275" t="s">
        <v>508</v>
      </c>
      <c r="J2706" s="271">
        <v>5306</v>
      </c>
      <c r="K2706" s="272">
        <v>12755</v>
      </c>
    </row>
    <row r="2707" spans="2:11" s="256" customFormat="1" ht="13.5" customHeight="1" x14ac:dyDescent="0.2">
      <c r="B2707" s="273"/>
      <c r="C2707" s="273"/>
      <c r="D2707" s="273"/>
      <c r="E2707" s="273"/>
      <c r="F2707" s="273">
        <v>0.73392877808746904</v>
      </c>
      <c r="G2707" s="273">
        <v>0.73378829066930606</v>
      </c>
      <c r="H2707" s="274">
        <v>2.6202389446878502</v>
      </c>
      <c r="I2707" s="275" t="s">
        <v>509</v>
      </c>
      <c r="J2707" s="271">
        <v>5306</v>
      </c>
      <c r="K2707" s="272">
        <v>12359</v>
      </c>
    </row>
    <row r="2708" spans="2:11" s="256" customFormat="1" ht="26.25" customHeight="1" x14ac:dyDescent="0.2"/>
    <row r="2709" spans="2:11" s="256" customFormat="1" ht="13.5" customHeight="1" x14ac:dyDescent="0.2">
      <c r="B2709" s="257"/>
      <c r="C2709" s="258"/>
      <c r="D2709" s="258"/>
      <c r="E2709" s="258"/>
      <c r="F2709" s="258"/>
      <c r="G2709" s="259"/>
      <c r="H2709" s="260" t="s">
        <v>376</v>
      </c>
      <c r="I2709" s="261"/>
      <c r="J2709" s="262" t="s">
        <v>228</v>
      </c>
      <c r="K2709" s="262" t="s">
        <v>229</v>
      </c>
    </row>
    <row r="2710" spans="2:11" s="256" customFormat="1" ht="13.5" customHeight="1" x14ac:dyDescent="0.2">
      <c r="B2710" s="263"/>
      <c r="C2710" s="264"/>
      <c r="D2710" s="264"/>
      <c r="E2710" s="264"/>
      <c r="F2710" s="369" t="s">
        <v>633</v>
      </c>
      <c r="G2710" s="369"/>
      <c r="H2710" s="369"/>
      <c r="I2710" s="261"/>
      <c r="J2710" s="261"/>
      <c r="K2710" s="265"/>
    </row>
    <row r="2711" spans="2:11" s="256" customFormat="1" ht="13.5" customHeight="1" x14ac:dyDescent="0.2">
      <c r="B2711" s="367" t="s">
        <v>231</v>
      </c>
      <c r="C2711" s="367"/>
      <c r="D2711" s="367" t="s">
        <v>232</v>
      </c>
      <c r="E2711" s="367"/>
      <c r="F2711" s="266" t="s">
        <v>232</v>
      </c>
      <c r="G2711" s="266" t="s">
        <v>232</v>
      </c>
      <c r="H2711" s="368" t="s">
        <v>231</v>
      </c>
      <c r="I2711" s="267" t="s">
        <v>233</v>
      </c>
      <c r="J2711" s="261"/>
      <c r="K2711" s="265"/>
    </row>
    <row r="2712" spans="2:11" s="256" customFormat="1" ht="13.5" customHeight="1" x14ac:dyDescent="0.2">
      <c r="B2712" s="266" t="s">
        <v>234</v>
      </c>
      <c r="C2712" s="266" t="s">
        <v>235</v>
      </c>
      <c r="D2712" s="266" t="s">
        <v>234</v>
      </c>
      <c r="E2712" s="266" t="s">
        <v>235</v>
      </c>
      <c r="F2712" s="266" t="s">
        <v>592</v>
      </c>
      <c r="G2712" s="266" t="s">
        <v>594</v>
      </c>
      <c r="H2712" s="368"/>
      <c r="I2712" s="261"/>
      <c r="J2712" s="261"/>
      <c r="K2712" s="265"/>
    </row>
    <row r="2713" spans="2:11" s="256" customFormat="1" ht="13.5" customHeight="1" x14ac:dyDescent="0.2">
      <c r="B2713" s="268">
        <v>5.5</v>
      </c>
      <c r="C2713" s="268">
        <v>3.5</v>
      </c>
      <c r="D2713" s="268">
        <v>48</v>
      </c>
      <c r="E2713" s="268">
        <v>32</v>
      </c>
      <c r="F2713" s="268">
        <v>38.433776109519897</v>
      </c>
      <c r="G2713" s="268">
        <v>38.454731507367498</v>
      </c>
      <c r="H2713" s="269">
        <v>3.7975978681778</v>
      </c>
      <c r="I2713" s="270" t="s">
        <v>236</v>
      </c>
      <c r="J2713" s="271">
        <v>5527</v>
      </c>
      <c r="K2713" s="272">
        <v>13591</v>
      </c>
    </row>
    <row r="2714" spans="2:11" s="256" customFormat="1" ht="13.5" customHeight="1" x14ac:dyDescent="0.2">
      <c r="B2714" s="268"/>
      <c r="C2714" s="268"/>
      <c r="D2714" s="268"/>
      <c r="E2714" s="268"/>
      <c r="F2714" s="268">
        <v>38.433776109519897</v>
      </c>
      <c r="G2714" s="268">
        <v>38.454731507367498</v>
      </c>
      <c r="H2714" s="269">
        <v>3.7975978681778</v>
      </c>
      <c r="I2714" s="270" t="s">
        <v>250</v>
      </c>
      <c r="J2714" s="271">
        <v>5527</v>
      </c>
      <c r="K2714" s="272">
        <v>19967</v>
      </c>
    </row>
    <row r="2715" spans="2:11" s="256" customFormat="1" ht="13.5" customHeight="1" x14ac:dyDescent="0.2">
      <c r="B2715" s="273"/>
      <c r="C2715" s="273"/>
      <c r="D2715" s="273"/>
      <c r="E2715" s="273"/>
      <c r="F2715" s="273">
        <v>12.759495338128101</v>
      </c>
      <c r="G2715" s="273">
        <v>12.7696040294631</v>
      </c>
      <c r="H2715" s="274">
        <v>4.9285260184814099</v>
      </c>
      <c r="I2715" s="275" t="s">
        <v>251</v>
      </c>
      <c r="J2715" s="271">
        <v>5527</v>
      </c>
      <c r="K2715" s="272">
        <v>15744</v>
      </c>
    </row>
    <row r="2716" spans="2:11" s="256" customFormat="1" ht="13.5" customHeight="1" x14ac:dyDescent="0.2">
      <c r="B2716" s="273"/>
      <c r="C2716" s="273"/>
      <c r="D2716" s="273"/>
      <c r="E2716" s="273"/>
      <c r="F2716" s="273">
        <v>25.6742807713918</v>
      </c>
      <c r="G2716" s="273">
        <v>25.685127477904395</v>
      </c>
      <c r="H2716" s="274">
        <v>3.2355539850386901</v>
      </c>
      <c r="I2716" s="275" t="s">
        <v>252</v>
      </c>
      <c r="J2716" s="271">
        <v>5527</v>
      </c>
      <c r="K2716" s="272">
        <v>13462</v>
      </c>
    </row>
    <row r="2717" spans="2:11" s="256" customFormat="1" ht="13.5" customHeight="1" x14ac:dyDescent="0.2">
      <c r="B2717" s="273"/>
      <c r="C2717" s="273"/>
      <c r="D2717" s="273"/>
      <c r="E2717" s="273"/>
      <c r="F2717" s="273">
        <v>0</v>
      </c>
      <c r="G2717" s="273">
        <v>0</v>
      </c>
      <c r="H2717" s="274"/>
      <c r="I2717" s="275" t="s">
        <v>253</v>
      </c>
      <c r="J2717" s="271">
        <v>5527</v>
      </c>
      <c r="K2717" s="272">
        <v>15544</v>
      </c>
    </row>
    <row r="2718" spans="2:11" s="256" customFormat="1" ht="13.5" customHeight="1" x14ac:dyDescent="0.2">
      <c r="B2718" s="273"/>
      <c r="C2718" s="273"/>
      <c r="D2718" s="273"/>
      <c r="E2718" s="273"/>
      <c r="F2718" s="273">
        <v>0</v>
      </c>
      <c r="G2718" s="273">
        <v>0</v>
      </c>
      <c r="H2718" s="274"/>
      <c r="I2718" s="275" t="s">
        <v>254</v>
      </c>
      <c r="J2718" s="271">
        <v>5527</v>
      </c>
      <c r="K2718" s="272">
        <v>12978</v>
      </c>
    </row>
    <row r="2719" spans="2:11" s="256" customFormat="1" ht="13.5" customHeight="1" x14ac:dyDescent="0.2">
      <c r="B2719" s="268">
        <v>3.5</v>
      </c>
      <c r="C2719" s="268">
        <v>1.5</v>
      </c>
      <c r="D2719" s="268">
        <v>48</v>
      </c>
      <c r="E2719" s="268">
        <v>32</v>
      </c>
      <c r="F2719" s="268">
        <v>41.149215142654</v>
      </c>
      <c r="G2719" s="268">
        <v>41.151365302562198</v>
      </c>
      <c r="H2719" s="269">
        <v>1.9506709541033198</v>
      </c>
      <c r="I2719" s="270" t="s">
        <v>237</v>
      </c>
      <c r="J2719" s="271">
        <v>5527</v>
      </c>
      <c r="K2719" s="272">
        <v>17726</v>
      </c>
    </row>
    <row r="2720" spans="2:11" s="256" customFormat="1" ht="13.5" customHeight="1" x14ac:dyDescent="0.2">
      <c r="B2720" s="273"/>
      <c r="C2720" s="273"/>
      <c r="D2720" s="273"/>
      <c r="E2720" s="273"/>
      <c r="F2720" s="273">
        <v>7.8305347825898997</v>
      </c>
      <c r="G2720" s="273">
        <v>7.80010320533877</v>
      </c>
      <c r="H2720" s="274"/>
      <c r="I2720" s="275" t="s">
        <v>255</v>
      </c>
      <c r="J2720" s="271">
        <v>5527</v>
      </c>
      <c r="K2720" s="272">
        <v>17727</v>
      </c>
    </row>
    <row r="2721" spans="2:11" s="256" customFormat="1" ht="13.5" customHeight="1" x14ac:dyDescent="0.2">
      <c r="B2721" s="268"/>
      <c r="C2721" s="268"/>
      <c r="D2721" s="268"/>
      <c r="E2721" s="268"/>
      <c r="F2721" s="268">
        <v>33.3186803600641</v>
      </c>
      <c r="G2721" s="268">
        <v>33.351262097223497</v>
      </c>
      <c r="H2721" s="269">
        <v>2.4091163844272203</v>
      </c>
      <c r="I2721" s="270" t="s">
        <v>256</v>
      </c>
      <c r="J2721" s="271">
        <v>5527</v>
      </c>
      <c r="K2721" s="272">
        <v>13592</v>
      </c>
    </row>
    <row r="2722" spans="2:11" s="256" customFormat="1" ht="13.5" customHeight="1" x14ac:dyDescent="0.2">
      <c r="B2722" s="273"/>
      <c r="C2722" s="273"/>
      <c r="D2722" s="273"/>
      <c r="E2722" s="273"/>
      <c r="F2722" s="273">
        <v>15.7846253612511</v>
      </c>
      <c r="G2722" s="273">
        <v>15.806283025244099</v>
      </c>
      <c r="H2722" s="274">
        <v>0.43541672871322706</v>
      </c>
      <c r="I2722" s="275" t="s">
        <v>257</v>
      </c>
      <c r="J2722" s="271">
        <v>5527</v>
      </c>
      <c r="K2722" s="272">
        <v>11566</v>
      </c>
    </row>
    <row r="2723" spans="2:11" s="256" customFormat="1" ht="13.5" customHeight="1" x14ac:dyDescent="0.2">
      <c r="B2723" s="273"/>
      <c r="C2723" s="273"/>
      <c r="D2723" s="273"/>
      <c r="E2723" s="273"/>
      <c r="F2723" s="273">
        <v>12.403730214912599</v>
      </c>
      <c r="G2723" s="273">
        <v>12.4271036457307</v>
      </c>
      <c r="H2723" s="274">
        <v>4.4422756989166592</v>
      </c>
      <c r="I2723" s="275" t="s">
        <v>258</v>
      </c>
      <c r="J2723" s="271">
        <v>5527</v>
      </c>
      <c r="K2723" s="272">
        <v>13419</v>
      </c>
    </row>
    <row r="2724" spans="2:11" s="256" customFormat="1" ht="13.5" customHeight="1" x14ac:dyDescent="0.2">
      <c r="B2724" s="273"/>
      <c r="C2724" s="273"/>
      <c r="D2724" s="273"/>
      <c r="E2724" s="273"/>
      <c r="F2724" s="273">
        <v>0</v>
      </c>
      <c r="G2724" s="273">
        <v>0</v>
      </c>
      <c r="H2724" s="274"/>
      <c r="I2724" s="275" t="s">
        <v>259</v>
      </c>
      <c r="J2724" s="271">
        <v>5527</v>
      </c>
      <c r="K2724" s="272">
        <v>11568</v>
      </c>
    </row>
    <row r="2725" spans="2:11" s="256" customFormat="1" ht="13.5" customHeight="1" x14ac:dyDescent="0.2">
      <c r="B2725" s="273"/>
      <c r="C2725" s="273"/>
      <c r="D2725" s="273"/>
      <c r="E2725" s="273"/>
      <c r="F2725" s="273">
        <v>4.6611613368184699</v>
      </c>
      <c r="G2725" s="273">
        <v>4.64854498680572</v>
      </c>
      <c r="H2725" s="274">
        <v>3.7176191857324299</v>
      </c>
      <c r="I2725" s="275" t="s">
        <v>260</v>
      </c>
      <c r="J2725" s="271">
        <v>5527</v>
      </c>
      <c r="K2725" s="272">
        <v>12479</v>
      </c>
    </row>
    <row r="2726" spans="2:11" s="256" customFormat="1" ht="13.5" customHeight="1" x14ac:dyDescent="0.2">
      <c r="B2726" s="273"/>
      <c r="C2726" s="273"/>
      <c r="D2726" s="273"/>
      <c r="E2726" s="273"/>
      <c r="F2726" s="273">
        <v>0.46916344708192098</v>
      </c>
      <c r="G2726" s="273">
        <v>0.46933043944290403</v>
      </c>
      <c r="H2726" s="274">
        <v>2.06</v>
      </c>
      <c r="I2726" s="275" t="s">
        <v>261</v>
      </c>
      <c r="J2726" s="271">
        <v>5527</v>
      </c>
      <c r="K2726" s="272">
        <v>12480</v>
      </c>
    </row>
    <row r="2727" spans="2:11" s="256" customFormat="1" ht="13.5" customHeight="1" x14ac:dyDescent="0.2">
      <c r="B2727" s="273"/>
      <c r="C2727" s="273"/>
      <c r="D2727" s="273"/>
      <c r="E2727" s="273"/>
      <c r="F2727" s="273">
        <v>0</v>
      </c>
      <c r="G2727" s="273">
        <v>0</v>
      </c>
      <c r="H2727" s="274"/>
      <c r="I2727" s="275" t="s">
        <v>262</v>
      </c>
      <c r="J2727" s="271">
        <v>5527</v>
      </c>
      <c r="K2727" s="272">
        <v>11578</v>
      </c>
    </row>
    <row r="2728" spans="2:11" s="256" customFormat="1" ht="13.5" customHeight="1" x14ac:dyDescent="0.2">
      <c r="B2728" s="273"/>
      <c r="C2728" s="273"/>
      <c r="D2728" s="273"/>
      <c r="E2728" s="273"/>
      <c r="F2728" s="273">
        <v>0</v>
      </c>
      <c r="G2728" s="273">
        <v>0</v>
      </c>
      <c r="H2728" s="274"/>
      <c r="I2728" s="275" t="s">
        <v>263</v>
      </c>
      <c r="J2728" s="271">
        <v>5527</v>
      </c>
      <c r="K2728" s="272">
        <v>12497</v>
      </c>
    </row>
    <row r="2729" spans="2:11" s="256" customFormat="1" ht="13.5" customHeight="1" x14ac:dyDescent="0.2">
      <c r="B2729" s="273"/>
      <c r="C2729" s="273"/>
      <c r="D2729" s="273"/>
      <c r="E2729" s="273"/>
      <c r="F2729" s="273">
        <v>0</v>
      </c>
      <c r="G2729" s="273">
        <v>0</v>
      </c>
      <c r="H2729" s="274"/>
      <c r="I2729" s="275" t="s">
        <v>264</v>
      </c>
      <c r="J2729" s="271">
        <v>5527</v>
      </c>
      <c r="K2729" s="272">
        <v>15546</v>
      </c>
    </row>
    <row r="2730" spans="2:11" s="256" customFormat="1" ht="13.5" customHeight="1" x14ac:dyDescent="0.2">
      <c r="B2730" s="273"/>
      <c r="C2730" s="273"/>
      <c r="D2730" s="273"/>
      <c r="E2730" s="273"/>
      <c r="F2730" s="273">
        <v>0</v>
      </c>
      <c r="G2730" s="273">
        <v>0</v>
      </c>
      <c r="H2730" s="274"/>
      <c r="I2730" s="275" t="s">
        <v>265</v>
      </c>
      <c r="J2730" s="271">
        <v>5527</v>
      </c>
      <c r="K2730" s="272">
        <v>12481</v>
      </c>
    </row>
    <row r="2731" spans="2:11" s="256" customFormat="1" ht="13.5" customHeight="1" x14ac:dyDescent="0.2">
      <c r="B2731" s="268"/>
      <c r="C2731" s="268"/>
      <c r="D2731" s="268"/>
      <c r="E2731" s="268"/>
      <c r="F2731" s="268">
        <v>2.3058229508260202</v>
      </c>
      <c r="G2731" s="268">
        <v>2.3232821583723</v>
      </c>
      <c r="H2731" s="269"/>
      <c r="I2731" s="270" t="s">
        <v>266</v>
      </c>
      <c r="J2731" s="271">
        <v>5527</v>
      </c>
      <c r="K2731" s="272">
        <v>13594</v>
      </c>
    </row>
    <row r="2732" spans="2:11" s="256" customFormat="1" ht="13.5" customHeight="1" x14ac:dyDescent="0.2">
      <c r="B2732" s="273"/>
      <c r="C2732" s="273"/>
      <c r="D2732" s="273"/>
      <c r="E2732" s="273"/>
      <c r="F2732" s="273">
        <v>0</v>
      </c>
      <c r="G2732" s="273">
        <v>0</v>
      </c>
      <c r="H2732" s="274"/>
      <c r="I2732" s="275" t="s">
        <v>267</v>
      </c>
      <c r="J2732" s="271">
        <v>5527</v>
      </c>
      <c r="K2732" s="272">
        <v>15609</v>
      </c>
    </row>
    <row r="2733" spans="2:11" s="256" customFormat="1" ht="13.5" customHeight="1" x14ac:dyDescent="0.2">
      <c r="B2733" s="273"/>
      <c r="C2733" s="273"/>
      <c r="D2733" s="273"/>
      <c r="E2733" s="273"/>
      <c r="F2733" s="273">
        <v>0</v>
      </c>
      <c r="G2733" s="273">
        <v>0</v>
      </c>
      <c r="H2733" s="274"/>
      <c r="I2733" s="275" t="s">
        <v>268</v>
      </c>
      <c r="J2733" s="271">
        <v>5527</v>
      </c>
      <c r="K2733" s="272">
        <v>11524</v>
      </c>
    </row>
    <row r="2734" spans="2:11" s="256" customFormat="1" ht="13.5" customHeight="1" x14ac:dyDescent="0.2">
      <c r="B2734" s="273"/>
      <c r="C2734" s="273"/>
      <c r="D2734" s="273"/>
      <c r="E2734" s="273"/>
      <c r="F2734" s="273">
        <v>0</v>
      </c>
      <c r="G2734" s="273">
        <v>0</v>
      </c>
      <c r="H2734" s="274"/>
      <c r="I2734" s="275" t="s">
        <v>269</v>
      </c>
      <c r="J2734" s="271">
        <v>5527</v>
      </c>
      <c r="K2734" s="272">
        <v>15745</v>
      </c>
    </row>
    <row r="2735" spans="2:11" s="256" customFormat="1" ht="13.5" customHeight="1" x14ac:dyDescent="0.2">
      <c r="B2735" s="273"/>
      <c r="C2735" s="273"/>
      <c r="D2735" s="273"/>
      <c r="E2735" s="273"/>
      <c r="F2735" s="273">
        <v>0</v>
      </c>
      <c r="G2735" s="273">
        <v>0</v>
      </c>
      <c r="H2735" s="274"/>
      <c r="I2735" s="275" t="s">
        <v>270</v>
      </c>
      <c r="J2735" s="271">
        <v>5527</v>
      </c>
      <c r="K2735" s="272">
        <v>15545</v>
      </c>
    </row>
    <row r="2736" spans="2:11" s="256" customFormat="1" ht="13.5" customHeight="1" x14ac:dyDescent="0.2">
      <c r="B2736" s="268"/>
      <c r="C2736" s="268"/>
      <c r="D2736" s="268"/>
      <c r="E2736" s="268"/>
      <c r="F2736" s="268">
        <v>18.1111857970001</v>
      </c>
      <c r="G2736" s="268">
        <v>18.070621031698</v>
      </c>
      <c r="H2736" s="269"/>
      <c r="I2736" s="270" t="s">
        <v>238</v>
      </c>
      <c r="J2736" s="271">
        <v>5527</v>
      </c>
      <c r="K2736" s="272">
        <v>13595</v>
      </c>
    </row>
    <row r="2737" spans="2:11" s="256" customFormat="1" ht="13.5" customHeight="1" x14ac:dyDescent="0.2">
      <c r="B2737" s="273"/>
      <c r="C2737" s="273"/>
      <c r="D2737" s="273"/>
      <c r="E2737" s="273"/>
      <c r="F2737" s="273">
        <v>0</v>
      </c>
      <c r="G2737" s="273">
        <v>0</v>
      </c>
      <c r="H2737" s="274"/>
      <c r="I2737" s="275" t="s">
        <v>271</v>
      </c>
      <c r="J2737" s="271">
        <v>5527</v>
      </c>
      <c r="K2737" s="272">
        <v>15610</v>
      </c>
    </row>
    <row r="2738" spans="2:11" s="256" customFormat="1" ht="13.5" customHeight="1" x14ac:dyDescent="0.2">
      <c r="B2738" s="273"/>
      <c r="C2738" s="273"/>
      <c r="D2738" s="273"/>
      <c r="E2738" s="273"/>
      <c r="F2738" s="273">
        <v>8.3110942692727701</v>
      </c>
      <c r="G2738" s="273">
        <v>8.3212292085814585</v>
      </c>
      <c r="H2738" s="274"/>
      <c r="I2738" s="275" t="s">
        <v>246</v>
      </c>
      <c r="J2738" s="271">
        <v>5527</v>
      </c>
      <c r="K2738" s="272">
        <v>15611</v>
      </c>
    </row>
    <row r="2739" spans="2:11" s="256" customFormat="1" ht="13.5" customHeight="1" x14ac:dyDescent="0.2">
      <c r="B2739" s="273"/>
      <c r="C2739" s="273"/>
      <c r="D2739" s="273"/>
      <c r="E2739" s="273"/>
      <c r="F2739" s="273">
        <v>9.8000915277273304</v>
      </c>
      <c r="G2739" s="273">
        <v>9.74939182311652</v>
      </c>
      <c r="H2739" s="274"/>
      <c r="I2739" s="275" t="s">
        <v>272</v>
      </c>
      <c r="J2739" s="271">
        <v>5527</v>
      </c>
      <c r="K2739" s="272">
        <v>15608</v>
      </c>
    </row>
    <row r="2740" spans="2:11" s="256" customFormat="1" ht="13.5" customHeight="1" x14ac:dyDescent="0.2">
      <c r="B2740" s="268"/>
      <c r="C2740" s="268"/>
      <c r="D2740" s="268"/>
      <c r="E2740" s="268"/>
      <c r="F2740" s="268">
        <v>0</v>
      </c>
      <c r="G2740" s="268">
        <v>0</v>
      </c>
      <c r="H2740" s="269"/>
      <c r="I2740" s="270" t="s">
        <v>273</v>
      </c>
      <c r="J2740" s="271">
        <v>5527</v>
      </c>
      <c r="K2740" s="272">
        <v>15584</v>
      </c>
    </row>
    <row r="2741" spans="2:11" s="256" customFormat="1" ht="13.5" customHeight="1" x14ac:dyDescent="0.2">
      <c r="B2741" s="268"/>
      <c r="C2741" s="268"/>
      <c r="D2741" s="268"/>
      <c r="E2741" s="268"/>
      <c r="F2741" s="268">
        <v>0</v>
      </c>
      <c r="G2741" s="268">
        <v>0</v>
      </c>
      <c r="H2741" s="269"/>
      <c r="I2741" s="270" t="s">
        <v>274</v>
      </c>
      <c r="J2741" s="271">
        <v>5527</v>
      </c>
      <c r="K2741" s="272">
        <v>17728</v>
      </c>
    </row>
    <row r="2742" spans="2:11" s="256" customFormat="1" ht="13.5" customHeight="1" x14ac:dyDescent="0.2">
      <c r="B2742" s="268"/>
      <c r="C2742" s="268"/>
      <c r="D2742" s="268"/>
      <c r="E2742" s="268"/>
      <c r="F2742" s="268">
        <v>0</v>
      </c>
      <c r="G2742" s="268">
        <v>0</v>
      </c>
      <c r="H2742" s="269"/>
      <c r="I2742" s="270" t="s">
        <v>275</v>
      </c>
      <c r="J2742" s="271">
        <v>5527</v>
      </c>
      <c r="K2742" s="272">
        <v>15624</v>
      </c>
    </row>
    <row r="2743" spans="2:11" s="256" customFormat="1" ht="13.5" customHeight="1" x14ac:dyDescent="0.2">
      <c r="B2743" s="268"/>
      <c r="C2743" s="268"/>
      <c r="D2743" s="268"/>
      <c r="E2743" s="268"/>
      <c r="F2743" s="268">
        <v>10.136357733415901</v>
      </c>
      <c r="G2743" s="268">
        <v>10.123385363711099</v>
      </c>
      <c r="H2743" s="269"/>
      <c r="I2743" s="270" t="s">
        <v>276</v>
      </c>
      <c r="J2743" s="271">
        <v>5527</v>
      </c>
      <c r="K2743" s="272">
        <v>15644</v>
      </c>
    </row>
    <row r="2744" spans="2:11" s="256" customFormat="1" ht="13.5" customHeight="1" x14ac:dyDescent="0.2">
      <c r="B2744" s="268"/>
      <c r="C2744" s="268"/>
      <c r="D2744" s="268">
        <v>38</v>
      </c>
      <c r="E2744" s="268">
        <v>0</v>
      </c>
      <c r="F2744" s="268">
        <v>30.804605555292198</v>
      </c>
      <c r="G2744" s="268">
        <v>30.803002904153001</v>
      </c>
      <c r="H2744" s="269">
        <v>3.29059305094734</v>
      </c>
      <c r="I2744" s="270" t="s">
        <v>239</v>
      </c>
      <c r="J2744" s="271">
        <v>5527</v>
      </c>
      <c r="K2744" s="272">
        <v>15704</v>
      </c>
    </row>
    <row r="2745" spans="2:11" s="256" customFormat="1" ht="13.5" customHeight="1" x14ac:dyDescent="0.2">
      <c r="B2745" s="268"/>
      <c r="C2745" s="268"/>
      <c r="D2745" s="268"/>
      <c r="E2745" s="268"/>
      <c r="F2745" s="268">
        <v>0</v>
      </c>
      <c r="G2745" s="268">
        <v>0</v>
      </c>
      <c r="H2745" s="269"/>
      <c r="I2745" s="270" t="s">
        <v>277</v>
      </c>
      <c r="J2745" s="271">
        <v>5527</v>
      </c>
      <c r="K2745" s="272">
        <v>15749</v>
      </c>
    </row>
    <row r="2746" spans="2:11" s="256" customFormat="1" ht="13.5" customHeight="1" x14ac:dyDescent="0.2">
      <c r="B2746" s="268"/>
      <c r="C2746" s="268"/>
      <c r="D2746" s="268"/>
      <c r="E2746" s="268"/>
      <c r="F2746" s="268">
        <v>100</v>
      </c>
      <c r="G2746" s="268">
        <v>100</v>
      </c>
      <c r="H2746" s="269">
        <v>2.2622460498245895</v>
      </c>
      <c r="I2746" s="270" t="s">
        <v>278</v>
      </c>
      <c r="J2746" s="271">
        <v>5527</v>
      </c>
      <c r="K2746" s="272">
        <v>11258</v>
      </c>
    </row>
    <row r="2747" spans="2:11" s="256" customFormat="1" ht="13.5" customHeight="1" x14ac:dyDescent="0.2">
      <c r="B2747" s="268"/>
      <c r="C2747" s="268"/>
      <c r="D2747" s="268">
        <v>45</v>
      </c>
      <c r="E2747" s="268">
        <v>0</v>
      </c>
      <c r="F2747" s="268">
        <v>40.947850914291791</v>
      </c>
      <c r="G2747" s="268">
        <v>41.002990700437998</v>
      </c>
      <c r="H2747" s="269">
        <v>3.0492243479733396</v>
      </c>
      <c r="I2747" s="270" t="s">
        <v>240</v>
      </c>
      <c r="J2747" s="271">
        <v>5527</v>
      </c>
      <c r="K2747" s="272">
        <v>15705</v>
      </c>
    </row>
    <row r="2748" spans="2:11" s="256" customFormat="1" ht="13.5" customHeight="1" x14ac:dyDescent="0.2">
      <c r="B2748" s="268"/>
      <c r="C2748" s="268"/>
      <c r="D2748" s="268"/>
      <c r="E2748" s="268"/>
      <c r="F2748" s="268">
        <v>8.1682106523001501</v>
      </c>
      <c r="G2748" s="268">
        <v>8.1559194104649393</v>
      </c>
      <c r="H2748" s="269"/>
      <c r="I2748" s="270" t="s">
        <v>279</v>
      </c>
      <c r="J2748" s="271">
        <v>5527</v>
      </c>
      <c r="K2748" s="272">
        <v>16144</v>
      </c>
    </row>
    <row r="2749" spans="2:11" s="256" customFormat="1" ht="13.5" customHeight="1" x14ac:dyDescent="0.2">
      <c r="B2749" s="273"/>
      <c r="C2749" s="273"/>
      <c r="D2749" s="273"/>
      <c r="E2749" s="273"/>
      <c r="F2749" s="273">
        <v>2.3058229508260202</v>
      </c>
      <c r="G2749" s="273">
        <v>2.3232821583723</v>
      </c>
      <c r="H2749" s="274"/>
      <c r="I2749" s="275" t="s">
        <v>508</v>
      </c>
      <c r="J2749" s="271">
        <v>5527</v>
      </c>
      <c r="K2749" s="272">
        <v>12755</v>
      </c>
    </row>
    <row r="2750" spans="2:11" s="256" customFormat="1" ht="13.5" customHeight="1" x14ac:dyDescent="0.2">
      <c r="B2750" s="273"/>
      <c r="C2750" s="273"/>
      <c r="D2750" s="273"/>
      <c r="E2750" s="273"/>
      <c r="F2750" s="273">
        <v>0</v>
      </c>
      <c r="G2750" s="273">
        <v>0</v>
      </c>
      <c r="H2750" s="274"/>
      <c r="I2750" s="275" t="s">
        <v>509</v>
      </c>
      <c r="J2750" s="271">
        <v>5527</v>
      </c>
      <c r="K2750" s="272">
        <v>12359</v>
      </c>
    </row>
    <row r="2751" spans="2:11" s="256" customFormat="1" ht="26.25" customHeight="1" x14ac:dyDescent="0.2"/>
    <row r="2752" spans="2:11" s="256" customFormat="1" ht="13.5" customHeight="1" x14ac:dyDescent="0.2">
      <c r="B2752" s="257"/>
      <c r="C2752" s="258"/>
      <c r="D2752" s="258"/>
      <c r="E2752" s="258"/>
      <c r="F2752" s="258"/>
      <c r="G2752" s="259"/>
      <c r="H2752" s="260" t="s">
        <v>377</v>
      </c>
      <c r="I2752" s="261"/>
      <c r="J2752" s="262" t="s">
        <v>228</v>
      </c>
      <c r="K2752" s="262" t="s">
        <v>229</v>
      </c>
    </row>
    <row r="2753" spans="2:11" s="256" customFormat="1" ht="13.5" customHeight="1" x14ac:dyDescent="0.2">
      <c r="B2753" s="263"/>
      <c r="C2753" s="264"/>
      <c r="D2753" s="264"/>
      <c r="E2753" s="264"/>
      <c r="F2753" s="369" t="s">
        <v>619</v>
      </c>
      <c r="G2753" s="369"/>
      <c r="H2753" s="369"/>
      <c r="I2753" s="261"/>
      <c r="J2753" s="261"/>
      <c r="K2753" s="265"/>
    </row>
    <row r="2754" spans="2:11" s="256" customFormat="1" ht="13.5" customHeight="1" x14ac:dyDescent="0.2">
      <c r="B2754" s="367" t="s">
        <v>231</v>
      </c>
      <c r="C2754" s="367"/>
      <c r="D2754" s="367" t="s">
        <v>232</v>
      </c>
      <c r="E2754" s="367"/>
      <c r="F2754" s="266" t="s">
        <v>232</v>
      </c>
      <c r="G2754" s="266" t="s">
        <v>232</v>
      </c>
      <c r="H2754" s="368" t="s">
        <v>231</v>
      </c>
      <c r="I2754" s="267" t="s">
        <v>233</v>
      </c>
      <c r="J2754" s="261"/>
      <c r="K2754" s="265"/>
    </row>
    <row r="2755" spans="2:11" s="256" customFormat="1" ht="13.5" customHeight="1" x14ac:dyDescent="0.2">
      <c r="B2755" s="266" t="s">
        <v>234</v>
      </c>
      <c r="C2755" s="266" t="s">
        <v>235</v>
      </c>
      <c r="D2755" s="266" t="s">
        <v>234</v>
      </c>
      <c r="E2755" s="266" t="s">
        <v>235</v>
      </c>
      <c r="F2755" s="266" t="s">
        <v>592</v>
      </c>
      <c r="G2755" s="266" t="s">
        <v>594</v>
      </c>
      <c r="H2755" s="368"/>
      <c r="I2755" s="261"/>
      <c r="J2755" s="261"/>
      <c r="K2755" s="265"/>
    </row>
    <row r="2756" spans="2:11" s="256" customFormat="1" ht="13.5" customHeight="1" x14ac:dyDescent="0.2">
      <c r="B2756" s="268"/>
      <c r="C2756" s="268"/>
      <c r="D2756" s="268"/>
      <c r="E2756" s="268"/>
      <c r="F2756" s="268">
        <v>26.053215458572797</v>
      </c>
      <c r="G2756" s="268">
        <v>26.160097524454002</v>
      </c>
      <c r="H2756" s="269">
        <v>4.4037578707546698</v>
      </c>
      <c r="I2756" s="270" t="s">
        <v>236</v>
      </c>
      <c r="J2756" s="271">
        <v>5616</v>
      </c>
      <c r="K2756" s="272">
        <v>13591</v>
      </c>
    </row>
    <row r="2757" spans="2:11" s="256" customFormat="1" ht="13.5" customHeight="1" x14ac:dyDescent="0.2">
      <c r="B2757" s="268"/>
      <c r="C2757" s="268"/>
      <c r="D2757" s="268"/>
      <c r="E2757" s="268"/>
      <c r="F2757" s="268">
        <v>26.053215458572797</v>
      </c>
      <c r="G2757" s="268">
        <v>26.160097524454002</v>
      </c>
      <c r="H2757" s="269">
        <v>4.4037578707546698</v>
      </c>
      <c r="I2757" s="270" t="s">
        <v>250</v>
      </c>
      <c r="J2757" s="271">
        <v>5616</v>
      </c>
      <c r="K2757" s="272">
        <v>19967</v>
      </c>
    </row>
    <row r="2758" spans="2:11" s="256" customFormat="1" ht="13.5" customHeight="1" x14ac:dyDescent="0.2">
      <c r="B2758" s="273"/>
      <c r="C2758" s="273"/>
      <c r="D2758" s="273"/>
      <c r="E2758" s="273"/>
      <c r="F2758" s="273">
        <v>10.2044265221997</v>
      </c>
      <c r="G2758" s="273">
        <v>10.213629033413099</v>
      </c>
      <c r="H2758" s="274">
        <v>5.0910374465372898</v>
      </c>
      <c r="I2758" s="275" t="s">
        <v>251</v>
      </c>
      <c r="J2758" s="271">
        <v>5616</v>
      </c>
      <c r="K2758" s="272">
        <v>15744</v>
      </c>
    </row>
    <row r="2759" spans="2:11" s="256" customFormat="1" ht="13.5" customHeight="1" x14ac:dyDescent="0.2">
      <c r="B2759" s="273"/>
      <c r="C2759" s="273"/>
      <c r="D2759" s="273"/>
      <c r="E2759" s="273"/>
      <c r="F2759" s="273">
        <v>9.9568248625688298</v>
      </c>
      <c r="G2759" s="273">
        <v>9.9819810879362194</v>
      </c>
      <c r="H2759" s="274">
        <v>3.8013697646748099</v>
      </c>
      <c r="I2759" s="275" t="s">
        <v>252</v>
      </c>
      <c r="J2759" s="271">
        <v>5616</v>
      </c>
      <c r="K2759" s="272">
        <v>13462</v>
      </c>
    </row>
    <row r="2760" spans="2:11" s="256" customFormat="1" ht="13.5" customHeight="1" x14ac:dyDescent="0.2">
      <c r="B2760" s="273"/>
      <c r="C2760" s="273"/>
      <c r="D2760" s="273"/>
      <c r="E2760" s="273"/>
      <c r="F2760" s="273">
        <v>4.8538912274422996</v>
      </c>
      <c r="G2760" s="273">
        <v>4.9167531570819696</v>
      </c>
      <c r="H2760" s="274">
        <v>4.5240035432777193</v>
      </c>
      <c r="I2760" s="275" t="s">
        <v>253</v>
      </c>
      <c r="J2760" s="271">
        <v>5616</v>
      </c>
      <c r="K2760" s="272">
        <v>15544</v>
      </c>
    </row>
    <row r="2761" spans="2:11" s="256" customFormat="1" ht="13.5" customHeight="1" x14ac:dyDescent="0.2">
      <c r="B2761" s="273"/>
      <c r="C2761" s="273"/>
      <c r="D2761" s="273"/>
      <c r="E2761" s="273"/>
      <c r="F2761" s="273">
        <v>0.26022475914458398</v>
      </c>
      <c r="G2761" s="273">
        <v>0.25967233821115498</v>
      </c>
      <c r="H2761" s="274">
        <v>4.0376324059759092</v>
      </c>
      <c r="I2761" s="275" t="s">
        <v>254</v>
      </c>
      <c r="J2761" s="271">
        <v>5616</v>
      </c>
      <c r="K2761" s="272">
        <v>12978</v>
      </c>
    </row>
    <row r="2762" spans="2:11" s="256" customFormat="1" ht="13.5" customHeight="1" x14ac:dyDescent="0.2">
      <c r="B2762" s="268"/>
      <c r="C2762" s="268"/>
      <c r="D2762" s="268"/>
      <c r="E2762" s="268"/>
      <c r="F2762" s="268">
        <v>25.758765789448802</v>
      </c>
      <c r="G2762" s="268">
        <v>25.542407005643298</v>
      </c>
      <c r="H2762" s="269">
        <v>3.3540201163763697</v>
      </c>
      <c r="I2762" s="270" t="s">
        <v>237</v>
      </c>
      <c r="J2762" s="271">
        <v>5616</v>
      </c>
      <c r="K2762" s="272">
        <v>17726</v>
      </c>
    </row>
    <row r="2763" spans="2:11" s="256" customFormat="1" ht="13.5" customHeight="1" x14ac:dyDescent="0.2">
      <c r="B2763" s="273"/>
      <c r="C2763" s="273"/>
      <c r="D2763" s="273"/>
      <c r="E2763" s="273"/>
      <c r="F2763" s="273">
        <v>2.0076933081787698</v>
      </c>
      <c r="G2763" s="273">
        <v>1.7403579533834899</v>
      </c>
      <c r="H2763" s="274">
        <v>6.1903860894781594E-2</v>
      </c>
      <c r="I2763" s="275" t="s">
        <v>255</v>
      </c>
      <c r="J2763" s="271">
        <v>5616</v>
      </c>
      <c r="K2763" s="272">
        <v>17727</v>
      </c>
    </row>
    <row r="2764" spans="2:11" s="256" customFormat="1" ht="13.5" customHeight="1" x14ac:dyDescent="0.2">
      <c r="B2764" s="268"/>
      <c r="C2764" s="268"/>
      <c r="D2764" s="268"/>
      <c r="E2764" s="268"/>
      <c r="F2764" s="268">
        <v>23.75107248127</v>
      </c>
      <c r="G2764" s="268">
        <v>23.8020490522599</v>
      </c>
      <c r="H2764" s="269">
        <v>3.6323048035663601</v>
      </c>
      <c r="I2764" s="270" t="s">
        <v>256</v>
      </c>
      <c r="J2764" s="271">
        <v>5616</v>
      </c>
      <c r="K2764" s="272">
        <v>13592</v>
      </c>
    </row>
    <row r="2765" spans="2:11" s="256" customFormat="1" ht="13.5" customHeight="1" x14ac:dyDescent="0.2">
      <c r="B2765" s="273"/>
      <c r="C2765" s="273"/>
      <c r="D2765" s="273"/>
      <c r="E2765" s="273"/>
      <c r="F2765" s="273">
        <v>2.2900849392310398</v>
      </c>
      <c r="G2765" s="273">
        <v>2.2923933563248498</v>
      </c>
      <c r="H2765" s="274">
        <v>0.62210991616964206</v>
      </c>
      <c r="I2765" s="275" t="s">
        <v>257</v>
      </c>
      <c r="J2765" s="271">
        <v>5616</v>
      </c>
      <c r="K2765" s="272">
        <v>11566</v>
      </c>
    </row>
    <row r="2766" spans="2:11" s="256" customFormat="1" ht="13.5" customHeight="1" x14ac:dyDescent="0.2">
      <c r="B2766" s="273"/>
      <c r="C2766" s="273"/>
      <c r="D2766" s="273"/>
      <c r="E2766" s="273"/>
      <c r="F2766" s="273">
        <v>10.711298792777599</v>
      </c>
      <c r="G2766" s="273">
        <v>10.7291395780837</v>
      </c>
      <c r="H2766" s="274">
        <v>4.5318553031687001</v>
      </c>
      <c r="I2766" s="275" t="s">
        <v>258</v>
      </c>
      <c r="J2766" s="271">
        <v>5616</v>
      </c>
      <c r="K2766" s="272">
        <v>13419</v>
      </c>
    </row>
    <row r="2767" spans="2:11" s="256" customFormat="1" ht="13.5" customHeight="1" x14ac:dyDescent="0.2">
      <c r="B2767" s="273"/>
      <c r="C2767" s="273"/>
      <c r="D2767" s="273"/>
      <c r="E2767" s="273"/>
      <c r="F2767" s="273">
        <v>0</v>
      </c>
      <c r="G2767" s="273">
        <v>0</v>
      </c>
      <c r="H2767" s="274"/>
      <c r="I2767" s="275" t="s">
        <v>259</v>
      </c>
      <c r="J2767" s="271">
        <v>5616</v>
      </c>
      <c r="K2767" s="272">
        <v>11568</v>
      </c>
    </row>
    <row r="2768" spans="2:11" s="256" customFormat="1" ht="13.5" customHeight="1" x14ac:dyDescent="0.2">
      <c r="B2768" s="273"/>
      <c r="C2768" s="273"/>
      <c r="D2768" s="273"/>
      <c r="E2768" s="273"/>
      <c r="F2768" s="273">
        <v>4.1255378701160792</v>
      </c>
      <c r="G2768" s="273">
        <v>4.1328359909021</v>
      </c>
      <c r="H2768" s="274">
        <v>4.7119163054496696</v>
      </c>
      <c r="I2768" s="275" t="s">
        <v>260</v>
      </c>
      <c r="J2768" s="271">
        <v>5616</v>
      </c>
      <c r="K2768" s="272">
        <v>12479</v>
      </c>
    </row>
    <row r="2769" spans="2:11" s="256" customFormat="1" ht="13.5" customHeight="1" x14ac:dyDescent="0.2">
      <c r="B2769" s="273"/>
      <c r="C2769" s="273"/>
      <c r="D2769" s="273"/>
      <c r="E2769" s="273"/>
      <c r="F2769" s="273">
        <v>0.61364721157822699</v>
      </c>
      <c r="G2769" s="273">
        <v>0.61340249858768703</v>
      </c>
      <c r="H2769" s="274">
        <v>2.9702610464529497</v>
      </c>
      <c r="I2769" s="275" t="s">
        <v>261</v>
      </c>
      <c r="J2769" s="271">
        <v>5616</v>
      </c>
      <c r="K2769" s="272">
        <v>12480</v>
      </c>
    </row>
    <row r="2770" spans="2:11" s="256" customFormat="1" ht="13.5" customHeight="1" x14ac:dyDescent="0.2">
      <c r="B2770" s="273"/>
      <c r="C2770" s="273"/>
      <c r="D2770" s="273"/>
      <c r="E2770" s="273"/>
      <c r="F2770" s="273">
        <v>0.59332342621263912</v>
      </c>
      <c r="G2770" s="273">
        <v>0.60152714236605997</v>
      </c>
      <c r="H2770" s="274">
        <v>4.5592520217580299</v>
      </c>
      <c r="I2770" s="275" t="s">
        <v>262</v>
      </c>
      <c r="J2770" s="271">
        <v>5616</v>
      </c>
      <c r="K2770" s="272">
        <v>11578</v>
      </c>
    </row>
    <row r="2771" spans="2:11" s="256" customFormat="1" ht="13.5" customHeight="1" x14ac:dyDescent="0.2">
      <c r="B2771" s="273"/>
      <c r="C2771" s="273"/>
      <c r="D2771" s="273"/>
      <c r="E2771" s="273"/>
      <c r="F2771" s="273">
        <v>0</v>
      </c>
      <c r="G2771" s="273">
        <v>0</v>
      </c>
      <c r="H2771" s="274"/>
      <c r="I2771" s="275" t="s">
        <v>263</v>
      </c>
      <c r="J2771" s="271">
        <v>5616</v>
      </c>
      <c r="K2771" s="272">
        <v>12497</v>
      </c>
    </row>
    <row r="2772" spans="2:11" s="256" customFormat="1" ht="13.5" customHeight="1" x14ac:dyDescent="0.2">
      <c r="B2772" s="273"/>
      <c r="C2772" s="273"/>
      <c r="D2772" s="273"/>
      <c r="E2772" s="273"/>
      <c r="F2772" s="273">
        <v>1.69368199163095</v>
      </c>
      <c r="G2772" s="273">
        <v>1.6998983577868199</v>
      </c>
      <c r="H2772" s="274">
        <v>7.1084899511014195</v>
      </c>
      <c r="I2772" s="275" t="s">
        <v>264</v>
      </c>
      <c r="J2772" s="271">
        <v>5616</v>
      </c>
      <c r="K2772" s="272">
        <v>15546</v>
      </c>
    </row>
    <row r="2773" spans="2:11" s="256" customFormat="1" ht="13.5" customHeight="1" x14ac:dyDescent="0.2">
      <c r="B2773" s="273"/>
      <c r="C2773" s="273"/>
      <c r="D2773" s="273"/>
      <c r="E2773" s="273"/>
      <c r="F2773" s="273">
        <v>3.7234982497234697</v>
      </c>
      <c r="G2773" s="273">
        <v>3.7328521282086</v>
      </c>
      <c r="H2773" s="274">
        <v>0.08</v>
      </c>
      <c r="I2773" s="275" t="s">
        <v>265</v>
      </c>
      <c r="J2773" s="271">
        <v>5616</v>
      </c>
      <c r="K2773" s="272">
        <v>12481</v>
      </c>
    </row>
    <row r="2774" spans="2:11" s="256" customFormat="1" ht="13.5" customHeight="1" x14ac:dyDescent="0.2">
      <c r="B2774" s="268"/>
      <c r="C2774" s="268"/>
      <c r="D2774" s="268"/>
      <c r="E2774" s="268"/>
      <c r="F2774" s="268">
        <v>9.8315328506278306</v>
      </c>
      <c r="G2774" s="268">
        <v>9.8914964517485302</v>
      </c>
      <c r="H2774" s="269">
        <v>2.8385340481028498</v>
      </c>
      <c r="I2774" s="270" t="s">
        <v>266</v>
      </c>
      <c r="J2774" s="271">
        <v>5616</v>
      </c>
      <c r="K2774" s="272">
        <v>13594</v>
      </c>
    </row>
    <row r="2775" spans="2:11" s="256" customFormat="1" ht="13.5" customHeight="1" x14ac:dyDescent="0.2">
      <c r="B2775" s="273"/>
      <c r="C2775" s="273"/>
      <c r="D2775" s="273"/>
      <c r="E2775" s="273"/>
      <c r="F2775" s="273">
        <v>1.7215353778466698</v>
      </c>
      <c r="G2775" s="273">
        <v>1.7305230236848599</v>
      </c>
      <c r="H2775" s="274">
        <v>0.53266003612445012</v>
      </c>
      <c r="I2775" s="275" t="s">
        <v>267</v>
      </c>
      <c r="J2775" s="271">
        <v>5616</v>
      </c>
      <c r="K2775" s="272">
        <v>15609</v>
      </c>
    </row>
    <row r="2776" spans="2:11" s="256" customFormat="1" ht="13.5" customHeight="1" x14ac:dyDescent="0.2">
      <c r="B2776" s="273"/>
      <c r="C2776" s="273"/>
      <c r="D2776" s="273"/>
      <c r="E2776" s="273"/>
      <c r="F2776" s="273">
        <v>6.9036463097243592</v>
      </c>
      <c r="G2776" s="273">
        <v>6.9462628948379299</v>
      </c>
      <c r="H2776" s="274">
        <v>3.3713242304625202</v>
      </c>
      <c r="I2776" s="275" t="s">
        <v>268</v>
      </c>
      <c r="J2776" s="271">
        <v>5616</v>
      </c>
      <c r="K2776" s="272">
        <v>11524</v>
      </c>
    </row>
    <row r="2777" spans="2:11" s="256" customFormat="1" ht="13.5" customHeight="1" x14ac:dyDescent="0.2">
      <c r="B2777" s="273"/>
      <c r="C2777" s="273"/>
      <c r="D2777" s="273"/>
      <c r="E2777" s="273"/>
      <c r="F2777" s="273">
        <v>0.58114356280374801</v>
      </c>
      <c r="G2777" s="273">
        <v>0.5802318262094841</v>
      </c>
      <c r="H2777" s="274">
        <v>4.9024485496310994</v>
      </c>
      <c r="I2777" s="275" t="s">
        <v>269</v>
      </c>
      <c r="J2777" s="271">
        <v>5616</v>
      </c>
      <c r="K2777" s="272">
        <v>15745</v>
      </c>
    </row>
    <row r="2778" spans="2:11" s="256" customFormat="1" ht="13.5" customHeight="1" x14ac:dyDescent="0.2">
      <c r="B2778" s="273"/>
      <c r="C2778" s="273"/>
      <c r="D2778" s="273"/>
      <c r="E2778" s="273"/>
      <c r="F2778" s="273">
        <v>0.27019250552310203</v>
      </c>
      <c r="G2778" s="273">
        <v>0.28123282797441101</v>
      </c>
      <c r="H2778" s="274">
        <v>3.2076801841926397</v>
      </c>
      <c r="I2778" s="275" t="s">
        <v>270</v>
      </c>
      <c r="J2778" s="271">
        <v>5616</v>
      </c>
      <c r="K2778" s="272">
        <v>15545</v>
      </c>
    </row>
    <row r="2779" spans="2:11" s="256" customFormat="1" ht="13.5" customHeight="1" x14ac:dyDescent="0.2">
      <c r="B2779" s="268"/>
      <c r="C2779" s="268"/>
      <c r="D2779" s="268"/>
      <c r="E2779" s="268"/>
      <c r="F2779" s="268">
        <v>35.111696762150999</v>
      </c>
      <c r="G2779" s="268">
        <v>35.055973782649197</v>
      </c>
      <c r="H2779" s="269">
        <v>0</v>
      </c>
      <c r="I2779" s="270" t="s">
        <v>238</v>
      </c>
      <c r="J2779" s="271">
        <v>5616</v>
      </c>
      <c r="K2779" s="272">
        <v>13595</v>
      </c>
    </row>
    <row r="2780" spans="2:11" s="256" customFormat="1" ht="13.5" customHeight="1" x14ac:dyDescent="0.2">
      <c r="B2780" s="273"/>
      <c r="C2780" s="273"/>
      <c r="D2780" s="273"/>
      <c r="E2780" s="273"/>
      <c r="F2780" s="273">
        <v>4.9530897048622391</v>
      </c>
      <c r="G2780" s="273">
        <v>4.9213700135528597</v>
      </c>
      <c r="H2780" s="274"/>
      <c r="I2780" s="275" t="s">
        <v>271</v>
      </c>
      <c r="J2780" s="271">
        <v>5616</v>
      </c>
      <c r="K2780" s="272">
        <v>15610</v>
      </c>
    </row>
    <row r="2781" spans="2:11" s="256" customFormat="1" ht="13.5" customHeight="1" x14ac:dyDescent="0.2">
      <c r="B2781" s="273"/>
      <c r="C2781" s="273"/>
      <c r="D2781" s="273"/>
      <c r="E2781" s="273"/>
      <c r="F2781" s="273">
        <v>14.8418131576004</v>
      </c>
      <c r="G2781" s="273">
        <v>14.831801313638497</v>
      </c>
      <c r="H2781" s="274"/>
      <c r="I2781" s="275" t="s">
        <v>246</v>
      </c>
      <c r="J2781" s="271">
        <v>5616</v>
      </c>
      <c r="K2781" s="272">
        <v>15611</v>
      </c>
    </row>
    <row r="2782" spans="2:11" s="256" customFormat="1" ht="13.5" customHeight="1" x14ac:dyDescent="0.2">
      <c r="B2782" s="273"/>
      <c r="C2782" s="273"/>
      <c r="D2782" s="273"/>
      <c r="E2782" s="273"/>
      <c r="F2782" s="273">
        <v>19.528044856398896</v>
      </c>
      <c r="G2782" s="273">
        <v>19.478591010042898</v>
      </c>
      <c r="H2782" s="274"/>
      <c r="I2782" s="275" t="s">
        <v>272</v>
      </c>
      <c r="J2782" s="271">
        <v>5616</v>
      </c>
      <c r="K2782" s="272">
        <v>15608</v>
      </c>
    </row>
    <row r="2783" spans="2:11" s="256" customFormat="1" ht="13.5" customHeight="1" x14ac:dyDescent="0.2">
      <c r="B2783" s="268"/>
      <c r="C2783" s="268"/>
      <c r="D2783" s="268"/>
      <c r="E2783" s="268"/>
      <c r="F2783" s="268">
        <v>5.5804523868723601</v>
      </c>
      <c r="G2783" s="268">
        <v>5.6689517831782599</v>
      </c>
      <c r="H2783" s="269">
        <v>0.169009118892888</v>
      </c>
      <c r="I2783" s="270" t="s">
        <v>273</v>
      </c>
      <c r="J2783" s="271">
        <v>5616</v>
      </c>
      <c r="K2783" s="272">
        <v>15584</v>
      </c>
    </row>
    <row r="2784" spans="2:11" s="256" customFormat="1" ht="13.5" customHeight="1" x14ac:dyDescent="0.2">
      <c r="B2784" s="268"/>
      <c r="C2784" s="268"/>
      <c r="D2784" s="268"/>
      <c r="E2784" s="268"/>
      <c r="F2784" s="268">
        <v>2.7614393194910996</v>
      </c>
      <c r="G2784" s="268">
        <v>2.7816495368038998</v>
      </c>
      <c r="H2784" s="269">
        <v>0</v>
      </c>
      <c r="I2784" s="270" t="s">
        <v>274</v>
      </c>
      <c r="J2784" s="271">
        <v>5616</v>
      </c>
      <c r="K2784" s="272">
        <v>17728</v>
      </c>
    </row>
    <row r="2785" spans="2:11" s="256" customFormat="1" ht="13.5" customHeight="1" x14ac:dyDescent="0.2">
      <c r="B2785" s="268"/>
      <c r="C2785" s="268"/>
      <c r="D2785" s="268"/>
      <c r="E2785" s="268"/>
      <c r="F2785" s="268">
        <v>-11.9684142629748</v>
      </c>
      <c r="G2785" s="268">
        <v>-12.0448582346518</v>
      </c>
      <c r="H2785" s="269"/>
      <c r="I2785" s="270" t="s">
        <v>275</v>
      </c>
      <c r="J2785" s="271">
        <v>5616</v>
      </c>
      <c r="K2785" s="272">
        <v>15624</v>
      </c>
    </row>
    <row r="2786" spans="2:11" s="256" customFormat="1" ht="13.5" customHeight="1" x14ac:dyDescent="0.2">
      <c r="B2786" s="268"/>
      <c r="C2786" s="268"/>
      <c r="D2786" s="268"/>
      <c r="E2786" s="268"/>
      <c r="F2786" s="268">
        <v>2.3627084029087104</v>
      </c>
      <c r="G2786" s="268">
        <v>2.0936038324253299</v>
      </c>
      <c r="H2786" s="269">
        <v>5.2602330069964405E-2</v>
      </c>
      <c r="I2786" s="270" t="s">
        <v>276</v>
      </c>
      <c r="J2786" s="271">
        <v>5616</v>
      </c>
      <c r="K2786" s="272">
        <v>15644</v>
      </c>
    </row>
    <row r="2787" spans="2:11" s="256" customFormat="1" ht="13.5" customHeight="1" x14ac:dyDescent="0.2">
      <c r="B2787" s="268"/>
      <c r="C2787" s="268"/>
      <c r="D2787" s="268"/>
      <c r="E2787" s="268"/>
      <c r="F2787" s="268">
        <v>30.369737054712196</v>
      </c>
      <c r="G2787" s="268">
        <v>30.542187691388698</v>
      </c>
      <c r="H2787" s="269">
        <v>4.1069471429826496</v>
      </c>
      <c r="I2787" s="270" t="s">
        <v>239</v>
      </c>
      <c r="J2787" s="271">
        <v>5616</v>
      </c>
      <c r="K2787" s="272">
        <v>15704</v>
      </c>
    </row>
    <row r="2788" spans="2:11" s="256" customFormat="1" ht="13.5" customHeight="1" x14ac:dyDescent="0.2">
      <c r="B2788" s="268"/>
      <c r="C2788" s="268"/>
      <c r="D2788" s="268"/>
      <c r="E2788" s="268"/>
      <c r="F2788" s="268">
        <v>21.263660376739196</v>
      </c>
      <c r="G2788" s="268">
        <v>21.483488890577696</v>
      </c>
      <c r="H2788" s="269">
        <v>1.9663932814667398</v>
      </c>
      <c r="I2788" s="270" t="s">
        <v>277</v>
      </c>
      <c r="J2788" s="271">
        <v>5616</v>
      </c>
      <c r="K2788" s="272">
        <v>15749</v>
      </c>
    </row>
    <row r="2789" spans="2:11" s="256" customFormat="1" ht="13.5" customHeight="1" x14ac:dyDescent="0.2">
      <c r="B2789" s="268"/>
      <c r="C2789" s="268"/>
      <c r="D2789" s="268"/>
      <c r="E2789" s="268"/>
      <c r="F2789" s="268">
        <v>105.39520802223801</v>
      </c>
      <c r="G2789" s="268">
        <v>105.39945578136299</v>
      </c>
      <c r="H2789" s="269">
        <v>2.29977759347471</v>
      </c>
      <c r="I2789" s="270" t="s">
        <v>278</v>
      </c>
      <c r="J2789" s="271">
        <v>5616</v>
      </c>
      <c r="K2789" s="272">
        <v>11258</v>
      </c>
    </row>
    <row r="2790" spans="2:11" s="256" customFormat="1" ht="13.5" customHeight="1" x14ac:dyDescent="0.2">
      <c r="B2790" s="268"/>
      <c r="C2790" s="268"/>
      <c r="D2790" s="268"/>
      <c r="E2790" s="268"/>
      <c r="F2790" s="268">
        <v>24.927345632055001</v>
      </c>
      <c r="G2790" s="268">
        <v>24.965684991506599</v>
      </c>
      <c r="H2790" s="269">
        <v>4.1253831413446296</v>
      </c>
      <c r="I2790" s="270" t="s">
        <v>240</v>
      </c>
      <c r="J2790" s="271">
        <v>5616</v>
      </c>
      <c r="K2790" s="272">
        <v>15705</v>
      </c>
    </row>
    <row r="2791" spans="2:11" s="256" customFormat="1" ht="13.5" customHeight="1" x14ac:dyDescent="0.2">
      <c r="B2791" s="268"/>
      <c r="C2791" s="268"/>
      <c r="D2791" s="268"/>
      <c r="E2791" s="268"/>
      <c r="F2791" s="268">
        <v>19.062388764934099</v>
      </c>
      <c r="G2791" s="268">
        <v>19.114050650196802</v>
      </c>
      <c r="H2791" s="269">
        <v>0.88012895161618598</v>
      </c>
      <c r="I2791" s="270" t="s">
        <v>279</v>
      </c>
      <c r="J2791" s="271">
        <v>5616</v>
      </c>
      <c r="K2791" s="272">
        <v>16144</v>
      </c>
    </row>
    <row r="2792" spans="2:11" s="256" customFormat="1" ht="13.5" customHeight="1" x14ac:dyDescent="0.2">
      <c r="B2792" s="273"/>
      <c r="C2792" s="273"/>
      <c r="D2792" s="273"/>
      <c r="E2792" s="273"/>
      <c r="F2792" s="273">
        <v>0.35501509472993903</v>
      </c>
      <c r="G2792" s="273">
        <v>0.35324587904184201</v>
      </c>
      <c r="H2792" s="274"/>
      <c r="I2792" s="275" t="s">
        <v>508</v>
      </c>
      <c r="J2792" s="271">
        <v>5616</v>
      </c>
      <c r="K2792" s="272">
        <v>12755</v>
      </c>
    </row>
    <row r="2793" spans="2:11" s="256" customFormat="1" ht="13.5" customHeight="1" x14ac:dyDescent="0.2">
      <c r="B2793" s="273"/>
      <c r="C2793" s="273"/>
      <c r="D2793" s="273"/>
      <c r="E2793" s="273"/>
      <c r="F2793" s="273">
        <v>0.77784808721737497</v>
      </c>
      <c r="G2793" s="273">
        <v>0.78806190781157093</v>
      </c>
      <c r="H2793" s="274">
        <v>2.4704683395828</v>
      </c>
      <c r="I2793" s="275" t="s">
        <v>509</v>
      </c>
      <c r="J2793" s="271">
        <v>5616</v>
      </c>
      <c r="K2793" s="272">
        <v>12359</v>
      </c>
    </row>
    <row r="2794" spans="2:11" s="256" customFormat="1" ht="26.25" customHeight="1" x14ac:dyDescent="0.2"/>
    <row r="2795" spans="2:11" s="256" customFormat="1" ht="13.5" customHeight="1" x14ac:dyDescent="0.2">
      <c r="B2795" s="257"/>
      <c r="C2795" s="258"/>
      <c r="D2795" s="258"/>
      <c r="E2795" s="258"/>
      <c r="F2795" s="258"/>
      <c r="G2795" s="259"/>
      <c r="H2795" s="260" t="s">
        <v>378</v>
      </c>
      <c r="I2795" s="261"/>
      <c r="J2795" s="262" t="s">
        <v>228</v>
      </c>
      <c r="K2795" s="262" t="s">
        <v>229</v>
      </c>
    </row>
    <row r="2796" spans="2:11" s="256" customFormat="1" ht="13.5" customHeight="1" x14ac:dyDescent="0.2">
      <c r="B2796" s="263"/>
      <c r="C2796" s="264"/>
      <c r="D2796" s="264"/>
      <c r="E2796" s="264"/>
      <c r="F2796" s="369" t="s">
        <v>634</v>
      </c>
      <c r="G2796" s="369"/>
      <c r="H2796" s="369"/>
      <c r="I2796" s="261"/>
      <c r="J2796" s="261"/>
      <c r="K2796" s="265"/>
    </row>
    <row r="2797" spans="2:11" s="256" customFormat="1" ht="13.5" customHeight="1" x14ac:dyDescent="0.2">
      <c r="B2797" s="367" t="s">
        <v>231</v>
      </c>
      <c r="C2797" s="367"/>
      <c r="D2797" s="367" t="s">
        <v>232</v>
      </c>
      <c r="E2797" s="367"/>
      <c r="F2797" s="266" t="s">
        <v>232</v>
      </c>
      <c r="G2797" s="266" t="s">
        <v>232</v>
      </c>
      <c r="H2797" s="368" t="s">
        <v>231</v>
      </c>
      <c r="I2797" s="267" t="s">
        <v>233</v>
      </c>
      <c r="J2797" s="261"/>
      <c r="K2797" s="265"/>
    </row>
    <row r="2798" spans="2:11" s="256" customFormat="1" ht="13.5" customHeight="1" x14ac:dyDescent="0.2">
      <c r="B2798" s="266" t="s">
        <v>234</v>
      </c>
      <c r="C2798" s="266" t="s">
        <v>235</v>
      </c>
      <c r="D2798" s="266" t="s">
        <v>234</v>
      </c>
      <c r="E2798" s="266" t="s">
        <v>235</v>
      </c>
      <c r="F2798" s="266" t="s">
        <v>592</v>
      </c>
      <c r="G2798" s="266" t="s">
        <v>594</v>
      </c>
      <c r="H2798" s="368"/>
      <c r="I2798" s="261"/>
      <c r="J2798" s="261"/>
      <c r="K2798" s="265"/>
    </row>
    <row r="2799" spans="2:11" s="256" customFormat="1" ht="13.5" customHeight="1" x14ac:dyDescent="0.2">
      <c r="B2799" s="268">
        <v>5.5</v>
      </c>
      <c r="C2799" s="268">
        <v>3.5</v>
      </c>
      <c r="D2799" s="268"/>
      <c r="E2799" s="268"/>
      <c r="F2799" s="268">
        <v>42.115646548893494</v>
      </c>
      <c r="G2799" s="268">
        <v>42.175411465300897</v>
      </c>
      <c r="H2799" s="269">
        <v>4.4440254110265798</v>
      </c>
      <c r="I2799" s="270" t="s">
        <v>236</v>
      </c>
      <c r="J2799" s="271">
        <v>5926</v>
      </c>
      <c r="K2799" s="272">
        <v>13591</v>
      </c>
    </row>
    <row r="2800" spans="2:11" s="256" customFormat="1" ht="13.5" customHeight="1" x14ac:dyDescent="0.2">
      <c r="B2800" s="268"/>
      <c r="C2800" s="268"/>
      <c r="D2800" s="268"/>
      <c r="E2800" s="268"/>
      <c r="F2800" s="268">
        <v>42.115646548893494</v>
      </c>
      <c r="G2800" s="268">
        <v>42.175411465300897</v>
      </c>
      <c r="H2800" s="269">
        <v>4.4440254110265798</v>
      </c>
      <c r="I2800" s="270" t="s">
        <v>250</v>
      </c>
      <c r="J2800" s="271">
        <v>5926</v>
      </c>
      <c r="K2800" s="272">
        <v>19967</v>
      </c>
    </row>
    <row r="2801" spans="2:11" s="256" customFormat="1" ht="13.5" customHeight="1" x14ac:dyDescent="0.2">
      <c r="B2801" s="273"/>
      <c r="C2801" s="273"/>
      <c r="D2801" s="273"/>
      <c r="E2801" s="273"/>
      <c r="F2801" s="273">
        <v>21.077441895580701</v>
      </c>
      <c r="G2801" s="273">
        <v>21.077955877395201</v>
      </c>
      <c r="H2801" s="274">
        <v>5.1656228606245493</v>
      </c>
      <c r="I2801" s="275" t="s">
        <v>251</v>
      </c>
      <c r="J2801" s="271">
        <v>5926</v>
      </c>
      <c r="K2801" s="272">
        <v>15744</v>
      </c>
    </row>
    <row r="2802" spans="2:11" s="256" customFormat="1" ht="13.5" customHeight="1" x14ac:dyDescent="0.2">
      <c r="B2802" s="273"/>
      <c r="C2802" s="273"/>
      <c r="D2802" s="273"/>
      <c r="E2802" s="273"/>
      <c r="F2802" s="273">
        <v>15.436204468958801</v>
      </c>
      <c r="G2802" s="273">
        <v>15.498482682515899</v>
      </c>
      <c r="H2802" s="274">
        <v>3.4231657612155502</v>
      </c>
      <c r="I2802" s="275" t="s">
        <v>252</v>
      </c>
      <c r="J2802" s="271">
        <v>5926</v>
      </c>
      <c r="K2802" s="272">
        <v>13462</v>
      </c>
    </row>
    <row r="2803" spans="2:11" s="256" customFormat="1" ht="13.5" customHeight="1" x14ac:dyDescent="0.2">
      <c r="B2803" s="273"/>
      <c r="C2803" s="273"/>
      <c r="D2803" s="273"/>
      <c r="E2803" s="273"/>
      <c r="F2803" s="273">
        <v>4.8971958389559793</v>
      </c>
      <c r="G2803" s="273">
        <v>4.8843720375216897</v>
      </c>
      <c r="H2803" s="274">
        <v>4.6726582716048899</v>
      </c>
      <c r="I2803" s="275" t="s">
        <v>253</v>
      </c>
      <c r="J2803" s="271">
        <v>5926</v>
      </c>
      <c r="K2803" s="272">
        <v>15544</v>
      </c>
    </row>
    <row r="2804" spans="2:11" s="256" customFormat="1" ht="13.5" customHeight="1" x14ac:dyDescent="0.2">
      <c r="B2804" s="273"/>
      <c r="C2804" s="273"/>
      <c r="D2804" s="273"/>
      <c r="E2804" s="273"/>
      <c r="F2804" s="273">
        <v>0.28762831954238</v>
      </c>
      <c r="G2804" s="273">
        <v>0.28669308004745103</v>
      </c>
      <c r="H2804" s="274">
        <v>4.141537670352279</v>
      </c>
      <c r="I2804" s="275" t="s">
        <v>254</v>
      </c>
      <c r="J2804" s="271">
        <v>5926</v>
      </c>
      <c r="K2804" s="272">
        <v>12978</v>
      </c>
    </row>
    <row r="2805" spans="2:11" s="256" customFormat="1" ht="13.5" customHeight="1" x14ac:dyDescent="0.2">
      <c r="B2805" s="268">
        <v>4.5</v>
      </c>
      <c r="C2805" s="268">
        <v>2.5</v>
      </c>
      <c r="D2805" s="268"/>
      <c r="E2805" s="268"/>
      <c r="F2805" s="268">
        <v>43.5374061603436</v>
      </c>
      <c r="G2805" s="268">
        <v>42.571191058703398</v>
      </c>
      <c r="H2805" s="269">
        <v>3.5014120322126101</v>
      </c>
      <c r="I2805" s="270" t="s">
        <v>237</v>
      </c>
      <c r="J2805" s="271">
        <v>5926</v>
      </c>
      <c r="K2805" s="272">
        <v>17726</v>
      </c>
    </row>
    <row r="2806" spans="2:11" s="256" customFormat="1" ht="13.5" customHeight="1" x14ac:dyDescent="0.2">
      <c r="B2806" s="273"/>
      <c r="C2806" s="273"/>
      <c r="D2806" s="273"/>
      <c r="E2806" s="273"/>
      <c r="F2806" s="273">
        <v>2.2885088455222902</v>
      </c>
      <c r="G2806" s="273">
        <v>1.2434454203480299</v>
      </c>
      <c r="H2806" s="274"/>
      <c r="I2806" s="275" t="s">
        <v>255</v>
      </c>
      <c r="J2806" s="271">
        <v>5926</v>
      </c>
      <c r="K2806" s="272">
        <v>17727</v>
      </c>
    </row>
    <row r="2807" spans="2:11" s="256" customFormat="1" ht="13.5" customHeight="1" x14ac:dyDescent="0.2">
      <c r="B2807" s="268"/>
      <c r="C2807" s="268"/>
      <c r="D2807" s="268"/>
      <c r="E2807" s="268"/>
      <c r="F2807" s="268">
        <v>41.248897314821299</v>
      </c>
      <c r="G2807" s="268">
        <v>41.327745638355395</v>
      </c>
      <c r="H2807" s="269">
        <v>3.6956720713690396</v>
      </c>
      <c r="I2807" s="270" t="s">
        <v>256</v>
      </c>
      <c r="J2807" s="271">
        <v>5926</v>
      </c>
      <c r="K2807" s="272">
        <v>13592</v>
      </c>
    </row>
    <row r="2808" spans="2:11" s="256" customFormat="1" ht="13.5" customHeight="1" x14ac:dyDescent="0.2">
      <c r="B2808" s="273"/>
      <c r="C2808" s="273"/>
      <c r="D2808" s="273"/>
      <c r="E2808" s="273"/>
      <c r="F2808" s="273">
        <v>4.1443388619123089</v>
      </c>
      <c r="G2808" s="273">
        <v>4.1445241253332901</v>
      </c>
      <c r="H2808" s="274">
        <v>0.47900525723667098</v>
      </c>
      <c r="I2808" s="275" t="s">
        <v>257</v>
      </c>
      <c r="J2808" s="271">
        <v>5926</v>
      </c>
      <c r="K2808" s="272">
        <v>11566</v>
      </c>
    </row>
    <row r="2809" spans="2:11" s="256" customFormat="1" ht="13.5" customHeight="1" x14ac:dyDescent="0.2">
      <c r="B2809" s="273"/>
      <c r="C2809" s="273"/>
      <c r="D2809" s="273"/>
      <c r="E2809" s="273"/>
      <c r="F2809" s="273">
        <v>24.356350207599199</v>
      </c>
      <c r="G2809" s="273">
        <v>24.373325701730501</v>
      </c>
      <c r="H2809" s="274">
        <v>4.3537862755533094</v>
      </c>
      <c r="I2809" s="275" t="s">
        <v>258</v>
      </c>
      <c r="J2809" s="271">
        <v>5926</v>
      </c>
      <c r="K2809" s="272">
        <v>13419</v>
      </c>
    </row>
    <row r="2810" spans="2:11" s="256" customFormat="1" ht="13.5" customHeight="1" x14ac:dyDescent="0.2">
      <c r="B2810" s="273"/>
      <c r="C2810" s="273"/>
      <c r="D2810" s="273"/>
      <c r="E2810" s="273"/>
      <c r="F2810" s="273">
        <v>0</v>
      </c>
      <c r="G2810" s="273">
        <v>0</v>
      </c>
      <c r="H2810" s="274"/>
      <c r="I2810" s="275" t="s">
        <v>259</v>
      </c>
      <c r="J2810" s="271">
        <v>5926</v>
      </c>
      <c r="K2810" s="272">
        <v>11568</v>
      </c>
    </row>
    <row r="2811" spans="2:11" s="256" customFormat="1" ht="13.5" customHeight="1" x14ac:dyDescent="0.2">
      <c r="B2811" s="273"/>
      <c r="C2811" s="273"/>
      <c r="D2811" s="273"/>
      <c r="E2811" s="273"/>
      <c r="F2811" s="273">
        <v>5.1786574635938791</v>
      </c>
      <c r="G2811" s="273">
        <v>5.2085555350475792</v>
      </c>
      <c r="H2811" s="274">
        <v>4.7337455945323192</v>
      </c>
      <c r="I2811" s="275" t="s">
        <v>260</v>
      </c>
      <c r="J2811" s="271">
        <v>5926</v>
      </c>
      <c r="K2811" s="272">
        <v>12479</v>
      </c>
    </row>
    <row r="2812" spans="2:11" s="256" customFormat="1" ht="13.5" customHeight="1" x14ac:dyDescent="0.2">
      <c r="B2812" s="273"/>
      <c r="C2812" s="273"/>
      <c r="D2812" s="273"/>
      <c r="E2812" s="273"/>
      <c r="F2812" s="273">
        <v>0.98133213624249294</v>
      </c>
      <c r="G2812" s="273">
        <v>0.98078742780058392</v>
      </c>
      <c r="H2812" s="274">
        <v>2.2781764919467702</v>
      </c>
      <c r="I2812" s="275" t="s">
        <v>261</v>
      </c>
      <c r="J2812" s="271">
        <v>5926</v>
      </c>
      <c r="K2812" s="272">
        <v>12480</v>
      </c>
    </row>
    <row r="2813" spans="2:11" s="256" customFormat="1" ht="13.5" customHeight="1" x14ac:dyDescent="0.2">
      <c r="B2813" s="273"/>
      <c r="C2813" s="273"/>
      <c r="D2813" s="273"/>
      <c r="E2813" s="273"/>
      <c r="F2813" s="273">
        <v>1.0490871853710799</v>
      </c>
      <c r="G2813" s="273">
        <v>1.07661671258266</v>
      </c>
      <c r="H2813" s="274">
        <v>3.9613434183452001</v>
      </c>
      <c r="I2813" s="275" t="s">
        <v>262</v>
      </c>
      <c r="J2813" s="271">
        <v>5926</v>
      </c>
      <c r="K2813" s="272">
        <v>11578</v>
      </c>
    </row>
    <row r="2814" spans="2:11" s="256" customFormat="1" ht="13.5" customHeight="1" x14ac:dyDescent="0.2">
      <c r="B2814" s="273"/>
      <c r="C2814" s="273"/>
      <c r="D2814" s="273"/>
      <c r="E2814" s="273"/>
      <c r="F2814" s="273">
        <v>0</v>
      </c>
      <c r="G2814" s="273">
        <v>0</v>
      </c>
      <c r="H2814" s="274"/>
      <c r="I2814" s="275" t="s">
        <v>263</v>
      </c>
      <c r="J2814" s="271">
        <v>5926</v>
      </c>
      <c r="K2814" s="272">
        <v>12497</v>
      </c>
    </row>
    <row r="2815" spans="2:11" s="256" customFormat="1" ht="13.5" customHeight="1" x14ac:dyDescent="0.2">
      <c r="B2815" s="273"/>
      <c r="C2815" s="273"/>
      <c r="D2815" s="273"/>
      <c r="E2815" s="273"/>
      <c r="F2815" s="273">
        <v>1.8812471978091099</v>
      </c>
      <c r="G2815" s="273">
        <v>1.8847730772513298</v>
      </c>
      <c r="H2815" s="274">
        <v>7.0253257105296694</v>
      </c>
      <c r="I2815" s="275" t="s">
        <v>264</v>
      </c>
      <c r="J2815" s="271">
        <v>5926</v>
      </c>
      <c r="K2815" s="272">
        <v>15546</v>
      </c>
    </row>
    <row r="2816" spans="2:11" s="256" customFormat="1" ht="13.5" customHeight="1" x14ac:dyDescent="0.2">
      <c r="B2816" s="273"/>
      <c r="C2816" s="273"/>
      <c r="D2816" s="273">
        <v>4</v>
      </c>
      <c r="E2816" s="273">
        <v>0</v>
      </c>
      <c r="F2816" s="273">
        <v>3.6578842622932095</v>
      </c>
      <c r="G2816" s="273">
        <v>3.6591630586094301</v>
      </c>
      <c r="H2816" s="274">
        <v>0.08</v>
      </c>
      <c r="I2816" s="275" t="s">
        <v>265</v>
      </c>
      <c r="J2816" s="271">
        <v>5926</v>
      </c>
      <c r="K2816" s="272">
        <v>12481</v>
      </c>
    </row>
    <row r="2817" spans="2:11" s="256" customFormat="1" ht="13.5" customHeight="1" x14ac:dyDescent="0.2">
      <c r="B2817" s="268"/>
      <c r="C2817" s="268"/>
      <c r="D2817" s="268"/>
      <c r="E2817" s="268"/>
      <c r="F2817" s="268">
        <v>14.346804934578998</v>
      </c>
      <c r="G2817" s="268">
        <v>15.253254222654199</v>
      </c>
      <c r="H2817" s="269">
        <v>2.9240140074832999</v>
      </c>
      <c r="I2817" s="270" t="s">
        <v>266</v>
      </c>
      <c r="J2817" s="271">
        <v>5926</v>
      </c>
      <c r="K2817" s="272">
        <v>13594</v>
      </c>
    </row>
    <row r="2818" spans="2:11" s="256" customFormat="1" ht="13.5" customHeight="1" x14ac:dyDescent="0.2">
      <c r="B2818" s="273"/>
      <c r="C2818" s="273"/>
      <c r="D2818" s="273"/>
      <c r="E2818" s="273"/>
      <c r="F2818" s="273">
        <v>1.32265519050245</v>
      </c>
      <c r="G2818" s="273">
        <v>1.3280982876195999</v>
      </c>
      <c r="H2818" s="274">
        <v>0.53194922064208106</v>
      </c>
      <c r="I2818" s="275" t="s">
        <v>267</v>
      </c>
      <c r="J2818" s="271">
        <v>5926</v>
      </c>
      <c r="K2818" s="272">
        <v>15609</v>
      </c>
    </row>
    <row r="2819" spans="2:11" s="256" customFormat="1" ht="13.5" customHeight="1" x14ac:dyDescent="0.2">
      <c r="B2819" s="273"/>
      <c r="C2819" s="273"/>
      <c r="D2819" s="273"/>
      <c r="E2819" s="273"/>
      <c r="F2819" s="273">
        <v>12.025911433936699</v>
      </c>
      <c r="G2819" s="273">
        <v>12.910052339192298</v>
      </c>
      <c r="H2819" s="274">
        <v>3.0863211810138602</v>
      </c>
      <c r="I2819" s="275" t="s">
        <v>268</v>
      </c>
      <c r="J2819" s="271">
        <v>5926</v>
      </c>
      <c r="K2819" s="272">
        <v>11524</v>
      </c>
    </row>
    <row r="2820" spans="2:11" s="256" customFormat="1" ht="13.5" customHeight="1" x14ac:dyDescent="0.2">
      <c r="B2820" s="273"/>
      <c r="C2820" s="273"/>
      <c r="D2820" s="273"/>
      <c r="E2820" s="273"/>
      <c r="F2820" s="273">
        <v>0.6625871806652901</v>
      </c>
      <c r="G2820" s="273">
        <v>0.65766381573684296</v>
      </c>
      <c r="H2820" s="274">
        <v>4.5982363433334701</v>
      </c>
      <c r="I2820" s="275" t="s">
        <v>269</v>
      </c>
      <c r="J2820" s="271">
        <v>5926</v>
      </c>
      <c r="K2820" s="272">
        <v>15745</v>
      </c>
    </row>
    <row r="2821" spans="2:11" s="256" customFormat="1" ht="13.5" customHeight="1" x14ac:dyDescent="0.2">
      <c r="B2821" s="273"/>
      <c r="C2821" s="273"/>
      <c r="D2821" s="273"/>
      <c r="E2821" s="273"/>
      <c r="F2821" s="273">
        <v>0.206614007130588</v>
      </c>
      <c r="G2821" s="273">
        <v>0.22031815050786402</v>
      </c>
      <c r="H2821" s="274">
        <v>5.2470574203174101</v>
      </c>
      <c r="I2821" s="275" t="s">
        <v>270</v>
      </c>
      <c r="J2821" s="271">
        <v>5926</v>
      </c>
      <c r="K2821" s="272">
        <v>15545</v>
      </c>
    </row>
    <row r="2822" spans="2:11" s="256" customFormat="1" ht="13.5" customHeight="1" x14ac:dyDescent="0.2">
      <c r="B2822" s="268"/>
      <c r="C2822" s="268"/>
      <c r="D2822" s="268">
        <v>0</v>
      </c>
      <c r="E2822" s="268">
        <v>0</v>
      </c>
      <c r="F2822" s="268">
        <v>1.4235618385303401E-4</v>
      </c>
      <c r="G2822" s="268">
        <v>1.43253341473073E-4</v>
      </c>
      <c r="H2822" s="269"/>
      <c r="I2822" s="270" t="s">
        <v>238</v>
      </c>
      <c r="J2822" s="271">
        <v>5926</v>
      </c>
      <c r="K2822" s="272">
        <v>13595</v>
      </c>
    </row>
    <row r="2823" spans="2:11" s="256" customFormat="1" ht="13.5" customHeight="1" x14ac:dyDescent="0.2">
      <c r="B2823" s="273"/>
      <c r="C2823" s="273"/>
      <c r="D2823" s="273"/>
      <c r="E2823" s="273"/>
      <c r="F2823" s="273">
        <v>0</v>
      </c>
      <c r="G2823" s="273">
        <v>0</v>
      </c>
      <c r="H2823" s="274"/>
      <c r="I2823" s="275" t="s">
        <v>271</v>
      </c>
      <c r="J2823" s="271">
        <v>5926</v>
      </c>
      <c r="K2823" s="272">
        <v>15610</v>
      </c>
    </row>
    <row r="2824" spans="2:11" s="256" customFormat="1" ht="13.5" customHeight="1" x14ac:dyDescent="0.2">
      <c r="B2824" s="273"/>
      <c r="C2824" s="273"/>
      <c r="D2824" s="273"/>
      <c r="E2824" s="273"/>
      <c r="F2824" s="273">
        <v>2.06398478386179E-6</v>
      </c>
      <c r="G2824" s="273">
        <v>2.0503681143678698E-6</v>
      </c>
      <c r="H2824" s="274"/>
      <c r="I2824" s="275" t="s">
        <v>246</v>
      </c>
      <c r="J2824" s="271">
        <v>5926</v>
      </c>
      <c r="K2824" s="272">
        <v>15611</v>
      </c>
    </row>
    <row r="2825" spans="2:11" s="256" customFormat="1" ht="13.5" customHeight="1" x14ac:dyDescent="0.2">
      <c r="B2825" s="273"/>
      <c r="C2825" s="273"/>
      <c r="D2825" s="273"/>
      <c r="E2825" s="273"/>
      <c r="F2825" s="273">
        <v>1.4029219906917302E-4</v>
      </c>
      <c r="G2825" s="273">
        <v>1.4120297335870502E-4</v>
      </c>
      <c r="H2825" s="274"/>
      <c r="I2825" s="275" t="s">
        <v>272</v>
      </c>
      <c r="J2825" s="271">
        <v>5926</v>
      </c>
      <c r="K2825" s="272">
        <v>15608</v>
      </c>
    </row>
    <row r="2826" spans="2:11" s="256" customFormat="1" ht="13.5" customHeight="1" x14ac:dyDescent="0.2">
      <c r="B2826" s="268"/>
      <c r="C2826" s="268"/>
      <c r="D2826" s="268">
        <v>8</v>
      </c>
      <c r="E2826" s="268">
        <v>0</v>
      </c>
      <c r="F2826" s="268">
        <v>0</v>
      </c>
      <c r="G2826" s="268">
        <v>0</v>
      </c>
      <c r="H2826" s="269"/>
      <c r="I2826" s="270" t="s">
        <v>273</v>
      </c>
      <c r="J2826" s="271">
        <v>5926</v>
      </c>
      <c r="K2826" s="272">
        <v>15584</v>
      </c>
    </row>
    <row r="2827" spans="2:11" s="256" customFormat="1" ht="13.5" customHeight="1" x14ac:dyDescent="0.2">
      <c r="B2827" s="268"/>
      <c r="C2827" s="268"/>
      <c r="D2827" s="268"/>
      <c r="E2827" s="268"/>
      <c r="F2827" s="268">
        <v>0</v>
      </c>
      <c r="G2827" s="268">
        <v>0</v>
      </c>
      <c r="H2827" s="269"/>
      <c r="I2827" s="270" t="s">
        <v>274</v>
      </c>
      <c r="J2827" s="271">
        <v>5926</v>
      </c>
      <c r="K2827" s="272">
        <v>17728</v>
      </c>
    </row>
    <row r="2828" spans="2:11" s="256" customFormat="1" ht="13.5" customHeight="1" x14ac:dyDescent="0.2">
      <c r="B2828" s="268"/>
      <c r="C2828" s="268"/>
      <c r="D2828" s="268"/>
      <c r="E2828" s="268"/>
      <c r="F2828" s="268">
        <v>-4.9085611597017298</v>
      </c>
      <c r="G2828" s="268">
        <v>-4.9369520516745595</v>
      </c>
      <c r="H2828" s="269"/>
      <c r="I2828" s="270" t="s">
        <v>275</v>
      </c>
      <c r="J2828" s="271">
        <v>5926</v>
      </c>
      <c r="K2828" s="272">
        <v>15624</v>
      </c>
    </row>
    <row r="2829" spans="2:11" s="256" customFormat="1" ht="13.5" customHeight="1" x14ac:dyDescent="0.2">
      <c r="B2829" s="268"/>
      <c r="C2829" s="268"/>
      <c r="D2829" s="268">
        <v>10</v>
      </c>
      <c r="E2829" s="268">
        <v>1</v>
      </c>
      <c r="F2829" s="268">
        <v>2.4175459678663</v>
      </c>
      <c r="G2829" s="268">
        <v>1.3805670499456499</v>
      </c>
      <c r="H2829" s="269"/>
      <c r="I2829" s="270" t="s">
        <v>276</v>
      </c>
      <c r="J2829" s="271">
        <v>5926</v>
      </c>
      <c r="K2829" s="272">
        <v>15644</v>
      </c>
    </row>
    <row r="2830" spans="2:11" s="256" customFormat="1" ht="13.5" customHeight="1" x14ac:dyDescent="0.2">
      <c r="B2830" s="268"/>
      <c r="C2830" s="268"/>
      <c r="D2830" s="268">
        <v>43</v>
      </c>
      <c r="E2830" s="268">
        <v>37</v>
      </c>
      <c r="F2830" s="268">
        <v>42.736012938519501</v>
      </c>
      <c r="G2830" s="268">
        <v>43.749529565977397</v>
      </c>
      <c r="H2830" s="269">
        <v>3.8015385607866001</v>
      </c>
      <c r="I2830" s="270" t="s">
        <v>239</v>
      </c>
      <c r="J2830" s="271">
        <v>5926</v>
      </c>
      <c r="K2830" s="272">
        <v>15704</v>
      </c>
    </row>
    <row r="2831" spans="2:11" s="256" customFormat="1" ht="13.5" customHeight="1" x14ac:dyDescent="0.2">
      <c r="B2831" s="268"/>
      <c r="C2831" s="268"/>
      <c r="D2831" s="268"/>
      <c r="E2831" s="268"/>
      <c r="F2831" s="268">
        <v>12.3968328369579</v>
      </c>
      <c r="G2831" s="268">
        <v>12.439843904340998</v>
      </c>
      <c r="H2831" s="269">
        <v>3.5648715240150799</v>
      </c>
      <c r="I2831" s="270" t="s">
        <v>277</v>
      </c>
      <c r="J2831" s="271">
        <v>5926</v>
      </c>
      <c r="K2831" s="272">
        <v>15749</v>
      </c>
    </row>
    <row r="2832" spans="2:11" s="256" customFormat="1" ht="13.5" customHeight="1" x14ac:dyDescent="0.2">
      <c r="B2832" s="268"/>
      <c r="C2832" s="268"/>
      <c r="D2832" s="268"/>
      <c r="E2832" s="268"/>
      <c r="F2832" s="268">
        <v>100</v>
      </c>
      <c r="G2832" s="268">
        <v>100</v>
      </c>
      <c r="H2832" s="269">
        <v>3.8155565983759101</v>
      </c>
      <c r="I2832" s="270" t="s">
        <v>278</v>
      </c>
      <c r="J2832" s="271">
        <v>5926</v>
      </c>
      <c r="K2832" s="272">
        <v>11258</v>
      </c>
    </row>
    <row r="2833" spans="2:11" s="256" customFormat="1" ht="13.5" customHeight="1" x14ac:dyDescent="0.2">
      <c r="B2833" s="268"/>
      <c r="C2833" s="268"/>
      <c r="D2833" s="268">
        <v>60</v>
      </c>
      <c r="E2833" s="268">
        <v>50</v>
      </c>
      <c r="F2833" s="268">
        <v>50.900786155594702</v>
      </c>
      <c r="G2833" s="268">
        <v>50.923903992078699</v>
      </c>
      <c r="H2833" s="269">
        <v>4.2751639196870599</v>
      </c>
      <c r="I2833" s="270" t="s">
        <v>240</v>
      </c>
      <c r="J2833" s="271">
        <v>5926</v>
      </c>
      <c r="K2833" s="272">
        <v>15705</v>
      </c>
    </row>
    <row r="2834" spans="2:11" s="256" customFormat="1" ht="13.5" customHeight="1" x14ac:dyDescent="0.2">
      <c r="B2834" s="268"/>
      <c r="C2834" s="268"/>
      <c r="D2834" s="268"/>
      <c r="E2834" s="268"/>
      <c r="F2834" s="268">
        <v>8.4406080665948906</v>
      </c>
      <c r="G2834" s="268">
        <v>8.4942913305694905</v>
      </c>
      <c r="H2834" s="269">
        <v>3.0639375245603397</v>
      </c>
      <c r="I2834" s="270" t="s">
        <v>279</v>
      </c>
      <c r="J2834" s="271">
        <v>5926</v>
      </c>
      <c r="K2834" s="272">
        <v>16144</v>
      </c>
    </row>
    <row r="2835" spans="2:11" s="256" customFormat="1" ht="13.5" customHeight="1" x14ac:dyDescent="0.2">
      <c r="B2835" s="273"/>
      <c r="C2835" s="273"/>
      <c r="D2835" s="273"/>
      <c r="E2835" s="273"/>
      <c r="F2835" s="273">
        <v>0.12903712234401002</v>
      </c>
      <c r="G2835" s="273">
        <v>0.137121629597624</v>
      </c>
      <c r="H2835" s="274"/>
      <c r="I2835" s="275" t="s">
        <v>508</v>
      </c>
      <c r="J2835" s="271">
        <v>5926</v>
      </c>
      <c r="K2835" s="272">
        <v>12755</v>
      </c>
    </row>
    <row r="2836" spans="2:11" s="256" customFormat="1" ht="13.5" customHeight="1" x14ac:dyDescent="0.2">
      <c r="B2836" s="273"/>
      <c r="C2836" s="273"/>
      <c r="D2836" s="273"/>
      <c r="E2836" s="273"/>
      <c r="F2836" s="273">
        <v>0.41717602585558905</v>
      </c>
      <c r="G2836" s="273">
        <v>0.42790778782059502</v>
      </c>
      <c r="H2836" s="274">
        <v>3.2841172421527696</v>
      </c>
      <c r="I2836" s="275" t="s">
        <v>509</v>
      </c>
      <c r="J2836" s="271">
        <v>5926</v>
      </c>
      <c r="K2836" s="272">
        <v>12359</v>
      </c>
    </row>
    <row r="2837" spans="2:11" s="256" customFormat="1" ht="26.25" customHeight="1" x14ac:dyDescent="0.2"/>
    <row r="2838" spans="2:11" s="256" customFormat="1" ht="13.5" customHeight="1" x14ac:dyDescent="0.2">
      <c r="B2838" s="257"/>
      <c r="C2838" s="258"/>
      <c r="D2838" s="258"/>
      <c r="E2838" s="258"/>
      <c r="F2838" s="258"/>
      <c r="G2838" s="259"/>
      <c r="H2838" s="260" t="s">
        <v>379</v>
      </c>
      <c r="I2838" s="261"/>
      <c r="J2838" s="262" t="s">
        <v>228</v>
      </c>
      <c r="K2838" s="262" t="s">
        <v>229</v>
      </c>
    </row>
    <row r="2839" spans="2:11" s="256" customFormat="1" ht="13.5" customHeight="1" x14ac:dyDescent="0.2">
      <c r="B2839" s="263"/>
      <c r="C2839" s="264"/>
      <c r="D2839" s="264"/>
      <c r="E2839" s="264"/>
      <c r="F2839" s="369" t="s">
        <v>635</v>
      </c>
      <c r="G2839" s="369"/>
      <c r="H2839" s="369"/>
      <c r="I2839" s="261"/>
      <c r="J2839" s="261"/>
      <c r="K2839" s="265"/>
    </row>
    <row r="2840" spans="2:11" s="256" customFormat="1" ht="13.5" customHeight="1" x14ac:dyDescent="0.2">
      <c r="B2840" s="367" t="s">
        <v>231</v>
      </c>
      <c r="C2840" s="367"/>
      <c r="D2840" s="367" t="s">
        <v>232</v>
      </c>
      <c r="E2840" s="367"/>
      <c r="F2840" s="266" t="s">
        <v>232</v>
      </c>
      <c r="G2840" s="266" t="s">
        <v>232</v>
      </c>
      <c r="H2840" s="368" t="s">
        <v>231</v>
      </c>
      <c r="I2840" s="267" t="s">
        <v>233</v>
      </c>
      <c r="J2840" s="261"/>
      <c r="K2840" s="265"/>
    </row>
    <row r="2841" spans="2:11" s="256" customFormat="1" ht="13.5" customHeight="1" x14ac:dyDescent="0.2">
      <c r="B2841" s="266" t="s">
        <v>234</v>
      </c>
      <c r="C2841" s="266" t="s">
        <v>235</v>
      </c>
      <c r="D2841" s="266" t="s">
        <v>234</v>
      </c>
      <c r="E2841" s="266" t="s">
        <v>235</v>
      </c>
      <c r="F2841" s="266" t="s">
        <v>592</v>
      </c>
      <c r="G2841" s="266" t="s">
        <v>594</v>
      </c>
      <c r="H2841" s="368"/>
      <c r="I2841" s="261"/>
      <c r="J2841" s="261"/>
      <c r="K2841" s="265"/>
    </row>
    <row r="2842" spans="2:11" s="256" customFormat="1" ht="13.5" customHeight="1" x14ac:dyDescent="0.2">
      <c r="B2842" s="268"/>
      <c r="C2842" s="268"/>
      <c r="D2842" s="268"/>
      <c r="E2842" s="268"/>
      <c r="F2842" s="268">
        <v>0</v>
      </c>
      <c r="G2842" s="268">
        <v>0</v>
      </c>
      <c r="H2842" s="269"/>
      <c r="I2842" s="270" t="s">
        <v>236</v>
      </c>
      <c r="J2842" s="271">
        <v>5934</v>
      </c>
      <c r="K2842" s="272">
        <v>13591</v>
      </c>
    </row>
    <row r="2843" spans="2:11" s="256" customFormat="1" ht="13.5" customHeight="1" x14ac:dyDescent="0.2">
      <c r="B2843" s="268"/>
      <c r="C2843" s="268"/>
      <c r="D2843" s="268"/>
      <c r="E2843" s="268"/>
      <c r="F2843" s="268">
        <v>0</v>
      </c>
      <c r="G2843" s="268">
        <v>0</v>
      </c>
      <c r="H2843" s="269"/>
      <c r="I2843" s="270" t="s">
        <v>250</v>
      </c>
      <c r="J2843" s="271">
        <v>5934</v>
      </c>
      <c r="K2843" s="272">
        <v>19967</v>
      </c>
    </row>
    <row r="2844" spans="2:11" s="256" customFormat="1" ht="13.5" customHeight="1" x14ac:dyDescent="0.2">
      <c r="B2844" s="273"/>
      <c r="C2844" s="273"/>
      <c r="D2844" s="273"/>
      <c r="E2844" s="273"/>
      <c r="F2844" s="273">
        <v>0</v>
      </c>
      <c r="G2844" s="273">
        <v>0</v>
      </c>
      <c r="H2844" s="274"/>
      <c r="I2844" s="275" t="s">
        <v>251</v>
      </c>
      <c r="J2844" s="271">
        <v>5934</v>
      </c>
      <c r="K2844" s="272">
        <v>15744</v>
      </c>
    </row>
    <row r="2845" spans="2:11" s="256" customFormat="1" ht="13.5" customHeight="1" x14ac:dyDescent="0.2">
      <c r="B2845" s="273"/>
      <c r="C2845" s="273"/>
      <c r="D2845" s="273"/>
      <c r="E2845" s="273"/>
      <c r="F2845" s="273">
        <v>0</v>
      </c>
      <c r="G2845" s="273">
        <v>0</v>
      </c>
      <c r="H2845" s="274"/>
      <c r="I2845" s="275" t="s">
        <v>252</v>
      </c>
      <c r="J2845" s="271">
        <v>5934</v>
      </c>
      <c r="K2845" s="272">
        <v>13462</v>
      </c>
    </row>
    <row r="2846" spans="2:11" s="256" customFormat="1" ht="13.5" customHeight="1" x14ac:dyDescent="0.2">
      <c r="B2846" s="273"/>
      <c r="C2846" s="273"/>
      <c r="D2846" s="273"/>
      <c r="E2846" s="273"/>
      <c r="F2846" s="273">
        <v>0</v>
      </c>
      <c r="G2846" s="273">
        <v>0</v>
      </c>
      <c r="H2846" s="274"/>
      <c r="I2846" s="275" t="s">
        <v>253</v>
      </c>
      <c r="J2846" s="271">
        <v>5934</v>
      </c>
      <c r="K2846" s="272">
        <v>15544</v>
      </c>
    </row>
    <row r="2847" spans="2:11" s="256" customFormat="1" ht="13.5" customHeight="1" x14ac:dyDescent="0.2">
      <c r="B2847" s="273"/>
      <c r="C2847" s="273"/>
      <c r="D2847" s="273"/>
      <c r="E2847" s="273"/>
      <c r="F2847" s="273">
        <v>0</v>
      </c>
      <c r="G2847" s="273">
        <v>0</v>
      </c>
      <c r="H2847" s="274"/>
      <c r="I2847" s="275" t="s">
        <v>254</v>
      </c>
      <c r="J2847" s="271">
        <v>5934</v>
      </c>
      <c r="K2847" s="272">
        <v>12978</v>
      </c>
    </row>
    <row r="2848" spans="2:11" s="256" customFormat="1" ht="13.5" customHeight="1" x14ac:dyDescent="0.2">
      <c r="B2848" s="268"/>
      <c r="C2848" s="268">
        <v>0</v>
      </c>
      <c r="D2848" s="268"/>
      <c r="E2848" s="268"/>
      <c r="F2848" s="268">
        <v>100</v>
      </c>
      <c r="G2848" s="268">
        <v>100</v>
      </c>
      <c r="H2848" s="269">
        <v>0.17077445463790999</v>
      </c>
      <c r="I2848" s="270" t="s">
        <v>237</v>
      </c>
      <c r="J2848" s="271">
        <v>5934</v>
      </c>
      <c r="K2848" s="272">
        <v>17726</v>
      </c>
    </row>
    <row r="2849" spans="2:11" s="256" customFormat="1" ht="13.5" customHeight="1" x14ac:dyDescent="0.2">
      <c r="B2849" s="273"/>
      <c r="C2849" s="273"/>
      <c r="D2849" s="273"/>
      <c r="E2849" s="273"/>
      <c r="F2849" s="273">
        <v>55.101870519806496</v>
      </c>
      <c r="G2849" s="273">
        <v>54.711218359335497</v>
      </c>
      <c r="H2849" s="274"/>
      <c r="I2849" s="275" t="s">
        <v>255</v>
      </c>
      <c r="J2849" s="271">
        <v>5934</v>
      </c>
      <c r="K2849" s="272">
        <v>17727</v>
      </c>
    </row>
    <row r="2850" spans="2:11" s="256" customFormat="1" ht="13.5" customHeight="1" x14ac:dyDescent="0.2">
      <c r="B2850" s="268"/>
      <c r="C2850" s="268"/>
      <c r="D2850" s="268"/>
      <c r="E2850" s="268"/>
      <c r="F2850" s="268">
        <v>44.898129480193496</v>
      </c>
      <c r="G2850" s="268">
        <v>45.288781640664496</v>
      </c>
      <c r="H2850" s="269">
        <v>0.38035984263719902</v>
      </c>
      <c r="I2850" s="270" t="s">
        <v>256</v>
      </c>
      <c r="J2850" s="271">
        <v>5934</v>
      </c>
      <c r="K2850" s="272">
        <v>13592</v>
      </c>
    </row>
    <row r="2851" spans="2:11" s="256" customFormat="1" ht="13.5" customHeight="1" x14ac:dyDescent="0.2">
      <c r="B2851" s="273"/>
      <c r="C2851" s="273"/>
      <c r="D2851" s="273"/>
      <c r="E2851" s="273"/>
      <c r="F2851" s="273">
        <v>37.5224733059001</v>
      </c>
      <c r="G2851" s="273">
        <v>37.847532782166695</v>
      </c>
      <c r="H2851" s="274">
        <v>0.45512579420252908</v>
      </c>
      <c r="I2851" s="275" t="s">
        <v>257</v>
      </c>
      <c r="J2851" s="271">
        <v>5934</v>
      </c>
      <c r="K2851" s="272">
        <v>11566</v>
      </c>
    </row>
    <row r="2852" spans="2:11" s="256" customFormat="1" ht="13.5" customHeight="1" x14ac:dyDescent="0.2">
      <c r="B2852" s="273"/>
      <c r="C2852" s="273"/>
      <c r="D2852" s="273"/>
      <c r="E2852" s="273"/>
      <c r="F2852" s="273">
        <v>0</v>
      </c>
      <c r="G2852" s="273">
        <v>0</v>
      </c>
      <c r="H2852" s="274"/>
      <c r="I2852" s="275" t="s">
        <v>258</v>
      </c>
      <c r="J2852" s="271">
        <v>5934</v>
      </c>
      <c r="K2852" s="272">
        <v>13419</v>
      </c>
    </row>
    <row r="2853" spans="2:11" s="256" customFormat="1" ht="13.5" customHeight="1" x14ac:dyDescent="0.2">
      <c r="B2853" s="273"/>
      <c r="C2853" s="273"/>
      <c r="D2853" s="273"/>
      <c r="E2853" s="273"/>
      <c r="F2853" s="273">
        <v>0</v>
      </c>
      <c r="G2853" s="273">
        <v>0</v>
      </c>
      <c r="H2853" s="274"/>
      <c r="I2853" s="275" t="s">
        <v>259</v>
      </c>
      <c r="J2853" s="271">
        <v>5934</v>
      </c>
      <c r="K2853" s="272">
        <v>11568</v>
      </c>
    </row>
    <row r="2854" spans="2:11" s="256" customFormat="1" ht="13.5" customHeight="1" x14ac:dyDescent="0.2">
      <c r="B2854" s="273"/>
      <c r="C2854" s="273"/>
      <c r="D2854" s="273"/>
      <c r="E2854" s="273"/>
      <c r="F2854" s="273">
        <v>0</v>
      </c>
      <c r="G2854" s="273">
        <v>0</v>
      </c>
      <c r="H2854" s="274"/>
      <c r="I2854" s="275" t="s">
        <v>260</v>
      </c>
      <c r="J2854" s="271">
        <v>5934</v>
      </c>
      <c r="K2854" s="272">
        <v>12479</v>
      </c>
    </row>
    <row r="2855" spans="2:11" s="256" customFormat="1" ht="13.5" customHeight="1" x14ac:dyDescent="0.2">
      <c r="B2855" s="273"/>
      <c r="C2855" s="273"/>
      <c r="D2855" s="273"/>
      <c r="E2855" s="273"/>
      <c r="F2855" s="273">
        <v>0</v>
      </c>
      <c r="G2855" s="273">
        <v>0</v>
      </c>
      <c r="H2855" s="274"/>
      <c r="I2855" s="275" t="s">
        <v>261</v>
      </c>
      <c r="J2855" s="271">
        <v>5934</v>
      </c>
      <c r="K2855" s="272">
        <v>12480</v>
      </c>
    </row>
    <row r="2856" spans="2:11" s="256" customFormat="1" ht="13.5" customHeight="1" x14ac:dyDescent="0.2">
      <c r="B2856" s="273"/>
      <c r="C2856" s="273"/>
      <c r="D2856" s="273"/>
      <c r="E2856" s="273"/>
      <c r="F2856" s="273">
        <v>0</v>
      </c>
      <c r="G2856" s="273">
        <v>0</v>
      </c>
      <c r="H2856" s="274"/>
      <c r="I2856" s="275" t="s">
        <v>262</v>
      </c>
      <c r="J2856" s="271">
        <v>5934</v>
      </c>
      <c r="K2856" s="272">
        <v>11578</v>
      </c>
    </row>
    <row r="2857" spans="2:11" s="256" customFormat="1" ht="13.5" customHeight="1" x14ac:dyDescent="0.2">
      <c r="B2857" s="273"/>
      <c r="C2857" s="273"/>
      <c r="D2857" s="273"/>
      <c r="E2857" s="273"/>
      <c r="F2857" s="273">
        <v>0</v>
      </c>
      <c r="G2857" s="273">
        <v>0</v>
      </c>
      <c r="H2857" s="274"/>
      <c r="I2857" s="275" t="s">
        <v>263</v>
      </c>
      <c r="J2857" s="271">
        <v>5934</v>
      </c>
      <c r="K2857" s="272">
        <v>12497</v>
      </c>
    </row>
    <row r="2858" spans="2:11" s="256" customFormat="1" ht="13.5" customHeight="1" x14ac:dyDescent="0.2">
      <c r="B2858" s="273"/>
      <c r="C2858" s="273"/>
      <c r="D2858" s="273"/>
      <c r="E2858" s="273"/>
      <c r="F2858" s="273">
        <v>0</v>
      </c>
      <c r="G2858" s="273">
        <v>0</v>
      </c>
      <c r="H2858" s="274"/>
      <c r="I2858" s="275" t="s">
        <v>264</v>
      </c>
      <c r="J2858" s="271">
        <v>5934</v>
      </c>
      <c r="K2858" s="272">
        <v>15546</v>
      </c>
    </row>
    <row r="2859" spans="2:11" s="256" customFormat="1" ht="13.5" customHeight="1" x14ac:dyDescent="0.2">
      <c r="B2859" s="273"/>
      <c r="C2859" s="273"/>
      <c r="D2859" s="273">
        <v>0</v>
      </c>
      <c r="E2859" s="273">
        <v>0</v>
      </c>
      <c r="F2859" s="273">
        <v>0</v>
      </c>
      <c r="G2859" s="273">
        <v>0</v>
      </c>
      <c r="H2859" s="274"/>
      <c r="I2859" s="275" t="s">
        <v>265</v>
      </c>
      <c r="J2859" s="271">
        <v>5934</v>
      </c>
      <c r="K2859" s="272">
        <v>12481</v>
      </c>
    </row>
    <row r="2860" spans="2:11" s="256" customFormat="1" ht="13.5" customHeight="1" x14ac:dyDescent="0.2">
      <c r="B2860" s="268"/>
      <c r="C2860" s="268"/>
      <c r="D2860" s="268"/>
      <c r="E2860" s="268"/>
      <c r="F2860" s="268">
        <v>0</v>
      </c>
      <c r="G2860" s="268">
        <v>0</v>
      </c>
      <c r="H2860" s="269"/>
      <c r="I2860" s="270" t="s">
        <v>266</v>
      </c>
      <c r="J2860" s="271">
        <v>5934</v>
      </c>
      <c r="K2860" s="272">
        <v>13594</v>
      </c>
    </row>
    <row r="2861" spans="2:11" s="256" customFormat="1" ht="13.5" customHeight="1" x14ac:dyDescent="0.2">
      <c r="B2861" s="273"/>
      <c r="C2861" s="273"/>
      <c r="D2861" s="273"/>
      <c r="E2861" s="273"/>
      <c r="F2861" s="273">
        <v>0</v>
      </c>
      <c r="G2861" s="273">
        <v>0</v>
      </c>
      <c r="H2861" s="274"/>
      <c r="I2861" s="275" t="s">
        <v>267</v>
      </c>
      <c r="J2861" s="271">
        <v>5934</v>
      </c>
      <c r="K2861" s="272">
        <v>15609</v>
      </c>
    </row>
    <row r="2862" spans="2:11" s="256" customFormat="1" ht="13.5" customHeight="1" x14ac:dyDescent="0.2">
      <c r="B2862" s="273"/>
      <c r="C2862" s="273"/>
      <c r="D2862" s="273"/>
      <c r="E2862" s="273"/>
      <c r="F2862" s="273">
        <v>0</v>
      </c>
      <c r="G2862" s="273">
        <v>0</v>
      </c>
      <c r="H2862" s="274"/>
      <c r="I2862" s="275" t="s">
        <v>268</v>
      </c>
      <c r="J2862" s="271">
        <v>5934</v>
      </c>
      <c r="K2862" s="272">
        <v>11524</v>
      </c>
    </row>
    <row r="2863" spans="2:11" s="256" customFormat="1" ht="13.5" customHeight="1" x14ac:dyDescent="0.2">
      <c r="B2863" s="273"/>
      <c r="C2863" s="273"/>
      <c r="D2863" s="273"/>
      <c r="E2863" s="273"/>
      <c r="F2863" s="273">
        <v>0</v>
      </c>
      <c r="G2863" s="273">
        <v>0</v>
      </c>
      <c r="H2863" s="274"/>
      <c r="I2863" s="275" t="s">
        <v>269</v>
      </c>
      <c r="J2863" s="271">
        <v>5934</v>
      </c>
      <c r="K2863" s="272">
        <v>15745</v>
      </c>
    </row>
    <row r="2864" spans="2:11" s="256" customFormat="1" ht="13.5" customHeight="1" x14ac:dyDescent="0.2">
      <c r="B2864" s="273"/>
      <c r="C2864" s="273"/>
      <c r="D2864" s="273"/>
      <c r="E2864" s="273"/>
      <c r="F2864" s="273">
        <v>0</v>
      </c>
      <c r="G2864" s="273">
        <v>0</v>
      </c>
      <c r="H2864" s="274"/>
      <c r="I2864" s="275" t="s">
        <v>270</v>
      </c>
      <c r="J2864" s="271">
        <v>5934</v>
      </c>
      <c r="K2864" s="272">
        <v>15545</v>
      </c>
    </row>
    <row r="2865" spans="2:11" s="256" customFormat="1" ht="13.5" customHeight="1" x14ac:dyDescent="0.2">
      <c r="B2865" s="268"/>
      <c r="C2865" s="268"/>
      <c r="D2865" s="268">
        <v>0</v>
      </c>
      <c r="E2865" s="268">
        <v>0</v>
      </c>
      <c r="F2865" s="268">
        <v>0</v>
      </c>
      <c r="G2865" s="268">
        <v>0</v>
      </c>
      <c r="H2865" s="269"/>
      <c r="I2865" s="270" t="s">
        <v>238</v>
      </c>
      <c r="J2865" s="271">
        <v>5934</v>
      </c>
      <c r="K2865" s="272">
        <v>13595</v>
      </c>
    </row>
    <row r="2866" spans="2:11" s="256" customFormat="1" ht="13.5" customHeight="1" x14ac:dyDescent="0.2">
      <c r="B2866" s="273"/>
      <c r="C2866" s="273"/>
      <c r="D2866" s="273"/>
      <c r="E2866" s="273"/>
      <c r="F2866" s="273">
        <v>0</v>
      </c>
      <c r="G2866" s="273">
        <v>0</v>
      </c>
      <c r="H2866" s="274"/>
      <c r="I2866" s="275" t="s">
        <v>271</v>
      </c>
      <c r="J2866" s="271">
        <v>5934</v>
      </c>
      <c r="K2866" s="272">
        <v>15610</v>
      </c>
    </row>
    <row r="2867" spans="2:11" s="256" customFormat="1" ht="13.5" customHeight="1" x14ac:dyDescent="0.2">
      <c r="B2867" s="273"/>
      <c r="C2867" s="273"/>
      <c r="D2867" s="273"/>
      <c r="E2867" s="273"/>
      <c r="F2867" s="273">
        <v>0</v>
      </c>
      <c r="G2867" s="273">
        <v>0</v>
      </c>
      <c r="H2867" s="274"/>
      <c r="I2867" s="275" t="s">
        <v>246</v>
      </c>
      <c r="J2867" s="271">
        <v>5934</v>
      </c>
      <c r="K2867" s="272">
        <v>15611</v>
      </c>
    </row>
    <row r="2868" spans="2:11" s="256" customFormat="1" ht="13.5" customHeight="1" x14ac:dyDescent="0.2">
      <c r="B2868" s="273"/>
      <c r="C2868" s="273"/>
      <c r="D2868" s="273"/>
      <c r="E2868" s="273"/>
      <c r="F2868" s="273">
        <v>0</v>
      </c>
      <c r="G2868" s="273">
        <v>0</v>
      </c>
      <c r="H2868" s="274"/>
      <c r="I2868" s="275" t="s">
        <v>272</v>
      </c>
      <c r="J2868" s="271">
        <v>5934</v>
      </c>
      <c r="K2868" s="272">
        <v>15608</v>
      </c>
    </row>
    <row r="2869" spans="2:11" s="256" customFormat="1" ht="13.5" customHeight="1" x14ac:dyDescent="0.2">
      <c r="B2869" s="268"/>
      <c r="C2869" s="268"/>
      <c r="D2869" s="268">
        <v>0</v>
      </c>
      <c r="E2869" s="268">
        <v>0</v>
      </c>
      <c r="F2869" s="268">
        <v>0</v>
      </c>
      <c r="G2869" s="268">
        <v>0</v>
      </c>
      <c r="H2869" s="269"/>
      <c r="I2869" s="270" t="s">
        <v>273</v>
      </c>
      <c r="J2869" s="271">
        <v>5934</v>
      </c>
      <c r="K2869" s="272">
        <v>15584</v>
      </c>
    </row>
    <row r="2870" spans="2:11" s="256" customFormat="1" ht="13.5" customHeight="1" x14ac:dyDescent="0.2">
      <c r="B2870" s="268"/>
      <c r="C2870" s="268"/>
      <c r="D2870" s="268"/>
      <c r="E2870" s="268"/>
      <c r="F2870" s="268">
        <v>0</v>
      </c>
      <c r="G2870" s="268">
        <v>0</v>
      </c>
      <c r="H2870" s="269"/>
      <c r="I2870" s="270" t="s">
        <v>274</v>
      </c>
      <c r="J2870" s="271">
        <v>5934</v>
      </c>
      <c r="K2870" s="272">
        <v>17728</v>
      </c>
    </row>
    <row r="2871" spans="2:11" s="256" customFormat="1" ht="13.5" customHeight="1" x14ac:dyDescent="0.2">
      <c r="B2871" s="268"/>
      <c r="C2871" s="268"/>
      <c r="D2871" s="268"/>
      <c r="E2871" s="268"/>
      <c r="F2871" s="268">
        <v>0</v>
      </c>
      <c r="G2871" s="268">
        <v>0</v>
      </c>
      <c r="H2871" s="269"/>
      <c r="I2871" s="270" t="s">
        <v>275</v>
      </c>
      <c r="J2871" s="271">
        <v>5934</v>
      </c>
      <c r="K2871" s="272">
        <v>15624</v>
      </c>
    </row>
    <row r="2872" spans="2:11" s="256" customFormat="1" ht="13.5" customHeight="1" x14ac:dyDescent="0.2">
      <c r="B2872" s="268"/>
      <c r="C2872" s="268"/>
      <c r="D2872" s="268"/>
      <c r="E2872" s="268">
        <v>1</v>
      </c>
      <c r="F2872" s="268">
        <v>55.101870519806496</v>
      </c>
      <c r="G2872" s="268">
        <v>54.711218359335497</v>
      </c>
      <c r="H2872" s="269"/>
      <c r="I2872" s="270" t="s">
        <v>276</v>
      </c>
      <c r="J2872" s="271">
        <v>5934</v>
      </c>
      <c r="K2872" s="272">
        <v>15644</v>
      </c>
    </row>
    <row r="2873" spans="2:11" s="256" customFormat="1" ht="13.5" customHeight="1" x14ac:dyDescent="0.2">
      <c r="B2873" s="268"/>
      <c r="C2873" s="268"/>
      <c r="D2873" s="268">
        <v>10</v>
      </c>
      <c r="E2873" s="268">
        <v>0</v>
      </c>
      <c r="F2873" s="268">
        <v>0</v>
      </c>
      <c r="G2873" s="268">
        <v>0</v>
      </c>
      <c r="H2873" s="269"/>
      <c r="I2873" s="270" t="s">
        <v>239</v>
      </c>
      <c r="J2873" s="271">
        <v>5934</v>
      </c>
      <c r="K2873" s="272">
        <v>15704</v>
      </c>
    </row>
    <row r="2874" spans="2:11" s="256" customFormat="1" ht="13.5" customHeight="1" x14ac:dyDescent="0.2">
      <c r="B2874" s="268"/>
      <c r="C2874" s="268"/>
      <c r="D2874" s="268"/>
      <c r="E2874" s="268"/>
      <c r="F2874" s="268">
        <v>0</v>
      </c>
      <c r="G2874" s="268">
        <v>0</v>
      </c>
      <c r="H2874" s="269"/>
      <c r="I2874" s="270" t="s">
        <v>277</v>
      </c>
      <c r="J2874" s="271">
        <v>5934</v>
      </c>
      <c r="K2874" s="272">
        <v>15749</v>
      </c>
    </row>
    <row r="2875" spans="2:11" s="256" customFormat="1" ht="13.5" customHeight="1" x14ac:dyDescent="0.2">
      <c r="B2875" s="268"/>
      <c r="C2875" s="268"/>
      <c r="D2875" s="268"/>
      <c r="E2875" s="268"/>
      <c r="F2875" s="268">
        <v>100</v>
      </c>
      <c r="G2875" s="268">
        <v>100</v>
      </c>
      <c r="H2875" s="269">
        <v>0.17077445463790999</v>
      </c>
      <c r="I2875" s="270" t="s">
        <v>278</v>
      </c>
      <c r="J2875" s="271">
        <v>5934</v>
      </c>
      <c r="K2875" s="272">
        <v>11258</v>
      </c>
    </row>
    <row r="2876" spans="2:11" s="256" customFormat="1" ht="13.5" customHeight="1" x14ac:dyDescent="0.2">
      <c r="B2876" s="268"/>
      <c r="C2876" s="268"/>
      <c r="D2876" s="268"/>
      <c r="E2876" s="268"/>
      <c r="F2876" s="268">
        <v>44.898129480193496</v>
      </c>
      <c r="G2876" s="268">
        <v>45.288781640664496</v>
      </c>
      <c r="H2876" s="269">
        <v>0.38035984263719902</v>
      </c>
      <c r="I2876" s="270" t="s">
        <v>240</v>
      </c>
      <c r="J2876" s="271">
        <v>5934</v>
      </c>
      <c r="K2876" s="272">
        <v>15705</v>
      </c>
    </row>
    <row r="2877" spans="2:11" s="256" customFormat="1" ht="13.5" customHeight="1" x14ac:dyDescent="0.2">
      <c r="B2877" s="268"/>
      <c r="C2877" s="268"/>
      <c r="D2877" s="268"/>
      <c r="E2877" s="268"/>
      <c r="F2877" s="268">
        <v>0</v>
      </c>
      <c r="G2877" s="268">
        <v>0</v>
      </c>
      <c r="H2877" s="269"/>
      <c r="I2877" s="270" t="s">
        <v>279</v>
      </c>
      <c r="J2877" s="271">
        <v>5934</v>
      </c>
      <c r="K2877" s="272">
        <v>16144</v>
      </c>
    </row>
    <row r="2878" spans="2:11" s="256" customFormat="1" ht="13.5" customHeight="1" x14ac:dyDescent="0.2">
      <c r="B2878" s="273"/>
      <c r="C2878" s="273"/>
      <c r="D2878" s="273"/>
      <c r="E2878" s="273"/>
      <c r="F2878" s="273">
        <v>0</v>
      </c>
      <c r="G2878" s="273">
        <v>0</v>
      </c>
      <c r="H2878" s="274"/>
      <c r="I2878" s="275" t="s">
        <v>508</v>
      </c>
      <c r="J2878" s="271">
        <v>5934</v>
      </c>
      <c r="K2878" s="272">
        <v>12755</v>
      </c>
    </row>
    <row r="2879" spans="2:11" s="256" customFormat="1" ht="13.5" customHeight="1" x14ac:dyDescent="0.2">
      <c r="B2879" s="273"/>
      <c r="C2879" s="273"/>
      <c r="D2879" s="273"/>
      <c r="E2879" s="273"/>
      <c r="F2879" s="273">
        <v>0</v>
      </c>
      <c r="G2879" s="273">
        <v>0</v>
      </c>
      <c r="H2879" s="274"/>
      <c r="I2879" s="275" t="s">
        <v>509</v>
      </c>
      <c r="J2879" s="271">
        <v>5934</v>
      </c>
      <c r="K2879" s="272">
        <v>12359</v>
      </c>
    </row>
    <row r="2880" spans="2:11" s="256" customFormat="1" ht="26.25" customHeight="1" x14ac:dyDescent="0.2"/>
    <row r="2881" spans="2:11" s="256" customFormat="1" ht="13.5" customHeight="1" x14ac:dyDescent="0.2">
      <c r="B2881" s="257"/>
      <c r="C2881" s="258"/>
      <c r="D2881" s="258"/>
      <c r="E2881" s="258"/>
      <c r="F2881" s="258"/>
      <c r="G2881" s="259"/>
      <c r="H2881" s="260" t="s">
        <v>380</v>
      </c>
      <c r="I2881" s="261"/>
      <c r="J2881" s="262" t="s">
        <v>228</v>
      </c>
      <c r="K2881" s="262" t="s">
        <v>229</v>
      </c>
    </row>
    <row r="2882" spans="2:11" s="256" customFormat="1" ht="13.5" customHeight="1" x14ac:dyDescent="0.2">
      <c r="B2882" s="263"/>
      <c r="C2882" s="264"/>
      <c r="D2882" s="264"/>
      <c r="E2882" s="264"/>
      <c r="F2882" s="369" t="s">
        <v>636</v>
      </c>
      <c r="G2882" s="369"/>
      <c r="H2882" s="369"/>
      <c r="I2882" s="261"/>
      <c r="J2882" s="261"/>
      <c r="K2882" s="265"/>
    </row>
    <row r="2883" spans="2:11" s="256" customFormat="1" ht="13.5" customHeight="1" x14ac:dyDescent="0.2">
      <c r="B2883" s="367" t="s">
        <v>231</v>
      </c>
      <c r="C2883" s="367"/>
      <c r="D2883" s="367" t="s">
        <v>232</v>
      </c>
      <c r="E2883" s="367"/>
      <c r="F2883" s="266" t="s">
        <v>232</v>
      </c>
      <c r="G2883" s="266" t="s">
        <v>232</v>
      </c>
      <c r="H2883" s="368" t="s">
        <v>231</v>
      </c>
      <c r="I2883" s="267" t="s">
        <v>233</v>
      </c>
      <c r="J2883" s="261"/>
      <c r="K2883" s="265"/>
    </row>
    <row r="2884" spans="2:11" s="256" customFormat="1" ht="13.5" customHeight="1" x14ac:dyDescent="0.2">
      <c r="B2884" s="266" t="s">
        <v>234</v>
      </c>
      <c r="C2884" s="266" t="s">
        <v>235</v>
      </c>
      <c r="D2884" s="266" t="s">
        <v>234</v>
      </c>
      <c r="E2884" s="266" t="s">
        <v>235</v>
      </c>
      <c r="F2884" s="266" t="s">
        <v>592</v>
      </c>
      <c r="G2884" s="266" t="s">
        <v>594</v>
      </c>
      <c r="H2884" s="368"/>
      <c r="I2884" s="261"/>
      <c r="J2884" s="261"/>
      <c r="K2884" s="265"/>
    </row>
    <row r="2885" spans="2:11" s="256" customFormat="1" ht="13.5" customHeight="1" x14ac:dyDescent="0.2">
      <c r="B2885" s="268"/>
      <c r="C2885" s="268"/>
      <c r="D2885" s="268"/>
      <c r="E2885" s="268"/>
      <c r="F2885" s="268">
        <v>0</v>
      </c>
      <c r="G2885" s="268">
        <v>0</v>
      </c>
      <c r="H2885" s="269"/>
      <c r="I2885" s="270" t="s">
        <v>236</v>
      </c>
      <c r="J2885" s="271">
        <v>5942</v>
      </c>
      <c r="K2885" s="272">
        <v>13591</v>
      </c>
    </row>
    <row r="2886" spans="2:11" s="256" customFormat="1" ht="13.5" customHeight="1" x14ac:dyDescent="0.2">
      <c r="B2886" s="268"/>
      <c r="C2886" s="268"/>
      <c r="D2886" s="268"/>
      <c r="E2886" s="268"/>
      <c r="F2886" s="268">
        <v>0</v>
      </c>
      <c r="G2886" s="268">
        <v>0</v>
      </c>
      <c r="H2886" s="269"/>
      <c r="I2886" s="270" t="s">
        <v>250</v>
      </c>
      <c r="J2886" s="271">
        <v>5942</v>
      </c>
      <c r="K2886" s="272">
        <v>19967</v>
      </c>
    </row>
    <row r="2887" spans="2:11" s="256" customFormat="1" ht="13.5" customHeight="1" x14ac:dyDescent="0.2">
      <c r="B2887" s="273"/>
      <c r="C2887" s="273"/>
      <c r="D2887" s="273"/>
      <c r="E2887" s="273"/>
      <c r="F2887" s="273">
        <v>0</v>
      </c>
      <c r="G2887" s="273">
        <v>0</v>
      </c>
      <c r="H2887" s="274"/>
      <c r="I2887" s="275" t="s">
        <v>251</v>
      </c>
      <c r="J2887" s="271">
        <v>5942</v>
      </c>
      <c r="K2887" s="272">
        <v>15744</v>
      </c>
    </row>
    <row r="2888" spans="2:11" s="256" customFormat="1" ht="13.5" customHeight="1" x14ac:dyDescent="0.2">
      <c r="B2888" s="273"/>
      <c r="C2888" s="273"/>
      <c r="D2888" s="273"/>
      <c r="E2888" s="273"/>
      <c r="F2888" s="273">
        <v>0</v>
      </c>
      <c r="G2888" s="273">
        <v>0</v>
      </c>
      <c r="H2888" s="274"/>
      <c r="I2888" s="275" t="s">
        <v>252</v>
      </c>
      <c r="J2888" s="271">
        <v>5942</v>
      </c>
      <c r="K2888" s="272">
        <v>13462</v>
      </c>
    </row>
    <row r="2889" spans="2:11" s="256" customFormat="1" ht="13.5" customHeight="1" x14ac:dyDescent="0.2">
      <c r="B2889" s="273"/>
      <c r="C2889" s="273"/>
      <c r="D2889" s="273"/>
      <c r="E2889" s="273"/>
      <c r="F2889" s="273">
        <v>0</v>
      </c>
      <c r="G2889" s="273">
        <v>0</v>
      </c>
      <c r="H2889" s="274"/>
      <c r="I2889" s="275" t="s">
        <v>253</v>
      </c>
      <c r="J2889" s="271">
        <v>5942</v>
      </c>
      <c r="K2889" s="272">
        <v>15544</v>
      </c>
    </row>
    <row r="2890" spans="2:11" s="256" customFormat="1" ht="13.5" customHeight="1" x14ac:dyDescent="0.2">
      <c r="B2890" s="273"/>
      <c r="C2890" s="273"/>
      <c r="D2890" s="273"/>
      <c r="E2890" s="273"/>
      <c r="F2890" s="273">
        <v>0</v>
      </c>
      <c r="G2890" s="273">
        <v>0</v>
      </c>
      <c r="H2890" s="274"/>
      <c r="I2890" s="275" t="s">
        <v>254</v>
      </c>
      <c r="J2890" s="271">
        <v>5942</v>
      </c>
      <c r="K2890" s="272">
        <v>12978</v>
      </c>
    </row>
    <row r="2891" spans="2:11" s="256" customFormat="1" ht="13.5" customHeight="1" x14ac:dyDescent="0.2">
      <c r="B2891" s="268"/>
      <c r="C2891" s="268"/>
      <c r="D2891" s="268"/>
      <c r="E2891" s="268"/>
      <c r="F2891" s="268">
        <v>5.1330470625105695</v>
      </c>
      <c r="G2891" s="268">
        <v>4.9277452640442094</v>
      </c>
      <c r="H2891" s="269">
        <v>0.20847551739494999</v>
      </c>
      <c r="I2891" s="270" t="s">
        <v>237</v>
      </c>
      <c r="J2891" s="271">
        <v>5942</v>
      </c>
      <c r="K2891" s="272">
        <v>17726</v>
      </c>
    </row>
    <row r="2892" spans="2:11" s="256" customFormat="1" ht="13.5" customHeight="1" x14ac:dyDescent="0.2">
      <c r="B2892" s="273"/>
      <c r="C2892" s="273"/>
      <c r="D2892" s="273"/>
      <c r="E2892" s="273"/>
      <c r="F2892" s="273">
        <v>0.98299369879926202</v>
      </c>
      <c r="G2892" s="273">
        <v>0.745651132480041</v>
      </c>
      <c r="H2892" s="274"/>
      <c r="I2892" s="275" t="s">
        <v>255</v>
      </c>
      <c r="J2892" s="271">
        <v>5942</v>
      </c>
      <c r="K2892" s="272">
        <v>17727</v>
      </c>
    </row>
    <row r="2893" spans="2:11" s="256" customFormat="1" ht="13.5" customHeight="1" x14ac:dyDescent="0.2">
      <c r="B2893" s="268"/>
      <c r="C2893" s="268"/>
      <c r="D2893" s="268"/>
      <c r="E2893" s="268"/>
      <c r="F2893" s="268">
        <v>4.1500533637113097</v>
      </c>
      <c r="G2893" s="268">
        <v>4.1820941315641695</v>
      </c>
      <c r="H2893" s="269">
        <v>0.25785563422551699</v>
      </c>
      <c r="I2893" s="270" t="s">
        <v>256</v>
      </c>
      <c r="J2893" s="271">
        <v>5942</v>
      </c>
      <c r="K2893" s="272">
        <v>13592</v>
      </c>
    </row>
    <row r="2894" spans="2:11" s="256" customFormat="1" ht="13.5" customHeight="1" x14ac:dyDescent="0.2">
      <c r="B2894" s="273"/>
      <c r="C2894" s="273"/>
      <c r="D2894" s="273"/>
      <c r="E2894" s="273"/>
      <c r="F2894" s="273">
        <v>0.95858490009430508</v>
      </c>
      <c r="G2894" s="273">
        <v>0.96444431727360302</v>
      </c>
      <c r="H2894" s="274">
        <v>0.85</v>
      </c>
      <c r="I2894" s="275" t="s">
        <v>257</v>
      </c>
      <c r="J2894" s="271">
        <v>5942</v>
      </c>
      <c r="K2894" s="272">
        <v>11566</v>
      </c>
    </row>
    <row r="2895" spans="2:11" s="256" customFormat="1" ht="13.5" customHeight="1" x14ac:dyDescent="0.2">
      <c r="B2895" s="273"/>
      <c r="C2895" s="273"/>
      <c r="D2895" s="273"/>
      <c r="E2895" s="273"/>
      <c r="F2895" s="273">
        <v>0</v>
      </c>
      <c r="G2895" s="273">
        <v>0</v>
      </c>
      <c r="H2895" s="274"/>
      <c r="I2895" s="275" t="s">
        <v>258</v>
      </c>
      <c r="J2895" s="271">
        <v>5942</v>
      </c>
      <c r="K2895" s="272">
        <v>13419</v>
      </c>
    </row>
    <row r="2896" spans="2:11" s="256" customFormat="1" ht="13.5" customHeight="1" x14ac:dyDescent="0.2">
      <c r="B2896" s="273"/>
      <c r="C2896" s="273"/>
      <c r="D2896" s="273"/>
      <c r="E2896" s="273"/>
      <c r="F2896" s="273">
        <v>0</v>
      </c>
      <c r="G2896" s="273">
        <v>0</v>
      </c>
      <c r="H2896" s="274"/>
      <c r="I2896" s="275" t="s">
        <v>259</v>
      </c>
      <c r="J2896" s="271">
        <v>5942</v>
      </c>
      <c r="K2896" s="272">
        <v>11568</v>
      </c>
    </row>
    <row r="2897" spans="2:11" s="256" customFormat="1" ht="13.5" customHeight="1" x14ac:dyDescent="0.2">
      <c r="B2897" s="273"/>
      <c r="C2897" s="273"/>
      <c r="D2897" s="273"/>
      <c r="E2897" s="273"/>
      <c r="F2897" s="273">
        <v>0</v>
      </c>
      <c r="G2897" s="273">
        <v>0</v>
      </c>
      <c r="H2897" s="274"/>
      <c r="I2897" s="275" t="s">
        <v>260</v>
      </c>
      <c r="J2897" s="271">
        <v>5942</v>
      </c>
      <c r="K2897" s="272">
        <v>12479</v>
      </c>
    </row>
    <row r="2898" spans="2:11" s="256" customFormat="1" ht="13.5" customHeight="1" x14ac:dyDescent="0.2">
      <c r="B2898" s="273"/>
      <c r="C2898" s="273"/>
      <c r="D2898" s="273"/>
      <c r="E2898" s="273"/>
      <c r="F2898" s="273">
        <v>0</v>
      </c>
      <c r="G2898" s="273">
        <v>0</v>
      </c>
      <c r="H2898" s="274"/>
      <c r="I2898" s="275" t="s">
        <v>261</v>
      </c>
      <c r="J2898" s="271">
        <v>5942</v>
      </c>
      <c r="K2898" s="272">
        <v>12480</v>
      </c>
    </row>
    <row r="2899" spans="2:11" s="256" customFormat="1" ht="13.5" customHeight="1" x14ac:dyDescent="0.2">
      <c r="B2899" s="273"/>
      <c r="C2899" s="273"/>
      <c r="D2899" s="273"/>
      <c r="E2899" s="273"/>
      <c r="F2899" s="273">
        <v>0</v>
      </c>
      <c r="G2899" s="273">
        <v>0</v>
      </c>
      <c r="H2899" s="274"/>
      <c r="I2899" s="275" t="s">
        <v>262</v>
      </c>
      <c r="J2899" s="271">
        <v>5942</v>
      </c>
      <c r="K2899" s="272">
        <v>11578</v>
      </c>
    </row>
    <row r="2900" spans="2:11" s="256" customFormat="1" ht="13.5" customHeight="1" x14ac:dyDescent="0.2">
      <c r="B2900" s="273"/>
      <c r="C2900" s="273"/>
      <c r="D2900" s="273"/>
      <c r="E2900" s="273"/>
      <c r="F2900" s="273">
        <v>0</v>
      </c>
      <c r="G2900" s="273">
        <v>0</v>
      </c>
      <c r="H2900" s="274"/>
      <c r="I2900" s="275" t="s">
        <v>263</v>
      </c>
      <c r="J2900" s="271">
        <v>5942</v>
      </c>
      <c r="K2900" s="272">
        <v>12497</v>
      </c>
    </row>
    <row r="2901" spans="2:11" s="256" customFormat="1" ht="13.5" customHeight="1" x14ac:dyDescent="0.2">
      <c r="B2901" s="273"/>
      <c r="C2901" s="273"/>
      <c r="D2901" s="273"/>
      <c r="E2901" s="273"/>
      <c r="F2901" s="273">
        <v>0</v>
      </c>
      <c r="G2901" s="273">
        <v>0</v>
      </c>
      <c r="H2901" s="274"/>
      <c r="I2901" s="275" t="s">
        <v>264</v>
      </c>
      <c r="J2901" s="271">
        <v>5942</v>
      </c>
      <c r="K2901" s="272">
        <v>15546</v>
      </c>
    </row>
    <row r="2902" spans="2:11" s="256" customFormat="1" ht="13.5" customHeight="1" x14ac:dyDescent="0.2">
      <c r="B2902" s="273"/>
      <c r="C2902" s="273"/>
      <c r="D2902" s="273">
        <v>4</v>
      </c>
      <c r="E2902" s="273">
        <v>0</v>
      </c>
      <c r="F2902" s="273">
        <v>3.1914684636169999</v>
      </c>
      <c r="G2902" s="273">
        <v>3.2176498142905596</v>
      </c>
      <c r="H2902" s="274">
        <v>0.08</v>
      </c>
      <c r="I2902" s="275" t="s">
        <v>265</v>
      </c>
      <c r="J2902" s="271">
        <v>5942</v>
      </c>
      <c r="K2902" s="272">
        <v>12481</v>
      </c>
    </row>
    <row r="2903" spans="2:11" s="256" customFormat="1" ht="13.5" customHeight="1" x14ac:dyDescent="0.2">
      <c r="B2903" s="268"/>
      <c r="C2903" s="268"/>
      <c r="D2903" s="268"/>
      <c r="E2903" s="268"/>
      <c r="F2903" s="268">
        <v>1.35071188158678</v>
      </c>
      <c r="G2903" s="268">
        <v>1.34284037415013</v>
      </c>
      <c r="H2903" s="269"/>
      <c r="I2903" s="270" t="s">
        <v>266</v>
      </c>
      <c r="J2903" s="271">
        <v>5942</v>
      </c>
      <c r="K2903" s="272">
        <v>13594</v>
      </c>
    </row>
    <row r="2904" spans="2:11" s="256" customFormat="1" ht="13.5" customHeight="1" x14ac:dyDescent="0.2">
      <c r="B2904" s="273"/>
      <c r="C2904" s="273"/>
      <c r="D2904" s="273"/>
      <c r="E2904" s="273"/>
      <c r="F2904" s="273">
        <v>0.12391191160874</v>
      </c>
      <c r="G2904" s="273">
        <v>0.12554186396114903</v>
      </c>
      <c r="H2904" s="274"/>
      <c r="I2904" s="275" t="s">
        <v>267</v>
      </c>
      <c r="J2904" s="271">
        <v>5942</v>
      </c>
      <c r="K2904" s="272">
        <v>15609</v>
      </c>
    </row>
    <row r="2905" spans="2:11" s="256" customFormat="1" ht="13.5" customHeight="1" x14ac:dyDescent="0.2">
      <c r="B2905" s="273"/>
      <c r="C2905" s="273"/>
      <c r="D2905" s="273"/>
      <c r="E2905" s="273"/>
      <c r="F2905" s="273">
        <v>0</v>
      </c>
      <c r="G2905" s="273">
        <v>0</v>
      </c>
      <c r="H2905" s="274"/>
      <c r="I2905" s="275" t="s">
        <v>268</v>
      </c>
      <c r="J2905" s="271">
        <v>5942</v>
      </c>
      <c r="K2905" s="272">
        <v>11524</v>
      </c>
    </row>
    <row r="2906" spans="2:11" s="256" customFormat="1" ht="13.5" customHeight="1" x14ac:dyDescent="0.2">
      <c r="B2906" s="273"/>
      <c r="C2906" s="273"/>
      <c r="D2906" s="273"/>
      <c r="E2906" s="273"/>
      <c r="F2906" s="273">
        <v>0</v>
      </c>
      <c r="G2906" s="273">
        <v>0</v>
      </c>
      <c r="H2906" s="274"/>
      <c r="I2906" s="275" t="s">
        <v>269</v>
      </c>
      <c r="J2906" s="271">
        <v>5942</v>
      </c>
      <c r="K2906" s="272">
        <v>15745</v>
      </c>
    </row>
    <row r="2907" spans="2:11" s="256" customFormat="1" ht="13.5" customHeight="1" x14ac:dyDescent="0.2">
      <c r="B2907" s="273"/>
      <c r="C2907" s="273"/>
      <c r="D2907" s="273"/>
      <c r="E2907" s="273"/>
      <c r="F2907" s="273">
        <v>0</v>
      </c>
      <c r="G2907" s="273">
        <v>0</v>
      </c>
      <c r="H2907" s="274"/>
      <c r="I2907" s="275" t="s">
        <v>270</v>
      </c>
      <c r="J2907" s="271">
        <v>5942</v>
      </c>
      <c r="K2907" s="272">
        <v>15545</v>
      </c>
    </row>
    <row r="2908" spans="2:11" s="256" customFormat="1" ht="13.5" customHeight="1" x14ac:dyDescent="0.2">
      <c r="B2908" s="268"/>
      <c r="C2908" s="268"/>
      <c r="D2908" s="268"/>
      <c r="E2908" s="268"/>
      <c r="F2908" s="268">
        <v>95.810782682137187</v>
      </c>
      <c r="G2908" s="268">
        <v>96.0393439418676</v>
      </c>
      <c r="H2908" s="269">
        <v>0</v>
      </c>
      <c r="I2908" s="270" t="s">
        <v>238</v>
      </c>
      <c r="J2908" s="271">
        <v>5942</v>
      </c>
      <c r="K2908" s="272">
        <v>13595</v>
      </c>
    </row>
    <row r="2909" spans="2:11" s="256" customFormat="1" ht="13.5" customHeight="1" x14ac:dyDescent="0.2">
      <c r="B2909" s="273"/>
      <c r="C2909" s="273"/>
      <c r="D2909" s="273"/>
      <c r="E2909" s="273"/>
      <c r="F2909" s="273">
        <v>5.0369381450441297</v>
      </c>
      <c r="G2909" s="273">
        <v>5.0426287393418994</v>
      </c>
      <c r="H2909" s="274"/>
      <c r="I2909" s="275" t="s">
        <v>271</v>
      </c>
      <c r="J2909" s="271">
        <v>5942</v>
      </c>
      <c r="K2909" s="272">
        <v>15610</v>
      </c>
    </row>
    <row r="2910" spans="2:11" s="256" customFormat="1" ht="13.5" customHeight="1" x14ac:dyDescent="0.2">
      <c r="B2910" s="273"/>
      <c r="C2910" s="273"/>
      <c r="D2910" s="273"/>
      <c r="E2910" s="273"/>
      <c r="F2910" s="273">
        <v>45.0382892579605</v>
      </c>
      <c r="G2910" s="273">
        <v>45.193898775452098</v>
      </c>
      <c r="H2910" s="274"/>
      <c r="I2910" s="275" t="s">
        <v>246</v>
      </c>
      <c r="J2910" s="271">
        <v>5942</v>
      </c>
      <c r="K2910" s="272">
        <v>15611</v>
      </c>
    </row>
    <row r="2911" spans="2:11" s="256" customFormat="1" ht="13.5" customHeight="1" x14ac:dyDescent="0.2">
      <c r="B2911" s="273"/>
      <c r="C2911" s="273"/>
      <c r="D2911" s="273"/>
      <c r="E2911" s="273"/>
      <c r="F2911" s="273">
        <v>50.772493424176602</v>
      </c>
      <c r="G2911" s="273">
        <v>50.845445166415494</v>
      </c>
      <c r="H2911" s="274"/>
      <c r="I2911" s="275" t="s">
        <v>272</v>
      </c>
      <c r="J2911" s="271">
        <v>5942</v>
      </c>
      <c r="K2911" s="272">
        <v>15608</v>
      </c>
    </row>
    <row r="2912" spans="2:11" s="256" customFormat="1" ht="13.5" customHeight="1" x14ac:dyDescent="0.2">
      <c r="B2912" s="268"/>
      <c r="C2912" s="268"/>
      <c r="D2912" s="268">
        <v>8</v>
      </c>
      <c r="E2912" s="268">
        <v>0</v>
      </c>
      <c r="F2912" s="268">
        <v>2.9097143249752895</v>
      </c>
      <c r="G2912" s="268">
        <v>2.9326290583122301</v>
      </c>
      <c r="H2912" s="269">
        <v>0</v>
      </c>
      <c r="I2912" s="270" t="s">
        <v>273</v>
      </c>
      <c r="J2912" s="271">
        <v>5942</v>
      </c>
      <c r="K2912" s="272">
        <v>15584</v>
      </c>
    </row>
    <row r="2913" spans="2:11" s="256" customFormat="1" ht="13.5" customHeight="1" x14ac:dyDescent="0.2">
      <c r="B2913" s="268"/>
      <c r="C2913" s="268"/>
      <c r="D2913" s="268"/>
      <c r="E2913" s="268"/>
      <c r="F2913" s="268">
        <v>0</v>
      </c>
      <c r="G2913" s="268">
        <v>0</v>
      </c>
      <c r="H2913" s="269"/>
      <c r="I2913" s="270" t="s">
        <v>274</v>
      </c>
      <c r="J2913" s="271">
        <v>5942</v>
      </c>
      <c r="K2913" s="272">
        <v>17728</v>
      </c>
    </row>
    <row r="2914" spans="2:11" s="256" customFormat="1" ht="13.5" customHeight="1" x14ac:dyDescent="0.2">
      <c r="B2914" s="268"/>
      <c r="C2914" s="268"/>
      <c r="D2914" s="268"/>
      <c r="E2914" s="268"/>
      <c r="F2914" s="268">
        <v>-14.106028665243402</v>
      </c>
      <c r="G2914" s="268">
        <v>-14.2894847302803</v>
      </c>
      <c r="H2914" s="269"/>
      <c r="I2914" s="270" t="s">
        <v>275</v>
      </c>
      <c r="J2914" s="271">
        <v>5942</v>
      </c>
      <c r="K2914" s="272">
        <v>15624</v>
      </c>
    </row>
    <row r="2915" spans="2:11" s="256" customFormat="1" ht="13.5" customHeight="1" x14ac:dyDescent="0.2">
      <c r="B2915" s="268"/>
      <c r="C2915" s="268"/>
      <c r="D2915" s="268">
        <v>10</v>
      </c>
      <c r="E2915" s="268">
        <v>1</v>
      </c>
      <c r="F2915" s="268">
        <v>2.2097936687773001</v>
      </c>
      <c r="G2915" s="268">
        <v>1.9629496426690198</v>
      </c>
      <c r="H2915" s="269"/>
      <c r="I2915" s="270" t="s">
        <v>276</v>
      </c>
      <c r="J2915" s="271">
        <v>5942</v>
      </c>
      <c r="K2915" s="272">
        <v>15644</v>
      </c>
    </row>
    <row r="2916" spans="2:11" s="256" customFormat="1" ht="13.5" customHeight="1" x14ac:dyDescent="0.2">
      <c r="B2916" s="268"/>
      <c r="C2916" s="268"/>
      <c r="D2916" s="268">
        <v>5</v>
      </c>
      <c r="E2916" s="268">
        <v>0</v>
      </c>
      <c r="F2916" s="268">
        <v>0</v>
      </c>
      <c r="G2916" s="268">
        <v>0</v>
      </c>
      <c r="H2916" s="269"/>
      <c r="I2916" s="270" t="s">
        <v>239</v>
      </c>
      <c r="J2916" s="271">
        <v>5942</v>
      </c>
      <c r="K2916" s="272">
        <v>15704</v>
      </c>
    </row>
    <row r="2917" spans="2:11" s="256" customFormat="1" ht="13.5" customHeight="1" x14ac:dyDescent="0.2">
      <c r="B2917" s="268"/>
      <c r="C2917" s="268"/>
      <c r="D2917" s="268"/>
      <c r="E2917" s="268"/>
      <c r="F2917" s="268">
        <v>6.1011827885922996</v>
      </c>
      <c r="G2917" s="268">
        <v>6.1502788726027999</v>
      </c>
      <c r="H2917" s="269">
        <v>4.1847209948657996E-2</v>
      </c>
      <c r="I2917" s="270" t="s">
        <v>277</v>
      </c>
      <c r="J2917" s="271">
        <v>5942</v>
      </c>
      <c r="K2917" s="272">
        <v>15749</v>
      </c>
    </row>
    <row r="2918" spans="2:11" s="256" customFormat="1" ht="13.5" customHeight="1" x14ac:dyDescent="0.2">
      <c r="B2918" s="268"/>
      <c r="C2918" s="268"/>
      <c r="D2918" s="268"/>
      <c r="E2918" s="268"/>
      <c r="F2918" s="268">
        <v>105.20425595121</v>
      </c>
      <c r="G2918" s="268">
        <v>105.24255863837401</v>
      </c>
      <c r="H2918" s="269">
        <v>1.07011464216952E-2</v>
      </c>
      <c r="I2918" s="270" t="s">
        <v>278</v>
      </c>
      <c r="J2918" s="271">
        <v>5942</v>
      </c>
      <c r="K2918" s="272">
        <v>11258</v>
      </c>
    </row>
    <row r="2919" spans="2:11" s="256" customFormat="1" ht="13.5" customHeight="1" x14ac:dyDescent="0.2">
      <c r="B2919" s="268"/>
      <c r="C2919" s="268"/>
      <c r="D2919" s="268"/>
      <c r="E2919" s="268"/>
      <c r="F2919" s="268">
        <v>1.0824968117030498</v>
      </c>
      <c r="G2919" s="268">
        <v>1.08998618123475</v>
      </c>
      <c r="H2919" s="269">
        <v>0.752701676597342</v>
      </c>
      <c r="I2919" s="270" t="s">
        <v>240</v>
      </c>
      <c r="J2919" s="271">
        <v>5942</v>
      </c>
      <c r="K2919" s="272">
        <v>15705</v>
      </c>
    </row>
    <row r="2920" spans="2:11" s="256" customFormat="1" ht="13.5" customHeight="1" x14ac:dyDescent="0.2">
      <c r="B2920" s="268"/>
      <c r="C2920" s="268"/>
      <c r="D2920" s="268"/>
      <c r="E2920" s="268"/>
      <c r="F2920" s="268">
        <v>25.510770630793896</v>
      </c>
      <c r="G2920" s="268">
        <v>25.367394141534799</v>
      </c>
      <c r="H2920" s="269">
        <v>0</v>
      </c>
      <c r="I2920" s="270" t="s">
        <v>279</v>
      </c>
      <c r="J2920" s="271">
        <v>5942</v>
      </c>
      <c r="K2920" s="272">
        <v>16144</v>
      </c>
    </row>
    <row r="2921" spans="2:11" s="256" customFormat="1" ht="13.5" customHeight="1" x14ac:dyDescent="0.2">
      <c r="B2921" s="273"/>
      <c r="C2921" s="273"/>
      <c r="D2921" s="273"/>
      <c r="E2921" s="273"/>
      <c r="F2921" s="273">
        <v>1.2267999699780399</v>
      </c>
      <c r="G2921" s="273">
        <v>1.2172985101889799</v>
      </c>
      <c r="H2921" s="274"/>
      <c r="I2921" s="275" t="s">
        <v>508</v>
      </c>
      <c r="J2921" s="271">
        <v>5942</v>
      </c>
      <c r="K2921" s="272">
        <v>12755</v>
      </c>
    </row>
    <row r="2922" spans="2:11" s="256" customFormat="1" ht="13.5" customHeight="1" x14ac:dyDescent="0.2">
      <c r="B2922" s="273"/>
      <c r="C2922" s="273"/>
      <c r="D2922" s="273"/>
      <c r="E2922" s="273"/>
      <c r="F2922" s="273">
        <v>0</v>
      </c>
      <c r="G2922" s="273">
        <v>0</v>
      </c>
      <c r="H2922" s="274"/>
      <c r="I2922" s="275" t="s">
        <v>509</v>
      </c>
      <c r="J2922" s="271">
        <v>5942</v>
      </c>
      <c r="K2922" s="272">
        <v>12359</v>
      </c>
    </row>
    <row r="2923" spans="2:11" s="256" customFormat="1" ht="26.25" customHeight="1" x14ac:dyDescent="0.2"/>
    <row r="2924" spans="2:11" s="256" customFormat="1" ht="13.5" customHeight="1" x14ac:dyDescent="0.2">
      <c r="B2924" s="257"/>
      <c r="C2924" s="258"/>
      <c r="D2924" s="258"/>
      <c r="E2924" s="258"/>
      <c r="F2924" s="258"/>
      <c r="G2924" s="259"/>
      <c r="H2924" s="260" t="s">
        <v>381</v>
      </c>
      <c r="I2924" s="261"/>
      <c r="J2924" s="262" t="s">
        <v>228</v>
      </c>
      <c r="K2924" s="262" t="s">
        <v>229</v>
      </c>
    </row>
    <row r="2925" spans="2:11" s="256" customFormat="1" ht="13.5" customHeight="1" x14ac:dyDescent="0.2">
      <c r="B2925" s="263"/>
      <c r="C2925" s="264"/>
      <c r="D2925" s="264"/>
      <c r="E2925" s="264"/>
      <c r="F2925" s="369" t="s">
        <v>637</v>
      </c>
      <c r="G2925" s="369"/>
      <c r="H2925" s="369"/>
      <c r="I2925" s="261"/>
      <c r="J2925" s="261"/>
      <c r="K2925" s="265"/>
    </row>
    <row r="2926" spans="2:11" s="256" customFormat="1" ht="13.5" customHeight="1" x14ac:dyDescent="0.2">
      <c r="B2926" s="367" t="s">
        <v>231</v>
      </c>
      <c r="C2926" s="367"/>
      <c r="D2926" s="367" t="s">
        <v>232</v>
      </c>
      <c r="E2926" s="367"/>
      <c r="F2926" s="266" t="s">
        <v>232</v>
      </c>
      <c r="G2926" s="266" t="s">
        <v>232</v>
      </c>
      <c r="H2926" s="368" t="s">
        <v>231</v>
      </c>
      <c r="I2926" s="267" t="s">
        <v>233</v>
      </c>
      <c r="J2926" s="261"/>
      <c r="K2926" s="265"/>
    </row>
    <row r="2927" spans="2:11" s="256" customFormat="1" ht="13.5" customHeight="1" x14ac:dyDescent="0.2">
      <c r="B2927" s="266" t="s">
        <v>234</v>
      </c>
      <c r="C2927" s="266" t="s">
        <v>235</v>
      </c>
      <c r="D2927" s="266" t="s">
        <v>234</v>
      </c>
      <c r="E2927" s="266" t="s">
        <v>235</v>
      </c>
      <c r="F2927" s="266" t="s">
        <v>592</v>
      </c>
      <c r="G2927" s="266" t="s">
        <v>594</v>
      </c>
      <c r="H2927" s="368"/>
      <c r="I2927" s="261"/>
      <c r="J2927" s="261"/>
      <c r="K2927" s="265"/>
    </row>
    <row r="2928" spans="2:11" s="256" customFormat="1" ht="13.5" customHeight="1" x14ac:dyDescent="0.2">
      <c r="B2928" s="268"/>
      <c r="C2928" s="268"/>
      <c r="D2928" s="268"/>
      <c r="E2928" s="268"/>
      <c r="F2928" s="268">
        <v>29.611017950426998</v>
      </c>
      <c r="G2928" s="268">
        <v>29.674013168876499</v>
      </c>
      <c r="H2928" s="269">
        <v>3.0574982018869701</v>
      </c>
      <c r="I2928" s="270" t="s">
        <v>236</v>
      </c>
      <c r="J2928" s="271">
        <v>6051</v>
      </c>
      <c r="K2928" s="272">
        <v>13591</v>
      </c>
    </row>
    <row r="2929" spans="2:11" s="256" customFormat="1" ht="13.5" customHeight="1" x14ac:dyDescent="0.2">
      <c r="B2929" s="268"/>
      <c r="C2929" s="268"/>
      <c r="D2929" s="268"/>
      <c r="E2929" s="268"/>
      <c r="F2929" s="268">
        <v>29.611017950426998</v>
      </c>
      <c r="G2929" s="268">
        <v>29.674013168876499</v>
      </c>
      <c r="H2929" s="269">
        <v>3.0574982018869701</v>
      </c>
      <c r="I2929" s="270" t="s">
        <v>250</v>
      </c>
      <c r="J2929" s="271">
        <v>6051</v>
      </c>
      <c r="K2929" s="272">
        <v>19967</v>
      </c>
    </row>
    <row r="2930" spans="2:11" s="256" customFormat="1" ht="13.5" customHeight="1" x14ac:dyDescent="0.2">
      <c r="B2930" s="273"/>
      <c r="C2930" s="273"/>
      <c r="D2930" s="273"/>
      <c r="E2930" s="273"/>
      <c r="F2930" s="273">
        <v>4.8783517219370296</v>
      </c>
      <c r="G2930" s="273">
        <v>4.8835413685777098</v>
      </c>
      <c r="H2930" s="274">
        <v>2.4700000000000002</v>
      </c>
      <c r="I2930" s="275" t="s">
        <v>251</v>
      </c>
      <c r="J2930" s="271">
        <v>6051</v>
      </c>
      <c r="K2930" s="272">
        <v>15744</v>
      </c>
    </row>
    <row r="2931" spans="2:11" s="256" customFormat="1" ht="13.5" customHeight="1" x14ac:dyDescent="0.2">
      <c r="B2931" s="273"/>
      <c r="C2931" s="273"/>
      <c r="D2931" s="273"/>
      <c r="E2931" s="273"/>
      <c r="F2931" s="273">
        <v>24.732666228489901</v>
      </c>
      <c r="G2931" s="273">
        <v>24.7904718002988</v>
      </c>
      <c r="H2931" s="274">
        <v>3.1733782626265898</v>
      </c>
      <c r="I2931" s="275" t="s">
        <v>252</v>
      </c>
      <c r="J2931" s="271">
        <v>6051</v>
      </c>
      <c r="K2931" s="272">
        <v>13462</v>
      </c>
    </row>
    <row r="2932" spans="2:11" s="256" customFormat="1" ht="13.5" customHeight="1" x14ac:dyDescent="0.2">
      <c r="B2932" s="273"/>
      <c r="C2932" s="273"/>
      <c r="D2932" s="273"/>
      <c r="E2932" s="273"/>
      <c r="F2932" s="273">
        <v>0</v>
      </c>
      <c r="G2932" s="273">
        <v>0</v>
      </c>
      <c r="H2932" s="274"/>
      <c r="I2932" s="275" t="s">
        <v>253</v>
      </c>
      <c r="J2932" s="271">
        <v>6051</v>
      </c>
      <c r="K2932" s="272">
        <v>15544</v>
      </c>
    </row>
    <row r="2933" spans="2:11" s="256" customFormat="1" ht="13.5" customHeight="1" x14ac:dyDescent="0.2">
      <c r="B2933" s="273"/>
      <c r="C2933" s="273"/>
      <c r="D2933" s="273"/>
      <c r="E2933" s="273"/>
      <c r="F2933" s="273">
        <v>0</v>
      </c>
      <c r="G2933" s="273">
        <v>0</v>
      </c>
      <c r="H2933" s="274"/>
      <c r="I2933" s="275" t="s">
        <v>254</v>
      </c>
      <c r="J2933" s="271">
        <v>6051</v>
      </c>
      <c r="K2933" s="272">
        <v>12978</v>
      </c>
    </row>
    <row r="2934" spans="2:11" s="256" customFormat="1" ht="13.5" customHeight="1" x14ac:dyDescent="0.2">
      <c r="B2934" s="268"/>
      <c r="C2934" s="268"/>
      <c r="D2934" s="268"/>
      <c r="E2934" s="268"/>
      <c r="F2934" s="268">
        <v>41.522462455680397</v>
      </c>
      <c r="G2934" s="268">
        <v>41.523617167007998</v>
      </c>
      <c r="H2934" s="269">
        <v>0.99932577626613894</v>
      </c>
      <c r="I2934" s="270" t="s">
        <v>237</v>
      </c>
      <c r="J2934" s="271">
        <v>6051</v>
      </c>
      <c r="K2934" s="272">
        <v>17726</v>
      </c>
    </row>
    <row r="2935" spans="2:11" s="256" customFormat="1" ht="13.5" customHeight="1" x14ac:dyDescent="0.2">
      <c r="B2935" s="273"/>
      <c r="C2935" s="273"/>
      <c r="D2935" s="273"/>
      <c r="E2935" s="273"/>
      <c r="F2935" s="273">
        <v>4.9209670811391</v>
      </c>
      <c r="G2935" s="273">
        <v>4.8721152117870101</v>
      </c>
      <c r="H2935" s="274"/>
      <c r="I2935" s="275" t="s">
        <v>255</v>
      </c>
      <c r="J2935" s="271">
        <v>6051</v>
      </c>
      <c r="K2935" s="272">
        <v>17727</v>
      </c>
    </row>
    <row r="2936" spans="2:11" s="256" customFormat="1" ht="13.5" customHeight="1" x14ac:dyDescent="0.2">
      <c r="B2936" s="268"/>
      <c r="C2936" s="268"/>
      <c r="D2936" s="268"/>
      <c r="E2936" s="268"/>
      <c r="F2936" s="268">
        <v>36.601495374541294</v>
      </c>
      <c r="G2936" s="268">
        <v>36.651501955221001</v>
      </c>
      <c r="H2936" s="269">
        <v>1.1336822881522599</v>
      </c>
      <c r="I2936" s="270" t="s">
        <v>256</v>
      </c>
      <c r="J2936" s="271">
        <v>6051</v>
      </c>
      <c r="K2936" s="272">
        <v>13592</v>
      </c>
    </row>
    <row r="2937" spans="2:11" s="256" customFormat="1" ht="13.5" customHeight="1" x14ac:dyDescent="0.2">
      <c r="B2937" s="273"/>
      <c r="C2937" s="273"/>
      <c r="D2937" s="273"/>
      <c r="E2937" s="273"/>
      <c r="F2937" s="273">
        <v>26.9009935105504</v>
      </c>
      <c r="G2937" s="273">
        <v>26.932069637260298</v>
      </c>
      <c r="H2937" s="274">
        <v>0.61166663117364395</v>
      </c>
      <c r="I2937" s="275" t="s">
        <v>257</v>
      </c>
      <c r="J2937" s="271">
        <v>6051</v>
      </c>
      <c r="K2937" s="272">
        <v>11566</v>
      </c>
    </row>
    <row r="2938" spans="2:11" s="256" customFormat="1" ht="13.5" customHeight="1" x14ac:dyDescent="0.2">
      <c r="B2938" s="273"/>
      <c r="C2938" s="273"/>
      <c r="D2938" s="273"/>
      <c r="E2938" s="273"/>
      <c r="F2938" s="273">
        <v>9.6414543288693402</v>
      </c>
      <c r="G2938" s="273">
        <v>9.6602962856922581</v>
      </c>
      <c r="H2938" s="274">
        <v>2.5946103780087899</v>
      </c>
      <c r="I2938" s="275" t="s">
        <v>258</v>
      </c>
      <c r="J2938" s="271">
        <v>6051</v>
      </c>
      <c r="K2938" s="272">
        <v>13419</v>
      </c>
    </row>
    <row r="2939" spans="2:11" s="256" customFormat="1" ht="13.5" customHeight="1" x14ac:dyDescent="0.2">
      <c r="B2939" s="273"/>
      <c r="C2939" s="273"/>
      <c r="D2939" s="273"/>
      <c r="E2939" s="273"/>
      <c r="F2939" s="273">
        <v>0</v>
      </c>
      <c r="G2939" s="273">
        <v>0</v>
      </c>
      <c r="H2939" s="274"/>
      <c r="I2939" s="275" t="s">
        <v>259</v>
      </c>
      <c r="J2939" s="271">
        <v>6051</v>
      </c>
      <c r="K2939" s="272">
        <v>11568</v>
      </c>
    </row>
    <row r="2940" spans="2:11" s="256" customFormat="1" ht="13.5" customHeight="1" x14ac:dyDescent="0.2">
      <c r="B2940" s="273"/>
      <c r="C2940" s="273"/>
      <c r="D2940" s="273"/>
      <c r="E2940" s="273"/>
      <c r="F2940" s="273">
        <v>5.9047535121592096E-2</v>
      </c>
      <c r="G2940" s="273">
        <v>5.91360322683952E-2</v>
      </c>
      <c r="H2940" s="274">
        <v>0.41</v>
      </c>
      <c r="I2940" s="275" t="s">
        <v>260</v>
      </c>
      <c r="J2940" s="271">
        <v>6051</v>
      </c>
      <c r="K2940" s="272">
        <v>12479</v>
      </c>
    </row>
    <row r="2941" spans="2:11" s="256" customFormat="1" ht="13.5" customHeight="1" x14ac:dyDescent="0.2">
      <c r="B2941" s="273"/>
      <c r="C2941" s="273"/>
      <c r="D2941" s="273"/>
      <c r="E2941" s="273"/>
      <c r="F2941" s="273">
        <v>0</v>
      </c>
      <c r="G2941" s="273">
        <v>0</v>
      </c>
      <c r="H2941" s="274"/>
      <c r="I2941" s="275" t="s">
        <v>261</v>
      </c>
      <c r="J2941" s="271">
        <v>6051</v>
      </c>
      <c r="K2941" s="272">
        <v>12480</v>
      </c>
    </row>
    <row r="2942" spans="2:11" s="256" customFormat="1" ht="13.5" customHeight="1" x14ac:dyDescent="0.2">
      <c r="B2942" s="273"/>
      <c r="C2942" s="273"/>
      <c r="D2942" s="273"/>
      <c r="E2942" s="273"/>
      <c r="F2942" s="273">
        <v>0</v>
      </c>
      <c r="G2942" s="273">
        <v>0</v>
      </c>
      <c r="H2942" s="274"/>
      <c r="I2942" s="275" t="s">
        <v>262</v>
      </c>
      <c r="J2942" s="271">
        <v>6051</v>
      </c>
      <c r="K2942" s="272">
        <v>11578</v>
      </c>
    </row>
    <row r="2943" spans="2:11" s="256" customFormat="1" ht="13.5" customHeight="1" x14ac:dyDescent="0.2">
      <c r="B2943" s="273"/>
      <c r="C2943" s="273"/>
      <c r="D2943" s="273"/>
      <c r="E2943" s="273"/>
      <c r="F2943" s="273">
        <v>0</v>
      </c>
      <c r="G2943" s="273">
        <v>0</v>
      </c>
      <c r="H2943" s="274"/>
      <c r="I2943" s="275" t="s">
        <v>263</v>
      </c>
      <c r="J2943" s="271">
        <v>6051</v>
      </c>
      <c r="K2943" s="272">
        <v>12497</v>
      </c>
    </row>
    <row r="2944" spans="2:11" s="256" customFormat="1" ht="13.5" customHeight="1" x14ac:dyDescent="0.2">
      <c r="B2944" s="273"/>
      <c r="C2944" s="273"/>
      <c r="D2944" s="273"/>
      <c r="E2944" s="273"/>
      <c r="F2944" s="273">
        <v>0</v>
      </c>
      <c r="G2944" s="273">
        <v>0</v>
      </c>
      <c r="H2944" s="274"/>
      <c r="I2944" s="275" t="s">
        <v>264</v>
      </c>
      <c r="J2944" s="271">
        <v>6051</v>
      </c>
      <c r="K2944" s="272">
        <v>15546</v>
      </c>
    </row>
    <row r="2945" spans="2:11" s="256" customFormat="1" ht="13.5" customHeight="1" x14ac:dyDescent="0.2">
      <c r="B2945" s="273"/>
      <c r="C2945" s="273"/>
      <c r="D2945" s="273"/>
      <c r="E2945" s="273"/>
      <c r="F2945" s="273">
        <v>0</v>
      </c>
      <c r="G2945" s="273">
        <v>0</v>
      </c>
      <c r="H2945" s="274"/>
      <c r="I2945" s="275" t="s">
        <v>265</v>
      </c>
      <c r="J2945" s="271">
        <v>6051</v>
      </c>
      <c r="K2945" s="272">
        <v>12481</v>
      </c>
    </row>
    <row r="2946" spans="2:11" s="256" customFormat="1" ht="13.5" customHeight="1" x14ac:dyDescent="0.2">
      <c r="B2946" s="268"/>
      <c r="C2946" s="268"/>
      <c r="D2946" s="268"/>
      <c r="E2946" s="268"/>
      <c r="F2946" s="268">
        <v>9.78805636213513</v>
      </c>
      <c r="G2946" s="268">
        <v>9.85896049819846</v>
      </c>
      <c r="H2946" s="269">
        <v>2.4770522428311899</v>
      </c>
      <c r="I2946" s="270" t="s">
        <v>266</v>
      </c>
      <c r="J2946" s="271">
        <v>6051</v>
      </c>
      <c r="K2946" s="272">
        <v>13594</v>
      </c>
    </row>
    <row r="2947" spans="2:11" s="256" customFormat="1" ht="13.5" customHeight="1" x14ac:dyDescent="0.2">
      <c r="B2947" s="273"/>
      <c r="C2947" s="273"/>
      <c r="D2947" s="273"/>
      <c r="E2947" s="273"/>
      <c r="F2947" s="273">
        <v>0</v>
      </c>
      <c r="G2947" s="273">
        <v>0</v>
      </c>
      <c r="H2947" s="274"/>
      <c r="I2947" s="275" t="s">
        <v>267</v>
      </c>
      <c r="J2947" s="271">
        <v>6051</v>
      </c>
      <c r="K2947" s="272">
        <v>15609</v>
      </c>
    </row>
    <row r="2948" spans="2:11" s="256" customFormat="1" ht="13.5" customHeight="1" x14ac:dyDescent="0.2">
      <c r="B2948" s="273"/>
      <c r="C2948" s="273"/>
      <c r="D2948" s="273"/>
      <c r="E2948" s="273"/>
      <c r="F2948" s="273">
        <v>9.5833777241038582</v>
      </c>
      <c r="G2948" s="273">
        <v>9.6527340179871182</v>
      </c>
      <c r="H2948" s="274">
        <v>2.5299563121469397</v>
      </c>
      <c r="I2948" s="275" t="s">
        <v>268</v>
      </c>
      <c r="J2948" s="271">
        <v>6051</v>
      </c>
      <c r="K2948" s="272">
        <v>11524</v>
      </c>
    </row>
    <row r="2949" spans="2:11" s="256" customFormat="1" ht="13.5" customHeight="1" x14ac:dyDescent="0.2">
      <c r="B2949" s="273"/>
      <c r="C2949" s="273"/>
      <c r="D2949" s="273"/>
      <c r="E2949" s="273"/>
      <c r="F2949" s="273">
        <v>0</v>
      </c>
      <c r="G2949" s="273">
        <v>0</v>
      </c>
      <c r="H2949" s="274"/>
      <c r="I2949" s="275" t="s">
        <v>269</v>
      </c>
      <c r="J2949" s="271">
        <v>6051</v>
      </c>
      <c r="K2949" s="272">
        <v>15745</v>
      </c>
    </row>
    <row r="2950" spans="2:11" s="256" customFormat="1" ht="13.5" customHeight="1" x14ac:dyDescent="0.2">
      <c r="B2950" s="273"/>
      <c r="C2950" s="273"/>
      <c r="D2950" s="273"/>
      <c r="E2950" s="273"/>
      <c r="F2950" s="273">
        <v>0</v>
      </c>
      <c r="G2950" s="273">
        <v>0</v>
      </c>
      <c r="H2950" s="274"/>
      <c r="I2950" s="275" t="s">
        <v>270</v>
      </c>
      <c r="J2950" s="271">
        <v>6051</v>
      </c>
      <c r="K2950" s="272">
        <v>15545</v>
      </c>
    </row>
    <row r="2951" spans="2:11" s="256" customFormat="1" ht="13.5" customHeight="1" x14ac:dyDescent="0.2">
      <c r="B2951" s="268"/>
      <c r="C2951" s="268"/>
      <c r="D2951" s="268"/>
      <c r="E2951" s="268"/>
      <c r="F2951" s="268">
        <v>19.0784632317575</v>
      </c>
      <c r="G2951" s="268">
        <v>18.943409165917096</v>
      </c>
      <c r="H2951" s="269"/>
      <c r="I2951" s="270" t="s">
        <v>238</v>
      </c>
      <c r="J2951" s="271">
        <v>6051</v>
      </c>
      <c r="K2951" s="272">
        <v>13595</v>
      </c>
    </row>
    <row r="2952" spans="2:11" s="256" customFormat="1" ht="13.5" customHeight="1" x14ac:dyDescent="0.2">
      <c r="B2952" s="273"/>
      <c r="C2952" s="273"/>
      <c r="D2952" s="273"/>
      <c r="E2952" s="273"/>
      <c r="F2952" s="273">
        <v>0</v>
      </c>
      <c r="G2952" s="273">
        <v>0</v>
      </c>
      <c r="H2952" s="274"/>
      <c r="I2952" s="275" t="s">
        <v>271</v>
      </c>
      <c r="J2952" s="271">
        <v>6051</v>
      </c>
      <c r="K2952" s="272">
        <v>15610</v>
      </c>
    </row>
    <row r="2953" spans="2:11" s="256" customFormat="1" ht="13.5" customHeight="1" x14ac:dyDescent="0.2">
      <c r="B2953" s="273"/>
      <c r="C2953" s="273"/>
      <c r="D2953" s="273"/>
      <c r="E2953" s="273"/>
      <c r="F2953" s="273">
        <v>4.900941903193039</v>
      </c>
      <c r="G2953" s="273">
        <v>4.8910282443972894</v>
      </c>
      <c r="H2953" s="274"/>
      <c r="I2953" s="275" t="s">
        <v>246</v>
      </c>
      <c r="J2953" s="271">
        <v>6051</v>
      </c>
      <c r="K2953" s="272">
        <v>15611</v>
      </c>
    </row>
    <row r="2954" spans="2:11" s="256" customFormat="1" ht="13.5" customHeight="1" x14ac:dyDescent="0.2">
      <c r="B2954" s="273"/>
      <c r="C2954" s="273"/>
      <c r="D2954" s="273"/>
      <c r="E2954" s="273"/>
      <c r="F2954" s="273">
        <v>14.177521328564399</v>
      </c>
      <c r="G2954" s="273">
        <v>14.052380921519799</v>
      </c>
      <c r="H2954" s="274"/>
      <c r="I2954" s="275" t="s">
        <v>272</v>
      </c>
      <c r="J2954" s="271">
        <v>6051</v>
      </c>
      <c r="K2954" s="272">
        <v>15608</v>
      </c>
    </row>
    <row r="2955" spans="2:11" s="256" customFormat="1" ht="13.5" customHeight="1" x14ac:dyDescent="0.2">
      <c r="B2955" s="268"/>
      <c r="C2955" s="268"/>
      <c r="D2955" s="268"/>
      <c r="E2955" s="268"/>
      <c r="F2955" s="268">
        <v>0</v>
      </c>
      <c r="G2955" s="268">
        <v>0</v>
      </c>
      <c r="H2955" s="269"/>
      <c r="I2955" s="270" t="s">
        <v>273</v>
      </c>
      <c r="J2955" s="271">
        <v>6051</v>
      </c>
      <c r="K2955" s="272">
        <v>15584</v>
      </c>
    </row>
    <row r="2956" spans="2:11" s="256" customFormat="1" ht="13.5" customHeight="1" x14ac:dyDescent="0.2">
      <c r="B2956" s="268"/>
      <c r="C2956" s="268"/>
      <c r="D2956" s="268"/>
      <c r="E2956" s="268"/>
      <c r="F2956" s="268">
        <v>0</v>
      </c>
      <c r="G2956" s="268">
        <v>0</v>
      </c>
      <c r="H2956" s="269"/>
      <c r="I2956" s="270" t="s">
        <v>274</v>
      </c>
      <c r="J2956" s="271">
        <v>6051</v>
      </c>
      <c r="K2956" s="272">
        <v>17728</v>
      </c>
    </row>
    <row r="2957" spans="2:11" s="256" customFormat="1" ht="13.5" customHeight="1" x14ac:dyDescent="0.2">
      <c r="B2957" s="268"/>
      <c r="C2957" s="268"/>
      <c r="D2957" s="268"/>
      <c r="E2957" s="268"/>
      <c r="F2957" s="268">
        <v>0</v>
      </c>
      <c r="G2957" s="268">
        <v>0</v>
      </c>
      <c r="H2957" s="269"/>
      <c r="I2957" s="270" t="s">
        <v>275</v>
      </c>
      <c r="J2957" s="271">
        <v>6051</v>
      </c>
      <c r="K2957" s="272">
        <v>15624</v>
      </c>
    </row>
    <row r="2958" spans="2:11" s="256" customFormat="1" ht="13.5" customHeight="1" x14ac:dyDescent="0.2">
      <c r="B2958" s="268"/>
      <c r="C2958" s="268"/>
      <c r="D2958" s="268"/>
      <c r="E2958" s="268"/>
      <c r="F2958" s="268">
        <v>5.1256457191703593</v>
      </c>
      <c r="G2958" s="268">
        <v>5.0783416919983502</v>
      </c>
      <c r="H2958" s="269"/>
      <c r="I2958" s="270" t="s">
        <v>276</v>
      </c>
      <c r="J2958" s="271">
        <v>6051</v>
      </c>
      <c r="K2958" s="272">
        <v>15644</v>
      </c>
    </row>
    <row r="2959" spans="2:11" s="256" customFormat="1" ht="13.5" customHeight="1" x14ac:dyDescent="0.2">
      <c r="B2959" s="268"/>
      <c r="C2959" s="268"/>
      <c r="D2959" s="268"/>
      <c r="E2959" s="268"/>
      <c r="F2959" s="268">
        <v>34.375091487715402</v>
      </c>
      <c r="G2959" s="268">
        <v>34.502341850554295</v>
      </c>
      <c r="H2959" s="269">
        <v>2.9892528977616104</v>
      </c>
      <c r="I2959" s="270" t="s">
        <v>239</v>
      </c>
      <c r="J2959" s="271">
        <v>6051</v>
      </c>
      <c r="K2959" s="272">
        <v>15704</v>
      </c>
    </row>
    <row r="2960" spans="2:11" s="256" customFormat="1" ht="13.5" customHeight="1" x14ac:dyDescent="0.2">
      <c r="B2960" s="268"/>
      <c r="C2960" s="268"/>
      <c r="D2960" s="268"/>
      <c r="E2960" s="268"/>
      <c r="F2960" s="268">
        <v>0</v>
      </c>
      <c r="G2960" s="268">
        <v>0</v>
      </c>
      <c r="H2960" s="269"/>
      <c r="I2960" s="270" t="s">
        <v>277</v>
      </c>
      <c r="J2960" s="271">
        <v>6051</v>
      </c>
      <c r="K2960" s="272">
        <v>15749</v>
      </c>
    </row>
    <row r="2961" spans="2:11" s="256" customFormat="1" ht="13.5" customHeight="1" x14ac:dyDescent="0.2">
      <c r="B2961" s="268"/>
      <c r="C2961" s="268"/>
      <c r="D2961" s="268"/>
      <c r="E2961" s="268"/>
      <c r="F2961" s="268">
        <v>100</v>
      </c>
      <c r="G2961" s="268">
        <v>100</v>
      </c>
      <c r="H2961" s="269">
        <v>1.5627562813026301</v>
      </c>
      <c r="I2961" s="270" t="s">
        <v>278</v>
      </c>
      <c r="J2961" s="271">
        <v>6051</v>
      </c>
      <c r="K2961" s="272">
        <v>11258</v>
      </c>
    </row>
    <row r="2962" spans="2:11" s="256" customFormat="1" ht="13.5" customHeight="1" x14ac:dyDescent="0.2">
      <c r="B2962" s="268"/>
      <c r="C2962" s="268"/>
      <c r="D2962" s="268"/>
      <c r="E2962" s="268"/>
      <c r="F2962" s="268">
        <v>41.420799561356795</v>
      </c>
      <c r="G2962" s="268">
        <v>41.475907291530298</v>
      </c>
      <c r="H2962" s="269">
        <v>1.2920993041312498</v>
      </c>
      <c r="I2962" s="270" t="s">
        <v>240</v>
      </c>
      <c r="J2962" s="271">
        <v>6051</v>
      </c>
      <c r="K2962" s="272">
        <v>15705</v>
      </c>
    </row>
    <row r="2963" spans="2:11" s="256" customFormat="1" ht="13.5" customHeight="1" x14ac:dyDescent="0.2">
      <c r="B2963" s="268"/>
      <c r="C2963" s="268"/>
      <c r="D2963" s="268"/>
      <c r="E2963" s="268"/>
      <c r="F2963" s="268">
        <v>17.585289224448299</v>
      </c>
      <c r="G2963" s="268">
        <v>17.640341970251598</v>
      </c>
      <c r="H2963" s="269">
        <v>1.37873916404384</v>
      </c>
      <c r="I2963" s="270" t="s">
        <v>279</v>
      </c>
      <c r="J2963" s="271">
        <v>6051</v>
      </c>
      <c r="K2963" s="272">
        <v>16144</v>
      </c>
    </row>
    <row r="2964" spans="2:11" s="256" customFormat="1" ht="13.5" customHeight="1" x14ac:dyDescent="0.2">
      <c r="B2964" s="273"/>
      <c r="C2964" s="273"/>
      <c r="D2964" s="273"/>
      <c r="E2964" s="273"/>
      <c r="F2964" s="273">
        <v>0.20467863803126798</v>
      </c>
      <c r="G2964" s="273">
        <v>0.20622648021133802</v>
      </c>
      <c r="H2964" s="274"/>
      <c r="I2964" s="275" t="s">
        <v>508</v>
      </c>
      <c r="J2964" s="271">
        <v>6051</v>
      </c>
      <c r="K2964" s="272">
        <v>12755</v>
      </c>
    </row>
    <row r="2965" spans="2:11" s="256" customFormat="1" ht="13.5" customHeight="1" x14ac:dyDescent="0.2">
      <c r="B2965" s="273"/>
      <c r="C2965" s="273"/>
      <c r="D2965" s="273"/>
      <c r="E2965" s="273"/>
      <c r="F2965" s="273">
        <v>0</v>
      </c>
      <c r="G2965" s="273">
        <v>0</v>
      </c>
      <c r="H2965" s="274"/>
      <c r="I2965" s="275" t="s">
        <v>509</v>
      </c>
      <c r="J2965" s="271">
        <v>6051</v>
      </c>
      <c r="K2965" s="272">
        <v>12359</v>
      </c>
    </row>
    <row r="2966" spans="2:11" s="256" customFormat="1" ht="26.25" customHeight="1" x14ac:dyDescent="0.2"/>
    <row r="2967" spans="2:11" s="256" customFormat="1" ht="13.5" customHeight="1" x14ac:dyDescent="0.2">
      <c r="B2967" s="257"/>
      <c r="C2967" s="258"/>
      <c r="D2967" s="258"/>
      <c r="E2967" s="258"/>
      <c r="F2967" s="258"/>
      <c r="G2967" s="259"/>
      <c r="H2967" s="260" t="s">
        <v>382</v>
      </c>
      <c r="I2967" s="261"/>
      <c r="J2967" s="262" t="s">
        <v>228</v>
      </c>
      <c r="K2967" s="262" t="s">
        <v>229</v>
      </c>
    </row>
    <row r="2968" spans="2:11" s="256" customFormat="1" ht="13.5" customHeight="1" x14ac:dyDescent="0.2">
      <c r="B2968" s="263"/>
      <c r="C2968" s="264"/>
      <c r="D2968" s="264"/>
      <c r="E2968" s="264"/>
      <c r="F2968" s="369" t="s">
        <v>638</v>
      </c>
      <c r="G2968" s="369"/>
      <c r="H2968" s="369"/>
      <c r="I2968" s="261"/>
      <c r="J2968" s="261"/>
      <c r="K2968" s="265"/>
    </row>
    <row r="2969" spans="2:11" s="256" customFormat="1" ht="13.5" customHeight="1" x14ac:dyDescent="0.2">
      <c r="B2969" s="367" t="s">
        <v>231</v>
      </c>
      <c r="C2969" s="367"/>
      <c r="D2969" s="367" t="s">
        <v>232</v>
      </c>
      <c r="E2969" s="367"/>
      <c r="F2969" s="266" t="s">
        <v>232</v>
      </c>
      <c r="G2969" s="266" t="s">
        <v>232</v>
      </c>
      <c r="H2969" s="368" t="s">
        <v>231</v>
      </c>
      <c r="I2969" s="267" t="s">
        <v>233</v>
      </c>
      <c r="J2969" s="261"/>
      <c r="K2969" s="265"/>
    </row>
    <row r="2970" spans="2:11" s="256" customFormat="1" ht="13.5" customHeight="1" x14ac:dyDescent="0.2">
      <c r="B2970" s="266" t="s">
        <v>234</v>
      </c>
      <c r="C2970" s="266" t="s">
        <v>235</v>
      </c>
      <c r="D2970" s="266" t="s">
        <v>234</v>
      </c>
      <c r="E2970" s="266" t="s">
        <v>235</v>
      </c>
      <c r="F2970" s="266" t="s">
        <v>592</v>
      </c>
      <c r="G2970" s="266" t="s">
        <v>594</v>
      </c>
      <c r="H2970" s="368"/>
      <c r="I2970" s="261"/>
      <c r="J2970" s="261"/>
      <c r="K2970" s="265"/>
    </row>
    <row r="2971" spans="2:11" s="256" customFormat="1" ht="13.5" customHeight="1" x14ac:dyDescent="0.2">
      <c r="B2971" s="268"/>
      <c r="C2971" s="268"/>
      <c r="D2971" s="268"/>
      <c r="E2971" s="268"/>
      <c r="F2971" s="268">
        <v>0</v>
      </c>
      <c r="G2971" s="268">
        <v>0</v>
      </c>
      <c r="H2971" s="269"/>
      <c r="I2971" s="270" t="s">
        <v>236</v>
      </c>
      <c r="J2971" s="271">
        <v>6078</v>
      </c>
      <c r="K2971" s="272">
        <v>13591</v>
      </c>
    </row>
    <row r="2972" spans="2:11" s="256" customFormat="1" ht="13.5" customHeight="1" x14ac:dyDescent="0.2">
      <c r="B2972" s="268"/>
      <c r="C2972" s="268"/>
      <c r="D2972" s="268"/>
      <c r="E2972" s="268"/>
      <c r="F2972" s="268">
        <v>0</v>
      </c>
      <c r="G2972" s="268">
        <v>0</v>
      </c>
      <c r="H2972" s="269"/>
      <c r="I2972" s="270" t="s">
        <v>250</v>
      </c>
      <c r="J2972" s="271">
        <v>6078</v>
      </c>
      <c r="K2972" s="272">
        <v>19967</v>
      </c>
    </row>
    <row r="2973" spans="2:11" s="256" customFormat="1" ht="13.5" customHeight="1" x14ac:dyDescent="0.2">
      <c r="B2973" s="273"/>
      <c r="C2973" s="273"/>
      <c r="D2973" s="273"/>
      <c r="E2973" s="273"/>
      <c r="F2973" s="273">
        <v>0</v>
      </c>
      <c r="G2973" s="273">
        <v>0</v>
      </c>
      <c r="H2973" s="274"/>
      <c r="I2973" s="275" t="s">
        <v>251</v>
      </c>
      <c r="J2973" s="271">
        <v>6078</v>
      </c>
      <c r="K2973" s="272">
        <v>15744</v>
      </c>
    </row>
    <row r="2974" spans="2:11" s="256" customFormat="1" ht="13.5" customHeight="1" x14ac:dyDescent="0.2">
      <c r="B2974" s="273"/>
      <c r="C2974" s="273"/>
      <c r="D2974" s="273"/>
      <c r="E2974" s="273"/>
      <c r="F2974" s="273">
        <v>0</v>
      </c>
      <c r="G2974" s="273">
        <v>0</v>
      </c>
      <c r="H2974" s="274"/>
      <c r="I2974" s="275" t="s">
        <v>252</v>
      </c>
      <c r="J2974" s="271">
        <v>6078</v>
      </c>
      <c r="K2974" s="272">
        <v>13462</v>
      </c>
    </row>
    <row r="2975" spans="2:11" s="256" customFormat="1" ht="13.5" customHeight="1" x14ac:dyDescent="0.2">
      <c r="B2975" s="273"/>
      <c r="C2975" s="273"/>
      <c r="D2975" s="273"/>
      <c r="E2975" s="273"/>
      <c r="F2975" s="273">
        <v>0</v>
      </c>
      <c r="G2975" s="273">
        <v>0</v>
      </c>
      <c r="H2975" s="274"/>
      <c r="I2975" s="275" t="s">
        <v>253</v>
      </c>
      <c r="J2975" s="271">
        <v>6078</v>
      </c>
      <c r="K2975" s="272">
        <v>15544</v>
      </c>
    </row>
    <row r="2976" spans="2:11" s="256" customFormat="1" ht="13.5" customHeight="1" x14ac:dyDescent="0.2">
      <c r="B2976" s="273"/>
      <c r="C2976" s="273"/>
      <c r="D2976" s="273"/>
      <c r="E2976" s="273"/>
      <c r="F2976" s="273">
        <v>0</v>
      </c>
      <c r="G2976" s="273">
        <v>0</v>
      </c>
      <c r="H2976" s="274"/>
      <c r="I2976" s="275" t="s">
        <v>254</v>
      </c>
      <c r="J2976" s="271">
        <v>6078</v>
      </c>
      <c r="K2976" s="272">
        <v>12978</v>
      </c>
    </row>
    <row r="2977" spans="2:11" s="256" customFormat="1" ht="13.5" customHeight="1" x14ac:dyDescent="0.2">
      <c r="B2977" s="268"/>
      <c r="C2977" s="268"/>
      <c r="D2977" s="268"/>
      <c r="E2977" s="268"/>
      <c r="F2977" s="268">
        <v>8.3951095766690109</v>
      </c>
      <c r="G2977" s="268">
        <v>8.0678787179819711</v>
      </c>
      <c r="H2977" s="269"/>
      <c r="I2977" s="270" t="s">
        <v>237</v>
      </c>
      <c r="J2977" s="271">
        <v>6078</v>
      </c>
      <c r="K2977" s="272">
        <v>17726</v>
      </c>
    </row>
    <row r="2978" spans="2:11" s="256" customFormat="1" ht="13.5" customHeight="1" x14ac:dyDescent="0.2">
      <c r="B2978" s="273"/>
      <c r="C2978" s="273"/>
      <c r="D2978" s="273"/>
      <c r="E2978" s="273"/>
      <c r="F2978" s="273">
        <v>8.3951095766690109</v>
      </c>
      <c r="G2978" s="273">
        <v>8.0678787179819711</v>
      </c>
      <c r="H2978" s="274"/>
      <c r="I2978" s="275" t="s">
        <v>255</v>
      </c>
      <c r="J2978" s="271">
        <v>6078</v>
      </c>
      <c r="K2978" s="272">
        <v>17727</v>
      </c>
    </row>
    <row r="2979" spans="2:11" s="256" customFormat="1" ht="13.5" customHeight="1" x14ac:dyDescent="0.2">
      <c r="B2979" s="268"/>
      <c r="C2979" s="268"/>
      <c r="D2979" s="268"/>
      <c r="E2979" s="268"/>
      <c r="F2979" s="268">
        <v>0</v>
      </c>
      <c r="G2979" s="268">
        <v>0</v>
      </c>
      <c r="H2979" s="269"/>
      <c r="I2979" s="270" t="s">
        <v>256</v>
      </c>
      <c r="J2979" s="271">
        <v>6078</v>
      </c>
      <c r="K2979" s="272">
        <v>13592</v>
      </c>
    </row>
    <row r="2980" spans="2:11" s="256" customFormat="1" ht="13.5" customHeight="1" x14ac:dyDescent="0.2">
      <c r="B2980" s="273"/>
      <c r="C2980" s="273"/>
      <c r="D2980" s="273"/>
      <c r="E2980" s="273"/>
      <c r="F2980" s="273">
        <v>0</v>
      </c>
      <c r="G2980" s="273">
        <v>0</v>
      </c>
      <c r="H2980" s="274"/>
      <c r="I2980" s="275" t="s">
        <v>257</v>
      </c>
      <c r="J2980" s="271">
        <v>6078</v>
      </c>
      <c r="K2980" s="272">
        <v>11566</v>
      </c>
    </row>
    <row r="2981" spans="2:11" s="256" customFormat="1" ht="13.5" customHeight="1" x14ac:dyDescent="0.2">
      <c r="B2981" s="273"/>
      <c r="C2981" s="273"/>
      <c r="D2981" s="273"/>
      <c r="E2981" s="273"/>
      <c r="F2981" s="273">
        <v>0</v>
      </c>
      <c r="G2981" s="273">
        <v>0</v>
      </c>
      <c r="H2981" s="274"/>
      <c r="I2981" s="275" t="s">
        <v>258</v>
      </c>
      <c r="J2981" s="271">
        <v>6078</v>
      </c>
      <c r="K2981" s="272">
        <v>13419</v>
      </c>
    </row>
    <row r="2982" spans="2:11" s="256" customFormat="1" ht="13.5" customHeight="1" x14ac:dyDescent="0.2">
      <c r="B2982" s="273"/>
      <c r="C2982" s="273"/>
      <c r="D2982" s="273"/>
      <c r="E2982" s="273"/>
      <c r="F2982" s="273">
        <v>0</v>
      </c>
      <c r="G2982" s="273">
        <v>0</v>
      </c>
      <c r="H2982" s="274"/>
      <c r="I2982" s="275" t="s">
        <v>259</v>
      </c>
      <c r="J2982" s="271">
        <v>6078</v>
      </c>
      <c r="K2982" s="272">
        <v>11568</v>
      </c>
    </row>
    <row r="2983" spans="2:11" s="256" customFormat="1" ht="13.5" customHeight="1" x14ac:dyDescent="0.2">
      <c r="B2983" s="273"/>
      <c r="C2983" s="273"/>
      <c r="D2983" s="273"/>
      <c r="E2983" s="273"/>
      <c r="F2983" s="273">
        <v>0</v>
      </c>
      <c r="G2983" s="273">
        <v>0</v>
      </c>
      <c r="H2983" s="274"/>
      <c r="I2983" s="275" t="s">
        <v>260</v>
      </c>
      <c r="J2983" s="271">
        <v>6078</v>
      </c>
      <c r="K2983" s="272">
        <v>12479</v>
      </c>
    </row>
    <row r="2984" spans="2:11" s="256" customFormat="1" ht="13.5" customHeight="1" x14ac:dyDescent="0.2">
      <c r="B2984" s="273"/>
      <c r="C2984" s="273"/>
      <c r="D2984" s="273"/>
      <c r="E2984" s="273"/>
      <c r="F2984" s="273">
        <v>0</v>
      </c>
      <c r="G2984" s="273">
        <v>0</v>
      </c>
      <c r="H2984" s="274"/>
      <c r="I2984" s="275" t="s">
        <v>261</v>
      </c>
      <c r="J2984" s="271">
        <v>6078</v>
      </c>
      <c r="K2984" s="272">
        <v>12480</v>
      </c>
    </row>
    <row r="2985" spans="2:11" s="256" customFormat="1" ht="13.5" customHeight="1" x14ac:dyDescent="0.2">
      <c r="B2985" s="273"/>
      <c r="C2985" s="273"/>
      <c r="D2985" s="273"/>
      <c r="E2985" s="273"/>
      <c r="F2985" s="273">
        <v>0</v>
      </c>
      <c r="G2985" s="273">
        <v>0</v>
      </c>
      <c r="H2985" s="274"/>
      <c r="I2985" s="275" t="s">
        <v>262</v>
      </c>
      <c r="J2985" s="271">
        <v>6078</v>
      </c>
      <c r="K2985" s="272">
        <v>11578</v>
      </c>
    </row>
    <row r="2986" spans="2:11" s="256" customFormat="1" ht="13.5" customHeight="1" x14ac:dyDescent="0.2">
      <c r="B2986" s="273"/>
      <c r="C2986" s="273"/>
      <c r="D2986" s="273">
        <v>0</v>
      </c>
      <c r="E2986" s="273">
        <v>0</v>
      </c>
      <c r="F2986" s="273">
        <v>0</v>
      </c>
      <c r="G2986" s="273">
        <v>0</v>
      </c>
      <c r="H2986" s="274"/>
      <c r="I2986" s="275" t="s">
        <v>263</v>
      </c>
      <c r="J2986" s="271">
        <v>6078</v>
      </c>
      <c r="K2986" s="272">
        <v>12497</v>
      </c>
    </row>
    <row r="2987" spans="2:11" s="256" customFormat="1" ht="13.5" customHeight="1" x14ac:dyDescent="0.2">
      <c r="B2987" s="273"/>
      <c r="C2987" s="273"/>
      <c r="D2987" s="273"/>
      <c r="E2987" s="273"/>
      <c r="F2987" s="273">
        <v>0</v>
      </c>
      <c r="G2987" s="273">
        <v>0</v>
      </c>
      <c r="H2987" s="274"/>
      <c r="I2987" s="275" t="s">
        <v>264</v>
      </c>
      <c r="J2987" s="271">
        <v>6078</v>
      </c>
      <c r="K2987" s="272">
        <v>15546</v>
      </c>
    </row>
    <row r="2988" spans="2:11" s="256" customFormat="1" ht="13.5" customHeight="1" x14ac:dyDescent="0.2">
      <c r="B2988" s="273"/>
      <c r="C2988" s="273"/>
      <c r="D2988" s="273">
        <v>4</v>
      </c>
      <c r="E2988" s="273">
        <v>0</v>
      </c>
      <c r="F2988" s="273">
        <v>0</v>
      </c>
      <c r="G2988" s="273">
        <v>0</v>
      </c>
      <c r="H2988" s="274"/>
      <c r="I2988" s="275" t="s">
        <v>265</v>
      </c>
      <c r="J2988" s="271">
        <v>6078</v>
      </c>
      <c r="K2988" s="272">
        <v>12481</v>
      </c>
    </row>
    <row r="2989" spans="2:11" s="256" customFormat="1" ht="13.5" customHeight="1" x14ac:dyDescent="0.2">
      <c r="B2989" s="268"/>
      <c r="C2989" s="268"/>
      <c r="D2989" s="268"/>
      <c r="E2989" s="268"/>
      <c r="F2989" s="268">
        <v>61.65262463821589</v>
      </c>
      <c r="G2989" s="268">
        <v>61.604862889576594</v>
      </c>
      <c r="H2989" s="269">
        <v>3.74466563194943</v>
      </c>
      <c r="I2989" s="270" t="s">
        <v>266</v>
      </c>
      <c r="J2989" s="271">
        <v>6078</v>
      </c>
      <c r="K2989" s="272">
        <v>13594</v>
      </c>
    </row>
    <row r="2990" spans="2:11" s="256" customFormat="1" ht="13.5" customHeight="1" x14ac:dyDescent="0.2">
      <c r="B2990" s="273"/>
      <c r="C2990" s="273"/>
      <c r="D2990" s="273"/>
      <c r="E2990" s="273"/>
      <c r="F2990" s="273">
        <v>15.947710208354998</v>
      </c>
      <c r="G2990" s="273">
        <v>16.3349609654415</v>
      </c>
      <c r="H2990" s="274">
        <v>2.9230334554611197</v>
      </c>
      <c r="I2990" s="275" t="s">
        <v>267</v>
      </c>
      <c r="J2990" s="271">
        <v>6078</v>
      </c>
      <c r="K2990" s="272">
        <v>15609</v>
      </c>
    </row>
    <row r="2991" spans="2:11" s="256" customFormat="1" ht="13.5" customHeight="1" x14ac:dyDescent="0.2">
      <c r="B2991" s="273"/>
      <c r="C2991" s="273"/>
      <c r="D2991" s="273"/>
      <c r="E2991" s="273"/>
      <c r="F2991" s="273">
        <v>43.799356129976196</v>
      </c>
      <c r="G2991" s="273">
        <v>44.631235713182598</v>
      </c>
      <c r="H2991" s="274">
        <v>4.2067461808892395</v>
      </c>
      <c r="I2991" s="275" t="s">
        <v>268</v>
      </c>
      <c r="J2991" s="271">
        <v>6078</v>
      </c>
      <c r="K2991" s="272">
        <v>11524</v>
      </c>
    </row>
    <row r="2992" spans="2:11" s="256" customFormat="1" ht="13.5" customHeight="1" x14ac:dyDescent="0.2">
      <c r="B2992" s="273"/>
      <c r="C2992" s="273"/>
      <c r="D2992" s="273"/>
      <c r="E2992" s="273"/>
      <c r="F2992" s="273">
        <v>0</v>
      </c>
      <c r="G2992" s="273">
        <v>0</v>
      </c>
      <c r="H2992" s="274"/>
      <c r="I2992" s="275" t="s">
        <v>269</v>
      </c>
      <c r="J2992" s="271">
        <v>6078</v>
      </c>
      <c r="K2992" s="272">
        <v>15745</v>
      </c>
    </row>
    <row r="2993" spans="2:11" s="256" customFormat="1" ht="13.5" customHeight="1" x14ac:dyDescent="0.2">
      <c r="B2993" s="273"/>
      <c r="C2993" s="273"/>
      <c r="D2993" s="273"/>
      <c r="E2993" s="273"/>
      <c r="F2993" s="273">
        <v>0</v>
      </c>
      <c r="G2993" s="273">
        <v>0</v>
      </c>
      <c r="H2993" s="274"/>
      <c r="I2993" s="275" t="s">
        <v>270</v>
      </c>
      <c r="J2993" s="271">
        <v>6078</v>
      </c>
      <c r="K2993" s="272">
        <v>15545</v>
      </c>
    </row>
    <row r="2994" spans="2:11" s="256" customFormat="1" ht="13.5" customHeight="1" x14ac:dyDescent="0.2">
      <c r="B2994" s="268"/>
      <c r="C2994" s="268"/>
      <c r="D2994" s="268"/>
      <c r="E2994" s="268"/>
      <c r="F2994" s="268">
        <v>32.809955210928393</v>
      </c>
      <c r="G2994" s="268">
        <v>33.215852693560194</v>
      </c>
      <c r="H2994" s="269"/>
      <c r="I2994" s="270" t="s">
        <v>238</v>
      </c>
      <c r="J2994" s="271">
        <v>6078</v>
      </c>
      <c r="K2994" s="272">
        <v>13595</v>
      </c>
    </row>
    <row r="2995" spans="2:11" s="256" customFormat="1" ht="13.5" customHeight="1" x14ac:dyDescent="0.2">
      <c r="B2995" s="273"/>
      <c r="C2995" s="273"/>
      <c r="D2995" s="273"/>
      <c r="E2995" s="273"/>
      <c r="F2995" s="273">
        <v>2.8052066669500602</v>
      </c>
      <c r="G2995" s="273">
        <v>2.8077339901377498</v>
      </c>
      <c r="H2995" s="274"/>
      <c r="I2995" s="275" t="s">
        <v>271</v>
      </c>
      <c r="J2995" s="271">
        <v>6078</v>
      </c>
      <c r="K2995" s="272">
        <v>15610</v>
      </c>
    </row>
    <row r="2996" spans="2:11" s="256" customFormat="1" ht="13.5" customHeight="1" x14ac:dyDescent="0.2">
      <c r="B2996" s="273"/>
      <c r="C2996" s="273"/>
      <c r="D2996" s="273"/>
      <c r="E2996" s="273"/>
      <c r="F2996" s="273">
        <v>0</v>
      </c>
      <c r="G2996" s="273">
        <v>0</v>
      </c>
      <c r="H2996" s="274"/>
      <c r="I2996" s="275" t="s">
        <v>246</v>
      </c>
      <c r="J2996" s="271">
        <v>6078</v>
      </c>
      <c r="K2996" s="272">
        <v>15611</v>
      </c>
    </row>
    <row r="2997" spans="2:11" s="256" customFormat="1" ht="13.5" customHeight="1" x14ac:dyDescent="0.2">
      <c r="B2997" s="273"/>
      <c r="C2997" s="273"/>
      <c r="D2997" s="273"/>
      <c r="E2997" s="273"/>
      <c r="F2997" s="273">
        <v>32.809955210928393</v>
      </c>
      <c r="G2997" s="273">
        <v>33.215852693560194</v>
      </c>
      <c r="H2997" s="274"/>
      <c r="I2997" s="275" t="s">
        <v>272</v>
      </c>
      <c r="J2997" s="271">
        <v>6078</v>
      </c>
      <c r="K2997" s="272">
        <v>15608</v>
      </c>
    </row>
    <row r="2998" spans="2:11" s="256" customFormat="1" ht="13.5" customHeight="1" x14ac:dyDescent="0.2">
      <c r="B2998" s="268"/>
      <c r="C2998" s="268"/>
      <c r="D2998" s="268">
        <v>0</v>
      </c>
      <c r="E2998" s="268">
        <v>0</v>
      </c>
      <c r="F2998" s="268">
        <v>0</v>
      </c>
      <c r="G2998" s="268">
        <v>0</v>
      </c>
      <c r="H2998" s="269"/>
      <c r="I2998" s="270" t="s">
        <v>273</v>
      </c>
      <c r="J2998" s="271">
        <v>6078</v>
      </c>
      <c r="K2998" s="272">
        <v>15584</v>
      </c>
    </row>
    <row r="2999" spans="2:11" s="256" customFormat="1" ht="13.5" customHeight="1" x14ac:dyDescent="0.2">
      <c r="B2999" s="268"/>
      <c r="C2999" s="268"/>
      <c r="D2999" s="268"/>
      <c r="E2999" s="268"/>
      <c r="F2999" s="268">
        <v>0</v>
      </c>
      <c r="G2999" s="268">
        <v>0</v>
      </c>
      <c r="H2999" s="269"/>
      <c r="I2999" s="270" t="s">
        <v>274</v>
      </c>
      <c r="J2999" s="271">
        <v>6078</v>
      </c>
      <c r="K2999" s="272">
        <v>17728</v>
      </c>
    </row>
    <row r="3000" spans="2:11" s="256" customFormat="1" ht="13.5" customHeight="1" x14ac:dyDescent="0.2">
      <c r="B3000" s="268"/>
      <c r="C3000" s="268"/>
      <c r="D3000" s="268"/>
      <c r="E3000" s="268"/>
      <c r="F3000" s="268">
        <v>-0.466085039035607</v>
      </c>
      <c r="G3000" s="268">
        <v>-0.469917813469032</v>
      </c>
      <c r="H3000" s="269"/>
      <c r="I3000" s="270" t="s">
        <v>275</v>
      </c>
      <c r="J3000" s="271">
        <v>6078</v>
      </c>
      <c r="K3000" s="272">
        <v>15624</v>
      </c>
    </row>
    <row r="3001" spans="2:11" s="256" customFormat="1" ht="13.5" customHeight="1" x14ac:dyDescent="0.2">
      <c r="B3001" s="268"/>
      <c r="C3001" s="268"/>
      <c r="D3001" s="268">
        <v>10</v>
      </c>
      <c r="E3001" s="268">
        <v>1</v>
      </c>
      <c r="F3001" s="268">
        <v>10.300667876553799</v>
      </c>
      <c r="G3001" s="268">
        <v>8.7065449289344201</v>
      </c>
      <c r="H3001" s="269"/>
      <c r="I3001" s="270" t="s">
        <v>276</v>
      </c>
      <c r="J3001" s="271">
        <v>6078</v>
      </c>
      <c r="K3001" s="272">
        <v>15644</v>
      </c>
    </row>
    <row r="3002" spans="2:11" s="256" customFormat="1" ht="13.5" customHeight="1" x14ac:dyDescent="0.2">
      <c r="B3002" s="268"/>
      <c r="C3002" s="268"/>
      <c r="D3002" s="268">
        <v>49</v>
      </c>
      <c r="E3002" s="268">
        <v>43</v>
      </c>
      <c r="F3002" s="268">
        <v>43.799356129976196</v>
      </c>
      <c r="G3002" s="268">
        <v>44.631235713182598</v>
      </c>
      <c r="H3002" s="269">
        <v>4.2067461808892395</v>
      </c>
      <c r="I3002" s="270" t="s">
        <v>239</v>
      </c>
      <c r="J3002" s="271">
        <v>6078</v>
      </c>
      <c r="K3002" s="272">
        <v>15704</v>
      </c>
    </row>
    <row r="3003" spans="2:11" s="256" customFormat="1" ht="13.5" customHeight="1" x14ac:dyDescent="0.2">
      <c r="B3003" s="268"/>
      <c r="C3003" s="268"/>
      <c r="D3003" s="268"/>
      <c r="E3003" s="268"/>
      <c r="F3003" s="268">
        <v>0</v>
      </c>
      <c r="G3003" s="268">
        <v>0</v>
      </c>
      <c r="H3003" s="269"/>
      <c r="I3003" s="270" t="s">
        <v>277</v>
      </c>
      <c r="J3003" s="271">
        <v>6078</v>
      </c>
      <c r="K3003" s="272">
        <v>15749</v>
      </c>
    </row>
    <row r="3004" spans="2:11" s="256" customFormat="1" ht="13.5" customHeight="1" x14ac:dyDescent="0.2">
      <c r="B3004" s="268"/>
      <c r="C3004" s="268"/>
      <c r="D3004" s="268"/>
      <c r="E3004" s="268"/>
      <c r="F3004" s="268">
        <v>102.85768942581301</v>
      </c>
      <c r="G3004" s="268">
        <v>102.888594301119</v>
      </c>
      <c r="H3004" s="269">
        <v>2.3086846460220602</v>
      </c>
      <c r="I3004" s="270" t="s">
        <v>278</v>
      </c>
      <c r="J3004" s="271">
        <v>6078</v>
      </c>
      <c r="K3004" s="272">
        <v>11258</v>
      </c>
    </row>
    <row r="3005" spans="2:11" s="256" customFormat="1" ht="13.5" customHeight="1" x14ac:dyDescent="0.2">
      <c r="B3005" s="268"/>
      <c r="C3005" s="268"/>
      <c r="D3005" s="268">
        <v>20</v>
      </c>
      <c r="E3005" s="268">
        <v>10</v>
      </c>
      <c r="F3005" s="268">
        <v>15.947710208354998</v>
      </c>
      <c r="G3005" s="268">
        <v>16.3349609654415</v>
      </c>
      <c r="H3005" s="269">
        <v>2.9230334554611197</v>
      </c>
      <c r="I3005" s="270" t="s">
        <v>240</v>
      </c>
      <c r="J3005" s="271">
        <v>6078</v>
      </c>
      <c r="K3005" s="272">
        <v>15705</v>
      </c>
    </row>
    <row r="3006" spans="2:11" s="256" customFormat="1" ht="13.5" customHeight="1" x14ac:dyDescent="0.2">
      <c r="B3006" s="268"/>
      <c r="C3006" s="268"/>
      <c r="D3006" s="268"/>
      <c r="E3006" s="268"/>
      <c r="F3006" s="268">
        <v>91.010760713057792</v>
      </c>
      <c r="G3006" s="268">
        <v>89.8869438160594</v>
      </c>
      <c r="H3006" s="269">
        <v>2.5238538346929702</v>
      </c>
      <c r="I3006" s="270" t="s">
        <v>279</v>
      </c>
      <c r="J3006" s="271">
        <v>6078</v>
      </c>
      <c r="K3006" s="272">
        <v>16144</v>
      </c>
    </row>
    <row r="3007" spans="2:11" s="256" customFormat="1" ht="13.5" customHeight="1" x14ac:dyDescent="0.2">
      <c r="B3007" s="273"/>
      <c r="C3007" s="273"/>
      <c r="D3007" s="273"/>
      <c r="E3007" s="273"/>
      <c r="F3007" s="273">
        <v>1.9055582998847598</v>
      </c>
      <c r="G3007" s="273">
        <v>0.63866621095244303</v>
      </c>
      <c r="H3007" s="274"/>
      <c r="I3007" s="275" t="s">
        <v>508</v>
      </c>
      <c r="J3007" s="271">
        <v>6078</v>
      </c>
      <c r="K3007" s="272">
        <v>12755</v>
      </c>
    </row>
    <row r="3008" spans="2:11" s="256" customFormat="1" ht="13.5" customHeight="1" x14ac:dyDescent="0.2">
      <c r="B3008" s="273"/>
      <c r="C3008" s="273"/>
      <c r="D3008" s="273"/>
      <c r="E3008" s="273"/>
      <c r="F3008" s="273">
        <v>0</v>
      </c>
      <c r="G3008" s="273">
        <v>0</v>
      </c>
      <c r="H3008" s="274"/>
      <c r="I3008" s="275" t="s">
        <v>509</v>
      </c>
      <c r="J3008" s="271">
        <v>6078</v>
      </c>
      <c r="K3008" s="272">
        <v>12359</v>
      </c>
    </row>
    <row r="3009" spans="2:11" s="256" customFormat="1" ht="26.25" customHeight="1" x14ac:dyDescent="0.2"/>
    <row r="3010" spans="2:11" s="256" customFormat="1" ht="22.5" customHeight="1" x14ac:dyDescent="0.2">
      <c r="B3010" s="257"/>
      <c r="C3010" s="258"/>
      <c r="D3010" s="258"/>
      <c r="E3010" s="258"/>
      <c r="F3010" s="258"/>
      <c r="G3010" s="259"/>
      <c r="H3010" s="260" t="s">
        <v>510</v>
      </c>
      <c r="I3010" s="261"/>
      <c r="J3010" s="262" t="s">
        <v>228</v>
      </c>
      <c r="K3010" s="262" t="s">
        <v>229</v>
      </c>
    </row>
    <row r="3011" spans="2:11" s="256" customFormat="1" ht="13.5" customHeight="1" x14ac:dyDescent="0.2">
      <c r="B3011" s="263"/>
      <c r="C3011" s="264"/>
      <c r="D3011" s="264"/>
      <c r="E3011" s="264"/>
      <c r="F3011" s="369" t="s">
        <v>639</v>
      </c>
      <c r="G3011" s="369"/>
      <c r="H3011" s="369"/>
      <c r="I3011" s="261"/>
      <c r="J3011" s="261"/>
      <c r="K3011" s="265"/>
    </row>
    <row r="3012" spans="2:11" s="256" customFormat="1" ht="13.5" customHeight="1" x14ac:dyDescent="0.2">
      <c r="B3012" s="367" t="s">
        <v>231</v>
      </c>
      <c r="C3012" s="367"/>
      <c r="D3012" s="367" t="s">
        <v>232</v>
      </c>
      <c r="E3012" s="367"/>
      <c r="F3012" s="266" t="s">
        <v>232</v>
      </c>
      <c r="G3012" s="266" t="s">
        <v>232</v>
      </c>
      <c r="H3012" s="368" t="s">
        <v>231</v>
      </c>
      <c r="I3012" s="267" t="s">
        <v>233</v>
      </c>
      <c r="J3012" s="261"/>
      <c r="K3012" s="265"/>
    </row>
    <row r="3013" spans="2:11" s="256" customFormat="1" ht="13.5" customHeight="1" x14ac:dyDescent="0.2">
      <c r="B3013" s="266" t="s">
        <v>234</v>
      </c>
      <c r="C3013" s="266" t="s">
        <v>235</v>
      </c>
      <c r="D3013" s="266" t="s">
        <v>234</v>
      </c>
      <c r="E3013" s="266" t="s">
        <v>235</v>
      </c>
      <c r="F3013" s="266" t="s">
        <v>592</v>
      </c>
      <c r="G3013" s="266" t="s">
        <v>594</v>
      </c>
      <c r="H3013" s="368"/>
      <c r="I3013" s="261"/>
      <c r="J3013" s="261"/>
      <c r="K3013" s="265"/>
    </row>
    <row r="3014" spans="2:11" s="256" customFormat="1" ht="13.5" customHeight="1" x14ac:dyDescent="0.2">
      <c r="B3014" s="268">
        <v>5.5</v>
      </c>
      <c r="C3014" s="268">
        <v>3.5</v>
      </c>
      <c r="D3014" s="268"/>
      <c r="E3014" s="268"/>
      <c r="F3014" s="268">
        <v>40.827395264421</v>
      </c>
      <c r="G3014" s="268">
        <v>40.8521049517555</v>
      </c>
      <c r="H3014" s="269">
        <v>4.7028819657729697</v>
      </c>
      <c r="I3014" s="270" t="s">
        <v>236</v>
      </c>
      <c r="J3014" s="271">
        <v>6191</v>
      </c>
      <c r="K3014" s="272">
        <v>13591</v>
      </c>
    </row>
    <row r="3015" spans="2:11" s="256" customFormat="1" ht="13.5" customHeight="1" x14ac:dyDescent="0.2">
      <c r="B3015" s="268"/>
      <c r="C3015" s="268"/>
      <c r="D3015" s="268"/>
      <c r="E3015" s="268"/>
      <c r="F3015" s="268">
        <v>40.827395264421</v>
      </c>
      <c r="G3015" s="268">
        <v>40.8521049517555</v>
      </c>
      <c r="H3015" s="269">
        <v>4.7028819657729697</v>
      </c>
      <c r="I3015" s="270" t="s">
        <v>250</v>
      </c>
      <c r="J3015" s="271">
        <v>6191</v>
      </c>
      <c r="K3015" s="272">
        <v>19967</v>
      </c>
    </row>
    <row r="3016" spans="2:11" s="256" customFormat="1" ht="13.5" customHeight="1" x14ac:dyDescent="0.2">
      <c r="B3016" s="273"/>
      <c r="C3016" s="273"/>
      <c r="D3016" s="273"/>
      <c r="E3016" s="273"/>
      <c r="F3016" s="273">
        <v>21.316116870574195</v>
      </c>
      <c r="G3016" s="273">
        <v>21.3323388861218</v>
      </c>
      <c r="H3016" s="274">
        <v>5.31784553751136</v>
      </c>
      <c r="I3016" s="275" t="s">
        <v>251</v>
      </c>
      <c r="J3016" s="271">
        <v>6191</v>
      </c>
      <c r="K3016" s="272">
        <v>15744</v>
      </c>
    </row>
    <row r="3017" spans="2:11" s="256" customFormat="1" ht="13.5" customHeight="1" x14ac:dyDescent="0.2">
      <c r="B3017" s="273"/>
      <c r="C3017" s="273"/>
      <c r="D3017" s="273"/>
      <c r="E3017" s="273"/>
      <c r="F3017" s="273">
        <v>19.230999131724001</v>
      </c>
      <c r="G3017" s="273">
        <v>19.239871449787099</v>
      </c>
      <c r="H3017" s="274">
        <v>4.0446780427941604</v>
      </c>
      <c r="I3017" s="275" t="s">
        <v>252</v>
      </c>
      <c r="J3017" s="271">
        <v>6191</v>
      </c>
      <c r="K3017" s="272">
        <v>13462</v>
      </c>
    </row>
    <row r="3018" spans="2:11" s="256" customFormat="1" ht="13.5" customHeight="1" x14ac:dyDescent="0.2">
      <c r="B3018" s="273"/>
      <c r="C3018" s="273"/>
      <c r="D3018" s="273"/>
      <c r="E3018" s="273"/>
      <c r="F3018" s="273">
        <v>0.20228985804150199</v>
      </c>
      <c r="G3018" s="273">
        <v>0.202249275952641</v>
      </c>
      <c r="H3018" s="274">
        <v>3.22</v>
      </c>
      <c r="I3018" s="275" t="s">
        <v>253</v>
      </c>
      <c r="J3018" s="271">
        <v>6191</v>
      </c>
      <c r="K3018" s="272">
        <v>15544</v>
      </c>
    </row>
    <row r="3019" spans="2:11" s="256" customFormat="1" ht="13.5" customHeight="1" x14ac:dyDescent="0.2">
      <c r="B3019" s="273"/>
      <c r="C3019" s="273"/>
      <c r="D3019" s="273"/>
      <c r="E3019" s="273"/>
      <c r="F3019" s="273">
        <v>0</v>
      </c>
      <c r="G3019" s="273">
        <v>0</v>
      </c>
      <c r="H3019" s="274"/>
      <c r="I3019" s="275" t="s">
        <v>254</v>
      </c>
      <c r="J3019" s="271">
        <v>6191</v>
      </c>
      <c r="K3019" s="272">
        <v>12978</v>
      </c>
    </row>
    <row r="3020" spans="2:11" s="256" customFormat="1" ht="13.5" customHeight="1" x14ac:dyDescent="0.2">
      <c r="B3020" s="268">
        <v>4.5</v>
      </c>
      <c r="C3020" s="268">
        <v>2.5</v>
      </c>
      <c r="D3020" s="268"/>
      <c r="E3020" s="268"/>
      <c r="F3020" s="268">
        <v>40.004878760580297</v>
      </c>
      <c r="G3020" s="268">
        <v>40.001323308443894</v>
      </c>
      <c r="H3020" s="269">
        <v>3.6226471175277899</v>
      </c>
      <c r="I3020" s="270" t="s">
        <v>237</v>
      </c>
      <c r="J3020" s="271">
        <v>6191</v>
      </c>
      <c r="K3020" s="272">
        <v>17726</v>
      </c>
    </row>
    <row r="3021" spans="2:11" s="256" customFormat="1" ht="13.5" customHeight="1" x14ac:dyDescent="0.2">
      <c r="B3021" s="273"/>
      <c r="C3021" s="273"/>
      <c r="D3021" s="273"/>
      <c r="E3021" s="273"/>
      <c r="F3021" s="273">
        <v>3.2219014322226398</v>
      </c>
      <c r="G3021" s="273">
        <v>3.1910338965205902</v>
      </c>
      <c r="H3021" s="274"/>
      <c r="I3021" s="275" t="s">
        <v>255</v>
      </c>
      <c r="J3021" s="271">
        <v>6191</v>
      </c>
      <c r="K3021" s="272">
        <v>17727</v>
      </c>
    </row>
    <row r="3022" spans="2:11" s="256" customFormat="1" ht="13.5" customHeight="1" x14ac:dyDescent="0.2">
      <c r="B3022" s="268"/>
      <c r="C3022" s="268"/>
      <c r="D3022" s="268"/>
      <c r="E3022" s="268"/>
      <c r="F3022" s="268">
        <v>36.782977328357696</v>
      </c>
      <c r="G3022" s="268">
        <v>36.8102894119233</v>
      </c>
      <c r="H3022" s="269">
        <v>3.9399627016418002</v>
      </c>
      <c r="I3022" s="270" t="s">
        <v>256</v>
      </c>
      <c r="J3022" s="271">
        <v>6191</v>
      </c>
      <c r="K3022" s="272">
        <v>13592</v>
      </c>
    </row>
    <row r="3023" spans="2:11" s="256" customFormat="1" ht="13.5" customHeight="1" x14ac:dyDescent="0.2">
      <c r="B3023" s="273"/>
      <c r="C3023" s="273"/>
      <c r="D3023" s="273"/>
      <c r="E3023" s="273"/>
      <c r="F3023" s="273">
        <v>11.1654319008887</v>
      </c>
      <c r="G3023" s="273">
        <v>11.176043542180201</v>
      </c>
      <c r="H3023" s="274">
        <v>0.34078270930587401</v>
      </c>
      <c r="I3023" s="275" t="s">
        <v>257</v>
      </c>
      <c r="J3023" s="271">
        <v>6191</v>
      </c>
      <c r="K3023" s="272">
        <v>11566</v>
      </c>
    </row>
    <row r="3024" spans="2:11" s="256" customFormat="1" ht="13.5" customHeight="1" x14ac:dyDescent="0.2">
      <c r="B3024" s="273"/>
      <c r="C3024" s="273"/>
      <c r="D3024" s="273"/>
      <c r="E3024" s="273"/>
      <c r="F3024" s="273">
        <v>17.3581041815922</v>
      </c>
      <c r="G3024" s="273">
        <v>17.388934292792499</v>
      </c>
      <c r="H3024" s="274">
        <v>5.9421418779324595</v>
      </c>
      <c r="I3024" s="275" t="s">
        <v>258</v>
      </c>
      <c r="J3024" s="271">
        <v>6191</v>
      </c>
      <c r="K3024" s="272">
        <v>13419</v>
      </c>
    </row>
    <row r="3025" spans="2:11" s="256" customFormat="1" ht="13.5" customHeight="1" x14ac:dyDescent="0.2">
      <c r="B3025" s="273"/>
      <c r="C3025" s="273"/>
      <c r="D3025" s="273"/>
      <c r="E3025" s="273"/>
      <c r="F3025" s="273">
        <v>0</v>
      </c>
      <c r="G3025" s="273">
        <v>0</v>
      </c>
      <c r="H3025" s="274"/>
      <c r="I3025" s="275" t="s">
        <v>259</v>
      </c>
      <c r="J3025" s="271">
        <v>6191</v>
      </c>
      <c r="K3025" s="272">
        <v>11568</v>
      </c>
    </row>
    <row r="3026" spans="2:11" s="256" customFormat="1" ht="13.5" customHeight="1" x14ac:dyDescent="0.2">
      <c r="B3026" s="273"/>
      <c r="C3026" s="273"/>
      <c r="D3026" s="273"/>
      <c r="E3026" s="273"/>
      <c r="F3026" s="273">
        <v>8.1450589138668885</v>
      </c>
      <c r="G3026" s="273">
        <v>8.1311600015441492</v>
      </c>
      <c r="H3026" s="274">
        <v>4.5757384992911598</v>
      </c>
      <c r="I3026" s="275" t="s">
        <v>260</v>
      </c>
      <c r="J3026" s="271">
        <v>6191</v>
      </c>
      <c r="K3026" s="272">
        <v>12479</v>
      </c>
    </row>
    <row r="3027" spans="2:11" s="256" customFormat="1" ht="13.5" customHeight="1" x14ac:dyDescent="0.2">
      <c r="B3027" s="273"/>
      <c r="C3027" s="273"/>
      <c r="D3027" s="273"/>
      <c r="E3027" s="273"/>
      <c r="F3027" s="273">
        <v>0.11438233200996101</v>
      </c>
      <c r="G3027" s="273">
        <v>0.11415157540643901</v>
      </c>
      <c r="H3027" s="274">
        <v>6.16</v>
      </c>
      <c r="I3027" s="275" t="s">
        <v>261</v>
      </c>
      <c r="J3027" s="271">
        <v>6191</v>
      </c>
      <c r="K3027" s="272">
        <v>12480</v>
      </c>
    </row>
    <row r="3028" spans="2:11" s="256" customFormat="1" ht="13.5" customHeight="1" x14ac:dyDescent="0.2">
      <c r="B3028" s="273"/>
      <c r="C3028" s="273"/>
      <c r="D3028" s="273"/>
      <c r="E3028" s="273"/>
      <c r="F3028" s="273">
        <v>0</v>
      </c>
      <c r="G3028" s="273">
        <v>0</v>
      </c>
      <c r="H3028" s="274"/>
      <c r="I3028" s="275" t="s">
        <v>262</v>
      </c>
      <c r="J3028" s="271">
        <v>6191</v>
      </c>
      <c r="K3028" s="272">
        <v>11578</v>
      </c>
    </row>
    <row r="3029" spans="2:11" s="256" customFormat="1" ht="13.5" customHeight="1" x14ac:dyDescent="0.2">
      <c r="B3029" s="273"/>
      <c r="C3029" s="273"/>
      <c r="D3029" s="273"/>
      <c r="E3029" s="273"/>
      <c r="F3029" s="273">
        <v>0</v>
      </c>
      <c r="G3029" s="273">
        <v>0</v>
      </c>
      <c r="H3029" s="274"/>
      <c r="I3029" s="275" t="s">
        <v>263</v>
      </c>
      <c r="J3029" s="271">
        <v>6191</v>
      </c>
      <c r="K3029" s="272">
        <v>12497</v>
      </c>
    </row>
    <row r="3030" spans="2:11" s="256" customFormat="1" ht="13.5" customHeight="1" x14ac:dyDescent="0.2">
      <c r="B3030" s="273"/>
      <c r="C3030" s="273"/>
      <c r="D3030" s="273"/>
      <c r="E3030" s="273"/>
      <c r="F3030" s="273">
        <v>0</v>
      </c>
      <c r="G3030" s="273">
        <v>0</v>
      </c>
      <c r="H3030" s="274"/>
      <c r="I3030" s="275" t="s">
        <v>264</v>
      </c>
      <c r="J3030" s="271">
        <v>6191</v>
      </c>
      <c r="K3030" s="272">
        <v>15546</v>
      </c>
    </row>
    <row r="3031" spans="2:11" s="256" customFormat="1" ht="13.5" customHeight="1" x14ac:dyDescent="0.2">
      <c r="B3031" s="273"/>
      <c r="C3031" s="273"/>
      <c r="D3031" s="273">
        <v>4</v>
      </c>
      <c r="E3031" s="273">
        <v>0</v>
      </c>
      <c r="F3031" s="273">
        <v>0</v>
      </c>
      <c r="G3031" s="273">
        <v>0</v>
      </c>
      <c r="H3031" s="274"/>
      <c r="I3031" s="275" t="s">
        <v>265</v>
      </c>
      <c r="J3031" s="271">
        <v>6191</v>
      </c>
      <c r="K3031" s="272">
        <v>12481</v>
      </c>
    </row>
    <row r="3032" spans="2:11" s="256" customFormat="1" ht="13.5" customHeight="1" x14ac:dyDescent="0.2">
      <c r="B3032" s="268"/>
      <c r="C3032" s="268"/>
      <c r="D3032" s="268"/>
      <c r="E3032" s="268"/>
      <c r="F3032" s="268">
        <v>9.2606829276593796</v>
      </c>
      <c r="G3032" s="268">
        <v>9.3044026626872203</v>
      </c>
      <c r="H3032" s="269">
        <v>3.4172059253081399</v>
      </c>
      <c r="I3032" s="270" t="s">
        <v>266</v>
      </c>
      <c r="J3032" s="271">
        <v>6191</v>
      </c>
      <c r="K3032" s="272">
        <v>13594</v>
      </c>
    </row>
    <row r="3033" spans="2:11" s="256" customFormat="1" ht="13.5" customHeight="1" x14ac:dyDescent="0.2">
      <c r="B3033" s="273"/>
      <c r="C3033" s="273"/>
      <c r="D3033" s="273"/>
      <c r="E3033" s="273"/>
      <c r="F3033" s="273">
        <v>0.84199176618263893</v>
      </c>
      <c r="G3033" s="273">
        <v>0.84612313156360308</v>
      </c>
      <c r="H3033" s="274">
        <v>0.34864504372486005</v>
      </c>
      <c r="I3033" s="275" t="s">
        <v>267</v>
      </c>
      <c r="J3033" s="271">
        <v>6191</v>
      </c>
      <c r="K3033" s="272">
        <v>15609</v>
      </c>
    </row>
    <row r="3034" spans="2:11" s="256" customFormat="1" ht="13.5" customHeight="1" x14ac:dyDescent="0.2">
      <c r="B3034" s="273"/>
      <c r="C3034" s="273"/>
      <c r="D3034" s="273"/>
      <c r="E3034" s="273"/>
      <c r="F3034" s="273">
        <v>6.9625218579055694</v>
      </c>
      <c r="G3034" s="273">
        <v>7.0031415509525194</v>
      </c>
      <c r="H3034" s="274">
        <v>3.8186864163116199</v>
      </c>
      <c r="I3034" s="275" t="s">
        <v>268</v>
      </c>
      <c r="J3034" s="271">
        <v>6191</v>
      </c>
      <c r="K3034" s="272">
        <v>11524</v>
      </c>
    </row>
    <row r="3035" spans="2:11" s="256" customFormat="1" ht="13.5" customHeight="1" x14ac:dyDescent="0.2">
      <c r="B3035" s="273"/>
      <c r="C3035" s="273"/>
      <c r="D3035" s="273"/>
      <c r="E3035" s="273"/>
      <c r="F3035" s="273">
        <v>1.05409018120255</v>
      </c>
      <c r="G3035" s="273">
        <v>1.0502699428348399</v>
      </c>
      <c r="H3035" s="274">
        <v>4.51993269605134</v>
      </c>
      <c r="I3035" s="275" t="s">
        <v>269</v>
      </c>
      <c r="J3035" s="271">
        <v>6191</v>
      </c>
      <c r="K3035" s="272">
        <v>15745</v>
      </c>
    </row>
    <row r="3036" spans="2:11" s="256" customFormat="1" ht="13.5" customHeight="1" x14ac:dyDescent="0.2">
      <c r="B3036" s="273"/>
      <c r="C3036" s="273"/>
      <c r="D3036" s="273"/>
      <c r="E3036" s="273"/>
      <c r="F3036" s="273">
        <v>0</v>
      </c>
      <c r="G3036" s="273">
        <v>0</v>
      </c>
      <c r="H3036" s="274"/>
      <c r="I3036" s="275" t="s">
        <v>270</v>
      </c>
      <c r="J3036" s="271">
        <v>6191</v>
      </c>
      <c r="K3036" s="272">
        <v>15545</v>
      </c>
    </row>
    <row r="3037" spans="2:11" s="256" customFormat="1" ht="13.5" customHeight="1" x14ac:dyDescent="0.2">
      <c r="B3037" s="268"/>
      <c r="C3037" s="268"/>
      <c r="D3037" s="268"/>
      <c r="E3037" s="268"/>
      <c r="F3037" s="268">
        <v>9.9070430473393394</v>
      </c>
      <c r="G3037" s="268">
        <v>9.7858746612296112</v>
      </c>
      <c r="H3037" s="269"/>
      <c r="I3037" s="270" t="s">
        <v>238</v>
      </c>
      <c r="J3037" s="271">
        <v>6191</v>
      </c>
      <c r="K3037" s="272">
        <v>13595</v>
      </c>
    </row>
    <row r="3038" spans="2:11" s="256" customFormat="1" ht="13.5" customHeight="1" x14ac:dyDescent="0.2">
      <c r="B3038" s="273"/>
      <c r="C3038" s="273"/>
      <c r="D3038" s="273"/>
      <c r="E3038" s="273"/>
      <c r="F3038" s="273">
        <v>0</v>
      </c>
      <c r="G3038" s="273">
        <v>0</v>
      </c>
      <c r="H3038" s="274"/>
      <c r="I3038" s="275" t="s">
        <v>271</v>
      </c>
      <c r="J3038" s="271">
        <v>6191</v>
      </c>
      <c r="K3038" s="272">
        <v>15610</v>
      </c>
    </row>
    <row r="3039" spans="2:11" s="256" customFormat="1" ht="13.5" customHeight="1" x14ac:dyDescent="0.2">
      <c r="B3039" s="273"/>
      <c r="C3039" s="273"/>
      <c r="D3039" s="273"/>
      <c r="E3039" s="273"/>
      <c r="F3039" s="273">
        <v>3.8834713279673596</v>
      </c>
      <c r="G3039" s="273">
        <v>3.8651041786463898</v>
      </c>
      <c r="H3039" s="274"/>
      <c r="I3039" s="275" t="s">
        <v>246</v>
      </c>
      <c r="J3039" s="271">
        <v>6191</v>
      </c>
      <c r="K3039" s="272">
        <v>15611</v>
      </c>
    </row>
    <row r="3040" spans="2:11" s="256" customFormat="1" ht="13.5" customHeight="1" x14ac:dyDescent="0.2">
      <c r="B3040" s="273"/>
      <c r="C3040" s="273"/>
      <c r="D3040" s="273"/>
      <c r="E3040" s="273"/>
      <c r="F3040" s="273">
        <v>6.0235717193719793</v>
      </c>
      <c r="G3040" s="273">
        <v>5.9207704825832197</v>
      </c>
      <c r="H3040" s="274"/>
      <c r="I3040" s="275" t="s">
        <v>272</v>
      </c>
      <c r="J3040" s="271">
        <v>6191</v>
      </c>
      <c r="K3040" s="272">
        <v>15608</v>
      </c>
    </row>
    <row r="3041" spans="2:11" s="256" customFormat="1" ht="13.5" customHeight="1" x14ac:dyDescent="0.2">
      <c r="B3041" s="268"/>
      <c r="C3041" s="268"/>
      <c r="D3041" s="268">
        <v>0</v>
      </c>
      <c r="E3041" s="268">
        <v>0</v>
      </c>
      <c r="F3041" s="268">
        <v>0</v>
      </c>
      <c r="G3041" s="268">
        <v>0</v>
      </c>
      <c r="H3041" s="269"/>
      <c r="I3041" s="270" t="s">
        <v>273</v>
      </c>
      <c r="J3041" s="271">
        <v>6191</v>
      </c>
      <c r="K3041" s="272">
        <v>15584</v>
      </c>
    </row>
    <row r="3042" spans="2:11" s="256" customFormat="1" ht="13.5" customHeight="1" x14ac:dyDescent="0.2">
      <c r="B3042" s="268"/>
      <c r="C3042" s="268"/>
      <c r="D3042" s="268"/>
      <c r="E3042" s="268"/>
      <c r="F3042" s="268">
        <v>0</v>
      </c>
      <c r="G3042" s="268">
        <v>0</v>
      </c>
      <c r="H3042" s="269"/>
      <c r="I3042" s="270" t="s">
        <v>274</v>
      </c>
      <c r="J3042" s="271">
        <v>6191</v>
      </c>
      <c r="K3042" s="272">
        <v>17728</v>
      </c>
    </row>
    <row r="3043" spans="2:11" s="256" customFormat="1" ht="13.5" customHeight="1" x14ac:dyDescent="0.2">
      <c r="B3043" s="268"/>
      <c r="C3043" s="268"/>
      <c r="D3043" s="268"/>
      <c r="E3043" s="268"/>
      <c r="F3043" s="268">
        <v>-2.2184286619757998</v>
      </c>
      <c r="G3043" s="268">
        <v>-2.2345878291850703</v>
      </c>
      <c r="H3043" s="269"/>
      <c r="I3043" s="270" t="s">
        <v>275</v>
      </c>
      <c r="J3043" s="271">
        <v>6191</v>
      </c>
      <c r="K3043" s="272">
        <v>15624</v>
      </c>
    </row>
    <row r="3044" spans="2:11" s="256" customFormat="1" ht="13.5" customHeight="1" x14ac:dyDescent="0.2">
      <c r="B3044" s="268"/>
      <c r="C3044" s="268"/>
      <c r="D3044" s="268">
        <v>8</v>
      </c>
      <c r="E3044" s="268">
        <v>1</v>
      </c>
      <c r="F3044" s="268">
        <v>3.6239805545912702</v>
      </c>
      <c r="G3044" s="268">
        <v>3.5959019338568501</v>
      </c>
      <c r="H3044" s="269"/>
      <c r="I3044" s="270" t="s">
        <v>276</v>
      </c>
      <c r="J3044" s="271">
        <v>6191</v>
      </c>
      <c r="K3044" s="272">
        <v>15644</v>
      </c>
    </row>
    <row r="3045" spans="2:11" s="256" customFormat="1" ht="13.5" customHeight="1" x14ac:dyDescent="0.2">
      <c r="B3045" s="268"/>
      <c r="C3045" s="268"/>
      <c r="D3045" s="268">
        <v>39</v>
      </c>
      <c r="E3045" s="268">
        <v>33</v>
      </c>
      <c r="F3045" s="268">
        <v>35.787331678831805</v>
      </c>
      <c r="G3045" s="268">
        <v>35.818489136371596</v>
      </c>
      <c r="H3045" s="269">
        <v>4.1348979125432397</v>
      </c>
      <c r="I3045" s="270" t="s">
        <v>239</v>
      </c>
      <c r="J3045" s="271">
        <v>6191</v>
      </c>
      <c r="K3045" s="272">
        <v>15704</v>
      </c>
    </row>
    <row r="3046" spans="2:11" s="256" customFormat="1" ht="13.5" customHeight="1" x14ac:dyDescent="0.2">
      <c r="B3046" s="268"/>
      <c r="C3046" s="268"/>
      <c r="D3046" s="268"/>
      <c r="E3046" s="268"/>
      <c r="F3046" s="268">
        <v>0.28027926212278303</v>
      </c>
      <c r="G3046" s="268">
        <v>0.27989461584653197</v>
      </c>
      <c r="H3046" s="269">
        <v>3.0947847715497296</v>
      </c>
      <c r="I3046" s="270" t="s">
        <v>277</v>
      </c>
      <c r="J3046" s="271">
        <v>6191</v>
      </c>
      <c r="K3046" s="272">
        <v>15749</v>
      </c>
    </row>
    <row r="3047" spans="2:11" s="256" customFormat="1" ht="13.5" customHeight="1" x14ac:dyDescent="0.2">
      <c r="B3047" s="268"/>
      <c r="C3047" s="268"/>
      <c r="D3047" s="268"/>
      <c r="E3047" s="268"/>
      <c r="F3047" s="268">
        <v>100</v>
      </c>
      <c r="G3047" s="268">
        <v>100</v>
      </c>
      <c r="H3047" s="269">
        <v>3.68575640200392</v>
      </c>
      <c r="I3047" s="270" t="s">
        <v>278</v>
      </c>
      <c r="J3047" s="271">
        <v>6191</v>
      </c>
      <c r="K3047" s="272">
        <v>11258</v>
      </c>
    </row>
    <row r="3048" spans="2:11" s="256" customFormat="1" ht="13.5" customHeight="1" x14ac:dyDescent="0.2">
      <c r="B3048" s="268"/>
      <c r="C3048" s="268"/>
      <c r="D3048" s="268">
        <v>56</v>
      </c>
      <c r="E3048" s="268">
        <v>46</v>
      </c>
      <c r="F3048" s="268">
        <v>50.681644719237596</v>
      </c>
      <c r="G3048" s="268">
        <v>50.743439852658092</v>
      </c>
      <c r="H3048" s="269">
        <v>4.3526345359972902</v>
      </c>
      <c r="I3048" s="270" t="s">
        <v>240</v>
      </c>
      <c r="J3048" s="271">
        <v>6191</v>
      </c>
      <c r="K3048" s="272">
        <v>15705</v>
      </c>
    </row>
    <row r="3049" spans="2:11" s="256" customFormat="1" ht="13.5" customHeight="1" x14ac:dyDescent="0.2">
      <c r="B3049" s="268"/>
      <c r="C3049" s="268"/>
      <c r="D3049" s="268"/>
      <c r="E3049" s="268"/>
      <c r="F3049" s="268">
        <v>11.440341491639799</v>
      </c>
      <c r="G3049" s="268">
        <v>11.4465884864728</v>
      </c>
      <c r="H3049" s="269">
        <v>2.1975101690674701</v>
      </c>
      <c r="I3049" s="270" t="s">
        <v>279</v>
      </c>
      <c r="J3049" s="271">
        <v>6191</v>
      </c>
      <c r="K3049" s="272">
        <v>16144</v>
      </c>
    </row>
    <row r="3050" spans="2:11" s="256" customFormat="1" ht="13.5" customHeight="1" x14ac:dyDescent="0.2">
      <c r="B3050" s="273"/>
      <c r="C3050" s="273"/>
      <c r="D3050" s="273"/>
      <c r="E3050" s="273"/>
      <c r="F3050" s="273">
        <v>0.40207912236862398</v>
      </c>
      <c r="G3050" s="273">
        <v>0.40486803733625298</v>
      </c>
      <c r="H3050" s="274"/>
      <c r="I3050" s="275" t="s">
        <v>508</v>
      </c>
      <c r="J3050" s="271">
        <v>6191</v>
      </c>
      <c r="K3050" s="272">
        <v>12755</v>
      </c>
    </row>
    <row r="3051" spans="2:11" s="256" customFormat="1" ht="13.5" customHeight="1" x14ac:dyDescent="0.2">
      <c r="B3051" s="273"/>
      <c r="C3051" s="273"/>
      <c r="D3051" s="273"/>
      <c r="E3051" s="273"/>
      <c r="F3051" s="273">
        <v>7.79894040812808E-2</v>
      </c>
      <c r="G3051" s="273">
        <v>7.7645339893890691E-2</v>
      </c>
      <c r="H3051" s="274">
        <v>2.77</v>
      </c>
      <c r="I3051" s="275" t="s">
        <v>509</v>
      </c>
      <c r="J3051" s="271">
        <v>6191</v>
      </c>
      <c r="K3051" s="272">
        <v>12359</v>
      </c>
    </row>
    <row r="3052" spans="2:11" s="256" customFormat="1" ht="26.25" customHeight="1" x14ac:dyDescent="0.2"/>
    <row r="3053" spans="2:11" s="256" customFormat="1" ht="22.5" customHeight="1" x14ac:dyDescent="0.2">
      <c r="B3053" s="257"/>
      <c r="C3053" s="258"/>
      <c r="D3053" s="258"/>
      <c r="E3053" s="258"/>
      <c r="F3053" s="258"/>
      <c r="G3053" s="259"/>
      <c r="H3053" s="260" t="s">
        <v>511</v>
      </c>
      <c r="I3053" s="261"/>
      <c r="J3053" s="262" t="s">
        <v>228</v>
      </c>
      <c r="K3053" s="262" t="s">
        <v>229</v>
      </c>
    </row>
    <row r="3054" spans="2:11" s="256" customFormat="1" ht="13.5" customHeight="1" x14ac:dyDescent="0.2">
      <c r="B3054" s="263"/>
      <c r="C3054" s="264"/>
      <c r="D3054" s="264"/>
      <c r="E3054" s="264"/>
      <c r="F3054" s="369" t="s">
        <v>640</v>
      </c>
      <c r="G3054" s="369"/>
      <c r="H3054" s="369"/>
      <c r="I3054" s="261"/>
      <c r="J3054" s="261"/>
      <c r="K3054" s="265"/>
    </row>
    <row r="3055" spans="2:11" s="256" customFormat="1" ht="13.5" customHeight="1" x14ac:dyDescent="0.2">
      <c r="B3055" s="367" t="s">
        <v>231</v>
      </c>
      <c r="C3055" s="367"/>
      <c r="D3055" s="367" t="s">
        <v>232</v>
      </c>
      <c r="E3055" s="367"/>
      <c r="F3055" s="266" t="s">
        <v>232</v>
      </c>
      <c r="G3055" s="266" t="s">
        <v>232</v>
      </c>
      <c r="H3055" s="368" t="s">
        <v>231</v>
      </c>
      <c r="I3055" s="267" t="s">
        <v>233</v>
      </c>
      <c r="J3055" s="261"/>
      <c r="K3055" s="265"/>
    </row>
    <row r="3056" spans="2:11" s="256" customFormat="1" ht="13.5" customHeight="1" x14ac:dyDescent="0.2">
      <c r="B3056" s="266" t="s">
        <v>234</v>
      </c>
      <c r="C3056" s="266" t="s">
        <v>235</v>
      </c>
      <c r="D3056" s="266" t="s">
        <v>234</v>
      </c>
      <c r="E3056" s="266" t="s">
        <v>235</v>
      </c>
      <c r="F3056" s="266" t="s">
        <v>592</v>
      </c>
      <c r="G3056" s="266" t="s">
        <v>594</v>
      </c>
      <c r="H3056" s="368"/>
      <c r="I3056" s="261"/>
      <c r="J3056" s="261"/>
      <c r="K3056" s="265"/>
    </row>
    <row r="3057" spans="2:11" s="256" customFormat="1" ht="13.5" customHeight="1" x14ac:dyDescent="0.2">
      <c r="B3057" s="268">
        <v>5.5</v>
      </c>
      <c r="C3057" s="268">
        <v>3.5</v>
      </c>
      <c r="D3057" s="268"/>
      <c r="E3057" s="268"/>
      <c r="F3057" s="268">
        <v>29.0453277528269</v>
      </c>
      <c r="G3057" s="268">
        <v>29.112911041079702</v>
      </c>
      <c r="H3057" s="269">
        <v>4.42808326209017</v>
      </c>
      <c r="I3057" s="270" t="s">
        <v>236</v>
      </c>
      <c r="J3057" s="271">
        <v>6299</v>
      </c>
      <c r="K3057" s="272">
        <v>13591</v>
      </c>
    </row>
    <row r="3058" spans="2:11" s="256" customFormat="1" ht="13.5" customHeight="1" x14ac:dyDescent="0.2">
      <c r="B3058" s="268"/>
      <c r="C3058" s="268"/>
      <c r="D3058" s="268"/>
      <c r="E3058" s="268"/>
      <c r="F3058" s="268">
        <v>29.0453277528269</v>
      </c>
      <c r="G3058" s="268">
        <v>29.112911041079702</v>
      </c>
      <c r="H3058" s="269">
        <v>4.42808326209017</v>
      </c>
      <c r="I3058" s="270" t="s">
        <v>250</v>
      </c>
      <c r="J3058" s="271">
        <v>6299</v>
      </c>
      <c r="K3058" s="272">
        <v>19967</v>
      </c>
    </row>
    <row r="3059" spans="2:11" s="256" customFormat="1" ht="13.5" customHeight="1" x14ac:dyDescent="0.2">
      <c r="B3059" s="273"/>
      <c r="C3059" s="273"/>
      <c r="D3059" s="273"/>
      <c r="E3059" s="273"/>
      <c r="F3059" s="273">
        <v>6.5751073737143795</v>
      </c>
      <c r="G3059" s="273">
        <v>6.5936265102127791</v>
      </c>
      <c r="H3059" s="274">
        <v>5.2892332899755097</v>
      </c>
      <c r="I3059" s="275" t="s">
        <v>251</v>
      </c>
      <c r="J3059" s="271">
        <v>6299</v>
      </c>
      <c r="K3059" s="272">
        <v>15744</v>
      </c>
    </row>
    <row r="3060" spans="2:11" s="256" customFormat="1" ht="13.5" customHeight="1" x14ac:dyDescent="0.2">
      <c r="B3060" s="273"/>
      <c r="C3060" s="273"/>
      <c r="D3060" s="273"/>
      <c r="E3060" s="273"/>
      <c r="F3060" s="273">
        <v>22.470220379112497</v>
      </c>
      <c r="G3060" s="273">
        <v>22.519284530866997</v>
      </c>
      <c r="H3060" s="274">
        <v>4.1760984660938396</v>
      </c>
      <c r="I3060" s="275" t="s">
        <v>252</v>
      </c>
      <c r="J3060" s="271">
        <v>6299</v>
      </c>
      <c r="K3060" s="272">
        <v>13462</v>
      </c>
    </row>
    <row r="3061" spans="2:11" s="256" customFormat="1" ht="13.5" customHeight="1" x14ac:dyDescent="0.2">
      <c r="B3061" s="273"/>
      <c r="C3061" s="273"/>
      <c r="D3061" s="273"/>
      <c r="E3061" s="273"/>
      <c r="F3061" s="273">
        <v>0</v>
      </c>
      <c r="G3061" s="273">
        <v>0</v>
      </c>
      <c r="H3061" s="274"/>
      <c r="I3061" s="275" t="s">
        <v>253</v>
      </c>
      <c r="J3061" s="271">
        <v>6299</v>
      </c>
      <c r="K3061" s="272">
        <v>15544</v>
      </c>
    </row>
    <row r="3062" spans="2:11" s="256" customFormat="1" ht="13.5" customHeight="1" x14ac:dyDescent="0.2">
      <c r="B3062" s="273"/>
      <c r="C3062" s="273"/>
      <c r="D3062" s="273"/>
      <c r="E3062" s="273"/>
      <c r="F3062" s="273">
        <v>0</v>
      </c>
      <c r="G3062" s="273">
        <v>0</v>
      </c>
      <c r="H3062" s="274"/>
      <c r="I3062" s="275" t="s">
        <v>254</v>
      </c>
      <c r="J3062" s="271">
        <v>6299</v>
      </c>
      <c r="K3062" s="272">
        <v>12978</v>
      </c>
    </row>
    <row r="3063" spans="2:11" s="256" customFormat="1" ht="13.5" customHeight="1" x14ac:dyDescent="0.2">
      <c r="B3063" s="268">
        <v>4.5</v>
      </c>
      <c r="C3063" s="268">
        <v>2.5</v>
      </c>
      <c r="D3063" s="268"/>
      <c r="E3063" s="268"/>
      <c r="F3063" s="268">
        <v>26.849410631159699</v>
      </c>
      <c r="G3063" s="268">
        <v>26.639379685843</v>
      </c>
      <c r="H3063" s="269">
        <v>3.4005166439251195</v>
      </c>
      <c r="I3063" s="270" t="s">
        <v>237</v>
      </c>
      <c r="J3063" s="271">
        <v>6299</v>
      </c>
      <c r="K3063" s="272">
        <v>17726</v>
      </c>
    </row>
    <row r="3064" spans="2:11" s="256" customFormat="1" ht="13.5" customHeight="1" x14ac:dyDescent="0.2">
      <c r="B3064" s="273"/>
      <c r="C3064" s="273"/>
      <c r="D3064" s="273"/>
      <c r="E3064" s="273"/>
      <c r="F3064" s="273">
        <v>4.5417642919376391</v>
      </c>
      <c r="G3064" s="273">
        <v>4.2773203275599991</v>
      </c>
      <c r="H3064" s="274"/>
      <c r="I3064" s="275" t="s">
        <v>255</v>
      </c>
      <c r="J3064" s="271">
        <v>6299</v>
      </c>
      <c r="K3064" s="272">
        <v>17727</v>
      </c>
    </row>
    <row r="3065" spans="2:11" s="256" customFormat="1" ht="13.5" customHeight="1" x14ac:dyDescent="0.2">
      <c r="B3065" s="268"/>
      <c r="C3065" s="268"/>
      <c r="D3065" s="268"/>
      <c r="E3065" s="268"/>
      <c r="F3065" s="268">
        <v>22.307646339222099</v>
      </c>
      <c r="G3065" s="268">
        <v>22.362059358283002</v>
      </c>
      <c r="H3065" s="269">
        <v>4.0928507805105596</v>
      </c>
      <c r="I3065" s="270" t="s">
        <v>256</v>
      </c>
      <c r="J3065" s="271">
        <v>6299</v>
      </c>
      <c r="K3065" s="272">
        <v>13592</v>
      </c>
    </row>
    <row r="3066" spans="2:11" s="256" customFormat="1" ht="13.5" customHeight="1" x14ac:dyDescent="0.2">
      <c r="B3066" s="273"/>
      <c r="C3066" s="273"/>
      <c r="D3066" s="273"/>
      <c r="E3066" s="273"/>
      <c r="F3066" s="273">
        <v>5.2075374612844492</v>
      </c>
      <c r="G3066" s="273">
        <v>5.2215659691252396</v>
      </c>
      <c r="H3066" s="274">
        <v>0.44413485734945102</v>
      </c>
      <c r="I3066" s="275" t="s">
        <v>257</v>
      </c>
      <c r="J3066" s="271">
        <v>6299</v>
      </c>
      <c r="K3066" s="272">
        <v>11566</v>
      </c>
    </row>
    <row r="3067" spans="2:11" s="256" customFormat="1" ht="13.5" customHeight="1" x14ac:dyDescent="0.2">
      <c r="B3067" s="273"/>
      <c r="C3067" s="273"/>
      <c r="D3067" s="273"/>
      <c r="E3067" s="273"/>
      <c r="F3067" s="273">
        <v>10.534128111445</v>
      </c>
      <c r="G3067" s="273">
        <v>10.574128721276502</v>
      </c>
      <c r="H3067" s="274">
        <v>5.2316751602710001</v>
      </c>
      <c r="I3067" s="275" t="s">
        <v>258</v>
      </c>
      <c r="J3067" s="271">
        <v>6299</v>
      </c>
      <c r="K3067" s="272">
        <v>13419</v>
      </c>
    </row>
    <row r="3068" spans="2:11" s="256" customFormat="1" ht="13.5" customHeight="1" x14ac:dyDescent="0.2">
      <c r="B3068" s="273"/>
      <c r="C3068" s="273"/>
      <c r="D3068" s="273"/>
      <c r="E3068" s="273"/>
      <c r="F3068" s="273">
        <v>0</v>
      </c>
      <c r="G3068" s="273">
        <v>0</v>
      </c>
      <c r="H3068" s="274"/>
      <c r="I3068" s="275" t="s">
        <v>259</v>
      </c>
      <c r="J3068" s="271">
        <v>6299</v>
      </c>
      <c r="K3068" s="272">
        <v>11568</v>
      </c>
    </row>
    <row r="3069" spans="2:11" s="256" customFormat="1" ht="13.5" customHeight="1" x14ac:dyDescent="0.2">
      <c r="B3069" s="273"/>
      <c r="C3069" s="273"/>
      <c r="D3069" s="273"/>
      <c r="E3069" s="273"/>
      <c r="F3069" s="273">
        <v>6.2479932051407401</v>
      </c>
      <c r="G3069" s="273">
        <v>6.2484093834272594</v>
      </c>
      <c r="H3069" s="274">
        <v>5.1086929869545594</v>
      </c>
      <c r="I3069" s="275" t="s">
        <v>260</v>
      </c>
      <c r="J3069" s="271">
        <v>6299</v>
      </c>
      <c r="K3069" s="272">
        <v>12479</v>
      </c>
    </row>
    <row r="3070" spans="2:11" s="256" customFormat="1" ht="13.5" customHeight="1" x14ac:dyDescent="0.2">
      <c r="B3070" s="273"/>
      <c r="C3070" s="273"/>
      <c r="D3070" s="273"/>
      <c r="E3070" s="273"/>
      <c r="F3070" s="273">
        <v>0.317987561351877</v>
      </c>
      <c r="G3070" s="273">
        <v>0.317955284454078</v>
      </c>
      <c r="H3070" s="274">
        <v>6.16</v>
      </c>
      <c r="I3070" s="275" t="s">
        <v>261</v>
      </c>
      <c r="J3070" s="271">
        <v>6299</v>
      </c>
      <c r="K3070" s="272">
        <v>12480</v>
      </c>
    </row>
    <row r="3071" spans="2:11" s="256" customFormat="1" ht="13.5" customHeight="1" x14ac:dyDescent="0.2">
      <c r="B3071" s="273"/>
      <c r="C3071" s="273"/>
      <c r="D3071" s="273"/>
      <c r="E3071" s="273"/>
      <c r="F3071" s="273">
        <v>0</v>
      </c>
      <c r="G3071" s="273">
        <v>0</v>
      </c>
      <c r="H3071" s="274"/>
      <c r="I3071" s="275" t="s">
        <v>262</v>
      </c>
      <c r="J3071" s="271">
        <v>6299</v>
      </c>
      <c r="K3071" s="272">
        <v>11578</v>
      </c>
    </row>
    <row r="3072" spans="2:11" s="256" customFormat="1" ht="13.5" customHeight="1" x14ac:dyDescent="0.2">
      <c r="B3072" s="273"/>
      <c r="C3072" s="273"/>
      <c r="D3072" s="273"/>
      <c r="E3072" s="273"/>
      <c r="F3072" s="273">
        <v>0</v>
      </c>
      <c r="G3072" s="273">
        <v>0</v>
      </c>
      <c r="H3072" s="274"/>
      <c r="I3072" s="275" t="s">
        <v>263</v>
      </c>
      <c r="J3072" s="271">
        <v>6299</v>
      </c>
      <c r="K3072" s="272">
        <v>12497</v>
      </c>
    </row>
    <row r="3073" spans="2:11" s="256" customFormat="1" ht="13.5" customHeight="1" x14ac:dyDescent="0.2">
      <c r="B3073" s="273"/>
      <c r="C3073" s="273"/>
      <c r="D3073" s="273"/>
      <c r="E3073" s="273"/>
      <c r="F3073" s="273">
        <v>0</v>
      </c>
      <c r="G3073" s="273">
        <v>0</v>
      </c>
      <c r="H3073" s="274"/>
      <c r="I3073" s="275" t="s">
        <v>264</v>
      </c>
      <c r="J3073" s="271">
        <v>6299</v>
      </c>
      <c r="K3073" s="272">
        <v>15546</v>
      </c>
    </row>
    <row r="3074" spans="2:11" s="256" customFormat="1" ht="13.5" customHeight="1" x14ac:dyDescent="0.2">
      <c r="B3074" s="273"/>
      <c r="C3074" s="273"/>
      <c r="D3074" s="273">
        <v>4</v>
      </c>
      <c r="E3074" s="273">
        <v>0</v>
      </c>
      <c r="F3074" s="273">
        <v>0</v>
      </c>
      <c r="G3074" s="273">
        <v>0</v>
      </c>
      <c r="H3074" s="274"/>
      <c r="I3074" s="275" t="s">
        <v>265</v>
      </c>
      <c r="J3074" s="271">
        <v>6299</v>
      </c>
      <c r="K3074" s="272">
        <v>12481</v>
      </c>
    </row>
    <row r="3075" spans="2:11" s="256" customFormat="1" ht="13.5" customHeight="1" x14ac:dyDescent="0.2">
      <c r="B3075" s="268"/>
      <c r="C3075" s="268"/>
      <c r="D3075" s="268"/>
      <c r="E3075" s="268"/>
      <c r="F3075" s="268">
        <v>9.058356753484901</v>
      </c>
      <c r="G3075" s="268">
        <v>9.1709546578662895</v>
      </c>
      <c r="H3075" s="269">
        <v>1.5052623661435298</v>
      </c>
      <c r="I3075" s="270" t="s">
        <v>266</v>
      </c>
      <c r="J3075" s="271">
        <v>6299</v>
      </c>
      <c r="K3075" s="272">
        <v>13594</v>
      </c>
    </row>
    <row r="3076" spans="2:11" s="256" customFormat="1" ht="13.5" customHeight="1" x14ac:dyDescent="0.2">
      <c r="B3076" s="273"/>
      <c r="C3076" s="273"/>
      <c r="D3076" s="273"/>
      <c r="E3076" s="273"/>
      <c r="F3076" s="273">
        <v>1.0503882427733198</v>
      </c>
      <c r="G3076" s="273">
        <v>1.0577592718583599</v>
      </c>
      <c r="H3076" s="274">
        <v>0.55586748841721401</v>
      </c>
      <c r="I3076" s="275" t="s">
        <v>267</v>
      </c>
      <c r="J3076" s="271">
        <v>6299</v>
      </c>
      <c r="K3076" s="272">
        <v>15609</v>
      </c>
    </row>
    <row r="3077" spans="2:11" s="256" customFormat="1" ht="13.5" customHeight="1" x14ac:dyDescent="0.2">
      <c r="B3077" s="273"/>
      <c r="C3077" s="273"/>
      <c r="D3077" s="273"/>
      <c r="E3077" s="273"/>
      <c r="F3077" s="273">
        <v>8.1430507009428492</v>
      </c>
      <c r="G3077" s="273">
        <v>8.1900779543054618</v>
      </c>
      <c r="H3077" s="274">
        <v>1.2579178632197299</v>
      </c>
      <c r="I3077" s="275" t="s">
        <v>268</v>
      </c>
      <c r="J3077" s="271">
        <v>6299</v>
      </c>
      <c r="K3077" s="272">
        <v>11524</v>
      </c>
    </row>
    <row r="3078" spans="2:11" s="256" customFormat="1" ht="13.5" customHeight="1" x14ac:dyDescent="0.2">
      <c r="B3078" s="273"/>
      <c r="C3078" s="273"/>
      <c r="D3078" s="273"/>
      <c r="E3078" s="273"/>
      <c r="F3078" s="273">
        <v>0.58403040142611906</v>
      </c>
      <c r="G3078" s="273">
        <v>0.58123342077057505</v>
      </c>
      <c r="H3078" s="274">
        <v>4.8080337959680799</v>
      </c>
      <c r="I3078" s="275" t="s">
        <v>269</v>
      </c>
      <c r="J3078" s="271">
        <v>6299</v>
      </c>
      <c r="K3078" s="272">
        <v>15745</v>
      </c>
    </row>
    <row r="3079" spans="2:11" s="256" customFormat="1" ht="13.5" customHeight="1" x14ac:dyDescent="0.2">
      <c r="B3079" s="273"/>
      <c r="C3079" s="273"/>
      <c r="D3079" s="273"/>
      <c r="E3079" s="273"/>
      <c r="F3079" s="273">
        <v>0</v>
      </c>
      <c r="G3079" s="273">
        <v>0</v>
      </c>
      <c r="H3079" s="274"/>
      <c r="I3079" s="275" t="s">
        <v>270</v>
      </c>
      <c r="J3079" s="271">
        <v>6299</v>
      </c>
      <c r="K3079" s="272">
        <v>15545</v>
      </c>
    </row>
    <row r="3080" spans="2:11" s="256" customFormat="1" ht="13.5" customHeight="1" x14ac:dyDescent="0.2">
      <c r="B3080" s="268"/>
      <c r="C3080" s="268"/>
      <c r="D3080" s="268"/>
      <c r="E3080" s="268"/>
      <c r="F3080" s="268">
        <v>35.0469048625285</v>
      </c>
      <c r="G3080" s="268">
        <v>35.076754615210902</v>
      </c>
      <c r="H3080" s="269"/>
      <c r="I3080" s="270" t="s">
        <v>238</v>
      </c>
      <c r="J3080" s="271">
        <v>6299</v>
      </c>
      <c r="K3080" s="272">
        <v>13595</v>
      </c>
    </row>
    <row r="3081" spans="2:11" s="256" customFormat="1" ht="13.5" customHeight="1" x14ac:dyDescent="0.2">
      <c r="B3081" s="273"/>
      <c r="C3081" s="273"/>
      <c r="D3081" s="273"/>
      <c r="E3081" s="273"/>
      <c r="F3081" s="273">
        <v>0</v>
      </c>
      <c r="G3081" s="273">
        <v>0</v>
      </c>
      <c r="H3081" s="274"/>
      <c r="I3081" s="275" t="s">
        <v>271</v>
      </c>
      <c r="J3081" s="271">
        <v>6299</v>
      </c>
      <c r="K3081" s="272">
        <v>15610</v>
      </c>
    </row>
    <row r="3082" spans="2:11" s="256" customFormat="1" ht="13.5" customHeight="1" x14ac:dyDescent="0.2">
      <c r="B3082" s="273"/>
      <c r="C3082" s="273"/>
      <c r="D3082" s="273"/>
      <c r="E3082" s="273"/>
      <c r="F3082" s="273">
        <v>13.501934782567398</v>
      </c>
      <c r="G3082" s="273">
        <v>13.5033960017808</v>
      </c>
      <c r="H3082" s="274"/>
      <c r="I3082" s="275" t="s">
        <v>246</v>
      </c>
      <c r="J3082" s="271">
        <v>6299</v>
      </c>
      <c r="K3082" s="272">
        <v>15611</v>
      </c>
    </row>
    <row r="3083" spans="2:11" s="256" customFormat="1" ht="13.5" customHeight="1" x14ac:dyDescent="0.2">
      <c r="B3083" s="273"/>
      <c r="C3083" s="273"/>
      <c r="D3083" s="273"/>
      <c r="E3083" s="273"/>
      <c r="F3083" s="273">
        <v>21.544970079961097</v>
      </c>
      <c r="G3083" s="273">
        <v>21.573358613430099</v>
      </c>
      <c r="H3083" s="274"/>
      <c r="I3083" s="275" t="s">
        <v>272</v>
      </c>
      <c r="J3083" s="271">
        <v>6299</v>
      </c>
      <c r="K3083" s="272">
        <v>15608</v>
      </c>
    </row>
    <row r="3084" spans="2:11" s="256" customFormat="1" ht="13.5" customHeight="1" x14ac:dyDescent="0.2">
      <c r="B3084" s="268"/>
      <c r="C3084" s="268"/>
      <c r="D3084" s="268">
        <v>8</v>
      </c>
      <c r="E3084" s="268">
        <v>0</v>
      </c>
      <c r="F3084" s="268">
        <v>0</v>
      </c>
      <c r="G3084" s="268">
        <v>0</v>
      </c>
      <c r="H3084" s="269"/>
      <c r="I3084" s="270" t="s">
        <v>273</v>
      </c>
      <c r="J3084" s="271">
        <v>6299</v>
      </c>
      <c r="K3084" s="272">
        <v>15584</v>
      </c>
    </row>
    <row r="3085" spans="2:11" s="256" customFormat="1" ht="13.5" customHeight="1" x14ac:dyDescent="0.2">
      <c r="B3085" s="268"/>
      <c r="C3085" s="268"/>
      <c r="D3085" s="268">
        <v>2</v>
      </c>
      <c r="E3085" s="268"/>
      <c r="F3085" s="268">
        <v>0</v>
      </c>
      <c r="G3085" s="268">
        <v>0</v>
      </c>
      <c r="H3085" s="269"/>
      <c r="I3085" s="270" t="s">
        <v>274</v>
      </c>
      <c r="J3085" s="271">
        <v>6299</v>
      </c>
      <c r="K3085" s="272">
        <v>17728</v>
      </c>
    </row>
    <row r="3086" spans="2:11" s="256" customFormat="1" ht="13.5" customHeight="1" x14ac:dyDescent="0.2">
      <c r="B3086" s="268"/>
      <c r="C3086" s="268"/>
      <c r="D3086" s="268"/>
      <c r="E3086" s="268"/>
      <c r="F3086" s="268">
        <v>-12.747845886454199</v>
      </c>
      <c r="G3086" s="268">
        <v>-12.8618989211332</v>
      </c>
      <c r="H3086" s="269"/>
      <c r="I3086" s="270" t="s">
        <v>275</v>
      </c>
      <c r="J3086" s="271">
        <v>6299</v>
      </c>
      <c r="K3086" s="272">
        <v>15624</v>
      </c>
    </row>
    <row r="3087" spans="2:11" s="256" customFormat="1" ht="13.5" customHeight="1" x14ac:dyDescent="0.2">
      <c r="B3087" s="268"/>
      <c r="C3087" s="268"/>
      <c r="D3087" s="268">
        <v>8</v>
      </c>
      <c r="E3087" s="268">
        <v>1</v>
      </c>
      <c r="F3087" s="268">
        <v>3.82265170028024</v>
      </c>
      <c r="G3087" s="268">
        <v>3.6192043384919099</v>
      </c>
      <c r="H3087" s="269"/>
      <c r="I3087" s="270" t="s">
        <v>276</v>
      </c>
      <c r="J3087" s="271">
        <v>6299</v>
      </c>
      <c r="K3087" s="272">
        <v>15644</v>
      </c>
    </row>
    <row r="3088" spans="2:11" s="256" customFormat="1" ht="13.5" customHeight="1" x14ac:dyDescent="0.2">
      <c r="B3088" s="268"/>
      <c r="C3088" s="268"/>
      <c r="D3088" s="268">
        <v>41</v>
      </c>
      <c r="E3088" s="268">
        <v>35</v>
      </c>
      <c r="F3088" s="268">
        <v>37.763282247974097</v>
      </c>
      <c r="G3088" s="268">
        <v>37.856960573824296</v>
      </c>
      <c r="H3088" s="269">
        <v>3.7276172454229304</v>
      </c>
      <c r="I3088" s="270" t="s">
        <v>239</v>
      </c>
      <c r="J3088" s="271">
        <v>6299</v>
      </c>
      <c r="K3088" s="272">
        <v>15704</v>
      </c>
    </row>
    <row r="3089" spans="2:11" s="256" customFormat="1" ht="13.5" customHeight="1" x14ac:dyDescent="0.2">
      <c r="B3089" s="268"/>
      <c r="C3089" s="268"/>
      <c r="D3089" s="268"/>
      <c r="E3089" s="268"/>
      <c r="F3089" s="268">
        <v>0</v>
      </c>
      <c r="G3089" s="268">
        <v>0</v>
      </c>
      <c r="H3089" s="269"/>
      <c r="I3089" s="270" t="s">
        <v>277</v>
      </c>
      <c r="J3089" s="271">
        <v>6299</v>
      </c>
      <c r="K3089" s="272">
        <v>15749</v>
      </c>
    </row>
    <row r="3090" spans="2:11" s="256" customFormat="1" ht="13.5" customHeight="1" x14ac:dyDescent="0.2">
      <c r="B3090" s="268"/>
      <c r="C3090" s="268"/>
      <c r="D3090" s="268"/>
      <c r="E3090" s="268"/>
      <c r="F3090" s="268">
        <v>100</v>
      </c>
      <c r="G3090" s="268">
        <v>100</v>
      </c>
      <c r="H3090" s="269">
        <v>2.3355220091517701</v>
      </c>
      <c r="I3090" s="270" t="s">
        <v>278</v>
      </c>
      <c r="J3090" s="271">
        <v>6299</v>
      </c>
      <c r="K3090" s="272">
        <v>11258</v>
      </c>
    </row>
    <row r="3091" spans="2:11" s="256" customFormat="1" ht="13.5" customHeight="1" x14ac:dyDescent="0.2">
      <c r="B3091" s="268"/>
      <c r="C3091" s="268"/>
      <c r="D3091" s="268">
        <v>28</v>
      </c>
      <c r="E3091" s="268">
        <v>18</v>
      </c>
      <c r="F3091" s="268">
        <v>23.3671611892172</v>
      </c>
      <c r="G3091" s="268">
        <v>23.447080472472802</v>
      </c>
      <c r="H3091" s="269">
        <v>3.9707492926728198</v>
      </c>
      <c r="I3091" s="270" t="s">
        <v>240</v>
      </c>
      <c r="J3091" s="271">
        <v>6299</v>
      </c>
      <c r="K3091" s="272">
        <v>15705</v>
      </c>
    </row>
    <row r="3092" spans="2:11" s="256" customFormat="1" ht="13.5" customHeight="1" x14ac:dyDescent="0.2">
      <c r="B3092" s="268"/>
      <c r="C3092" s="268"/>
      <c r="D3092" s="268"/>
      <c r="E3092" s="268"/>
      <c r="F3092" s="268">
        <v>17.547758869147398</v>
      </c>
      <c r="G3092" s="268">
        <v>17.4431644536532</v>
      </c>
      <c r="H3092" s="269">
        <v>0.41119617127388203</v>
      </c>
      <c r="I3092" s="270" t="s">
        <v>279</v>
      </c>
      <c r="J3092" s="271">
        <v>6299</v>
      </c>
      <c r="K3092" s="272">
        <v>16144</v>
      </c>
    </row>
    <row r="3093" spans="2:11" s="256" customFormat="1" ht="13.5" customHeight="1" x14ac:dyDescent="0.2">
      <c r="B3093" s="273"/>
      <c r="C3093" s="273"/>
      <c r="D3093" s="273"/>
      <c r="E3093" s="273"/>
      <c r="F3093" s="273">
        <v>-0.71911259165739205</v>
      </c>
      <c r="G3093" s="273">
        <v>-0.65811598906809499</v>
      </c>
      <c r="H3093" s="274"/>
      <c r="I3093" s="275" t="s">
        <v>508</v>
      </c>
      <c r="J3093" s="271">
        <v>6299</v>
      </c>
      <c r="K3093" s="272">
        <v>12755</v>
      </c>
    </row>
    <row r="3094" spans="2:11" s="256" customFormat="1" ht="13.5" customHeight="1" x14ac:dyDescent="0.2">
      <c r="B3094" s="273"/>
      <c r="C3094" s="273"/>
      <c r="D3094" s="273"/>
      <c r="E3094" s="273"/>
      <c r="F3094" s="273">
        <v>0</v>
      </c>
      <c r="G3094" s="273">
        <v>0</v>
      </c>
      <c r="H3094" s="274"/>
      <c r="I3094" s="275" t="s">
        <v>509</v>
      </c>
      <c r="J3094" s="271">
        <v>6299</v>
      </c>
      <c r="K3094" s="272">
        <v>12359</v>
      </c>
    </row>
    <row r="3095" spans="2:11" s="256" customFormat="1" ht="26.25" customHeight="1" x14ac:dyDescent="0.2"/>
    <row r="3096" spans="2:11" s="256" customFormat="1" ht="22.5" customHeight="1" x14ac:dyDescent="0.2">
      <c r="B3096" s="257"/>
      <c r="C3096" s="258"/>
      <c r="D3096" s="258"/>
      <c r="E3096" s="258"/>
      <c r="F3096" s="258"/>
      <c r="G3096" s="259"/>
      <c r="H3096" s="260" t="s">
        <v>512</v>
      </c>
      <c r="I3096" s="261"/>
      <c r="J3096" s="262" t="s">
        <v>228</v>
      </c>
      <c r="K3096" s="262" t="s">
        <v>229</v>
      </c>
    </row>
    <row r="3097" spans="2:11" s="256" customFormat="1" ht="13.5" customHeight="1" x14ac:dyDescent="0.2">
      <c r="B3097" s="263"/>
      <c r="C3097" s="264"/>
      <c r="D3097" s="264"/>
      <c r="E3097" s="264"/>
      <c r="F3097" s="369" t="s">
        <v>641</v>
      </c>
      <c r="G3097" s="369"/>
      <c r="H3097" s="369"/>
      <c r="I3097" s="261"/>
      <c r="J3097" s="261"/>
      <c r="K3097" s="265"/>
    </row>
    <row r="3098" spans="2:11" s="256" customFormat="1" ht="13.5" customHeight="1" x14ac:dyDescent="0.2">
      <c r="B3098" s="367" t="s">
        <v>231</v>
      </c>
      <c r="C3098" s="367"/>
      <c r="D3098" s="367" t="s">
        <v>232</v>
      </c>
      <c r="E3098" s="367"/>
      <c r="F3098" s="266" t="s">
        <v>232</v>
      </c>
      <c r="G3098" s="266" t="s">
        <v>232</v>
      </c>
      <c r="H3098" s="368" t="s">
        <v>231</v>
      </c>
      <c r="I3098" s="267" t="s">
        <v>233</v>
      </c>
      <c r="J3098" s="261"/>
      <c r="K3098" s="265"/>
    </row>
    <row r="3099" spans="2:11" s="256" customFormat="1" ht="13.5" customHeight="1" x14ac:dyDescent="0.2">
      <c r="B3099" s="266" t="s">
        <v>234</v>
      </c>
      <c r="C3099" s="266" t="s">
        <v>235</v>
      </c>
      <c r="D3099" s="266" t="s">
        <v>234</v>
      </c>
      <c r="E3099" s="266" t="s">
        <v>235</v>
      </c>
      <c r="F3099" s="266" t="s">
        <v>592</v>
      </c>
      <c r="G3099" s="266" t="s">
        <v>594</v>
      </c>
      <c r="H3099" s="368"/>
      <c r="I3099" s="261"/>
      <c r="J3099" s="261"/>
      <c r="K3099" s="265"/>
    </row>
    <row r="3100" spans="2:11" s="256" customFormat="1" ht="13.5" customHeight="1" x14ac:dyDescent="0.2">
      <c r="B3100" s="268"/>
      <c r="C3100" s="268"/>
      <c r="D3100" s="268"/>
      <c r="E3100" s="268"/>
      <c r="F3100" s="268">
        <v>0</v>
      </c>
      <c r="G3100" s="268">
        <v>0</v>
      </c>
      <c r="H3100" s="269"/>
      <c r="I3100" s="270" t="s">
        <v>236</v>
      </c>
      <c r="J3100" s="271">
        <v>6345</v>
      </c>
      <c r="K3100" s="272">
        <v>13591</v>
      </c>
    </row>
    <row r="3101" spans="2:11" s="256" customFormat="1" ht="13.5" customHeight="1" x14ac:dyDescent="0.2">
      <c r="B3101" s="268"/>
      <c r="C3101" s="268"/>
      <c r="D3101" s="268"/>
      <c r="E3101" s="268"/>
      <c r="F3101" s="268">
        <v>0</v>
      </c>
      <c r="G3101" s="268">
        <v>0</v>
      </c>
      <c r="H3101" s="269"/>
      <c r="I3101" s="270" t="s">
        <v>250</v>
      </c>
      <c r="J3101" s="271">
        <v>6345</v>
      </c>
      <c r="K3101" s="272">
        <v>19967</v>
      </c>
    </row>
    <row r="3102" spans="2:11" s="256" customFormat="1" ht="13.5" customHeight="1" x14ac:dyDescent="0.2">
      <c r="B3102" s="273"/>
      <c r="C3102" s="273"/>
      <c r="D3102" s="273"/>
      <c r="E3102" s="273"/>
      <c r="F3102" s="273">
        <v>0</v>
      </c>
      <c r="G3102" s="273">
        <v>0</v>
      </c>
      <c r="H3102" s="274"/>
      <c r="I3102" s="275" t="s">
        <v>251</v>
      </c>
      <c r="J3102" s="271">
        <v>6345</v>
      </c>
      <c r="K3102" s="272">
        <v>15744</v>
      </c>
    </row>
    <row r="3103" spans="2:11" s="256" customFormat="1" ht="13.5" customHeight="1" x14ac:dyDescent="0.2">
      <c r="B3103" s="273"/>
      <c r="C3103" s="273"/>
      <c r="D3103" s="273"/>
      <c r="E3103" s="273"/>
      <c r="F3103" s="273">
        <v>0</v>
      </c>
      <c r="G3103" s="273">
        <v>0</v>
      </c>
      <c r="H3103" s="274"/>
      <c r="I3103" s="275" t="s">
        <v>252</v>
      </c>
      <c r="J3103" s="271">
        <v>6345</v>
      </c>
      <c r="K3103" s="272">
        <v>13462</v>
      </c>
    </row>
    <row r="3104" spans="2:11" s="256" customFormat="1" ht="13.5" customHeight="1" x14ac:dyDescent="0.2">
      <c r="B3104" s="273"/>
      <c r="C3104" s="273"/>
      <c r="D3104" s="273"/>
      <c r="E3104" s="273"/>
      <c r="F3104" s="273">
        <v>0</v>
      </c>
      <c r="G3104" s="273">
        <v>0</v>
      </c>
      <c r="H3104" s="274"/>
      <c r="I3104" s="275" t="s">
        <v>253</v>
      </c>
      <c r="J3104" s="271">
        <v>6345</v>
      </c>
      <c r="K3104" s="272">
        <v>15544</v>
      </c>
    </row>
    <row r="3105" spans="2:11" s="256" customFormat="1" ht="13.5" customHeight="1" x14ac:dyDescent="0.2">
      <c r="B3105" s="273"/>
      <c r="C3105" s="273"/>
      <c r="D3105" s="273"/>
      <c r="E3105" s="273"/>
      <c r="F3105" s="273">
        <v>0</v>
      </c>
      <c r="G3105" s="273">
        <v>0</v>
      </c>
      <c r="H3105" s="274"/>
      <c r="I3105" s="275" t="s">
        <v>254</v>
      </c>
      <c r="J3105" s="271">
        <v>6345</v>
      </c>
      <c r="K3105" s="272">
        <v>12978</v>
      </c>
    </row>
    <row r="3106" spans="2:11" s="256" customFormat="1" ht="13.5" customHeight="1" x14ac:dyDescent="0.2">
      <c r="B3106" s="268"/>
      <c r="C3106" s="268"/>
      <c r="D3106" s="268"/>
      <c r="E3106" s="268"/>
      <c r="F3106" s="268">
        <v>4.9541570553727396</v>
      </c>
      <c r="G3106" s="268">
        <v>4.5800852219401396</v>
      </c>
      <c r="H3106" s="269"/>
      <c r="I3106" s="270" t="s">
        <v>237</v>
      </c>
      <c r="J3106" s="271">
        <v>6345</v>
      </c>
      <c r="K3106" s="272">
        <v>17726</v>
      </c>
    </row>
    <row r="3107" spans="2:11" s="256" customFormat="1" ht="13.5" customHeight="1" x14ac:dyDescent="0.2">
      <c r="B3107" s="273"/>
      <c r="C3107" s="273"/>
      <c r="D3107" s="273"/>
      <c r="E3107" s="273"/>
      <c r="F3107" s="273">
        <v>4.9541570553727396</v>
      </c>
      <c r="G3107" s="273">
        <v>4.5800852219401396</v>
      </c>
      <c r="H3107" s="274"/>
      <c r="I3107" s="275" t="s">
        <v>255</v>
      </c>
      <c r="J3107" s="271">
        <v>6345</v>
      </c>
      <c r="K3107" s="272">
        <v>17727</v>
      </c>
    </row>
    <row r="3108" spans="2:11" s="256" customFormat="1" ht="13.5" customHeight="1" x14ac:dyDescent="0.2">
      <c r="B3108" s="268"/>
      <c r="C3108" s="268"/>
      <c r="D3108" s="268"/>
      <c r="E3108" s="268"/>
      <c r="F3108" s="268">
        <v>0</v>
      </c>
      <c r="G3108" s="268">
        <v>0</v>
      </c>
      <c r="H3108" s="269"/>
      <c r="I3108" s="270" t="s">
        <v>256</v>
      </c>
      <c r="J3108" s="271">
        <v>6345</v>
      </c>
      <c r="K3108" s="272">
        <v>13592</v>
      </c>
    </row>
    <row r="3109" spans="2:11" s="256" customFormat="1" ht="13.5" customHeight="1" x14ac:dyDescent="0.2">
      <c r="B3109" s="273"/>
      <c r="C3109" s="273"/>
      <c r="D3109" s="273"/>
      <c r="E3109" s="273"/>
      <c r="F3109" s="273">
        <v>0</v>
      </c>
      <c r="G3109" s="273">
        <v>0</v>
      </c>
      <c r="H3109" s="274"/>
      <c r="I3109" s="275" t="s">
        <v>257</v>
      </c>
      <c r="J3109" s="271">
        <v>6345</v>
      </c>
      <c r="K3109" s="272">
        <v>11566</v>
      </c>
    </row>
    <row r="3110" spans="2:11" s="256" customFormat="1" ht="13.5" customHeight="1" x14ac:dyDescent="0.2">
      <c r="B3110" s="273"/>
      <c r="C3110" s="273"/>
      <c r="D3110" s="273"/>
      <c r="E3110" s="273"/>
      <c r="F3110" s="273">
        <v>0</v>
      </c>
      <c r="G3110" s="273">
        <v>0</v>
      </c>
      <c r="H3110" s="274"/>
      <c r="I3110" s="275" t="s">
        <v>258</v>
      </c>
      <c r="J3110" s="271">
        <v>6345</v>
      </c>
      <c r="K3110" s="272">
        <v>13419</v>
      </c>
    </row>
    <row r="3111" spans="2:11" s="256" customFormat="1" ht="13.5" customHeight="1" x14ac:dyDescent="0.2">
      <c r="B3111" s="273"/>
      <c r="C3111" s="273"/>
      <c r="D3111" s="273"/>
      <c r="E3111" s="273"/>
      <c r="F3111" s="273">
        <v>0</v>
      </c>
      <c r="G3111" s="273">
        <v>0</v>
      </c>
      <c r="H3111" s="274"/>
      <c r="I3111" s="275" t="s">
        <v>259</v>
      </c>
      <c r="J3111" s="271">
        <v>6345</v>
      </c>
      <c r="K3111" s="272">
        <v>11568</v>
      </c>
    </row>
    <row r="3112" spans="2:11" s="256" customFormat="1" ht="13.5" customHeight="1" x14ac:dyDescent="0.2">
      <c r="B3112" s="273"/>
      <c r="C3112" s="273"/>
      <c r="D3112" s="273"/>
      <c r="E3112" s="273"/>
      <c r="F3112" s="273">
        <v>0</v>
      </c>
      <c r="G3112" s="273">
        <v>0</v>
      </c>
      <c r="H3112" s="274"/>
      <c r="I3112" s="275" t="s">
        <v>260</v>
      </c>
      <c r="J3112" s="271">
        <v>6345</v>
      </c>
      <c r="K3112" s="272">
        <v>12479</v>
      </c>
    </row>
    <row r="3113" spans="2:11" s="256" customFormat="1" ht="13.5" customHeight="1" x14ac:dyDescent="0.2">
      <c r="B3113" s="273"/>
      <c r="C3113" s="273"/>
      <c r="D3113" s="273"/>
      <c r="E3113" s="273"/>
      <c r="F3113" s="273">
        <v>0</v>
      </c>
      <c r="G3113" s="273">
        <v>0</v>
      </c>
      <c r="H3113" s="274"/>
      <c r="I3113" s="275" t="s">
        <v>261</v>
      </c>
      <c r="J3113" s="271">
        <v>6345</v>
      </c>
      <c r="K3113" s="272">
        <v>12480</v>
      </c>
    </row>
    <row r="3114" spans="2:11" s="256" customFormat="1" ht="13.5" customHeight="1" x14ac:dyDescent="0.2">
      <c r="B3114" s="273"/>
      <c r="C3114" s="273"/>
      <c r="D3114" s="273"/>
      <c r="E3114" s="273"/>
      <c r="F3114" s="273">
        <v>0</v>
      </c>
      <c r="G3114" s="273">
        <v>0</v>
      </c>
      <c r="H3114" s="274"/>
      <c r="I3114" s="275" t="s">
        <v>262</v>
      </c>
      <c r="J3114" s="271">
        <v>6345</v>
      </c>
      <c r="K3114" s="272">
        <v>11578</v>
      </c>
    </row>
    <row r="3115" spans="2:11" s="256" customFormat="1" ht="13.5" customHeight="1" x14ac:dyDescent="0.2">
      <c r="B3115" s="273"/>
      <c r="C3115" s="273"/>
      <c r="D3115" s="273"/>
      <c r="E3115" s="273"/>
      <c r="F3115" s="273">
        <v>0</v>
      </c>
      <c r="G3115" s="273">
        <v>0</v>
      </c>
      <c r="H3115" s="274"/>
      <c r="I3115" s="275" t="s">
        <v>263</v>
      </c>
      <c r="J3115" s="271">
        <v>6345</v>
      </c>
      <c r="K3115" s="272">
        <v>12497</v>
      </c>
    </row>
    <row r="3116" spans="2:11" s="256" customFormat="1" ht="13.5" customHeight="1" x14ac:dyDescent="0.2">
      <c r="B3116" s="273"/>
      <c r="C3116" s="273"/>
      <c r="D3116" s="273"/>
      <c r="E3116" s="273"/>
      <c r="F3116" s="273">
        <v>0</v>
      </c>
      <c r="G3116" s="273">
        <v>0</v>
      </c>
      <c r="H3116" s="274"/>
      <c r="I3116" s="275" t="s">
        <v>264</v>
      </c>
      <c r="J3116" s="271">
        <v>6345</v>
      </c>
      <c r="K3116" s="272">
        <v>15546</v>
      </c>
    </row>
    <row r="3117" spans="2:11" s="256" customFormat="1" ht="13.5" customHeight="1" x14ac:dyDescent="0.2">
      <c r="B3117" s="273"/>
      <c r="C3117" s="273"/>
      <c r="D3117" s="273">
        <v>4</v>
      </c>
      <c r="E3117" s="273">
        <v>0</v>
      </c>
      <c r="F3117" s="273">
        <v>0</v>
      </c>
      <c r="G3117" s="273">
        <v>0</v>
      </c>
      <c r="H3117" s="274"/>
      <c r="I3117" s="275" t="s">
        <v>265</v>
      </c>
      <c r="J3117" s="271">
        <v>6345</v>
      </c>
      <c r="K3117" s="272">
        <v>12481</v>
      </c>
    </row>
    <row r="3118" spans="2:11" s="256" customFormat="1" ht="13.5" customHeight="1" x14ac:dyDescent="0.2">
      <c r="B3118" s="268"/>
      <c r="C3118" s="268"/>
      <c r="D3118" s="268"/>
      <c r="E3118" s="268"/>
      <c r="F3118" s="268">
        <v>-0.50758112192577998</v>
      </c>
      <c r="G3118" s="268">
        <v>-0.30851817042241397</v>
      </c>
      <c r="H3118" s="269">
        <v>0.125879291739877</v>
      </c>
      <c r="I3118" s="270" t="s">
        <v>266</v>
      </c>
      <c r="J3118" s="271">
        <v>6345</v>
      </c>
      <c r="K3118" s="272">
        <v>13594</v>
      </c>
    </row>
    <row r="3119" spans="2:11" s="256" customFormat="1" ht="13.5" customHeight="1" x14ac:dyDescent="0.2">
      <c r="B3119" s="273"/>
      <c r="C3119" s="273"/>
      <c r="D3119" s="273"/>
      <c r="E3119" s="273"/>
      <c r="F3119" s="273">
        <v>0</v>
      </c>
      <c r="G3119" s="273">
        <v>0</v>
      </c>
      <c r="H3119" s="274"/>
      <c r="I3119" s="275" t="s">
        <v>267</v>
      </c>
      <c r="J3119" s="271">
        <v>6345</v>
      </c>
      <c r="K3119" s="272">
        <v>15609</v>
      </c>
    </row>
    <row r="3120" spans="2:11" s="256" customFormat="1" ht="13.5" customHeight="1" x14ac:dyDescent="0.2">
      <c r="B3120" s="273"/>
      <c r="C3120" s="273"/>
      <c r="D3120" s="273"/>
      <c r="E3120" s="273"/>
      <c r="F3120" s="273">
        <v>1.7083944419398301E-2</v>
      </c>
      <c r="G3120" s="273">
        <v>1.72877833663799E-2</v>
      </c>
      <c r="H3120" s="274">
        <v>3.74</v>
      </c>
      <c r="I3120" s="275" t="s">
        <v>268</v>
      </c>
      <c r="J3120" s="271">
        <v>6345</v>
      </c>
      <c r="K3120" s="272">
        <v>11524</v>
      </c>
    </row>
    <row r="3121" spans="2:11" s="256" customFormat="1" ht="13.5" customHeight="1" x14ac:dyDescent="0.2">
      <c r="B3121" s="273"/>
      <c r="C3121" s="273"/>
      <c r="D3121" s="273"/>
      <c r="E3121" s="273"/>
      <c r="F3121" s="273">
        <v>0</v>
      </c>
      <c r="G3121" s="273">
        <v>0</v>
      </c>
      <c r="H3121" s="274"/>
      <c r="I3121" s="275" t="s">
        <v>269</v>
      </c>
      <c r="J3121" s="271">
        <v>6345</v>
      </c>
      <c r="K3121" s="272">
        <v>15745</v>
      </c>
    </row>
    <row r="3122" spans="2:11" s="256" customFormat="1" ht="13.5" customHeight="1" x14ac:dyDescent="0.2">
      <c r="B3122" s="273"/>
      <c r="C3122" s="273"/>
      <c r="D3122" s="273"/>
      <c r="E3122" s="273"/>
      <c r="F3122" s="273">
        <v>0</v>
      </c>
      <c r="G3122" s="273">
        <v>0</v>
      </c>
      <c r="H3122" s="274"/>
      <c r="I3122" s="275" t="s">
        <v>270</v>
      </c>
      <c r="J3122" s="271">
        <v>6345</v>
      </c>
      <c r="K3122" s="272">
        <v>15545</v>
      </c>
    </row>
    <row r="3123" spans="2:11" s="256" customFormat="1" ht="13.5" customHeight="1" x14ac:dyDescent="0.2">
      <c r="B3123" s="268"/>
      <c r="C3123" s="268"/>
      <c r="D3123" s="268"/>
      <c r="E3123" s="268"/>
      <c r="F3123" s="268">
        <v>94.095516569380891</v>
      </c>
      <c r="G3123" s="268">
        <v>94.273731064507004</v>
      </c>
      <c r="H3123" s="269"/>
      <c r="I3123" s="270" t="s">
        <v>238</v>
      </c>
      <c r="J3123" s="271">
        <v>6345</v>
      </c>
      <c r="K3123" s="272">
        <v>13595</v>
      </c>
    </row>
    <row r="3124" spans="2:11" s="256" customFormat="1" ht="13.5" customHeight="1" x14ac:dyDescent="0.2">
      <c r="B3124" s="273"/>
      <c r="C3124" s="273"/>
      <c r="D3124" s="273"/>
      <c r="E3124" s="273"/>
      <c r="F3124" s="273">
        <v>0</v>
      </c>
      <c r="G3124" s="273">
        <v>0</v>
      </c>
      <c r="H3124" s="274"/>
      <c r="I3124" s="275" t="s">
        <v>271</v>
      </c>
      <c r="J3124" s="271">
        <v>6345</v>
      </c>
      <c r="K3124" s="272">
        <v>15610</v>
      </c>
    </row>
    <row r="3125" spans="2:11" s="256" customFormat="1" ht="13.5" customHeight="1" x14ac:dyDescent="0.2">
      <c r="B3125" s="273"/>
      <c r="C3125" s="273"/>
      <c r="D3125" s="273"/>
      <c r="E3125" s="273"/>
      <c r="F3125" s="273">
        <v>36.416282492053597</v>
      </c>
      <c r="G3125" s="273">
        <v>36.456657003367098</v>
      </c>
      <c r="H3125" s="274"/>
      <c r="I3125" s="275" t="s">
        <v>246</v>
      </c>
      <c r="J3125" s="271">
        <v>6345</v>
      </c>
      <c r="K3125" s="272">
        <v>15611</v>
      </c>
    </row>
    <row r="3126" spans="2:11" s="256" customFormat="1" ht="13.5" customHeight="1" x14ac:dyDescent="0.2">
      <c r="B3126" s="273"/>
      <c r="C3126" s="273"/>
      <c r="D3126" s="273"/>
      <c r="E3126" s="273"/>
      <c r="F3126" s="273">
        <v>57.679234077327393</v>
      </c>
      <c r="G3126" s="273">
        <v>57.817074061139898</v>
      </c>
      <c r="H3126" s="274"/>
      <c r="I3126" s="275" t="s">
        <v>272</v>
      </c>
      <c r="J3126" s="271">
        <v>6345</v>
      </c>
      <c r="K3126" s="272">
        <v>15608</v>
      </c>
    </row>
    <row r="3127" spans="2:11" s="256" customFormat="1" ht="13.5" customHeight="1" x14ac:dyDescent="0.2">
      <c r="B3127" s="268"/>
      <c r="C3127" s="268"/>
      <c r="D3127" s="268">
        <v>8</v>
      </c>
      <c r="E3127" s="268">
        <v>0</v>
      </c>
      <c r="F3127" s="268">
        <v>1.4579074971720698</v>
      </c>
      <c r="G3127" s="268">
        <v>1.4547018839752701</v>
      </c>
      <c r="H3127" s="269"/>
      <c r="I3127" s="270" t="s">
        <v>273</v>
      </c>
      <c r="J3127" s="271">
        <v>6345</v>
      </c>
      <c r="K3127" s="272">
        <v>15584</v>
      </c>
    </row>
    <row r="3128" spans="2:11" s="256" customFormat="1" ht="13.5" customHeight="1" x14ac:dyDescent="0.2">
      <c r="B3128" s="268"/>
      <c r="C3128" s="268"/>
      <c r="D3128" s="268">
        <v>2</v>
      </c>
      <c r="E3128" s="268"/>
      <c r="F3128" s="268">
        <v>0</v>
      </c>
      <c r="G3128" s="268">
        <v>0</v>
      </c>
      <c r="H3128" s="269"/>
      <c r="I3128" s="270" t="s">
        <v>274</v>
      </c>
      <c r="J3128" s="271">
        <v>6345</v>
      </c>
      <c r="K3128" s="272">
        <v>17728</v>
      </c>
    </row>
    <row r="3129" spans="2:11" s="256" customFormat="1" ht="13.5" customHeight="1" x14ac:dyDescent="0.2">
      <c r="B3129" s="268"/>
      <c r="C3129" s="268"/>
      <c r="D3129" s="268"/>
      <c r="E3129" s="268"/>
      <c r="F3129" s="268">
        <v>-30.913603310473899</v>
      </c>
      <c r="G3129" s="268">
        <v>-31.2213755020015</v>
      </c>
      <c r="H3129" s="269"/>
      <c r="I3129" s="270" t="s">
        <v>275</v>
      </c>
      <c r="J3129" s="271">
        <v>6345</v>
      </c>
      <c r="K3129" s="272">
        <v>15624</v>
      </c>
    </row>
    <row r="3130" spans="2:11" s="256" customFormat="1" ht="13.5" customHeight="1" x14ac:dyDescent="0.2">
      <c r="B3130" s="268"/>
      <c r="C3130" s="268"/>
      <c r="D3130" s="268">
        <v>9</v>
      </c>
      <c r="E3130" s="268">
        <v>1</v>
      </c>
      <c r="F3130" s="268">
        <v>4.4294919890275697</v>
      </c>
      <c r="G3130" s="268">
        <v>4.2542792681513495</v>
      </c>
      <c r="H3130" s="269"/>
      <c r="I3130" s="270" t="s">
        <v>276</v>
      </c>
      <c r="J3130" s="271">
        <v>6345</v>
      </c>
      <c r="K3130" s="272">
        <v>15644</v>
      </c>
    </row>
    <row r="3131" spans="2:11" s="256" customFormat="1" ht="13.5" customHeight="1" x14ac:dyDescent="0.2">
      <c r="B3131" s="268"/>
      <c r="C3131" s="268"/>
      <c r="D3131" s="268">
        <v>5</v>
      </c>
      <c r="E3131" s="268">
        <v>0</v>
      </c>
      <c r="F3131" s="268">
        <v>1.7083944419398301E-2</v>
      </c>
      <c r="G3131" s="268">
        <v>1.72877833663799E-2</v>
      </c>
      <c r="H3131" s="269">
        <v>3.74</v>
      </c>
      <c r="I3131" s="270" t="s">
        <v>239</v>
      </c>
      <c r="J3131" s="271">
        <v>6345</v>
      </c>
      <c r="K3131" s="272">
        <v>15704</v>
      </c>
    </row>
    <row r="3132" spans="2:11" s="256" customFormat="1" ht="13.5" customHeight="1" x14ac:dyDescent="0.2">
      <c r="B3132" s="268"/>
      <c r="C3132" s="268"/>
      <c r="D3132" s="268"/>
      <c r="E3132" s="268"/>
      <c r="F3132" s="268">
        <v>1.4579074971720698</v>
      </c>
      <c r="G3132" s="268">
        <v>1.4547018839752701</v>
      </c>
      <c r="H3132" s="269"/>
      <c r="I3132" s="270" t="s">
        <v>277</v>
      </c>
      <c r="J3132" s="271">
        <v>6345</v>
      </c>
      <c r="K3132" s="272">
        <v>15749</v>
      </c>
    </row>
    <row r="3133" spans="2:11" s="256" customFormat="1" ht="13.5" customHeight="1" x14ac:dyDescent="0.2">
      <c r="B3133" s="268"/>
      <c r="C3133" s="268"/>
      <c r="D3133" s="268"/>
      <c r="E3133" s="268"/>
      <c r="F3133" s="268">
        <v>100</v>
      </c>
      <c r="G3133" s="268">
        <v>100</v>
      </c>
      <c r="H3133" s="269">
        <v>6.3893952128549496E-4</v>
      </c>
      <c r="I3133" s="270" t="s">
        <v>278</v>
      </c>
      <c r="J3133" s="271">
        <v>6345</v>
      </c>
      <c r="K3133" s="272">
        <v>11258</v>
      </c>
    </row>
    <row r="3134" spans="2:11" s="256" customFormat="1" ht="13.5" customHeight="1" x14ac:dyDescent="0.2">
      <c r="B3134" s="268"/>
      <c r="C3134" s="268"/>
      <c r="D3134" s="268"/>
      <c r="E3134" s="268"/>
      <c r="F3134" s="268">
        <v>0</v>
      </c>
      <c r="G3134" s="268">
        <v>0</v>
      </c>
      <c r="H3134" s="269"/>
      <c r="I3134" s="270" t="s">
        <v>240</v>
      </c>
      <c r="J3134" s="271">
        <v>6345</v>
      </c>
      <c r="K3134" s="272">
        <v>15705</v>
      </c>
    </row>
    <row r="3135" spans="2:11" s="256" customFormat="1" ht="13.5" customHeight="1" x14ac:dyDescent="0.2">
      <c r="B3135" s="268"/>
      <c r="C3135" s="268"/>
      <c r="D3135" s="268"/>
      <c r="E3135" s="268"/>
      <c r="F3135" s="268">
        <v>26.730045750390701</v>
      </c>
      <c r="G3135" s="268">
        <v>26.554345891502599</v>
      </c>
      <c r="H3135" s="269">
        <v>1.12831580274715E-3</v>
      </c>
      <c r="I3135" s="270" t="s">
        <v>279</v>
      </c>
      <c r="J3135" s="271">
        <v>6345</v>
      </c>
      <c r="K3135" s="272">
        <v>16144</v>
      </c>
    </row>
    <row r="3136" spans="2:11" s="256" customFormat="1" ht="13.5" customHeight="1" x14ac:dyDescent="0.2">
      <c r="B3136" s="273"/>
      <c r="C3136" s="273"/>
      <c r="D3136" s="273"/>
      <c r="E3136" s="273"/>
      <c r="F3136" s="273">
        <v>-0.52466506634517807</v>
      </c>
      <c r="G3136" s="273">
        <v>-0.32580595378879401</v>
      </c>
      <c r="H3136" s="274"/>
      <c r="I3136" s="275" t="s">
        <v>508</v>
      </c>
      <c r="J3136" s="271">
        <v>6345</v>
      </c>
      <c r="K3136" s="272">
        <v>12755</v>
      </c>
    </row>
    <row r="3137" spans="2:11" s="256" customFormat="1" ht="13.5" customHeight="1" x14ac:dyDescent="0.2">
      <c r="B3137" s="273"/>
      <c r="C3137" s="273"/>
      <c r="D3137" s="273"/>
      <c r="E3137" s="273"/>
      <c r="F3137" s="273">
        <v>0</v>
      </c>
      <c r="G3137" s="273">
        <v>0</v>
      </c>
      <c r="H3137" s="274"/>
      <c r="I3137" s="275" t="s">
        <v>509</v>
      </c>
      <c r="J3137" s="271">
        <v>6345</v>
      </c>
      <c r="K3137" s="272">
        <v>12359</v>
      </c>
    </row>
    <row r="3138" spans="2:11" s="256" customFormat="1" ht="26.25" customHeight="1" x14ac:dyDescent="0.2"/>
    <row r="3139" spans="2:11" s="256" customFormat="1" ht="22.5" customHeight="1" x14ac:dyDescent="0.2">
      <c r="B3139" s="257"/>
      <c r="C3139" s="258"/>
      <c r="D3139" s="258"/>
      <c r="E3139" s="258"/>
      <c r="F3139" s="258"/>
      <c r="G3139" s="259"/>
      <c r="H3139" s="260" t="s">
        <v>513</v>
      </c>
      <c r="I3139" s="261"/>
      <c r="J3139" s="262" t="s">
        <v>228</v>
      </c>
      <c r="K3139" s="262" t="s">
        <v>229</v>
      </c>
    </row>
    <row r="3140" spans="2:11" s="256" customFormat="1" ht="13.5" customHeight="1" x14ac:dyDescent="0.2">
      <c r="B3140" s="263"/>
      <c r="C3140" s="264"/>
      <c r="D3140" s="264"/>
      <c r="E3140" s="264"/>
      <c r="F3140" s="369" t="s">
        <v>642</v>
      </c>
      <c r="G3140" s="369"/>
      <c r="H3140" s="369"/>
      <c r="I3140" s="261"/>
      <c r="J3140" s="261"/>
      <c r="K3140" s="265"/>
    </row>
    <row r="3141" spans="2:11" s="256" customFormat="1" ht="13.5" customHeight="1" x14ac:dyDescent="0.2">
      <c r="B3141" s="367" t="s">
        <v>231</v>
      </c>
      <c r="C3141" s="367"/>
      <c r="D3141" s="367" t="s">
        <v>232</v>
      </c>
      <c r="E3141" s="367"/>
      <c r="F3141" s="266" t="s">
        <v>232</v>
      </c>
      <c r="G3141" s="266" t="s">
        <v>232</v>
      </c>
      <c r="H3141" s="368" t="s">
        <v>231</v>
      </c>
      <c r="I3141" s="267" t="s">
        <v>233</v>
      </c>
      <c r="J3141" s="261"/>
      <c r="K3141" s="265"/>
    </row>
    <row r="3142" spans="2:11" s="256" customFormat="1" ht="13.5" customHeight="1" x14ac:dyDescent="0.2">
      <c r="B3142" s="266" t="s">
        <v>234</v>
      </c>
      <c r="C3142" s="266" t="s">
        <v>235</v>
      </c>
      <c r="D3142" s="266" t="s">
        <v>234</v>
      </c>
      <c r="E3142" s="266" t="s">
        <v>235</v>
      </c>
      <c r="F3142" s="266" t="s">
        <v>592</v>
      </c>
      <c r="G3142" s="266" t="s">
        <v>594</v>
      </c>
      <c r="H3142" s="368"/>
      <c r="I3142" s="261"/>
      <c r="J3142" s="261"/>
      <c r="K3142" s="265"/>
    </row>
    <row r="3143" spans="2:11" s="256" customFormat="1" ht="13.5" customHeight="1" x14ac:dyDescent="0.2">
      <c r="B3143" s="268">
        <v>5.5</v>
      </c>
      <c r="C3143" s="268">
        <v>3.5</v>
      </c>
      <c r="D3143" s="268"/>
      <c r="E3143" s="268"/>
      <c r="F3143" s="268">
        <v>32.803912911096496</v>
      </c>
      <c r="G3143" s="268">
        <v>32.809873966392097</v>
      </c>
      <c r="H3143" s="269">
        <v>4.7506023067215795</v>
      </c>
      <c r="I3143" s="270" t="s">
        <v>236</v>
      </c>
      <c r="J3143" s="271">
        <v>6426</v>
      </c>
      <c r="K3143" s="272">
        <v>13591</v>
      </c>
    </row>
    <row r="3144" spans="2:11" s="256" customFormat="1" ht="13.5" customHeight="1" x14ac:dyDescent="0.2">
      <c r="B3144" s="268"/>
      <c r="C3144" s="268"/>
      <c r="D3144" s="268"/>
      <c r="E3144" s="268"/>
      <c r="F3144" s="268">
        <v>32.803912911096496</v>
      </c>
      <c r="G3144" s="268">
        <v>32.809873966392097</v>
      </c>
      <c r="H3144" s="269">
        <v>4.7506023067215795</v>
      </c>
      <c r="I3144" s="270" t="s">
        <v>250</v>
      </c>
      <c r="J3144" s="271">
        <v>6426</v>
      </c>
      <c r="K3144" s="272">
        <v>19967</v>
      </c>
    </row>
    <row r="3145" spans="2:11" s="256" customFormat="1" ht="13.5" customHeight="1" x14ac:dyDescent="0.2">
      <c r="B3145" s="273"/>
      <c r="C3145" s="273"/>
      <c r="D3145" s="273"/>
      <c r="E3145" s="273"/>
      <c r="F3145" s="273">
        <v>32.803912911096496</v>
      </c>
      <c r="G3145" s="273">
        <v>32.809873966392097</v>
      </c>
      <c r="H3145" s="274">
        <v>4.7506023067215795</v>
      </c>
      <c r="I3145" s="275" t="s">
        <v>251</v>
      </c>
      <c r="J3145" s="271">
        <v>6426</v>
      </c>
      <c r="K3145" s="272">
        <v>15744</v>
      </c>
    </row>
    <row r="3146" spans="2:11" s="256" customFormat="1" ht="13.5" customHeight="1" x14ac:dyDescent="0.2">
      <c r="B3146" s="273"/>
      <c r="C3146" s="273"/>
      <c r="D3146" s="273"/>
      <c r="E3146" s="273"/>
      <c r="F3146" s="273">
        <v>0</v>
      </c>
      <c r="G3146" s="273">
        <v>0</v>
      </c>
      <c r="H3146" s="274"/>
      <c r="I3146" s="275" t="s">
        <v>252</v>
      </c>
      <c r="J3146" s="271">
        <v>6426</v>
      </c>
      <c r="K3146" s="272">
        <v>13462</v>
      </c>
    </row>
    <row r="3147" spans="2:11" s="256" customFormat="1" ht="13.5" customHeight="1" x14ac:dyDescent="0.2">
      <c r="B3147" s="273"/>
      <c r="C3147" s="273"/>
      <c r="D3147" s="273"/>
      <c r="E3147" s="273"/>
      <c r="F3147" s="273">
        <v>0</v>
      </c>
      <c r="G3147" s="273">
        <v>0</v>
      </c>
      <c r="H3147" s="274"/>
      <c r="I3147" s="275" t="s">
        <v>253</v>
      </c>
      <c r="J3147" s="271">
        <v>6426</v>
      </c>
      <c r="K3147" s="272">
        <v>15544</v>
      </c>
    </row>
    <row r="3148" spans="2:11" s="256" customFormat="1" ht="13.5" customHeight="1" x14ac:dyDescent="0.2">
      <c r="B3148" s="273"/>
      <c r="C3148" s="273"/>
      <c r="D3148" s="273"/>
      <c r="E3148" s="273"/>
      <c r="F3148" s="273">
        <v>0</v>
      </c>
      <c r="G3148" s="273">
        <v>0</v>
      </c>
      <c r="H3148" s="274"/>
      <c r="I3148" s="275" t="s">
        <v>254</v>
      </c>
      <c r="J3148" s="271">
        <v>6426</v>
      </c>
      <c r="K3148" s="272">
        <v>12978</v>
      </c>
    </row>
    <row r="3149" spans="2:11" s="256" customFormat="1" ht="13.5" customHeight="1" x14ac:dyDescent="0.2">
      <c r="B3149" s="268">
        <v>3.5</v>
      </c>
      <c r="C3149" s="268">
        <v>1.5</v>
      </c>
      <c r="D3149" s="268"/>
      <c r="E3149" s="268"/>
      <c r="F3149" s="268">
        <v>65.556275261659493</v>
      </c>
      <c r="G3149" s="268">
        <v>65.637689947005896</v>
      </c>
      <c r="H3149" s="269">
        <v>2.2516971874882303</v>
      </c>
      <c r="I3149" s="270" t="s">
        <v>237</v>
      </c>
      <c r="J3149" s="271">
        <v>6426</v>
      </c>
      <c r="K3149" s="272">
        <v>17726</v>
      </c>
    </row>
    <row r="3150" spans="2:11" s="256" customFormat="1" ht="13.5" customHeight="1" x14ac:dyDescent="0.2">
      <c r="B3150" s="273"/>
      <c r="C3150" s="273"/>
      <c r="D3150" s="273"/>
      <c r="E3150" s="273"/>
      <c r="F3150" s="273">
        <v>1.76903998474837</v>
      </c>
      <c r="G3150" s="273">
        <v>1.80659022790243</v>
      </c>
      <c r="H3150" s="274"/>
      <c r="I3150" s="275" t="s">
        <v>255</v>
      </c>
      <c r="J3150" s="271">
        <v>6426</v>
      </c>
      <c r="K3150" s="272">
        <v>17727</v>
      </c>
    </row>
    <row r="3151" spans="2:11" s="256" customFormat="1" ht="13.5" customHeight="1" x14ac:dyDescent="0.2">
      <c r="B3151" s="268"/>
      <c r="C3151" s="268"/>
      <c r="D3151" s="268"/>
      <c r="E3151" s="268"/>
      <c r="F3151" s="268">
        <v>63.787235276911197</v>
      </c>
      <c r="G3151" s="268">
        <v>63.831099719103392</v>
      </c>
      <c r="H3151" s="269">
        <v>2.3141445147774498</v>
      </c>
      <c r="I3151" s="270" t="s">
        <v>256</v>
      </c>
      <c r="J3151" s="271">
        <v>6426</v>
      </c>
      <c r="K3151" s="272">
        <v>13592</v>
      </c>
    </row>
    <row r="3152" spans="2:11" s="256" customFormat="1" ht="13.5" customHeight="1" x14ac:dyDescent="0.2">
      <c r="B3152" s="273"/>
      <c r="C3152" s="273"/>
      <c r="D3152" s="273"/>
      <c r="E3152" s="273"/>
      <c r="F3152" s="273">
        <v>38.286293995567902</v>
      </c>
      <c r="G3152" s="273">
        <v>38.3023097298029</v>
      </c>
      <c r="H3152" s="274">
        <v>0.40466408758796202</v>
      </c>
      <c r="I3152" s="275" t="s">
        <v>257</v>
      </c>
      <c r="J3152" s="271">
        <v>6426</v>
      </c>
      <c r="K3152" s="272">
        <v>11566</v>
      </c>
    </row>
    <row r="3153" spans="2:11" s="256" customFormat="1" ht="13.5" customHeight="1" x14ac:dyDescent="0.2">
      <c r="B3153" s="273"/>
      <c r="C3153" s="273"/>
      <c r="D3153" s="273"/>
      <c r="E3153" s="273"/>
      <c r="F3153" s="273">
        <v>25.500941281343298</v>
      </c>
      <c r="G3153" s="273">
        <v>25.528789989300499</v>
      </c>
      <c r="H3153" s="274">
        <v>5.1809770841165692</v>
      </c>
      <c r="I3153" s="275" t="s">
        <v>258</v>
      </c>
      <c r="J3153" s="271">
        <v>6426</v>
      </c>
      <c r="K3153" s="272">
        <v>13419</v>
      </c>
    </row>
    <row r="3154" spans="2:11" s="256" customFormat="1" ht="13.5" customHeight="1" x14ac:dyDescent="0.2">
      <c r="B3154" s="273"/>
      <c r="C3154" s="273"/>
      <c r="D3154" s="273"/>
      <c r="E3154" s="273"/>
      <c r="F3154" s="273">
        <v>0</v>
      </c>
      <c r="G3154" s="273">
        <v>0</v>
      </c>
      <c r="H3154" s="274"/>
      <c r="I3154" s="275" t="s">
        <v>259</v>
      </c>
      <c r="J3154" s="271">
        <v>6426</v>
      </c>
      <c r="K3154" s="272">
        <v>11568</v>
      </c>
    </row>
    <row r="3155" spans="2:11" s="256" customFormat="1" ht="13.5" customHeight="1" x14ac:dyDescent="0.2">
      <c r="B3155" s="273"/>
      <c r="C3155" s="273"/>
      <c r="D3155" s="273"/>
      <c r="E3155" s="273"/>
      <c r="F3155" s="273">
        <v>0</v>
      </c>
      <c r="G3155" s="273">
        <v>0</v>
      </c>
      <c r="H3155" s="274"/>
      <c r="I3155" s="275" t="s">
        <v>260</v>
      </c>
      <c r="J3155" s="271">
        <v>6426</v>
      </c>
      <c r="K3155" s="272">
        <v>12479</v>
      </c>
    </row>
    <row r="3156" spans="2:11" s="256" customFormat="1" ht="13.5" customHeight="1" x14ac:dyDescent="0.2">
      <c r="B3156" s="273"/>
      <c r="C3156" s="273"/>
      <c r="D3156" s="273"/>
      <c r="E3156" s="273"/>
      <c r="F3156" s="273">
        <v>0</v>
      </c>
      <c r="G3156" s="273">
        <v>0</v>
      </c>
      <c r="H3156" s="274"/>
      <c r="I3156" s="275" t="s">
        <v>261</v>
      </c>
      <c r="J3156" s="271">
        <v>6426</v>
      </c>
      <c r="K3156" s="272">
        <v>12480</v>
      </c>
    </row>
    <row r="3157" spans="2:11" s="256" customFormat="1" ht="13.5" customHeight="1" x14ac:dyDescent="0.2">
      <c r="B3157" s="273"/>
      <c r="C3157" s="273"/>
      <c r="D3157" s="273"/>
      <c r="E3157" s="273"/>
      <c r="F3157" s="273">
        <v>0</v>
      </c>
      <c r="G3157" s="273">
        <v>0</v>
      </c>
      <c r="H3157" s="274"/>
      <c r="I3157" s="275" t="s">
        <v>262</v>
      </c>
      <c r="J3157" s="271">
        <v>6426</v>
      </c>
      <c r="K3157" s="272">
        <v>11578</v>
      </c>
    </row>
    <row r="3158" spans="2:11" s="256" customFormat="1" ht="13.5" customHeight="1" x14ac:dyDescent="0.2">
      <c r="B3158" s="273"/>
      <c r="C3158" s="273"/>
      <c r="D3158" s="273"/>
      <c r="E3158" s="273"/>
      <c r="F3158" s="273">
        <v>0</v>
      </c>
      <c r="G3158" s="273">
        <v>0</v>
      </c>
      <c r="H3158" s="274"/>
      <c r="I3158" s="275" t="s">
        <v>263</v>
      </c>
      <c r="J3158" s="271">
        <v>6426</v>
      </c>
      <c r="K3158" s="272">
        <v>12497</v>
      </c>
    </row>
    <row r="3159" spans="2:11" s="256" customFormat="1" ht="13.5" customHeight="1" x14ac:dyDescent="0.2">
      <c r="B3159" s="273"/>
      <c r="C3159" s="273"/>
      <c r="D3159" s="273"/>
      <c r="E3159" s="273"/>
      <c r="F3159" s="273">
        <v>0</v>
      </c>
      <c r="G3159" s="273">
        <v>0</v>
      </c>
      <c r="H3159" s="274"/>
      <c r="I3159" s="275" t="s">
        <v>264</v>
      </c>
      <c r="J3159" s="271">
        <v>6426</v>
      </c>
      <c r="K3159" s="272">
        <v>15546</v>
      </c>
    </row>
    <row r="3160" spans="2:11" s="256" customFormat="1" ht="13.5" customHeight="1" x14ac:dyDescent="0.2">
      <c r="B3160" s="273"/>
      <c r="C3160" s="273"/>
      <c r="D3160" s="273">
        <v>4</v>
      </c>
      <c r="E3160" s="273">
        <v>0</v>
      </c>
      <c r="F3160" s="273">
        <v>0</v>
      </c>
      <c r="G3160" s="273">
        <v>0</v>
      </c>
      <c r="H3160" s="274"/>
      <c r="I3160" s="275" t="s">
        <v>265</v>
      </c>
      <c r="J3160" s="271">
        <v>6426</v>
      </c>
      <c r="K3160" s="272">
        <v>12481</v>
      </c>
    </row>
    <row r="3161" spans="2:11" s="256" customFormat="1" ht="13.5" customHeight="1" x14ac:dyDescent="0.2">
      <c r="B3161" s="268"/>
      <c r="C3161" s="268"/>
      <c r="D3161" s="268"/>
      <c r="E3161" s="268"/>
      <c r="F3161" s="268">
        <v>1.36233065744889</v>
      </c>
      <c r="G3161" s="268">
        <v>1.37152151831228</v>
      </c>
      <c r="H3161" s="269"/>
      <c r="I3161" s="270" t="s">
        <v>266</v>
      </c>
      <c r="J3161" s="271">
        <v>6426</v>
      </c>
      <c r="K3161" s="272">
        <v>13594</v>
      </c>
    </row>
    <row r="3162" spans="2:11" s="256" customFormat="1" ht="13.5" customHeight="1" x14ac:dyDescent="0.2">
      <c r="B3162" s="273"/>
      <c r="C3162" s="273"/>
      <c r="D3162" s="273"/>
      <c r="E3162" s="273"/>
      <c r="F3162" s="273">
        <v>1.28969018106683</v>
      </c>
      <c r="G3162" s="273">
        <v>1.2984191996254399</v>
      </c>
      <c r="H3162" s="274"/>
      <c r="I3162" s="275" t="s">
        <v>267</v>
      </c>
      <c r="J3162" s="271">
        <v>6426</v>
      </c>
      <c r="K3162" s="272">
        <v>15609</v>
      </c>
    </row>
    <row r="3163" spans="2:11" s="256" customFormat="1" ht="13.5" customHeight="1" x14ac:dyDescent="0.2">
      <c r="B3163" s="273"/>
      <c r="C3163" s="273"/>
      <c r="D3163" s="273"/>
      <c r="E3163" s="273"/>
      <c r="F3163" s="273">
        <v>0</v>
      </c>
      <c r="G3163" s="273">
        <v>0</v>
      </c>
      <c r="H3163" s="274"/>
      <c r="I3163" s="275" t="s">
        <v>268</v>
      </c>
      <c r="J3163" s="271">
        <v>6426</v>
      </c>
      <c r="K3163" s="272">
        <v>11524</v>
      </c>
    </row>
    <row r="3164" spans="2:11" s="256" customFormat="1" ht="13.5" customHeight="1" x14ac:dyDescent="0.2">
      <c r="B3164" s="273"/>
      <c r="C3164" s="273"/>
      <c r="D3164" s="273"/>
      <c r="E3164" s="273"/>
      <c r="F3164" s="273">
        <v>0</v>
      </c>
      <c r="G3164" s="273">
        <v>0</v>
      </c>
      <c r="H3164" s="274"/>
      <c r="I3164" s="275" t="s">
        <v>269</v>
      </c>
      <c r="J3164" s="271">
        <v>6426</v>
      </c>
      <c r="K3164" s="272">
        <v>15745</v>
      </c>
    </row>
    <row r="3165" spans="2:11" s="256" customFormat="1" ht="13.5" customHeight="1" x14ac:dyDescent="0.2">
      <c r="B3165" s="273"/>
      <c r="C3165" s="273"/>
      <c r="D3165" s="273"/>
      <c r="E3165" s="273"/>
      <c r="F3165" s="273">
        <v>0</v>
      </c>
      <c r="G3165" s="273">
        <v>0</v>
      </c>
      <c r="H3165" s="274"/>
      <c r="I3165" s="275" t="s">
        <v>270</v>
      </c>
      <c r="J3165" s="271">
        <v>6426</v>
      </c>
      <c r="K3165" s="272">
        <v>15545</v>
      </c>
    </row>
    <row r="3166" spans="2:11" s="256" customFormat="1" ht="13.5" customHeight="1" x14ac:dyDescent="0.2">
      <c r="B3166" s="268"/>
      <c r="C3166" s="268"/>
      <c r="D3166" s="268"/>
      <c r="E3166" s="268"/>
      <c r="F3166" s="268">
        <v>36.5464888194794</v>
      </c>
      <c r="G3166" s="268">
        <v>36.517606535011197</v>
      </c>
      <c r="H3166" s="269"/>
      <c r="I3166" s="270" t="s">
        <v>238</v>
      </c>
      <c r="J3166" s="271">
        <v>6426</v>
      </c>
      <c r="K3166" s="272">
        <v>13595</v>
      </c>
    </row>
    <row r="3167" spans="2:11" s="256" customFormat="1" ht="13.5" customHeight="1" x14ac:dyDescent="0.2">
      <c r="B3167" s="273"/>
      <c r="C3167" s="273"/>
      <c r="D3167" s="273"/>
      <c r="E3167" s="273"/>
      <c r="F3167" s="273">
        <v>36.5464888194794</v>
      </c>
      <c r="G3167" s="273">
        <v>36.517606535011197</v>
      </c>
      <c r="H3167" s="274"/>
      <c r="I3167" s="275" t="s">
        <v>271</v>
      </c>
      <c r="J3167" s="271">
        <v>6426</v>
      </c>
      <c r="K3167" s="272">
        <v>15610</v>
      </c>
    </row>
    <row r="3168" spans="2:11" s="256" customFormat="1" ht="13.5" customHeight="1" x14ac:dyDescent="0.2">
      <c r="B3168" s="273"/>
      <c r="C3168" s="273"/>
      <c r="D3168" s="273"/>
      <c r="E3168" s="273"/>
      <c r="F3168" s="273">
        <v>14.6573113170826</v>
      </c>
      <c r="G3168" s="273">
        <v>14.671112480907299</v>
      </c>
      <c r="H3168" s="274"/>
      <c r="I3168" s="275" t="s">
        <v>246</v>
      </c>
      <c r="J3168" s="271">
        <v>6426</v>
      </c>
      <c r="K3168" s="272">
        <v>15611</v>
      </c>
    </row>
    <row r="3169" spans="2:11" s="256" customFormat="1" ht="13.5" customHeight="1" x14ac:dyDescent="0.2">
      <c r="B3169" s="273"/>
      <c r="C3169" s="273"/>
      <c r="D3169" s="273"/>
      <c r="E3169" s="273"/>
      <c r="F3169" s="273">
        <v>21.889177502396802</v>
      </c>
      <c r="G3169" s="273">
        <v>21.8464940541038</v>
      </c>
      <c r="H3169" s="274"/>
      <c r="I3169" s="275" t="s">
        <v>272</v>
      </c>
      <c r="J3169" s="271">
        <v>6426</v>
      </c>
      <c r="K3169" s="272">
        <v>15608</v>
      </c>
    </row>
    <row r="3170" spans="2:11" s="256" customFormat="1" ht="13.5" customHeight="1" x14ac:dyDescent="0.2">
      <c r="B3170" s="268"/>
      <c r="C3170" s="268"/>
      <c r="D3170" s="268">
        <v>0</v>
      </c>
      <c r="E3170" s="268">
        <v>0</v>
      </c>
      <c r="F3170" s="268">
        <v>0</v>
      </c>
      <c r="G3170" s="268">
        <v>0</v>
      </c>
      <c r="H3170" s="269"/>
      <c r="I3170" s="270" t="s">
        <v>273</v>
      </c>
      <c r="J3170" s="271">
        <v>6426</v>
      </c>
      <c r="K3170" s="272">
        <v>15584</v>
      </c>
    </row>
    <row r="3171" spans="2:11" s="256" customFormat="1" ht="13.5" customHeight="1" x14ac:dyDescent="0.2">
      <c r="B3171" s="268"/>
      <c r="C3171" s="268"/>
      <c r="D3171" s="268"/>
      <c r="E3171" s="268"/>
      <c r="F3171" s="268">
        <v>0</v>
      </c>
      <c r="G3171" s="268">
        <v>0</v>
      </c>
      <c r="H3171" s="269"/>
      <c r="I3171" s="270" t="s">
        <v>274</v>
      </c>
      <c r="J3171" s="271">
        <v>6426</v>
      </c>
      <c r="K3171" s="272">
        <v>17728</v>
      </c>
    </row>
    <row r="3172" spans="2:11" s="256" customFormat="1" ht="13.5" customHeight="1" x14ac:dyDescent="0.2">
      <c r="B3172" s="268"/>
      <c r="C3172" s="268"/>
      <c r="D3172" s="268"/>
      <c r="E3172" s="268"/>
      <c r="F3172" s="268">
        <v>8.7323716896384695</v>
      </c>
      <c r="G3172" s="268">
        <v>8.7917259758835193</v>
      </c>
      <c r="H3172" s="269"/>
      <c r="I3172" s="270" t="s">
        <v>275</v>
      </c>
      <c r="J3172" s="271">
        <v>6426</v>
      </c>
      <c r="K3172" s="272">
        <v>15624</v>
      </c>
    </row>
    <row r="3173" spans="2:11" s="256" customFormat="1" ht="13.5" customHeight="1" x14ac:dyDescent="0.2">
      <c r="B3173" s="268"/>
      <c r="C3173" s="268"/>
      <c r="D3173" s="268">
        <v>9</v>
      </c>
      <c r="E3173" s="268">
        <v>1</v>
      </c>
      <c r="F3173" s="268">
        <v>1.84168046113044</v>
      </c>
      <c r="G3173" s="268">
        <v>1.87969254658927</v>
      </c>
      <c r="H3173" s="269"/>
      <c r="I3173" s="270" t="s">
        <v>276</v>
      </c>
      <c r="J3173" s="271">
        <v>6426</v>
      </c>
      <c r="K3173" s="272">
        <v>15644</v>
      </c>
    </row>
    <row r="3174" spans="2:11" s="256" customFormat="1" ht="13.5" customHeight="1" x14ac:dyDescent="0.2">
      <c r="B3174" s="268"/>
      <c r="C3174" s="268"/>
      <c r="D3174" s="268">
        <v>0</v>
      </c>
      <c r="E3174" s="268">
        <v>0</v>
      </c>
      <c r="F3174" s="268">
        <v>0</v>
      </c>
      <c r="G3174" s="268">
        <v>0</v>
      </c>
      <c r="H3174" s="269"/>
      <c r="I3174" s="270" t="s">
        <v>239</v>
      </c>
      <c r="J3174" s="271">
        <v>6426</v>
      </c>
      <c r="K3174" s="272">
        <v>15704</v>
      </c>
    </row>
    <row r="3175" spans="2:11" s="256" customFormat="1" ht="13.5" customHeight="1" x14ac:dyDescent="0.2">
      <c r="B3175" s="268"/>
      <c r="C3175" s="268"/>
      <c r="D3175" s="268"/>
      <c r="E3175" s="268"/>
      <c r="F3175" s="268">
        <v>0</v>
      </c>
      <c r="G3175" s="268">
        <v>0</v>
      </c>
      <c r="H3175" s="269"/>
      <c r="I3175" s="270" t="s">
        <v>277</v>
      </c>
      <c r="J3175" s="271">
        <v>6426</v>
      </c>
      <c r="K3175" s="272">
        <v>15749</v>
      </c>
    </row>
    <row r="3176" spans="2:11" s="256" customFormat="1" ht="13.5" customHeight="1" x14ac:dyDescent="0.2">
      <c r="B3176" s="268"/>
      <c r="C3176" s="268"/>
      <c r="D3176" s="268"/>
      <c r="E3176" s="268"/>
      <c r="F3176" s="268">
        <v>122.36435202723699</v>
      </c>
      <c r="G3176" s="268">
        <v>122.418542827666</v>
      </c>
      <c r="H3176" s="269">
        <v>3.0345122497383201</v>
      </c>
      <c r="I3176" s="270" t="s">
        <v>278</v>
      </c>
      <c r="J3176" s="271">
        <v>6426</v>
      </c>
      <c r="K3176" s="272">
        <v>11258</v>
      </c>
    </row>
    <row r="3177" spans="2:11" s="256" customFormat="1" ht="13.5" customHeight="1" x14ac:dyDescent="0.2">
      <c r="B3177" s="268"/>
      <c r="C3177" s="268"/>
      <c r="D3177" s="268">
        <v>100</v>
      </c>
      <c r="E3177" s="268">
        <v>90</v>
      </c>
      <c r="F3177" s="268">
        <v>97.88083836907451</v>
      </c>
      <c r="G3177" s="268">
        <v>97.939392885120895</v>
      </c>
      <c r="H3177" s="269">
        <v>3.1002107259198497</v>
      </c>
      <c r="I3177" s="270" t="s">
        <v>240</v>
      </c>
      <c r="J3177" s="271">
        <v>6426</v>
      </c>
      <c r="K3177" s="272">
        <v>15705</v>
      </c>
    </row>
    <row r="3178" spans="2:11" s="256" customFormat="1" ht="13.5" customHeight="1" x14ac:dyDescent="0.2">
      <c r="B3178" s="268"/>
      <c r="C3178" s="268"/>
      <c r="D3178" s="268"/>
      <c r="E3178" s="268"/>
      <c r="F3178" s="268">
        <v>9.6195278222476404</v>
      </c>
      <c r="G3178" s="268">
        <v>9.5911987206336207</v>
      </c>
      <c r="H3178" s="269"/>
      <c r="I3178" s="270" t="s">
        <v>279</v>
      </c>
      <c r="J3178" s="271">
        <v>6426</v>
      </c>
      <c r="K3178" s="272">
        <v>16144</v>
      </c>
    </row>
    <row r="3179" spans="2:11" s="256" customFormat="1" ht="13.5" customHeight="1" x14ac:dyDescent="0.2">
      <c r="B3179" s="273"/>
      <c r="C3179" s="273"/>
      <c r="D3179" s="273"/>
      <c r="E3179" s="273"/>
      <c r="F3179" s="273">
        <v>7.2640476382065194E-2</v>
      </c>
      <c r="G3179" s="273">
        <v>7.3102318686837697E-2</v>
      </c>
      <c r="H3179" s="274"/>
      <c r="I3179" s="275" t="s">
        <v>508</v>
      </c>
      <c r="J3179" s="271">
        <v>6426</v>
      </c>
      <c r="K3179" s="272">
        <v>12755</v>
      </c>
    </row>
    <row r="3180" spans="2:11" s="256" customFormat="1" ht="13.5" customHeight="1" x14ac:dyDescent="0.2">
      <c r="B3180" s="273"/>
      <c r="C3180" s="273"/>
      <c r="D3180" s="273"/>
      <c r="E3180" s="273"/>
      <c r="F3180" s="273">
        <v>0</v>
      </c>
      <c r="G3180" s="273">
        <v>0</v>
      </c>
      <c r="H3180" s="274"/>
      <c r="I3180" s="275" t="s">
        <v>509</v>
      </c>
      <c r="J3180" s="271">
        <v>6426</v>
      </c>
      <c r="K3180" s="272">
        <v>12359</v>
      </c>
    </row>
    <row r="3181" spans="2:11" s="256" customFormat="1" ht="26.25" customHeight="1" x14ac:dyDescent="0.2"/>
    <row r="3182" spans="2:11" s="256" customFormat="1" ht="22.5" customHeight="1" x14ac:dyDescent="0.2">
      <c r="B3182" s="257"/>
      <c r="C3182" s="258"/>
      <c r="D3182" s="258"/>
      <c r="E3182" s="258"/>
      <c r="F3182" s="258"/>
      <c r="G3182" s="259"/>
      <c r="H3182" s="260" t="s">
        <v>383</v>
      </c>
      <c r="I3182" s="261"/>
      <c r="J3182" s="262" t="s">
        <v>228</v>
      </c>
      <c r="K3182" s="262" t="s">
        <v>229</v>
      </c>
    </row>
    <row r="3183" spans="2:11" s="256" customFormat="1" ht="13.5" customHeight="1" x14ac:dyDescent="0.2">
      <c r="B3183" s="263"/>
      <c r="C3183" s="264"/>
      <c r="D3183" s="264"/>
      <c r="E3183" s="264"/>
      <c r="F3183" s="369" t="s">
        <v>643</v>
      </c>
      <c r="G3183" s="369"/>
      <c r="H3183" s="369"/>
      <c r="I3183" s="261"/>
      <c r="J3183" s="261"/>
      <c r="K3183" s="265"/>
    </row>
    <row r="3184" spans="2:11" s="256" customFormat="1" ht="13.5" customHeight="1" x14ac:dyDescent="0.2">
      <c r="B3184" s="367" t="s">
        <v>231</v>
      </c>
      <c r="C3184" s="367"/>
      <c r="D3184" s="367" t="s">
        <v>232</v>
      </c>
      <c r="E3184" s="367"/>
      <c r="F3184" s="266" t="s">
        <v>232</v>
      </c>
      <c r="G3184" s="266" t="s">
        <v>232</v>
      </c>
      <c r="H3184" s="368" t="s">
        <v>231</v>
      </c>
      <c r="I3184" s="267" t="s">
        <v>233</v>
      </c>
      <c r="J3184" s="261"/>
      <c r="K3184" s="265"/>
    </row>
    <row r="3185" spans="2:11" s="256" customFormat="1" ht="13.5" customHeight="1" x14ac:dyDescent="0.2">
      <c r="B3185" s="266" t="s">
        <v>234</v>
      </c>
      <c r="C3185" s="266" t="s">
        <v>235</v>
      </c>
      <c r="D3185" s="266" t="s">
        <v>234</v>
      </c>
      <c r="E3185" s="266" t="s">
        <v>235</v>
      </c>
      <c r="F3185" s="266" t="s">
        <v>592</v>
      </c>
      <c r="G3185" s="266" t="s">
        <v>594</v>
      </c>
      <c r="H3185" s="368"/>
      <c r="I3185" s="261"/>
      <c r="J3185" s="261"/>
      <c r="K3185" s="265"/>
    </row>
    <row r="3186" spans="2:11" s="256" customFormat="1" ht="13.5" customHeight="1" x14ac:dyDescent="0.2">
      <c r="B3186" s="268">
        <v>5.5</v>
      </c>
      <c r="C3186" s="268">
        <v>3.5</v>
      </c>
      <c r="D3186" s="268"/>
      <c r="E3186" s="268"/>
      <c r="F3186" s="268">
        <v>26.796586195370001</v>
      </c>
      <c r="G3186" s="268">
        <v>26.987584108562295</v>
      </c>
      <c r="H3186" s="269">
        <v>4.3637371670154996</v>
      </c>
      <c r="I3186" s="270" t="s">
        <v>236</v>
      </c>
      <c r="J3186" s="271">
        <v>6612</v>
      </c>
      <c r="K3186" s="272">
        <v>13591</v>
      </c>
    </row>
    <row r="3187" spans="2:11" s="256" customFormat="1" ht="13.5" customHeight="1" x14ac:dyDescent="0.2">
      <c r="B3187" s="268"/>
      <c r="C3187" s="268"/>
      <c r="D3187" s="268"/>
      <c r="E3187" s="268"/>
      <c r="F3187" s="268">
        <v>26.796586195370001</v>
      </c>
      <c r="G3187" s="268">
        <v>26.987584108562295</v>
      </c>
      <c r="H3187" s="269">
        <v>4.3637371670154996</v>
      </c>
      <c r="I3187" s="270" t="s">
        <v>250</v>
      </c>
      <c r="J3187" s="271">
        <v>6612</v>
      </c>
      <c r="K3187" s="272">
        <v>19967</v>
      </c>
    </row>
    <row r="3188" spans="2:11" s="256" customFormat="1" ht="13.5" customHeight="1" x14ac:dyDescent="0.2">
      <c r="B3188" s="273"/>
      <c r="C3188" s="273"/>
      <c r="D3188" s="273"/>
      <c r="E3188" s="273"/>
      <c r="F3188" s="273">
        <v>10.064671762511599</v>
      </c>
      <c r="G3188" s="273">
        <v>10.1152409354476</v>
      </c>
      <c r="H3188" s="274">
        <v>5.9396473832050001</v>
      </c>
      <c r="I3188" s="275" t="s">
        <v>251</v>
      </c>
      <c r="J3188" s="271">
        <v>6612</v>
      </c>
      <c r="K3188" s="272">
        <v>15744</v>
      </c>
    </row>
    <row r="3189" spans="2:11" s="256" customFormat="1" ht="13.5" customHeight="1" x14ac:dyDescent="0.2">
      <c r="B3189" s="273"/>
      <c r="C3189" s="273"/>
      <c r="D3189" s="273"/>
      <c r="E3189" s="273"/>
      <c r="F3189" s="273">
        <v>16.532998612978599</v>
      </c>
      <c r="G3189" s="273">
        <v>16.6731297654642</v>
      </c>
      <c r="H3189" s="274">
        <v>3.4015393322090399</v>
      </c>
      <c r="I3189" s="275" t="s">
        <v>252</v>
      </c>
      <c r="J3189" s="271">
        <v>6612</v>
      </c>
      <c r="K3189" s="272">
        <v>13462</v>
      </c>
    </row>
    <row r="3190" spans="2:11" s="256" customFormat="1" ht="13.5" customHeight="1" x14ac:dyDescent="0.2">
      <c r="B3190" s="273"/>
      <c r="C3190" s="273"/>
      <c r="D3190" s="273"/>
      <c r="E3190" s="273"/>
      <c r="F3190" s="273">
        <v>0</v>
      </c>
      <c r="G3190" s="273">
        <v>0</v>
      </c>
      <c r="H3190" s="274"/>
      <c r="I3190" s="275" t="s">
        <v>253</v>
      </c>
      <c r="J3190" s="271">
        <v>6612</v>
      </c>
      <c r="K3190" s="272">
        <v>15544</v>
      </c>
    </row>
    <row r="3191" spans="2:11" s="256" customFormat="1" ht="13.5" customHeight="1" x14ac:dyDescent="0.2">
      <c r="B3191" s="273"/>
      <c r="C3191" s="273"/>
      <c r="D3191" s="273"/>
      <c r="E3191" s="273"/>
      <c r="F3191" s="273">
        <v>0.19891581987974302</v>
      </c>
      <c r="G3191" s="273">
        <v>0.19921340765040502</v>
      </c>
      <c r="H3191" s="274">
        <v>4.6000000000000005</v>
      </c>
      <c r="I3191" s="275" t="s">
        <v>254</v>
      </c>
      <c r="J3191" s="271">
        <v>6612</v>
      </c>
      <c r="K3191" s="272">
        <v>12978</v>
      </c>
    </row>
    <row r="3192" spans="2:11" s="256" customFormat="1" ht="13.5" customHeight="1" x14ac:dyDescent="0.2">
      <c r="B3192" s="268">
        <v>4.5</v>
      </c>
      <c r="C3192" s="268">
        <v>2.5</v>
      </c>
      <c r="D3192" s="268"/>
      <c r="E3192" s="268"/>
      <c r="F3192" s="268">
        <v>28.137542522459697</v>
      </c>
      <c r="G3192" s="268">
        <v>28.167556382736997</v>
      </c>
      <c r="H3192" s="269">
        <v>3.9588646956822897</v>
      </c>
      <c r="I3192" s="270" t="s">
        <v>237</v>
      </c>
      <c r="J3192" s="271">
        <v>6612</v>
      </c>
      <c r="K3192" s="272">
        <v>17726</v>
      </c>
    </row>
    <row r="3193" spans="2:11" s="256" customFormat="1" ht="13.5" customHeight="1" x14ac:dyDescent="0.2">
      <c r="B3193" s="273"/>
      <c r="C3193" s="273"/>
      <c r="D3193" s="273"/>
      <c r="E3193" s="273"/>
      <c r="F3193" s="273">
        <v>2.44180370013127</v>
      </c>
      <c r="G3193" s="273">
        <v>2.3096916133885999</v>
      </c>
      <c r="H3193" s="274"/>
      <c r="I3193" s="275" t="s">
        <v>255</v>
      </c>
      <c r="J3193" s="271">
        <v>6612</v>
      </c>
      <c r="K3193" s="272">
        <v>17727</v>
      </c>
    </row>
    <row r="3194" spans="2:11" s="256" customFormat="1" ht="13.5" customHeight="1" x14ac:dyDescent="0.2">
      <c r="B3194" s="268"/>
      <c r="C3194" s="268"/>
      <c r="D3194" s="268"/>
      <c r="E3194" s="268"/>
      <c r="F3194" s="268">
        <v>25.695738822328398</v>
      </c>
      <c r="G3194" s="268">
        <v>25.857864769348399</v>
      </c>
      <c r="H3194" s="269">
        <v>4.3350660000727297</v>
      </c>
      <c r="I3194" s="270" t="s">
        <v>256</v>
      </c>
      <c r="J3194" s="271">
        <v>6612</v>
      </c>
      <c r="K3194" s="272">
        <v>13592</v>
      </c>
    </row>
    <row r="3195" spans="2:11" s="256" customFormat="1" ht="13.5" customHeight="1" x14ac:dyDescent="0.2">
      <c r="B3195" s="273"/>
      <c r="C3195" s="273"/>
      <c r="D3195" s="273"/>
      <c r="E3195" s="273"/>
      <c r="F3195" s="273">
        <v>7.4052152807288403</v>
      </c>
      <c r="G3195" s="273">
        <v>7.4435935597887202</v>
      </c>
      <c r="H3195" s="274">
        <v>0.48141356283780601</v>
      </c>
      <c r="I3195" s="275" t="s">
        <v>257</v>
      </c>
      <c r="J3195" s="271">
        <v>6612</v>
      </c>
      <c r="K3195" s="272">
        <v>11566</v>
      </c>
    </row>
    <row r="3196" spans="2:11" s="256" customFormat="1" ht="13.5" customHeight="1" x14ac:dyDescent="0.2">
      <c r="B3196" s="273"/>
      <c r="C3196" s="273"/>
      <c r="D3196" s="273"/>
      <c r="E3196" s="273"/>
      <c r="F3196" s="273">
        <v>11.396423560279198</v>
      </c>
      <c r="G3196" s="273">
        <v>11.4695637283509</v>
      </c>
      <c r="H3196" s="274">
        <v>7.0364973434541094</v>
      </c>
      <c r="I3196" s="275" t="s">
        <v>258</v>
      </c>
      <c r="J3196" s="271">
        <v>6612</v>
      </c>
      <c r="K3196" s="272">
        <v>13419</v>
      </c>
    </row>
    <row r="3197" spans="2:11" s="256" customFormat="1" ht="13.5" customHeight="1" x14ac:dyDescent="0.2">
      <c r="B3197" s="273"/>
      <c r="C3197" s="273"/>
      <c r="D3197" s="273"/>
      <c r="E3197" s="273"/>
      <c r="F3197" s="273">
        <v>0</v>
      </c>
      <c r="G3197" s="273">
        <v>0</v>
      </c>
      <c r="H3197" s="274"/>
      <c r="I3197" s="275" t="s">
        <v>259</v>
      </c>
      <c r="J3197" s="271">
        <v>6612</v>
      </c>
      <c r="K3197" s="272">
        <v>11568</v>
      </c>
    </row>
    <row r="3198" spans="2:11" s="256" customFormat="1" ht="13.5" customHeight="1" x14ac:dyDescent="0.2">
      <c r="B3198" s="273"/>
      <c r="C3198" s="273"/>
      <c r="D3198" s="273"/>
      <c r="E3198" s="273"/>
      <c r="F3198" s="273">
        <v>5.490719665227779</v>
      </c>
      <c r="G3198" s="273">
        <v>5.5341833417584994</v>
      </c>
      <c r="H3198" s="274">
        <v>4.6697132668094401</v>
      </c>
      <c r="I3198" s="275" t="s">
        <v>260</v>
      </c>
      <c r="J3198" s="271">
        <v>6612</v>
      </c>
      <c r="K3198" s="272">
        <v>12479</v>
      </c>
    </row>
    <row r="3199" spans="2:11" s="256" customFormat="1" ht="13.5" customHeight="1" x14ac:dyDescent="0.2">
      <c r="B3199" s="273"/>
      <c r="C3199" s="273"/>
      <c r="D3199" s="273"/>
      <c r="E3199" s="273"/>
      <c r="F3199" s="273">
        <v>1.4033803160926099</v>
      </c>
      <c r="G3199" s="273">
        <v>1.4105241394503099</v>
      </c>
      <c r="H3199" s="274">
        <v>1.42282319968666</v>
      </c>
      <c r="I3199" s="275" t="s">
        <v>261</v>
      </c>
      <c r="J3199" s="271">
        <v>6612</v>
      </c>
      <c r="K3199" s="272">
        <v>12480</v>
      </c>
    </row>
    <row r="3200" spans="2:11" s="256" customFormat="1" ht="13.5" customHeight="1" x14ac:dyDescent="0.2">
      <c r="B3200" s="273"/>
      <c r="C3200" s="273"/>
      <c r="D3200" s="273"/>
      <c r="E3200" s="273"/>
      <c r="F3200" s="273">
        <v>0</v>
      </c>
      <c r="G3200" s="273">
        <v>0</v>
      </c>
      <c r="H3200" s="274"/>
      <c r="I3200" s="275" t="s">
        <v>262</v>
      </c>
      <c r="J3200" s="271">
        <v>6612</v>
      </c>
      <c r="K3200" s="272">
        <v>11578</v>
      </c>
    </row>
    <row r="3201" spans="2:11" s="256" customFormat="1" ht="13.5" customHeight="1" x14ac:dyDescent="0.2">
      <c r="B3201" s="273"/>
      <c r="C3201" s="273"/>
      <c r="D3201" s="273"/>
      <c r="E3201" s="273"/>
      <c r="F3201" s="273">
        <v>0</v>
      </c>
      <c r="G3201" s="273">
        <v>0</v>
      </c>
      <c r="H3201" s="274"/>
      <c r="I3201" s="275" t="s">
        <v>263</v>
      </c>
      <c r="J3201" s="271">
        <v>6612</v>
      </c>
      <c r="K3201" s="272">
        <v>12497</v>
      </c>
    </row>
    <row r="3202" spans="2:11" s="256" customFormat="1" ht="13.5" customHeight="1" x14ac:dyDescent="0.2">
      <c r="B3202" s="273"/>
      <c r="C3202" s="273"/>
      <c r="D3202" s="273"/>
      <c r="E3202" s="273"/>
      <c r="F3202" s="273">
        <v>0</v>
      </c>
      <c r="G3202" s="273">
        <v>0</v>
      </c>
      <c r="H3202" s="274"/>
      <c r="I3202" s="275" t="s">
        <v>264</v>
      </c>
      <c r="J3202" s="271">
        <v>6612</v>
      </c>
      <c r="K3202" s="272">
        <v>15546</v>
      </c>
    </row>
    <row r="3203" spans="2:11" s="256" customFormat="1" ht="13.5" customHeight="1" x14ac:dyDescent="0.2">
      <c r="B3203" s="273"/>
      <c r="C3203" s="273"/>
      <c r="D3203" s="273">
        <v>4</v>
      </c>
      <c r="E3203" s="273">
        <v>0</v>
      </c>
      <c r="F3203" s="273">
        <v>0</v>
      </c>
      <c r="G3203" s="273">
        <v>0</v>
      </c>
      <c r="H3203" s="274"/>
      <c r="I3203" s="275" t="s">
        <v>265</v>
      </c>
      <c r="J3203" s="271">
        <v>6612</v>
      </c>
      <c r="K3203" s="272">
        <v>12481</v>
      </c>
    </row>
    <row r="3204" spans="2:11" s="256" customFormat="1" ht="13.5" customHeight="1" x14ac:dyDescent="0.2">
      <c r="B3204" s="268"/>
      <c r="C3204" s="268"/>
      <c r="D3204" s="268"/>
      <c r="E3204" s="268"/>
      <c r="F3204" s="268">
        <v>10.487443923588799</v>
      </c>
      <c r="G3204" s="268">
        <v>10.5941645758893</v>
      </c>
      <c r="H3204" s="269">
        <v>2.98090323110844</v>
      </c>
      <c r="I3204" s="270" t="s">
        <v>266</v>
      </c>
      <c r="J3204" s="271">
        <v>6612</v>
      </c>
      <c r="K3204" s="272">
        <v>13594</v>
      </c>
    </row>
    <row r="3205" spans="2:11" s="256" customFormat="1" ht="13.5" customHeight="1" x14ac:dyDescent="0.2">
      <c r="B3205" s="273"/>
      <c r="C3205" s="273"/>
      <c r="D3205" s="273"/>
      <c r="E3205" s="273"/>
      <c r="F3205" s="273">
        <v>1.0785955159746199</v>
      </c>
      <c r="G3205" s="273">
        <v>1.08868114620398</v>
      </c>
      <c r="H3205" s="274"/>
      <c r="I3205" s="275" t="s">
        <v>267</v>
      </c>
      <c r="J3205" s="271">
        <v>6612</v>
      </c>
      <c r="K3205" s="272">
        <v>15609</v>
      </c>
    </row>
    <row r="3206" spans="2:11" s="256" customFormat="1" ht="13.5" customHeight="1" x14ac:dyDescent="0.2">
      <c r="B3206" s="273"/>
      <c r="C3206" s="273"/>
      <c r="D3206" s="273"/>
      <c r="E3206" s="273"/>
      <c r="F3206" s="273">
        <v>7.4259354797966903</v>
      </c>
      <c r="G3206" s="273">
        <v>7.5035111751857295</v>
      </c>
      <c r="H3206" s="274">
        <v>4.0597615490005401</v>
      </c>
      <c r="I3206" s="275" t="s">
        <v>268</v>
      </c>
      <c r="J3206" s="271">
        <v>6612</v>
      </c>
      <c r="K3206" s="272">
        <v>11524</v>
      </c>
    </row>
    <row r="3207" spans="2:11" s="256" customFormat="1" ht="13.5" customHeight="1" x14ac:dyDescent="0.2">
      <c r="B3207" s="273"/>
      <c r="C3207" s="273"/>
      <c r="D3207" s="273"/>
      <c r="E3207" s="273"/>
      <c r="F3207" s="273">
        <v>0.24157053330310002</v>
      </c>
      <c r="G3207" s="273">
        <v>0.24028781077830302</v>
      </c>
      <c r="H3207" s="274">
        <v>4.6136759165839294</v>
      </c>
      <c r="I3207" s="275" t="s">
        <v>269</v>
      </c>
      <c r="J3207" s="271">
        <v>6612</v>
      </c>
      <c r="K3207" s="272">
        <v>15745</v>
      </c>
    </row>
    <row r="3208" spans="2:11" s="256" customFormat="1" ht="13.5" customHeight="1" x14ac:dyDescent="0.2">
      <c r="B3208" s="273"/>
      <c r="C3208" s="273"/>
      <c r="D3208" s="273"/>
      <c r="E3208" s="273"/>
      <c r="F3208" s="273">
        <v>0</v>
      </c>
      <c r="G3208" s="273">
        <v>0</v>
      </c>
      <c r="H3208" s="274"/>
      <c r="I3208" s="275" t="s">
        <v>270</v>
      </c>
      <c r="J3208" s="271">
        <v>6612</v>
      </c>
      <c r="K3208" s="272">
        <v>15545</v>
      </c>
    </row>
    <row r="3209" spans="2:11" s="256" customFormat="1" ht="13.5" customHeight="1" x14ac:dyDescent="0.2">
      <c r="B3209" s="268"/>
      <c r="C3209" s="268"/>
      <c r="D3209" s="268"/>
      <c r="E3209" s="268"/>
      <c r="F3209" s="268">
        <v>34.5784273585816</v>
      </c>
      <c r="G3209" s="268">
        <v>34.250694932811399</v>
      </c>
      <c r="H3209" s="269"/>
      <c r="I3209" s="270" t="s">
        <v>238</v>
      </c>
      <c r="J3209" s="271">
        <v>6612</v>
      </c>
      <c r="K3209" s="272">
        <v>13595</v>
      </c>
    </row>
    <row r="3210" spans="2:11" s="256" customFormat="1" ht="13.5" customHeight="1" x14ac:dyDescent="0.2">
      <c r="B3210" s="273"/>
      <c r="C3210" s="273"/>
      <c r="D3210" s="273"/>
      <c r="E3210" s="273"/>
      <c r="F3210" s="273">
        <v>0</v>
      </c>
      <c r="G3210" s="273">
        <v>0</v>
      </c>
      <c r="H3210" s="274"/>
      <c r="I3210" s="275" t="s">
        <v>271</v>
      </c>
      <c r="J3210" s="271">
        <v>6612</v>
      </c>
      <c r="K3210" s="272">
        <v>15610</v>
      </c>
    </row>
    <row r="3211" spans="2:11" s="256" customFormat="1" ht="13.5" customHeight="1" x14ac:dyDescent="0.2">
      <c r="B3211" s="273"/>
      <c r="C3211" s="273"/>
      <c r="D3211" s="273"/>
      <c r="E3211" s="273"/>
      <c r="F3211" s="273">
        <v>15.421124530709999</v>
      </c>
      <c r="G3211" s="273">
        <v>15.366412614671697</v>
      </c>
      <c r="H3211" s="274"/>
      <c r="I3211" s="275" t="s">
        <v>246</v>
      </c>
      <c r="J3211" s="271">
        <v>6612</v>
      </c>
      <c r="K3211" s="272">
        <v>15611</v>
      </c>
    </row>
    <row r="3212" spans="2:11" s="256" customFormat="1" ht="13.5" customHeight="1" x14ac:dyDescent="0.2">
      <c r="B3212" s="273"/>
      <c r="C3212" s="273"/>
      <c r="D3212" s="273"/>
      <c r="E3212" s="273"/>
      <c r="F3212" s="273">
        <v>19.157302827871597</v>
      </c>
      <c r="G3212" s="273">
        <v>18.8842823181397</v>
      </c>
      <c r="H3212" s="274"/>
      <c r="I3212" s="275" t="s">
        <v>272</v>
      </c>
      <c r="J3212" s="271">
        <v>6612</v>
      </c>
      <c r="K3212" s="272">
        <v>15608</v>
      </c>
    </row>
    <row r="3213" spans="2:11" s="256" customFormat="1" ht="13.5" customHeight="1" x14ac:dyDescent="0.2">
      <c r="B3213" s="268"/>
      <c r="C3213" s="268"/>
      <c r="D3213" s="268">
        <v>0</v>
      </c>
      <c r="E3213" s="268">
        <v>0</v>
      </c>
      <c r="F3213" s="268">
        <v>0</v>
      </c>
      <c r="G3213" s="268">
        <v>0</v>
      </c>
      <c r="H3213" s="269"/>
      <c r="I3213" s="270" t="s">
        <v>273</v>
      </c>
      <c r="J3213" s="271">
        <v>6612</v>
      </c>
      <c r="K3213" s="272">
        <v>15584</v>
      </c>
    </row>
    <row r="3214" spans="2:11" s="256" customFormat="1" ht="13.5" customHeight="1" x14ac:dyDescent="0.2">
      <c r="B3214" s="268"/>
      <c r="C3214" s="268"/>
      <c r="D3214" s="268"/>
      <c r="E3214" s="268"/>
      <c r="F3214" s="268">
        <v>0</v>
      </c>
      <c r="G3214" s="268">
        <v>0</v>
      </c>
      <c r="H3214" s="269"/>
      <c r="I3214" s="270" t="s">
        <v>274</v>
      </c>
      <c r="J3214" s="271">
        <v>6612</v>
      </c>
      <c r="K3214" s="272">
        <v>17728</v>
      </c>
    </row>
    <row r="3215" spans="2:11" s="256" customFormat="1" ht="13.5" customHeight="1" x14ac:dyDescent="0.2">
      <c r="B3215" s="268"/>
      <c r="C3215" s="268"/>
      <c r="D3215" s="268"/>
      <c r="E3215" s="268"/>
      <c r="F3215" s="268">
        <v>-6.6243413115578296</v>
      </c>
      <c r="G3215" s="268">
        <v>-6.7017597595760501</v>
      </c>
      <c r="H3215" s="269"/>
      <c r="I3215" s="270" t="s">
        <v>275</v>
      </c>
      <c r="J3215" s="271">
        <v>6612</v>
      </c>
      <c r="K3215" s="272">
        <v>15624</v>
      </c>
    </row>
    <row r="3216" spans="2:11" s="256" customFormat="1" ht="13.5" customHeight="1" x14ac:dyDescent="0.2">
      <c r="B3216" s="268"/>
      <c r="C3216" s="268"/>
      <c r="D3216" s="268">
        <v>9</v>
      </c>
      <c r="E3216" s="268">
        <v>1</v>
      </c>
      <c r="F3216" s="268">
        <v>4.1831460946456298</v>
      </c>
      <c r="G3216" s="268">
        <v>4.0713760571098598</v>
      </c>
      <c r="H3216" s="269"/>
      <c r="I3216" s="270" t="s">
        <v>276</v>
      </c>
      <c r="J3216" s="271">
        <v>6612</v>
      </c>
      <c r="K3216" s="272">
        <v>15644</v>
      </c>
    </row>
    <row r="3217" spans="2:11" s="256" customFormat="1" ht="13.5" customHeight="1" x14ac:dyDescent="0.2">
      <c r="B3217" s="268"/>
      <c r="C3217" s="268"/>
      <c r="D3217" s="268">
        <v>33</v>
      </c>
      <c r="E3217" s="268">
        <v>27</v>
      </c>
      <c r="F3217" s="268">
        <v>31.0946046073988</v>
      </c>
      <c r="G3217" s="268">
        <v>31.3616362326371</v>
      </c>
      <c r="H3217" s="269">
        <v>3.7027822199311102</v>
      </c>
      <c r="I3217" s="270" t="s">
        <v>239</v>
      </c>
      <c r="J3217" s="271">
        <v>6612</v>
      </c>
      <c r="K3217" s="272">
        <v>15704</v>
      </c>
    </row>
    <row r="3218" spans="2:11" s="256" customFormat="1" ht="13.5" customHeight="1" x14ac:dyDescent="0.2">
      <c r="B3218" s="268"/>
      <c r="C3218" s="268"/>
      <c r="D3218" s="268"/>
      <c r="E3218" s="268"/>
      <c r="F3218" s="268">
        <v>0.19891581987974302</v>
      </c>
      <c r="G3218" s="268">
        <v>0.19921340765040502</v>
      </c>
      <c r="H3218" s="269">
        <v>4.6000000000000005</v>
      </c>
      <c r="I3218" s="270" t="s">
        <v>277</v>
      </c>
      <c r="J3218" s="271">
        <v>6612</v>
      </c>
      <c r="K3218" s="272">
        <v>15749</v>
      </c>
    </row>
    <row r="3219" spans="2:11" s="256" customFormat="1" ht="13.5" customHeight="1" x14ac:dyDescent="0.2">
      <c r="B3219" s="268"/>
      <c r="C3219" s="268"/>
      <c r="D3219" s="268"/>
      <c r="E3219" s="268"/>
      <c r="F3219" s="268">
        <v>100</v>
      </c>
      <c r="G3219" s="268">
        <v>100</v>
      </c>
      <c r="H3219" s="269">
        <v>2.5958803832319002</v>
      </c>
      <c r="I3219" s="270" t="s">
        <v>278</v>
      </c>
      <c r="J3219" s="271">
        <v>6612</v>
      </c>
      <c r="K3219" s="272">
        <v>11258</v>
      </c>
    </row>
    <row r="3220" spans="2:11" s="256" customFormat="1" ht="13.5" customHeight="1" x14ac:dyDescent="0.2">
      <c r="B3220" s="268"/>
      <c r="C3220" s="268"/>
      <c r="D3220" s="268">
        <v>36</v>
      </c>
      <c r="E3220" s="268">
        <v>26</v>
      </c>
      <c r="F3220" s="268">
        <v>29.944906119494298</v>
      </c>
      <c r="G3220" s="268">
        <v>30.117079369791199</v>
      </c>
      <c r="H3220" s="269">
        <v>4.7933520279843398</v>
      </c>
      <c r="I3220" s="270" t="s">
        <v>240</v>
      </c>
      <c r="J3220" s="271">
        <v>6612</v>
      </c>
      <c r="K3220" s="272">
        <v>15705</v>
      </c>
    </row>
    <row r="3221" spans="2:11" s="256" customFormat="1" ht="13.5" customHeight="1" x14ac:dyDescent="0.2">
      <c r="B3221" s="268"/>
      <c r="C3221" s="268"/>
      <c r="D3221" s="268"/>
      <c r="E3221" s="268"/>
      <c r="F3221" s="268">
        <v>19.491662302103396</v>
      </c>
      <c r="G3221" s="268">
        <v>19.248725293437701</v>
      </c>
      <c r="H3221" s="269">
        <v>1.1771235024323199</v>
      </c>
      <c r="I3221" s="270" t="s">
        <v>279</v>
      </c>
      <c r="J3221" s="271">
        <v>6612</v>
      </c>
      <c r="K3221" s="272">
        <v>16144</v>
      </c>
    </row>
    <row r="3222" spans="2:11" s="256" customFormat="1" ht="13.5" customHeight="1" x14ac:dyDescent="0.2">
      <c r="B3222" s="273"/>
      <c r="C3222" s="273"/>
      <c r="D3222" s="273"/>
      <c r="E3222" s="273"/>
      <c r="F3222" s="273">
        <v>1.74134239451436</v>
      </c>
      <c r="G3222" s="273">
        <v>1.76168444372125</v>
      </c>
      <c r="H3222" s="274"/>
      <c r="I3222" s="275" t="s">
        <v>508</v>
      </c>
      <c r="J3222" s="271">
        <v>6612</v>
      </c>
      <c r="K3222" s="272">
        <v>12755</v>
      </c>
    </row>
    <row r="3223" spans="2:11" s="256" customFormat="1" ht="13.5" customHeight="1" x14ac:dyDescent="0.2">
      <c r="B3223" s="273"/>
      <c r="C3223" s="273"/>
      <c r="D3223" s="273"/>
      <c r="E3223" s="273"/>
      <c r="F3223" s="273">
        <v>0</v>
      </c>
      <c r="G3223" s="273">
        <v>0</v>
      </c>
      <c r="H3223" s="274"/>
      <c r="I3223" s="275" t="s">
        <v>509</v>
      </c>
      <c r="J3223" s="271">
        <v>6612</v>
      </c>
      <c r="K3223" s="272">
        <v>12359</v>
      </c>
    </row>
    <row r="3224" spans="2:11" s="256" customFormat="1" ht="26.25" customHeight="1" x14ac:dyDescent="0.2"/>
    <row r="3225" spans="2:11" s="256" customFormat="1" ht="22.5" customHeight="1" x14ac:dyDescent="0.2">
      <c r="B3225" s="257"/>
      <c r="C3225" s="258"/>
      <c r="D3225" s="258"/>
      <c r="E3225" s="258"/>
      <c r="F3225" s="258"/>
      <c r="G3225" s="259"/>
      <c r="H3225" s="260" t="s">
        <v>384</v>
      </c>
      <c r="I3225" s="261"/>
      <c r="J3225" s="262" t="s">
        <v>228</v>
      </c>
      <c r="K3225" s="262" t="s">
        <v>229</v>
      </c>
    </row>
    <row r="3226" spans="2:11" s="256" customFormat="1" ht="13.5" customHeight="1" x14ac:dyDescent="0.2">
      <c r="B3226" s="263"/>
      <c r="C3226" s="264"/>
      <c r="D3226" s="264"/>
      <c r="E3226" s="264"/>
      <c r="F3226" s="369" t="s">
        <v>644</v>
      </c>
      <c r="G3226" s="369"/>
      <c r="H3226" s="369"/>
      <c r="I3226" s="261"/>
      <c r="J3226" s="261"/>
      <c r="K3226" s="265"/>
    </row>
    <row r="3227" spans="2:11" s="256" customFormat="1" ht="13.5" customHeight="1" x14ac:dyDescent="0.2">
      <c r="B3227" s="367" t="s">
        <v>231</v>
      </c>
      <c r="C3227" s="367"/>
      <c r="D3227" s="367" t="s">
        <v>232</v>
      </c>
      <c r="E3227" s="367"/>
      <c r="F3227" s="266" t="s">
        <v>232</v>
      </c>
      <c r="G3227" s="266" t="s">
        <v>232</v>
      </c>
      <c r="H3227" s="368" t="s">
        <v>231</v>
      </c>
      <c r="I3227" s="267" t="s">
        <v>233</v>
      </c>
      <c r="J3227" s="261"/>
      <c r="K3227" s="265"/>
    </row>
    <row r="3228" spans="2:11" s="256" customFormat="1" ht="13.5" customHeight="1" x14ac:dyDescent="0.2">
      <c r="B3228" s="266" t="s">
        <v>234</v>
      </c>
      <c r="C3228" s="266" t="s">
        <v>235</v>
      </c>
      <c r="D3228" s="266" t="s">
        <v>234</v>
      </c>
      <c r="E3228" s="266" t="s">
        <v>235</v>
      </c>
      <c r="F3228" s="266" t="s">
        <v>592</v>
      </c>
      <c r="G3228" s="266" t="s">
        <v>594</v>
      </c>
      <c r="H3228" s="368"/>
      <c r="I3228" s="261"/>
      <c r="J3228" s="261"/>
      <c r="K3228" s="265"/>
    </row>
    <row r="3229" spans="2:11" s="256" customFormat="1" ht="13.5" customHeight="1" x14ac:dyDescent="0.2">
      <c r="B3229" s="268"/>
      <c r="C3229" s="268"/>
      <c r="D3229" s="268"/>
      <c r="E3229" s="268"/>
      <c r="F3229" s="268">
        <v>47.507885964911694</v>
      </c>
      <c r="G3229" s="268">
        <v>44.7828043310532</v>
      </c>
      <c r="H3229" s="269">
        <v>3.6080623222931401</v>
      </c>
      <c r="I3229" s="270" t="s">
        <v>236</v>
      </c>
      <c r="J3229" s="271">
        <v>6752</v>
      </c>
      <c r="K3229" s="272">
        <v>13591</v>
      </c>
    </row>
    <row r="3230" spans="2:11" s="256" customFormat="1" ht="13.5" customHeight="1" x14ac:dyDescent="0.2">
      <c r="B3230" s="268"/>
      <c r="C3230" s="268"/>
      <c r="D3230" s="268"/>
      <c r="E3230" s="268"/>
      <c r="F3230" s="268">
        <v>47.507885964911694</v>
      </c>
      <c r="G3230" s="268">
        <v>44.7828043310532</v>
      </c>
      <c r="H3230" s="269">
        <v>3.6080623222931401</v>
      </c>
      <c r="I3230" s="270" t="s">
        <v>250</v>
      </c>
      <c r="J3230" s="271">
        <v>6752</v>
      </c>
      <c r="K3230" s="272">
        <v>19967</v>
      </c>
    </row>
    <row r="3231" spans="2:11" s="256" customFormat="1" ht="13.5" customHeight="1" x14ac:dyDescent="0.2">
      <c r="B3231" s="273"/>
      <c r="C3231" s="273"/>
      <c r="D3231" s="273"/>
      <c r="E3231" s="273"/>
      <c r="F3231" s="273">
        <v>0</v>
      </c>
      <c r="G3231" s="273">
        <v>0</v>
      </c>
      <c r="H3231" s="274"/>
      <c r="I3231" s="275" t="s">
        <v>251</v>
      </c>
      <c r="J3231" s="271">
        <v>6752</v>
      </c>
      <c r="K3231" s="272">
        <v>15744</v>
      </c>
    </row>
    <row r="3232" spans="2:11" s="256" customFormat="1" ht="13.5" customHeight="1" x14ac:dyDescent="0.2">
      <c r="B3232" s="273"/>
      <c r="C3232" s="273"/>
      <c r="D3232" s="273"/>
      <c r="E3232" s="273"/>
      <c r="F3232" s="273">
        <v>0</v>
      </c>
      <c r="G3232" s="273">
        <v>0</v>
      </c>
      <c r="H3232" s="274"/>
      <c r="I3232" s="275" t="s">
        <v>252</v>
      </c>
      <c r="J3232" s="271">
        <v>6752</v>
      </c>
      <c r="K3232" s="272">
        <v>13462</v>
      </c>
    </row>
    <row r="3233" spans="2:11" s="256" customFormat="1" ht="13.5" customHeight="1" x14ac:dyDescent="0.2">
      <c r="B3233" s="273"/>
      <c r="C3233" s="273"/>
      <c r="D3233" s="273"/>
      <c r="E3233" s="273"/>
      <c r="F3233" s="273">
        <v>16.8519299743846</v>
      </c>
      <c r="G3233" s="273">
        <v>16.429628991667901</v>
      </c>
      <c r="H3233" s="274">
        <v>4.25</v>
      </c>
      <c r="I3233" s="275" t="s">
        <v>253</v>
      </c>
      <c r="J3233" s="271">
        <v>6752</v>
      </c>
      <c r="K3233" s="272">
        <v>15544</v>
      </c>
    </row>
    <row r="3234" spans="2:11" s="256" customFormat="1" ht="13.5" customHeight="1" x14ac:dyDescent="0.2">
      <c r="B3234" s="273"/>
      <c r="C3234" s="273"/>
      <c r="D3234" s="273"/>
      <c r="E3234" s="273"/>
      <c r="F3234" s="273">
        <v>28.615689870843799</v>
      </c>
      <c r="G3234" s="273">
        <v>26.472623948911302</v>
      </c>
      <c r="H3234" s="274">
        <v>3.2897747474200401</v>
      </c>
      <c r="I3234" s="275" t="s">
        <v>254</v>
      </c>
      <c r="J3234" s="271">
        <v>6752</v>
      </c>
      <c r="K3234" s="272">
        <v>12978</v>
      </c>
    </row>
    <row r="3235" spans="2:11" s="256" customFormat="1" ht="13.5" customHeight="1" x14ac:dyDescent="0.2">
      <c r="B3235" s="268"/>
      <c r="C3235" s="268"/>
      <c r="D3235" s="268"/>
      <c r="E3235" s="268"/>
      <c r="F3235" s="268">
        <v>11.010512124702799</v>
      </c>
      <c r="G3235" s="268">
        <v>16.760289889576899</v>
      </c>
      <c r="H3235" s="269"/>
      <c r="I3235" s="270" t="s">
        <v>237</v>
      </c>
      <c r="J3235" s="271">
        <v>6752</v>
      </c>
      <c r="K3235" s="272">
        <v>17726</v>
      </c>
    </row>
    <row r="3236" spans="2:11" s="256" customFormat="1" ht="13.5" customHeight="1" x14ac:dyDescent="0.2">
      <c r="B3236" s="273"/>
      <c r="C3236" s="273"/>
      <c r="D3236" s="273"/>
      <c r="E3236" s="273"/>
      <c r="F3236" s="273">
        <v>11.010512124702799</v>
      </c>
      <c r="G3236" s="273">
        <v>16.760289889576899</v>
      </c>
      <c r="H3236" s="274"/>
      <c r="I3236" s="275" t="s">
        <v>255</v>
      </c>
      <c r="J3236" s="271">
        <v>6752</v>
      </c>
      <c r="K3236" s="272">
        <v>17727</v>
      </c>
    </row>
    <row r="3237" spans="2:11" s="256" customFormat="1" ht="13.5" customHeight="1" x14ac:dyDescent="0.2">
      <c r="B3237" s="268"/>
      <c r="C3237" s="268"/>
      <c r="D3237" s="268"/>
      <c r="E3237" s="268"/>
      <c r="F3237" s="268">
        <v>0</v>
      </c>
      <c r="G3237" s="268">
        <v>0</v>
      </c>
      <c r="H3237" s="269"/>
      <c r="I3237" s="270" t="s">
        <v>256</v>
      </c>
      <c r="J3237" s="271">
        <v>6752</v>
      </c>
      <c r="K3237" s="272">
        <v>13592</v>
      </c>
    </row>
    <row r="3238" spans="2:11" s="256" customFormat="1" ht="13.5" customHeight="1" x14ac:dyDescent="0.2">
      <c r="B3238" s="273"/>
      <c r="C3238" s="273"/>
      <c r="D3238" s="273"/>
      <c r="E3238" s="273"/>
      <c r="F3238" s="273">
        <v>0</v>
      </c>
      <c r="G3238" s="273">
        <v>0</v>
      </c>
      <c r="H3238" s="274"/>
      <c r="I3238" s="275" t="s">
        <v>257</v>
      </c>
      <c r="J3238" s="271">
        <v>6752</v>
      </c>
      <c r="K3238" s="272">
        <v>11566</v>
      </c>
    </row>
    <row r="3239" spans="2:11" s="256" customFormat="1" ht="13.5" customHeight="1" x14ac:dyDescent="0.2">
      <c r="B3239" s="273"/>
      <c r="C3239" s="273"/>
      <c r="D3239" s="273"/>
      <c r="E3239" s="273"/>
      <c r="F3239" s="273">
        <v>0</v>
      </c>
      <c r="G3239" s="273">
        <v>0</v>
      </c>
      <c r="H3239" s="274"/>
      <c r="I3239" s="275" t="s">
        <v>258</v>
      </c>
      <c r="J3239" s="271">
        <v>6752</v>
      </c>
      <c r="K3239" s="272">
        <v>13419</v>
      </c>
    </row>
    <row r="3240" spans="2:11" s="256" customFormat="1" ht="13.5" customHeight="1" x14ac:dyDescent="0.2">
      <c r="B3240" s="273"/>
      <c r="C3240" s="273"/>
      <c r="D3240" s="273"/>
      <c r="E3240" s="273"/>
      <c r="F3240" s="273">
        <v>0</v>
      </c>
      <c r="G3240" s="273">
        <v>0</v>
      </c>
      <c r="H3240" s="274"/>
      <c r="I3240" s="275" t="s">
        <v>259</v>
      </c>
      <c r="J3240" s="271">
        <v>6752</v>
      </c>
      <c r="K3240" s="272">
        <v>11568</v>
      </c>
    </row>
    <row r="3241" spans="2:11" s="256" customFormat="1" ht="13.5" customHeight="1" x14ac:dyDescent="0.2">
      <c r="B3241" s="273"/>
      <c r="C3241" s="273"/>
      <c r="D3241" s="273"/>
      <c r="E3241" s="273"/>
      <c r="F3241" s="273">
        <v>0</v>
      </c>
      <c r="G3241" s="273">
        <v>0</v>
      </c>
      <c r="H3241" s="274"/>
      <c r="I3241" s="275" t="s">
        <v>260</v>
      </c>
      <c r="J3241" s="271">
        <v>6752</v>
      </c>
      <c r="K3241" s="272">
        <v>12479</v>
      </c>
    </row>
    <row r="3242" spans="2:11" s="256" customFormat="1" ht="13.5" customHeight="1" x14ac:dyDescent="0.2">
      <c r="B3242" s="273"/>
      <c r="C3242" s="273"/>
      <c r="D3242" s="273"/>
      <c r="E3242" s="273"/>
      <c r="F3242" s="273">
        <v>0</v>
      </c>
      <c r="G3242" s="273">
        <v>0</v>
      </c>
      <c r="H3242" s="274"/>
      <c r="I3242" s="275" t="s">
        <v>261</v>
      </c>
      <c r="J3242" s="271">
        <v>6752</v>
      </c>
      <c r="K3242" s="272">
        <v>12480</v>
      </c>
    </row>
    <row r="3243" spans="2:11" s="256" customFormat="1" ht="13.5" customHeight="1" x14ac:dyDescent="0.2">
      <c r="B3243" s="273"/>
      <c r="C3243" s="273"/>
      <c r="D3243" s="273"/>
      <c r="E3243" s="273"/>
      <c r="F3243" s="273">
        <v>0</v>
      </c>
      <c r="G3243" s="273">
        <v>0</v>
      </c>
      <c r="H3243" s="274"/>
      <c r="I3243" s="275" t="s">
        <v>262</v>
      </c>
      <c r="J3243" s="271">
        <v>6752</v>
      </c>
      <c r="K3243" s="272">
        <v>11578</v>
      </c>
    </row>
    <row r="3244" spans="2:11" s="256" customFormat="1" ht="13.5" customHeight="1" x14ac:dyDescent="0.2">
      <c r="B3244" s="273"/>
      <c r="C3244" s="273"/>
      <c r="D3244" s="273"/>
      <c r="E3244" s="273"/>
      <c r="F3244" s="273">
        <v>0</v>
      </c>
      <c r="G3244" s="273">
        <v>0</v>
      </c>
      <c r="H3244" s="274"/>
      <c r="I3244" s="275" t="s">
        <v>263</v>
      </c>
      <c r="J3244" s="271">
        <v>6752</v>
      </c>
      <c r="K3244" s="272">
        <v>12497</v>
      </c>
    </row>
    <row r="3245" spans="2:11" s="256" customFormat="1" ht="13.5" customHeight="1" x14ac:dyDescent="0.2">
      <c r="B3245" s="273"/>
      <c r="C3245" s="273"/>
      <c r="D3245" s="273"/>
      <c r="E3245" s="273"/>
      <c r="F3245" s="273">
        <v>0</v>
      </c>
      <c r="G3245" s="273">
        <v>0</v>
      </c>
      <c r="H3245" s="274"/>
      <c r="I3245" s="275" t="s">
        <v>264</v>
      </c>
      <c r="J3245" s="271">
        <v>6752</v>
      </c>
      <c r="K3245" s="272">
        <v>15546</v>
      </c>
    </row>
    <row r="3246" spans="2:11" s="256" customFormat="1" ht="13.5" customHeight="1" x14ac:dyDescent="0.2">
      <c r="B3246" s="273"/>
      <c r="C3246" s="273"/>
      <c r="D3246" s="273"/>
      <c r="E3246" s="273"/>
      <c r="F3246" s="273">
        <v>0</v>
      </c>
      <c r="G3246" s="273">
        <v>0</v>
      </c>
      <c r="H3246" s="274"/>
      <c r="I3246" s="275" t="s">
        <v>265</v>
      </c>
      <c r="J3246" s="271">
        <v>6752</v>
      </c>
      <c r="K3246" s="272">
        <v>12481</v>
      </c>
    </row>
    <row r="3247" spans="2:11" s="256" customFormat="1" ht="13.5" customHeight="1" x14ac:dyDescent="0.2">
      <c r="B3247" s="268"/>
      <c r="C3247" s="268"/>
      <c r="D3247" s="268"/>
      <c r="E3247" s="268"/>
      <c r="F3247" s="268">
        <v>3.0628000428269599</v>
      </c>
      <c r="G3247" s="268">
        <v>2.83927385918521</v>
      </c>
      <c r="H3247" s="269">
        <v>5.9278795960477302</v>
      </c>
      <c r="I3247" s="270" t="s">
        <v>266</v>
      </c>
      <c r="J3247" s="271">
        <v>6752</v>
      </c>
      <c r="K3247" s="272">
        <v>13594</v>
      </c>
    </row>
    <row r="3248" spans="2:11" s="256" customFormat="1" ht="13.5" customHeight="1" x14ac:dyDescent="0.2">
      <c r="B3248" s="273"/>
      <c r="C3248" s="273"/>
      <c r="D3248" s="273"/>
      <c r="E3248" s="273"/>
      <c r="F3248" s="273">
        <v>0</v>
      </c>
      <c r="G3248" s="273">
        <v>0</v>
      </c>
      <c r="H3248" s="274"/>
      <c r="I3248" s="275" t="s">
        <v>267</v>
      </c>
      <c r="J3248" s="271">
        <v>6752</v>
      </c>
      <c r="K3248" s="272">
        <v>15609</v>
      </c>
    </row>
    <row r="3249" spans="2:11" s="256" customFormat="1" ht="13.5" customHeight="1" x14ac:dyDescent="0.2">
      <c r="B3249" s="273"/>
      <c r="C3249" s="273"/>
      <c r="D3249" s="273"/>
      <c r="E3249" s="273"/>
      <c r="F3249" s="273">
        <v>0</v>
      </c>
      <c r="G3249" s="273">
        <v>0</v>
      </c>
      <c r="H3249" s="274"/>
      <c r="I3249" s="275" t="s">
        <v>268</v>
      </c>
      <c r="J3249" s="271">
        <v>6752</v>
      </c>
      <c r="K3249" s="272">
        <v>11524</v>
      </c>
    </row>
    <row r="3250" spans="2:11" s="256" customFormat="1" ht="13.5" customHeight="1" x14ac:dyDescent="0.2">
      <c r="B3250" s="273"/>
      <c r="C3250" s="273"/>
      <c r="D3250" s="273"/>
      <c r="E3250" s="273"/>
      <c r="F3250" s="273">
        <v>2.9618123785722799</v>
      </c>
      <c r="G3250" s="273">
        <v>2.7451822210874801</v>
      </c>
      <c r="H3250" s="274">
        <v>6.13</v>
      </c>
      <c r="I3250" s="275" t="s">
        <v>269</v>
      </c>
      <c r="J3250" s="271">
        <v>6752</v>
      </c>
      <c r="K3250" s="272">
        <v>15745</v>
      </c>
    </row>
    <row r="3251" spans="2:11" s="256" customFormat="1" ht="13.5" customHeight="1" x14ac:dyDescent="0.2">
      <c r="B3251" s="273"/>
      <c r="C3251" s="273"/>
      <c r="D3251" s="273"/>
      <c r="E3251" s="273"/>
      <c r="F3251" s="273">
        <v>0</v>
      </c>
      <c r="G3251" s="273">
        <v>0</v>
      </c>
      <c r="H3251" s="274"/>
      <c r="I3251" s="275" t="s">
        <v>270</v>
      </c>
      <c r="J3251" s="271">
        <v>6752</v>
      </c>
      <c r="K3251" s="272">
        <v>15545</v>
      </c>
    </row>
    <row r="3252" spans="2:11" s="256" customFormat="1" ht="13.5" customHeight="1" x14ac:dyDescent="0.2">
      <c r="B3252" s="268"/>
      <c r="C3252" s="268"/>
      <c r="D3252" s="268"/>
      <c r="E3252" s="268"/>
      <c r="F3252" s="268">
        <v>38.364521181706799</v>
      </c>
      <c r="G3252" s="268">
        <v>35.567012661891098</v>
      </c>
      <c r="H3252" s="269">
        <v>0</v>
      </c>
      <c r="I3252" s="270" t="s">
        <v>238</v>
      </c>
      <c r="J3252" s="271">
        <v>6752</v>
      </c>
      <c r="K3252" s="272">
        <v>13595</v>
      </c>
    </row>
    <row r="3253" spans="2:11" s="256" customFormat="1" ht="13.5" customHeight="1" x14ac:dyDescent="0.2">
      <c r="B3253" s="273"/>
      <c r="C3253" s="273"/>
      <c r="D3253" s="273"/>
      <c r="E3253" s="273"/>
      <c r="F3253" s="273">
        <v>0</v>
      </c>
      <c r="G3253" s="273">
        <v>0</v>
      </c>
      <c r="H3253" s="274"/>
      <c r="I3253" s="275" t="s">
        <v>271</v>
      </c>
      <c r="J3253" s="271">
        <v>6752</v>
      </c>
      <c r="K3253" s="272">
        <v>15610</v>
      </c>
    </row>
    <row r="3254" spans="2:11" s="256" customFormat="1" ht="13.5" customHeight="1" x14ac:dyDescent="0.2">
      <c r="B3254" s="273"/>
      <c r="C3254" s="273"/>
      <c r="D3254" s="273"/>
      <c r="E3254" s="273"/>
      <c r="F3254" s="273">
        <v>0</v>
      </c>
      <c r="G3254" s="273">
        <v>0</v>
      </c>
      <c r="H3254" s="274"/>
      <c r="I3254" s="275" t="s">
        <v>246</v>
      </c>
      <c r="J3254" s="271">
        <v>6752</v>
      </c>
      <c r="K3254" s="272">
        <v>15611</v>
      </c>
    </row>
    <row r="3255" spans="2:11" s="256" customFormat="1" ht="13.5" customHeight="1" x14ac:dyDescent="0.2">
      <c r="B3255" s="273"/>
      <c r="C3255" s="273"/>
      <c r="D3255" s="273"/>
      <c r="E3255" s="273"/>
      <c r="F3255" s="273">
        <v>0</v>
      </c>
      <c r="G3255" s="273">
        <v>0</v>
      </c>
      <c r="H3255" s="274"/>
      <c r="I3255" s="275" t="s">
        <v>272</v>
      </c>
      <c r="J3255" s="271">
        <v>6752</v>
      </c>
      <c r="K3255" s="272">
        <v>15608</v>
      </c>
    </row>
    <row r="3256" spans="2:11" s="256" customFormat="1" ht="13.5" customHeight="1" x14ac:dyDescent="0.2">
      <c r="B3256" s="268"/>
      <c r="C3256" s="268"/>
      <c r="D3256" s="268"/>
      <c r="E3256" s="268"/>
      <c r="F3256" s="268">
        <v>5.4280685851709198E-2</v>
      </c>
      <c r="G3256" s="268">
        <v>5.0619258293581701E-2</v>
      </c>
      <c r="H3256" s="269">
        <v>0</v>
      </c>
      <c r="I3256" s="270" t="s">
        <v>273</v>
      </c>
      <c r="J3256" s="271">
        <v>6752</v>
      </c>
      <c r="K3256" s="272">
        <v>15584</v>
      </c>
    </row>
    <row r="3257" spans="2:11" s="256" customFormat="1" ht="13.5" customHeight="1" x14ac:dyDescent="0.2">
      <c r="B3257" s="268"/>
      <c r="C3257" s="268"/>
      <c r="D3257" s="268"/>
      <c r="E3257" s="268"/>
      <c r="F3257" s="268">
        <v>0</v>
      </c>
      <c r="G3257" s="268">
        <v>0</v>
      </c>
      <c r="H3257" s="269"/>
      <c r="I3257" s="270" t="s">
        <v>274</v>
      </c>
      <c r="J3257" s="271">
        <v>6752</v>
      </c>
      <c r="K3257" s="272">
        <v>17728</v>
      </c>
    </row>
    <row r="3258" spans="2:11" s="256" customFormat="1" ht="13.5" customHeight="1" x14ac:dyDescent="0.2">
      <c r="B3258" s="268"/>
      <c r="C3258" s="268"/>
      <c r="D3258" s="268"/>
      <c r="E3258" s="268"/>
      <c r="F3258" s="268">
        <v>-90.866463745579907</v>
      </c>
      <c r="G3258" s="268">
        <v>-84.809322074133206</v>
      </c>
      <c r="H3258" s="269"/>
      <c r="I3258" s="270" t="s">
        <v>275</v>
      </c>
      <c r="J3258" s="271">
        <v>6752</v>
      </c>
      <c r="K3258" s="272">
        <v>15624</v>
      </c>
    </row>
    <row r="3259" spans="2:11" s="256" customFormat="1" ht="13.5" customHeight="1" x14ac:dyDescent="0.2">
      <c r="B3259" s="268"/>
      <c r="C3259" s="268"/>
      <c r="D3259" s="268"/>
      <c r="E3259" s="268"/>
      <c r="F3259" s="268">
        <v>11.1114997889575</v>
      </c>
      <c r="G3259" s="268">
        <v>16.854381527674601</v>
      </c>
      <c r="H3259" s="269"/>
      <c r="I3259" s="270" t="s">
        <v>276</v>
      </c>
      <c r="J3259" s="271">
        <v>6752</v>
      </c>
      <c r="K3259" s="272">
        <v>15644</v>
      </c>
    </row>
    <row r="3260" spans="2:11" s="256" customFormat="1" ht="13.5" customHeight="1" x14ac:dyDescent="0.2">
      <c r="B3260" s="268"/>
      <c r="C3260" s="268"/>
      <c r="D3260" s="268"/>
      <c r="E3260" s="268"/>
      <c r="F3260" s="268">
        <v>21.854008472640199</v>
      </c>
      <c r="G3260" s="268">
        <v>21.055362603229398</v>
      </c>
      <c r="H3260" s="269">
        <v>4.3666199473112597</v>
      </c>
      <c r="I3260" s="270" t="s">
        <v>239</v>
      </c>
      <c r="J3260" s="271">
        <v>6752</v>
      </c>
      <c r="K3260" s="272">
        <v>15704</v>
      </c>
    </row>
    <row r="3261" spans="2:11" s="256" customFormat="1" ht="13.5" customHeight="1" x14ac:dyDescent="0.2">
      <c r="B3261" s="268"/>
      <c r="C3261" s="268"/>
      <c r="D3261" s="268"/>
      <c r="E3261" s="268"/>
      <c r="F3261" s="268">
        <v>85.926687832470307</v>
      </c>
      <c r="G3261" s="268">
        <v>80.400436251237892</v>
      </c>
      <c r="H3261" s="269">
        <v>1.9948565188035099</v>
      </c>
      <c r="I3261" s="270" t="s">
        <v>277</v>
      </c>
      <c r="J3261" s="271">
        <v>6752</v>
      </c>
      <c r="K3261" s="272">
        <v>15749</v>
      </c>
    </row>
    <row r="3262" spans="2:11" s="256" customFormat="1" ht="13.5" customHeight="1" x14ac:dyDescent="0.2">
      <c r="B3262" s="268"/>
      <c r="C3262" s="268"/>
      <c r="D3262" s="268"/>
      <c r="E3262" s="268"/>
      <c r="F3262" s="268">
        <v>100</v>
      </c>
      <c r="G3262" s="268">
        <v>100</v>
      </c>
      <c r="H3262" s="269">
        <v>1.8956732324244498</v>
      </c>
      <c r="I3262" s="270" t="s">
        <v>278</v>
      </c>
      <c r="J3262" s="271">
        <v>6752</v>
      </c>
      <c r="K3262" s="272">
        <v>11258</v>
      </c>
    </row>
    <row r="3263" spans="2:11" s="256" customFormat="1" ht="13.5" customHeight="1" x14ac:dyDescent="0.2">
      <c r="B3263" s="268"/>
      <c r="C3263" s="268"/>
      <c r="D3263" s="268"/>
      <c r="E3263" s="268"/>
      <c r="F3263" s="268">
        <v>0</v>
      </c>
      <c r="G3263" s="268">
        <v>0</v>
      </c>
      <c r="H3263" s="269"/>
      <c r="I3263" s="270" t="s">
        <v>240</v>
      </c>
      <c r="J3263" s="271">
        <v>6752</v>
      </c>
      <c r="K3263" s="272">
        <v>15705</v>
      </c>
    </row>
    <row r="3264" spans="2:11" s="256" customFormat="1" ht="13.5" customHeight="1" x14ac:dyDescent="0.2">
      <c r="B3264" s="268"/>
      <c r="C3264" s="268"/>
      <c r="D3264" s="268"/>
      <c r="E3264" s="268"/>
      <c r="F3264" s="268">
        <v>-89.21429865181041</v>
      </c>
      <c r="G3264" s="268">
        <v>-83.268685068549487</v>
      </c>
      <c r="H3264" s="269">
        <v>0</v>
      </c>
      <c r="I3264" s="270" t="s">
        <v>279</v>
      </c>
      <c r="J3264" s="271">
        <v>6752</v>
      </c>
      <c r="K3264" s="272">
        <v>16144</v>
      </c>
    </row>
    <row r="3265" spans="2:11" s="256" customFormat="1" ht="13.5" customHeight="1" x14ac:dyDescent="0.2">
      <c r="B3265" s="273"/>
      <c r="C3265" s="273"/>
      <c r="D3265" s="273"/>
      <c r="E3265" s="273"/>
      <c r="F3265" s="273">
        <v>0.100987664254682</v>
      </c>
      <c r="G3265" s="273">
        <v>9.4091638097732688E-2</v>
      </c>
      <c r="H3265" s="274"/>
      <c r="I3265" s="275" t="s">
        <v>508</v>
      </c>
      <c r="J3265" s="271">
        <v>6752</v>
      </c>
      <c r="K3265" s="272">
        <v>12755</v>
      </c>
    </row>
    <row r="3266" spans="2:11" s="256" customFormat="1" ht="13.5" customHeight="1" x14ac:dyDescent="0.2">
      <c r="B3266" s="273"/>
      <c r="C3266" s="273"/>
      <c r="D3266" s="273"/>
      <c r="E3266" s="273"/>
      <c r="F3266" s="273">
        <v>2.0402661196833503</v>
      </c>
      <c r="G3266" s="273">
        <v>1.8805513904739899</v>
      </c>
      <c r="H3266" s="274">
        <v>2.7699999519839897</v>
      </c>
      <c r="I3266" s="275" t="s">
        <v>509</v>
      </c>
      <c r="J3266" s="271">
        <v>6752</v>
      </c>
      <c r="K3266" s="272">
        <v>12359</v>
      </c>
    </row>
    <row r="3267" spans="2:11" s="256" customFormat="1" ht="26.25" customHeight="1" x14ac:dyDescent="0.2"/>
    <row r="3268" spans="2:11" s="256" customFormat="1" ht="13.5" customHeight="1" x14ac:dyDescent="0.2">
      <c r="B3268" s="257"/>
      <c r="C3268" s="258"/>
      <c r="D3268" s="258"/>
      <c r="E3268" s="258"/>
      <c r="F3268" s="258"/>
      <c r="G3268" s="259"/>
      <c r="H3268" s="260" t="s">
        <v>385</v>
      </c>
      <c r="I3268" s="261"/>
      <c r="J3268" s="262" t="s">
        <v>228</v>
      </c>
      <c r="K3268" s="262" t="s">
        <v>229</v>
      </c>
    </row>
    <row r="3269" spans="2:11" s="256" customFormat="1" ht="13.5" customHeight="1" x14ac:dyDescent="0.2">
      <c r="B3269" s="263"/>
      <c r="C3269" s="264"/>
      <c r="D3269" s="264"/>
      <c r="E3269" s="264"/>
      <c r="F3269" s="369" t="s">
        <v>230</v>
      </c>
      <c r="G3269" s="369"/>
      <c r="H3269" s="369"/>
      <c r="I3269" s="261"/>
      <c r="J3269" s="261"/>
      <c r="K3269" s="265"/>
    </row>
    <row r="3270" spans="2:11" s="256" customFormat="1" ht="13.5" customHeight="1" x14ac:dyDescent="0.2">
      <c r="B3270" s="367" t="s">
        <v>231</v>
      </c>
      <c r="C3270" s="367"/>
      <c r="D3270" s="367" t="s">
        <v>232</v>
      </c>
      <c r="E3270" s="367"/>
      <c r="F3270" s="266" t="s">
        <v>232</v>
      </c>
      <c r="G3270" s="266" t="s">
        <v>232</v>
      </c>
      <c r="H3270" s="368" t="s">
        <v>231</v>
      </c>
      <c r="I3270" s="267" t="s">
        <v>233</v>
      </c>
      <c r="J3270" s="261"/>
      <c r="K3270" s="265"/>
    </row>
    <row r="3271" spans="2:11" s="256" customFormat="1" ht="13.5" customHeight="1" x14ac:dyDescent="0.2">
      <c r="B3271" s="266" t="s">
        <v>234</v>
      </c>
      <c r="C3271" s="266" t="s">
        <v>235</v>
      </c>
      <c r="D3271" s="266" t="s">
        <v>234</v>
      </c>
      <c r="E3271" s="266" t="s">
        <v>235</v>
      </c>
      <c r="F3271" s="266" t="s">
        <v>592</v>
      </c>
      <c r="G3271" s="266" t="s">
        <v>592</v>
      </c>
      <c r="H3271" s="368"/>
      <c r="I3271" s="261"/>
      <c r="J3271" s="261"/>
      <c r="K3271" s="265"/>
    </row>
    <row r="3272" spans="2:11" s="256" customFormat="1" ht="13.5" customHeight="1" x14ac:dyDescent="0.2">
      <c r="B3272" s="268">
        <v>10</v>
      </c>
      <c r="C3272" s="268">
        <v>6</v>
      </c>
      <c r="D3272" s="268">
        <v>100</v>
      </c>
      <c r="E3272" s="268">
        <v>70</v>
      </c>
      <c r="F3272" s="268"/>
      <c r="G3272" s="268"/>
      <c r="H3272" s="269"/>
      <c r="I3272" s="270" t="s">
        <v>236</v>
      </c>
      <c r="J3272" s="271">
        <v>6795</v>
      </c>
      <c r="K3272" s="272">
        <v>13591</v>
      </c>
    </row>
    <row r="3273" spans="2:11" s="256" customFormat="1" ht="13.5" customHeight="1" x14ac:dyDescent="0.2">
      <c r="B3273" s="268">
        <v>10</v>
      </c>
      <c r="C3273" s="268">
        <v>6</v>
      </c>
      <c r="D3273" s="268">
        <v>30</v>
      </c>
      <c r="E3273" s="268">
        <v>0</v>
      </c>
      <c r="F3273" s="268"/>
      <c r="G3273" s="268"/>
      <c r="H3273" s="269"/>
      <c r="I3273" s="270" t="s">
        <v>237</v>
      </c>
      <c r="J3273" s="271">
        <v>6795</v>
      </c>
      <c r="K3273" s="272">
        <v>17726</v>
      </c>
    </row>
    <row r="3274" spans="2:11" s="256" customFormat="1" ht="13.5" customHeight="1" x14ac:dyDescent="0.2">
      <c r="B3274" s="273"/>
      <c r="C3274" s="273"/>
      <c r="D3274" s="273">
        <v>5</v>
      </c>
      <c r="E3274" s="273">
        <v>0</v>
      </c>
      <c r="F3274" s="273"/>
      <c r="G3274" s="273"/>
      <c r="H3274" s="274"/>
      <c r="I3274" s="275" t="s">
        <v>263</v>
      </c>
      <c r="J3274" s="271">
        <v>6795</v>
      </c>
      <c r="K3274" s="272">
        <v>12497</v>
      </c>
    </row>
    <row r="3275" spans="2:11" s="256" customFormat="1" ht="13.5" customHeight="1" x14ac:dyDescent="0.2">
      <c r="B3275" s="273"/>
      <c r="C3275" s="273"/>
      <c r="D3275" s="273">
        <v>3</v>
      </c>
      <c r="E3275" s="273">
        <v>0</v>
      </c>
      <c r="F3275" s="273"/>
      <c r="G3275" s="273"/>
      <c r="H3275" s="274"/>
      <c r="I3275" s="275" t="s">
        <v>265</v>
      </c>
      <c r="J3275" s="271">
        <v>6795</v>
      </c>
      <c r="K3275" s="272">
        <v>12481</v>
      </c>
    </row>
    <row r="3276" spans="2:11" s="256" customFormat="1" ht="13.5" customHeight="1" x14ac:dyDescent="0.2">
      <c r="B3276" s="268"/>
      <c r="C3276" s="268"/>
      <c r="D3276" s="268">
        <v>0</v>
      </c>
      <c r="E3276" s="268">
        <v>0</v>
      </c>
      <c r="F3276" s="268"/>
      <c r="G3276" s="268"/>
      <c r="H3276" s="269"/>
      <c r="I3276" s="270" t="s">
        <v>238</v>
      </c>
      <c r="J3276" s="271">
        <v>6795</v>
      </c>
      <c r="K3276" s="272">
        <v>13595</v>
      </c>
    </row>
    <row r="3277" spans="2:11" s="256" customFormat="1" ht="13.5" customHeight="1" x14ac:dyDescent="0.2">
      <c r="B3277" s="268"/>
      <c r="C3277" s="268"/>
      <c r="D3277" s="268">
        <v>0</v>
      </c>
      <c r="E3277" s="268">
        <v>0</v>
      </c>
      <c r="F3277" s="268"/>
      <c r="G3277" s="268"/>
      <c r="H3277" s="269"/>
      <c r="I3277" s="270" t="s">
        <v>273</v>
      </c>
      <c r="J3277" s="271">
        <v>6795</v>
      </c>
      <c r="K3277" s="272">
        <v>15584</v>
      </c>
    </row>
    <row r="3278" spans="2:11" s="256" customFormat="1" ht="13.5" customHeight="1" x14ac:dyDescent="0.2">
      <c r="B3278" s="268"/>
      <c r="C3278" s="268"/>
      <c r="D3278" s="268">
        <v>0</v>
      </c>
      <c r="E3278" s="268">
        <v>0</v>
      </c>
      <c r="F3278" s="268"/>
      <c r="G3278" s="268"/>
      <c r="H3278" s="269"/>
      <c r="I3278" s="270" t="s">
        <v>274</v>
      </c>
      <c r="J3278" s="271">
        <v>6795</v>
      </c>
      <c r="K3278" s="272">
        <v>17728</v>
      </c>
    </row>
    <row r="3279" spans="2:11" s="256" customFormat="1" ht="13.5" customHeight="1" x14ac:dyDescent="0.2">
      <c r="B3279" s="268"/>
      <c r="C3279" s="268"/>
      <c r="D3279" s="268">
        <v>10</v>
      </c>
      <c r="E3279" s="268">
        <v>0</v>
      </c>
      <c r="F3279" s="268"/>
      <c r="G3279" s="268"/>
      <c r="H3279" s="269"/>
      <c r="I3279" s="270" t="s">
        <v>276</v>
      </c>
      <c r="J3279" s="271">
        <v>6795</v>
      </c>
      <c r="K3279" s="272">
        <v>15644</v>
      </c>
    </row>
    <row r="3280" spans="2:11" s="256" customFormat="1" ht="13.5" customHeight="1" x14ac:dyDescent="0.2">
      <c r="B3280" s="268"/>
      <c r="C3280" s="268"/>
      <c r="D3280" s="268">
        <v>25</v>
      </c>
      <c r="E3280" s="268">
        <v>18</v>
      </c>
      <c r="F3280" s="268"/>
      <c r="G3280" s="268"/>
      <c r="H3280" s="269"/>
      <c r="I3280" s="270" t="s">
        <v>239</v>
      </c>
      <c r="J3280" s="271">
        <v>6795</v>
      </c>
      <c r="K3280" s="272">
        <v>15704</v>
      </c>
    </row>
    <row r="3281" spans="2:11" s="256" customFormat="1" ht="13.5" customHeight="1" x14ac:dyDescent="0.2">
      <c r="B3281" s="268"/>
      <c r="C3281" s="268"/>
      <c r="D3281" s="268">
        <v>77</v>
      </c>
      <c r="E3281" s="268">
        <v>67</v>
      </c>
      <c r="F3281" s="268"/>
      <c r="G3281" s="268"/>
      <c r="H3281" s="269"/>
      <c r="I3281" s="270" t="s">
        <v>240</v>
      </c>
      <c r="J3281" s="271">
        <v>6795</v>
      </c>
      <c r="K3281" s="272">
        <v>15705</v>
      </c>
    </row>
    <row r="3282" spans="2:11" s="256" customFormat="1" ht="13.5" customHeight="1" x14ac:dyDescent="0.2">
      <c r="B3282" s="268"/>
      <c r="C3282" s="268"/>
      <c r="D3282" s="268"/>
      <c r="E3282" s="268"/>
      <c r="F3282" s="268"/>
      <c r="G3282" s="268"/>
      <c r="H3282" s="269"/>
      <c r="I3282" s="270" t="s">
        <v>279</v>
      </c>
      <c r="J3282" s="271">
        <v>6795</v>
      </c>
      <c r="K3282" s="272">
        <v>16144</v>
      </c>
    </row>
    <row r="3283" spans="2:11" s="256" customFormat="1" ht="26.25" customHeight="1" x14ac:dyDescent="0.2"/>
    <row r="3284" spans="2:11" s="256" customFormat="1" ht="13.5" customHeight="1" x14ac:dyDescent="0.2">
      <c r="B3284" s="257"/>
      <c r="C3284" s="258"/>
      <c r="D3284" s="258"/>
      <c r="E3284" s="258"/>
      <c r="F3284" s="258"/>
      <c r="G3284" s="259"/>
      <c r="H3284" s="260" t="s">
        <v>386</v>
      </c>
      <c r="I3284" s="261"/>
      <c r="J3284" s="262" t="s">
        <v>228</v>
      </c>
      <c r="K3284" s="262" t="s">
        <v>229</v>
      </c>
    </row>
    <row r="3285" spans="2:11" s="256" customFormat="1" ht="13.5" customHeight="1" x14ac:dyDescent="0.2">
      <c r="B3285" s="263"/>
      <c r="C3285" s="264"/>
      <c r="D3285" s="264"/>
      <c r="E3285" s="264"/>
      <c r="F3285" s="369" t="s">
        <v>645</v>
      </c>
      <c r="G3285" s="369"/>
      <c r="H3285" s="369"/>
      <c r="I3285" s="261"/>
      <c r="J3285" s="261"/>
      <c r="K3285" s="265"/>
    </row>
    <row r="3286" spans="2:11" s="256" customFormat="1" ht="13.5" customHeight="1" x14ac:dyDescent="0.2">
      <c r="B3286" s="367" t="s">
        <v>231</v>
      </c>
      <c r="C3286" s="367"/>
      <c r="D3286" s="367" t="s">
        <v>232</v>
      </c>
      <c r="E3286" s="367"/>
      <c r="F3286" s="266" t="s">
        <v>232</v>
      </c>
      <c r="G3286" s="266" t="s">
        <v>232</v>
      </c>
      <c r="H3286" s="368" t="s">
        <v>231</v>
      </c>
      <c r="I3286" s="267" t="s">
        <v>233</v>
      </c>
      <c r="J3286" s="261"/>
      <c r="K3286" s="265"/>
    </row>
    <row r="3287" spans="2:11" s="256" customFormat="1" ht="13.5" customHeight="1" x14ac:dyDescent="0.2">
      <c r="B3287" s="266" t="s">
        <v>234</v>
      </c>
      <c r="C3287" s="266" t="s">
        <v>235</v>
      </c>
      <c r="D3287" s="266" t="s">
        <v>234</v>
      </c>
      <c r="E3287" s="266" t="s">
        <v>235</v>
      </c>
      <c r="F3287" s="266" t="s">
        <v>592</v>
      </c>
      <c r="G3287" s="266" t="s">
        <v>594</v>
      </c>
      <c r="H3287" s="368"/>
      <c r="I3287" s="261"/>
      <c r="J3287" s="261"/>
      <c r="K3287" s="265"/>
    </row>
    <row r="3288" spans="2:11" s="256" customFormat="1" ht="13.5" customHeight="1" x14ac:dyDescent="0.2">
      <c r="B3288" s="268"/>
      <c r="C3288" s="268"/>
      <c r="D3288" s="268">
        <v>0</v>
      </c>
      <c r="E3288" s="268">
        <v>0</v>
      </c>
      <c r="F3288" s="268">
        <v>0</v>
      </c>
      <c r="G3288" s="268">
        <v>0</v>
      </c>
      <c r="H3288" s="269"/>
      <c r="I3288" s="270" t="s">
        <v>236</v>
      </c>
      <c r="J3288" s="271">
        <v>6922</v>
      </c>
      <c r="K3288" s="272">
        <v>13591</v>
      </c>
    </row>
    <row r="3289" spans="2:11" s="256" customFormat="1" ht="13.5" customHeight="1" x14ac:dyDescent="0.2">
      <c r="B3289" s="268"/>
      <c r="C3289" s="268"/>
      <c r="D3289" s="268"/>
      <c r="E3289" s="268"/>
      <c r="F3289" s="268">
        <v>0</v>
      </c>
      <c r="G3289" s="268">
        <v>0</v>
      </c>
      <c r="H3289" s="269"/>
      <c r="I3289" s="270" t="s">
        <v>250</v>
      </c>
      <c r="J3289" s="271">
        <v>6922</v>
      </c>
      <c r="K3289" s="272">
        <v>19967</v>
      </c>
    </row>
    <row r="3290" spans="2:11" s="256" customFormat="1" ht="13.5" customHeight="1" x14ac:dyDescent="0.2">
      <c r="B3290" s="273"/>
      <c r="C3290" s="273"/>
      <c r="D3290" s="273"/>
      <c r="E3290" s="273"/>
      <c r="F3290" s="273">
        <v>0</v>
      </c>
      <c r="G3290" s="273">
        <v>0</v>
      </c>
      <c r="H3290" s="274"/>
      <c r="I3290" s="275" t="s">
        <v>251</v>
      </c>
      <c r="J3290" s="271">
        <v>6922</v>
      </c>
      <c r="K3290" s="272">
        <v>15744</v>
      </c>
    </row>
    <row r="3291" spans="2:11" s="256" customFormat="1" ht="13.5" customHeight="1" x14ac:dyDescent="0.2">
      <c r="B3291" s="273"/>
      <c r="C3291" s="273"/>
      <c r="D3291" s="273"/>
      <c r="E3291" s="273"/>
      <c r="F3291" s="273">
        <v>0</v>
      </c>
      <c r="G3291" s="273">
        <v>0</v>
      </c>
      <c r="H3291" s="274"/>
      <c r="I3291" s="275" t="s">
        <v>252</v>
      </c>
      <c r="J3291" s="271">
        <v>6922</v>
      </c>
      <c r="K3291" s="272">
        <v>13462</v>
      </c>
    </row>
    <row r="3292" spans="2:11" s="256" customFormat="1" ht="13.5" customHeight="1" x14ac:dyDescent="0.2">
      <c r="B3292" s="273"/>
      <c r="C3292" s="273"/>
      <c r="D3292" s="273"/>
      <c r="E3292" s="273"/>
      <c r="F3292" s="273">
        <v>0</v>
      </c>
      <c r="G3292" s="273">
        <v>0</v>
      </c>
      <c r="H3292" s="274"/>
      <c r="I3292" s="275" t="s">
        <v>253</v>
      </c>
      <c r="J3292" s="271">
        <v>6922</v>
      </c>
      <c r="K3292" s="272">
        <v>15544</v>
      </c>
    </row>
    <row r="3293" spans="2:11" s="256" customFormat="1" ht="13.5" customHeight="1" x14ac:dyDescent="0.2">
      <c r="B3293" s="273"/>
      <c r="C3293" s="273"/>
      <c r="D3293" s="273"/>
      <c r="E3293" s="273"/>
      <c r="F3293" s="273">
        <v>0</v>
      </c>
      <c r="G3293" s="273">
        <v>0</v>
      </c>
      <c r="H3293" s="274"/>
      <c r="I3293" s="275" t="s">
        <v>254</v>
      </c>
      <c r="J3293" s="271">
        <v>6922</v>
      </c>
      <c r="K3293" s="272">
        <v>12978</v>
      </c>
    </row>
    <row r="3294" spans="2:11" s="256" customFormat="1" ht="13.5" customHeight="1" x14ac:dyDescent="0.2">
      <c r="B3294" s="268"/>
      <c r="C3294" s="268">
        <v>0</v>
      </c>
      <c r="D3294" s="268"/>
      <c r="E3294" s="268">
        <v>0</v>
      </c>
      <c r="F3294" s="268">
        <v>100</v>
      </c>
      <c r="G3294" s="268">
        <v>100</v>
      </c>
      <c r="H3294" s="269">
        <v>0.193182002886366</v>
      </c>
      <c r="I3294" s="270" t="s">
        <v>237</v>
      </c>
      <c r="J3294" s="271">
        <v>6922</v>
      </c>
      <c r="K3294" s="272">
        <v>17726</v>
      </c>
    </row>
    <row r="3295" spans="2:11" s="256" customFormat="1" ht="13.5" customHeight="1" x14ac:dyDescent="0.2">
      <c r="B3295" s="273"/>
      <c r="C3295" s="273"/>
      <c r="D3295" s="273"/>
      <c r="E3295" s="273"/>
      <c r="F3295" s="273">
        <v>74.336953163775988</v>
      </c>
      <c r="G3295" s="273">
        <v>74.336523858498808</v>
      </c>
      <c r="H3295" s="274"/>
      <c r="I3295" s="275" t="s">
        <v>255</v>
      </c>
      <c r="J3295" s="271">
        <v>6922</v>
      </c>
      <c r="K3295" s="272">
        <v>17727</v>
      </c>
    </row>
    <row r="3296" spans="2:11" s="256" customFormat="1" ht="13.5" customHeight="1" x14ac:dyDescent="0.2">
      <c r="B3296" s="268"/>
      <c r="C3296" s="268"/>
      <c r="D3296" s="268"/>
      <c r="E3296" s="268"/>
      <c r="F3296" s="268">
        <v>25.663046836223998</v>
      </c>
      <c r="G3296" s="268">
        <v>25.663476141501199</v>
      </c>
      <c r="H3296" s="269">
        <v>0.75276331808616692</v>
      </c>
      <c r="I3296" s="270" t="s">
        <v>256</v>
      </c>
      <c r="J3296" s="271">
        <v>6922</v>
      </c>
      <c r="K3296" s="272">
        <v>13592</v>
      </c>
    </row>
    <row r="3297" spans="2:11" s="256" customFormat="1" ht="13.5" customHeight="1" x14ac:dyDescent="0.2">
      <c r="B3297" s="273"/>
      <c r="C3297" s="273"/>
      <c r="D3297" s="273"/>
      <c r="E3297" s="273"/>
      <c r="F3297" s="273">
        <v>25.525744682491499</v>
      </c>
      <c r="G3297" s="273">
        <v>25.5261641981255</v>
      </c>
      <c r="H3297" s="274">
        <v>0.75681240758814405</v>
      </c>
      <c r="I3297" s="275" t="s">
        <v>257</v>
      </c>
      <c r="J3297" s="271">
        <v>6922</v>
      </c>
      <c r="K3297" s="272">
        <v>11566</v>
      </c>
    </row>
    <row r="3298" spans="2:11" s="256" customFormat="1" ht="13.5" customHeight="1" x14ac:dyDescent="0.2">
      <c r="B3298" s="273"/>
      <c r="C3298" s="273"/>
      <c r="D3298" s="273"/>
      <c r="E3298" s="273"/>
      <c r="F3298" s="273">
        <v>0</v>
      </c>
      <c r="G3298" s="273">
        <v>0</v>
      </c>
      <c r="H3298" s="274"/>
      <c r="I3298" s="275" t="s">
        <v>258</v>
      </c>
      <c r="J3298" s="271">
        <v>6922</v>
      </c>
      <c r="K3298" s="272">
        <v>13419</v>
      </c>
    </row>
    <row r="3299" spans="2:11" s="256" customFormat="1" ht="13.5" customHeight="1" x14ac:dyDescent="0.2">
      <c r="B3299" s="273"/>
      <c r="C3299" s="273"/>
      <c r="D3299" s="273"/>
      <c r="E3299" s="273"/>
      <c r="F3299" s="273">
        <v>0</v>
      </c>
      <c r="G3299" s="273">
        <v>0</v>
      </c>
      <c r="H3299" s="274"/>
      <c r="I3299" s="275" t="s">
        <v>259</v>
      </c>
      <c r="J3299" s="271">
        <v>6922</v>
      </c>
      <c r="K3299" s="272">
        <v>11568</v>
      </c>
    </row>
    <row r="3300" spans="2:11" s="256" customFormat="1" ht="13.5" customHeight="1" x14ac:dyDescent="0.2">
      <c r="B3300" s="273"/>
      <c r="C3300" s="273"/>
      <c r="D3300" s="273"/>
      <c r="E3300" s="273"/>
      <c r="F3300" s="273">
        <v>0</v>
      </c>
      <c r="G3300" s="273">
        <v>0</v>
      </c>
      <c r="H3300" s="274"/>
      <c r="I3300" s="275" t="s">
        <v>260</v>
      </c>
      <c r="J3300" s="271">
        <v>6922</v>
      </c>
      <c r="K3300" s="272">
        <v>12479</v>
      </c>
    </row>
    <row r="3301" spans="2:11" s="256" customFormat="1" ht="13.5" customHeight="1" x14ac:dyDescent="0.2">
      <c r="B3301" s="273"/>
      <c r="C3301" s="273"/>
      <c r="D3301" s="273"/>
      <c r="E3301" s="273"/>
      <c r="F3301" s="273">
        <v>0</v>
      </c>
      <c r="G3301" s="273">
        <v>0</v>
      </c>
      <c r="H3301" s="274"/>
      <c r="I3301" s="275" t="s">
        <v>261</v>
      </c>
      <c r="J3301" s="271">
        <v>6922</v>
      </c>
      <c r="K3301" s="272">
        <v>12480</v>
      </c>
    </row>
    <row r="3302" spans="2:11" s="256" customFormat="1" ht="13.5" customHeight="1" x14ac:dyDescent="0.2">
      <c r="B3302" s="273"/>
      <c r="C3302" s="273"/>
      <c r="D3302" s="273"/>
      <c r="E3302" s="273"/>
      <c r="F3302" s="273">
        <v>0</v>
      </c>
      <c r="G3302" s="273">
        <v>0</v>
      </c>
      <c r="H3302" s="274"/>
      <c r="I3302" s="275" t="s">
        <v>262</v>
      </c>
      <c r="J3302" s="271">
        <v>6922</v>
      </c>
      <c r="K3302" s="272">
        <v>11578</v>
      </c>
    </row>
    <row r="3303" spans="2:11" s="256" customFormat="1" ht="13.5" customHeight="1" x14ac:dyDescent="0.2">
      <c r="B3303" s="273"/>
      <c r="C3303" s="273"/>
      <c r="D3303" s="273"/>
      <c r="E3303" s="273"/>
      <c r="F3303" s="273">
        <v>0</v>
      </c>
      <c r="G3303" s="273">
        <v>0</v>
      </c>
      <c r="H3303" s="274"/>
      <c r="I3303" s="275" t="s">
        <v>263</v>
      </c>
      <c r="J3303" s="271">
        <v>6922</v>
      </c>
      <c r="K3303" s="272">
        <v>12497</v>
      </c>
    </row>
    <row r="3304" spans="2:11" s="256" customFormat="1" ht="13.5" customHeight="1" x14ac:dyDescent="0.2">
      <c r="B3304" s="273"/>
      <c r="C3304" s="273"/>
      <c r="D3304" s="273"/>
      <c r="E3304" s="273"/>
      <c r="F3304" s="273">
        <v>0</v>
      </c>
      <c r="G3304" s="273">
        <v>0</v>
      </c>
      <c r="H3304" s="274"/>
      <c r="I3304" s="275" t="s">
        <v>264</v>
      </c>
      <c r="J3304" s="271">
        <v>6922</v>
      </c>
      <c r="K3304" s="272">
        <v>15546</v>
      </c>
    </row>
    <row r="3305" spans="2:11" s="256" customFormat="1" ht="13.5" customHeight="1" x14ac:dyDescent="0.2">
      <c r="B3305" s="273"/>
      <c r="C3305" s="273"/>
      <c r="D3305" s="273">
        <v>0</v>
      </c>
      <c r="E3305" s="273">
        <v>0</v>
      </c>
      <c r="F3305" s="273">
        <v>0</v>
      </c>
      <c r="G3305" s="273">
        <v>0</v>
      </c>
      <c r="H3305" s="274"/>
      <c r="I3305" s="275" t="s">
        <v>265</v>
      </c>
      <c r="J3305" s="271">
        <v>6922</v>
      </c>
      <c r="K3305" s="272">
        <v>12481</v>
      </c>
    </row>
    <row r="3306" spans="2:11" s="256" customFormat="1" ht="13.5" customHeight="1" x14ac:dyDescent="0.2">
      <c r="B3306" s="268"/>
      <c r="C3306" s="268"/>
      <c r="D3306" s="268"/>
      <c r="E3306" s="268"/>
      <c r="F3306" s="268">
        <v>0</v>
      </c>
      <c r="G3306" s="268">
        <v>0</v>
      </c>
      <c r="H3306" s="269"/>
      <c r="I3306" s="270" t="s">
        <v>266</v>
      </c>
      <c r="J3306" s="271">
        <v>6922</v>
      </c>
      <c r="K3306" s="272">
        <v>13594</v>
      </c>
    </row>
    <row r="3307" spans="2:11" s="256" customFormat="1" ht="13.5" customHeight="1" x14ac:dyDescent="0.2">
      <c r="B3307" s="273"/>
      <c r="C3307" s="273"/>
      <c r="D3307" s="273"/>
      <c r="E3307" s="273"/>
      <c r="F3307" s="273">
        <v>0</v>
      </c>
      <c r="G3307" s="273">
        <v>0</v>
      </c>
      <c r="H3307" s="274"/>
      <c r="I3307" s="275" t="s">
        <v>267</v>
      </c>
      <c r="J3307" s="271">
        <v>6922</v>
      </c>
      <c r="K3307" s="272">
        <v>15609</v>
      </c>
    </row>
    <row r="3308" spans="2:11" s="256" customFormat="1" ht="13.5" customHeight="1" x14ac:dyDescent="0.2">
      <c r="B3308" s="273"/>
      <c r="C3308" s="273"/>
      <c r="D3308" s="273"/>
      <c r="E3308" s="273"/>
      <c r="F3308" s="273">
        <v>0</v>
      </c>
      <c r="G3308" s="273">
        <v>0</v>
      </c>
      <c r="H3308" s="274"/>
      <c r="I3308" s="275" t="s">
        <v>268</v>
      </c>
      <c r="J3308" s="271">
        <v>6922</v>
      </c>
      <c r="K3308" s="272">
        <v>11524</v>
      </c>
    </row>
    <row r="3309" spans="2:11" s="256" customFormat="1" ht="13.5" customHeight="1" x14ac:dyDescent="0.2">
      <c r="B3309" s="273"/>
      <c r="C3309" s="273"/>
      <c r="D3309" s="273"/>
      <c r="E3309" s="273"/>
      <c r="F3309" s="273">
        <v>0</v>
      </c>
      <c r="G3309" s="273">
        <v>0</v>
      </c>
      <c r="H3309" s="274"/>
      <c r="I3309" s="275" t="s">
        <v>269</v>
      </c>
      <c r="J3309" s="271">
        <v>6922</v>
      </c>
      <c r="K3309" s="272">
        <v>15745</v>
      </c>
    </row>
    <row r="3310" spans="2:11" s="256" customFormat="1" ht="13.5" customHeight="1" x14ac:dyDescent="0.2">
      <c r="B3310" s="273"/>
      <c r="C3310" s="273"/>
      <c r="D3310" s="273"/>
      <c r="E3310" s="273"/>
      <c r="F3310" s="273">
        <v>0</v>
      </c>
      <c r="G3310" s="273">
        <v>0</v>
      </c>
      <c r="H3310" s="274"/>
      <c r="I3310" s="275" t="s">
        <v>270</v>
      </c>
      <c r="J3310" s="271">
        <v>6922</v>
      </c>
      <c r="K3310" s="272">
        <v>15545</v>
      </c>
    </row>
    <row r="3311" spans="2:11" s="256" customFormat="1" ht="13.5" customHeight="1" x14ac:dyDescent="0.2">
      <c r="B3311" s="268"/>
      <c r="C3311" s="268"/>
      <c r="D3311" s="268">
        <v>0</v>
      </c>
      <c r="E3311" s="268">
        <v>0</v>
      </c>
      <c r="F3311" s="268">
        <v>0</v>
      </c>
      <c r="G3311" s="268">
        <v>0</v>
      </c>
      <c r="H3311" s="269"/>
      <c r="I3311" s="270" t="s">
        <v>238</v>
      </c>
      <c r="J3311" s="271">
        <v>6922</v>
      </c>
      <c r="K3311" s="272">
        <v>13595</v>
      </c>
    </row>
    <row r="3312" spans="2:11" s="256" customFormat="1" ht="13.5" customHeight="1" x14ac:dyDescent="0.2">
      <c r="B3312" s="273"/>
      <c r="C3312" s="273"/>
      <c r="D3312" s="273"/>
      <c r="E3312" s="273"/>
      <c r="F3312" s="273">
        <v>0</v>
      </c>
      <c r="G3312" s="273">
        <v>0</v>
      </c>
      <c r="H3312" s="274"/>
      <c r="I3312" s="275" t="s">
        <v>271</v>
      </c>
      <c r="J3312" s="271">
        <v>6922</v>
      </c>
      <c r="K3312" s="272">
        <v>15610</v>
      </c>
    </row>
    <row r="3313" spans="2:11" s="256" customFormat="1" ht="13.5" customHeight="1" x14ac:dyDescent="0.2">
      <c r="B3313" s="273"/>
      <c r="C3313" s="273"/>
      <c r="D3313" s="273"/>
      <c r="E3313" s="273"/>
      <c r="F3313" s="273">
        <v>0</v>
      </c>
      <c r="G3313" s="273">
        <v>0</v>
      </c>
      <c r="H3313" s="274"/>
      <c r="I3313" s="275" t="s">
        <v>246</v>
      </c>
      <c r="J3313" s="271">
        <v>6922</v>
      </c>
      <c r="K3313" s="272">
        <v>15611</v>
      </c>
    </row>
    <row r="3314" spans="2:11" s="256" customFormat="1" ht="13.5" customHeight="1" x14ac:dyDescent="0.2">
      <c r="B3314" s="273"/>
      <c r="C3314" s="273"/>
      <c r="D3314" s="273"/>
      <c r="E3314" s="273"/>
      <c r="F3314" s="273">
        <v>0</v>
      </c>
      <c r="G3314" s="273">
        <v>0</v>
      </c>
      <c r="H3314" s="274"/>
      <c r="I3314" s="275" t="s">
        <v>272</v>
      </c>
      <c r="J3314" s="271">
        <v>6922</v>
      </c>
      <c r="K3314" s="272">
        <v>15608</v>
      </c>
    </row>
    <row r="3315" spans="2:11" s="256" customFormat="1" ht="13.5" customHeight="1" x14ac:dyDescent="0.2">
      <c r="B3315" s="268"/>
      <c r="C3315" s="268"/>
      <c r="D3315" s="268">
        <v>0</v>
      </c>
      <c r="E3315" s="268">
        <v>0</v>
      </c>
      <c r="F3315" s="268">
        <v>0</v>
      </c>
      <c r="G3315" s="268">
        <v>0</v>
      </c>
      <c r="H3315" s="269"/>
      <c r="I3315" s="270" t="s">
        <v>273</v>
      </c>
      <c r="J3315" s="271">
        <v>6922</v>
      </c>
      <c r="K3315" s="272">
        <v>15584</v>
      </c>
    </row>
    <row r="3316" spans="2:11" s="256" customFormat="1" ht="13.5" customHeight="1" x14ac:dyDescent="0.2">
      <c r="B3316" s="268"/>
      <c r="C3316" s="268"/>
      <c r="D3316" s="268"/>
      <c r="E3316" s="268"/>
      <c r="F3316" s="268">
        <v>0</v>
      </c>
      <c r="G3316" s="268">
        <v>0</v>
      </c>
      <c r="H3316" s="269"/>
      <c r="I3316" s="270" t="s">
        <v>274</v>
      </c>
      <c r="J3316" s="271">
        <v>6922</v>
      </c>
      <c r="K3316" s="272">
        <v>17728</v>
      </c>
    </row>
    <row r="3317" spans="2:11" s="256" customFormat="1" ht="13.5" customHeight="1" x14ac:dyDescent="0.2">
      <c r="B3317" s="268"/>
      <c r="C3317" s="268"/>
      <c r="D3317" s="268"/>
      <c r="E3317" s="268"/>
      <c r="F3317" s="268">
        <v>0</v>
      </c>
      <c r="G3317" s="268">
        <v>0</v>
      </c>
      <c r="H3317" s="269"/>
      <c r="I3317" s="270" t="s">
        <v>275</v>
      </c>
      <c r="J3317" s="271">
        <v>6922</v>
      </c>
      <c r="K3317" s="272">
        <v>15624</v>
      </c>
    </row>
    <row r="3318" spans="2:11" s="256" customFormat="1" ht="13.5" customHeight="1" x14ac:dyDescent="0.2">
      <c r="B3318" s="268"/>
      <c r="C3318" s="268"/>
      <c r="D3318" s="268"/>
      <c r="E3318" s="268">
        <v>1</v>
      </c>
      <c r="F3318" s="268">
        <v>74.336953163775988</v>
      </c>
      <c r="G3318" s="268">
        <v>74.336523858498808</v>
      </c>
      <c r="H3318" s="269"/>
      <c r="I3318" s="270" t="s">
        <v>276</v>
      </c>
      <c r="J3318" s="271">
        <v>6922</v>
      </c>
      <c r="K3318" s="272">
        <v>15644</v>
      </c>
    </row>
    <row r="3319" spans="2:11" s="256" customFormat="1" ht="13.5" customHeight="1" x14ac:dyDescent="0.2">
      <c r="B3319" s="268"/>
      <c r="C3319" s="268"/>
      <c r="D3319" s="268">
        <v>10</v>
      </c>
      <c r="E3319" s="268">
        <v>0</v>
      </c>
      <c r="F3319" s="268">
        <v>0</v>
      </c>
      <c r="G3319" s="268">
        <v>0</v>
      </c>
      <c r="H3319" s="269"/>
      <c r="I3319" s="270" t="s">
        <v>239</v>
      </c>
      <c r="J3319" s="271">
        <v>6922</v>
      </c>
      <c r="K3319" s="272">
        <v>15704</v>
      </c>
    </row>
    <row r="3320" spans="2:11" s="256" customFormat="1" ht="13.5" customHeight="1" x14ac:dyDescent="0.2">
      <c r="B3320" s="268"/>
      <c r="C3320" s="268"/>
      <c r="D3320" s="268"/>
      <c r="E3320" s="268"/>
      <c r="F3320" s="268">
        <v>0</v>
      </c>
      <c r="G3320" s="268">
        <v>0</v>
      </c>
      <c r="H3320" s="269"/>
      <c r="I3320" s="270" t="s">
        <v>277</v>
      </c>
      <c r="J3320" s="271">
        <v>6922</v>
      </c>
      <c r="K3320" s="272">
        <v>15749</v>
      </c>
    </row>
    <row r="3321" spans="2:11" s="256" customFormat="1" ht="13.5" customHeight="1" x14ac:dyDescent="0.2">
      <c r="B3321" s="268"/>
      <c r="C3321" s="268"/>
      <c r="D3321" s="268"/>
      <c r="E3321" s="268"/>
      <c r="F3321" s="268">
        <v>100</v>
      </c>
      <c r="G3321" s="268">
        <v>100</v>
      </c>
      <c r="H3321" s="269">
        <v>0.193182002886366</v>
      </c>
      <c r="I3321" s="270" t="s">
        <v>278</v>
      </c>
      <c r="J3321" s="271">
        <v>6922</v>
      </c>
      <c r="K3321" s="272">
        <v>11258</v>
      </c>
    </row>
    <row r="3322" spans="2:11" s="256" customFormat="1" ht="13.5" customHeight="1" x14ac:dyDescent="0.2">
      <c r="B3322" s="268"/>
      <c r="C3322" s="268"/>
      <c r="D3322" s="268"/>
      <c r="E3322" s="268"/>
      <c r="F3322" s="268">
        <v>25.663046836223998</v>
      </c>
      <c r="G3322" s="268">
        <v>25.663476141501199</v>
      </c>
      <c r="H3322" s="269">
        <v>0.75276331808616692</v>
      </c>
      <c r="I3322" s="270" t="s">
        <v>240</v>
      </c>
      <c r="J3322" s="271">
        <v>6922</v>
      </c>
      <c r="K3322" s="272">
        <v>15705</v>
      </c>
    </row>
    <row r="3323" spans="2:11" s="256" customFormat="1" ht="13.5" customHeight="1" x14ac:dyDescent="0.2">
      <c r="B3323" s="268"/>
      <c r="C3323" s="268"/>
      <c r="D3323" s="268"/>
      <c r="E3323" s="268"/>
      <c r="F3323" s="268">
        <v>0</v>
      </c>
      <c r="G3323" s="268">
        <v>0</v>
      </c>
      <c r="H3323" s="269"/>
      <c r="I3323" s="270" t="s">
        <v>279</v>
      </c>
      <c r="J3323" s="271">
        <v>6922</v>
      </c>
      <c r="K3323" s="272">
        <v>16144</v>
      </c>
    </row>
    <row r="3324" spans="2:11" s="256" customFormat="1" ht="13.5" customHeight="1" x14ac:dyDescent="0.2">
      <c r="B3324" s="273"/>
      <c r="C3324" s="273"/>
      <c r="D3324" s="273"/>
      <c r="E3324" s="273"/>
      <c r="F3324" s="273">
        <v>0</v>
      </c>
      <c r="G3324" s="273">
        <v>0</v>
      </c>
      <c r="H3324" s="274"/>
      <c r="I3324" s="275" t="s">
        <v>508</v>
      </c>
      <c r="J3324" s="271">
        <v>6922</v>
      </c>
      <c r="K3324" s="272">
        <v>12755</v>
      </c>
    </row>
    <row r="3325" spans="2:11" s="256" customFormat="1" ht="13.5" customHeight="1" x14ac:dyDescent="0.2">
      <c r="B3325" s="273"/>
      <c r="C3325" s="273"/>
      <c r="D3325" s="273"/>
      <c r="E3325" s="273"/>
      <c r="F3325" s="273">
        <v>0</v>
      </c>
      <c r="G3325" s="273">
        <v>0</v>
      </c>
      <c r="H3325" s="274"/>
      <c r="I3325" s="275" t="s">
        <v>509</v>
      </c>
      <c r="J3325" s="271">
        <v>6922</v>
      </c>
      <c r="K3325" s="272">
        <v>12359</v>
      </c>
    </row>
    <row r="3326" spans="2:11" s="256" customFormat="1" ht="26.25" customHeight="1" x14ac:dyDescent="0.2"/>
    <row r="3327" spans="2:11" s="256" customFormat="1" ht="13.5" customHeight="1" x14ac:dyDescent="0.2">
      <c r="B3327" s="257"/>
      <c r="C3327" s="258"/>
      <c r="D3327" s="258"/>
      <c r="E3327" s="258"/>
      <c r="F3327" s="258"/>
      <c r="G3327" s="259"/>
      <c r="H3327" s="260" t="s">
        <v>387</v>
      </c>
      <c r="I3327" s="261"/>
      <c r="J3327" s="262" t="s">
        <v>228</v>
      </c>
      <c r="K3327" s="262" t="s">
        <v>229</v>
      </c>
    </row>
    <row r="3328" spans="2:11" s="256" customFormat="1" ht="13.5" customHeight="1" x14ac:dyDescent="0.2">
      <c r="B3328" s="263"/>
      <c r="C3328" s="264"/>
      <c r="D3328" s="264"/>
      <c r="E3328" s="264"/>
      <c r="F3328" s="369" t="s">
        <v>646</v>
      </c>
      <c r="G3328" s="369"/>
      <c r="H3328" s="369"/>
      <c r="I3328" s="261"/>
      <c r="J3328" s="261"/>
      <c r="K3328" s="265"/>
    </row>
    <row r="3329" spans="2:11" s="256" customFormat="1" ht="13.5" customHeight="1" x14ac:dyDescent="0.2">
      <c r="B3329" s="367" t="s">
        <v>231</v>
      </c>
      <c r="C3329" s="367"/>
      <c r="D3329" s="367" t="s">
        <v>232</v>
      </c>
      <c r="E3329" s="367"/>
      <c r="F3329" s="266" t="s">
        <v>232</v>
      </c>
      <c r="G3329" s="266" t="s">
        <v>232</v>
      </c>
      <c r="H3329" s="368" t="s">
        <v>231</v>
      </c>
      <c r="I3329" s="267" t="s">
        <v>233</v>
      </c>
      <c r="J3329" s="261"/>
      <c r="K3329" s="265"/>
    </row>
    <row r="3330" spans="2:11" s="256" customFormat="1" ht="13.5" customHeight="1" x14ac:dyDescent="0.2">
      <c r="B3330" s="266" t="s">
        <v>234</v>
      </c>
      <c r="C3330" s="266" t="s">
        <v>235</v>
      </c>
      <c r="D3330" s="266" t="s">
        <v>234</v>
      </c>
      <c r="E3330" s="266" t="s">
        <v>235</v>
      </c>
      <c r="F3330" s="266" t="s">
        <v>592</v>
      </c>
      <c r="G3330" s="266" t="s">
        <v>594</v>
      </c>
      <c r="H3330" s="368"/>
      <c r="I3330" s="261"/>
      <c r="J3330" s="261"/>
      <c r="K3330" s="265"/>
    </row>
    <row r="3331" spans="2:11" s="256" customFormat="1" ht="13.5" customHeight="1" x14ac:dyDescent="0.2">
      <c r="B3331" s="268"/>
      <c r="C3331" s="268"/>
      <c r="D3331" s="268"/>
      <c r="E3331" s="268"/>
      <c r="F3331" s="268">
        <v>3.1757677827631303</v>
      </c>
      <c r="G3331" s="268">
        <v>3.1388770012520602</v>
      </c>
      <c r="H3331" s="269"/>
      <c r="I3331" s="270" t="s">
        <v>236</v>
      </c>
      <c r="J3331" s="271">
        <v>6930</v>
      </c>
      <c r="K3331" s="272">
        <v>13591</v>
      </c>
    </row>
    <row r="3332" spans="2:11" s="256" customFormat="1" ht="13.5" customHeight="1" x14ac:dyDescent="0.2">
      <c r="B3332" s="268"/>
      <c r="C3332" s="268"/>
      <c r="D3332" s="268"/>
      <c r="E3332" s="268"/>
      <c r="F3332" s="268">
        <v>3.1757677827631303</v>
      </c>
      <c r="G3332" s="268">
        <v>3.1388770012520602</v>
      </c>
      <c r="H3332" s="269"/>
      <c r="I3332" s="270" t="s">
        <v>250</v>
      </c>
      <c r="J3332" s="271">
        <v>6930</v>
      </c>
      <c r="K3332" s="272">
        <v>19967</v>
      </c>
    </row>
    <row r="3333" spans="2:11" s="256" customFormat="1" ht="13.5" customHeight="1" x14ac:dyDescent="0.2">
      <c r="B3333" s="273"/>
      <c r="C3333" s="273"/>
      <c r="D3333" s="273"/>
      <c r="E3333" s="273"/>
      <c r="F3333" s="273">
        <v>0</v>
      </c>
      <c r="G3333" s="273">
        <v>0</v>
      </c>
      <c r="H3333" s="274"/>
      <c r="I3333" s="275" t="s">
        <v>251</v>
      </c>
      <c r="J3333" s="271">
        <v>6930</v>
      </c>
      <c r="K3333" s="272">
        <v>15744</v>
      </c>
    </row>
    <row r="3334" spans="2:11" s="256" customFormat="1" ht="13.5" customHeight="1" x14ac:dyDescent="0.2">
      <c r="B3334" s="273"/>
      <c r="C3334" s="273"/>
      <c r="D3334" s="273"/>
      <c r="E3334" s="273"/>
      <c r="F3334" s="273">
        <v>3.1757677827631303</v>
      </c>
      <c r="G3334" s="273">
        <v>3.1388770012520602</v>
      </c>
      <c r="H3334" s="274"/>
      <c r="I3334" s="275" t="s">
        <v>252</v>
      </c>
      <c r="J3334" s="271">
        <v>6930</v>
      </c>
      <c r="K3334" s="272">
        <v>13462</v>
      </c>
    </row>
    <row r="3335" spans="2:11" s="256" customFormat="1" ht="13.5" customHeight="1" x14ac:dyDescent="0.2">
      <c r="B3335" s="273"/>
      <c r="C3335" s="273"/>
      <c r="D3335" s="273"/>
      <c r="E3335" s="273"/>
      <c r="F3335" s="273">
        <v>0</v>
      </c>
      <c r="G3335" s="273">
        <v>0</v>
      </c>
      <c r="H3335" s="274"/>
      <c r="I3335" s="275" t="s">
        <v>253</v>
      </c>
      <c r="J3335" s="271">
        <v>6930</v>
      </c>
      <c r="K3335" s="272">
        <v>15544</v>
      </c>
    </row>
    <row r="3336" spans="2:11" s="256" customFormat="1" ht="13.5" customHeight="1" x14ac:dyDescent="0.2">
      <c r="B3336" s="273"/>
      <c r="C3336" s="273"/>
      <c r="D3336" s="273"/>
      <c r="E3336" s="273"/>
      <c r="F3336" s="273">
        <v>0</v>
      </c>
      <c r="G3336" s="273">
        <v>0</v>
      </c>
      <c r="H3336" s="274"/>
      <c r="I3336" s="275" t="s">
        <v>254</v>
      </c>
      <c r="J3336" s="271">
        <v>6930</v>
      </c>
      <c r="K3336" s="272">
        <v>12978</v>
      </c>
    </row>
    <row r="3337" spans="2:11" s="256" customFormat="1" ht="13.5" customHeight="1" x14ac:dyDescent="0.2">
      <c r="B3337" s="268">
        <v>4.5</v>
      </c>
      <c r="C3337" s="268">
        <v>2.5</v>
      </c>
      <c r="D3337" s="268"/>
      <c r="E3337" s="268"/>
      <c r="F3337" s="268">
        <v>96.737559753165002</v>
      </c>
      <c r="G3337" s="268">
        <v>96.774737480460701</v>
      </c>
      <c r="H3337" s="269">
        <v>3.4879304453501501</v>
      </c>
      <c r="I3337" s="270" t="s">
        <v>237</v>
      </c>
      <c r="J3337" s="271">
        <v>6930</v>
      </c>
      <c r="K3337" s="272">
        <v>17726</v>
      </c>
    </row>
    <row r="3338" spans="2:11" s="256" customFormat="1" ht="13.5" customHeight="1" x14ac:dyDescent="0.2">
      <c r="B3338" s="273"/>
      <c r="C3338" s="273"/>
      <c r="D3338" s="273"/>
      <c r="E3338" s="273"/>
      <c r="F3338" s="273">
        <v>1.18958119437535</v>
      </c>
      <c r="G3338" s="273">
        <v>1.0840232634759199</v>
      </c>
      <c r="H3338" s="274"/>
      <c r="I3338" s="275" t="s">
        <v>255</v>
      </c>
      <c r="J3338" s="271">
        <v>6930</v>
      </c>
      <c r="K3338" s="272">
        <v>17727</v>
      </c>
    </row>
    <row r="3339" spans="2:11" s="256" customFormat="1" ht="13.5" customHeight="1" x14ac:dyDescent="0.2">
      <c r="B3339" s="268">
        <v>4.5</v>
      </c>
      <c r="C3339" s="268">
        <v>2.5</v>
      </c>
      <c r="D3339" s="268"/>
      <c r="E3339" s="268"/>
      <c r="F3339" s="268">
        <v>95.547978558789708</v>
      </c>
      <c r="G3339" s="268">
        <v>95.690714216984802</v>
      </c>
      <c r="H3339" s="269">
        <v>3.5313555028726902</v>
      </c>
      <c r="I3339" s="270" t="s">
        <v>256</v>
      </c>
      <c r="J3339" s="271">
        <v>6930</v>
      </c>
      <c r="K3339" s="272">
        <v>13592</v>
      </c>
    </row>
    <row r="3340" spans="2:11" s="256" customFormat="1" ht="13.5" customHeight="1" x14ac:dyDescent="0.2">
      <c r="B3340" s="273"/>
      <c r="C3340" s="273"/>
      <c r="D3340" s="273"/>
      <c r="E3340" s="273"/>
      <c r="F3340" s="273">
        <v>26.374283770937499</v>
      </c>
      <c r="G3340" s="273">
        <v>26.403056578491299</v>
      </c>
      <c r="H3340" s="274">
        <v>0.49532091371452597</v>
      </c>
      <c r="I3340" s="275" t="s">
        <v>257</v>
      </c>
      <c r="J3340" s="271">
        <v>6930</v>
      </c>
      <c r="K3340" s="272">
        <v>11566</v>
      </c>
    </row>
    <row r="3341" spans="2:11" s="256" customFormat="1" ht="13.5" customHeight="1" x14ac:dyDescent="0.2">
      <c r="B3341" s="273"/>
      <c r="C3341" s="273"/>
      <c r="D3341" s="273"/>
      <c r="E3341" s="273"/>
      <c r="F3341" s="273">
        <v>31.093578706568898</v>
      </c>
      <c r="G3341" s="273">
        <v>31.157945118672597</v>
      </c>
      <c r="H3341" s="274">
        <v>5.7408201495017392</v>
      </c>
      <c r="I3341" s="275" t="s">
        <v>258</v>
      </c>
      <c r="J3341" s="271">
        <v>6930</v>
      </c>
      <c r="K3341" s="272">
        <v>13419</v>
      </c>
    </row>
    <row r="3342" spans="2:11" s="256" customFormat="1" ht="13.5" customHeight="1" x14ac:dyDescent="0.2">
      <c r="B3342" s="273"/>
      <c r="C3342" s="273"/>
      <c r="D3342" s="273"/>
      <c r="E3342" s="273"/>
      <c r="F3342" s="273">
        <v>0</v>
      </c>
      <c r="G3342" s="273">
        <v>0</v>
      </c>
      <c r="H3342" s="274"/>
      <c r="I3342" s="275" t="s">
        <v>259</v>
      </c>
      <c r="J3342" s="271">
        <v>6930</v>
      </c>
      <c r="K3342" s="272">
        <v>11568</v>
      </c>
    </row>
    <row r="3343" spans="2:11" s="256" customFormat="1" ht="13.5" customHeight="1" x14ac:dyDescent="0.2">
      <c r="B3343" s="273"/>
      <c r="C3343" s="273"/>
      <c r="D3343" s="273"/>
      <c r="E3343" s="273"/>
      <c r="F3343" s="273">
        <v>32.789793877790999</v>
      </c>
      <c r="G3343" s="273">
        <v>32.839018725188296</v>
      </c>
      <c r="H3343" s="274">
        <v>4.1144941469006691</v>
      </c>
      <c r="I3343" s="275" t="s">
        <v>260</v>
      </c>
      <c r="J3343" s="271">
        <v>6930</v>
      </c>
      <c r="K3343" s="272">
        <v>12479</v>
      </c>
    </row>
    <row r="3344" spans="2:11" s="256" customFormat="1" ht="13.5" customHeight="1" x14ac:dyDescent="0.2">
      <c r="B3344" s="273"/>
      <c r="C3344" s="273"/>
      <c r="D3344" s="273"/>
      <c r="E3344" s="273"/>
      <c r="F3344" s="273">
        <v>5.0757166000504199</v>
      </c>
      <c r="G3344" s="273">
        <v>5.0762112034440996</v>
      </c>
      <c r="H3344" s="274">
        <v>2.0899289120240203</v>
      </c>
      <c r="I3344" s="275" t="s">
        <v>261</v>
      </c>
      <c r="J3344" s="271">
        <v>6930</v>
      </c>
      <c r="K3344" s="272">
        <v>12480</v>
      </c>
    </row>
    <row r="3345" spans="2:11" s="256" customFormat="1" ht="13.5" customHeight="1" x14ac:dyDescent="0.2">
      <c r="B3345" s="273"/>
      <c r="C3345" s="273"/>
      <c r="D3345" s="273"/>
      <c r="E3345" s="273"/>
      <c r="F3345" s="273">
        <v>0.21460560344177101</v>
      </c>
      <c r="G3345" s="273">
        <v>0.214482591188463</v>
      </c>
      <c r="H3345" s="274">
        <v>1.52</v>
      </c>
      <c r="I3345" s="275" t="s">
        <v>262</v>
      </c>
      <c r="J3345" s="271">
        <v>6930</v>
      </c>
      <c r="K3345" s="272">
        <v>11578</v>
      </c>
    </row>
    <row r="3346" spans="2:11" s="256" customFormat="1" ht="13.5" customHeight="1" x14ac:dyDescent="0.2">
      <c r="B3346" s="273"/>
      <c r="C3346" s="273"/>
      <c r="D3346" s="273"/>
      <c r="E3346" s="273"/>
      <c r="F3346" s="273">
        <v>0</v>
      </c>
      <c r="G3346" s="273">
        <v>0</v>
      </c>
      <c r="H3346" s="274"/>
      <c r="I3346" s="275" t="s">
        <v>263</v>
      </c>
      <c r="J3346" s="271">
        <v>6930</v>
      </c>
      <c r="K3346" s="272">
        <v>12497</v>
      </c>
    </row>
    <row r="3347" spans="2:11" s="256" customFormat="1" ht="13.5" customHeight="1" x14ac:dyDescent="0.2">
      <c r="B3347" s="273"/>
      <c r="C3347" s="273"/>
      <c r="D3347" s="273"/>
      <c r="E3347" s="273"/>
      <c r="F3347" s="273">
        <v>0</v>
      </c>
      <c r="G3347" s="273">
        <v>0</v>
      </c>
      <c r="H3347" s="274"/>
      <c r="I3347" s="275" t="s">
        <v>264</v>
      </c>
      <c r="J3347" s="271">
        <v>6930</v>
      </c>
      <c r="K3347" s="272">
        <v>15546</v>
      </c>
    </row>
    <row r="3348" spans="2:11" s="256" customFormat="1" ht="13.5" customHeight="1" x14ac:dyDescent="0.2">
      <c r="B3348" s="273"/>
      <c r="C3348" s="273"/>
      <c r="D3348" s="273">
        <v>4</v>
      </c>
      <c r="E3348" s="273">
        <v>0</v>
      </c>
      <c r="F3348" s="273">
        <v>0</v>
      </c>
      <c r="G3348" s="273">
        <v>0</v>
      </c>
      <c r="H3348" s="274"/>
      <c r="I3348" s="275" t="s">
        <v>265</v>
      </c>
      <c r="J3348" s="271">
        <v>6930</v>
      </c>
      <c r="K3348" s="272">
        <v>12481</v>
      </c>
    </row>
    <row r="3349" spans="2:11" s="256" customFormat="1" ht="13.5" customHeight="1" x14ac:dyDescent="0.2">
      <c r="B3349" s="268"/>
      <c r="C3349" s="268"/>
      <c r="D3349" s="268"/>
      <c r="E3349" s="268"/>
      <c r="F3349" s="268">
        <v>8.667246407189351E-2</v>
      </c>
      <c r="G3349" s="268">
        <v>8.6385518287259794E-2</v>
      </c>
      <c r="H3349" s="269">
        <v>5.25</v>
      </c>
      <c r="I3349" s="270" t="s">
        <v>266</v>
      </c>
      <c r="J3349" s="271">
        <v>6930</v>
      </c>
      <c r="K3349" s="272">
        <v>13594</v>
      </c>
    </row>
    <row r="3350" spans="2:11" s="256" customFormat="1" ht="13.5" customHeight="1" x14ac:dyDescent="0.2">
      <c r="B3350" s="273"/>
      <c r="C3350" s="273"/>
      <c r="D3350" s="273"/>
      <c r="E3350" s="273"/>
      <c r="F3350" s="273">
        <v>0</v>
      </c>
      <c r="G3350" s="273">
        <v>0</v>
      </c>
      <c r="H3350" s="274"/>
      <c r="I3350" s="275" t="s">
        <v>267</v>
      </c>
      <c r="J3350" s="271">
        <v>6930</v>
      </c>
      <c r="K3350" s="272">
        <v>15609</v>
      </c>
    </row>
    <row r="3351" spans="2:11" s="256" customFormat="1" ht="13.5" customHeight="1" x14ac:dyDescent="0.2">
      <c r="B3351" s="273"/>
      <c r="C3351" s="273"/>
      <c r="D3351" s="273"/>
      <c r="E3351" s="273"/>
      <c r="F3351" s="273">
        <v>0</v>
      </c>
      <c r="G3351" s="273">
        <v>0</v>
      </c>
      <c r="H3351" s="274"/>
      <c r="I3351" s="275" t="s">
        <v>268</v>
      </c>
      <c r="J3351" s="271">
        <v>6930</v>
      </c>
      <c r="K3351" s="272">
        <v>11524</v>
      </c>
    </row>
    <row r="3352" spans="2:11" s="256" customFormat="1" ht="13.5" customHeight="1" x14ac:dyDescent="0.2">
      <c r="B3352" s="273"/>
      <c r="C3352" s="273"/>
      <c r="D3352" s="273"/>
      <c r="E3352" s="273"/>
      <c r="F3352" s="273">
        <v>8.667246407189351E-2</v>
      </c>
      <c r="G3352" s="273">
        <v>8.6385518287259794E-2</v>
      </c>
      <c r="H3352" s="274">
        <v>5.25</v>
      </c>
      <c r="I3352" s="275" t="s">
        <v>269</v>
      </c>
      <c r="J3352" s="271">
        <v>6930</v>
      </c>
      <c r="K3352" s="272">
        <v>15745</v>
      </c>
    </row>
    <row r="3353" spans="2:11" s="256" customFormat="1" ht="13.5" customHeight="1" x14ac:dyDescent="0.2">
      <c r="B3353" s="273"/>
      <c r="C3353" s="273"/>
      <c r="D3353" s="273"/>
      <c r="E3353" s="273"/>
      <c r="F3353" s="273">
        <v>0</v>
      </c>
      <c r="G3353" s="273">
        <v>0</v>
      </c>
      <c r="H3353" s="274"/>
      <c r="I3353" s="275" t="s">
        <v>270</v>
      </c>
      <c r="J3353" s="271">
        <v>6930</v>
      </c>
      <c r="K3353" s="272">
        <v>15545</v>
      </c>
    </row>
    <row r="3354" spans="2:11" s="256" customFormat="1" ht="13.5" customHeight="1" x14ac:dyDescent="0.2">
      <c r="B3354" s="268"/>
      <c r="C3354" s="268"/>
      <c r="D3354" s="268">
        <v>0</v>
      </c>
      <c r="E3354" s="268">
        <v>0</v>
      </c>
      <c r="F3354" s="268">
        <v>0</v>
      </c>
      <c r="G3354" s="268">
        <v>0</v>
      </c>
      <c r="H3354" s="269"/>
      <c r="I3354" s="270" t="s">
        <v>238</v>
      </c>
      <c r="J3354" s="271">
        <v>6930</v>
      </c>
      <c r="K3354" s="272">
        <v>13595</v>
      </c>
    </row>
    <row r="3355" spans="2:11" s="256" customFormat="1" ht="13.5" customHeight="1" x14ac:dyDescent="0.2">
      <c r="B3355" s="273"/>
      <c r="C3355" s="273"/>
      <c r="D3355" s="273"/>
      <c r="E3355" s="273"/>
      <c r="F3355" s="273">
        <v>0</v>
      </c>
      <c r="G3355" s="273">
        <v>0</v>
      </c>
      <c r="H3355" s="274"/>
      <c r="I3355" s="275" t="s">
        <v>271</v>
      </c>
      <c r="J3355" s="271">
        <v>6930</v>
      </c>
      <c r="K3355" s="272">
        <v>15610</v>
      </c>
    </row>
    <row r="3356" spans="2:11" s="256" customFormat="1" ht="13.5" customHeight="1" x14ac:dyDescent="0.2">
      <c r="B3356" s="273"/>
      <c r="C3356" s="273"/>
      <c r="D3356" s="273"/>
      <c r="E3356" s="273"/>
      <c r="F3356" s="273">
        <v>0</v>
      </c>
      <c r="G3356" s="273">
        <v>0</v>
      </c>
      <c r="H3356" s="274"/>
      <c r="I3356" s="275" t="s">
        <v>246</v>
      </c>
      <c r="J3356" s="271">
        <v>6930</v>
      </c>
      <c r="K3356" s="272">
        <v>15611</v>
      </c>
    </row>
    <row r="3357" spans="2:11" s="256" customFormat="1" ht="13.5" customHeight="1" x14ac:dyDescent="0.2">
      <c r="B3357" s="273"/>
      <c r="C3357" s="273"/>
      <c r="D3357" s="273"/>
      <c r="E3357" s="273"/>
      <c r="F3357" s="273">
        <v>0</v>
      </c>
      <c r="G3357" s="273">
        <v>0</v>
      </c>
      <c r="H3357" s="274"/>
      <c r="I3357" s="275" t="s">
        <v>272</v>
      </c>
      <c r="J3357" s="271">
        <v>6930</v>
      </c>
      <c r="K3357" s="272">
        <v>15608</v>
      </c>
    </row>
    <row r="3358" spans="2:11" s="256" customFormat="1" ht="13.5" customHeight="1" x14ac:dyDescent="0.2">
      <c r="B3358" s="268"/>
      <c r="C3358" s="268"/>
      <c r="D3358" s="268">
        <v>0</v>
      </c>
      <c r="E3358" s="268">
        <v>0</v>
      </c>
      <c r="F3358" s="268">
        <v>0</v>
      </c>
      <c r="G3358" s="268">
        <v>0</v>
      </c>
      <c r="H3358" s="269"/>
      <c r="I3358" s="270" t="s">
        <v>273</v>
      </c>
      <c r="J3358" s="271">
        <v>6930</v>
      </c>
      <c r="K3358" s="272">
        <v>15584</v>
      </c>
    </row>
    <row r="3359" spans="2:11" s="256" customFormat="1" ht="13.5" customHeight="1" x14ac:dyDescent="0.2">
      <c r="B3359" s="268"/>
      <c r="C3359" s="268"/>
      <c r="D3359" s="268"/>
      <c r="E3359" s="268"/>
      <c r="F3359" s="268">
        <v>0</v>
      </c>
      <c r="G3359" s="268">
        <v>0</v>
      </c>
      <c r="H3359" s="269"/>
      <c r="I3359" s="270" t="s">
        <v>274</v>
      </c>
      <c r="J3359" s="271">
        <v>6930</v>
      </c>
      <c r="K3359" s="272">
        <v>17728</v>
      </c>
    </row>
    <row r="3360" spans="2:11" s="256" customFormat="1" ht="13.5" customHeight="1" x14ac:dyDescent="0.2">
      <c r="B3360" s="268"/>
      <c r="C3360" s="268"/>
      <c r="D3360" s="268"/>
      <c r="E3360" s="268"/>
      <c r="F3360" s="268">
        <v>0</v>
      </c>
      <c r="G3360" s="268">
        <v>0</v>
      </c>
      <c r="H3360" s="269"/>
      <c r="I3360" s="270" t="s">
        <v>275</v>
      </c>
      <c r="J3360" s="271">
        <v>6930</v>
      </c>
      <c r="K3360" s="272">
        <v>15624</v>
      </c>
    </row>
    <row r="3361" spans="2:11" s="256" customFormat="1" ht="13.5" customHeight="1" x14ac:dyDescent="0.2">
      <c r="B3361" s="268"/>
      <c r="C3361" s="268"/>
      <c r="D3361" s="268">
        <v>10</v>
      </c>
      <c r="E3361" s="268">
        <v>1</v>
      </c>
      <c r="F3361" s="268">
        <v>1.18958119437535</v>
      </c>
      <c r="G3361" s="268">
        <v>1.0840232634759199</v>
      </c>
      <c r="H3361" s="269"/>
      <c r="I3361" s="270" t="s">
        <v>276</v>
      </c>
      <c r="J3361" s="271">
        <v>6930</v>
      </c>
      <c r="K3361" s="272">
        <v>15644</v>
      </c>
    </row>
    <row r="3362" spans="2:11" s="256" customFormat="1" ht="13.5" customHeight="1" x14ac:dyDescent="0.2">
      <c r="B3362" s="268"/>
      <c r="C3362" s="268"/>
      <c r="D3362" s="268">
        <v>43</v>
      </c>
      <c r="E3362" s="268">
        <v>37</v>
      </c>
      <c r="F3362" s="268">
        <v>41.342556328118199</v>
      </c>
      <c r="G3362" s="268">
        <v>41.354975039360198</v>
      </c>
      <c r="H3362" s="269">
        <v>3.53878777239618</v>
      </c>
      <c r="I3362" s="270" t="s">
        <v>239</v>
      </c>
      <c r="J3362" s="271">
        <v>6930</v>
      </c>
      <c r="K3362" s="272">
        <v>15704</v>
      </c>
    </row>
    <row r="3363" spans="2:11" s="256" customFormat="1" ht="13.5" customHeight="1" x14ac:dyDescent="0.2">
      <c r="B3363" s="268"/>
      <c r="C3363" s="268"/>
      <c r="D3363" s="268"/>
      <c r="E3363" s="268"/>
      <c r="F3363" s="268">
        <v>0.21460560344177101</v>
      </c>
      <c r="G3363" s="268">
        <v>0.214482591188463</v>
      </c>
      <c r="H3363" s="269">
        <v>1.52</v>
      </c>
      <c r="I3363" s="270" t="s">
        <v>277</v>
      </c>
      <c r="J3363" s="271">
        <v>6930</v>
      </c>
      <c r="K3363" s="272">
        <v>15749</v>
      </c>
    </row>
    <row r="3364" spans="2:11" s="256" customFormat="1" ht="13.5" customHeight="1" x14ac:dyDescent="0.2">
      <c r="B3364" s="268"/>
      <c r="C3364" s="268"/>
      <c r="D3364" s="268"/>
      <c r="E3364" s="268"/>
      <c r="F3364" s="268">
        <v>100</v>
      </c>
      <c r="G3364" s="268">
        <v>100</v>
      </c>
      <c r="H3364" s="269">
        <v>3.3786891030832105</v>
      </c>
      <c r="I3364" s="270" t="s">
        <v>278</v>
      </c>
      <c r="J3364" s="271">
        <v>6930</v>
      </c>
      <c r="K3364" s="272">
        <v>11258</v>
      </c>
    </row>
    <row r="3365" spans="2:11" s="256" customFormat="1" ht="13.5" customHeight="1" x14ac:dyDescent="0.2">
      <c r="B3365" s="268"/>
      <c r="C3365" s="268"/>
      <c r="D3365" s="268">
        <v>60</v>
      </c>
      <c r="E3365" s="268">
        <v>50</v>
      </c>
      <c r="F3365" s="268">
        <v>57.467862477506401</v>
      </c>
      <c r="G3365" s="268">
        <v>57.561001697163896</v>
      </c>
      <c r="H3365" s="269">
        <v>3.33345228508816</v>
      </c>
      <c r="I3365" s="270" t="s">
        <v>240</v>
      </c>
      <c r="J3365" s="271">
        <v>6930</v>
      </c>
      <c r="K3365" s="272">
        <v>15705</v>
      </c>
    </row>
    <row r="3366" spans="2:11" s="256" customFormat="1" ht="13.5" customHeight="1" x14ac:dyDescent="0.2">
      <c r="B3366" s="268"/>
      <c r="C3366" s="268"/>
      <c r="D3366" s="268">
        <v>0</v>
      </c>
      <c r="E3366" s="268">
        <v>0</v>
      </c>
      <c r="F3366" s="268">
        <v>8.667246407189351E-2</v>
      </c>
      <c r="G3366" s="268">
        <v>8.6385518287259794E-2</v>
      </c>
      <c r="H3366" s="269">
        <v>5.25</v>
      </c>
      <c r="I3366" s="270" t="s">
        <v>279</v>
      </c>
      <c r="J3366" s="271">
        <v>6930</v>
      </c>
      <c r="K3366" s="272">
        <v>16144</v>
      </c>
    </row>
    <row r="3367" spans="2:11" s="256" customFormat="1" ht="13.5" customHeight="1" x14ac:dyDescent="0.2">
      <c r="B3367" s="273"/>
      <c r="C3367" s="273"/>
      <c r="D3367" s="273"/>
      <c r="E3367" s="273"/>
      <c r="F3367" s="273">
        <v>0</v>
      </c>
      <c r="G3367" s="273">
        <v>0</v>
      </c>
      <c r="H3367" s="274"/>
      <c r="I3367" s="275" t="s">
        <v>508</v>
      </c>
      <c r="J3367" s="271">
        <v>6930</v>
      </c>
      <c r="K3367" s="272">
        <v>12755</v>
      </c>
    </row>
    <row r="3368" spans="2:11" s="256" customFormat="1" ht="13.5" customHeight="1" x14ac:dyDescent="0.2">
      <c r="B3368" s="273"/>
      <c r="C3368" s="273"/>
      <c r="D3368" s="273"/>
      <c r="E3368" s="273"/>
      <c r="F3368" s="273">
        <v>0</v>
      </c>
      <c r="G3368" s="273">
        <v>0</v>
      </c>
      <c r="H3368" s="274"/>
      <c r="I3368" s="275" t="s">
        <v>509</v>
      </c>
      <c r="J3368" s="271">
        <v>6930</v>
      </c>
      <c r="K3368" s="272">
        <v>12359</v>
      </c>
    </row>
    <row r="3369" spans="2:11" s="256" customFormat="1" ht="26.25" customHeight="1" x14ac:dyDescent="0.2"/>
    <row r="3370" spans="2:11" s="256" customFormat="1" ht="13.5" customHeight="1" x14ac:dyDescent="0.2">
      <c r="B3370" s="257"/>
      <c r="C3370" s="258"/>
      <c r="D3370" s="258"/>
      <c r="E3370" s="258"/>
      <c r="F3370" s="258"/>
      <c r="G3370" s="259"/>
      <c r="H3370" s="260" t="s">
        <v>388</v>
      </c>
      <c r="I3370" s="261"/>
      <c r="J3370" s="262" t="s">
        <v>228</v>
      </c>
      <c r="K3370" s="262" t="s">
        <v>229</v>
      </c>
    </row>
    <row r="3371" spans="2:11" s="256" customFormat="1" ht="13.5" customHeight="1" x14ac:dyDescent="0.2">
      <c r="B3371" s="263"/>
      <c r="C3371" s="264"/>
      <c r="D3371" s="264"/>
      <c r="E3371" s="264"/>
      <c r="F3371" s="369" t="s">
        <v>647</v>
      </c>
      <c r="G3371" s="369"/>
      <c r="H3371" s="369"/>
      <c r="I3371" s="261"/>
      <c r="J3371" s="261"/>
      <c r="K3371" s="265"/>
    </row>
    <row r="3372" spans="2:11" s="256" customFormat="1" ht="13.5" customHeight="1" x14ac:dyDescent="0.2">
      <c r="B3372" s="367" t="s">
        <v>231</v>
      </c>
      <c r="C3372" s="367"/>
      <c r="D3372" s="367" t="s">
        <v>232</v>
      </c>
      <c r="E3372" s="367"/>
      <c r="F3372" s="266" t="s">
        <v>232</v>
      </c>
      <c r="G3372" s="266" t="s">
        <v>232</v>
      </c>
      <c r="H3372" s="368" t="s">
        <v>231</v>
      </c>
      <c r="I3372" s="267" t="s">
        <v>233</v>
      </c>
      <c r="J3372" s="261"/>
      <c r="K3372" s="265"/>
    </row>
    <row r="3373" spans="2:11" s="256" customFormat="1" ht="13.5" customHeight="1" x14ac:dyDescent="0.2">
      <c r="B3373" s="266" t="s">
        <v>234</v>
      </c>
      <c r="C3373" s="266" t="s">
        <v>235</v>
      </c>
      <c r="D3373" s="266" t="s">
        <v>234</v>
      </c>
      <c r="E3373" s="266" t="s">
        <v>235</v>
      </c>
      <c r="F3373" s="266" t="s">
        <v>592</v>
      </c>
      <c r="G3373" s="266" t="s">
        <v>594</v>
      </c>
      <c r="H3373" s="368"/>
      <c r="I3373" s="261"/>
      <c r="J3373" s="261"/>
      <c r="K3373" s="265"/>
    </row>
    <row r="3374" spans="2:11" s="256" customFormat="1" ht="13.5" customHeight="1" x14ac:dyDescent="0.2">
      <c r="B3374" s="268">
        <v>5.5</v>
      </c>
      <c r="C3374" s="268">
        <v>3.5</v>
      </c>
      <c r="D3374" s="268"/>
      <c r="E3374" s="268"/>
      <c r="F3374" s="268">
        <v>88.490116711207406</v>
      </c>
      <c r="G3374" s="268">
        <v>88.63157195493109</v>
      </c>
      <c r="H3374" s="269">
        <v>4.4761031026809999</v>
      </c>
      <c r="I3374" s="270" t="s">
        <v>236</v>
      </c>
      <c r="J3374" s="271">
        <v>6957</v>
      </c>
      <c r="K3374" s="272">
        <v>13591</v>
      </c>
    </row>
    <row r="3375" spans="2:11" s="256" customFormat="1" ht="13.5" customHeight="1" x14ac:dyDescent="0.2">
      <c r="B3375" s="268"/>
      <c r="C3375" s="268"/>
      <c r="D3375" s="268"/>
      <c r="E3375" s="268"/>
      <c r="F3375" s="268">
        <v>88.490116711207406</v>
      </c>
      <c r="G3375" s="268">
        <v>88.63157195493109</v>
      </c>
      <c r="H3375" s="269">
        <v>4.4761031026809999</v>
      </c>
      <c r="I3375" s="270" t="s">
        <v>250</v>
      </c>
      <c r="J3375" s="271">
        <v>6957</v>
      </c>
      <c r="K3375" s="272">
        <v>19967</v>
      </c>
    </row>
    <row r="3376" spans="2:11" s="256" customFormat="1" ht="13.5" customHeight="1" x14ac:dyDescent="0.2">
      <c r="B3376" s="273"/>
      <c r="C3376" s="273"/>
      <c r="D3376" s="273"/>
      <c r="E3376" s="273"/>
      <c r="F3376" s="273">
        <v>49.179426633680499</v>
      </c>
      <c r="G3376" s="273">
        <v>49.170251351884801</v>
      </c>
      <c r="H3376" s="274">
        <v>5.6255912368132703</v>
      </c>
      <c r="I3376" s="275" t="s">
        <v>251</v>
      </c>
      <c r="J3376" s="271">
        <v>6957</v>
      </c>
      <c r="K3376" s="272">
        <v>15744</v>
      </c>
    </row>
    <row r="3377" spans="2:11" s="256" customFormat="1" ht="13.5" customHeight="1" x14ac:dyDescent="0.2">
      <c r="B3377" s="273"/>
      <c r="C3377" s="273"/>
      <c r="D3377" s="273"/>
      <c r="E3377" s="273"/>
      <c r="F3377" s="273">
        <v>38.690589029505595</v>
      </c>
      <c r="G3377" s="273">
        <v>38.830861832904297</v>
      </c>
      <c r="H3377" s="274">
        <v>3.02117920284633</v>
      </c>
      <c r="I3377" s="275" t="s">
        <v>252</v>
      </c>
      <c r="J3377" s="271">
        <v>6957</v>
      </c>
      <c r="K3377" s="272">
        <v>13462</v>
      </c>
    </row>
    <row r="3378" spans="2:11" s="256" customFormat="1" ht="13.5" customHeight="1" x14ac:dyDescent="0.2">
      <c r="B3378" s="273"/>
      <c r="C3378" s="273"/>
      <c r="D3378" s="273"/>
      <c r="E3378" s="273"/>
      <c r="F3378" s="273">
        <v>0</v>
      </c>
      <c r="G3378" s="273">
        <v>0</v>
      </c>
      <c r="H3378" s="274"/>
      <c r="I3378" s="275" t="s">
        <v>253</v>
      </c>
      <c r="J3378" s="271">
        <v>6957</v>
      </c>
      <c r="K3378" s="272">
        <v>15544</v>
      </c>
    </row>
    <row r="3379" spans="2:11" s="256" customFormat="1" ht="13.5" customHeight="1" x14ac:dyDescent="0.2">
      <c r="B3379" s="273"/>
      <c r="C3379" s="273"/>
      <c r="D3379" s="273"/>
      <c r="E3379" s="273"/>
      <c r="F3379" s="273">
        <v>0.26781946407817303</v>
      </c>
      <c r="G3379" s="273">
        <v>0.26668588951889999</v>
      </c>
      <c r="H3379" s="274">
        <v>4.6000000000000005</v>
      </c>
      <c r="I3379" s="275" t="s">
        <v>254</v>
      </c>
      <c r="J3379" s="271">
        <v>6957</v>
      </c>
      <c r="K3379" s="272">
        <v>12978</v>
      </c>
    </row>
    <row r="3380" spans="2:11" s="256" customFormat="1" ht="13.5" customHeight="1" x14ac:dyDescent="0.2">
      <c r="B3380" s="268"/>
      <c r="C3380" s="268"/>
      <c r="D3380" s="268"/>
      <c r="E3380" s="268"/>
      <c r="F3380" s="268">
        <v>11.487001992873701</v>
      </c>
      <c r="G3380" s="268">
        <v>11.345410194307599</v>
      </c>
      <c r="H3380" s="269">
        <v>2.4226137790214399</v>
      </c>
      <c r="I3380" s="270" t="s">
        <v>237</v>
      </c>
      <c r="J3380" s="271">
        <v>6957</v>
      </c>
      <c r="K3380" s="272">
        <v>17726</v>
      </c>
    </row>
    <row r="3381" spans="2:11" s="256" customFormat="1" ht="13.5" customHeight="1" x14ac:dyDescent="0.2">
      <c r="B3381" s="273"/>
      <c r="C3381" s="273"/>
      <c r="D3381" s="273"/>
      <c r="E3381" s="273"/>
      <c r="F3381" s="273">
        <v>5.120123615363589</v>
      </c>
      <c r="G3381" s="273">
        <v>4.9680739591510292</v>
      </c>
      <c r="H3381" s="274"/>
      <c r="I3381" s="275" t="s">
        <v>255</v>
      </c>
      <c r="J3381" s="271">
        <v>6957</v>
      </c>
      <c r="K3381" s="272">
        <v>17727</v>
      </c>
    </row>
    <row r="3382" spans="2:11" s="256" customFormat="1" ht="13.5" customHeight="1" x14ac:dyDescent="0.2">
      <c r="B3382" s="268"/>
      <c r="C3382" s="268"/>
      <c r="D3382" s="268"/>
      <c r="E3382" s="268"/>
      <c r="F3382" s="268">
        <v>6.3668783775100799</v>
      </c>
      <c r="G3382" s="268">
        <v>6.3773362351565295</v>
      </c>
      <c r="H3382" s="269">
        <v>4.3708341289951695</v>
      </c>
      <c r="I3382" s="270" t="s">
        <v>256</v>
      </c>
      <c r="J3382" s="271">
        <v>6957</v>
      </c>
      <c r="K3382" s="272">
        <v>13592</v>
      </c>
    </row>
    <row r="3383" spans="2:11" s="256" customFormat="1" ht="13.5" customHeight="1" x14ac:dyDescent="0.2">
      <c r="B3383" s="273"/>
      <c r="C3383" s="273"/>
      <c r="D3383" s="273"/>
      <c r="E3383" s="273"/>
      <c r="F3383" s="273">
        <v>2.0502759856651402</v>
      </c>
      <c r="G3383" s="273">
        <v>2.0487664207602503</v>
      </c>
      <c r="H3383" s="274">
        <v>0.6</v>
      </c>
      <c r="I3383" s="275" t="s">
        <v>257</v>
      </c>
      <c r="J3383" s="271">
        <v>6957</v>
      </c>
      <c r="K3383" s="272">
        <v>11566</v>
      </c>
    </row>
    <row r="3384" spans="2:11" s="256" customFormat="1" ht="13.5" customHeight="1" x14ac:dyDescent="0.2">
      <c r="B3384" s="273"/>
      <c r="C3384" s="273"/>
      <c r="D3384" s="273"/>
      <c r="E3384" s="273"/>
      <c r="F3384" s="273">
        <v>2.3994681687531196</v>
      </c>
      <c r="G3384" s="273">
        <v>2.4005256135142998</v>
      </c>
      <c r="H3384" s="274">
        <v>7.1995559682275294</v>
      </c>
      <c r="I3384" s="275" t="s">
        <v>258</v>
      </c>
      <c r="J3384" s="271">
        <v>6957</v>
      </c>
      <c r="K3384" s="272">
        <v>13419</v>
      </c>
    </row>
    <row r="3385" spans="2:11" s="256" customFormat="1" ht="13.5" customHeight="1" x14ac:dyDescent="0.2">
      <c r="B3385" s="273"/>
      <c r="C3385" s="273"/>
      <c r="D3385" s="273"/>
      <c r="E3385" s="273"/>
      <c r="F3385" s="273">
        <v>0</v>
      </c>
      <c r="G3385" s="273">
        <v>0</v>
      </c>
      <c r="H3385" s="274"/>
      <c r="I3385" s="275" t="s">
        <v>259</v>
      </c>
      <c r="J3385" s="271">
        <v>6957</v>
      </c>
      <c r="K3385" s="272">
        <v>11568</v>
      </c>
    </row>
    <row r="3386" spans="2:11" s="256" customFormat="1" ht="13.5" customHeight="1" x14ac:dyDescent="0.2">
      <c r="B3386" s="273"/>
      <c r="C3386" s="273"/>
      <c r="D3386" s="273"/>
      <c r="E3386" s="273"/>
      <c r="F3386" s="273">
        <v>1.9171342230918098</v>
      </c>
      <c r="G3386" s="273">
        <v>1.9280442008819698</v>
      </c>
      <c r="H3386" s="274">
        <v>4.8631432421194196</v>
      </c>
      <c r="I3386" s="275" t="s">
        <v>260</v>
      </c>
      <c r="J3386" s="271">
        <v>6957</v>
      </c>
      <c r="K3386" s="272">
        <v>12479</v>
      </c>
    </row>
    <row r="3387" spans="2:11" s="256" customFormat="1" ht="13.5" customHeight="1" x14ac:dyDescent="0.2">
      <c r="B3387" s="273"/>
      <c r="C3387" s="273"/>
      <c r="D3387" s="273"/>
      <c r="E3387" s="273"/>
      <c r="F3387" s="273">
        <v>0</v>
      </c>
      <c r="G3387" s="273">
        <v>0</v>
      </c>
      <c r="H3387" s="274"/>
      <c r="I3387" s="275" t="s">
        <v>261</v>
      </c>
      <c r="J3387" s="271">
        <v>6957</v>
      </c>
      <c r="K3387" s="272">
        <v>12480</v>
      </c>
    </row>
    <row r="3388" spans="2:11" s="256" customFormat="1" ht="13.5" customHeight="1" x14ac:dyDescent="0.2">
      <c r="B3388" s="273"/>
      <c r="C3388" s="273"/>
      <c r="D3388" s="273"/>
      <c r="E3388" s="273"/>
      <c r="F3388" s="273">
        <v>0</v>
      </c>
      <c r="G3388" s="273">
        <v>0</v>
      </c>
      <c r="H3388" s="274"/>
      <c r="I3388" s="275" t="s">
        <v>262</v>
      </c>
      <c r="J3388" s="271">
        <v>6957</v>
      </c>
      <c r="K3388" s="272">
        <v>11578</v>
      </c>
    </row>
    <row r="3389" spans="2:11" s="256" customFormat="1" ht="13.5" customHeight="1" x14ac:dyDescent="0.2">
      <c r="B3389" s="273"/>
      <c r="C3389" s="273"/>
      <c r="D3389" s="273">
        <v>0</v>
      </c>
      <c r="E3389" s="273">
        <v>0</v>
      </c>
      <c r="F3389" s="273">
        <v>0</v>
      </c>
      <c r="G3389" s="273">
        <v>0</v>
      </c>
      <c r="H3389" s="274"/>
      <c r="I3389" s="275" t="s">
        <v>263</v>
      </c>
      <c r="J3389" s="271">
        <v>6957</v>
      </c>
      <c r="K3389" s="272">
        <v>12497</v>
      </c>
    </row>
    <row r="3390" spans="2:11" s="256" customFormat="1" ht="13.5" customHeight="1" x14ac:dyDescent="0.2">
      <c r="B3390" s="273"/>
      <c r="C3390" s="273"/>
      <c r="D3390" s="273"/>
      <c r="E3390" s="273"/>
      <c r="F3390" s="273">
        <v>0</v>
      </c>
      <c r="G3390" s="273">
        <v>0</v>
      </c>
      <c r="H3390" s="274"/>
      <c r="I3390" s="275" t="s">
        <v>264</v>
      </c>
      <c r="J3390" s="271">
        <v>6957</v>
      </c>
      <c r="K3390" s="272">
        <v>15546</v>
      </c>
    </row>
    <row r="3391" spans="2:11" s="256" customFormat="1" ht="13.5" customHeight="1" x14ac:dyDescent="0.2">
      <c r="B3391" s="273"/>
      <c r="C3391" s="273"/>
      <c r="D3391" s="273">
        <v>4</v>
      </c>
      <c r="E3391" s="273">
        <v>0</v>
      </c>
      <c r="F3391" s="273">
        <v>0</v>
      </c>
      <c r="G3391" s="273">
        <v>0</v>
      </c>
      <c r="H3391" s="274"/>
      <c r="I3391" s="275" t="s">
        <v>265</v>
      </c>
      <c r="J3391" s="271">
        <v>6957</v>
      </c>
      <c r="K3391" s="272">
        <v>12481</v>
      </c>
    </row>
    <row r="3392" spans="2:11" s="256" customFormat="1" ht="13.5" customHeight="1" x14ac:dyDescent="0.2">
      <c r="B3392" s="268"/>
      <c r="C3392" s="268"/>
      <c r="D3392" s="268"/>
      <c r="E3392" s="268"/>
      <c r="F3392" s="268">
        <v>2.2881295918980502E-2</v>
      </c>
      <c r="G3392" s="268">
        <v>2.3017850761366299E-2</v>
      </c>
      <c r="H3392" s="269"/>
      <c r="I3392" s="270" t="s">
        <v>266</v>
      </c>
      <c r="J3392" s="271">
        <v>6957</v>
      </c>
      <c r="K3392" s="272">
        <v>13594</v>
      </c>
    </row>
    <row r="3393" spans="2:11" s="256" customFormat="1" ht="13.5" customHeight="1" x14ac:dyDescent="0.2">
      <c r="B3393" s="273"/>
      <c r="C3393" s="273"/>
      <c r="D3393" s="273"/>
      <c r="E3393" s="273"/>
      <c r="F3393" s="273">
        <v>0</v>
      </c>
      <c r="G3393" s="273">
        <v>0</v>
      </c>
      <c r="H3393" s="274"/>
      <c r="I3393" s="275" t="s">
        <v>267</v>
      </c>
      <c r="J3393" s="271">
        <v>6957</v>
      </c>
      <c r="K3393" s="272">
        <v>15609</v>
      </c>
    </row>
    <row r="3394" spans="2:11" s="256" customFormat="1" ht="13.5" customHeight="1" x14ac:dyDescent="0.2">
      <c r="B3394" s="273"/>
      <c r="C3394" s="273"/>
      <c r="D3394" s="273"/>
      <c r="E3394" s="273"/>
      <c r="F3394" s="273">
        <v>0</v>
      </c>
      <c r="G3394" s="273">
        <v>0</v>
      </c>
      <c r="H3394" s="274"/>
      <c r="I3394" s="275" t="s">
        <v>268</v>
      </c>
      <c r="J3394" s="271">
        <v>6957</v>
      </c>
      <c r="K3394" s="272">
        <v>11524</v>
      </c>
    </row>
    <row r="3395" spans="2:11" s="256" customFormat="1" ht="13.5" customHeight="1" x14ac:dyDescent="0.2">
      <c r="B3395" s="273"/>
      <c r="C3395" s="273"/>
      <c r="D3395" s="273"/>
      <c r="E3395" s="273"/>
      <c r="F3395" s="273">
        <v>0</v>
      </c>
      <c r="G3395" s="273">
        <v>0</v>
      </c>
      <c r="H3395" s="274"/>
      <c r="I3395" s="275" t="s">
        <v>269</v>
      </c>
      <c r="J3395" s="271">
        <v>6957</v>
      </c>
      <c r="K3395" s="272">
        <v>15745</v>
      </c>
    </row>
    <row r="3396" spans="2:11" s="256" customFormat="1" ht="13.5" customHeight="1" x14ac:dyDescent="0.2">
      <c r="B3396" s="273"/>
      <c r="C3396" s="273"/>
      <c r="D3396" s="273"/>
      <c r="E3396" s="273"/>
      <c r="F3396" s="273">
        <v>0</v>
      </c>
      <c r="G3396" s="273">
        <v>0</v>
      </c>
      <c r="H3396" s="274"/>
      <c r="I3396" s="275" t="s">
        <v>270</v>
      </c>
      <c r="J3396" s="271">
        <v>6957</v>
      </c>
      <c r="K3396" s="272">
        <v>15545</v>
      </c>
    </row>
    <row r="3397" spans="2:11" s="256" customFormat="1" ht="13.5" customHeight="1" x14ac:dyDescent="0.2">
      <c r="B3397" s="268"/>
      <c r="C3397" s="268"/>
      <c r="D3397" s="268"/>
      <c r="E3397" s="268"/>
      <c r="F3397" s="268">
        <v>0</v>
      </c>
      <c r="G3397" s="268">
        <v>0</v>
      </c>
      <c r="H3397" s="269"/>
      <c r="I3397" s="270" t="s">
        <v>238</v>
      </c>
      <c r="J3397" s="271">
        <v>6957</v>
      </c>
      <c r="K3397" s="272">
        <v>13595</v>
      </c>
    </row>
    <row r="3398" spans="2:11" s="256" customFormat="1" ht="13.5" customHeight="1" x14ac:dyDescent="0.2">
      <c r="B3398" s="273"/>
      <c r="C3398" s="273"/>
      <c r="D3398" s="273"/>
      <c r="E3398" s="273"/>
      <c r="F3398" s="273">
        <v>0</v>
      </c>
      <c r="G3398" s="273">
        <v>0</v>
      </c>
      <c r="H3398" s="274"/>
      <c r="I3398" s="275" t="s">
        <v>271</v>
      </c>
      <c r="J3398" s="271">
        <v>6957</v>
      </c>
      <c r="K3398" s="272">
        <v>15610</v>
      </c>
    </row>
    <row r="3399" spans="2:11" s="256" customFormat="1" ht="13.5" customHeight="1" x14ac:dyDescent="0.2">
      <c r="B3399" s="273"/>
      <c r="C3399" s="273"/>
      <c r="D3399" s="273"/>
      <c r="E3399" s="273"/>
      <c r="F3399" s="273">
        <v>0</v>
      </c>
      <c r="G3399" s="273">
        <v>0</v>
      </c>
      <c r="H3399" s="274"/>
      <c r="I3399" s="275" t="s">
        <v>246</v>
      </c>
      <c r="J3399" s="271">
        <v>6957</v>
      </c>
      <c r="K3399" s="272">
        <v>15611</v>
      </c>
    </row>
    <row r="3400" spans="2:11" s="256" customFormat="1" ht="13.5" customHeight="1" x14ac:dyDescent="0.2">
      <c r="B3400" s="273"/>
      <c r="C3400" s="273"/>
      <c r="D3400" s="273"/>
      <c r="E3400" s="273"/>
      <c r="F3400" s="273">
        <v>0</v>
      </c>
      <c r="G3400" s="273">
        <v>0</v>
      </c>
      <c r="H3400" s="274"/>
      <c r="I3400" s="275" t="s">
        <v>272</v>
      </c>
      <c r="J3400" s="271">
        <v>6957</v>
      </c>
      <c r="K3400" s="272">
        <v>15608</v>
      </c>
    </row>
    <row r="3401" spans="2:11" s="256" customFormat="1" ht="13.5" customHeight="1" x14ac:dyDescent="0.2">
      <c r="B3401" s="268"/>
      <c r="C3401" s="268"/>
      <c r="D3401" s="268">
        <v>0</v>
      </c>
      <c r="E3401" s="268">
        <v>0</v>
      </c>
      <c r="F3401" s="268">
        <v>0</v>
      </c>
      <c r="G3401" s="268">
        <v>0</v>
      </c>
      <c r="H3401" s="269"/>
      <c r="I3401" s="270" t="s">
        <v>273</v>
      </c>
      <c r="J3401" s="271">
        <v>6957</v>
      </c>
      <c r="K3401" s="272">
        <v>15584</v>
      </c>
    </row>
    <row r="3402" spans="2:11" s="256" customFormat="1" ht="13.5" customHeight="1" x14ac:dyDescent="0.2">
      <c r="B3402" s="268"/>
      <c r="C3402" s="268"/>
      <c r="D3402" s="268"/>
      <c r="E3402" s="268"/>
      <c r="F3402" s="268">
        <v>0</v>
      </c>
      <c r="G3402" s="268">
        <v>0</v>
      </c>
      <c r="H3402" s="269"/>
      <c r="I3402" s="270" t="s">
        <v>274</v>
      </c>
      <c r="J3402" s="271">
        <v>6957</v>
      </c>
      <c r="K3402" s="272">
        <v>17728</v>
      </c>
    </row>
    <row r="3403" spans="2:11" s="256" customFormat="1" ht="13.5" customHeight="1" x14ac:dyDescent="0.2">
      <c r="B3403" s="268"/>
      <c r="C3403" s="268"/>
      <c r="D3403" s="268"/>
      <c r="E3403" s="268"/>
      <c r="F3403" s="268">
        <v>0</v>
      </c>
      <c r="G3403" s="268">
        <v>0</v>
      </c>
      <c r="H3403" s="269"/>
      <c r="I3403" s="270" t="s">
        <v>275</v>
      </c>
      <c r="J3403" s="271">
        <v>6957</v>
      </c>
      <c r="K3403" s="272">
        <v>15624</v>
      </c>
    </row>
    <row r="3404" spans="2:11" s="256" customFormat="1" ht="13.5" customHeight="1" x14ac:dyDescent="0.2">
      <c r="B3404" s="268"/>
      <c r="C3404" s="268"/>
      <c r="D3404" s="268"/>
      <c r="E3404" s="268"/>
      <c r="F3404" s="268">
        <v>5.1430049112825689</v>
      </c>
      <c r="G3404" s="268">
        <v>4.9910918099123895</v>
      </c>
      <c r="H3404" s="269"/>
      <c r="I3404" s="270" t="s">
        <v>276</v>
      </c>
      <c r="J3404" s="271">
        <v>6957</v>
      </c>
      <c r="K3404" s="272">
        <v>15644</v>
      </c>
    </row>
    <row r="3405" spans="2:11" s="256" customFormat="1" ht="13.5" customHeight="1" x14ac:dyDescent="0.2">
      <c r="B3405" s="268"/>
      <c r="C3405" s="268"/>
      <c r="D3405" s="268">
        <v>43</v>
      </c>
      <c r="E3405" s="268">
        <v>37</v>
      </c>
      <c r="F3405" s="268">
        <v>40.960004836540499</v>
      </c>
      <c r="G3405" s="268">
        <v>41.122678914409398</v>
      </c>
      <c r="H3405" s="269">
        <v>3.1132531302450097</v>
      </c>
      <c r="I3405" s="270" t="s">
        <v>239</v>
      </c>
      <c r="J3405" s="271">
        <v>6957</v>
      </c>
      <c r="K3405" s="272">
        <v>15704</v>
      </c>
    </row>
    <row r="3406" spans="2:11" s="256" customFormat="1" ht="13.5" customHeight="1" x14ac:dyDescent="0.2">
      <c r="B3406" s="268"/>
      <c r="C3406" s="268"/>
      <c r="D3406" s="268"/>
      <c r="E3406" s="268"/>
      <c r="F3406" s="268">
        <v>0.62010104802127597</v>
      </c>
      <c r="G3406" s="268">
        <v>0.63045877014204799</v>
      </c>
      <c r="H3406" s="269">
        <v>4.0901907067920398</v>
      </c>
      <c r="I3406" s="270" t="s">
        <v>277</v>
      </c>
      <c r="J3406" s="271">
        <v>6957</v>
      </c>
      <c r="K3406" s="272">
        <v>15749</v>
      </c>
    </row>
    <row r="3407" spans="2:11" s="256" customFormat="1" ht="13.5" customHeight="1" x14ac:dyDescent="0.2">
      <c r="B3407" s="268"/>
      <c r="C3407" s="268"/>
      <c r="D3407" s="268"/>
      <c r="E3407" s="268"/>
      <c r="F3407" s="268">
        <v>100</v>
      </c>
      <c r="G3407" s="268">
        <v>100</v>
      </c>
      <c r="H3407" s="269">
        <v>4.2391945527522195</v>
      </c>
      <c r="I3407" s="270" t="s">
        <v>278</v>
      </c>
      <c r="J3407" s="271">
        <v>6957</v>
      </c>
      <c r="K3407" s="272">
        <v>11258</v>
      </c>
    </row>
    <row r="3408" spans="2:11" s="256" customFormat="1" ht="13.5" customHeight="1" x14ac:dyDescent="0.2">
      <c r="B3408" s="268"/>
      <c r="C3408" s="268"/>
      <c r="D3408" s="268">
        <v>60</v>
      </c>
      <c r="E3408" s="268">
        <v>50</v>
      </c>
      <c r="F3408" s="268">
        <v>53.629170788098691</v>
      </c>
      <c r="G3408" s="268">
        <v>53.6195433861593</v>
      </c>
      <c r="H3408" s="269">
        <v>5.5038819010372393</v>
      </c>
      <c r="I3408" s="270" t="s">
        <v>240</v>
      </c>
      <c r="J3408" s="271">
        <v>6957</v>
      </c>
      <c r="K3408" s="272">
        <v>15705</v>
      </c>
    </row>
    <row r="3409" spans="2:11" s="256" customFormat="1" ht="13.5" customHeight="1" x14ac:dyDescent="0.2">
      <c r="B3409" s="268"/>
      <c r="C3409" s="268"/>
      <c r="D3409" s="268"/>
      <c r="E3409" s="268"/>
      <c r="F3409" s="268">
        <v>2.2881295918980502E-2</v>
      </c>
      <c r="G3409" s="268">
        <v>2.3017850761366299E-2</v>
      </c>
      <c r="H3409" s="269"/>
      <c r="I3409" s="270" t="s">
        <v>279</v>
      </c>
      <c r="J3409" s="271">
        <v>6957</v>
      </c>
      <c r="K3409" s="272">
        <v>16144</v>
      </c>
    </row>
    <row r="3410" spans="2:11" s="256" customFormat="1" ht="13.5" customHeight="1" x14ac:dyDescent="0.2">
      <c r="B3410" s="273"/>
      <c r="C3410" s="273"/>
      <c r="D3410" s="273"/>
      <c r="E3410" s="273"/>
      <c r="F3410" s="273">
        <v>2.2881295918980502E-2</v>
      </c>
      <c r="G3410" s="273">
        <v>2.3017850761366299E-2</v>
      </c>
      <c r="H3410" s="274"/>
      <c r="I3410" s="275" t="s">
        <v>508</v>
      </c>
      <c r="J3410" s="271">
        <v>6957</v>
      </c>
      <c r="K3410" s="272">
        <v>12755</v>
      </c>
    </row>
    <row r="3411" spans="2:11" s="256" customFormat="1" ht="13.5" customHeight="1" x14ac:dyDescent="0.2">
      <c r="B3411" s="273"/>
      <c r="C3411" s="273"/>
      <c r="D3411" s="273"/>
      <c r="E3411" s="273"/>
      <c r="F3411" s="273">
        <v>0.35228158394310399</v>
      </c>
      <c r="G3411" s="273">
        <v>0.363772880623149</v>
      </c>
      <c r="H3411" s="274">
        <v>3.7026119688950199</v>
      </c>
      <c r="I3411" s="275" t="s">
        <v>509</v>
      </c>
      <c r="J3411" s="271">
        <v>6957</v>
      </c>
      <c r="K3411" s="272">
        <v>12359</v>
      </c>
    </row>
    <row r="3412" spans="2:11" s="256" customFormat="1" ht="26.25" customHeight="1" x14ac:dyDescent="0.2"/>
    <row r="3413" spans="2:11" s="256" customFormat="1" ht="13.5" customHeight="1" x14ac:dyDescent="0.2">
      <c r="B3413" s="257"/>
      <c r="C3413" s="258"/>
      <c r="D3413" s="258"/>
      <c r="E3413" s="258"/>
      <c r="F3413" s="258"/>
      <c r="G3413" s="259"/>
      <c r="H3413" s="260" t="s">
        <v>389</v>
      </c>
      <c r="I3413" s="261"/>
      <c r="J3413" s="262" t="s">
        <v>228</v>
      </c>
      <c r="K3413" s="262" t="s">
        <v>229</v>
      </c>
    </row>
    <row r="3414" spans="2:11" s="256" customFormat="1" ht="13.5" customHeight="1" x14ac:dyDescent="0.2">
      <c r="B3414" s="263"/>
      <c r="C3414" s="264"/>
      <c r="D3414" s="264"/>
      <c r="E3414" s="264"/>
      <c r="F3414" s="369" t="s">
        <v>648</v>
      </c>
      <c r="G3414" s="369"/>
      <c r="H3414" s="369"/>
      <c r="I3414" s="261"/>
      <c r="J3414" s="261"/>
      <c r="K3414" s="265"/>
    </row>
    <row r="3415" spans="2:11" s="256" customFormat="1" ht="13.5" customHeight="1" x14ac:dyDescent="0.2">
      <c r="B3415" s="367" t="s">
        <v>231</v>
      </c>
      <c r="C3415" s="367"/>
      <c r="D3415" s="367" t="s">
        <v>232</v>
      </c>
      <c r="E3415" s="367"/>
      <c r="F3415" s="266" t="s">
        <v>232</v>
      </c>
      <c r="G3415" s="266" t="s">
        <v>232</v>
      </c>
      <c r="H3415" s="368" t="s">
        <v>231</v>
      </c>
      <c r="I3415" s="267" t="s">
        <v>233</v>
      </c>
      <c r="J3415" s="261"/>
      <c r="K3415" s="265"/>
    </row>
    <row r="3416" spans="2:11" s="256" customFormat="1" ht="13.5" customHeight="1" x14ac:dyDescent="0.2">
      <c r="B3416" s="266" t="s">
        <v>234</v>
      </c>
      <c r="C3416" s="266" t="s">
        <v>235</v>
      </c>
      <c r="D3416" s="266" t="s">
        <v>234</v>
      </c>
      <c r="E3416" s="266" t="s">
        <v>235</v>
      </c>
      <c r="F3416" s="266" t="s">
        <v>592</v>
      </c>
      <c r="G3416" s="266" t="s">
        <v>594</v>
      </c>
      <c r="H3416" s="368"/>
      <c r="I3416" s="261"/>
      <c r="J3416" s="261"/>
      <c r="K3416" s="265"/>
    </row>
    <row r="3417" spans="2:11" s="256" customFormat="1" ht="13.5" customHeight="1" x14ac:dyDescent="0.2">
      <c r="B3417" s="268"/>
      <c r="C3417" s="268"/>
      <c r="D3417" s="268"/>
      <c r="E3417" s="268"/>
      <c r="F3417" s="268">
        <v>5.35971961392155E-2</v>
      </c>
      <c r="G3417" s="268">
        <v>5.3385759405530503E-2</v>
      </c>
      <c r="H3417" s="269">
        <v>5.96</v>
      </c>
      <c r="I3417" s="270" t="s">
        <v>236</v>
      </c>
      <c r="J3417" s="271">
        <v>6973</v>
      </c>
      <c r="K3417" s="272">
        <v>13591</v>
      </c>
    </row>
    <row r="3418" spans="2:11" s="256" customFormat="1" ht="13.5" customHeight="1" x14ac:dyDescent="0.2">
      <c r="B3418" s="268"/>
      <c r="C3418" s="268"/>
      <c r="D3418" s="268"/>
      <c r="E3418" s="268"/>
      <c r="F3418" s="268">
        <v>5.35971961392155E-2</v>
      </c>
      <c r="G3418" s="268">
        <v>5.3385759405530503E-2</v>
      </c>
      <c r="H3418" s="269">
        <v>5.96</v>
      </c>
      <c r="I3418" s="270" t="s">
        <v>250</v>
      </c>
      <c r="J3418" s="271">
        <v>6973</v>
      </c>
      <c r="K3418" s="272">
        <v>19967</v>
      </c>
    </row>
    <row r="3419" spans="2:11" s="256" customFormat="1" ht="13.5" customHeight="1" x14ac:dyDescent="0.2">
      <c r="B3419" s="273"/>
      <c r="C3419" s="273"/>
      <c r="D3419" s="273"/>
      <c r="E3419" s="273"/>
      <c r="F3419" s="273">
        <v>0</v>
      </c>
      <c r="G3419" s="273">
        <v>0</v>
      </c>
      <c r="H3419" s="274"/>
      <c r="I3419" s="275" t="s">
        <v>251</v>
      </c>
      <c r="J3419" s="271">
        <v>6973</v>
      </c>
      <c r="K3419" s="272">
        <v>15744</v>
      </c>
    </row>
    <row r="3420" spans="2:11" s="256" customFormat="1" ht="13.5" customHeight="1" x14ac:dyDescent="0.2">
      <c r="B3420" s="273"/>
      <c r="C3420" s="273"/>
      <c r="D3420" s="273"/>
      <c r="E3420" s="273"/>
      <c r="F3420" s="273">
        <v>5.35971961392155E-2</v>
      </c>
      <c r="G3420" s="273">
        <v>5.3385759405530503E-2</v>
      </c>
      <c r="H3420" s="274">
        <v>5.96</v>
      </c>
      <c r="I3420" s="275" t="s">
        <v>252</v>
      </c>
      <c r="J3420" s="271">
        <v>6973</v>
      </c>
      <c r="K3420" s="272">
        <v>13462</v>
      </c>
    </row>
    <row r="3421" spans="2:11" s="256" customFormat="1" ht="13.5" customHeight="1" x14ac:dyDescent="0.2">
      <c r="B3421" s="273"/>
      <c r="C3421" s="273"/>
      <c r="D3421" s="273"/>
      <c r="E3421" s="273"/>
      <c r="F3421" s="273">
        <v>0</v>
      </c>
      <c r="G3421" s="273">
        <v>0</v>
      </c>
      <c r="H3421" s="274"/>
      <c r="I3421" s="275" t="s">
        <v>253</v>
      </c>
      <c r="J3421" s="271">
        <v>6973</v>
      </c>
      <c r="K3421" s="272">
        <v>15544</v>
      </c>
    </row>
    <row r="3422" spans="2:11" s="256" customFormat="1" ht="13.5" customHeight="1" x14ac:dyDescent="0.2">
      <c r="B3422" s="273"/>
      <c r="C3422" s="273"/>
      <c r="D3422" s="273"/>
      <c r="E3422" s="273"/>
      <c r="F3422" s="273">
        <v>0</v>
      </c>
      <c r="G3422" s="273">
        <v>0</v>
      </c>
      <c r="H3422" s="274"/>
      <c r="I3422" s="275" t="s">
        <v>254</v>
      </c>
      <c r="J3422" s="271">
        <v>6973</v>
      </c>
      <c r="K3422" s="272">
        <v>12978</v>
      </c>
    </row>
    <row r="3423" spans="2:11" s="256" customFormat="1" ht="13.5" customHeight="1" x14ac:dyDescent="0.2">
      <c r="B3423" s="268"/>
      <c r="C3423" s="268"/>
      <c r="D3423" s="268"/>
      <c r="E3423" s="268"/>
      <c r="F3423" s="268">
        <v>0.87179098456598902</v>
      </c>
      <c r="G3423" s="268">
        <v>0.6752135394220391</v>
      </c>
      <c r="H3423" s="269"/>
      <c r="I3423" s="270" t="s">
        <v>237</v>
      </c>
      <c r="J3423" s="271">
        <v>6973</v>
      </c>
      <c r="K3423" s="272">
        <v>17726</v>
      </c>
    </row>
    <row r="3424" spans="2:11" s="256" customFormat="1" ht="13.5" customHeight="1" x14ac:dyDescent="0.2">
      <c r="B3424" s="273"/>
      <c r="C3424" s="273"/>
      <c r="D3424" s="273"/>
      <c r="E3424" s="273"/>
      <c r="F3424" s="273">
        <v>0.87179098456598902</v>
      </c>
      <c r="G3424" s="273">
        <v>0.6752135394220391</v>
      </c>
      <c r="H3424" s="274"/>
      <c r="I3424" s="275" t="s">
        <v>255</v>
      </c>
      <c r="J3424" s="271">
        <v>6973</v>
      </c>
      <c r="K3424" s="272">
        <v>17727</v>
      </c>
    </row>
    <row r="3425" spans="2:11" s="256" customFormat="1" ht="13.5" customHeight="1" x14ac:dyDescent="0.2">
      <c r="B3425" s="268"/>
      <c r="C3425" s="268"/>
      <c r="D3425" s="268"/>
      <c r="E3425" s="268"/>
      <c r="F3425" s="268">
        <v>0</v>
      </c>
      <c r="G3425" s="268">
        <v>0</v>
      </c>
      <c r="H3425" s="269"/>
      <c r="I3425" s="270" t="s">
        <v>256</v>
      </c>
      <c r="J3425" s="271">
        <v>6973</v>
      </c>
      <c r="K3425" s="272">
        <v>13592</v>
      </c>
    </row>
    <row r="3426" spans="2:11" s="256" customFormat="1" ht="13.5" customHeight="1" x14ac:dyDescent="0.2">
      <c r="B3426" s="273"/>
      <c r="C3426" s="273"/>
      <c r="D3426" s="273"/>
      <c r="E3426" s="273"/>
      <c r="F3426" s="273">
        <v>0</v>
      </c>
      <c r="G3426" s="273">
        <v>0</v>
      </c>
      <c r="H3426" s="274"/>
      <c r="I3426" s="275" t="s">
        <v>257</v>
      </c>
      <c r="J3426" s="271">
        <v>6973</v>
      </c>
      <c r="K3426" s="272">
        <v>11566</v>
      </c>
    </row>
    <row r="3427" spans="2:11" s="256" customFormat="1" ht="13.5" customHeight="1" x14ac:dyDescent="0.2">
      <c r="B3427" s="273"/>
      <c r="C3427" s="273"/>
      <c r="D3427" s="273"/>
      <c r="E3427" s="273"/>
      <c r="F3427" s="273">
        <v>0</v>
      </c>
      <c r="G3427" s="273">
        <v>0</v>
      </c>
      <c r="H3427" s="274"/>
      <c r="I3427" s="275" t="s">
        <v>258</v>
      </c>
      <c r="J3427" s="271">
        <v>6973</v>
      </c>
      <c r="K3427" s="272">
        <v>13419</v>
      </c>
    </row>
    <row r="3428" spans="2:11" s="256" customFormat="1" ht="13.5" customHeight="1" x14ac:dyDescent="0.2">
      <c r="B3428" s="273"/>
      <c r="C3428" s="273"/>
      <c r="D3428" s="273"/>
      <c r="E3428" s="273"/>
      <c r="F3428" s="273">
        <v>0</v>
      </c>
      <c r="G3428" s="273">
        <v>0</v>
      </c>
      <c r="H3428" s="274"/>
      <c r="I3428" s="275" t="s">
        <v>259</v>
      </c>
      <c r="J3428" s="271">
        <v>6973</v>
      </c>
      <c r="K3428" s="272">
        <v>11568</v>
      </c>
    </row>
    <row r="3429" spans="2:11" s="256" customFormat="1" ht="13.5" customHeight="1" x14ac:dyDescent="0.2">
      <c r="B3429" s="273"/>
      <c r="C3429" s="273"/>
      <c r="D3429" s="273"/>
      <c r="E3429" s="273"/>
      <c r="F3429" s="273">
        <v>0</v>
      </c>
      <c r="G3429" s="273">
        <v>0</v>
      </c>
      <c r="H3429" s="274"/>
      <c r="I3429" s="275" t="s">
        <v>260</v>
      </c>
      <c r="J3429" s="271">
        <v>6973</v>
      </c>
      <c r="K3429" s="272">
        <v>12479</v>
      </c>
    </row>
    <row r="3430" spans="2:11" s="256" customFormat="1" ht="13.5" customHeight="1" x14ac:dyDescent="0.2">
      <c r="B3430" s="273"/>
      <c r="C3430" s="273"/>
      <c r="D3430" s="273"/>
      <c r="E3430" s="273"/>
      <c r="F3430" s="273">
        <v>0</v>
      </c>
      <c r="G3430" s="273">
        <v>0</v>
      </c>
      <c r="H3430" s="274"/>
      <c r="I3430" s="275" t="s">
        <v>261</v>
      </c>
      <c r="J3430" s="271">
        <v>6973</v>
      </c>
      <c r="K3430" s="272">
        <v>12480</v>
      </c>
    </row>
    <row r="3431" spans="2:11" s="256" customFormat="1" ht="13.5" customHeight="1" x14ac:dyDescent="0.2">
      <c r="B3431" s="273"/>
      <c r="C3431" s="273"/>
      <c r="D3431" s="273"/>
      <c r="E3431" s="273"/>
      <c r="F3431" s="273">
        <v>0</v>
      </c>
      <c r="G3431" s="273">
        <v>0</v>
      </c>
      <c r="H3431" s="274"/>
      <c r="I3431" s="275" t="s">
        <v>262</v>
      </c>
      <c r="J3431" s="271">
        <v>6973</v>
      </c>
      <c r="K3431" s="272">
        <v>11578</v>
      </c>
    </row>
    <row r="3432" spans="2:11" s="256" customFormat="1" ht="13.5" customHeight="1" x14ac:dyDescent="0.2">
      <c r="B3432" s="273"/>
      <c r="C3432" s="273"/>
      <c r="D3432" s="273"/>
      <c r="E3432" s="273"/>
      <c r="F3432" s="273">
        <v>0</v>
      </c>
      <c r="G3432" s="273">
        <v>0</v>
      </c>
      <c r="H3432" s="274"/>
      <c r="I3432" s="275" t="s">
        <v>263</v>
      </c>
      <c r="J3432" s="271">
        <v>6973</v>
      </c>
      <c r="K3432" s="272">
        <v>12497</v>
      </c>
    </row>
    <row r="3433" spans="2:11" s="256" customFormat="1" ht="13.5" customHeight="1" x14ac:dyDescent="0.2">
      <c r="B3433" s="273"/>
      <c r="C3433" s="273"/>
      <c r="D3433" s="273"/>
      <c r="E3433" s="273"/>
      <c r="F3433" s="273">
        <v>0</v>
      </c>
      <c r="G3433" s="273">
        <v>0</v>
      </c>
      <c r="H3433" s="274"/>
      <c r="I3433" s="275" t="s">
        <v>264</v>
      </c>
      <c r="J3433" s="271">
        <v>6973</v>
      </c>
      <c r="K3433" s="272">
        <v>15546</v>
      </c>
    </row>
    <row r="3434" spans="2:11" s="256" customFormat="1" ht="13.5" customHeight="1" x14ac:dyDescent="0.2">
      <c r="B3434" s="273"/>
      <c r="C3434" s="273"/>
      <c r="D3434" s="273">
        <v>3</v>
      </c>
      <c r="E3434" s="273">
        <v>0</v>
      </c>
      <c r="F3434" s="273">
        <v>0</v>
      </c>
      <c r="G3434" s="273">
        <v>0</v>
      </c>
      <c r="H3434" s="274"/>
      <c r="I3434" s="275" t="s">
        <v>265</v>
      </c>
      <c r="J3434" s="271">
        <v>6973</v>
      </c>
      <c r="K3434" s="272">
        <v>12481</v>
      </c>
    </row>
    <row r="3435" spans="2:11" s="256" customFormat="1" ht="13.5" customHeight="1" x14ac:dyDescent="0.2">
      <c r="B3435" s="268"/>
      <c r="C3435" s="268"/>
      <c r="D3435" s="268"/>
      <c r="E3435" s="268"/>
      <c r="F3435" s="268">
        <v>2.8513436164193</v>
      </c>
      <c r="G3435" s="268">
        <v>2.8560997282067699</v>
      </c>
      <c r="H3435" s="269"/>
      <c r="I3435" s="270" t="s">
        <v>266</v>
      </c>
      <c r="J3435" s="271">
        <v>6973</v>
      </c>
      <c r="K3435" s="272">
        <v>13594</v>
      </c>
    </row>
    <row r="3436" spans="2:11" s="256" customFormat="1" ht="13.5" customHeight="1" x14ac:dyDescent="0.2">
      <c r="B3436" s="273"/>
      <c r="C3436" s="273"/>
      <c r="D3436" s="273"/>
      <c r="E3436" s="273"/>
      <c r="F3436" s="273">
        <v>0</v>
      </c>
      <c r="G3436" s="273">
        <v>0</v>
      </c>
      <c r="H3436" s="274"/>
      <c r="I3436" s="275" t="s">
        <v>267</v>
      </c>
      <c r="J3436" s="271">
        <v>6973</v>
      </c>
      <c r="K3436" s="272">
        <v>15609</v>
      </c>
    </row>
    <row r="3437" spans="2:11" s="256" customFormat="1" ht="13.5" customHeight="1" x14ac:dyDescent="0.2">
      <c r="B3437" s="273"/>
      <c r="C3437" s="273"/>
      <c r="D3437" s="273"/>
      <c r="E3437" s="273"/>
      <c r="F3437" s="273">
        <v>0</v>
      </c>
      <c r="G3437" s="273">
        <v>0</v>
      </c>
      <c r="H3437" s="274"/>
      <c r="I3437" s="275" t="s">
        <v>268</v>
      </c>
      <c r="J3437" s="271">
        <v>6973</v>
      </c>
      <c r="K3437" s="272">
        <v>11524</v>
      </c>
    </row>
    <row r="3438" spans="2:11" s="256" customFormat="1" ht="13.5" customHeight="1" x14ac:dyDescent="0.2">
      <c r="B3438" s="273"/>
      <c r="C3438" s="273"/>
      <c r="D3438" s="273"/>
      <c r="E3438" s="273"/>
      <c r="F3438" s="273">
        <v>0</v>
      </c>
      <c r="G3438" s="273">
        <v>0</v>
      </c>
      <c r="H3438" s="274"/>
      <c r="I3438" s="275" t="s">
        <v>269</v>
      </c>
      <c r="J3438" s="271">
        <v>6973</v>
      </c>
      <c r="K3438" s="272">
        <v>15745</v>
      </c>
    </row>
    <row r="3439" spans="2:11" s="256" customFormat="1" ht="13.5" customHeight="1" x14ac:dyDescent="0.2">
      <c r="B3439" s="273"/>
      <c r="C3439" s="273"/>
      <c r="D3439" s="273"/>
      <c r="E3439" s="273"/>
      <c r="F3439" s="273">
        <v>0</v>
      </c>
      <c r="G3439" s="273">
        <v>0</v>
      </c>
      <c r="H3439" s="274"/>
      <c r="I3439" s="275" t="s">
        <v>270</v>
      </c>
      <c r="J3439" s="271">
        <v>6973</v>
      </c>
      <c r="K3439" s="272">
        <v>15545</v>
      </c>
    </row>
    <row r="3440" spans="2:11" s="256" customFormat="1" ht="13.5" customHeight="1" x14ac:dyDescent="0.2">
      <c r="B3440" s="268"/>
      <c r="C3440" s="268"/>
      <c r="D3440" s="268"/>
      <c r="E3440" s="268"/>
      <c r="F3440" s="268">
        <v>96.223268202875502</v>
      </c>
      <c r="G3440" s="268">
        <v>96.415300972965696</v>
      </c>
      <c r="H3440" s="269"/>
      <c r="I3440" s="270" t="s">
        <v>238</v>
      </c>
      <c r="J3440" s="271">
        <v>6973</v>
      </c>
      <c r="K3440" s="272">
        <v>13595</v>
      </c>
    </row>
    <row r="3441" spans="2:11" s="256" customFormat="1" ht="13.5" customHeight="1" x14ac:dyDescent="0.2">
      <c r="B3441" s="273"/>
      <c r="C3441" s="273"/>
      <c r="D3441" s="273"/>
      <c r="E3441" s="273"/>
      <c r="F3441" s="273">
        <v>0</v>
      </c>
      <c r="G3441" s="273">
        <v>0</v>
      </c>
      <c r="H3441" s="274"/>
      <c r="I3441" s="275" t="s">
        <v>271</v>
      </c>
      <c r="J3441" s="271">
        <v>6973</v>
      </c>
      <c r="K3441" s="272">
        <v>15610</v>
      </c>
    </row>
    <row r="3442" spans="2:11" s="256" customFormat="1" ht="13.5" customHeight="1" x14ac:dyDescent="0.2">
      <c r="B3442" s="273"/>
      <c r="C3442" s="273"/>
      <c r="D3442" s="273"/>
      <c r="E3442" s="273"/>
      <c r="F3442" s="273">
        <v>45.744622239899797</v>
      </c>
      <c r="G3442" s="273">
        <v>45.839789314879098</v>
      </c>
      <c r="H3442" s="274"/>
      <c r="I3442" s="275" t="s">
        <v>246</v>
      </c>
      <c r="J3442" s="271">
        <v>6973</v>
      </c>
      <c r="K3442" s="272">
        <v>15611</v>
      </c>
    </row>
    <row r="3443" spans="2:11" s="256" customFormat="1" ht="13.5" customHeight="1" x14ac:dyDescent="0.2">
      <c r="B3443" s="273"/>
      <c r="C3443" s="273"/>
      <c r="D3443" s="273"/>
      <c r="E3443" s="273"/>
      <c r="F3443" s="273">
        <v>50.478645962975698</v>
      </c>
      <c r="G3443" s="273">
        <v>50.575511658086597</v>
      </c>
      <c r="H3443" s="274"/>
      <c r="I3443" s="275" t="s">
        <v>272</v>
      </c>
      <c r="J3443" s="271">
        <v>6973</v>
      </c>
      <c r="K3443" s="272">
        <v>15608</v>
      </c>
    </row>
    <row r="3444" spans="2:11" s="256" customFormat="1" ht="13.5" customHeight="1" x14ac:dyDescent="0.2">
      <c r="B3444" s="268"/>
      <c r="C3444" s="268"/>
      <c r="D3444" s="268">
        <v>0</v>
      </c>
      <c r="E3444" s="268">
        <v>0</v>
      </c>
      <c r="F3444" s="268">
        <v>0</v>
      </c>
      <c r="G3444" s="268">
        <v>0</v>
      </c>
      <c r="H3444" s="269"/>
      <c r="I3444" s="270" t="s">
        <v>273</v>
      </c>
      <c r="J3444" s="271">
        <v>6973</v>
      </c>
      <c r="K3444" s="272">
        <v>15584</v>
      </c>
    </row>
    <row r="3445" spans="2:11" s="256" customFormat="1" ht="13.5" customHeight="1" x14ac:dyDescent="0.2">
      <c r="B3445" s="268"/>
      <c r="C3445" s="268"/>
      <c r="D3445" s="268"/>
      <c r="E3445" s="268"/>
      <c r="F3445" s="268">
        <v>0</v>
      </c>
      <c r="G3445" s="268">
        <v>0</v>
      </c>
      <c r="H3445" s="269"/>
      <c r="I3445" s="270" t="s">
        <v>274</v>
      </c>
      <c r="J3445" s="271">
        <v>6973</v>
      </c>
      <c r="K3445" s="272">
        <v>17728</v>
      </c>
    </row>
    <row r="3446" spans="2:11" s="256" customFormat="1" ht="13.5" customHeight="1" x14ac:dyDescent="0.2">
      <c r="B3446" s="268"/>
      <c r="C3446" s="268"/>
      <c r="D3446" s="268"/>
      <c r="E3446" s="268"/>
      <c r="F3446" s="268">
        <v>-25.269670515478801</v>
      </c>
      <c r="G3446" s="268">
        <v>-25.5332997718758</v>
      </c>
      <c r="H3446" s="269"/>
      <c r="I3446" s="270" t="s">
        <v>275</v>
      </c>
      <c r="J3446" s="271">
        <v>6973</v>
      </c>
      <c r="K3446" s="272">
        <v>15624</v>
      </c>
    </row>
    <row r="3447" spans="2:11" s="256" customFormat="1" ht="13.5" customHeight="1" x14ac:dyDescent="0.2">
      <c r="B3447" s="268"/>
      <c r="C3447" s="268"/>
      <c r="D3447" s="268">
        <v>10</v>
      </c>
      <c r="E3447" s="268">
        <v>1</v>
      </c>
      <c r="F3447" s="268">
        <v>3.7231346009852802</v>
      </c>
      <c r="G3447" s="268">
        <v>3.5313132676288101</v>
      </c>
      <c r="H3447" s="269"/>
      <c r="I3447" s="270" t="s">
        <v>276</v>
      </c>
      <c r="J3447" s="271">
        <v>6973</v>
      </c>
      <c r="K3447" s="272">
        <v>15644</v>
      </c>
    </row>
    <row r="3448" spans="2:11" s="256" customFormat="1" ht="13.5" customHeight="1" x14ac:dyDescent="0.2">
      <c r="B3448" s="268"/>
      <c r="C3448" s="268"/>
      <c r="D3448" s="268">
        <v>5</v>
      </c>
      <c r="E3448" s="268">
        <v>0</v>
      </c>
      <c r="F3448" s="268">
        <v>5.35971961392155E-2</v>
      </c>
      <c r="G3448" s="268">
        <v>5.3385759405530503E-2</v>
      </c>
      <c r="H3448" s="269">
        <v>5.96</v>
      </c>
      <c r="I3448" s="270" t="s">
        <v>239</v>
      </c>
      <c r="J3448" s="271">
        <v>6973</v>
      </c>
      <c r="K3448" s="272">
        <v>15704</v>
      </c>
    </row>
    <row r="3449" spans="2:11" s="256" customFormat="1" ht="13.5" customHeight="1" x14ac:dyDescent="0.2">
      <c r="B3449" s="268"/>
      <c r="C3449" s="268"/>
      <c r="D3449" s="268"/>
      <c r="E3449" s="268"/>
      <c r="F3449" s="268">
        <v>0</v>
      </c>
      <c r="G3449" s="268">
        <v>0</v>
      </c>
      <c r="H3449" s="269"/>
      <c r="I3449" s="270" t="s">
        <v>277</v>
      </c>
      <c r="J3449" s="271">
        <v>6973</v>
      </c>
      <c r="K3449" s="272">
        <v>15749</v>
      </c>
    </row>
    <row r="3450" spans="2:11" s="256" customFormat="1" ht="13.5" customHeight="1" x14ac:dyDescent="0.2">
      <c r="B3450" s="268"/>
      <c r="C3450" s="268"/>
      <c r="D3450" s="268"/>
      <c r="E3450" s="268"/>
      <c r="F3450" s="268">
        <v>100</v>
      </c>
      <c r="G3450" s="268">
        <v>100</v>
      </c>
      <c r="H3450" s="269">
        <v>3.19439288989725E-3</v>
      </c>
      <c r="I3450" s="270" t="s">
        <v>278</v>
      </c>
      <c r="J3450" s="271">
        <v>6973</v>
      </c>
      <c r="K3450" s="272">
        <v>11258</v>
      </c>
    </row>
    <row r="3451" spans="2:11" s="256" customFormat="1" ht="13.5" customHeight="1" x14ac:dyDescent="0.2">
      <c r="B3451" s="268"/>
      <c r="C3451" s="268"/>
      <c r="D3451" s="268"/>
      <c r="E3451" s="268"/>
      <c r="F3451" s="268">
        <v>0</v>
      </c>
      <c r="G3451" s="268">
        <v>0</v>
      </c>
      <c r="H3451" s="269"/>
      <c r="I3451" s="270" t="s">
        <v>240</v>
      </c>
      <c r="J3451" s="271">
        <v>6973</v>
      </c>
      <c r="K3451" s="272">
        <v>15705</v>
      </c>
    </row>
    <row r="3452" spans="2:11" s="256" customFormat="1" ht="13.5" customHeight="1" x14ac:dyDescent="0.2">
      <c r="B3452" s="268"/>
      <c r="C3452" s="268"/>
      <c r="D3452" s="268"/>
      <c r="E3452" s="268"/>
      <c r="F3452" s="268">
        <v>22.681520711949897</v>
      </c>
      <c r="G3452" s="268">
        <v>22.646064534576897</v>
      </c>
      <c r="H3452" s="269"/>
      <c r="I3452" s="270" t="s">
        <v>279</v>
      </c>
      <c r="J3452" s="271">
        <v>6973</v>
      </c>
      <c r="K3452" s="272">
        <v>16144</v>
      </c>
    </row>
    <row r="3453" spans="2:11" s="256" customFormat="1" ht="13.5" customHeight="1" x14ac:dyDescent="0.2">
      <c r="B3453" s="273"/>
      <c r="C3453" s="273"/>
      <c r="D3453" s="273"/>
      <c r="E3453" s="273"/>
      <c r="F3453" s="273">
        <v>2.8513436164193</v>
      </c>
      <c r="G3453" s="273">
        <v>2.8560997282067699</v>
      </c>
      <c r="H3453" s="274"/>
      <c r="I3453" s="275" t="s">
        <v>508</v>
      </c>
      <c r="J3453" s="271">
        <v>6973</v>
      </c>
      <c r="K3453" s="272">
        <v>12755</v>
      </c>
    </row>
    <row r="3454" spans="2:11" s="256" customFormat="1" ht="13.5" customHeight="1" x14ac:dyDescent="0.2">
      <c r="B3454" s="273"/>
      <c r="C3454" s="273"/>
      <c r="D3454" s="273"/>
      <c r="E3454" s="273"/>
      <c r="F3454" s="273">
        <v>0</v>
      </c>
      <c r="G3454" s="273">
        <v>0</v>
      </c>
      <c r="H3454" s="274"/>
      <c r="I3454" s="275" t="s">
        <v>509</v>
      </c>
      <c r="J3454" s="271">
        <v>6973</v>
      </c>
      <c r="K3454" s="272">
        <v>12359</v>
      </c>
    </row>
    <row r="3455" spans="2:11" s="256" customFormat="1" ht="26.25" customHeight="1" x14ac:dyDescent="0.2"/>
    <row r="3456" spans="2:11" s="256" customFormat="1" ht="13.5" customHeight="1" x14ac:dyDescent="0.2">
      <c r="B3456" s="257"/>
      <c r="C3456" s="258"/>
      <c r="D3456" s="258"/>
      <c r="E3456" s="258"/>
      <c r="F3456" s="258"/>
      <c r="G3456" s="259"/>
      <c r="H3456" s="260" t="s">
        <v>390</v>
      </c>
      <c r="I3456" s="261"/>
      <c r="J3456" s="262" t="s">
        <v>228</v>
      </c>
      <c r="K3456" s="262" t="s">
        <v>229</v>
      </c>
    </row>
    <row r="3457" spans="2:11" s="256" customFormat="1" ht="13.5" customHeight="1" x14ac:dyDescent="0.2">
      <c r="B3457" s="263"/>
      <c r="C3457" s="264"/>
      <c r="D3457" s="264"/>
      <c r="E3457" s="264"/>
      <c r="F3457" s="369" t="s">
        <v>649</v>
      </c>
      <c r="G3457" s="369"/>
      <c r="H3457" s="369"/>
      <c r="I3457" s="261"/>
      <c r="J3457" s="261"/>
      <c r="K3457" s="265"/>
    </row>
    <row r="3458" spans="2:11" s="256" customFormat="1" ht="13.5" customHeight="1" x14ac:dyDescent="0.2">
      <c r="B3458" s="367" t="s">
        <v>231</v>
      </c>
      <c r="C3458" s="367"/>
      <c r="D3458" s="367" t="s">
        <v>232</v>
      </c>
      <c r="E3458" s="367"/>
      <c r="F3458" s="266" t="s">
        <v>232</v>
      </c>
      <c r="G3458" s="266" t="s">
        <v>232</v>
      </c>
      <c r="H3458" s="368" t="s">
        <v>231</v>
      </c>
      <c r="I3458" s="267" t="s">
        <v>233</v>
      </c>
      <c r="J3458" s="261"/>
      <c r="K3458" s="265"/>
    </row>
    <row r="3459" spans="2:11" s="256" customFormat="1" ht="13.5" customHeight="1" x14ac:dyDescent="0.2">
      <c r="B3459" s="266" t="s">
        <v>234</v>
      </c>
      <c r="C3459" s="266" t="s">
        <v>235</v>
      </c>
      <c r="D3459" s="266" t="s">
        <v>234</v>
      </c>
      <c r="E3459" s="266" t="s">
        <v>235</v>
      </c>
      <c r="F3459" s="266" t="s">
        <v>592</v>
      </c>
      <c r="G3459" s="266" t="s">
        <v>594</v>
      </c>
      <c r="H3459" s="368"/>
      <c r="I3459" s="261"/>
      <c r="J3459" s="261"/>
      <c r="K3459" s="265"/>
    </row>
    <row r="3460" spans="2:11" s="256" customFormat="1" ht="13.5" customHeight="1" x14ac:dyDescent="0.2">
      <c r="B3460" s="268">
        <v>5.5</v>
      </c>
      <c r="C3460" s="268">
        <v>3.5</v>
      </c>
      <c r="D3460" s="268"/>
      <c r="E3460" s="268"/>
      <c r="F3460" s="268">
        <v>39.194286668802796</v>
      </c>
      <c r="G3460" s="268">
        <v>39.311801352417596</v>
      </c>
      <c r="H3460" s="269">
        <v>4.4319578136409099</v>
      </c>
      <c r="I3460" s="270" t="s">
        <v>236</v>
      </c>
      <c r="J3460" s="271">
        <v>6981</v>
      </c>
      <c r="K3460" s="272">
        <v>13591</v>
      </c>
    </row>
    <row r="3461" spans="2:11" s="256" customFormat="1" ht="13.5" customHeight="1" x14ac:dyDescent="0.2">
      <c r="B3461" s="268"/>
      <c r="C3461" s="268"/>
      <c r="D3461" s="268"/>
      <c r="E3461" s="268"/>
      <c r="F3461" s="268">
        <v>39.194286668802796</v>
      </c>
      <c r="G3461" s="268">
        <v>39.311801352417596</v>
      </c>
      <c r="H3461" s="269">
        <v>4.4319578136409099</v>
      </c>
      <c r="I3461" s="270" t="s">
        <v>250</v>
      </c>
      <c r="J3461" s="271">
        <v>6981</v>
      </c>
      <c r="K3461" s="272">
        <v>19967</v>
      </c>
    </row>
    <row r="3462" spans="2:11" s="256" customFormat="1" ht="13.5" customHeight="1" x14ac:dyDescent="0.2">
      <c r="B3462" s="273"/>
      <c r="C3462" s="273"/>
      <c r="D3462" s="273"/>
      <c r="E3462" s="273"/>
      <c r="F3462" s="273">
        <v>21.350270606281097</v>
      </c>
      <c r="G3462" s="273">
        <v>21.350286348036498</v>
      </c>
      <c r="H3462" s="274">
        <v>5.4482034684074989</v>
      </c>
      <c r="I3462" s="275" t="s">
        <v>251</v>
      </c>
      <c r="J3462" s="271">
        <v>6981</v>
      </c>
      <c r="K3462" s="272">
        <v>15744</v>
      </c>
    </row>
    <row r="3463" spans="2:11" s="256" customFormat="1" ht="13.5" customHeight="1" x14ac:dyDescent="0.2">
      <c r="B3463" s="273"/>
      <c r="C3463" s="273"/>
      <c r="D3463" s="273"/>
      <c r="E3463" s="273"/>
      <c r="F3463" s="273">
        <v>17.3419927011597</v>
      </c>
      <c r="G3463" s="273">
        <v>17.449787075835701</v>
      </c>
      <c r="H3463" s="274">
        <v>3.20028045098447</v>
      </c>
      <c r="I3463" s="275" t="s">
        <v>252</v>
      </c>
      <c r="J3463" s="271">
        <v>6981</v>
      </c>
      <c r="K3463" s="272">
        <v>13462</v>
      </c>
    </row>
    <row r="3464" spans="2:11" s="256" customFormat="1" ht="13.5" customHeight="1" x14ac:dyDescent="0.2">
      <c r="B3464" s="273"/>
      <c r="C3464" s="273"/>
      <c r="D3464" s="273"/>
      <c r="E3464" s="273"/>
      <c r="F3464" s="273">
        <v>0</v>
      </c>
      <c r="G3464" s="273">
        <v>0</v>
      </c>
      <c r="H3464" s="274"/>
      <c r="I3464" s="275" t="s">
        <v>253</v>
      </c>
      <c r="J3464" s="271">
        <v>6981</v>
      </c>
      <c r="K3464" s="272">
        <v>15544</v>
      </c>
    </row>
    <row r="3465" spans="2:11" s="256" customFormat="1" ht="13.5" customHeight="1" x14ac:dyDescent="0.2">
      <c r="B3465" s="273"/>
      <c r="C3465" s="273"/>
      <c r="D3465" s="273"/>
      <c r="E3465" s="273"/>
      <c r="F3465" s="273">
        <v>0.23455882247267698</v>
      </c>
      <c r="G3465" s="273">
        <v>0.23373884510310403</v>
      </c>
      <c r="H3465" s="274">
        <v>4.6000000000000005</v>
      </c>
      <c r="I3465" s="275" t="s">
        <v>254</v>
      </c>
      <c r="J3465" s="271">
        <v>6981</v>
      </c>
      <c r="K3465" s="272">
        <v>12978</v>
      </c>
    </row>
    <row r="3466" spans="2:11" s="256" customFormat="1" ht="13.5" customHeight="1" x14ac:dyDescent="0.2">
      <c r="B3466" s="268">
        <v>4.5</v>
      </c>
      <c r="C3466" s="268">
        <v>2.5</v>
      </c>
      <c r="D3466" s="268"/>
      <c r="E3466" s="268"/>
      <c r="F3466" s="268">
        <v>37.446120827822099</v>
      </c>
      <c r="G3466" s="268">
        <v>36.336675870384802</v>
      </c>
      <c r="H3466" s="269">
        <v>3.4938707044220001</v>
      </c>
      <c r="I3466" s="270" t="s">
        <v>237</v>
      </c>
      <c r="J3466" s="271">
        <v>6981</v>
      </c>
      <c r="K3466" s="272">
        <v>17726</v>
      </c>
    </row>
    <row r="3467" spans="2:11" s="256" customFormat="1" ht="13.5" customHeight="1" x14ac:dyDescent="0.2">
      <c r="B3467" s="273"/>
      <c r="C3467" s="273"/>
      <c r="D3467" s="273"/>
      <c r="E3467" s="273"/>
      <c r="F3467" s="273">
        <v>3.2501023957940198</v>
      </c>
      <c r="G3467" s="273">
        <v>2.0900088413323403</v>
      </c>
      <c r="H3467" s="274"/>
      <c r="I3467" s="275" t="s">
        <v>255</v>
      </c>
      <c r="J3467" s="271">
        <v>6981</v>
      </c>
      <c r="K3467" s="272">
        <v>17727</v>
      </c>
    </row>
    <row r="3468" spans="2:11" s="256" customFormat="1" ht="13.5" customHeight="1" x14ac:dyDescent="0.2">
      <c r="B3468" s="268"/>
      <c r="C3468" s="268"/>
      <c r="D3468" s="268"/>
      <c r="E3468" s="268"/>
      <c r="F3468" s="268">
        <v>34.196018432028097</v>
      </c>
      <c r="G3468" s="268">
        <v>34.246667029052496</v>
      </c>
      <c r="H3468" s="269">
        <v>3.8259397015658601</v>
      </c>
      <c r="I3468" s="270" t="s">
        <v>256</v>
      </c>
      <c r="J3468" s="271">
        <v>6981</v>
      </c>
      <c r="K3468" s="272">
        <v>13592</v>
      </c>
    </row>
    <row r="3469" spans="2:11" s="256" customFormat="1" ht="13.5" customHeight="1" x14ac:dyDescent="0.2">
      <c r="B3469" s="273"/>
      <c r="C3469" s="273"/>
      <c r="D3469" s="273"/>
      <c r="E3469" s="273"/>
      <c r="F3469" s="273">
        <v>10.040489423263899</v>
      </c>
      <c r="G3469" s="273">
        <v>10.041892901367399</v>
      </c>
      <c r="H3469" s="274">
        <v>0.49976749754827804</v>
      </c>
      <c r="I3469" s="275" t="s">
        <v>257</v>
      </c>
      <c r="J3469" s="271">
        <v>6981</v>
      </c>
      <c r="K3469" s="272">
        <v>11566</v>
      </c>
    </row>
    <row r="3470" spans="2:11" s="256" customFormat="1" ht="13.5" customHeight="1" x14ac:dyDescent="0.2">
      <c r="B3470" s="273"/>
      <c r="C3470" s="273"/>
      <c r="D3470" s="273"/>
      <c r="E3470" s="273"/>
      <c r="F3470" s="273">
        <v>16.7941246703441</v>
      </c>
      <c r="G3470" s="273">
        <v>16.8126766951432</v>
      </c>
      <c r="H3470" s="274">
        <v>5.7112483962204692</v>
      </c>
      <c r="I3470" s="275" t="s">
        <v>258</v>
      </c>
      <c r="J3470" s="271">
        <v>6981</v>
      </c>
      <c r="K3470" s="272">
        <v>13419</v>
      </c>
    </row>
    <row r="3471" spans="2:11" s="256" customFormat="1" ht="13.5" customHeight="1" x14ac:dyDescent="0.2">
      <c r="B3471" s="273"/>
      <c r="C3471" s="273"/>
      <c r="D3471" s="273"/>
      <c r="E3471" s="273"/>
      <c r="F3471" s="273">
        <v>0</v>
      </c>
      <c r="G3471" s="273">
        <v>0</v>
      </c>
      <c r="H3471" s="274"/>
      <c r="I3471" s="275" t="s">
        <v>259</v>
      </c>
      <c r="J3471" s="271">
        <v>6981</v>
      </c>
      <c r="K3471" s="272">
        <v>11568</v>
      </c>
    </row>
    <row r="3472" spans="2:11" s="256" customFormat="1" ht="13.5" customHeight="1" x14ac:dyDescent="0.2">
      <c r="B3472" s="273"/>
      <c r="C3472" s="273"/>
      <c r="D3472" s="273"/>
      <c r="E3472" s="273"/>
      <c r="F3472" s="273">
        <v>6.1232609684702402</v>
      </c>
      <c r="G3472" s="273">
        <v>6.1318327045978789</v>
      </c>
      <c r="H3472" s="274">
        <v>4.2274154729013</v>
      </c>
      <c r="I3472" s="275" t="s">
        <v>260</v>
      </c>
      <c r="J3472" s="271">
        <v>6981</v>
      </c>
      <c r="K3472" s="272">
        <v>12479</v>
      </c>
    </row>
    <row r="3473" spans="2:11" s="256" customFormat="1" ht="13.5" customHeight="1" x14ac:dyDescent="0.2">
      <c r="B3473" s="273"/>
      <c r="C3473" s="273"/>
      <c r="D3473" s="273"/>
      <c r="E3473" s="273"/>
      <c r="F3473" s="273">
        <v>0.69942384107177002</v>
      </c>
      <c r="G3473" s="273">
        <v>0.69896720497779607</v>
      </c>
      <c r="H3473" s="274">
        <v>2.7201186163576798</v>
      </c>
      <c r="I3473" s="275" t="s">
        <v>261</v>
      </c>
      <c r="J3473" s="271">
        <v>6981</v>
      </c>
      <c r="K3473" s="272">
        <v>12480</v>
      </c>
    </row>
    <row r="3474" spans="2:11" s="256" customFormat="1" ht="13.5" customHeight="1" x14ac:dyDescent="0.2">
      <c r="B3474" s="273"/>
      <c r="C3474" s="273"/>
      <c r="D3474" s="273"/>
      <c r="E3474" s="273"/>
      <c r="F3474" s="273">
        <v>0.53871952887808605</v>
      </c>
      <c r="G3474" s="273">
        <v>0.56129752296616098</v>
      </c>
      <c r="H3474" s="274">
        <v>3.9176094521173495</v>
      </c>
      <c r="I3474" s="275" t="s">
        <v>262</v>
      </c>
      <c r="J3474" s="271">
        <v>6981</v>
      </c>
      <c r="K3474" s="272">
        <v>11578</v>
      </c>
    </row>
    <row r="3475" spans="2:11" s="256" customFormat="1" ht="13.5" customHeight="1" x14ac:dyDescent="0.2">
      <c r="B3475" s="273"/>
      <c r="C3475" s="273"/>
      <c r="D3475" s="273"/>
      <c r="E3475" s="273"/>
      <c r="F3475" s="273">
        <v>0</v>
      </c>
      <c r="G3475" s="273">
        <v>0</v>
      </c>
      <c r="H3475" s="274"/>
      <c r="I3475" s="275" t="s">
        <v>263</v>
      </c>
      <c r="J3475" s="271">
        <v>6981</v>
      </c>
      <c r="K3475" s="272">
        <v>12497</v>
      </c>
    </row>
    <row r="3476" spans="2:11" s="256" customFormat="1" ht="13.5" customHeight="1" x14ac:dyDescent="0.2">
      <c r="B3476" s="273"/>
      <c r="C3476" s="273"/>
      <c r="D3476" s="273"/>
      <c r="E3476" s="273"/>
      <c r="F3476" s="273">
        <v>0</v>
      </c>
      <c r="G3476" s="273">
        <v>0</v>
      </c>
      <c r="H3476" s="274"/>
      <c r="I3476" s="275" t="s">
        <v>264</v>
      </c>
      <c r="J3476" s="271">
        <v>6981</v>
      </c>
      <c r="K3476" s="272">
        <v>15546</v>
      </c>
    </row>
    <row r="3477" spans="2:11" s="256" customFormat="1" ht="13.5" customHeight="1" x14ac:dyDescent="0.2">
      <c r="B3477" s="273"/>
      <c r="C3477" s="273"/>
      <c r="D3477" s="273">
        <v>3</v>
      </c>
      <c r="E3477" s="273">
        <v>0</v>
      </c>
      <c r="F3477" s="273">
        <v>0</v>
      </c>
      <c r="G3477" s="273">
        <v>0</v>
      </c>
      <c r="H3477" s="274"/>
      <c r="I3477" s="275" t="s">
        <v>265</v>
      </c>
      <c r="J3477" s="271">
        <v>6981</v>
      </c>
      <c r="K3477" s="272">
        <v>12481</v>
      </c>
    </row>
    <row r="3478" spans="2:11" s="256" customFormat="1" ht="13.5" customHeight="1" x14ac:dyDescent="0.2">
      <c r="B3478" s="268"/>
      <c r="C3478" s="268"/>
      <c r="D3478" s="268"/>
      <c r="E3478" s="268"/>
      <c r="F3478" s="268">
        <v>13.790985670746601</v>
      </c>
      <c r="G3478" s="268">
        <v>14.800260506547399</v>
      </c>
      <c r="H3478" s="269">
        <v>2.7122089720709699</v>
      </c>
      <c r="I3478" s="270" t="s">
        <v>266</v>
      </c>
      <c r="J3478" s="271">
        <v>6981</v>
      </c>
      <c r="K3478" s="272">
        <v>13594</v>
      </c>
    </row>
    <row r="3479" spans="2:11" s="256" customFormat="1" ht="13.5" customHeight="1" x14ac:dyDescent="0.2">
      <c r="B3479" s="273"/>
      <c r="C3479" s="273"/>
      <c r="D3479" s="273"/>
      <c r="E3479" s="273"/>
      <c r="F3479" s="273">
        <v>1.1348255812494801</v>
      </c>
      <c r="G3479" s="273">
        <v>1.1395392578768098</v>
      </c>
      <c r="H3479" s="274">
        <v>0.54583288317194889</v>
      </c>
      <c r="I3479" s="275" t="s">
        <v>267</v>
      </c>
      <c r="J3479" s="271">
        <v>6981</v>
      </c>
      <c r="K3479" s="272">
        <v>15609</v>
      </c>
    </row>
    <row r="3480" spans="2:11" s="256" customFormat="1" ht="13.5" customHeight="1" x14ac:dyDescent="0.2">
      <c r="B3480" s="273"/>
      <c r="C3480" s="273"/>
      <c r="D3480" s="273"/>
      <c r="E3480" s="273"/>
      <c r="F3480" s="273">
        <v>10.2166976355084</v>
      </c>
      <c r="G3480" s="273">
        <v>11.216793699516899</v>
      </c>
      <c r="H3480" s="274">
        <v>3.3327189855138801</v>
      </c>
      <c r="I3480" s="275" t="s">
        <v>268</v>
      </c>
      <c r="J3480" s="271">
        <v>6981</v>
      </c>
      <c r="K3480" s="272">
        <v>11524</v>
      </c>
    </row>
    <row r="3481" spans="2:11" s="256" customFormat="1" ht="13.5" customHeight="1" x14ac:dyDescent="0.2">
      <c r="B3481" s="273"/>
      <c r="C3481" s="273"/>
      <c r="D3481" s="273"/>
      <c r="E3481" s="273"/>
      <c r="F3481" s="273">
        <v>0.5938833126607671</v>
      </c>
      <c r="G3481" s="273">
        <v>0.58957262433041202</v>
      </c>
      <c r="H3481" s="274">
        <v>4.6056653109553505</v>
      </c>
      <c r="I3481" s="275" t="s">
        <v>269</v>
      </c>
      <c r="J3481" s="271">
        <v>6981</v>
      </c>
      <c r="K3481" s="272">
        <v>15745</v>
      </c>
    </row>
    <row r="3482" spans="2:11" s="256" customFormat="1" ht="13.5" customHeight="1" x14ac:dyDescent="0.2">
      <c r="B3482" s="273"/>
      <c r="C3482" s="273"/>
      <c r="D3482" s="273"/>
      <c r="E3482" s="273"/>
      <c r="F3482" s="273">
        <v>0</v>
      </c>
      <c r="G3482" s="273">
        <v>0</v>
      </c>
      <c r="H3482" s="274"/>
      <c r="I3482" s="275" t="s">
        <v>270</v>
      </c>
      <c r="J3482" s="271">
        <v>6981</v>
      </c>
      <c r="K3482" s="272">
        <v>15545</v>
      </c>
    </row>
    <row r="3483" spans="2:11" s="256" customFormat="1" ht="13.5" customHeight="1" x14ac:dyDescent="0.2">
      <c r="B3483" s="268"/>
      <c r="C3483" s="268"/>
      <c r="D3483" s="268"/>
      <c r="E3483" s="268"/>
      <c r="F3483" s="268">
        <v>9.5686068326286087</v>
      </c>
      <c r="G3483" s="268">
        <v>9.5512622706501293</v>
      </c>
      <c r="H3483" s="269"/>
      <c r="I3483" s="270" t="s">
        <v>238</v>
      </c>
      <c r="J3483" s="271">
        <v>6981</v>
      </c>
      <c r="K3483" s="272">
        <v>13595</v>
      </c>
    </row>
    <row r="3484" spans="2:11" s="256" customFormat="1" ht="13.5" customHeight="1" x14ac:dyDescent="0.2">
      <c r="B3484" s="273"/>
      <c r="C3484" s="273"/>
      <c r="D3484" s="273"/>
      <c r="E3484" s="273"/>
      <c r="F3484" s="273">
        <v>0</v>
      </c>
      <c r="G3484" s="273">
        <v>0</v>
      </c>
      <c r="H3484" s="274"/>
      <c r="I3484" s="275" t="s">
        <v>271</v>
      </c>
      <c r="J3484" s="271">
        <v>6981</v>
      </c>
      <c r="K3484" s="272">
        <v>15610</v>
      </c>
    </row>
    <row r="3485" spans="2:11" s="256" customFormat="1" ht="13.5" customHeight="1" x14ac:dyDescent="0.2">
      <c r="B3485" s="273"/>
      <c r="C3485" s="273"/>
      <c r="D3485" s="273"/>
      <c r="E3485" s="273"/>
      <c r="F3485" s="273">
        <v>4.3746186722054601</v>
      </c>
      <c r="G3485" s="273">
        <v>4.3623348308133894</v>
      </c>
      <c r="H3485" s="274"/>
      <c r="I3485" s="275" t="s">
        <v>246</v>
      </c>
      <c r="J3485" s="271">
        <v>6981</v>
      </c>
      <c r="K3485" s="272">
        <v>15611</v>
      </c>
    </row>
    <row r="3486" spans="2:11" s="256" customFormat="1" ht="13.5" customHeight="1" x14ac:dyDescent="0.2">
      <c r="B3486" s="273"/>
      <c r="C3486" s="273"/>
      <c r="D3486" s="273"/>
      <c r="E3486" s="273"/>
      <c r="F3486" s="273">
        <v>5.1939881604231504</v>
      </c>
      <c r="G3486" s="273">
        <v>5.1889274398367293</v>
      </c>
      <c r="H3486" s="274"/>
      <c r="I3486" s="275" t="s">
        <v>272</v>
      </c>
      <c r="J3486" s="271">
        <v>6981</v>
      </c>
      <c r="K3486" s="272">
        <v>15608</v>
      </c>
    </row>
    <row r="3487" spans="2:11" s="256" customFormat="1" ht="13.5" customHeight="1" x14ac:dyDescent="0.2">
      <c r="B3487" s="268"/>
      <c r="C3487" s="268"/>
      <c r="D3487" s="268">
        <v>0</v>
      </c>
      <c r="E3487" s="268">
        <v>0</v>
      </c>
      <c r="F3487" s="268">
        <v>0</v>
      </c>
      <c r="G3487" s="268">
        <v>0</v>
      </c>
      <c r="H3487" s="269"/>
      <c r="I3487" s="270" t="s">
        <v>273</v>
      </c>
      <c r="J3487" s="271">
        <v>6981</v>
      </c>
      <c r="K3487" s="272">
        <v>15584</v>
      </c>
    </row>
    <row r="3488" spans="2:11" s="256" customFormat="1" ht="13.5" customHeight="1" x14ac:dyDescent="0.2">
      <c r="B3488" s="268"/>
      <c r="C3488" s="268"/>
      <c r="D3488" s="268"/>
      <c r="E3488" s="268"/>
      <c r="F3488" s="268">
        <v>0</v>
      </c>
      <c r="G3488" s="268">
        <v>0</v>
      </c>
      <c r="H3488" s="269"/>
      <c r="I3488" s="270" t="s">
        <v>274</v>
      </c>
      <c r="J3488" s="271">
        <v>6981</v>
      </c>
      <c r="K3488" s="272">
        <v>17728</v>
      </c>
    </row>
    <row r="3489" spans="2:11" s="256" customFormat="1" ht="13.5" customHeight="1" x14ac:dyDescent="0.2">
      <c r="B3489" s="268"/>
      <c r="C3489" s="268"/>
      <c r="D3489" s="268"/>
      <c r="E3489" s="268"/>
      <c r="F3489" s="268">
        <v>-5.4477392970951293</v>
      </c>
      <c r="G3489" s="268">
        <v>-5.4802903096866995</v>
      </c>
      <c r="H3489" s="269"/>
      <c r="I3489" s="270" t="s">
        <v>275</v>
      </c>
      <c r="J3489" s="271">
        <v>6981</v>
      </c>
      <c r="K3489" s="272">
        <v>15624</v>
      </c>
    </row>
    <row r="3490" spans="2:11" s="256" customFormat="1" ht="13.5" customHeight="1" x14ac:dyDescent="0.2">
      <c r="B3490" s="268"/>
      <c r="C3490" s="268"/>
      <c r="D3490" s="268">
        <v>10</v>
      </c>
      <c r="E3490" s="268">
        <v>1</v>
      </c>
      <c r="F3490" s="268">
        <v>5.0956815371219797</v>
      </c>
      <c r="G3490" s="268">
        <v>3.9443637661556097</v>
      </c>
      <c r="H3490" s="269"/>
      <c r="I3490" s="270" t="s">
        <v>276</v>
      </c>
      <c r="J3490" s="271">
        <v>6981</v>
      </c>
      <c r="K3490" s="272">
        <v>15644</v>
      </c>
    </row>
    <row r="3491" spans="2:11" s="256" customFormat="1" ht="13.5" customHeight="1" x14ac:dyDescent="0.2">
      <c r="B3491" s="268"/>
      <c r="C3491" s="268"/>
      <c r="D3491" s="268">
        <v>38</v>
      </c>
      <c r="E3491" s="268">
        <v>32</v>
      </c>
      <c r="F3491" s="268">
        <v>35.781442526638195</v>
      </c>
      <c r="G3491" s="268">
        <v>36.926239915667196</v>
      </c>
      <c r="H3491" s="269">
        <v>3.4372851975231695</v>
      </c>
      <c r="I3491" s="270" t="s">
        <v>239</v>
      </c>
      <c r="J3491" s="271">
        <v>6981</v>
      </c>
      <c r="K3491" s="272">
        <v>15704</v>
      </c>
    </row>
    <row r="3492" spans="2:11" s="256" customFormat="1" ht="13.5" customHeight="1" x14ac:dyDescent="0.2">
      <c r="B3492" s="268"/>
      <c r="C3492" s="268"/>
      <c r="D3492" s="268"/>
      <c r="E3492" s="268"/>
      <c r="F3492" s="268">
        <v>1.0407428902401101</v>
      </c>
      <c r="G3492" s="268">
        <v>1.0730254515116699</v>
      </c>
      <c r="H3492" s="269">
        <v>3.8415435901917396</v>
      </c>
      <c r="I3492" s="270" t="s">
        <v>277</v>
      </c>
      <c r="J3492" s="271">
        <v>6981</v>
      </c>
      <c r="K3492" s="272">
        <v>15749</v>
      </c>
    </row>
    <row r="3493" spans="2:11" s="256" customFormat="1" ht="13.5" customHeight="1" x14ac:dyDescent="0.2">
      <c r="B3493" s="268"/>
      <c r="C3493" s="268"/>
      <c r="D3493" s="268"/>
      <c r="E3493" s="268"/>
      <c r="F3493" s="268">
        <v>100</v>
      </c>
      <c r="G3493" s="268">
        <v>100</v>
      </c>
      <c r="H3493" s="269">
        <v>3.4194336467635695</v>
      </c>
      <c r="I3493" s="270" t="s">
        <v>278</v>
      </c>
      <c r="J3493" s="271">
        <v>6981</v>
      </c>
      <c r="K3493" s="272">
        <v>11258</v>
      </c>
    </row>
    <row r="3494" spans="2:11" s="256" customFormat="1" ht="13.5" customHeight="1" x14ac:dyDescent="0.2">
      <c r="B3494" s="268"/>
      <c r="C3494" s="268"/>
      <c r="D3494" s="268">
        <v>54</v>
      </c>
      <c r="E3494" s="268">
        <v>44</v>
      </c>
      <c r="F3494" s="268">
        <v>49.319710281138505</v>
      </c>
      <c r="G3494" s="268">
        <v>49.344395202423996</v>
      </c>
      <c r="H3494" s="269">
        <v>4.4175720033267396</v>
      </c>
      <c r="I3494" s="270" t="s">
        <v>240</v>
      </c>
      <c r="J3494" s="271">
        <v>6981</v>
      </c>
      <c r="K3494" s="272">
        <v>15705</v>
      </c>
    </row>
    <row r="3495" spans="2:11" s="256" customFormat="1" ht="13.5" customHeight="1" x14ac:dyDescent="0.2">
      <c r="B3495" s="268"/>
      <c r="C3495" s="268"/>
      <c r="D3495" s="268"/>
      <c r="E3495" s="268"/>
      <c r="F3495" s="268">
        <v>12.440390145050999</v>
      </c>
      <c r="G3495" s="268">
        <v>12.471254578577399</v>
      </c>
      <c r="H3495" s="269">
        <v>2.0108069486204601</v>
      </c>
      <c r="I3495" s="270" t="s">
        <v>279</v>
      </c>
      <c r="J3495" s="271">
        <v>6981</v>
      </c>
      <c r="K3495" s="272">
        <v>16144</v>
      </c>
    </row>
    <row r="3496" spans="2:11" s="256" customFormat="1" ht="13.5" customHeight="1" x14ac:dyDescent="0.2">
      <c r="B3496" s="273"/>
      <c r="C3496" s="273"/>
      <c r="D3496" s="273"/>
      <c r="E3496" s="273"/>
      <c r="F3496" s="273">
        <v>1.8455791413279599</v>
      </c>
      <c r="G3496" s="273">
        <v>1.8543549248232798</v>
      </c>
      <c r="H3496" s="274"/>
      <c r="I3496" s="275" t="s">
        <v>508</v>
      </c>
      <c r="J3496" s="271">
        <v>6981</v>
      </c>
      <c r="K3496" s="272">
        <v>12755</v>
      </c>
    </row>
    <row r="3497" spans="2:11" s="256" customFormat="1" ht="13.5" customHeight="1" x14ac:dyDescent="0.2">
      <c r="B3497" s="273"/>
      <c r="C3497" s="273"/>
      <c r="D3497" s="273"/>
      <c r="E3497" s="273"/>
      <c r="F3497" s="273">
        <v>0.26746453888934502</v>
      </c>
      <c r="G3497" s="273">
        <v>0.27798908344240797</v>
      </c>
      <c r="H3497" s="274">
        <v>3.0231890950850002</v>
      </c>
      <c r="I3497" s="275" t="s">
        <v>509</v>
      </c>
      <c r="J3497" s="271">
        <v>6981</v>
      </c>
      <c r="K3497" s="272">
        <v>12359</v>
      </c>
    </row>
    <row r="3498" spans="2:11" s="256" customFormat="1" ht="26.25" customHeight="1" x14ac:dyDescent="0.2"/>
    <row r="3499" spans="2:11" s="256" customFormat="1" ht="13.5" customHeight="1" x14ac:dyDescent="0.2">
      <c r="B3499" s="257"/>
      <c r="C3499" s="258"/>
      <c r="D3499" s="258"/>
      <c r="E3499" s="258"/>
      <c r="F3499" s="258"/>
      <c r="G3499" s="259"/>
      <c r="H3499" s="260" t="s">
        <v>391</v>
      </c>
      <c r="I3499" s="261"/>
      <c r="J3499" s="262" t="s">
        <v>228</v>
      </c>
      <c r="K3499" s="262" t="s">
        <v>229</v>
      </c>
    </row>
    <row r="3500" spans="2:11" s="256" customFormat="1" ht="13.5" customHeight="1" x14ac:dyDescent="0.2">
      <c r="B3500" s="263"/>
      <c r="C3500" s="264"/>
      <c r="D3500" s="264"/>
      <c r="E3500" s="264"/>
      <c r="F3500" s="369" t="s">
        <v>650</v>
      </c>
      <c r="G3500" s="369"/>
      <c r="H3500" s="369"/>
      <c r="I3500" s="261"/>
      <c r="J3500" s="261"/>
      <c r="K3500" s="265"/>
    </row>
    <row r="3501" spans="2:11" s="256" customFormat="1" ht="13.5" customHeight="1" x14ac:dyDescent="0.2">
      <c r="B3501" s="367" t="s">
        <v>231</v>
      </c>
      <c r="C3501" s="367"/>
      <c r="D3501" s="367" t="s">
        <v>232</v>
      </c>
      <c r="E3501" s="367"/>
      <c r="F3501" s="266" t="s">
        <v>232</v>
      </c>
      <c r="G3501" s="266" t="s">
        <v>232</v>
      </c>
      <c r="H3501" s="368" t="s">
        <v>231</v>
      </c>
      <c r="I3501" s="267" t="s">
        <v>233</v>
      </c>
      <c r="J3501" s="261"/>
      <c r="K3501" s="265"/>
    </row>
    <row r="3502" spans="2:11" s="256" customFormat="1" ht="13.5" customHeight="1" x14ac:dyDescent="0.2">
      <c r="B3502" s="266" t="s">
        <v>234</v>
      </c>
      <c r="C3502" s="266" t="s">
        <v>235</v>
      </c>
      <c r="D3502" s="266" t="s">
        <v>234</v>
      </c>
      <c r="E3502" s="266" t="s">
        <v>235</v>
      </c>
      <c r="F3502" s="266" t="s">
        <v>592</v>
      </c>
      <c r="G3502" s="266" t="s">
        <v>594</v>
      </c>
      <c r="H3502" s="368"/>
      <c r="I3502" s="261"/>
      <c r="J3502" s="261"/>
      <c r="K3502" s="265"/>
    </row>
    <row r="3503" spans="2:11" s="256" customFormat="1" ht="13.5" customHeight="1" x14ac:dyDescent="0.2">
      <c r="B3503" s="268"/>
      <c r="C3503" s="268"/>
      <c r="D3503" s="268"/>
      <c r="E3503" s="268"/>
      <c r="F3503" s="268">
        <v>38.791593310539</v>
      </c>
      <c r="G3503" s="268">
        <v>38.821980884816696</v>
      </c>
      <c r="H3503" s="269">
        <v>4.4506136520280393</v>
      </c>
      <c r="I3503" s="270" t="s">
        <v>236</v>
      </c>
      <c r="J3503" s="271">
        <v>7007</v>
      </c>
      <c r="K3503" s="272">
        <v>13591</v>
      </c>
    </row>
    <row r="3504" spans="2:11" s="256" customFormat="1" ht="13.5" customHeight="1" x14ac:dyDescent="0.2">
      <c r="B3504" s="268"/>
      <c r="C3504" s="268"/>
      <c r="D3504" s="268"/>
      <c r="E3504" s="268"/>
      <c r="F3504" s="268">
        <v>38.791593310539</v>
      </c>
      <c r="G3504" s="268">
        <v>38.821980884816696</v>
      </c>
      <c r="H3504" s="269">
        <v>4.4506136520280393</v>
      </c>
      <c r="I3504" s="270" t="s">
        <v>250</v>
      </c>
      <c r="J3504" s="271">
        <v>7007</v>
      </c>
      <c r="K3504" s="272">
        <v>19967</v>
      </c>
    </row>
    <row r="3505" spans="2:11" s="256" customFormat="1" ht="13.5" customHeight="1" x14ac:dyDescent="0.2">
      <c r="B3505" s="273"/>
      <c r="C3505" s="273"/>
      <c r="D3505" s="273"/>
      <c r="E3505" s="273"/>
      <c r="F3505" s="273">
        <v>21.438292096224004</v>
      </c>
      <c r="G3505" s="273">
        <v>21.466423737132597</v>
      </c>
      <c r="H3505" s="274">
        <v>4.8249328632291792</v>
      </c>
      <c r="I3505" s="275" t="s">
        <v>251</v>
      </c>
      <c r="J3505" s="271">
        <v>7007</v>
      </c>
      <c r="K3505" s="272">
        <v>15744</v>
      </c>
    </row>
    <row r="3506" spans="2:11" s="256" customFormat="1" ht="13.5" customHeight="1" x14ac:dyDescent="0.2">
      <c r="B3506" s="273"/>
      <c r="C3506" s="273"/>
      <c r="D3506" s="273"/>
      <c r="E3506" s="273"/>
      <c r="F3506" s="273">
        <v>15.3500987742294</v>
      </c>
      <c r="G3506" s="273">
        <v>15.3615786551797</v>
      </c>
      <c r="H3506" s="274">
        <v>3.68648846484676</v>
      </c>
      <c r="I3506" s="275" t="s">
        <v>252</v>
      </c>
      <c r="J3506" s="271">
        <v>7007</v>
      </c>
      <c r="K3506" s="272">
        <v>13462</v>
      </c>
    </row>
    <row r="3507" spans="2:11" s="256" customFormat="1" ht="13.5" customHeight="1" x14ac:dyDescent="0.2">
      <c r="B3507" s="273"/>
      <c r="C3507" s="273"/>
      <c r="D3507" s="273"/>
      <c r="E3507" s="273"/>
      <c r="F3507" s="273">
        <v>0</v>
      </c>
      <c r="G3507" s="273">
        <v>0</v>
      </c>
      <c r="H3507" s="274"/>
      <c r="I3507" s="275" t="s">
        <v>253</v>
      </c>
      <c r="J3507" s="271">
        <v>7007</v>
      </c>
      <c r="K3507" s="272">
        <v>15544</v>
      </c>
    </row>
    <row r="3508" spans="2:11" s="256" customFormat="1" ht="13.5" customHeight="1" x14ac:dyDescent="0.2">
      <c r="B3508" s="273"/>
      <c r="C3508" s="273"/>
      <c r="D3508" s="273"/>
      <c r="E3508" s="273"/>
      <c r="F3508" s="273">
        <v>0.47173255509998102</v>
      </c>
      <c r="G3508" s="273">
        <v>0.47053285333654199</v>
      </c>
      <c r="H3508" s="274">
        <v>4.6000000000000005</v>
      </c>
      <c r="I3508" s="275" t="s">
        <v>254</v>
      </c>
      <c r="J3508" s="271">
        <v>7007</v>
      </c>
      <c r="K3508" s="272">
        <v>12978</v>
      </c>
    </row>
    <row r="3509" spans="2:11" s="256" customFormat="1" ht="13.5" customHeight="1" x14ac:dyDescent="0.2">
      <c r="B3509" s="268"/>
      <c r="C3509" s="268"/>
      <c r="D3509" s="268"/>
      <c r="E3509" s="268"/>
      <c r="F3509" s="268">
        <v>37.921558715949601</v>
      </c>
      <c r="G3509" s="268">
        <v>37.838658253690092</v>
      </c>
      <c r="H3509" s="269">
        <v>3.0785602752313803</v>
      </c>
      <c r="I3509" s="270" t="s">
        <v>237</v>
      </c>
      <c r="J3509" s="271">
        <v>7007</v>
      </c>
      <c r="K3509" s="272">
        <v>17726</v>
      </c>
    </row>
    <row r="3510" spans="2:11" s="256" customFormat="1" ht="13.5" customHeight="1" x14ac:dyDescent="0.2">
      <c r="B3510" s="273"/>
      <c r="C3510" s="273"/>
      <c r="D3510" s="273"/>
      <c r="E3510" s="273"/>
      <c r="F3510" s="273">
        <v>5.3719043975907992</v>
      </c>
      <c r="G3510" s="273">
        <v>5.2545407799279191</v>
      </c>
      <c r="H3510" s="274"/>
      <c r="I3510" s="275" t="s">
        <v>255</v>
      </c>
      <c r="J3510" s="271">
        <v>7007</v>
      </c>
      <c r="K3510" s="272">
        <v>17727</v>
      </c>
    </row>
    <row r="3511" spans="2:11" s="256" customFormat="1" ht="13.5" customHeight="1" x14ac:dyDescent="0.2">
      <c r="B3511" s="268"/>
      <c r="C3511" s="268"/>
      <c r="D3511" s="268"/>
      <c r="E3511" s="268"/>
      <c r="F3511" s="268">
        <v>32.549654318358797</v>
      </c>
      <c r="G3511" s="268">
        <v>32.584117473762099</v>
      </c>
      <c r="H3511" s="269">
        <v>3.5866372986926098</v>
      </c>
      <c r="I3511" s="270" t="s">
        <v>256</v>
      </c>
      <c r="J3511" s="271">
        <v>7007</v>
      </c>
      <c r="K3511" s="272">
        <v>13592</v>
      </c>
    </row>
    <row r="3512" spans="2:11" s="256" customFormat="1" ht="13.5" customHeight="1" x14ac:dyDescent="0.2">
      <c r="B3512" s="273"/>
      <c r="C3512" s="273"/>
      <c r="D3512" s="273"/>
      <c r="E3512" s="273"/>
      <c r="F3512" s="273">
        <v>11.928047078893099</v>
      </c>
      <c r="G3512" s="273">
        <v>11.939557635814298</v>
      </c>
      <c r="H3512" s="274">
        <v>0.63536223505544098</v>
      </c>
      <c r="I3512" s="275" t="s">
        <v>257</v>
      </c>
      <c r="J3512" s="271">
        <v>7007</v>
      </c>
      <c r="K3512" s="272">
        <v>11566</v>
      </c>
    </row>
    <row r="3513" spans="2:11" s="256" customFormat="1" ht="13.5" customHeight="1" x14ac:dyDescent="0.2">
      <c r="B3513" s="273"/>
      <c r="C3513" s="273"/>
      <c r="D3513" s="273"/>
      <c r="E3513" s="273"/>
      <c r="F3513" s="273">
        <v>10.804675016484399</v>
      </c>
      <c r="G3513" s="273">
        <v>10.8259226066629</v>
      </c>
      <c r="H3513" s="274">
        <v>5.929457746249839</v>
      </c>
      <c r="I3513" s="275" t="s">
        <v>258</v>
      </c>
      <c r="J3513" s="271">
        <v>7007</v>
      </c>
      <c r="K3513" s="272">
        <v>13419</v>
      </c>
    </row>
    <row r="3514" spans="2:11" s="256" customFormat="1" ht="13.5" customHeight="1" x14ac:dyDescent="0.2">
      <c r="B3514" s="273"/>
      <c r="C3514" s="273"/>
      <c r="D3514" s="273"/>
      <c r="E3514" s="273"/>
      <c r="F3514" s="273">
        <v>0</v>
      </c>
      <c r="G3514" s="273">
        <v>0</v>
      </c>
      <c r="H3514" s="274"/>
      <c r="I3514" s="275" t="s">
        <v>259</v>
      </c>
      <c r="J3514" s="271">
        <v>7007</v>
      </c>
      <c r="K3514" s="272">
        <v>11568</v>
      </c>
    </row>
    <row r="3515" spans="2:11" s="256" customFormat="1" ht="13.5" customHeight="1" x14ac:dyDescent="0.2">
      <c r="B3515" s="273"/>
      <c r="C3515" s="273"/>
      <c r="D3515" s="273"/>
      <c r="E3515" s="273"/>
      <c r="F3515" s="273">
        <v>9.2462446495168997</v>
      </c>
      <c r="G3515" s="273">
        <v>9.2476634924739685</v>
      </c>
      <c r="H3515" s="274">
        <v>4.7390137240155195</v>
      </c>
      <c r="I3515" s="275" t="s">
        <v>260</v>
      </c>
      <c r="J3515" s="271">
        <v>7007</v>
      </c>
      <c r="K3515" s="272">
        <v>12479</v>
      </c>
    </row>
    <row r="3516" spans="2:11" s="256" customFormat="1" ht="13.5" customHeight="1" x14ac:dyDescent="0.2">
      <c r="B3516" s="273"/>
      <c r="C3516" s="273"/>
      <c r="D3516" s="273"/>
      <c r="E3516" s="273"/>
      <c r="F3516" s="273">
        <v>0.57068757346432897</v>
      </c>
      <c r="G3516" s="273">
        <v>0.57097373881101687</v>
      </c>
      <c r="H3516" s="274">
        <v>2.2450625939432198</v>
      </c>
      <c r="I3516" s="275" t="s">
        <v>261</v>
      </c>
      <c r="J3516" s="271">
        <v>7007</v>
      </c>
      <c r="K3516" s="272">
        <v>12480</v>
      </c>
    </row>
    <row r="3517" spans="2:11" s="256" customFormat="1" ht="13.5" customHeight="1" x14ac:dyDescent="0.2">
      <c r="B3517" s="273"/>
      <c r="C3517" s="273"/>
      <c r="D3517" s="273"/>
      <c r="E3517" s="273"/>
      <c r="F3517" s="273">
        <v>0</v>
      </c>
      <c r="G3517" s="273">
        <v>0</v>
      </c>
      <c r="H3517" s="274"/>
      <c r="I3517" s="275" t="s">
        <v>262</v>
      </c>
      <c r="J3517" s="271">
        <v>7007</v>
      </c>
      <c r="K3517" s="272">
        <v>11578</v>
      </c>
    </row>
    <row r="3518" spans="2:11" s="256" customFormat="1" ht="13.5" customHeight="1" x14ac:dyDescent="0.2">
      <c r="B3518" s="273"/>
      <c r="C3518" s="273"/>
      <c r="D3518" s="273"/>
      <c r="E3518" s="273"/>
      <c r="F3518" s="273">
        <v>0</v>
      </c>
      <c r="G3518" s="273">
        <v>0</v>
      </c>
      <c r="H3518" s="274"/>
      <c r="I3518" s="275" t="s">
        <v>263</v>
      </c>
      <c r="J3518" s="271">
        <v>7007</v>
      </c>
      <c r="K3518" s="272">
        <v>12497</v>
      </c>
    </row>
    <row r="3519" spans="2:11" s="256" customFormat="1" ht="13.5" customHeight="1" x14ac:dyDescent="0.2">
      <c r="B3519" s="273"/>
      <c r="C3519" s="273"/>
      <c r="D3519" s="273"/>
      <c r="E3519" s="273"/>
      <c r="F3519" s="273">
        <v>0</v>
      </c>
      <c r="G3519" s="273">
        <v>0</v>
      </c>
      <c r="H3519" s="274"/>
      <c r="I3519" s="275" t="s">
        <v>264</v>
      </c>
      <c r="J3519" s="271">
        <v>7007</v>
      </c>
      <c r="K3519" s="272">
        <v>15546</v>
      </c>
    </row>
    <row r="3520" spans="2:11" s="256" customFormat="1" ht="13.5" customHeight="1" x14ac:dyDescent="0.2">
      <c r="B3520" s="273"/>
      <c r="C3520" s="273"/>
      <c r="D3520" s="273"/>
      <c r="E3520" s="273"/>
      <c r="F3520" s="273">
        <v>0</v>
      </c>
      <c r="G3520" s="273">
        <v>0</v>
      </c>
      <c r="H3520" s="274"/>
      <c r="I3520" s="275" t="s">
        <v>265</v>
      </c>
      <c r="J3520" s="271">
        <v>7007</v>
      </c>
      <c r="K3520" s="272">
        <v>12481</v>
      </c>
    </row>
    <row r="3521" spans="2:11" s="256" customFormat="1" ht="13.5" customHeight="1" x14ac:dyDescent="0.2">
      <c r="B3521" s="268"/>
      <c r="C3521" s="268"/>
      <c r="D3521" s="268"/>
      <c r="E3521" s="268"/>
      <c r="F3521" s="268">
        <v>9.6231095583460302</v>
      </c>
      <c r="G3521" s="268">
        <v>9.6797145511532801</v>
      </c>
      <c r="H3521" s="269">
        <v>2.6400119262519399</v>
      </c>
      <c r="I3521" s="270" t="s">
        <v>266</v>
      </c>
      <c r="J3521" s="271">
        <v>7007</v>
      </c>
      <c r="K3521" s="272">
        <v>13594</v>
      </c>
    </row>
    <row r="3522" spans="2:11" s="256" customFormat="1" ht="13.5" customHeight="1" x14ac:dyDescent="0.2">
      <c r="B3522" s="273"/>
      <c r="C3522" s="273"/>
      <c r="D3522" s="273"/>
      <c r="E3522" s="273"/>
      <c r="F3522" s="273">
        <v>0.96656690062116102</v>
      </c>
      <c r="G3522" s="273">
        <v>0.97158957174596794</v>
      </c>
      <c r="H3522" s="274">
        <v>0.54395730451884394</v>
      </c>
      <c r="I3522" s="275" t="s">
        <v>267</v>
      </c>
      <c r="J3522" s="271">
        <v>7007</v>
      </c>
      <c r="K3522" s="272">
        <v>15609</v>
      </c>
    </row>
    <row r="3523" spans="2:11" s="256" customFormat="1" ht="13.5" customHeight="1" x14ac:dyDescent="0.2">
      <c r="B3523" s="273"/>
      <c r="C3523" s="273"/>
      <c r="D3523" s="273"/>
      <c r="E3523" s="273"/>
      <c r="F3523" s="273">
        <v>7.5423323772227597</v>
      </c>
      <c r="G3523" s="273">
        <v>7.5930174988137198</v>
      </c>
      <c r="H3523" s="274">
        <v>2.8723800717512598</v>
      </c>
      <c r="I3523" s="275" t="s">
        <v>268</v>
      </c>
      <c r="J3523" s="271">
        <v>7007</v>
      </c>
      <c r="K3523" s="272">
        <v>11524</v>
      </c>
    </row>
    <row r="3524" spans="2:11" s="256" customFormat="1" ht="13.5" customHeight="1" x14ac:dyDescent="0.2">
      <c r="B3524" s="273"/>
      <c r="C3524" s="273"/>
      <c r="D3524" s="273"/>
      <c r="E3524" s="273"/>
      <c r="F3524" s="273">
        <v>0.60754255814563707</v>
      </c>
      <c r="G3524" s="273">
        <v>0.60735642775844001</v>
      </c>
      <c r="H3524" s="274">
        <v>5.2916583666454295</v>
      </c>
      <c r="I3524" s="275" t="s">
        <v>269</v>
      </c>
      <c r="J3524" s="271">
        <v>7007</v>
      </c>
      <c r="K3524" s="272">
        <v>15745</v>
      </c>
    </row>
    <row r="3525" spans="2:11" s="256" customFormat="1" ht="13.5" customHeight="1" x14ac:dyDescent="0.2">
      <c r="B3525" s="273"/>
      <c r="C3525" s="273"/>
      <c r="D3525" s="273"/>
      <c r="E3525" s="273"/>
      <c r="F3525" s="273">
        <v>0</v>
      </c>
      <c r="G3525" s="273">
        <v>0</v>
      </c>
      <c r="H3525" s="274"/>
      <c r="I3525" s="275" t="s">
        <v>270</v>
      </c>
      <c r="J3525" s="271">
        <v>7007</v>
      </c>
      <c r="K3525" s="272">
        <v>15545</v>
      </c>
    </row>
    <row r="3526" spans="2:11" s="256" customFormat="1" ht="13.5" customHeight="1" x14ac:dyDescent="0.2">
      <c r="B3526" s="268"/>
      <c r="C3526" s="268"/>
      <c r="D3526" s="268"/>
      <c r="E3526" s="268"/>
      <c r="F3526" s="268">
        <v>13.663738415165398</v>
      </c>
      <c r="G3526" s="268">
        <v>13.659646310340001</v>
      </c>
      <c r="H3526" s="269"/>
      <c r="I3526" s="270" t="s">
        <v>238</v>
      </c>
      <c r="J3526" s="271">
        <v>7007</v>
      </c>
      <c r="K3526" s="272">
        <v>13595</v>
      </c>
    </row>
    <row r="3527" spans="2:11" s="256" customFormat="1" ht="13.5" customHeight="1" x14ac:dyDescent="0.2">
      <c r="B3527" s="273"/>
      <c r="C3527" s="273"/>
      <c r="D3527" s="273"/>
      <c r="E3527" s="273"/>
      <c r="F3527" s="273">
        <v>0</v>
      </c>
      <c r="G3527" s="273">
        <v>0</v>
      </c>
      <c r="H3527" s="274"/>
      <c r="I3527" s="275" t="s">
        <v>271</v>
      </c>
      <c r="J3527" s="271">
        <v>7007</v>
      </c>
      <c r="K3527" s="272">
        <v>15610</v>
      </c>
    </row>
    <row r="3528" spans="2:11" s="256" customFormat="1" ht="13.5" customHeight="1" x14ac:dyDescent="0.2">
      <c r="B3528" s="273"/>
      <c r="C3528" s="273"/>
      <c r="D3528" s="273"/>
      <c r="E3528" s="273"/>
      <c r="F3528" s="273">
        <v>5.8814482333512297</v>
      </c>
      <c r="G3528" s="273">
        <v>5.87362766795576</v>
      </c>
      <c r="H3528" s="274"/>
      <c r="I3528" s="275" t="s">
        <v>246</v>
      </c>
      <c r="J3528" s="271">
        <v>7007</v>
      </c>
      <c r="K3528" s="272">
        <v>15611</v>
      </c>
    </row>
    <row r="3529" spans="2:11" s="256" customFormat="1" ht="13.5" customHeight="1" x14ac:dyDescent="0.2">
      <c r="B3529" s="273"/>
      <c r="C3529" s="273"/>
      <c r="D3529" s="273"/>
      <c r="E3529" s="273"/>
      <c r="F3529" s="273">
        <v>7.7822901818141297</v>
      </c>
      <c r="G3529" s="273">
        <v>7.7860186423842395</v>
      </c>
      <c r="H3529" s="274"/>
      <c r="I3529" s="275" t="s">
        <v>272</v>
      </c>
      <c r="J3529" s="271">
        <v>7007</v>
      </c>
      <c r="K3529" s="272">
        <v>15608</v>
      </c>
    </row>
    <row r="3530" spans="2:11" s="256" customFormat="1" ht="13.5" customHeight="1" x14ac:dyDescent="0.2">
      <c r="B3530" s="268"/>
      <c r="C3530" s="268"/>
      <c r="D3530" s="268"/>
      <c r="E3530" s="268"/>
      <c r="F3530" s="268">
        <v>0</v>
      </c>
      <c r="G3530" s="268">
        <v>0</v>
      </c>
      <c r="H3530" s="269"/>
      <c r="I3530" s="270" t="s">
        <v>273</v>
      </c>
      <c r="J3530" s="271">
        <v>7007</v>
      </c>
      <c r="K3530" s="272">
        <v>15584</v>
      </c>
    </row>
    <row r="3531" spans="2:11" s="256" customFormat="1" ht="13.5" customHeight="1" x14ac:dyDescent="0.2">
      <c r="B3531" s="268"/>
      <c r="C3531" s="268"/>
      <c r="D3531" s="268"/>
      <c r="E3531" s="268"/>
      <c r="F3531" s="268">
        <v>0</v>
      </c>
      <c r="G3531" s="268">
        <v>0</v>
      </c>
      <c r="H3531" s="269"/>
      <c r="I3531" s="270" t="s">
        <v>274</v>
      </c>
      <c r="J3531" s="271">
        <v>7007</v>
      </c>
      <c r="K3531" s="272">
        <v>17728</v>
      </c>
    </row>
    <row r="3532" spans="2:11" s="256" customFormat="1" ht="13.5" customHeight="1" x14ac:dyDescent="0.2">
      <c r="B3532" s="268"/>
      <c r="C3532" s="268"/>
      <c r="D3532" s="268"/>
      <c r="E3532" s="268"/>
      <c r="F3532" s="268">
        <v>-11.762402771166</v>
      </c>
      <c r="G3532" s="268">
        <v>-11.8498534349261</v>
      </c>
      <c r="H3532" s="269"/>
      <c r="I3532" s="270" t="s">
        <v>275</v>
      </c>
      <c r="J3532" s="271">
        <v>7007</v>
      </c>
      <c r="K3532" s="272">
        <v>15624</v>
      </c>
    </row>
    <row r="3533" spans="2:11" s="256" customFormat="1" ht="13.5" customHeight="1" x14ac:dyDescent="0.2">
      <c r="B3533" s="268"/>
      <c r="C3533" s="268"/>
      <c r="D3533" s="268"/>
      <c r="E3533" s="268"/>
      <c r="F3533" s="268">
        <v>5.87857211994727</v>
      </c>
      <c r="G3533" s="268">
        <v>5.7622918327630694</v>
      </c>
      <c r="H3533" s="269"/>
      <c r="I3533" s="270" t="s">
        <v>276</v>
      </c>
      <c r="J3533" s="271">
        <v>7007</v>
      </c>
      <c r="K3533" s="272">
        <v>15644</v>
      </c>
    </row>
    <row r="3534" spans="2:11" s="256" customFormat="1" ht="13.5" customHeight="1" x14ac:dyDescent="0.2">
      <c r="B3534" s="268"/>
      <c r="C3534" s="268"/>
      <c r="D3534" s="268"/>
      <c r="E3534" s="268"/>
      <c r="F3534" s="268">
        <v>34.848375817564595</v>
      </c>
      <c r="G3534" s="268">
        <v>34.904035452204695</v>
      </c>
      <c r="H3534" s="269">
        <v>3.9317978019551902</v>
      </c>
      <c r="I3534" s="270" t="s">
        <v>239</v>
      </c>
      <c r="J3534" s="271">
        <v>7007</v>
      </c>
      <c r="K3534" s="272">
        <v>15704</v>
      </c>
    </row>
    <row r="3535" spans="2:11" s="256" customFormat="1" ht="13.5" customHeight="1" x14ac:dyDescent="0.2">
      <c r="B3535" s="268"/>
      <c r="C3535" s="268"/>
      <c r="D3535" s="268"/>
      <c r="E3535" s="268"/>
      <c r="F3535" s="268">
        <v>2.0032024400856203</v>
      </c>
      <c r="G3535" s="268">
        <v>1.9939784925043698</v>
      </c>
      <c r="H3535" s="269">
        <v>6.2999686837603592</v>
      </c>
      <c r="I3535" s="270" t="s">
        <v>277</v>
      </c>
      <c r="J3535" s="271">
        <v>7007</v>
      </c>
      <c r="K3535" s="272">
        <v>15749</v>
      </c>
    </row>
    <row r="3536" spans="2:11" s="256" customFormat="1" ht="13.5" customHeight="1" x14ac:dyDescent="0.2">
      <c r="B3536" s="268"/>
      <c r="C3536" s="268"/>
      <c r="D3536" s="268"/>
      <c r="E3536" s="268"/>
      <c r="F3536" s="268">
        <v>100</v>
      </c>
      <c r="G3536" s="268">
        <v>100</v>
      </c>
      <c r="H3536" s="269">
        <v>3.14795323011244</v>
      </c>
      <c r="I3536" s="270" t="s">
        <v>278</v>
      </c>
      <c r="J3536" s="271">
        <v>7007</v>
      </c>
      <c r="K3536" s="272">
        <v>11258</v>
      </c>
    </row>
    <row r="3537" spans="2:11" s="256" customFormat="1" ht="13.5" customHeight="1" x14ac:dyDescent="0.2">
      <c r="B3537" s="268"/>
      <c r="C3537" s="268"/>
      <c r="D3537" s="268"/>
      <c r="E3537" s="268"/>
      <c r="F3537" s="268">
        <v>45.137581092222696</v>
      </c>
      <c r="G3537" s="268">
        <v>45.203493551355699</v>
      </c>
      <c r="H3537" s="269">
        <v>3.8905183123964999</v>
      </c>
      <c r="I3537" s="270" t="s">
        <v>240</v>
      </c>
      <c r="J3537" s="271">
        <v>7007</v>
      </c>
      <c r="K3537" s="272">
        <v>15705</v>
      </c>
    </row>
    <row r="3538" spans="2:11" s="256" customFormat="1" ht="13.5" customHeight="1" x14ac:dyDescent="0.2">
      <c r="B3538" s="268"/>
      <c r="C3538" s="268"/>
      <c r="D3538" s="268"/>
      <c r="E3538" s="268"/>
      <c r="F3538" s="268">
        <v>3.72300451242997</v>
      </c>
      <c r="G3538" s="268">
        <v>3.6995304475485198</v>
      </c>
      <c r="H3538" s="269">
        <v>1.52078140497799</v>
      </c>
      <c r="I3538" s="270" t="s">
        <v>279</v>
      </c>
      <c r="J3538" s="271">
        <v>7007</v>
      </c>
      <c r="K3538" s="272">
        <v>16144</v>
      </c>
    </row>
    <row r="3539" spans="2:11" s="256" customFormat="1" ht="13.5" customHeight="1" x14ac:dyDescent="0.2">
      <c r="B3539" s="273"/>
      <c r="C3539" s="273"/>
      <c r="D3539" s="273"/>
      <c r="E3539" s="273"/>
      <c r="F3539" s="273">
        <v>0.50666772235647206</v>
      </c>
      <c r="G3539" s="273">
        <v>0.50775105283514799</v>
      </c>
      <c r="H3539" s="274"/>
      <c r="I3539" s="275" t="s">
        <v>508</v>
      </c>
      <c r="J3539" s="271">
        <v>7007</v>
      </c>
      <c r="K3539" s="272">
        <v>12755</v>
      </c>
    </row>
    <row r="3540" spans="2:11" s="256" customFormat="1" ht="13.5" customHeight="1" x14ac:dyDescent="0.2">
      <c r="B3540" s="273"/>
      <c r="C3540" s="273"/>
      <c r="D3540" s="273"/>
      <c r="E3540" s="273"/>
      <c r="F3540" s="273">
        <v>1.5314698849856399</v>
      </c>
      <c r="G3540" s="273">
        <v>1.5234456391678299</v>
      </c>
      <c r="H3540" s="274">
        <v>6.8236032512058298</v>
      </c>
      <c r="I3540" s="275" t="s">
        <v>509</v>
      </c>
      <c r="J3540" s="271">
        <v>7007</v>
      </c>
      <c r="K3540" s="272">
        <v>12359</v>
      </c>
    </row>
    <row r="3541" spans="2:11" s="256" customFormat="1" ht="26.25" customHeight="1" x14ac:dyDescent="0.2"/>
    <row r="3542" spans="2:11" s="256" customFormat="1" ht="13.5" customHeight="1" x14ac:dyDescent="0.2">
      <c r="B3542" s="257"/>
      <c r="C3542" s="258"/>
      <c r="D3542" s="258"/>
      <c r="E3542" s="258"/>
      <c r="F3542" s="258"/>
      <c r="G3542" s="259"/>
      <c r="H3542" s="260" t="s">
        <v>392</v>
      </c>
      <c r="I3542" s="261"/>
      <c r="J3542" s="262" t="s">
        <v>228</v>
      </c>
      <c r="K3542" s="262" t="s">
        <v>229</v>
      </c>
    </row>
    <row r="3543" spans="2:11" s="256" customFormat="1" ht="13.5" customHeight="1" x14ac:dyDescent="0.2">
      <c r="B3543" s="263"/>
      <c r="C3543" s="264"/>
      <c r="D3543" s="264"/>
      <c r="E3543" s="264"/>
      <c r="F3543" s="369" t="s">
        <v>651</v>
      </c>
      <c r="G3543" s="369"/>
      <c r="H3543" s="369"/>
      <c r="I3543" s="261"/>
      <c r="J3543" s="261"/>
      <c r="K3543" s="265"/>
    </row>
    <row r="3544" spans="2:11" s="256" customFormat="1" ht="13.5" customHeight="1" x14ac:dyDescent="0.2">
      <c r="B3544" s="367" t="s">
        <v>231</v>
      </c>
      <c r="C3544" s="367"/>
      <c r="D3544" s="367" t="s">
        <v>232</v>
      </c>
      <c r="E3544" s="367"/>
      <c r="F3544" s="266" t="s">
        <v>232</v>
      </c>
      <c r="G3544" s="266" t="s">
        <v>232</v>
      </c>
      <c r="H3544" s="368" t="s">
        <v>231</v>
      </c>
      <c r="I3544" s="267" t="s">
        <v>233</v>
      </c>
      <c r="J3544" s="261"/>
      <c r="K3544" s="265"/>
    </row>
    <row r="3545" spans="2:11" s="256" customFormat="1" ht="13.5" customHeight="1" x14ac:dyDescent="0.2">
      <c r="B3545" s="266" t="s">
        <v>234</v>
      </c>
      <c r="C3545" s="266" t="s">
        <v>235</v>
      </c>
      <c r="D3545" s="266" t="s">
        <v>234</v>
      </c>
      <c r="E3545" s="266" t="s">
        <v>235</v>
      </c>
      <c r="F3545" s="266" t="s">
        <v>592</v>
      </c>
      <c r="G3545" s="266" t="s">
        <v>594</v>
      </c>
      <c r="H3545" s="368"/>
      <c r="I3545" s="261"/>
      <c r="J3545" s="261"/>
      <c r="K3545" s="265"/>
    </row>
    <row r="3546" spans="2:11" s="256" customFormat="1" ht="13.5" customHeight="1" x14ac:dyDescent="0.2">
      <c r="B3546" s="268">
        <v>5.5</v>
      </c>
      <c r="C3546" s="268">
        <v>3.5</v>
      </c>
      <c r="D3546" s="268"/>
      <c r="E3546" s="268"/>
      <c r="F3546" s="268">
        <v>91.852926050350092</v>
      </c>
      <c r="G3546" s="268">
        <v>91.932807906811604</v>
      </c>
      <c r="H3546" s="269">
        <v>4.4092059905073704</v>
      </c>
      <c r="I3546" s="270" t="s">
        <v>236</v>
      </c>
      <c r="J3546" s="271">
        <v>7058</v>
      </c>
      <c r="K3546" s="272">
        <v>13591</v>
      </c>
    </row>
    <row r="3547" spans="2:11" s="256" customFormat="1" ht="13.5" customHeight="1" x14ac:dyDescent="0.2">
      <c r="B3547" s="268"/>
      <c r="C3547" s="268"/>
      <c r="D3547" s="268"/>
      <c r="E3547" s="268"/>
      <c r="F3547" s="268">
        <v>91.852926050350092</v>
      </c>
      <c r="G3547" s="268">
        <v>91.932807906811604</v>
      </c>
      <c r="H3547" s="269">
        <v>4.4092059905073704</v>
      </c>
      <c r="I3547" s="270" t="s">
        <v>250</v>
      </c>
      <c r="J3547" s="271">
        <v>7058</v>
      </c>
      <c r="K3547" s="272">
        <v>19967</v>
      </c>
    </row>
    <row r="3548" spans="2:11" s="256" customFormat="1" ht="13.5" customHeight="1" x14ac:dyDescent="0.2">
      <c r="B3548" s="273"/>
      <c r="C3548" s="273"/>
      <c r="D3548" s="273"/>
      <c r="E3548" s="273"/>
      <c r="F3548" s="273">
        <v>52.790361530778696</v>
      </c>
      <c r="G3548" s="273">
        <v>52.783222777639999</v>
      </c>
      <c r="H3548" s="274">
        <v>5.0890765604414794</v>
      </c>
      <c r="I3548" s="275" t="s">
        <v>251</v>
      </c>
      <c r="J3548" s="271">
        <v>7058</v>
      </c>
      <c r="K3548" s="272">
        <v>15744</v>
      </c>
    </row>
    <row r="3549" spans="2:11" s="256" customFormat="1" ht="13.5" customHeight="1" x14ac:dyDescent="0.2">
      <c r="B3549" s="273"/>
      <c r="C3549" s="273"/>
      <c r="D3549" s="273"/>
      <c r="E3549" s="273"/>
      <c r="F3549" s="273">
        <v>30.886112846149096</v>
      </c>
      <c r="G3549" s="273">
        <v>30.9687174103865</v>
      </c>
      <c r="H3549" s="274">
        <v>3.1626612871342701</v>
      </c>
      <c r="I3549" s="275" t="s">
        <v>252</v>
      </c>
      <c r="J3549" s="271">
        <v>7058</v>
      </c>
      <c r="K3549" s="272">
        <v>13462</v>
      </c>
    </row>
    <row r="3550" spans="2:11" s="256" customFormat="1" ht="13.5" customHeight="1" x14ac:dyDescent="0.2">
      <c r="B3550" s="273"/>
      <c r="C3550" s="273"/>
      <c r="D3550" s="273"/>
      <c r="E3550" s="273"/>
      <c r="F3550" s="273">
        <v>7.0229988390223292</v>
      </c>
      <c r="G3550" s="273">
        <v>7.0176589245097896</v>
      </c>
      <c r="H3550" s="274">
        <v>5.002519003335939</v>
      </c>
      <c r="I3550" s="275" t="s">
        <v>253</v>
      </c>
      <c r="J3550" s="271">
        <v>7058</v>
      </c>
      <c r="K3550" s="272">
        <v>15544</v>
      </c>
    </row>
    <row r="3551" spans="2:11" s="256" customFormat="1" ht="13.5" customHeight="1" x14ac:dyDescent="0.2">
      <c r="B3551" s="273"/>
      <c r="C3551" s="273"/>
      <c r="D3551" s="273"/>
      <c r="E3551" s="273"/>
      <c r="F3551" s="273">
        <v>0.25613368040073603</v>
      </c>
      <c r="G3551" s="273">
        <v>0.25511073808816304</v>
      </c>
      <c r="H3551" s="274">
        <v>4.6000000000000005</v>
      </c>
      <c r="I3551" s="275" t="s">
        <v>254</v>
      </c>
      <c r="J3551" s="271">
        <v>7058</v>
      </c>
      <c r="K3551" s="272">
        <v>12978</v>
      </c>
    </row>
    <row r="3552" spans="2:11" s="256" customFormat="1" ht="13.5" customHeight="1" x14ac:dyDescent="0.2">
      <c r="B3552" s="268"/>
      <c r="C3552" s="268"/>
      <c r="D3552" s="268"/>
      <c r="E3552" s="268"/>
      <c r="F3552" s="268">
        <v>8.1587841327115704</v>
      </c>
      <c r="G3552" s="268">
        <v>8.0513461429765201</v>
      </c>
      <c r="H3552" s="269">
        <v>3.7201961768087997</v>
      </c>
      <c r="I3552" s="270" t="s">
        <v>237</v>
      </c>
      <c r="J3552" s="271">
        <v>7058</v>
      </c>
      <c r="K3552" s="272">
        <v>17726</v>
      </c>
    </row>
    <row r="3553" spans="2:11" s="256" customFormat="1" ht="13.5" customHeight="1" x14ac:dyDescent="0.2">
      <c r="B3553" s="273"/>
      <c r="C3553" s="273"/>
      <c r="D3553" s="273"/>
      <c r="E3553" s="273"/>
      <c r="F3553" s="273">
        <v>1.9354470088064399</v>
      </c>
      <c r="G3553" s="273">
        <v>1.80892065888223</v>
      </c>
      <c r="H3553" s="274"/>
      <c r="I3553" s="275" t="s">
        <v>255</v>
      </c>
      <c r="J3553" s="271">
        <v>7058</v>
      </c>
      <c r="K3553" s="272">
        <v>17727</v>
      </c>
    </row>
    <row r="3554" spans="2:11" s="256" customFormat="1" ht="13.5" customHeight="1" x14ac:dyDescent="0.2">
      <c r="B3554" s="268"/>
      <c r="C3554" s="268"/>
      <c r="D3554" s="268"/>
      <c r="E3554" s="268"/>
      <c r="F3554" s="268">
        <v>6.2233371239051394</v>
      </c>
      <c r="G3554" s="268">
        <v>6.2424254840942801</v>
      </c>
      <c r="H3554" s="269">
        <v>4.8771707098001293</v>
      </c>
      <c r="I3554" s="270" t="s">
        <v>256</v>
      </c>
      <c r="J3554" s="271">
        <v>7058</v>
      </c>
      <c r="K3554" s="272">
        <v>13592</v>
      </c>
    </row>
    <row r="3555" spans="2:11" s="256" customFormat="1" ht="13.5" customHeight="1" x14ac:dyDescent="0.2">
      <c r="B3555" s="273"/>
      <c r="C3555" s="273"/>
      <c r="D3555" s="273"/>
      <c r="E3555" s="273"/>
      <c r="F3555" s="273">
        <v>0</v>
      </c>
      <c r="G3555" s="273">
        <v>0</v>
      </c>
      <c r="H3555" s="274"/>
      <c r="I3555" s="275" t="s">
        <v>257</v>
      </c>
      <c r="J3555" s="271">
        <v>7058</v>
      </c>
      <c r="K3555" s="272">
        <v>11566</v>
      </c>
    </row>
    <row r="3556" spans="2:11" s="256" customFormat="1" ht="13.5" customHeight="1" x14ac:dyDescent="0.2">
      <c r="B3556" s="273"/>
      <c r="C3556" s="273"/>
      <c r="D3556" s="273"/>
      <c r="E3556" s="273"/>
      <c r="F3556" s="273">
        <v>0.41267799422020995</v>
      </c>
      <c r="G3556" s="273">
        <v>0.41284866187737601</v>
      </c>
      <c r="H3556" s="274">
        <v>6.2366675033691097</v>
      </c>
      <c r="I3556" s="275" t="s">
        <v>258</v>
      </c>
      <c r="J3556" s="271">
        <v>7058</v>
      </c>
      <c r="K3556" s="272">
        <v>13419</v>
      </c>
    </row>
    <row r="3557" spans="2:11" s="256" customFormat="1" ht="13.5" customHeight="1" x14ac:dyDescent="0.2">
      <c r="B3557" s="273"/>
      <c r="C3557" s="273"/>
      <c r="D3557" s="273"/>
      <c r="E3557" s="273"/>
      <c r="F3557" s="273">
        <v>0</v>
      </c>
      <c r="G3557" s="273">
        <v>0</v>
      </c>
      <c r="H3557" s="274"/>
      <c r="I3557" s="275" t="s">
        <v>259</v>
      </c>
      <c r="J3557" s="271">
        <v>7058</v>
      </c>
      <c r="K3557" s="272">
        <v>11568</v>
      </c>
    </row>
    <row r="3558" spans="2:11" s="256" customFormat="1" ht="13.5" customHeight="1" x14ac:dyDescent="0.2">
      <c r="B3558" s="273"/>
      <c r="C3558" s="273"/>
      <c r="D3558" s="273"/>
      <c r="E3558" s="273"/>
      <c r="F3558" s="273">
        <v>2.4371625114375499</v>
      </c>
      <c r="G3558" s="273">
        <v>2.4415585025260498</v>
      </c>
      <c r="H3558" s="274">
        <v>4.6893173079981993</v>
      </c>
      <c r="I3558" s="275" t="s">
        <v>260</v>
      </c>
      <c r="J3558" s="271">
        <v>7058</v>
      </c>
      <c r="K3558" s="272">
        <v>12479</v>
      </c>
    </row>
    <row r="3559" spans="2:11" s="256" customFormat="1" ht="13.5" customHeight="1" x14ac:dyDescent="0.2">
      <c r="B3559" s="273"/>
      <c r="C3559" s="273"/>
      <c r="D3559" s="273"/>
      <c r="E3559" s="273"/>
      <c r="F3559" s="273">
        <v>0.11906636421180099</v>
      </c>
      <c r="G3559" s="273">
        <v>0.11899586050843701</v>
      </c>
      <c r="H3559" s="274">
        <v>0.39</v>
      </c>
      <c r="I3559" s="275" t="s">
        <v>261</v>
      </c>
      <c r="J3559" s="271">
        <v>7058</v>
      </c>
      <c r="K3559" s="272">
        <v>12480</v>
      </c>
    </row>
    <row r="3560" spans="2:11" s="256" customFormat="1" ht="13.5" customHeight="1" x14ac:dyDescent="0.2">
      <c r="B3560" s="273"/>
      <c r="C3560" s="273"/>
      <c r="D3560" s="273"/>
      <c r="E3560" s="273"/>
      <c r="F3560" s="273">
        <v>2.4054657448713899E-2</v>
      </c>
      <c r="G3560" s="273">
        <v>2.4473249090940199E-2</v>
      </c>
      <c r="H3560" s="274">
        <v>2.40587707125797</v>
      </c>
      <c r="I3560" s="275" t="s">
        <v>262</v>
      </c>
      <c r="J3560" s="271">
        <v>7058</v>
      </c>
      <c r="K3560" s="272">
        <v>11578</v>
      </c>
    </row>
    <row r="3561" spans="2:11" s="256" customFormat="1" ht="13.5" customHeight="1" x14ac:dyDescent="0.2">
      <c r="B3561" s="273"/>
      <c r="C3561" s="273"/>
      <c r="D3561" s="273">
        <v>0</v>
      </c>
      <c r="E3561" s="273">
        <v>0</v>
      </c>
      <c r="F3561" s="273">
        <v>0</v>
      </c>
      <c r="G3561" s="273">
        <v>0</v>
      </c>
      <c r="H3561" s="274"/>
      <c r="I3561" s="275" t="s">
        <v>263</v>
      </c>
      <c r="J3561" s="271">
        <v>7058</v>
      </c>
      <c r="K3561" s="272">
        <v>12497</v>
      </c>
    </row>
    <row r="3562" spans="2:11" s="256" customFormat="1" ht="13.5" customHeight="1" x14ac:dyDescent="0.2">
      <c r="B3562" s="273"/>
      <c r="C3562" s="273"/>
      <c r="D3562" s="273"/>
      <c r="E3562" s="273"/>
      <c r="F3562" s="273">
        <v>2.0679729307963499</v>
      </c>
      <c r="G3562" s="273">
        <v>2.0821411520906898</v>
      </c>
      <c r="H3562" s="274">
        <v>7.8108435899041888</v>
      </c>
      <c r="I3562" s="275" t="s">
        <v>264</v>
      </c>
      <c r="J3562" s="271">
        <v>7058</v>
      </c>
      <c r="K3562" s="272">
        <v>15546</v>
      </c>
    </row>
    <row r="3563" spans="2:11" s="256" customFormat="1" ht="13.5" customHeight="1" x14ac:dyDescent="0.2">
      <c r="B3563" s="273"/>
      <c r="C3563" s="273"/>
      <c r="D3563" s="273">
        <v>4</v>
      </c>
      <c r="E3563" s="273">
        <v>0</v>
      </c>
      <c r="F3563" s="273">
        <v>1.16240266579051</v>
      </c>
      <c r="G3563" s="273">
        <v>1.1624080580007898</v>
      </c>
      <c r="H3563" s="274">
        <v>0.08</v>
      </c>
      <c r="I3563" s="275" t="s">
        <v>265</v>
      </c>
      <c r="J3563" s="271">
        <v>7058</v>
      </c>
      <c r="K3563" s="272">
        <v>12481</v>
      </c>
    </row>
    <row r="3564" spans="2:11" s="256" customFormat="1" ht="13.5" customHeight="1" x14ac:dyDescent="0.2">
      <c r="B3564" s="268"/>
      <c r="C3564" s="268"/>
      <c r="D3564" s="268"/>
      <c r="E3564" s="268"/>
      <c r="F3564" s="268">
        <v>-1.9651532084467301E-2</v>
      </c>
      <c r="G3564" s="268">
        <v>7.8457008064665608E-3</v>
      </c>
      <c r="H3564" s="269">
        <v>60.134122718442896</v>
      </c>
      <c r="I3564" s="270" t="s">
        <v>266</v>
      </c>
      <c r="J3564" s="271">
        <v>7058</v>
      </c>
      <c r="K3564" s="272">
        <v>13594</v>
      </c>
    </row>
    <row r="3565" spans="2:11" s="256" customFormat="1" ht="13.5" customHeight="1" x14ac:dyDescent="0.2">
      <c r="B3565" s="273"/>
      <c r="C3565" s="273"/>
      <c r="D3565" s="273"/>
      <c r="E3565" s="273"/>
      <c r="F3565" s="273">
        <v>0</v>
      </c>
      <c r="G3565" s="273">
        <v>0</v>
      </c>
      <c r="H3565" s="274"/>
      <c r="I3565" s="275" t="s">
        <v>267</v>
      </c>
      <c r="J3565" s="271">
        <v>7058</v>
      </c>
      <c r="K3565" s="272">
        <v>15609</v>
      </c>
    </row>
    <row r="3566" spans="2:11" s="256" customFormat="1" ht="13.5" customHeight="1" x14ac:dyDescent="0.2">
      <c r="B3566" s="273"/>
      <c r="C3566" s="273"/>
      <c r="D3566" s="273"/>
      <c r="E3566" s="273"/>
      <c r="F3566" s="273">
        <v>0</v>
      </c>
      <c r="G3566" s="273">
        <v>0</v>
      </c>
      <c r="H3566" s="274"/>
      <c r="I3566" s="275" t="s">
        <v>268</v>
      </c>
      <c r="J3566" s="271">
        <v>7058</v>
      </c>
      <c r="K3566" s="272">
        <v>11524</v>
      </c>
    </row>
    <row r="3567" spans="2:11" s="256" customFormat="1" ht="13.5" customHeight="1" x14ac:dyDescent="0.2">
      <c r="B3567" s="273"/>
      <c r="C3567" s="273"/>
      <c r="D3567" s="273"/>
      <c r="E3567" s="273"/>
      <c r="F3567" s="273">
        <v>0</v>
      </c>
      <c r="G3567" s="273">
        <v>0</v>
      </c>
      <c r="H3567" s="274"/>
      <c r="I3567" s="275" t="s">
        <v>269</v>
      </c>
      <c r="J3567" s="271">
        <v>7058</v>
      </c>
      <c r="K3567" s="272">
        <v>15745</v>
      </c>
    </row>
    <row r="3568" spans="2:11" s="256" customFormat="1" ht="13.5" customHeight="1" x14ac:dyDescent="0.2">
      <c r="B3568" s="273"/>
      <c r="C3568" s="273"/>
      <c r="D3568" s="273"/>
      <c r="E3568" s="273"/>
      <c r="F3568" s="273">
        <v>-0.16701351003940601</v>
      </c>
      <c r="G3568" s="273">
        <v>-0.15086096076339803</v>
      </c>
      <c r="H3568" s="274">
        <v>7.0756410166695298</v>
      </c>
      <c r="I3568" s="275" t="s">
        <v>270</v>
      </c>
      <c r="J3568" s="271">
        <v>7058</v>
      </c>
      <c r="K3568" s="272">
        <v>15545</v>
      </c>
    </row>
    <row r="3569" spans="2:11" s="256" customFormat="1" ht="13.5" customHeight="1" x14ac:dyDescent="0.2">
      <c r="B3569" s="268"/>
      <c r="C3569" s="268"/>
      <c r="D3569" s="268"/>
      <c r="E3569" s="268"/>
      <c r="F3569" s="268">
        <v>7.9413490227724891E-3</v>
      </c>
      <c r="G3569" s="268">
        <v>8.0002494053670308E-3</v>
      </c>
      <c r="H3569" s="269"/>
      <c r="I3569" s="270" t="s">
        <v>238</v>
      </c>
      <c r="J3569" s="271">
        <v>7058</v>
      </c>
      <c r="K3569" s="272">
        <v>13595</v>
      </c>
    </row>
    <row r="3570" spans="2:11" s="256" customFormat="1" ht="13.5" customHeight="1" x14ac:dyDescent="0.2">
      <c r="B3570" s="273"/>
      <c r="C3570" s="273"/>
      <c r="D3570" s="273"/>
      <c r="E3570" s="273"/>
      <c r="F3570" s="273">
        <v>0</v>
      </c>
      <c r="G3570" s="273">
        <v>0</v>
      </c>
      <c r="H3570" s="274"/>
      <c r="I3570" s="275" t="s">
        <v>271</v>
      </c>
      <c r="J3570" s="271">
        <v>7058</v>
      </c>
      <c r="K3570" s="272">
        <v>15610</v>
      </c>
    </row>
    <row r="3571" spans="2:11" s="256" customFormat="1" ht="13.5" customHeight="1" x14ac:dyDescent="0.2">
      <c r="B3571" s="273"/>
      <c r="C3571" s="273"/>
      <c r="D3571" s="273"/>
      <c r="E3571" s="273"/>
      <c r="F3571" s="273">
        <v>2.6887764422896199E-6</v>
      </c>
      <c r="G3571" s="273">
        <v>2.6708636488185701E-6</v>
      </c>
      <c r="H3571" s="274"/>
      <c r="I3571" s="275" t="s">
        <v>246</v>
      </c>
      <c r="J3571" s="271">
        <v>7058</v>
      </c>
      <c r="K3571" s="272">
        <v>15611</v>
      </c>
    </row>
    <row r="3572" spans="2:11" s="256" customFormat="1" ht="13.5" customHeight="1" x14ac:dyDescent="0.2">
      <c r="B3572" s="273"/>
      <c r="C3572" s="273"/>
      <c r="D3572" s="273"/>
      <c r="E3572" s="273"/>
      <c r="F3572" s="273">
        <v>7.1866513008331094E-4</v>
      </c>
      <c r="G3572" s="273">
        <v>7.3324468544086799E-4</v>
      </c>
      <c r="H3572" s="274"/>
      <c r="I3572" s="275" t="s">
        <v>272</v>
      </c>
      <c r="J3572" s="271">
        <v>7058</v>
      </c>
      <c r="K3572" s="272">
        <v>15608</v>
      </c>
    </row>
    <row r="3573" spans="2:11" s="256" customFormat="1" ht="13.5" customHeight="1" x14ac:dyDescent="0.2">
      <c r="B3573" s="268"/>
      <c r="C3573" s="268"/>
      <c r="D3573" s="268">
        <v>0</v>
      </c>
      <c r="E3573" s="268">
        <v>0</v>
      </c>
      <c r="F3573" s="268">
        <v>0</v>
      </c>
      <c r="G3573" s="268">
        <v>0</v>
      </c>
      <c r="H3573" s="269"/>
      <c r="I3573" s="270" t="s">
        <v>273</v>
      </c>
      <c r="J3573" s="271">
        <v>7058</v>
      </c>
      <c r="K3573" s="272">
        <v>15584</v>
      </c>
    </row>
    <row r="3574" spans="2:11" s="256" customFormat="1" ht="13.5" customHeight="1" x14ac:dyDescent="0.2">
      <c r="B3574" s="268"/>
      <c r="C3574" s="268"/>
      <c r="D3574" s="268"/>
      <c r="E3574" s="268"/>
      <c r="F3574" s="268">
        <v>0</v>
      </c>
      <c r="G3574" s="268">
        <v>0</v>
      </c>
      <c r="H3574" s="269"/>
      <c r="I3574" s="270" t="s">
        <v>274</v>
      </c>
      <c r="J3574" s="271">
        <v>7058</v>
      </c>
      <c r="K3574" s="272">
        <v>17728</v>
      </c>
    </row>
    <row r="3575" spans="2:11" s="256" customFormat="1" ht="13.5" customHeight="1" x14ac:dyDescent="0.2">
      <c r="B3575" s="268"/>
      <c r="C3575" s="268"/>
      <c r="D3575" s="268"/>
      <c r="E3575" s="268"/>
      <c r="F3575" s="268">
        <v>0</v>
      </c>
      <c r="G3575" s="268">
        <v>0</v>
      </c>
      <c r="H3575" s="269"/>
      <c r="I3575" s="270" t="s">
        <v>275</v>
      </c>
      <c r="J3575" s="271">
        <v>7058</v>
      </c>
      <c r="K3575" s="272">
        <v>15624</v>
      </c>
    </row>
    <row r="3576" spans="2:11" s="256" customFormat="1" ht="13.5" customHeight="1" x14ac:dyDescent="0.2">
      <c r="B3576" s="268"/>
      <c r="C3576" s="268"/>
      <c r="D3576" s="268"/>
      <c r="E3576" s="268"/>
      <c r="F3576" s="268">
        <v>2.0828089867613802</v>
      </c>
      <c r="G3576" s="268">
        <v>1.9676273204521</v>
      </c>
      <c r="H3576" s="269"/>
      <c r="I3576" s="270" t="s">
        <v>276</v>
      </c>
      <c r="J3576" s="271">
        <v>7058</v>
      </c>
      <c r="K3576" s="272">
        <v>15644</v>
      </c>
    </row>
    <row r="3577" spans="2:11" s="256" customFormat="1" ht="13.5" customHeight="1" x14ac:dyDescent="0.2">
      <c r="B3577" s="268"/>
      <c r="C3577" s="268"/>
      <c r="D3577" s="268">
        <v>43</v>
      </c>
      <c r="E3577" s="268">
        <v>37</v>
      </c>
      <c r="F3577" s="268">
        <v>43.287673793025697</v>
      </c>
      <c r="G3577" s="268">
        <v>43.410782194536303</v>
      </c>
      <c r="H3577" s="269">
        <v>3.78937763411589</v>
      </c>
      <c r="I3577" s="270" t="s">
        <v>239</v>
      </c>
      <c r="J3577" s="271">
        <v>7058</v>
      </c>
      <c r="K3577" s="272">
        <v>15704</v>
      </c>
    </row>
    <row r="3578" spans="2:11" s="256" customFormat="1" ht="13.5" customHeight="1" x14ac:dyDescent="0.2">
      <c r="B3578" s="268"/>
      <c r="C3578" s="268"/>
      <c r="D3578" s="268"/>
      <c r="E3578" s="268"/>
      <c r="F3578" s="268">
        <v>11.271088412534699</v>
      </c>
      <c r="G3578" s="268">
        <v>11.3062935510605</v>
      </c>
      <c r="H3578" s="269">
        <v>4.9815217798268403</v>
      </c>
      <c r="I3578" s="270" t="s">
        <v>277</v>
      </c>
      <c r="J3578" s="271">
        <v>7058</v>
      </c>
      <c r="K3578" s="272">
        <v>15749</v>
      </c>
    </row>
    <row r="3579" spans="2:11" s="256" customFormat="1" ht="13.5" customHeight="1" x14ac:dyDescent="0.2">
      <c r="B3579" s="268"/>
      <c r="C3579" s="268"/>
      <c r="D3579" s="268"/>
      <c r="E3579" s="268"/>
      <c r="F3579" s="268">
        <v>100</v>
      </c>
      <c r="G3579" s="268">
        <v>100</v>
      </c>
      <c r="H3579" s="269">
        <v>4.3653247696672901</v>
      </c>
      <c r="I3579" s="270" t="s">
        <v>278</v>
      </c>
      <c r="J3579" s="271">
        <v>7058</v>
      </c>
      <c r="K3579" s="272">
        <v>11258</v>
      </c>
    </row>
    <row r="3580" spans="2:11" s="256" customFormat="1" ht="13.5" customHeight="1" x14ac:dyDescent="0.2">
      <c r="B3580" s="268"/>
      <c r="C3580" s="268"/>
      <c r="D3580" s="268">
        <v>60</v>
      </c>
      <c r="E3580" s="268">
        <v>50</v>
      </c>
      <c r="F3580" s="268">
        <v>53.2030395249989</v>
      </c>
      <c r="G3580" s="268">
        <v>53.196071439517297</v>
      </c>
      <c r="H3580" s="269">
        <v>5.0979780354838988</v>
      </c>
      <c r="I3580" s="270" t="s">
        <v>240</v>
      </c>
      <c r="J3580" s="271">
        <v>7058</v>
      </c>
      <c r="K3580" s="272">
        <v>15705</v>
      </c>
    </row>
    <row r="3581" spans="2:11" s="256" customFormat="1" ht="13.5" customHeight="1" x14ac:dyDescent="0.2">
      <c r="B3581" s="268"/>
      <c r="C3581" s="268"/>
      <c r="D3581" s="268"/>
      <c r="E3581" s="268"/>
      <c r="F3581" s="268">
        <v>5.6670743568263005E-3</v>
      </c>
      <c r="G3581" s="268">
        <v>3.3759381916224795E-2</v>
      </c>
      <c r="H3581" s="269">
        <v>218.73723772345801</v>
      </c>
      <c r="I3581" s="270" t="s">
        <v>279</v>
      </c>
      <c r="J3581" s="271">
        <v>7058</v>
      </c>
      <c r="K3581" s="272">
        <v>16144</v>
      </c>
    </row>
    <row r="3582" spans="2:11" s="256" customFormat="1" ht="13.5" customHeight="1" x14ac:dyDescent="0.2">
      <c r="B3582" s="273"/>
      <c r="C3582" s="273"/>
      <c r="D3582" s="273"/>
      <c r="E3582" s="273"/>
      <c r="F3582" s="273">
        <v>0.14736197795493899</v>
      </c>
      <c r="G3582" s="273">
        <v>0.15870666156986499</v>
      </c>
      <c r="H3582" s="274"/>
      <c r="I3582" s="275" t="s">
        <v>508</v>
      </c>
      <c r="J3582" s="271">
        <v>7058</v>
      </c>
      <c r="K3582" s="272">
        <v>12755</v>
      </c>
    </row>
    <row r="3583" spans="2:11" s="256" customFormat="1" ht="13.5" customHeight="1" x14ac:dyDescent="0.2">
      <c r="B3583" s="273"/>
      <c r="C3583" s="273"/>
      <c r="D3583" s="273"/>
      <c r="E3583" s="273"/>
      <c r="F3583" s="273">
        <v>0.89731915399926299</v>
      </c>
      <c r="G3583" s="273">
        <v>0.90809805618720796</v>
      </c>
      <c r="H3583" s="274">
        <v>2.6201009995201598</v>
      </c>
      <c r="I3583" s="275" t="s">
        <v>509</v>
      </c>
      <c r="J3583" s="271">
        <v>7058</v>
      </c>
      <c r="K3583" s="272">
        <v>12359</v>
      </c>
    </row>
    <row r="3584" spans="2:11" s="256" customFormat="1" ht="26.25" customHeight="1" x14ac:dyDescent="0.2"/>
    <row r="3585" spans="2:11" s="256" customFormat="1" ht="13.5" customHeight="1" x14ac:dyDescent="0.2">
      <c r="B3585" s="257"/>
      <c r="C3585" s="258"/>
      <c r="D3585" s="258"/>
      <c r="E3585" s="258"/>
      <c r="F3585" s="258"/>
      <c r="G3585" s="259"/>
      <c r="H3585" s="260" t="s">
        <v>393</v>
      </c>
      <c r="I3585" s="261"/>
      <c r="J3585" s="262" t="s">
        <v>228</v>
      </c>
      <c r="K3585" s="262" t="s">
        <v>229</v>
      </c>
    </row>
    <row r="3586" spans="2:11" s="256" customFormat="1" ht="13.5" customHeight="1" x14ac:dyDescent="0.2">
      <c r="B3586" s="263"/>
      <c r="C3586" s="264"/>
      <c r="D3586" s="264"/>
      <c r="E3586" s="264"/>
      <c r="F3586" s="369" t="s">
        <v>579</v>
      </c>
      <c r="G3586" s="369"/>
      <c r="H3586" s="369"/>
      <c r="I3586" s="261"/>
      <c r="J3586" s="261"/>
      <c r="K3586" s="265"/>
    </row>
    <row r="3587" spans="2:11" s="256" customFormat="1" ht="13.5" customHeight="1" x14ac:dyDescent="0.2">
      <c r="B3587" s="367" t="s">
        <v>231</v>
      </c>
      <c r="C3587" s="367"/>
      <c r="D3587" s="367" t="s">
        <v>232</v>
      </c>
      <c r="E3587" s="367"/>
      <c r="F3587" s="266" t="s">
        <v>232</v>
      </c>
      <c r="G3587" s="266" t="s">
        <v>232</v>
      </c>
      <c r="H3587" s="368" t="s">
        <v>231</v>
      </c>
      <c r="I3587" s="267" t="s">
        <v>233</v>
      </c>
      <c r="J3587" s="261"/>
      <c r="K3587" s="265"/>
    </row>
    <row r="3588" spans="2:11" s="256" customFormat="1" ht="13.5" customHeight="1" x14ac:dyDescent="0.2">
      <c r="B3588" s="266" t="s">
        <v>234</v>
      </c>
      <c r="C3588" s="266" t="s">
        <v>235</v>
      </c>
      <c r="D3588" s="266" t="s">
        <v>234</v>
      </c>
      <c r="E3588" s="266" t="s">
        <v>235</v>
      </c>
      <c r="F3588" s="266" t="s">
        <v>592</v>
      </c>
      <c r="G3588" s="266" t="s">
        <v>594</v>
      </c>
      <c r="H3588" s="368"/>
      <c r="I3588" s="261"/>
      <c r="J3588" s="261"/>
      <c r="K3588" s="265"/>
    </row>
    <row r="3589" spans="2:11" s="256" customFormat="1" ht="13.5" customHeight="1" x14ac:dyDescent="0.2">
      <c r="B3589" s="268"/>
      <c r="C3589" s="268"/>
      <c r="D3589" s="268"/>
      <c r="E3589" s="268"/>
      <c r="F3589" s="268">
        <v>0.493731918997107</v>
      </c>
      <c r="G3589" s="268">
        <v>0.57081147793890807</v>
      </c>
      <c r="H3589" s="269">
        <v>1.3887499999999999</v>
      </c>
      <c r="I3589" s="270" t="s">
        <v>236</v>
      </c>
      <c r="J3589" s="271">
        <v>73344</v>
      </c>
      <c r="K3589" s="272">
        <v>13591</v>
      </c>
    </row>
    <row r="3590" spans="2:11" s="256" customFormat="1" ht="13.5" customHeight="1" x14ac:dyDescent="0.2">
      <c r="B3590" s="268"/>
      <c r="C3590" s="268"/>
      <c r="D3590" s="268"/>
      <c r="E3590" s="268"/>
      <c r="F3590" s="268">
        <v>0.493731918997107</v>
      </c>
      <c r="G3590" s="268">
        <v>0.57081147793890807</v>
      </c>
      <c r="H3590" s="269">
        <v>1.3887499999999999</v>
      </c>
      <c r="I3590" s="270" t="s">
        <v>250</v>
      </c>
      <c r="J3590" s="271">
        <v>73344</v>
      </c>
      <c r="K3590" s="272">
        <v>19967</v>
      </c>
    </row>
    <row r="3591" spans="2:11" s="256" customFormat="1" ht="13.5" customHeight="1" x14ac:dyDescent="0.2">
      <c r="B3591" s="273"/>
      <c r="C3591" s="273"/>
      <c r="D3591" s="273"/>
      <c r="E3591" s="273"/>
      <c r="F3591" s="273">
        <v>0</v>
      </c>
      <c r="G3591" s="273">
        <v>0</v>
      </c>
      <c r="H3591" s="274"/>
      <c r="I3591" s="275" t="s">
        <v>251</v>
      </c>
      <c r="J3591" s="271">
        <v>73344</v>
      </c>
      <c r="K3591" s="272">
        <v>15744</v>
      </c>
    </row>
    <row r="3592" spans="2:11" s="256" customFormat="1" ht="13.5" customHeight="1" x14ac:dyDescent="0.2">
      <c r="B3592" s="273"/>
      <c r="C3592" s="273"/>
      <c r="D3592" s="273"/>
      <c r="E3592" s="273"/>
      <c r="F3592" s="273">
        <v>0.493731918997107</v>
      </c>
      <c r="G3592" s="273">
        <v>0.57081147793890807</v>
      </c>
      <c r="H3592" s="274">
        <v>1.3887499999999999</v>
      </c>
      <c r="I3592" s="275" t="s">
        <v>252</v>
      </c>
      <c r="J3592" s="271">
        <v>73344</v>
      </c>
      <c r="K3592" s="272">
        <v>13462</v>
      </c>
    </row>
    <row r="3593" spans="2:11" s="256" customFormat="1" ht="13.5" customHeight="1" x14ac:dyDescent="0.2">
      <c r="B3593" s="273"/>
      <c r="C3593" s="273"/>
      <c r="D3593" s="273"/>
      <c r="E3593" s="273"/>
      <c r="F3593" s="273">
        <v>0</v>
      </c>
      <c r="G3593" s="273">
        <v>0</v>
      </c>
      <c r="H3593" s="274"/>
      <c r="I3593" s="275" t="s">
        <v>253</v>
      </c>
      <c r="J3593" s="271">
        <v>73344</v>
      </c>
      <c r="K3593" s="272">
        <v>15544</v>
      </c>
    </row>
    <row r="3594" spans="2:11" s="256" customFormat="1" ht="13.5" customHeight="1" x14ac:dyDescent="0.2">
      <c r="B3594" s="273"/>
      <c r="C3594" s="273"/>
      <c r="D3594" s="273"/>
      <c r="E3594" s="273"/>
      <c r="F3594" s="273">
        <v>0</v>
      </c>
      <c r="G3594" s="273">
        <v>0</v>
      </c>
      <c r="H3594" s="274"/>
      <c r="I3594" s="275" t="s">
        <v>254</v>
      </c>
      <c r="J3594" s="271">
        <v>73344</v>
      </c>
      <c r="K3594" s="272">
        <v>12978</v>
      </c>
    </row>
    <row r="3595" spans="2:11" s="256" customFormat="1" ht="13.5" customHeight="1" x14ac:dyDescent="0.2">
      <c r="B3595" s="268"/>
      <c r="C3595" s="268"/>
      <c r="D3595" s="268"/>
      <c r="E3595" s="268"/>
      <c r="F3595" s="268">
        <v>98.349083895853397</v>
      </c>
      <c r="G3595" s="268">
        <v>98.272138228941699</v>
      </c>
      <c r="H3595" s="269"/>
      <c r="I3595" s="270" t="s">
        <v>237</v>
      </c>
      <c r="J3595" s="271">
        <v>73344</v>
      </c>
      <c r="K3595" s="272">
        <v>17726</v>
      </c>
    </row>
    <row r="3596" spans="2:11" s="256" customFormat="1" ht="13.5" customHeight="1" x14ac:dyDescent="0.2">
      <c r="B3596" s="273"/>
      <c r="C3596" s="273"/>
      <c r="D3596" s="273"/>
      <c r="E3596" s="273"/>
      <c r="F3596" s="273">
        <v>98.349083895853397</v>
      </c>
      <c r="G3596" s="273">
        <v>98.272138228941699</v>
      </c>
      <c r="H3596" s="274"/>
      <c r="I3596" s="275" t="s">
        <v>255</v>
      </c>
      <c r="J3596" s="271">
        <v>73344</v>
      </c>
      <c r="K3596" s="272">
        <v>17727</v>
      </c>
    </row>
    <row r="3597" spans="2:11" s="256" customFormat="1" ht="13.5" customHeight="1" x14ac:dyDescent="0.2">
      <c r="B3597" s="268"/>
      <c r="C3597" s="268"/>
      <c r="D3597" s="268"/>
      <c r="E3597" s="268"/>
      <c r="F3597" s="268">
        <v>0</v>
      </c>
      <c r="G3597" s="268">
        <v>0</v>
      </c>
      <c r="H3597" s="269"/>
      <c r="I3597" s="270" t="s">
        <v>256</v>
      </c>
      <c r="J3597" s="271">
        <v>73344</v>
      </c>
      <c r="K3597" s="272">
        <v>13592</v>
      </c>
    </row>
    <row r="3598" spans="2:11" s="256" customFormat="1" ht="13.5" customHeight="1" x14ac:dyDescent="0.2">
      <c r="B3598" s="273"/>
      <c r="C3598" s="273"/>
      <c r="D3598" s="273"/>
      <c r="E3598" s="273"/>
      <c r="F3598" s="273">
        <v>0</v>
      </c>
      <c r="G3598" s="273">
        <v>0</v>
      </c>
      <c r="H3598" s="274"/>
      <c r="I3598" s="275" t="s">
        <v>257</v>
      </c>
      <c r="J3598" s="271">
        <v>73344</v>
      </c>
      <c r="K3598" s="272">
        <v>11566</v>
      </c>
    </row>
    <row r="3599" spans="2:11" s="256" customFormat="1" ht="13.5" customHeight="1" x14ac:dyDescent="0.2">
      <c r="B3599" s="273"/>
      <c r="C3599" s="273"/>
      <c r="D3599" s="273"/>
      <c r="E3599" s="273"/>
      <c r="F3599" s="273">
        <v>0</v>
      </c>
      <c r="G3599" s="273">
        <v>0</v>
      </c>
      <c r="H3599" s="274"/>
      <c r="I3599" s="275" t="s">
        <v>258</v>
      </c>
      <c r="J3599" s="271">
        <v>73344</v>
      </c>
      <c r="K3599" s="272">
        <v>13419</v>
      </c>
    </row>
    <row r="3600" spans="2:11" s="256" customFormat="1" ht="13.5" customHeight="1" x14ac:dyDescent="0.2">
      <c r="B3600" s="273"/>
      <c r="C3600" s="273"/>
      <c r="D3600" s="273"/>
      <c r="E3600" s="273"/>
      <c r="F3600" s="273">
        <v>0</v>
      </c>
      <c r="G3600" s="273">
        <v>0</v>
      </c>
      <c r="H3600" s="274"/>
      <c r="I3600" s="275" t="s">
        <v>259</v>
      </c>
      <c r="J3600" s="271">
        <v>73344</v>
      </c>
      <c r="K3600" s="272">
        <v>11568</v>
      </c>
    </row>
    <row r="3601" spans="2:11" s="256" customFormat="1" ht="13.5" customHeight="1" x14ac:dyDescent="0.2">
      <c r="B3601" s="273"/>
      <c r="C3601" s="273"/>
      <c r="D3601" s="273"/>
      <c r="E3601" s="273"/>
      <c r="F3601" s="273">
        <v>0</v>
      </c>
      <c r="G3601" s="273">
        <v>0</v>
      </c>
      <c r="H3601" s="274"/>
      <c r="I3601" s="275" t="s">
        <v>260</v>
      </c>
      <c r="J3601" s="271">
        <v>73344</v>
      </c>
      <c r="K3601" s="272">
        <v>12479</v>
      </c>
    </row>
    <row r="3602" spans="2:11" s="256" customFormat="1" ht="13.5" customHeight="1" x14ac:dyDescent="0.2">
      <c r="B3602" s="273"/>
      <c r="C3602" s="273"/>
      <c r="D3602" s="273"/>
      <c r="E3602" s="273"/>
      <c r="F3602" s="273">
        <v>0</v>
      </c>
      <c r="G3602" s="273">
        <v>0</v>
      </c>
      <c r="H3602" s="274"/>
      <c r="I3602" s="275" t="s">
        <v>261</v>
      </c>
      <c r="J3602" s="271">
        <v>73344</v>
      </c>
      <c r="K3602" s="272">
        <v>12480</v>
      </c>
    </row>
    <row r="3603" spans="2:11" s="256" customFormat="1" ht="13.5" customHeight="1" x14ac:dyDescent="0.2">
      <c r="B3603" s="273"/>
      <c r="C3603" s="273"/>
      <c r="D3603" s="273"/>
      <c r="E3603" s="273"/>
      <c r="F3603" s="273">
        <v>0</v>
      </c>
      <c r="G3603" s="273">
        <v>0</v>
      </c>
      <c r="H3603" s="274"/>
      <c r="I3603" s="275" t="s">
        <v>262</v>
      </c>
      <c r="J3603" s="271">
        <v>73344</v>
      </c>
      <c r="K3603" s="272">
        <v>11578</v>
      </c>
    </row>
    <row r="3604" spans="2:11" s="256" customFormat="1" ht="13.5" customHeight="1" x14ac:dyDescent="0.2">
      <c r="B3604" s="273"/>
      <c r="C3604" s="273"/>
      <c r="D3604" s="273"/>
      <c r="E3604" s="273"/>
      <c r="F3604" s="273">
        <v>0</v>
      </c>
      <c r="G3604" s="273">
        <v>0</v>
      </c>
      <c r="H3604" s="274"/>
      <c r="I3604" s="275" t="s">
        <v>263</v>
      </c>
      <c r="J3604" s="271">
        <v>73344</v>
      </c>
      <c r="K3604" s="272">
        <v>12497</v>
      </c>
    </row>
    <row r="3605" spans="2:11" s="256" customFormat="1" ht="13.5" customHeight="1" x14ac:dyDescent="0.2">
      <c r="B3605" s="273"/>
      <c r="C3605" s="273"/>
      <c r="D3605" s="273"/>
      <c r="E3605" s="273"/>
      <c r="F3605" s="273">
        <v>0</v>
      </c>
      <c r="G3605" s="273">
        <v>0</v>
      </c>
      <c r="H3605" s="274"/>
      <c r="I3605" s="275" t="s">
        <v>264</v>
      </c>
      <c r="J3605" s="271">
        <v>73344</v>
      </c>
      <c r="K3605" s="272">
        <v>15546</v>
      </c>
    </row>
    <row r="3606" spans="2:11" s="256" customFormat="1" ht="13.5" customHeight="1" x14ac:dyDescent="0.2">
      <c r="B3606" s="273"/>
      <c r="C3606" s="273"/>
      <c r="D3606" s="273"/>
      <c r="E3606" s="273"/>
      <c r="F3606" s="273">
        <v>0</v>
      </c>
      <c r="G3606" s="273">
        <v>0</v>
      </c>
      <c r="H3606" s="274"/>
      <c r="I3606" s="275" t="s">
        <v>265</v>
      </c>
      <c r="J3606" s="271">
        <v>73344</v>
      </c>
      <c r="K3606" s="272">
        <v>12481</v>
      </c>
    </row>
    <row r="3607" spans="2:11" s="256" customFormat="1" ht="13.5" customHeight="1" x14ac:dyDescent="0.2">
      <c r="B3607" s="268"/>
      <c r="C3607" s="268"/>
      <c r="D3607" s="268"/>
      <c r="E3607" s="268"/>
      <c r="F3607" s="268">
        <v>1.15718418514947</v>
      </c>
      <c r="G3607" s="268">
        <v>1.15705029311941</v>
      </c>
      <c r="H3607" s="269"/>
      <c r="I3607" s="270" t="s">
        <v>266</v>
      </c>
      <c r="J3607" s="271">
        <v>73344</v>
      </c>
      <c r="K3607" s="272">
        <v>13594</v>
      </c>
    </row>
    <row r="3608" spans="2:11" s="256" customFormat="1" ht="13.5" customHeight="1" x14ac:dyDescent="0.2">
      <c r="B3608" s="273"/>
      <c r="C3608" s="273"/>
      <c r="D3608" s="273"/>
      <c r="E3608" s="273"/>
      <c r="F3608" s="273">
        <v>0</v>
      </c>
      <c r="G3608" s="273">
        <v>0</v>
      </c>
      <c r="H3608" s="274"/>
      <c r="I3608" s="275" t="s">
        <v>267</v>
      </c>
      <c r="J3608" s="271">
        <v>73344</v>
      </c>
      <c r="K3608" s="272">
        <v>15609</v>
      </c>
    </row>
    <row r="3609" spans="2:11" s="256" customFormat="1" ht="13.5" customHeight="1" x14ac:dyDescent="0.2">
      <c r="B3609" s="273"/>
      <c r="C3609" s="273"/>
      <c r="D3609" s="273"/>
      <c r="E3609" s="273"/>
      <c r="F3609" s="273">
        <v>0</v>
      </c>
      <c r="G3609" s="273">
        <v>0</v>
      </c>
      <c r="H3609" s="274"/>
      <c r="I3609" s="275" t="s">
        <v>268</v>
      </c>
      <c r="J3609" s="271">
        <v>73344</v>
      </c>
      <c r="K3609" s="272">
        <v>11524</v>
      </c>
    </row>
    <row r="3610" spans="2:11" s="256" customFormat="1" ht="13.5" customHeight="1" x14ac:dyDescent="0.2">
      <c r="B3610" s="273"/>
      <c r="C3610" s="273"/>
      <c r="D3610" s="273"/>
      <c r="E3610" s="273"/>
      <c r="F3610" s="273">
        <v>0</v>
      </c>
      <c r="G3610" s="273">
        <v>0</v>
      </c>
      <c r="H3610" s="274"/>
      <c r="I3610" s="275" t="s">
        <v>269</v>
      </c>
      <c r="J3610" s="271">
        <v>73344</v>
      </c>
      <c r="K3610" s="272">
        <v>15745</v>
      </c>
    </row>
    <row r="3611" spans="2:11" s="256" customFormat="1" ht="13.5" customHeight="1" x14ac:dyDescent="0.2">
      <c r="B3611" s="273"/>
      <c r="C3611" s="273"/>
      <c r="D3611" s="273"/>
      <c r="E3611" s="273"/>
      <c r="F3611" s="273">
        <v>0</v>
      </c>
      <c r="G3611" s="273">
        <v>0</v>
      </c>
      <c r="H3611" s="274"/>
      <c r="I3611" s="275" t="s">
        <v>270</v>
      </c>
      <c r="J3611" s="271">
        <v>73344</v>
      </c>
      <c r="K3611" s="272">
        <v>15545</v>
      </c>
    </row>
    <row r="3612" spans="2:11" s="256" customFormat="1" ht="13.5" customHeight="1" x14ac:dyDescent="0.2">
      <c r="B3612" s="268"/>
      <c r="C3612" s="268"/>
      <c r="D3612" s="268"/>
      <c r="E3612" s="268"/>
      <c r="F3612" s="268">
        <v>0</v>
      </c>
      <c r="G3612" s="268">
        <v>0</v>
      </c>
      <c r="H3612" s="269"/>
      <c r="I3612" s="270" t="s">
        <v>238</v>
      </c>
      <c r="J3612" s="271">
        <v>73344</v>
      </c>
      <c r="K3612" s="272">
        <v>13595</v>
      </c>
    </row>
    <row r="3613" spans="2:11" s="256" customFormat="1" ht="13.5" customHeight="1" x14ac:dyDescent="0.2">
      <c r="B3613" s="273"/>
      <c r="C3613" s="273"/>
      <c r="D3613" s="273"/>
      <c r="E3613" s="273"/>
      <c r="F3613" s="273">
        <v>0</v>
      </c>
      <c r="G3613" s="273">
        <v>0</v>
      </c>
      <c r="H3613" s="274"/>
      <c r="I3613" s="275" t="s">
        <v>271</v>
      </c>
      <c r="J3613" s="271">
        <v>73344</v>
      </c>
      <c r="K3613" s="272">
        <v>15610</v>
      </c>
    </row>
    <row r="3614" spans="2:11" s="256" customFormat="1" ht="13.5" customHeight="1" x14ac:dyDescent="0.2">
      <c r="B3614" s="273"/>
      <c r="C3614" s="273"/>
      <c r="D3614" s="273"/>
      <c r="E3614" s="273"/>
      <c r="F3614" s="273">
        <v>0</v>
      </c>
      <c r="G3614" s="273">
        <v>0</v>
      </c>
      <c r="H3614" s="274"/>
      <c r="I3614" s="275" t="s">
        <v>246</v>
      </c>
      <c r="J3614" s="271">
        <v>73344</v>
      </c>
      <c r="K3614" s="272">
        <v>15611</v>
      </c>
    </row>
    <row r="3615" spans="2:11" s="256" customFormat="1" ht="13.5" customHeight="1" x14ac:dyDescent="0.2">
      <c r="B3615" s="273"/>
      <c r="C3615" s="273"/>
      <c r="D3615" s="273"/>
      <c r="E3615" s="273"/>
      <c r="F3615" s="273">
        <v>0</v>
      </c>
      <c r="G3615" s="273">
        <v>0</v>
      </c>
      <c r="H3615" s="274"/>
      <c r="I3615" s="275" t="s">
        <v>272</v>
      </c>
      <c r="J3615" s="271">
        <v>73344</v>
      </c>
      <c r="K3615" s="272">
        <v>15608</v>
      </c>
    </row>
    <row r="3616" spans="2:11" s="256" customFormat="1" ht="13.5" customHeight="1" x14ac:dyDescent="0.2">
      <c r="B3616" s="268"/>
      <c r="C3616" s="268"/>
      <c r="D3616" s="268"/>
      <c r="E3616" s="268"/>
      <c r="F3616" s="268">
        <v>0</v>
      </c>
      <c r="G3616" s="268">
        <v>0</v>
      </c>
      <c r="H3616" s="269"/>
      <c r="I3616" s="270" t="s">
        <v>273</v>
      </c>
      <c r="J3616" s="271">
        <v>73344</v>
      </c>
      <c r="K3616" s="272">
        <v>15584</v>
      </c>
    </row>
    <row r="3617" spans="2:11" s="256" customFormat="1" ht="13.5" customHeight="1" x14ac:dyDescent="0.2">
      <c r="B3617" s="268"/>
      <c r="C3617" s="268"/>
      <c r="D3617" s="268"/>
      <c r="E3617" s="268"/>
      <c r="F3617" s="268">
        <v>0</v>
      </c>
      <c r="G3617" s="268">
        <v>0</v>
      </c>
      <c r="H3617" s="269"/>
      <c r="I3617" s="270" t="s">
        <v>274</v>
      </c>
      <c r="J3617" s="271">
        <v>73344</v>
      </c>
      <c r="K3617" s="272">
        <v>17728</v>
      </c>
    </row>
    <row r="3618" spans="2:11" s="256" customFormat="1" ht="13.5" customHeight="1" x14ac:dyDescent="0.2">
      <c r="B3618" s="268"/>
      <c r="C3618" s="268"/>
      <c r="D3618" s="268"/>
      <c r="E3618" s="268"/>
      <c r="F3618" s="268">
        <v>0</v>
      </c>
      <c r="G3618" s="268">
        <v>0</v>
      </c>
      <c r="H3618" s="269"/>
      <c r="I3618" s="270" t="s">
        <v>275</v>
      </c>
      <c r="J3618" s="271">
        <v>73344</v>
      </c>
      <c r="K3618" s="272">
        <v>15624</v>
      </c>
    </row>
    <row r="3619" spans="2:11" s="256" customFormat="1" ht="13.5" customHeight="1" x14ac:dyDescent="0.2">
      <c r="B3619" s="268"/>
      <c r="C3619" s="268"/>
      <c r="D3619" s="268"/>
      <c r="E3619" s="268"/>
      <c r="F3619" s="268">
        <v>99.506268081002887</v>
      </c>
      <c r="G3619" s="268">
        <v>99.429188522061096</v>
      </c>
      <c r="H3619" s="269"/>
      <c r="I3619" s="270" t="s">
        <v>276</v>
      </c>
      <c r="J3619" s="271">
        <v>73344</v>
      </c>
      <c r="K3619" s="272">
        <v>15644</v>
      </c>
    </row>
    <row r="3620" spans="2:11" s="256" customFormat="1" ht="13.5" customHeight="1" x14ac:dyDescent="0.2">
      <c r="B3620" s="268"/>
      <c r="C3620" s="268"/>
      <c r="D3620" s="268">
        <v>34</v>
      </c>
      <c r="E3620" s="268">
        <v>28</v>
      </c>
      <c r="F3620" s="268">
        <v>0.493731918997107</v>
      </c>
      <c r="G3620" s="268">
        <v>0.57081147793890807</v>
      </c>
      <c r="H3620" s="269">
        <v>1.3887499999999999</v>
      </c>
      <c r="I3620" s="270" t="s">
        <v>239</v>
      </c>
      <c r="J3620" s="271">
        <v>73344</v>
      </c>
      <c r="K3620" s="272">
        <v>15704</v>
      </c>
    </row>
    <row r="3621" spans="2:11" s="256" customFormat="1" ht="13.5" customHeight="1" x14ac:dyDescent="0.2">
      <c r="B3621" s="268"/>
      <c r="C3621" s="268"/>
      <c r="D3621" s="268"/>
      <c r="E3621" s="268"/>
      <c r="F3621" s="268">
        <v>0</v>
      </c>
      <c r="G3621" s="268">
        <v>0</v>
      </c>
      <c r="H3621" s="269"/>
      <c r="I3621" s="270" t="s">
        <v>277</v>
      </c>
      <c r="J3621" s="271">
        <v>73344</v>
      </c>
      <c r="K3621" s="272">
        <v>15749</v>
      </c>
    </row>
    <row r="3622" spans="2:11" s="256" customFormat="1" ht="13.5" customHeight="1" x14ac:dyDescent="0.2">
      <c r="B3622" s="268"/>
      <c r="C3622" s="268"/>
      <c r="D3622" s="268"/>
      <c r="E3622" s="268"/>
      <c r="F3622" s="268">
        <v>100</v>
      </c>
      <c r="G3622" s="268">
        <v>100</v>
      </c>
      <c r="H3622" s="269">
        <v>6.8567020250723202E-3</v>
      </c>
      <c r="I3622" s="270" t="s">
        <v>278</v>
      </c>
      <c r="J3622" s="271">
        <v>73344</v>
      </c>
      <c r="K3622" s="272">
        <v>11258</v>
      </c>
    </row>
    <row r="3623" spans="2:11" s="256" customFormat="1" ht="13.5" customHeight="1" x14ac:dyDescent="0.2">
      <c r="B3623" s="268"/>
      <c r="C3623" s="268"/>
      <c r="D3623" s="268">
        <v>56</v>
      </c>
      <c r="E3623" s="268">
        <v>50</v>
      </c>
      <c r="F3623" s="268">
        <v>0</v>
      </c>
      <c r="G3623" s="268">
        <v>0</v>
      </c>
      <c r="H3623" s="269"/>
      <c r="I3623" s="270" t="s">
        <v>240</v>
      </c>
      <c r="J3623" s="271">
        <v>73344</v>
      </c>
      <c r="K3623" s="272">
        <v>15705</v>
      </c>
    </row>
    <row r="3624" spans="2:11" s="256" customFormat="1" ht="13.5" customHeight="1" x14ac:dyDescent="0.2">
      <c r="B3624" s="268"/>
      <c r="C3624" s="268"/>
      <c r="D3624" s="268"/>
      <c r="E3624" s="268"/>
      <c r="F3624" s="268">
        <v>1.15718418514947</v>
      </c>
      <c r="G3624" s="268">
        <v>1.15705029311941</v>
      </c>
      <c r="H3624" s="269"/>
      <c r="I3624" s="270" t="s">
        <v>279</v>
      </c>
      <c r="J3624" s="271">
        <v>73344</v>
      </c>
      <c r="K3624" s="272">
        <v>16144</v>
      </c>
    </row>
    <row r="3625" spans="2:11" s="256" customFormat="1" ht="13.5" customHeight="1" x14ac:dyDescent="0.2">
      <c r="B3625" s="273"/>
      <c r="C3625" s="273"/>
      <c r="D3625" s="273"/>
      <c r="E3625" s="273"/>
      <c r="F3625" s="273">
        <v>1.15718418514947</v>
      </c>
      <c r="G3625" s="273">
        <v>1.15705029311941</v>
      </c>
      <c r="H3625" s="274"/>
      <c r="I3625" s="275" t="s">
        <v>508</v>
      </c>
      <c r="J3625" s="271">
        <v>73344</v>
      </c>
      <c r="K3625" s="272">
        <v>12755</v>
      </c>
    </row>
    <row r="3626" spans="2:11" s="256" customFormat="1" ht="13.5" customHeight="1" x14ac:dyDescent="0.2">
      <c r="B3626" s="273"/>
      <c r="C3626" s="273"/>
      <c r="D3626" s="273"/>
      <c r="E3626" s="273"/>
      <c r="F3626" s="273">
        <v>0</v>
      </c>
      <c r="G3626" s="273">
        <v>0</v>
      </c>
      <c r="H3626" s="274"/>
      <c r="I3626" s="275" t="s">
        <v>509</v>
      </c>
      <c r="J3626" s="271">
        <v>73344</v>
      </c>
      <c r="K3626" s="272">
        <v>12359</v>
      </c>
    </row>
    <row r="3627" spans="2:11" s="256" customFormat="1" ht="26.25" customHeight="1" x14ac:dyDescent="0.2"/>
    <row r="3628" spans="2:11" s="256" customFormat="1" ht="13.5" customHeight="1" x14ac:dyDescent="0.2">
      <c r="B3628" s="257"/>
      <c r="C3628" s="258"/>
      <c r="D3628" s="258"/>
      <c r="E3628" s="258"/>
      <c r="F3628" s="258"/>
      <c r="G3628" s="259"/>
      <c r="H3628" s="260" t="s">
        <v>394</v>
      </c>
      <c r="I3628" s="261"/>
      <c r="J3628" s="262" t="s">
        <v>228</v>
      </c>
      <c r="K3628" s="262" t="s">
        <v>229</v>
      </c>
    </row>
    <row r="3629" spans="2:11" s="256" customFormat="1" ht="13.5" customHeight="1" x14ac:dyDescent="0.2">
      <c r="B3629" s="263"/>
      <c r="C3629" s="264"/>
      <c r="D3629" s="264"/>
      <c r="E3629" s="264"/>
      <c r="F3629" s="369" t="s">
        <v>542</v>
      </c>
      <c r="G3629" s="369"/>
      <c r="H3629" s="369"/>
      <c r="I3629" s="261"/>
      <c r="J3629" s="261"/>
      <c r="K3629" s="265"/>
    </row>
    <row r="3630" spans="2:11" s="256" customFormat="1" ht="13.5" customHeight="1" x14ac:dyDescent="0.2">
      <c r="B3630" s="367" t="s">
        <v>231</v>
      </c>
      <c r="C3630" s="367"/>
      <c r="D3630" s="367" t="s">
        <v>232</v>
      </c>
      <c r="E3630" s="367"/>
      <c r="F3630" s="266" t="s">
        <v>232</v>
      </c>
      <c r="G3630" s="266" t="s">
        <v>232</v>
      </c>
      <c r="H3630" s="368" t="s">
        <v>231</v>
      </c>
      <c r="I3630" s="267" t="s">
        <v>233</v>
      </c>
      <c r="J3630" s="261"/>
      <c r="K3630" s="265"/>
    </row>
    <row r="3631" spans="2:11" s="256" customFormat="1" ht="13.5" customHeight="1" x14ac:dyDescent="0.2">
      <c r="B3631" s="266" t="s">
        <v>234</v>
      </c>
      <c r="C3631" s="266" t="s">
        <v>235</v>
      </c>
      <c r="D3631" s="266" t="s">
        <v>234</v>
      </c>
      <c r="E3631" s="266" t="s">
        <v>235</v>
      </c>
      <c r="F3631" s="266" t="s">
        <v>592</v>
      </c>
      <c r="G3631" s="266" t="s">
        <v>594</v>
      </c>
      <c r="H3631" s="368"/>
      <c r="I3631" s="261"/>
      <c r="J3631" s="261"/>
      <c r="K3631" s="265"/>
    </row>
    <row r="3632" spans="2:11" s="256" customFormat="1" ht="13.5" customHeight="1" x14ac:dyDescent="0.2">
      <c r="B3632" s="268"/>
      <c r="C3632" s="268"/>
      <c r="D3632" s="268"/>
      <c r="E3632" s="268"/>
      <c r="F3632" s="268">
        <v>0</v>
      </c>
      <c r="G3632" s="268">
        <v>0</v>
      </c>
      <c r="H3632" s="269"/>
      <c r="I3632" s="270" t="s">
        <v>236</v>
      </c>
      <c r="J3632" s="271">
        <v>73352</v>
      </c>
      <c r="K3632" s="272">
        <v>13591</v>
      </c>
    </row>
    <row r="3633" spans="2:11" s="256" customFormat="1" ht="13.5" customHeight="1" x14ac:dyDescent="0.2">
      <c r="B3633" s="268"/>
      <c r="C3633" s="268"/>
      <c r="D3633" s="268"/>
      <c r="E3633" s="268"/>
      <c r="F3633" s="268">
        <v>0</v>
      </c>
      <c r="G3633" s="268">
        <v>0</v>
      </c>
      <c r="H3633" s="269"/>
      <c r="I3633" s="270" t="s">
        <v>250</v>
      </c>
      <c r="J3633" s="271">
        <v>73352</v>
      </c>
      <c r="K3633" s="272">
        <v>19967</v>
      </c>
    </row>
    <row r="3634" spans="2:11" s="256" customFormat="1" ht="13.5" customHeight="1" x14ac:dyDescent="0.2">
      <c r="B3634" s="273"/>
      <c r="C3634" s="273"/>
      <c r="D3634" s="273"/>
      <c r="E3634" s="273"/>
      <c r="F3634" s="273">
        <v>0</v>
      </c>
      <c r="G3634" s="273">
        <v>0</v>
      </c>
      <c r="H3634" s="274"/>
      <c r="I3634" s="275" t="s">
        <v>251</v>
      </c>
      <c r="J3634" s="271">
        <v>73352</v>
      </c>
      <c r="K3634" s="272">
        <v>15744</v>
      </c>
    </row>
    <row r="3635" spans="2:11" s="256" customFormat="1" ht="13.5" customHeight="1" x14ac:dyDescent="0.2">
      <c r="B3635" s="273"/>
      <c r="C3635" s="273"/>
      <c r="D3635" s="273"/>
      <c r="E3635" s="273"/>
      <c r="F3635" s="273">
        <v>0</v>
      </c>
      <c r="G3635" s="273">
        <v>0</v>
      </c>
      <c r="H3635" s="274"/>
      <c r="I3635" s="275" t="s">
        <v>252</v>
      </c>
      <c r="J3635" s="271">
        <v>73352</v>
      </c>
      <c r="K3635" s="272">
        <v>13462</v>
      </c>
    </row>
    <row r="3636" spans="2:11" s="256" customFormat="1" ht="13.5" customHeight="1" x14ac:dyDescent="0.2">
      <c r="B3636" s="273"/>
      <c r="C3636" s="273"/>
      <c r="D3636" s="273"/>
      <c r="E3636" s="273"/>
      <c r="F3636" s="273">
        <v>0</v>
      </c>
      <c r="G3636" s="273">
        <v>0</v>
      </c>
      <c r="H3636" s="274"/>
      <c r="I3636" s="275" t="s">
        <v>253</v>
      </c>
      <c r="J3636" s="271">
        <v>73352</v>
      </c>
      <c r="K3636" s="272">
        <v>15544</v>
      </c>
    </row>
    <row r="3637" spans="2:11" s="256" customFormat="1" ht="13.5" customHeight="1" x14ac:dyDescent="0.2">
      <c r="B3637" s="273"/>
      <c r="C3637" s="273"/>
      <c r="D3637" s="273"/>
      <c r="E3637" s="273"/>
      <c r="F3637" s="273">
        <v>0</v>
      </c>
      <c r="G3637" s="273">
        <v>0</v>
      </c>
      <c r="H3637" s="274"/>
      <c r="I3637" s="275" t="s">
        <v>254</v>
      </c>
      <c r="J3637" s="271">
        <v>73352</v>
      </c>
      <c r="K3637" s="272">
        <v>12978</v>
      </c>
    </row>
    <row r="3638" spans="2:11" s="256" customFormat="1" ht="13.5" customHeight="1" x14ac:dyDescent="0.2">
      <c r="B3638" s="268"/>
      <c r="C3638" s="268"/>
      <c r="D3638" s="268"/>
      <c r="E3638" s="268"/>
      <c r="F3638" s="268">
        <v>100</v>
      </c>
      <c r="G3638" s="268">
        <v>100</v>
      </c>
      <c r="H3638" s="269"/>
      <c r="I3638" s="270" t="s">
        <v>237</v>
      </c>
      <c r="J3638" s="271">
        <v>73352</v>
      </c>
      <c r="K3638" s="272">
        <v>17726</v>
      </c>
    </row>
    <row r="3639" spans="2:11" s="256" customFormat="1" ht="13.5" customHeight="1" x14ac:dyDescent="0.2">
      <c r="B3639" s="273"/>
      <c r="C3639" s="273"/>
      <c r="D3639" s="273"/>
      <c r="E3639" s="273"/>
      <c r="F3639" s="273">
        <v>100</v>
      </c>
      <c r="G3639" s="273">
        <v>100</v>
      </c>
      <c r="H3639" s="274"/>
      <c r="I3639" s="275" t="s">
        <v>255</v>
      </c>
      <c r="J3639" s="271">
        <v>73352</v>
      </c>
      <c r="K3639" s="272">
        <v>17727</v>
      </c>
    </row>
    <row r="3640" spans="2:11" s="256" customFormat="1" ht="13.5" customHeight="1" x14ac:dyDescent="0.2">
      <c r="B3640" s="268"/>
      <c r="C3640" s="268"/>
      <c r="D3640" s="268"/>
      <c r="E3640" s="268"/>
      <c r="F3640" s="268">
        <v>0</v>
      </c>
      <c r="G3640" s="268">
        <v>0</v>
      </c>
      <c r="H3640" s="269"/>
      <c r="I3640" s="270" t="s">
        <v>256</v>
      </c>
      <c r="J3640" s="271">
        <v>73352</v>
      </c>
      <c r="K3640" s="272">
        <v>13592</v>
      </c>
    </row>
    <row r="3641" spans="2:11" s="256" customFormat="1" ht="13.5" customHeight="1" x14ac:dyDescent="0.2">
      <c r="B3641" s="273"/>
      <c r="C3641" s="273"/>
      <c r="D3641" s="273"/>
      <c r="E3641" s="273"/>
      <c r="F3641" s="273">
        <v>0</v>
      </c>
      <c r="G3641" s="273">
        <v>0</v>
      </c>
      <c r="H3641" s="274"/>
      <c r="I3641" s="275" t="s">
        <v>257</v>
      </c>
      <c r="J3641" s="271">
        <v>73352</v>
      </c>
      <c r="K3641" s="272">
        <v>11566</v>
      </c>
    </row>
    <row r="3642" spans="2:11" s="256" customFormat="1" ht="13.5" customHeight="1" x14ac:dyDescent="0.2">
      <c r="B3642" s="273"/>
      <c r="C3642" s="273"/>
      <c r="D3642" s="273"/>
      <c r="E3642" s="273"/>
      <c r="F3642" s="273">
        <v>0</v>
      </c>
      <c r="G3642" s="273">
        <v>0</v>
      </c>
      <c r="H3642" s="274"/>
      <c r="I3642" s="275" t="s">
        <v>258</v>
      </c>
      <c r="J3642" s="271">
        <v>73352</v>
      </c>
      <c r="K3642" s="272">
        <v>13419</v>
      </c>
    </row>
    <row r="3643" spans="2:11" s="256" customFormat="1" ht="13.5" customHeight="1" x14ac:dyDescent="0.2">
      <c r="B3643" s="273"/>
      <c r="C3643" s="273"/>
      <c r="D3643" s="273"/>
      <c r="E3643" s="273"/>
      <c r="F3643" s="273">
        <v>0</v>
      </c>
      <c r="G3643" s="273">
        <v>0</v>
      </c>
      <c r="H3643" s="274"/>
      <c r="I3643" s="275" t="s">
        <v>259</v>
      </c>
      <c r="J3643" s="271">
        <v>73352</v>
      </c>
      <c r="K3643" s="272">
        <v>11568</v>
      </c>
    </row>
    <row r="3644" spans="2:11" s="256" customFormat="1" ht="13.5" customHeight="1" x14ac:dyDescent="0.2">
      <c r="B3644" s="273"/>
      <c r="C3644" s="273"/>
      <c r="D3644" s="273"/>
      <c r="E3644" s="273"/>
      <c r="F3644" s="273">
        <v>0</v>
      </c>
      <c r="G3644" s="273">
        <v>0</v>
      </c>
      <c r="H3644" s="274"/>
      <c r="I3644" s="275" t="s">
        <v>260</v>
      </c>
      <c r="J3644" s="271">
        <v>73352</v>
      </c>
      <c r="K3644" s="272">
        <v>12479</v>
      </c>
    </row>
    <row r="3645" spans="2:11" s="256" customFormat="1" ht="13.5" customHeight="1" x14ac:dyDescent="0.2">
      <c r="B3645" s="273"/>
      <c r="C3645" s="273"/>
      <c r="D3645" s="273"/>
      <c r="E3645" s="273"/>
      <c r="F3645" s="273">
        <v>0</v>
      </c>
      <c r="G3645" s="273">
        <v>0</v>
      </c>
      <c r="H3645" s="274"/>
      <c r="I3645" s="275" t="s">
        <v>261</v>
      </c>
      <c r="J3645" s="271">
        <v>73352</v>
      </c>
      <c r="K3645" s="272">
        <v>12480</v>
      </c>
    </row>
    <row r="3646" spans="2:11" s="256" customFormat="1" ht="13.5" customHeight="1" x14ac:dyDescent="0.2">
      <c r="B3646" s="273"/>
      <c r="C3646" s="273"/>
      <c r="D3646" s="273"/>
      <c r="E3646" s="273"/>
      <c r="F3646" s="273">
        <v>0</v>
      </c>
      <c r="G3646" s="273">
        <v>0</v>
      </c>
      <c r="H3646" s="274"/>
      <c r="I3646" s="275" t="s">
        <v>262</v>
      </c>
      <c r="J3646" s="271">
        <v>73352</v>
      </c>
      <c r="K3646" s="272">
        <v>11578</v>
      </c>
    </row>
    <row r="3647" spans="2:11" s="256" customFormat="1" ht="13.5" customHeight="1" x14ac:dyDescent="0.2">
      <c r="B3647" s="273"/>
      <c r="C3647" s="273"/>
      <c r="D3647" s="273"/>
      <c r="E3647" s="273"/>
      <c r="F3647" s="273">
        <v>0</v>
      </c>
      <c r="G3647" s="273">
        <v>0</v>
      </c>
      <c r="H3647" s="274"/>
      <c r="I3647" s="275" t="s">
        <v>263</v>
      </c>
      <c r="J3647" s="271">
        <v>73352</v>
      </c>
      <c r="K3647" s="272">
        <v>12497</v>
      </c>
    </row>
    <row r="3648" spans="2:11" s="256" customFormat="1" ht="13.5" customHeight="1" x14ac:dyDescent="0.2">
      <c r="B3648" s="273"/>
      <c r="C3648" s="273"/>
      <c r="D3648" s="273"/>
      <c r="E3648" s="273"/>
      <c r="F3648" s="273">
        <v>0</v>
      </c>
      <c r="G3648" s="273">
        <v>0</v>
      </c>
      <c r="H3648" s="274"/>
      <c r="I3648" s="275" t="s">
        <v>264</v>
      </c>
      <c r="J3648" s="271">
        <v>73352</v>
      </c>
      <c r="K3648" s="272">
        <v>15546</v>
      </c>
    </row>
    <row r="3649" spans="2:11" s="256" customFormat="1" ht="13.5" customHeight="1" x14ac:dyDescent="0.2">
      <c r="B3649" s="273"/>
      <c r="C3649" s="273"/>
      <c r="D3649" s="273"/>
      <c r="E3649" s="273"/>
      <c r="F3649" s="273">
        <v>0</v>
      </c>
      <c r="G3649" s="273">
        <v>0</v>
      </c>
      <c r="H3649" s="274"/>
      <c r="I3649" s="275" t="s">
        <v>265</v>
      </c>
      <c r="J3649" s="271">
        <v>73352</v>
      </c>
      <c r="K3649" s="272">
        <v>12481</v>
      </c>
    </row>
    <row r="3650" spans="2:11" s="256" customFormat="1" ht="13.5" customHeight="1" x14ac:dyDescent="0.2">
      <c r="B3650" s="268"/>
      <c r="C3650" s="268"/>
      <c r="D3650" s="268"/>
      <c r="E3650" s="268"/>
      <c r="F3650" s="268">
        <v>0</v>
      </c>
      <c r="G3650" s="268">
        <v>0</v>
      </c>
      <c r="H3650" s="269"/>
      <c r="I3650" s="270" t="s">
        <v>266</v>
      </c>
      <c r="J3650" s="271">
        <v>73352</v>
      </c>
      <c r="K3650" s="272">
        <v>13594</v>
      </c>
    </row>
    <row r="3651" spans="2:11" s="256" customFormat="1" ht="13.5" customHeight="1" x14ac:dyDescent="0.2">
      <c r="B3651" s="273"/>
      <c r="C3651" s="273"/>
      <c r="D3651" s="273"/>
      <c r="E3651" s="273"/>
      <c r="F3651" s="273">
        <v>0</v>
      </c>
      <c r="G3651" s="273">
        <v>0</v>
      </c>
      <c r="H3651" s="274"/>
      <c r="I3651" s="275" t="s">
        <v>267</v>
      </c>
      <c r="J3651" s="271">
        <v>73352</v>
      </c>
      <c r="K3651" s="272">
        <v>15609</v>
      </c>
    </row>
    <row r="3652" spans="2:11" s="256" customFormat="1" ht="13.5" customHeight="1" x14ac:dyDescent="0.2">
      <c r="B3652" s="273"/>
      <c r="C3652" s="273"/>
      <c r="D3652" s="273"/>
      <c r="E3652" s="273"/>
      <c r="F3652" s="273">
        <v>0</v>
      </c>
      <c r="G3652" s="273">
        <v>0</v>
      </c>
      <c r="H3652" s="274"/>
      <c r="I3652" s="275" t="s">
        <v>268</v>
      </c>
      <c r="J3652" s="271">
        <v>73352</v>
      </c>
      <c r="K3652" s="272">
        <v>11524</v>
      </c>
    </row>
    <row r="3653" spans="2:11" s="256" customFormat="1" ht="13.5" customHeight="1" x14ac:dyDescent="0.2">
      <c r="B3653" s="273"/>
      <c r="C3653" s="273"/>
      <c r="D3653" s="273"/>
      <c r="E3653" s="273"/>
      <c r="F3653" s="273">
        <v>0</v>
      </c>
      <c r="G3653" s="273">
        <v>0</v>
      </c>
      <c r="H3653" s="274"/>
      <c r="I3653" s="275" t="s">
        <v>269</v>
      </c>
      <c r="J3653" s="271">
        <v>73352</v>
      </c>
      <c r="K3653" s="272">
        <v>15745</v>
      </c>
    </row>
    <row r="3654" spans="2:11" s="256" customFormat="1" ht="13.5" customHeight="1" x14ac:dyDescent="0.2">
      <c r="B3654" s="273"/>
      <c r="C3654" s="273"/>
      <c r="D3654" s="273"/>
      <c r="E3654" s="273"/>
      <c r="F3654" s="273">
        <v>0</v>
      </c>
      <c r="G3654" s="273">
        <v>0</v>
      </c>
      <c r="H3654" s="274"/>
      <c r="I3654" s="275" t="s">
        <v>270</v>
      </c>
      <c r="J3654" s="271">
        <v>73352</v>
      </c>
      <c r="K3654" s="272">
        <v>15545</v>
      </c>
    </row>
    <row r="3655" spans="2:11" s="256" customFormat="1" ht="13.5" customHeight="1" x14ac:dyDescent="0.2">
      <c r="B3655" s="268"/>
      <c r="C3655" s="268"/>
      <c r="D3655" s="268"/>
      <c r="E3655" s="268"/>
      <c r="F3655" s="268">
        <v>0</v>
      </c>
      <c r="G3655" s="268">
        <v>0</v>
      </c>
      <c r="H3655" s="269"/>
      <c r="I3655" s="270" t="s">
        <v>238</v>
      </c>
      <c r="J3655" s="271">
        <v>73352</v>
      </c>
      <c r="K3655" s="272">
        <v>13595</v>
      </c>
    </row>
    <row r="3656" spans="2:11" s="256" customFormat="1" ht="13.5" customHeight="1" x14ac:dyDescent="0.2">
      <c r="B3656" s="273"/>
      <c r="C3656" s="273"/>
      <c r="D3656" s="273"/>
      <c r="E3656" s="273"/>
      <c r="F3656" s="273">
        <v>0</v>
      </c>
      <c r="G3656" s="273">
        <v>0</v>
      </c>
      <c r="H3656" s="274"/>
      <c r="I3656" s="275" t="s">
        <v>271</v>
      </c>
      <c r="J3656" s="271">
        <v>73352</v>
      </c>
      <c r="K3656" s="272">
        <v>15610</v>
      </c>
    </row>
    <row r="3657" spans="2:11" s="256" customFormat="1" ht="13.5" customHeight="1" x14ac:dyDescent="0.2">
      <c r="B3657" s="273"/>
      <c r="C3657" s="273"/>
      <c r="D3657" s="273"/>
      <c r="E3657" s="273"/>
      <c r="F3657" s="273">
        <v>0</v>
      </c>
      <c r="G3657" s="273">
        <v>0</v>
      </c>
      <c r="H3657" s="274"/>
      <c r="I3657" s="275" t="s">
        <v>246</v>
      </c>
      <c r="J3657" s="271">
        <v>73352</v>
      </c>
      <c r="K3657" s="272">
        <v>15611</v>
      </c>
    </row>
    <row r="3658" spans="2:11" s="256" customFormat="1" ht="13.5" customHeight="1" x14ac:dyDescent="0.2">
      <c r="B3658" s="273"/>
      <c r="C3658" s="273"/>
      <c r="D3658" s="273"/>
      <c r="E3658" s="273"/>
      <c r="F3658" s="273">
        <v>0</v>
      </c>
      <c r="G3658" s="273">
        <v>0</v>
      </c>
      <c r="H3658" s="274"/>
      <c r="I3658" s="275" t="s">
        <v>272</v>
      </c>
      <c r="J3658" s="271">
        <v>73352</v>
      </c>
      <c r="K3658" s="272">
        <v>15608</v>
      </c>
    </row>
    <row r="3659" spans="2:11" s="256" customFormat="1" ht="13.5" customHeight="1" x14ac:dyDescent="0.2">
      <c r="B3659" s="268"/>
      <c r="C3659" s="268"/>
      <c r="D3659" s="268"/>
      <c r="E3659" s="268"/>
      <c r="F3659" s="268">
        <v>0</v>
      </c>
      <c r="G3659" s="268">
        <v>0</v>
      </c>
      <c r="H3659" s="269"/>
      <c r="I3659" s="270" t="s">
        <v>273</v>
      </c>
      <c r="J3659" s="271">
        <v>73352</v>
      </c>
      <c r="K3659" s="272">
        <v>15584</v>
      </c>
    </row>
    <row r="3660" spans="2:11" s="256" customFormat="1" ht="13.5" customHeight="1" x14ac:dyDescent="0.2">
      <c r="B3660" s="268"/>
      <c r="C3660" s="268"/>
      <c r="D3660" s="268"/>
      <c r="E3660" s="268"/>
      <c r="F3660" s="268">
        <v>0</v>
      </c>
      <c r="G3660" s="268">
        <v>0</v>
      </c>
      <c r="H3660" s="269"/>
      <c r="I3660" s="270" t="s">
        <v>274</v>
      </c>
      <c r="J3660" s="271">
        <v>73352</v>
      </c>
      <c r="K3660" s="272">
        <v>17728</v>
      </c>
    </row>
    <row r="3661" spans="2:11" s="256" customFormat="1" ht="13.5" customHeight="1" x14ac:dyDescent="0.2">
      <c r="B3661" s="268"/>
      <c r="C3661" s="268"/>
      <c r="D3661" s="268"/>
      <c r="E3661" s="268"/>
      <c r="F3661" s="268">
        <v>0</v>
      </c>
      <c r="G3661" s="268">
        <v>0</v>
      </c>
      <c r="H3661" s="269"/>
      <c r="I3661" s="270" t="s">
        <v>275</v>
      </c>
      <c r="J3661" s="271">
        <v>73352</v>
      </c>
      <c r="K3661" s="272">
        <v>15624</v>
      </c>
    </row>
    <row r="3662" spans="2:11" s="256" customFormat="1" ht="13.5" customHeight="1" x14ac:dyDescent="0.2">
      <c r="B3662" s="268"/>
      <c r="C3662" s="268"/>
      <c r="D3662" s="268"/>
      <c r="E3662" s="268"/>
      <c r="F3662" s="268">
        <v>100</v>
      </c>
      <c r="G3662" s="268">
        <v>100</v>
      </c>
      <c r="H3662" s="269"/>
      <c r="I3662" s="270" t="s">
        <v>276</v>
      </c>
      <c r="J3662" s="271">
        <v>73352</v>
      </c>
      <c r="K3662" s="272">
        <v>15644</v>
      </c>
    </row>
    <row r="3663" spans="2:11" s="256" customFormat="1" ht="13.5" customHeight="1" x14ac:dyDescent="0.2">
      <c r="B3663" s="268"/>
      <c r="C3663" s="268"/>
      <c r="D3663" s="268">
        <v>33</v>
      </c>
      <c r="E3663" s="268">
        <v>27</v>
      </c>
      <c r="F3663" s="268">
        <v>0</v>
      </c>
      <c r="G3663" s="268">
        <v>0</v>
      </c>
      <c r="H3663" s="269"/>
      <c r="I3663" s="270" t="s">
        <v>239</v>
      </c>
      <c r="J3663" s="271">
        <v>73352</v>
      </c>
      <c r="K3663" s="272">
        <v>15704</v>
      </c>
    </row>
    <row r="3664" spans="2:11" s="256" customFormat="1" ht="13.5" customHeight="1" x14ac:dyDescent="0.2">
      <c r="B3664" s="268"/>
      <c r="C3664" s="268"/>
      <c r="D3664" s="268"/>
      <c r="E3664" s="268"/>
      <c r="F3664" s="268">
        <v>0</v>
      </c>
      <c r="G3664" s="268">
        <v>0</v>
      </c>
      <c r="H3664" s="269"/>
      <c r="I3664" s="270" t="s">
        <v>277</v>
      </c>
      <c r="J3664" s="271">
        <v>73352</v>
      </c>
      <c r="K3664" s="272">
        <v>15749</v>
      </c>
    </row>
    <row r="3665" spans="2:11" s="256" customFormat="1" ht="13.5" customHeight="1" x14ac:dyDescent="0.2">
      <c r="B3665" s="268"/>
      <c r="C3665" s="268"/>
      <c r="D3665" s="268"/>
      <c r="E3665" s="268"/>
      <c r="F3665" s="268">
        <v>100</v>
      </c>
      <c r="G3665" s="268">
        <v>100</v>
      </c>
      <c r="H3665" s="269"/>
      <c r="I3665" s="270" t="s">
        <v>278</v>
      </c>
      <c r="J3665" s="271">
        <v>73352</v>
      </c>
      <c r="K3665" s="272">
        <v>11258</v>
      </c>
    </row>
    <row r="3666" spans="2:11" s="256" customFormat="1" ht="13.5" customHeight="1" x14ac:dyDescent="0.2">
      <c r="B3666" s="268"/>
      <c r="C3666" s="268"/>
      <c r="D3666" s="268">
        <v>46</v>
      </c>
      <c r="E3666" s="268">
        <v>40</v>
      </c>
      <c r="F3666" s="268">
        <v>0</v>
      </c>
      <c r="G3666" s="268">
        <v>0</v>
      </c>
      <c r="H3666" s="269"/>
      <c r="I3666" s="270" t="s">
        <v>240</v>
      </c>
      <c r="J3666" s="271">
        <v>73352</v>
      </c>
      <c r="K3666" s="272">
        <v>15705</v>
      </c>
    </row>
    <row r="3667" spans="2:11" s="256" customFormat="1" ht="13.5" customHeight="1" x14ac:dyDescent="0.2">
      <c r="B3667" s="268"/>
      <c r="C3667" s="268"/>
      <c r="D3667" s="268"/>
      <c r="E3667" s="268"/>
      <c r="F3667" s="268">
        <v>0</v>
      </c>
      <c r="G3667" s="268">
        <v>0</v>
      </c>
      <c r="H3667" s="269"/>
      <c r="I3667" s="270" t="s">
        <v>279</v>
      </c>
      <c r="J3667" s="271">
        <v>73352</v>
      </c>
      <c r="K3667" s="272">
        <v>16144</v>
      </c>
    </row>
    <row r="3668" spans="2:11" s="256" customFormat="1" ht="13.5" customHeight="1" x14ac:dyDescent="0.2">
      <c r="B3668" s="273"/>
      <c r="C3668" s="273"/>
      <c r="D3668" s="273"/>
      <c r="E3668" s="273"/>
      <c r="F3668" s="273">
        <v>0</v>
      </c>
      <c r="G3668" s="273">
        <v>0</v>
      </c>
      <c r="H3668" s="274"/>
      <c r="I3668" s="275" t="s">
        <v>508</v>
      </c>
      <c r="J3668" s="271">
        <v>73352</v>
      </c>
      <c r="K3668" s="272">
        <v>12755</v>
      </c>
    </row>
    <row r="3669" spans="2:11" s="256" customFormat="1" ht="13.5" customHeight="1" x14ac:dyDescent="0.2">
      <c r="B3669" s="273"/>
      <c r="C3669" s="273"/>
      <c r="D3669" s="273"/>
      <c r="E3669" s="273"/>
      <c r="F3669" s="273">
        <v>0</v>
      </c>
      <c r="G3669" s="273">
        <v>0</v>
      </c>
      <c r="H3669" s="274"/>
      <c r="I3669" s="275" t="s">
        <v>509</v>
      </c>
      <c r="J3669" s="271">
        <v>73352</v>
      </c>
      <c r="K3669" s="272">
        <v>12359</v>
      </c>
    </row>
    <row r="3670" spans="2:11" s="256" customFormat="1" ht="26.25" customHeight="1" x14ac:dyDescent="0.2"/>
    <row r="3671" spans="2:11" s="256" customFormat="1" ht="13.5" customHeight="1" x14ac:dyDescent="0.2">
      <c r="B3671" s="257"/>
      <c r="C3671" s="258"/>
      <c r="D3671" s="258"/>
      <c r="E3671" s="258"/>
      <c r="F3671" s="258"/>
      <c r="G3671" s="259"/>
      <c r="H3671" s="260" t="s">
        <v>395</v>
      </c>
      <c r="I3671" s="261"/>
      <c r="J3671" s="262" t="s">
        <v>228</v>
      </c>
      <c r="K3671" s="262" t="s">
        <v>229</v>
      </c>
    </row>
    <row r="3672" spans="2:11" s="256" customFormat="1" ht="13.5" customHeight="1" x14ac:dyDescent="0.2">
      <c r="B3672" s="263"/>
      <c r="C3672" s="264"/>
      <c r="D3672" s="264"/>
      <c r="E3672" s="264"/>
      <c r="F3672" s="369" t="s">
        <v>560</v>
      </c>
      <c r="G3672" s="369"/>
      <c r="H3672" s="369"/>
      <c r="I3672" s="261"/>
      <c r="J3672" s="261"/>
      <c r="K3672" s="265"/>
    </row>
    <row r="3673" spans="2:11" s="256" customFormat="1" ht="13.5" customHeight="1" x14ac:dyDescent="0.2">
      <c r="B3673" s="367" t="s">
        <v>231</v>
      </c>
      <c r="C3673" s="367"/>
      <c r="D3673" s="367" t="s">
        <v>232</v>
      </c>
      <c r="E3673" s="367"/>
      <c r="F3673" s="266" t="s">
        <v>232</v>
      </c>
      <c r="G3673" s="266" t="s">
        <v>232</v>
      </c>
      <c r="H3673" s="368" t="s">
        <v>231</v>
      </c>
      <c r="I3673" s="267" t="s">
        <v>233</v>
      </c>
      <c r="J3673" s="261"/>
      <c r="K3673" s="265"/>
    </row>
    <row r="3674" spans="2:11" s="256" customFormat="1" ht="13.5" customHeight="1" x14ac:dyDescent="0.2">
      <c r="B3674" s="266" t="s">
        <v>234</v>
      </c>
      <c r="C3674" s="266" t="s">
        <v>235</v>
      </c>
      <c r="D3674" s="266" t="s">
        <v>234</v>
      </c>
      <c r="E3674" s="266" t="s">
        <v>235</v>
      </c>
      <c r="F3674" s="266" t="s">
        <v>592</v>
      </c>
      <c r="G3674" s="266" t="s">
        <v>594</v>
      </c>
      <c r="H3674" s="368"/>
      <c r="I3674" s="261"/>
      <c r="J3674" s="261"/>
      <c r="K3674" s="265"/>
    </row>
    <row r="3675" spans="2:11" s="256" customFormat="1" ht="13.5" customHeight="1" x14ac:dyDescent="0.2">
      <c r="B3675" s="268"/>
      <c r="C3675" s="268"/>
      <c r="D3675" s="268"/>
      <c r="E3675" s="268"/>
      <c r="F3675" s="268">
        <v>0</v>
      </c>
      <c r="G3675" s="268">
        <v>0</v>
      </c>
      <c r="H3675" s="269"/>
      <c r="I3675" s="270" t="s">
        <v>236</v>
      </c>
      <c r="J3675" s="271">
        <v>73379</v>
      </c>
      <c r="K3675" s="272">
        <v>13591</v>
      </c>
    </row>
    <row r="3676" spans="2:11" s="256" customFormat="1" ht="13.5" customHeight="1" x14ac:dyDescent="0.2">
      <c r="B3676" s="268"/>
      <c r="C3676" s="268"/>
      <c r="D3676" s="268"/>
      <c r="E3676" s="268"/>
      <c r="F3676" s="268">
        <v>0</v>
      </c>
      <c r="G3676" s="268">
        <v>0</v>
      </c>
      <c r="H3676" s="269"/>
      <c r="I3676" s="270" t="s">
        <v>250</v>
      </c>
      <c r="J3676" s="271">
        <v>73379</v>
      </c>
      <c r="K3676" s="272">
        <v>19967</v>
      </c>
    </row>
    <row r="3677" spans="2:11" s="256" customFormat="1" ht="13.5" customHeight="1" x14ac:dyDescent="0.2">
      <c r="B3677" s="273"/>
      <c r="C3677" s="273"/>
      <c r="D3677" s="273"/>
      <c r="E3677" s="273"/>
      <c r="F3677" s="273">
        <v>0</v>
      </c>
      <c r="G3677" s="273">
        <v>0</v>
      </c>
      <c r="H3677" s="274"/>
      <c r="I3677" s="275" t="s">
        <v>251</v>
      </c>
      <c r="J3677" s="271">
        <v>73379</v>
      </c>
      <c r="K3677" s="272">
        <v>15744</v>
      </c>
    </row>
    <row r="3678" spans="2:11" s="256" customFormat="1" ht="13.5" customHeight="1" x14ac:dyDescent="0.2">
      <c r="B3678" s="273"/>
      <c r="C3678" s="273"/>
      <c r="D3678" s="273"/>
      <c r="E3678" s="273"/>
      <c r="F3678" s="273">
        <v>0</v>
      </c>
      <c r="G3678" s="273">
        <v>0</v>
      </c>
      <c r="H3678" s="274"/>
      <c r="I3678" s="275" t="s">
        <v>252</v>
      </c>
      <c r="J3678" s="271">
        <v>73379</v>
      </c>
      <c r="K3678" s="272">
        <v>13462</v>
      </c>
    </row>
    <row r="3679" spans="2:11" s="256" customFormat="1" ht="13.5" customHeight="1" x14ac:dyDescent="0.2">
      <c r="B3679" s="273"/>
      <c r="C3679" s="273"/>
      <c r="D3679" s="273"/>
      <c r="E3679" s="273"/>
      <c r="F3679" s="273">
        <v>0</v>
      </c>
      <c r="G3679" s="273">
        <v>0</v>
      </c>
      <c r="H3679" s="274"/>
      <c r="I3679" s="275" t="s">
        <v>253</v>
      </c>
      <c r="J3679" s="271">
        <v>73379</v>
      </c>
      <c r="K3679" s="272">
        <v>15544</v>
      </c>
    </row>
    <row r="3680" spans="2:11" s="256" customFormat="1" ht="13.5" customHeight="1" x14ac:dyDescent="0.2">
      <c r="B3680" s="273"/>
      <c r="C3680" s="273"/>
      <c r="D3680" s="273"/>
      <c r="E3680" s="273"/>
      <c r="F3680" s="273">
        <v>0</v>
      </c>
      <c r="G3680" s="273">
        <v>0</v>
      </c>
      <c r="H3680" s="274"/>
      <c r="I3680" s="275" t="s">
        <v>254</v>
      </c>
      <c r="J3680" s="271">
        <v>73379</v>
      </c>
      <c r="K3680" s="272">
        <v>12978</v>
      </c>
    </row>
    <row r="3681" spans="2:11" s="256" customFormat="1" ht="13.5" customHeight="1" x14ac:dyDescent="0.2">
      <c r="B3681" s="268"/>
      <c r="C3681" s="268"/>
      <c r="D3681" s="268"/>
      <c r="E3681" s="268"/>
      <c r="F3681" s="268">
        <v>100</v>
      </c>
      <c r="G3681" s="268">
        <v>100</v>
      </c>
      <c r="H3681" s="269"/>
      <c r="I3681" s="270" t="s">
        <v>237</v>
      </c>
      <c r="J3681" s="271">
        <v>73379</v>
      </c>
      <c r="K3681" s="272">
        <v>17726</v>
      </c>
    </row>
    <row r="3682" spans="2:11" s="256" customFormat="1" ht="13.5" customHeight="1" x14ac:dyDescent="0.2">
      <c r="B3682" s="273"/>
      <c r="C3682" s="273"/>
      <c r="D3682" s="273"/>
      <c r="E3682" s="273"/>
      <c r="F3682" s="273">
        <v>100</v>
      </c>
      <c r="G3682" s="273">
        <v>100</v>
      </c>
      <c r="H3682" s="274"/>
      <c r="I3682" s="275" t="s">
        <v>255</v>
      </c>
      <c r="J3682" s="271">
        <v>73379</v>
      </c>
      <c r="K3682" s="272">
        <v>17727</v>
      </c>
    </row>
    <row r="3683" spans="2:11" s="256" customFormat="1" ht="13.5" customHeight="1" x14ac:dyDescent="0.2">
      <c r="B3683" s="268"/>
      <c r="C3683" s="268"/>
      <c r="D3683" s="268"/>
      <c r="E3683" s="268"/>
      <c r="F3683" s="268">
        <v>0</v>
      </c>
      <c r="G3683" s="268">
        <v>0</v>
      </c>
      <c r="H3683" s="269"/>
      <c r="I3683" s="270" t="s">
        <v>256</v>
      </c>
      <c r="J3683" s="271">
        <v>73379</v>
      </c>
      <c r="K3683" s="272">
        <v>13592</v>
      </c>
    </row>
    <row r="3684" spans="2:11" s="256" customFormat="1" ht="13.5" customHeight="1" x14ac:dyDescent="0.2">
      <c r="B3684" s="273"/>
      <c r="C3684" s="273"/>
      <c r="D3684" s="273"/>
      <c r="E3684" s="273"/>
      <c r="F3684" s="273">
        <v>0</v>
      </c>
      <c r="G3684" s="273">
        <v>0</v>
      </c>
      <c r="H3684" s="274"/>
      <c r="I3684" s="275" t="s">
        <v>257</v>
      </c>
      <c r="J3684" s="271">
        <v>73379</v>
      </c>
      <c r="K3684" s="272">
        <v>11566</v>
      </c>
    </row>
    <row r="3685" spans="2:11" s="256" customFormat="1" ht="13.5" customHeight="1" x14ac:dyDescent="0.2">
      <c r="B3685" s="273"/>
      <c r="C3685" s="273"/>
      <c r="D3685" s="273"/>
      <c r="E3685" s="273"/>
      <c r="F3685" s="273">
        <v>0</v>
      </c>
      <c r="G3685" s="273">
        <v>0</v>
      </c>
      <c r="H3685" s="274"/>
      <c r="I3685" s="275" t="s">
        <v>258</v>
      </c>
      <c r="J3685" s="271">
        <v>73379</v>
      </c>
      <c r="K3685" s="272">
        <v>13419</v>
      </c>
    </row>
    <row r="3686" spans="2:11" s="256" customFormat="1" ht="13.5" customHeight="1" x14ac:dyDescent="0.2">
      <c r="B3686" s="273"/>
      <c r="C3686" s="273"/>
      <c r="D3686" s="273"/>
      <c r="E3686" s="273"/>
      <c r="F3686" s="273">
        <v>0</v>
      </c>
      <c r="G3686" s="273">
        <v>0</v>
      </c>
      <c r="H3686" s="274"/>
      <c r="I3686" s="275" t="s">
        <v>259</v>
      </c>
      <c r="J3686" s="271">
        <v>73379</v>
      </c>
      <c r="K3686" s="272">
        <v>11568</v>
      </c>
    </row>
    <row r="3687" spans="2:11" s="256" customFormat="1" ht="13.5" customHeight="1" x14ac:dyDescent="0.2">
      <c r="B3687" s="273"/>
      <c r="C3687" s="273"/>
      <c r="D3687" s="273"/>
      <c r="E3687" s="273"/>
      <c r="F3687" s="273">
        <v>0</v>
      </c>
      <c r="G3687" s="273">
        <v>0</v>
      </c>
      <c r="H3687" s="274"/>
      <c r="I3687" s="275" t="s">
        <v>260</v>
      </c>
      <c r="J3687" s="271">
        <v>73379</v>
      </c>
      <c r="K3687" s="272">
        <v>12479</v>
      </c>
    </row>
    <row r="3688" spans="2:11" s="256" customFormat="1" ht="13.5" customHeight="1" x14ac:dyDescent="0.2">
      <c r="B3688" s="273"/>
      <c r="C3688" s="273"/>
      <c r="D3688" s="273"/>
      <c r="E3688" s="273"/>
      <c r="F3688" s="273">
        <v>0</v>
      </c>
      <c r="G3688" s="273">
        <v>0</v>
      </c>
      <c r="H3688" s="274"/>
      <c r="I3688" s="275" t="s">
        <v>261</v>
      </c>
      <c r="J3688" s="271">
        <v>73379</v>
      </c>
      <c r="K3688" s="272">
        <v>12480</v>
      </c>
    </row>
    <row r="3689" spans="2:11" s="256" customFormat="1" ht="13.5" customHeight="1" x14ac:dyDescent="0.2">
      <c r="B3689" s="273"/>
      <c r="C3689" s="273"/>
      <c r="D3689" s="273"/>
      <c r="E3689" s="273"/>
      <c r="F3689" s="273">
        <v>0</v>
      </c>
      <c r="G3689" s="273">
        <v>0</v>
      </c>
      <c r="H3689" s="274"/>
      <c r="I3689" s="275" t="s">
        <v>262</v>
      </c>
      <c r="J3689" s="271">
        <v>73379</v>
      </c>
      <c r="K3689" s="272">
        <v>11578</v>
      </c>
    </row>
    <row r="3690" spans="2:11" s="256" customFormat="1" ht="13.5" customHeight="1" x14ac:dyDescent="0.2">
      <c r="B3690" s="273"/>
      <c r="C3690" s="273"/>
      <c r="D3690" s="273"/>
      <c r="E3690" s="273"/>
      <c r="F3690" s="273">
        <v>0</v>
      </c>
      <c r="G3690" s="273">
        <v>0</v>
      </c>
      <c r="H3690" s="274"/>
      <c r="I3690" s="275" t="s">
        <v>263</v>
      </c>
      <c r="J3690" s="271">
        <v>73379</v>
      </c>
      <c r="K3690" s="272">
        <v>12497</v>
      </c>
    </row>
    <row r="3691" spans="2:11" s="256" customFormat="1" ht="13.5" customHeight="1" x14ac:dyDescent="0.2">
      <c r="B3691" s="273"/>
      <c r="C3691" s="273"/>
      <c r="D3691" s="273"/>
      <c r="E3691" s="273"/>
      <c r="F3691" s="273">
        <v>0</v>
      </c>
      <c r="G3691" s="273">
        <v>0</v>
      </c>
      <c r="H3691" s="274"/>
      <c r="I3691" s="275" t="s">
        <v>264</v>
      </c>
      <c r="J3691" s="271">
        <v>73379</v>
      </c>
      <c r="K3691" s="272">
        <v>15546</v>
      </c>
    </row>
    <row r="3692" spans="2:11" s="256" customFormat="1" ht="13.5" customHeight="1" x14ac:dyDescent="0.2">
      <c r="B3692" s="273"/>
      <c r="C3692" s="273"/>
      <c r="D3692" s="273"/>
      <c r="E3692" s="273"/>
      <c r="F3692" s="273">
        <v>0</v>
      </c>
      <c r="G3692" s="273">
        <v>0</v>
      </c>
      <c r="H3692" s="274"/>
      <c r="I3692" s="275" t="s">
        <v>265</v>
      </c>
      <c r="J3692" s="271">
        <v>73379</v>
      </c>
      <c r="K3692" s="272">
        <v>12481</v>
      </c>
    </row>
    <row r="3693" spans="2:11" s="256" customFormat="1" ht="13.5" customHeight="1" x14ac:dyDescent="0.2">
      <c r="B3693" s="268"/>
      <c r="C3693" s="268"/>
      <c r="D3693" s="268"/>
      <c r="E3693" s="268"/>
      <c r="F3693" s="268">
        <v>0</v>
      </c>
      <c r="G3693" s="268">
        <v>0</v>
      </c>
      <c r="H3693" s="269"/>
      <c r="I3693" s="270" t="s">
        <v>266</v>
      </c>
      <c r="J3693" s="271">
        <v>73379</v>
      </c>
      <c r="K3693" s="272">
        <v>13594</v>
      </c>
    </row>
    <row r="3694" spans="2:11" s="256" customFormat="1" ht="13.5" customHeight="1" x14ac:dyDescent="0.2">
      <c r="B3694" s="273"/>
      <c r="C3694" s="273"/>
      <c r="D3694" s="273"/>
      <c r="E3694" s="273"/>
      <c r="F3694" s="273">
        <v>0</v>
      </c>
      <c r="G3694" s="273">
        <v>0</v>
      </c>
      <c r="H3694" s="274"/>
      <c r="I3694" s="275" t="s">
        <v>267</v>
      </c>
      <c r="J3694" s="271">
        <v>73379</v>
      </c>
      <c r="K3694" s="272">
        <v>15609</v>
      </c>
    </row>
    <row r="3695" spans="2:11" s="256" customFormat="1" ht="13.5" customHeight="1" x14ac:dyDescent="0.2">
      <c r="B3695" s="273"/>
      <c r="C3695" s="273"/>
      <c r="D3695" s="273"/>
      <c r="E3695" s="273"/>
      <c r="F3695" s="273">
        <v>0</v>
      </c>
      <c r="G3695" s="273">
        <v>0</v>
      </c>
      <c r="H3695" s="274"/>
      <c r="I3695" s="275" t="s">
        <v>268</v>
      </c>
      <c r="J3695" s="271">
        <v>73379</v>
      </c>
      <c r="K3695" s="272">
        <v>11524</v>
      </c>
    </row>
    <row r="3696" spans="2:11" s="256" customFormat="1" ht="13.5" customHeight="1" x14ac:dyDescent="0.2">
      <c r="B3696" s="273"/>
      <c r="C3696" s="273"/>
      <c r="D3696" s="273"/>
      <c r="E3696" s="273"/>
      <c r="F3696" s="273">
        <v>0</v>
      </c>
      <c r="G3696" s="273">
        <v>0</v>
      </c>
      <c r="H3696" s="274"/>
      <c r="I3696" s="275" t="s">
        <v>269</v>
      </c>
      <c r="J3696" s="271">
        <v>73379</v>
      </c>
      <c r="K3696" s="272">
        <v>15745</v>
      </c>
    </row>
    <row r="3697" spans="2:11" s="256" customFormat="1" ht="13.5" customHeight="1" x14ac:dyDescent="0.2">
      <c r="B3697" s="273"/>
      <c r="C3697" s="273"/>
      <c r="D3697" s="273"/>
      <c r="E3697" s="273"/>
      <c r="F3697" s="273">
        <v>0</v>
      </c>
      <c r="G3697" s="273">
        <v>0</v>
      </c>
      <c r="H3697" s="274"/>
      <c r="I3697" s="275" t="s">
        <v>270</v>
      </c>
      <c r="J3697" s="271">
        <v>73379</v>
      </c>
      <c r="K3697" s="272">
        <v>15545</v>
      </c>
    </row>
    <row r="3698" spans="2:11" s="256" customFormat="1" ht="13.5" customHeight="1" x14ac:dyDescent="0.2">
      <c r="B3698" s="268"/>
      <c r="C3698" s="268"/>
      <c r="D3698" s="268"/>
      <c r="E3698" s="268"/>
      <c r="F3698" s="268">
        <v>0</v>
      </c>
      <c r="G3698" s="268">
        <v>0</v>
      </c>
      <c r="H3698" s="269"/>
      <c r="I3698" s="270" t="s">
        <v>238</v>
      </c>
      <c r="J3698" s="271">
        <v>73379</v>
      </c>
      <c r="K3698" s="272">
        <v>13595</v>
      </c>
    </row>
    <row r="3699" spans="2:11" s="256" customFormat="1" ht="13.5" customHeight="1" x14ac:dyDescent="0.2">
      <c r="B3699" s="273"/>
      <c r="C3699" s="273"/>
      <c r="D3699" s="273"/>
      <c r="E3699" s="273"/>
      <c r="F3699" s="273">
        <v>0</v>
      </c>
      <c r="G3699" s="273">
        <v>0</v>
      </c>
      <c r="H3699" s="274"/>
      <c r="I3699" s="275" t="s">
        <v>271</v>
      </c>
      <c r="J3699" s="271">
        <v>73379</v>
      </c>
      <c r="K3699" s="272">
        <v>15610</v>
      </c>
    </row>
    <row r="3700" spans="2:11" s="256" customFormat="1" ht="13.5" customHeight="1" x14ac:dyDescent="0.2">
      <c r="B3700" s="273"/>
      <c r="C3700" s="273"/>
      <c r="D3700" s="273"/>
      <c r="E3700" s="273"/>
      <c r="F3700" s="273">
        <v>0</v>
      </c>
      <c r="G3700" s="273">
        <v>0</v>
      </c>
      <c r="H3700" s="274"/>
      <c r="I3700" s="275" t="s">
        <v>246</v>
      </c>
      <c r="J3700" s="271">
        <v>73379</v>
      </c>
      <c r="K3700" s="272">
        <v>15611</v>
      </c>
    </row>
    <row r="3701" spans="2:11" s="256" customFormat="1" ht="13.5" customHeight="1" x14ac:dyDescent="0.2">
      <c r="B3701" s="273"/>
      <c r="C3701" s="273"/>
      <c r="D3701" s="273"/>
      <c r="E3701" s="273"/>
      <c r="F3701" s="273">
        <v>0</v>
      </c>
      <c r="G3701" s="273">
        <v>0</v>
      </c>
      <c r="H3701" s="274"/>
      <c r="I3701" s="275" t="s">
        <v>272</v>
      </c>
      <c r="J3701" s="271">
        <v>73379</v>
      </c>
      <c r="K3701" s="272">
        <v>15608</v>
      </c>
    </row>
    <row r="3702" spans="2:11" s="256" customFormat="1" ht="13.5" customHeight="1" x14ac:dyDescent="0.2">
      <c r="B3702" s="268"/>
      <c r="C3702" s="268"/>
      <c r="D3702" s="268"/>
      <c r="E3702" s="268"/>
      <c r="F3702" s="268">
        <v>0</v>
      </c>
      <c r="G3702" s="268">
        <v>0</v>
      </c>
      <c r="H3702" s="269"/>
      <c r="I3702" s="270" t="s">
        <v>273</v>
      </c>
      <c r="J3702" s="271">
        <v>73379</v>
      </c>
      <c r="K3702" s="272">
        <v>15584</v>
      </c>
    </row>
    <row r="3703" spans="2:11" s="256" customFormat="1" ht="13.5" customHeight="1" x14ac:dyDescent="0.2">
      <c r="B3703" s="268"/>
      <c r="C3703" s="268"/>
      <c r="D3703" s="268"/>
      <c r="E3703" s="268"/>
      <c r="F3703" s="268">
        <v>0</v>
      </c>
      <c r="G3703" s="268">
        <v>0</v>
      </c>
      <c r="H3703" s="269"/>
      <c r="I3703" s="270" t="s">
        <v>274</v>
      </c>
      <c r="J3703" s="271">
        <v>73379</v>
      </c>
      <c r="K3703" s="272">
        <v>17728</v>
      </c>
    </row>
    <row r="3704" spans="2:11" s="256" customFormat="1" ht="13.5" customHeight="1" x14ac:dyDescent="0.2">
      <c r="B3704" s="268"/>
      <c r="C3704" s="268"/>
      <c r="D3704" s="268"/>
      <c r="E3704" s="268"/>
      <c r="F3704" s="268">
        <v>0</v>
      </c>
      <c r="G3704" s="268">
        <v>0</v>
      </c>
      <c r="H3704" s="269"/>
      <c r="I3704" s="270" t="s">
        <v>275</v>
      </c>
      <c r="J3704" s="271">
        <v>73379</v>
      </c>
      <c r="K3704" s="272">
        <v>15624</v>
      </c>
    </row>
    <row r="3705" spans="2:11" s="256" customFormat="1" ht="13.5" customHeight="1" x14ac:dyDescent="0.2">
      <c r="B3705" s="268"/>
      <c r="C3705" s="268"/>
      <c r="D3705" s="268"/>
      <c r="E3705" s="268"/>
      <c r="F3705" s="268">
        <v>100</v>
      </c>
      <c r="G3705" s="268">
        <v>100</v>
      </c>
      <c r="H3705" s="269"/>
      <c r="I3705" s="270" t="s">
        <v>276</v>
      </c>
      <c r="J3705" s="271">
        <v>73379</v>
      </c>
      <c r="K3705" s="272">
        <v>15644</v>
      </c>
    </row>
    <row r="3706" spans="2:11" s="256" customFormat="1" ht="13.5" customHeight="1" x14ac:dyDescent="0.2">
      <c r="B3706" s="268"/>
      <c r="C3706" s="268"/>
      <c r="D3706" s="268">
        <v>34</v>
      </c>
      <c r="E3706" s="268">
        <v>28</v>
      </c>
      <c r="F3706" s="268">
        <v>0</v>
      </c>
      <c r="G3706" s="268">
        <v>0</v>
      </c>
      <c r="H3706" s="269"/>
      <c r="I3706" s="270" t="s">
        <v>239</v>
      </c>
      <c r="J3706" s="271">
        <v>73379</v>
      </c>
      <c r="K3706" s="272">
        <v>15704</v>
      </c>
    </row>
    <row r="3707" spans="2:11" s="256" customFormat="1" ht="13.5" customHeight="1" x14ac:dyDescent="0.2">
      <c r="B3707" s="268"/>
      <c r="C3707" s="268"/>
      <c r="D3707" s="268"/>
      <c r="E3707" s="268"/>
      <c r="F3707" s="268">
        <v>0</v>
      </c>
      <c r="G3707" s="268">
        <v>0</v>
      </c>
      <c r="H3707" s="269"/>
      <c r="I3707" s="270" t="s">
        <v>277</v>
      </c>
      <c r="J3707" s="271">
        <v>73379</v>
      </c>
      <c r="K3707" s="272">
        <v>15749</v>
      </c>
    </row>
    <row r="3708" spans="2:11" s="256" customFormat="1" ht="13.5" customHeight="1" x14ac:dyDescent="0.2">
      <c r="B3708" s="268"/>
      <c r="C3708" s="268"/>
      <c r="D3708" s="268"/>
      <c r="E3708" s="268"/>
      <c r="F3708" s="268">
        <v>100</v>
      </c>
      <c r="G3708" s="268">
        <v>100</v>
      </c>
      <c r="H3708" s="269"/>
      <c r="I3708" s="270" t="s">
        <v>278</v>
      </c>
      <c r="J3708" s="271">
        <v>73379</v>
      </c>
      <c r="K3708" s="272">
        <v>11258</v>
      </c>
    </row>
    <row r="3709" spans="2:11" s="256" customFormat="1" ht="13.5" customHeight="1" x14ac:dyDescent="0.2">
      <c r="B3709" s="268"/>
      <c r="C3709" s="268"/>
      <c r="D3709" s="268">
        <v>56</v>
      </c>
      <c r="E3709" s="268">
        <v>50</v>
      </c>
      <c r="F3709" s="268">
        <v>0</v>
      </c>
      <c r="G3709" s="268">
        <v>0</v>
      </c>
      <c r="H3709" s="269"/>
      <c r="I3709" s="270" t="s">
        <v>240</v>
      </c>
      <c r="J3709" s="271">
        <v>73379</v>
      </c>
      <c r="K3709" s="272">
        <v>15705</v>
      </c>
    </row>
    <row r="3710" spans="2:11" s="256" customFormat="1" ht="13.5" customHeight="1" x14ac:dyDescent="0.2">
      <c r="B3710" s="268"/>
      <c r="C3710" s="268"/>
      <c r="D3710" s="268"/>
      <c r="E3710" s="268"/>
      <c r="F3710" s="268">
        <v>0</v>
      </c>
      <c r="G3710" s="268">
        <v>0</v>
      </c>
      <c r="H3710" s="269"/>
      <c r="I3710" s="270" t="s">
        <v>279</v>
      </c>
      <c r="J3710" s="271">
        <v>73379</v>
      </c>
      <c r="K3710" s="272">
        <v>16144</v>
      </c>
    </row>
    <row r="3711" spans="2:11" s="256" customFormat="1" ht="13.5" customHeight="1" x14ac:dyDescent="0.2">
      <c r="B3711" s="273"/>
      <c r="C3711" s="273"/>
      <c r="D3711" s="273"/>
      <c r="E3711" s="273"/>
      <c r="F3711" s="273">
        <v>0</v>
      </c>
      <c r="G3711" s="273">
        <v>0</v>
      </c>
      <c r="H3711" s="274"/>
      <c r="I3711" s="275" t="s">
        <v>508</v>
      </c>
      <c r="J3711" s="271">
        <v>73379</v>
      </c>
      <c r="K3711" s="272">
        <v>12755</v>
      </c>
    </row>
    <row r="3712" spans="2:11" s="256" customFormat="1" ht="13.5" customHeight="1" x14ac:dyDescent="0.2">
      <c r="B3712" s="273"/>
      <c r="C3712" s="273"/>
      <c r="D3712" s="273"/>
      <c r="E3712" s="273"/>
      <c r="F3712" s="273">
        <v>0</v>
      </c>
      <c r="G3712" s="273">
        <v>0</v>
      </c>
      <c r="H3712" s="274"/>
      <c r="I3712" s="275" t="s">
        <v>509</v>
      </c>
      <c r="J3712" s="271">
        <v>73379</v>
      </c>
      <c r="K3712" s="272">
        <v>12359</v>
      </c>
    </row>
    <row r="3713" spans="2:11" s="256" customFormat="1" ht="26.25" customHeight="1" x14ac:dyDescent="0.2"/>
    <row r="3714" spans="2:11" s="256" customFormat="1" ht="13.5" customHeight="1" x14ac:dyDescent="0.2">
      <c r="B3714" s="257"/>
      <c r="C3714" s="258"/>
      <c r="D3714" s="258"/>
      <c r="E3714" s="258"/>
      <c r="F3714" s="258"/>
      <c r="G3714" s="259"/>
      <c r="H3714" s="260" t="s">
        <v>396</v>
      </c>
      <c r="I3714" s="261"/>
      <c r="J3714" s="262" t="s">
        <v>228</v>
      </c>
      <c r="K3714" s="262" t="s">
        <v>229</v>
      </c>
    </row>
    <row r="3715" spans="2:11" s="256" customFormat="1" ht="13.5" customHeight="1" x14ac:dyDescent="0.2">
      <c r="B3715" s="263"/>
      <c r="C3715" s="264"/>
      <c r="D3715" s="264"/>
      <c r="E3715" s="264"/>
      <c r="F3715" s="369" t="s">
        <v>652</v>
      </c>
      <c r="G3715" s="369"/>
      <c r="H3715" s="369"/>
      <c r="I3715" s="261"/>
      <c r="J3715" s="261"/>
      <c r="K3715" s="265"/>
    </row>
    <row r="3716" spans="2:11" s="256" customFormat="1" ht="13.5" customHeight="1" x14ac:dyDescent="0.2">
      <c r="B3716" s="367" t="s">
        <v>231</v>
      </c>
      <c r="C3716" s="367"/>
      <c r="D3716" s="367" t="s">
        <v>232</v>
      </c>
      <c r="E3716" s="367"/>
      <c r="F3716" s="266" t="s">
        <v>232</v>
      </c>
      <c r="G3716" s="266" t="s">
        <v>232</v>
      </c>
      <c r="H3716" s="368" t="s">
        <v>231</v>
      </c>
      <c r="I3716" s="267" t="s">
        <v>233</v>
      </c>
      <c r="J3716" s="261"/>
      <c r="K3716" s="265"/>
    </row>
    <row r="3717" spans="2:11" s="256" customFormat="1" ht="13.5" customHeight="1" x14ac:dyDescent="0.2">
      <c r="B3717" s="266" t="s">
        <v>234</v>
      </c>
      <c r="C3717" s="266" t="s">
        <v>235</v>
      </c>
      <c r="D3717" s="266" t="s">
        <v>234</v>
      </c>
      <c r="E3717" s="266" t="s">
        <v>235</v>
      </c>
      <c r="F3717" s="266" t="s">
        <v>592</v>
      </c>
      <c r="G3717" s="266" t="s">
        <v>594</v>
      </c>
      <c r="H3717" s="368"/>
      <c r="I3717" s="261"/>
      <c r="J3717" s="261"/>
      <c r="K3717" s="265"/>
    </row>
    <row r="3718" spans="2:11" s="256" customFormat="1" ht="13.5" customHeight="1" x14ac:dyDescent="0.2">
      <c r="B3718" s="268"/>
      <c r="C3718" s="268"/>
      <c r="D3718" s="268"/>
      <c r="E3718" s="268"/>
      <c r="F3718" s="268">
        <v>41.3713190664308</v>
      </c>
      <c r="G3718" s="268">
        <v>41.375718322840598</v>
      </c>
      <c r="H3718" s="269">
        <v>1.80339465256446</v>
      </c>
      <c r="I3718" s="270" t="s">
        <v>236</v>
      </c>
      <c r="J3718" s="271">
        <v>73433</v>
      </c>
      <c r="K3718" s="272">
        <v>13591</v>
      </c>
    </row>
    <row r="3719" spans="2:11" s="256" customFormat="1" ht="13.5" customHeight="1" x14ac:dyDescent="0.2">
      <c r="B3719" s="268"/>
      <c r="C3719" s="268"/>
      <c r="D3719" s="268"/>
      <c r="E3719" s="268"/>
      <c r="F3719" s="268">
        <v>41.3713190664308</v>
      </c>
      <c r="G3719" s="268">
        <v>41.375718322840598</v>
      </c>
      <c r="H3719" s="269">
        <v>1.80339465256446</v>
      </c>
      <c r="I3719" s="270" t="s">
        <v>250</v>
      </c>
      <c r="J3719" s="271">
        <v>73433</v>
      </c>
      <c r="K3719" s="272">
        <v>19967</v>
      </c>
    </row>
    <row r="3720" spans="2:11" s="256" customFormat="1" ht="13.5" customHeight="1" x14ac:dyDescent="0.2">
      <c r="B3720" s="273"/>
      <c r="C3720" s="273"/>
      <c r="D3720" s="273"/>
      <c r="E3720" s="273"/>
      <c r="F3720" s="273">
        <v>20.553807693895102</v>
      </c>
      <c r="G3720" s="273">
        <v>20.5641637292402</v>
      </c>
      <c r="H3720" s="274">
        <v>1.26385492926517</v>
      </c>
      <c r="I3720" s="275" t="s">
        <v>251</v>
      </c>
      <c r="J3720" s="271">
        <v>73433</v>
      </c>
      <c r="K3720" s="272">
        <v>15744</v>
      </c>
    </row>
    <row r="3721" spans="2:11" s="256" customFormat="1" ht="13.5" customHeight="1" x14ac:dyDescent="0.2">
      <c r="B3721" s="273"/>
      <c r="C3721" s="273"/>
      <c r="D3721" s="273"/>
      <c r="E3721" s="273"/>
      <c r="F3721" s="273">
        <v>20.817511372535698</v>
      </c>
      <c r="G3721" s="273">
        <v>20.811554593600398</v>
      </c>
      <c r="H3721" s="274">
        <v>2.3360998120554002</v>
      </c>
      <c r="I3721" s="275" t="s">
        <v>252</v>
      </c>
      <c r="J3721" s="271">
        <v>73433</v>
      </c>
      <c r="K3721" s="272">
        <v>13462</v>
      </c>
    </row>
    <row r="3722" spans="2:11" s="256" customFormat="1" ht="13.5" customHeight="1" x14ac:dyDescent="0.2">
      <c r="B3722" s="273"/>
      <c r="C3722" s="273"/>
      <c r="D3722" s="273"/>
      <c r="E3722" s="273"/>
      <c r="F3722" s="273">
        <v>0</v>
      </c>
      <c r="G3722" s="273">
        <v>0</v>
      </c>
      <c r="H3722" s="274"/>
      <c r="I3722" s="275" t="s">
        <v>253</v>
      </c>
      <c r="J3722" s="271">
        <v>73433</v>
      </c>
      <c r="K3722" s="272">
        <v>15544</v>
      </c>
    </row>
    <row r="3723" spans="2:11" s="256" customFormat="1" ht="13.5" customHeight="1" x14ac:dyDescent="0.2">
      <c r="B3723" s="273"/>
      <c r="C3723" s="273"/>
      <c r="D3723" s="273"/>
      <c r="E3723" s="273"/>
      <c r="F3723" s="273">
        <v>0</v>
      </c>
      <c r="G3723" s="273">
        <v>0</v>
      </c>
      <c r="H3723" s="274"/>
      <c r="I3723" s="275" t="s">
        <v>254</v>
      </c>
      <c r="J3723" s="271">
        <v>73433</v>
      </c>
      <c r="K3723" s="272">
        <v>12978</v>
      </c>
    </row>
    <row r="3724" spans="2:11" s="256" customFormat="1" ht="13.5" customHeight="1" x14ac:dyDescent="0.2">
      <c r="B3724" s="268"/>
      <c r="C3724" s="268"/>
      <c r="D3724" s="268"/>
      <c r="E3724" s="268"/>
      <c r="F3724" s="268">
        <v>41.158226162292699</v>
      </c>
      <c r="G3724" s="268">
        <v>41.169583164432396</v>
      </c>
      <c r="H3724" s="269">
        <v>1.70292846044513</v>
      </c>
      <c r="I3724" s="270" t="s">
        <v>237</v>
      </c>
      <c r="J3724" s="271">
        <v>73433</v>
      </c>
      <c r="K3724" s="272">
        <v>17726</v>
      </c>
    </row>
    <row r="3725" spans="2:11" s="256" customFormat="1" ht="13.5" customHeight="1" x14ac:dyDescent="0.2">
      <c r="B3725" s="273"/>
      <c r="C3725" s="273"/>
      <c r="D3725" s="273"/>
      <c r="E3725" s="273"/>
      <c r="F3725" s="273">
        <v>7.67954894343519</v>
      </c>
      <c r="G3725" s="273">
        <v>7.6295671603535293</v>
      </c>
      <c r="H3725" s="274"/>
      <c r="I3725" s="275" t="s">
        <v>255</v>
      </c>
      <c r="J3725" s="271">
        <v>73433</v>
      </c>
      <c r="K3725" s="272">
        <v>17727</v>
      </c>
    </row>
    <row r="3726" spans="2:11" s="256" customFormat="1" ht="13.5" customHeight="1" x14ac:dyDescent="0.2">
      <c r="B3726" s="268"/>
      <c r="C3726" s="268"/>
      <c r="D3726" s="268"/>
      <c r="E3726" s="268"/>
      <c r="F3726" s="268">
        <v>33.478677218857598</v>
      </c>
      <c r="G3726" s="268">
        <v>33.540016004078907</v>
      </c>
      <c r="H3726" s="269">
        <v>2.0935568706916001</v>
      </c>
      <c r="I3726" s="270" t="s">
        <v>256</v>
      </c>
      <c r="J3726" s="271">
        <v>73433</v>
      </c>
      <c r="K3726" s="272">
        <v>13592</v>
      </c>
    </row>
    <row r="3727" spans="2:11" s="256" customFormat="1" ht="13.5" customHeight="1" x14ac:dyDescent="0.2">
      <c r="B3727" s="273"/>
      <c r="C3727" s="273"/>
      <c r="D3727" s="273"/>
      <c r="E3727" s="273"/>
      <c r="F3727" s="273">
        <v>12.4904920188152</v>
      </c>
      <c r="G3727" s="273">
        <v>12.4981195096984</v>
      </c>
      <c r="H3727" s="274">
        <v>0.48144765720009203</v>
      </c>
      <c r="I3727" s="275" t="s">
        <v>257</v>
      </c>
      <c r="J3727" s="271">
        <v>73433</v>
      </c>
      <c r="K3727" s="272">
        <v>11566</v>
      </c>
    </row>
    <row r="3728" spans="2:11" s="256" customFormat="1" ht="13.5" customHeight="1" x14ac:dyDescent="0.2">
      <c r="B3728" s="273"/>
      <c r="C3728" s="273"/>
      <c r="D3728" s="273"/>
      <c r="E3728" s="273"/>
      <c r="F3728" s="273">
        <v>14.162965544017901</v>
      </c>
      <c r="G3728" s="273">
        <v>14.18124260229</v>
      </c>
      <c r="H3728" s="274">
        <v>2.4224106303343098</v>
      </c>
      <c r="I3728" s="275" t="s">
        <v>258</v>
      </c>
      <c r="J3728" s="271">
        <v>73433</v>
      </c>
      <c r="K3728" s="272">
        <v>13419</v>
      </c>
    </row>
    <row r="3729" spans="2:11" s="256" customFormat="1" ht="13.5" customHeight="1" x14ac:dyDescent="0.2">
      <c r="B3729" s="273"/>
      <c r="C3729" s="273"/>
      <c r="D3729" s="273"/>
      <c r="E3729" s="273"/>
      <c r="F3729" s="273">
        <v>0</v>
      </c>
      <c r="G3729" s="273">
        <v>0</v>
      </c>
      <c r="H3729" s="274"/>
      <c r="I3729" s="275" t="s">
        <v>259</v>
      </c>
      <c r="J3729" s="271">
        <v>73433</v>
      </c>
      <c r="K3729" s="272">
        <v>11568</v>
      </c>
    </row>
    <row r="3730" spans="2:11" s="256" customFormat="1" ht="13.5" customHeight="1" x14ac:dyDescent="0.2">
      <c r="B3730" s="273"/>
      <c r="C3730" s="273"/>
      <c r="D3730" s="273"/>
      <c r="E3730" s="273"/>
      <c r="F3730" s="273">
        <v>6.2270831742216695</v>
      </c>
      <c r="G3730" s="273">
        <v>6.2626797935494691</v>
      </c>
      <c r="H3730" s="274">
        <v>4.5824531890303701</v>
      </c>
      <c r="I3730" s="275" t="s">
        <v>260</v>
      </c>
      <c r="J3730" s="271">
        <v>73433</v>
      </c>
      <c r="K3730" s="272">
        <v>12479</v>
      </c>
    </row>
    <row r="3731" spans="2:11" s="256" customFormat="1" ht="13.5" customHeight="1" x14ac:dyDescent="0.2">
      <c r="B3731" s="273"/>
      <c r="C3731" s="273"/>
      <c r="D3731" s="273"/>
      <c r="E3731" s="273"/>
      <c r="F3731" s="273">
        <v>0.59813648180276802</v>
      </c>
      <c r="G3731" s="273">
        <v>0.59797409854111605</v>
      </c>
      <c r="H3731" s="274">
        <v>2.06</v>
      </c>
      <c r="I3731" s="275" t="s">
        <v>261</v>
      </c>
      <c r="J3731" s="271">
        <v>73433</v>
      </c>
      <c r="K3731" s="272">
        <v>12480</v>
      </c>
    </row>
    <row r="3732" spans="2:11" s="256" customFormat="1" ht="13.5" customHeight="1" x14ac:dyDescent="0.2">
      <c r="B3732" s="273"/>
      <c r="C3732" s="273"/>
      <c r="D3732" s="273"/>
      <c r="E3732" s="273"/>
      <c r="F3732" s="273">
        <v>0</v>
      </c>
      <c r="G3732" s="273">
        <v>0</v>
      </c>
      <c r="H3732" s="274"/>
      <c r="I3732" s="275" t="s">
        <v>262</v>
      </c>
      <c r="J3732" s="271">
        <v>73433</v>
      </c>
      <c r="K3732" s="272">
        <v>11578</v>
      </c>
    </row>
    <row r="3733" spans="2:11" s="256" customFormat="1" ht="13.5" customHeight="1" x14ac:dyDescent="0.2">
      <c r="B3733" s="273"/>
      <c r="C3733" s="273"/>
      <c r="D3733" s="273"/>
      <c r="E3733" s="273"/>
      <c r="F3733" s="273">
        <v>0</v>
      </c>
      <c r="G3733" s="273">
        <v>0</v>
      </c>
      <c r="H3733" s="274"/>
      <c r="I3733" s="275" t="s">
        <v>263</v>
      </c>
      <c r="J3733" s="271">
        <v>73433</v>
      </c>
      <c r="K3733" s="272">
        <v>12497</v>
      </c>
    </row>
    <row r="3734" spans="2:11" s="256" customFormat="1" ht="13.5" customHeight="1" x14ac:dyDescent="0.2">
      <c r="B3734" s="273"/>
      <c r="C3734" s="273"/>
      <c r="D3734" s="273"/>
      <c r="E3734" s="273"/>
      <c r="F3734" s="273">
        <v>0</v>
      </c>
      <c r="G3734" s="273">
        <v>0</v>
      </c>
      <c r="H3734" s="274"/>
      <c r="I3734" s="275" t="s">
        <v>264</v>
      </c>
      <c r="J3734" s="271">
        <v>73433</v>
      </c>
      <c r="K3734" s="272">
        <v>15546</v>
      </c>
    </row>
    <row r="3735" spans="2:11" s="256" customFormat="1" ht="13.5" customHeight="1" x14ac:dyDescent="0.2">
      <c r="B3735" s="273"/>
      <c r="C3735" s="273"/>
      <c r="D3735" s="273"/>
      <c r="E3735" s="273"/>
      <c r="F3735" s="273">
        <v>0</v>
      </c>
      <c r="G3735" s="273">
        <v>0</v>
      </c>
      <c r="H3735" s="274"/>
      <c r="I3735" s="275" t="s">
        <v>265</v>
      </c>
      <c r="J3735" s="271">
        <v>73433</v>
      </c>
      <c r="K3735" s="272">
        <v>12481</v>
      </c>
    </row>
    <row r="3736" spans="2:11" s="256" customFormat="1" ht="13.5" customHeight="1" x14ac:dyDescent="0.2">
      <c r="B3736" s="268"/>
      <c r="C3736" s="268"/>
      <c r="D3736" s="268"/>
      <c r="E3736" s="268"/>
      <c r="F3736" s="268">
        <v>8.5903493213308302</v>
      </c>
      <c r="G3736" s="268">
        <v>8.6004853892269004</v>
      </c>
      <c r="H3736" s="269"/>
      <c r="I3736" s="270" t="s">
        <v>266</v>
      </c>
      <c r="J3736" s="271">
        <v>73433</v>
      </c>
      <c r="K3736" s="272">
        <v>13594</v>
      </c>
    </row>
    <row r="3737" spans="2:11" s="256" customFormat="1" ht="13.5" customHeight="1" x14ac:dyDescent="0.2">
      <c r="B3737" s="273"/>
      <c r="C3737" s="273"/>
      <c r="D3737" s="273"/>
      <c r="E3737" s="273"/>
      <c r="F3737" s="273">
        <v>0</v>
      </c>
      <c r="G3737" s="273">
        <v>0</v>
      </c>
      <c r="H3737" s="274"/>
      <c r="I3737" s="275" t="s">
        <v>267</v>
      </c>
      <c r="J3737" s="271">
        <v>73433</v>
      </c>
      <c r="K3737" s="272">
        <v>15609</v>
      </c>
    </row>
    <row r="3738" spans="2:11" s="256" customFormat="1" ht="13.5" customHeight="1" x14ac:dyDescent="0.2">
      <c r="B3738" s="273"/>
      <c r="C3738" s="273"/>
      <c r="D3738" s="273"/>
      <c r="E3738" s="273"/>
      <c r="F3738" s="273">
        <v>8.06399170875126</v>
      </c>
      <c r="G3738" s="273">
        <v>8.0704908892204905</v>
      </c>
      <c r="H3738" s="274"/>
      <c r="I3738" s="275" t="s">
        <v>268</v>
      </c>
      <c r="J3738" s="271">
        <v>73433</v>
      </c>
      <c r="K3738" s="272">
        <v>11524</v>
      </c>
    </row>
    <row r="3739" spans="2:11" s="256" customFormat="1" ht="13.5" customHeight="1" x14ac:dyDescent="0.2">
      <c r="B3739" s="273"/>
      <c r="C3739" s="273"/>
      <c r="D3739" s="273"/>
      <c r="E3739" s="273"/>
      <c r="F3739" s="273">
        <v>0</v>
      </c>
      <c r="G3739" s="273">
        <v>0</v>
      </c>
      <c r="H3739" s="274"/>
      <c r="I3739" s="275" t="s">
        <v>269</v>
      </c>
      <c r="J3739" s="271">
        <v>73433</v>
      </c>
      <c r="K3739" s="272">
        <v>15745</v>
      </c>
    </row>
    <row r="3740" spans="2:11" s="256" customFormat="1" ht="13.5" customHeight="1" x14ac:dyDescent="0.2">
      <c r="B3740" s="273"/>
      <c r="C3740" s="273"/>
      <c r="D3740" s="273"/>
      <c r="E3740" s="273"/>
      <c r="F3740" s="273">
        <v>0</v>
      </c>
      <c r="G3740" s="273">
        <v>0</v>
      </c>
      <c r="H3740" s="274"/>
      <c r="I3740" s="275" t="s">
        <v>270</v>
      </c>
      <c r="J3740" s="271">
        <v>73433</v>
      </c>
      <c r="K3740" s="272">
        <v>15545</v>
      </c>
    </row>
    <row r="3741" spans="2:11" s="256" customFormat="1" ht="13.5" customHeight="1" x14ac:dyDescent="0.2">
      <c r="B3741" s="268"/>
      <c r="C3741" s="268"/>
      <c r="D3741" s="268"/>
      <c r="E3741" s="268"/>
      <c r="F3741" s="268">
        <v>8.8801054499455816</v>
      </c>
      <c r="G3741" s="268">
        <v>8.8542131235000703</v>
      </c>
      <c r="H3741" s="269"/>
      <c r="I3741" s="270" t="s">
        <v>238</v>
      </c>
      <c r="J3741" s="271">
        <v>73433</v>
      </c>
      <c r="K3741" s="272">
        <v>13595</v>
      </c>
    </row>
    <row r="3742" spans="2:11" s="256" customFormat="1" ht="13.5" customHeight="1" x14ac:dyDescent="0.2">
      <c r="B3742" s="273"/>
      <c r="C3742" s="273"/>
      <c r="D3742" s="273"/>
      <c r="E3742" s="273"/>
      <c r="F3742" s="273">
        <v>0</v>
      </c>
      <c r="G3742" s="273">
        <v>0</v>
      </c>
      <c r="H3742" s="274"/>
      <c r="I3742" s="275" t="s">
        <v>271</v>
      </c>
      <c r="J3742" s="271">
        <v>73433</v>
      </c>
      <c r="K3742" s="272">
        <v>15610</v>
      </c>
    </row>
    <row r="3743" spans="2:11" s="256" customFormat="1" ht="13.5" customHeight="1" x14ac:dyDescent="0.2">
      <c r="B3743" s="273"/>
      <c r="C3743" s="273"/>
      <c r="D3743" s="273"/>
      <c r="E3743" s="273"/>
      <c r="F3743" s="273">
        <v>8.8801054499455816</v>
      </c>
      <c r="G3743" s="273">
        <v>8.8542131235000703</v>
      </c>
      <c r="H3743" s="274"/>
      <c r="I3743" s="275" t="s">
        <v>246</v>
      </c>
      <c r="J3743" s="271">
        <v>73433</v>
      </c>
      <c r="K3743" s="272">
        <v>15611</v>
      </c>
    </row>
    <row r="3744" spans="2:11" s="256" customFormat="1" ht="13.5" customHeight="1" x14ac:dyDescent="0.2">
      <c r="B3744" s="273"/>
      <c r="C3744" s="273"/>
      <c r="D3744" s="273"/>
      <c r="E3744" s="273"/>
      <c r="F3744" s="273">
        <v>0</v>
      </c>
      <c r="G3744" s="273">
        <v>0</v>
      </c>
      <c r="H3744" s="274"/>
      <c r="I3744" s="275" t="s">
        <v>272</v>
      </c>
      <c r="J3744" s="271">
        <v>73433</v>
      </c>
      <c r="K3744" s="272">
        <v>15608</v>
      </c>
    </row>
    <row r="3745" spans="2:11" s="256" customFormat="1" ht="13.5" customHeight="1" x14ac:dyDescent="0.2">
      <c r="B3745" s="268"/>
      <c r="C3745" s="268"/>
      <c r="D3745" s="268"/>
      <c r="E3745" s="268"/>
      <c r="F3745" s="268">
        <v>0</v>
      </c>
      <c r="G3745" s="268">
        <v>0</v>
      </c>
      <c r="H3745" s="269"/>
      <c r="I3745" s="270" t="s">
        <v>273</v>
      </c>
      <c r="J3745" s="271">
        <v>73433</v>
      </c>
      <c r="K3745" s="272">
        <v>15584</v>
      </c>
    </row>
    <row r="3746" spans="2:11" s="256" customFormat="1" ht="13.5" customHeight="1" x14ac:dyDescent="0.2">
      <c r="B3746" s="268"/>
      <c r="C3746" s="268"/>
      <c r="D3746" s="268"/>
      <c r="E3746" s="268"/>
      <c r="F3746" s="268">
        <v>0</v>
      </c>
      <c r="G3746" s="268">
        <v>0</v>
      </c>
      <c r="H3746" s="269"/>
      <c r="I3746" s="270" t="s">
        <v>274</v>
      </c>
      <c r="J3746" s="271">
        <v>73433</v>
      </c>
      <c r="K3746" s="272">
        <v>17728</v>
      </c>
    </row>
    <row r="3747" spans="2:11" s="256" customFormat="1" ht="13.5" customHeight="1" x14ac:dyDescent="0.2">
      <c r="B3747" s="268"/>
      <c r="C3747" s="268"/>
      <c r="D3747" s="268"/>
      <c r="E3747" s="268"/>
      <c r="F3747" s="268">
        <v>0</v>
      </c>
      <c r="G3747" s="268">
        <v>0</v>
      </c>
      <c r="H3747" s="269"/>
      <c r="I3747" s="270" t="s">
        <v>275</v>
      </c>
      <c r="J3747" s="271">
        <v>73433</v>
      </c>
      <c r="K3747" s="272">
        <v>15624</v>
      </c>
    </row>
    <row r="3748" spans="2:11" s="256" customFormat="1" ht="13.5" customHeight="1" x14ac:dyDescent="0.2">
      <c r="B3748" s="268"/>
      <c r="C3748" s="268"/>
      <c r="D3748" s="268"/>
      <c r="E3748" s="268"/>
      <c r="F3748" s="268">
        <v>8.2059065560147584</v>
      </c>
      <c r="G3748" s="268">
        <v>8.1595616603599392</v>
      </c>
      <c r="H3748" s="269"/>
      <c r="I3748" s="270" t="s">
        <v>276</v>
      </c>
      <c r="J3748" s="271">
        <v>73433</v>
      </c>
      <c r="K3748" s="272">
        <v>15644</v>
      </c>
    </row>
    <row r="3749" spans="2:11" s="256" customFormat="1" ht="13.5" customHeight="1" x14ac:dyDescent="0.2">
      <c r="B3749" s="268"/>
      <c r="C3749" s="268"/>
      <c r="D3749" s="268"/>
      <c r="E3749" s="268"/>
      <c r="F3749" s="268">
        <v>35.706722737311402</v>
      </c>
      <c r="G3749" s="268">
        <v>35.742699374911503</v>
      </c>
      <c r="H3749" s="269">
        <v>2.1956443128145797</v>
      </c>
      <c r="I3749" s="270" t="s">
        <v>239</v>
      </c>
      <c r="J3749" s="271">
        <v>73433</v>
      </c>
      <c r="K3749" s="272">
        <v>15704</v>
      </c>
    </row>
    <row r="3750" spans="2:11" s="256" customFormat="1" ht="13.5" customHeight="1" x14ac:dyDescent="0.2">
      <c r="B3750" s="268"/>
      <c r="C3750" s="268"/>
      <c r="D3750" s="268"/>
      <c r="E3750" s="268"/>
      <c r="F3750" s="268">
        <v>0</v>
      </c>
      <c r="G3750" s="268">
        <v>0</v>
      </c>
      <c r="H3750" s="269"/>
      <c r="I3750" s="270" t="s">
        <v>277</v>
      </c>
      <c r="J3750" s="271">
        <v>73433</v>
      </c>
      <c r="K3750" s="272">
        <v>15749</v>
      </c>
    </row>
    <row r="3751" spans="2:11" s="256" customFormat="1" ht="13.5" customHeight="1" x14ac:dyDescent="0.2">
      <c r="B3751" s="268"/>
      <c r="C3751" s="268"/>
      <c r="D3751" s="268"/>
      <c r="E3751" s="268"/>
      <c r="F3751" s="268">
        <v>100</v>
      </c>
      <c r="G3751" s="268">
        <v>99.999999999999901</v>
      </c>
      <c r="H3751" s="269">
        <v>1.4469833028714498</v>
      </c>
      <c r="I3751" s="270" t="s">
        <v>278</v>
      </c>
      <c r="J3751" s="271">
        <v>73433</v>
      </c>
      <c r="K3751" s="272">
        <v>11258</v>
      </c>
    </row>
    <row r="3752" spans="2:11" s="256" customFormat="1" ht="13.5" customHeight="1" x14ac:dyDescent="0.2">
      <c r="B3752" s="268"/>
      <c r="C3752" s="268"/>
      <c r="D3752" s="268"/>
      <c r="E3752" s="268"/>
      <c r="F3752" s="268">
        <v>47.207265256728299</v>
      </c>
      <c r="G3752" s="268">
        <v>47.243525841228497</v>
      </c>
      <c r="H3752" s="269">
        <v>1.40442508624816</v>
      </c>
      <c r="I3752" s="270" t="s">
        <v>240</v>
      </c>
      <c r="J3752" s="271">
        <v>73433</v>
      </c>
      <c r="K3752" s="272">
        <v>15705</v>
      </c>
    </row>
    <row r="3753" spans="2:11" s="256" customFormat="1" ht="13.5" customHeight="1" x14ac:dyDescent="0.2">
      <c r="B3753" s="268"/>
      <c r="C3753" s="268"/>
      <c r="D3753" s="268"/>
      <c r="E3753" s="268"/>
      <c r="F3753" s="268">
        <v>0.52635761257956803</v>
      </c>
      <c r="G3753" s="268">
        <v>0.52999450000641102</v>
      </c>
      <c r="H3753" s="269"/>
      <c r="I3753" s="270" t="s">
        <v>279</v>
      </c>
      <c r="J3753" s="271">
        <v>73433</v>
      </c>
      <c r="K3753" s="272">
        <v>16144</v>
      </c>
    </row>
    <row r="3754" spans="2:11" s="256" customFormat="1" ht="13.5" customHeight="1" x14ac:dyDescent="0.2">
      <c r="B3754" s="273"/>
      <c r="C3754" s="273"/>
      <c r="D3754" s="273"/>
      <c r="E3754" s="273"/>
      <c r="F3754" s="273">
        <v>0.52635761257956803</v>
      </c>
      <c r="G3754" s="273">
        <v>0.52999450000641102</v>
      </c>
      <c r="H3754" s="274"/>
      <c r="I3754" s="275" t="s">
        <v>508</v>
      </c>
      <c r="J3754" s="271">
        <v>73433</v>
      </c>
      <c r="K3754" s="272">
        <v>12755</v>
      </c>
    </row>
    <row r="3755" spans="2:11" s="256" customFormat="1" ht="13.5" customHeight="1" x14ac:dyDescent="0.2">
      <c r="B3755" s="273"/>
      <c r="C3755" s="273"/>
      <c r="D3755" s="273"/>
      <c r="E3755" s="273"/>
      <c r="F3755" s="273">
        <v>0</v>
      </c>
      <c r="G3755" s="273">
        <v>0</v>
      </c>
      <c r="H3755" s="274"/>
      <c r="I3755" s="275" t="s">
        <v>509</v>
      </c>
      <c r="J3755" s="271">
        <v>73433</v>
      </c>
      <c r="K3755" s="272">
        <v>12359</v>
      </c>
    </row>
    <row r="3756" spans="2:11" s="256" customFormat="1" ht="26.25" customHeight="1" x14ac:dyDescent="0.2"/>
    <row r="3757" spans="2:11" s="256" customFormat="1" ht="13.5" customHeight="1" x14ac:dyDescent="0.2">
      <c r="B3757" s="257"/>
      <c r="C3757" s="258"/>
      <c r="D3757" s="258"/>
      <c r="E3757" s="258"/>
      <c r="F3757" s="258"/>
      <c r="G3757" s="259"/>
      <c r="H3757" s="260" t="s">
        <v>397</v>
      </c>
      <c r="I3757" s="261"/>
      <c r="J3757" s="262" t="s">
        <v>228</v>
      </c>
      <c r="K3757" s="262" t="s">
        <v>229</v>
      </c>
    </row>
    <row r="3758" spans="2:11" s="256" customFormat="1" ht="13.5" customHeight="1" x14ac:dyDescent="0.2">
      <c r="B3758" s="263"/>
      <c r="C3758" s="264"/>
      <c r="D3758" s="264"/>
      <c r="E3758" s="264"/>
      <c r="F3758" s="369" t="s">
        <v>653</v>
      </c>
      <c r="G3758" s="369"/>
      <c r="H3758" s="369"/>
      <c r="I3758" s="261"/>
      <c r="J3758" s="261"/>
      <c r="K3758" s="265"/>
    </row>
    <row r="3759" spans="2:11" s="256" customFormat="1" ht="13.5" customHeight="1" x14ac:dyDescent="0.2">
      <c r="B3759" s="367" t="s">
        <v>231</v>
      </c>
      <c r="C3759" s="367"/>
      <c r="D3759" s="367" t="s">
        <v>232</v>
      </c>
      <c r="E3759" s="367"/>
      <c r="F3759" s="266" t="s">
        <v>232</v>
      </c>
      <c r="G3759" s="266" t="s">
        <v>232</v>
      </c>
      <c r="H3759" s="368" t="s">
        <v>231</v>
      </c>
      <c r="I3759" s="267" t="s">
        <v>233</v>
      </c>
      <c r="J3759" s="261"/>
      <c r="K3759" s="265"/>
    </row>
    <row r="3760" spans="2:11" s="256" customFormat="1" ht="13.5" customHeight="1" x14ac:dyDescent="0.2">
      <c r="B3760" s="266" t="s">
        <v>234</v>
      </c>
      <c r="C3760" s="266" t="s">
        <v>235</v>
      </c>
      <c r="D3760" s="266" t="s">
        <v>234</v>
      </c>
      <c r="E3760" s="266" t="s">
        <v>235</v>
      </c>
      <c r="F3760" s="266" t="s">
        <v>592</v>
      </c>
      <c r="G3760" s="266" t="s">
        <v>594</v>
      </c>
      <c r="H3760" s="368"/>
      <c r="I3760" s="261"/>
      <c r="J3760" s="261"/>
      <c r="K3760" s="265"/>
    </row>
    <row r="3761" spans="2:11" s="256" customFormat="1" ht="13.5" customHeight="1" x14ac:dyDescent="0.2">
      <c r="B3761" s="268"/>
      <c r="C3761" s="268"/>
      <c r="D3761" s="268"/>
      <c r="E3761" s="268"/>
      <c r="F3761" s="268">
        <v>36.416062372880795</v>
      </c>
      <c r="G3761" s="268">
        <v>36.4644982274189</v>
      </c>
      <c r="H3761" s="269">
        <v>4.2763128125709295</v>
      </c>
      <c r="I3761" s="270" t="s">
        <v>236</v>
      </c>
      <c r="J3761" s="271">
        <v>73441</v>
      </c>
      <c r="K3761" s="272">
        <v>13591</v>
      </c>
    </row>
    <row r="3762" spans="2:11" s="256" customFormat="1" ht="13.5" customHeight="1" x14ac:dyDescent="0.2">
      <c r="B3762" s="268"/>
      <c r="C3762" s="268"/>
      <c r="D3762" s="268"/>
      <c r="E3762" s="268"/>
      <c r="F3762" s="268">
        <v>36.416062372880795</v>
      </c>
      <c r="G3762" s="268">
        <v>36.4644982274189</v>
      </c>
      <c r="H3762" s="269">
        <v>4.2763128125709295</v>
      </c>
      <c r="I3762" s="270" t="s">
        <v>250</v>
      </c>
      <c r="J3762" s="271">
        <v>73441</v>
      </c>
      <c r="K3762" s="272">
        <v>19967</v>
      </c>
    </row>
    <row r="3763" spans="2:11" s="256" customFormat="1" ht="13.5" customHeight="1" x14ac:dyDescent="0.2">
      <c r="B3763" s="273"/>
      <c r="C3763" s="273"/>
      <c r="D3763" s="273"/>
      <c r="E3763" s="273"/>
      <c r="F3763" s="273">
        <v>16.470757750948302</v>
      </c>
      <c r="G3763" s="273">
        <v>16.481887166410299</v>
      </c>
      <c r="H3763" s="274">
        <v>4.9129692502221092</v>
      </c>
      <c r="I3763" s="275" t="s">
        <v>251</v>
      </c>
      <c r="J3763" s="271">
        <v>73441</v>
      </c>
      <c r="K3763" s="272">
        <v>15744</v>
      </c>
    </row>
    <row r="3764" spans="2:11" s="256" customFormat="1" ht="13.5" customHeight="1" x14ac:dyDescent="0.2">
      <c r="B3764" s="273"/>
      <c r="C3764" s="273"/>
      <c r="D3764" s="273"/>
      <c r="E3764" s="273"/>
      <c r="F3764" s="273">
        <v>19.1864738735119</v>
      </c>
      <c r="G3764" s="273">
        <v>19.223784575656897</v>
      </c>
      <c r="H3764" s="274">
        <v>3.8244933542331503</v>
      </c>
      <c r="I3764" s="275" t="s">
        <v>252</v>
      </c>
      <c r="J3764" s="271">
        <v>73441</v>
      </c>
      <c r="K3764" s="272">
        <v>13462</v>
      </c>
    </row>
    <row r="3765" spans="2:11" s="256" customFormat="1" ht="13.5" customHeight="1" x14ac:dyDescent="0.2">
      <c r="B3765" s="273"/>
      <c r="C3765" s="273"/>
      <c r="D3765" s="273"/>
      <c r="E3765" s="273"/>
      <c r="F3765" s="273">
        <v>0</v>
      </c>
      <c r="G3765" s="273">
        <v>0</v>
      </c>
      <c r="H3765" s="274"/>
      <c r="I3765" s="275" t="s">
        <v>253</v>
      </c>
      <c r="J3765" s="271">
        <v>73441</v>
      </c>
      <c r="K3765" s="272">
        <v>15544</v>
      </c>
    </row>
    <row r="3766" spans="2:11" s="256" customFormat="1" ht="13.5" customHeight="1" x14ac:dyDescent="0.2">
      <c r="B3766" s="273"/>
      <c r="C3766" s="273"/>
      <c r="D3766" s="273"/>
      <c r="E3766" s="273"/>
      <c r="F3766" s="273">
        <v>0.197808775091775</v>
      </c>
      <c r="G3766" s="273">
        <v>0.19722765390149</v>
      </c>
      <c r="H3766" s="274">
        <v>4.6000000000000005</v>
      </c>
      <c r="I3766" s="275" t="s">
        <v>254</v>
      </c>
      <c r="J3766" s="271">
        <v>73441</v>
      </c>
      <c r="K3766" s="272">
        <v>12978</v>
      </c>
    </row>
    <row r="3767" spans="2:11" s="256" customFormat="1" ht="13.5" customHeight="1" x14ac:dyDescent="0.2">
      <c r="B3767" s="268"/>
      <c r="C3767" s="268"/>
      <c r="D3767" s="268"/>
      <c r="E3767" s="268"/>
      <c r="F3767" s="268">
        <v>31.544049101968998</v>
      </c>
      <c r="G3767" s="268">
        <v>31.473293036311301</v>
      </c>
      <c r="H3767" s="269">
        <v>2.7432609179957201</v>
      </c>
      <c r="I3767" s="270" t="s">
        <v>237</v>
      </c>
      <c r="J3767" s="271">
        <v>73441</v>
      </c>
      <c r="K3767" s="272">
        <v>17726</v>
      </c>
    </row>
    <row r="3768" spans="2:11" s="256" customFormat="1" ht="13.5" customHeight="1" x14ac:dyDescent="0.2">
      <c r="B3768" s="273"/>
      <c r="C3768" s="273"/>
      <c r="D3768" s="273"/>
      <c r="E3768" s="273"/>
      <c r="F3768" s="273">
        <v>3.9787065306459102</v>
      </c>
      <c r="G3768" s="273">
        <v>3.88456222575098</v>
      </c>
      <c r="H3768" s="274"/>
      <c r="I3768" s="275" t="s">
        <v>255</v>
      </c>
      <c r="J3768" s="271">
        <v>73441</v>
      </c>
      <c r="K3768" s="272">
        <v>17727</v>
      </c>
    </row>
    <row r="3769" spans="2:11" s="256" customFormat="1" ht="13.5" customHeight="1" x14ac:dyDescent="0.2">
      <c r="B3769" s="268"/>
      <c r="C3769" s="268"/>
      <c r="D3769" s="268"/>
      <c r="E3769" s="268"/>
      <c r="F3769" s="268">
        <v>27.565342571323097</v>
      </c>
      <c r="G3769" s="268">
        <v>27.5887308105603</v>
      </c>
      <c r="H3769" s="269">
        <v>3.13921573341129</v>
      </c>
      <c r="I3769" s="270" t="s">
        <v>256</v>
      </c>
      <c r="J3769" s="271">
        <v>73441</v>
      </c>
      <c r="K3769" s="272">
        <v>13592</v>
      </c>
    </row>
    <row r="3770" spans="2:11" s="256" customFormat="1" ht="13.5" customHeight="1" x14ac:dyDescent="0.2">
      <c r="B3770" s="273"/>
      <c r="C3770" s="273"/>
      <c r="D3770" s="273"/>
      <c r="E3770" s="273"/>
      <c r="F3770" s="273">
        <v>9.008956260808759</v>
      </c>
      <c r="G3770" s="273">
        <v>9.0155233627100895</v>
      </c>
      <c r="H3770" s="274">
        <v>0.53590726836945302</v>
      </c>
      <c r="I3770" s="275" t="s">
        <v>257</v>
      </c>
      <c r="J3770" s="271">
        <v>73441</v>
      </c>
      <c r="K3770" s="272">
        <v>11566</v>
      </c>
    </row>
    <row r="3771" spans="2:11" s="256" customFormat="1" ht="13.5" customHeight="1" x14ac:dyDescent="0.2">
      <c r="B3771" s="273"/>
      <c r="C3771" s="273"/>
      <c r="D3771" s="273"/>
      <c r="E3771" s="273"/>
      <c r="F3771" s="273">
        <v>13.401197376864401</v>
      </c>
      <c r="G3771" s="273">
        <v>13.4214979576275</v>
      </c>
      <c r="H3771" s="274">
        <v>4.6709246990792295</v>
      </c>
      <c r="I3771" s="275" t="s">
        <v>258</v>
      </c>
      <c r="J3771" s="271">
        <v>73441</v>
      </c>
      <c r="K3771" s="272">
        <v>13419</v>
      </c>
    </row>
    <row r="3772" spans="2:11" s="256" customFormat="1" ht="13.5" customHeight="1" x14ac:dyDescent="0.2">
      <c r="B3772" s="273"/>
      <c r="C3772" s="273"/>
      <c r="D3772" s="273"/>
      <c r="E3772" s="273"/>
      <c r="F3772" s="273">
        <v>0</v>
      </c>
      <c r="G3772" s="273">
        <v>0</v>
      </c>
      <c r="H3772" s="274"/>
      <c r="I3772" s="275" t="s">
        <v>259</v>
      </c>
      <c r="J3772" s="271">
        <v>73441</v>
      </c>
      <c r="K3772" s="272">
        <v>11568</v>
      </c>
    </row>
    <row r="3773" spans="2:11" s="256" customFormat="1" ht="13.5" customHeight="1" x14ac:dyDescent="0.2">
      <c r="B3773" s="273"/>
      <c r="C3773" s="273"/>
      <c r="D3773" s="273"/>
      <c r="E3773" s="273"/>
      <c r="F3773" s="273">
        <v>4.2169409280266601</v>
      </c>
      <c r="G3773" s="273">
        <v>4.2120517420889394</v>
      </c>
      <c r="H3773" s="274">
        <v>4.1373080635196899</v>
      </c>
      <c r="I3773" s="275" t="s">
        <v>260</v>
      </c>
      <c r="J3773" s="271">
        <v>73441</v>
      </c>
      <c r="K3773" s="272">
        <v>12479</v>
      </c>
    </row>
    <row r="3774" spans="2:11" s="256" customFormat="1" ht="13.5" customHeight="1" x14ac:dyDescent="0.2">
      <c r="B3774" s="273"/>
      <c r="C3774" s="273"/>
      <c r="D3774" s="273"/>
      <c r="E3774" s="273"/>
      <c r="F3774" s="273">
        <v>0.9382480056233089</v>
      </c>
      <c r="G3774" s="273">
        <v>0.93965774813383607</v>
      </c>
      <c r="H3774" s="274">
        <v>1.7722653461250599</v>
      </c>
      <c r="I3774" s="275" t="s">
        <v>261</v>
      </c>
      <c r="J3774" s="271">
        <v>73441</v>
      </c>
      <c r="K3774" s="272">
        <v>12480</v>
      </c>
    </row>
    <row r="3775" spans="2:11" s="256" customFormat="1" ht="13.5" customHeight="1" x14ac:dyDescent="0.2">
      <c r="B3775" s="273"/>
      <c r="C3775" s="273"/>
      <c r="D3775" s="273"/>
      <c r="E3775" s="273"/>
      <c r="F3775" s="273">
        <v>0</v>
      </c>
      <c r="G3775" s="273">
        <v>0</v>
      </c>
      <c r="H3775" s="274"/>
      <c r="I3775" s="275" t="s">
        <v>262</v>
      </c>
      <c r="J3775" s="271">
        <v>73441</v>
      </c>
      <c r="K3775" s="272">
        <v>11578</v>
      </c>
    </row>
    <row r="3776" spans="2:11" s="256" customFormat="1" ht="13.5" customHeight="1" x14ac:dyDescent="0.2">
      <c r="B3776" s="273"/>
      <c r="C3776" s="273"/>
      <c r="D3776" s="273"/>
      <c r="E3776" s="273"/>
      <c r="F3776" s="273">
        <v>0</v>
      </c>
      <c r="G3776" s="273">
        <v>0</v>
      </c>
      <c r="H3776" s="274"/>
      <c r="I3776" s="275" t="s">
        <v>263</v>
      </c>
      <c r="J3776" s="271">
        <v>73441</v>
      </c>
      <c r="K3776" s="272">
        <v>12497</v>
      </c>
    </row>
    <row r="3777" spans="2:11" s="256" customFormat="1" ht="13.5" customHeight="1" x14ac:dyDescent="0.2">
      <c r="B3777" s="273"/>
      <c r="C3777" s="273"/>
      <c r="D3777" s="273"/>
      <c r="E3777" s="273"/>
      <c r="F3777" s="273">
        <v>0</v>
      </c>
      <c r="G3777" s="273">
        <v>0</v>
      </c>
      <c r="H3777" s="274"/>
      <c r="I3777" s="275" t="s">
        <v>264</v>
      </c>
      <c r="J3777" s="271">
        <v>73441</v>
      </c>
      <c r="K3777" s="272">
        <v>15546</v>
      </c>
    </row>
    <row r="3778" spans="2:11" s="256" customFormat="1" ht="13.5" customHeight="1" x14ac:dyDescent="0.2">
      <c r="B3778" s="273"/>
      <c r="C3778" s="273"/>
      <c r="D3778" s="273"/>
      <c r="E3778" s="273"/>
      <c r="F3778" s="273">
        <v>0</v>
      </c>
      <c r="G3778" s="273">
        <v>0</v>
      </c>
      <c r="H3778" s="274"/>
      <c r="I3778" s="275" t="s">
        <v>265</v>
      </c>
      <c r="J3778" s="271">
        <v>73441</v>
      </c>
      <c r="K3778" s="272">
        <v>12481</v>
      </c>
    </row>
    <row r="3779" spans="2:11" s="256" customFormat="1" ht="13.5" customHeight="1" x14ac:dyDescent="0.2">
      <c r="B3779" s="268"/>
      <c r="C3779" s="268"/>
      <c r="D3779" s="268"/>
      <c r="E3779" s="268"/>
      <c r="F3779" s="268">
        <v>7.224496170821789</v>
      </c>
      <c r="G3779" s="268">
        <v>7.2633552307550397</v>
      </c>
      <c r="H3779" s="269">
        <v>4.2382088492645504</v>
      </c>
      <c r="I3779" s="270" t="s">
        <v>266</v>
      </c>
      <c r="J3779" s="271">
        <v>73441</v>
      </c>
      <c r="K3779" s="272">
        <v>13594</v>
      </c>
    </row>
    <row r="3780" spans="2:11" s="256" customFormat="1" ht="13.5" customHeight="1" x14ac:dyDescent="0.2">
      <c r="B3780" s="273"/>
      <c r="C3780" s="273"/>
      <c r="D3780" s="273"/>
      <c r="E3780" s="273"/>
      <c r="F3780" s="273">
        <v>0.29291134086986803</v>
      </c>
      <c r="G3780" s="273">
        <v>0.29415351972252801</v>
      </c>
      <c r="H3780" s="274">
        <v>0</v>
      </c>
      <c r="I3780" s="275" t="s">
        <v>267</v>
      </c>
      <c r="J3780" s="271">
        <v>73441</v>
      </c>
      <c r="K3780" s="272">
        <v>15609</v>
      </c>
    </row>
    <row r="3781" spans="2:11" s="256" customFormat="1" ht="13.5" customHeight="1" x14ac:dyDescent="0.2">
      <c r="B3781" s="273"/>
      <c r="C3781" s="273"/>
      <c r="D3781" s="273"/>
      <c r="E3781" s="273"/>
      <c r="F3781" s="273">
        <v>6.7050149523332188</v>
      </c>
      <c r="G3781" s="273">
        <v>6.7465986162328697</v>
      </c>
      <c r="H3781" s="274">
        <v>4.397744584310499</v>
      </c>
      <c r="I3781" s="275" t="s">
        <v>268</v>
      </c>
      <c r="J3781" s="271">
        <v>73441</v>
      </c>
      <c r="K3781" s="272">
        <v>11524</v>
      </c>
    </row>
    <row r="3782" spans="2:11" s="256" customFormat="1" ht="13.5" customHeight="1" x14ac:dyDescent="0.2">
      <c r="B3782" s="273"/>
      <c r="C3782" s="273"/>
      <c r="D3782" s="273"/>
      <c r="E3782" s="273"/>
      <c r="F3782" s="273">
        <v>0.26303599157488899</v>
      </c>
      <c r="G3782" s="273">
        <v>0.26229335637399198</v>
      </c>
      <c r="H3782" s="274">
        <v>4.3035190793963798</v>
      </c>
      <c r="I3782" s="275" t="s">
        <v>269</v>
      </c>
      <c r="J3782" s="271">
        <v>73441</v>
      </c>
      <c r="K3782" s="272">
        <v>15745</v>
      </c>
    </row>
    <row r="3783" spans="2:11" s="256" customFormat="1" ht="13.5" customHeight="1" x14ac:dyDescent="0.2">
      <c r="B3783" s="273"/>
      <c r="C3783" s="273"/>
      <c r="D3783" s="273"/>
      <c r="E3783" s="273"/>
      <c r="F3783" s="273">
        <v>0</v>
      </c>
      <c r="G3783" s="273">
        <v>0</v>
      </c>
      <c r="H3783" s="274"/>
      <c r="I3783" s="275" t="s">
        <v>270</v>
      </c>
      <c r="J3783" s="271">
        <v>73441</v>
      </c>
      <c r="K3783" s="272">
        <v>15545</v>
      </c>
    </row>
    <row r="3784" spans="2:11" s="256" customFormat="1" ht="13.5" customHeight="1" x14ac:dyDescent="0.2">
      <c r="B3784" s="268"/>
      <c r="C3784" s="268"/>
      <c r="D3784" s="268"/>
      <c r="E3784" s="268"/>
      <c r="F3784" s="268">
        <v>24.027135137281999</v>
      </c>
      <c r="G3784" s="268">
        <v>24.0049145270671</v>
      </c>
      <c r="H3784" s="269"/>
      <c r="I3784" s="270" t="s">
        <v>238</v>
      </c>
      <c r="J3784" s="271">
        <v>73441</v>
      </c>
      <c r="K3784" s="272">
        <v>13595</v>
      </c>
    </row>
    <row r="3785" spans="2:11" s="256" customFormat="1" ht="13.5" customHeight="1" x14ac:dyDescent="0.2">
      <c r="B3785" s="273"/>
      <c r="C3785" s="273"/>
      <c r="D3785" s="273"/>
      <c r="E3785" s="273"/>
      <c r="F3785" s="273">
        <v>0</v>
      </c>
      <c r="G3785" s="273">
        <v>0</v>
      </c>
      <c r="H3785" s="274"/>
      <c r="I3785" s="275" t="s">
        <v>271</v>
      </c>
      <c r="J3785" s="271">
        <v>73441</v>
      </c>
      <c r="K3785" s="272">
        <v>15610</v>
      </c>
    </row>
    <row r="3786" spans="2:11" s="256" customFormat="1" ht="13.5" customHeight="1" x14ac:dyDescent="0.2">
      <c r="B3786" s="273"/>
      <c r="C3786" s="273"/>
      <c r="D3786" s="273"/>
      <c r="E3786" s="273"/>
      <c r="F3786" s="273">
        <v>11.505449123559899</v>
      </c>
      <c r="G3786" s="273">
        <v>11.489633086545</v>
      </c>
      <c r="H3786" s="274"/>
      <c r="I3786" s="275" t="s">
        <v>246</v>
      </c>
      <c r="J3786" s="271">
        <v>73441</v>
      </c>
      <c r="K3786" s="272">
        <v>15611</v>
      </c>
    </row>
    <row r="3787" spans="2:11" s="256" customFormat="1" ht="13.5" customHeight="1" x14ac:dyDescent="0.2">
      <c r="B3787" s="273"/>
      <c r="C3787" s="273"/>
      <c r="D3787" s="273"/>
      <c r="E3787" s="273"/>
      <c r="F3787" s="273">
        <v>12.521686013722098</v>
      </c>
      <c r="G3787" s="273">
        <v>12.5152814405221</v>
      </c>
      <c r="H3787" s="274"/>
      <c r="I3787" s="275" t="s">
        <v>272</v>
      </c>
      <c r="J3787" s="271">
        <v>73441</v>
      </c>
      <c r="K3787" s="272">
        <v>15608</v>
      </c>
    </row>
    <row r="3788" spans="2:11" s="256" customFormat="1" ht="13.5" customHeight="1" x14ac:dyDescent="0.2">
      <c r="B3788" s="268"/>
      <c r="C3788" s="268"/>
      <c r="D3788" s="268"/>
      <c r="E3788" s="268"/>
      <c r="F3788" s="268">
        <v>0.78825721704633112</v>
      </c>
      <c r="G3788" s="268">
        <v>0.79393897844761208</v>
      </c>
      <c r="H3788" s="269"/>
      <c r="I3788" s="270" t="s">
        <v>273</v>
      </c>
      <c r="J3788" s="271">
        <v>73441</v>
      </c>
      <c r="K3788" s="272">
        <v>15584</v>
      </c>
    </row>
    <row r="3789" spans="2:11" s="256" customFormat="1" ht="13.5" customHeight="1" x14ac:dyDescent="0.2">
      <c r="B3789" s="268"/>
      <c r="C3789" s="268"/>
      <c r="D3789" s="268"/>
      <c r="E3789" s="268"/>
      <c r="F3789" s="268">
        <v>0</v>
      </c>
      <c r="G3789" s="268">
        <v>0</v>
      </c>
      <c r="H3789" s="269"/>
      <c r="I3789" s="270" t="s">
        <v>274</v>
      </c>
      <c r="J3789" s="271">
        <v>73441</v>
      </c>
      <c r="K3789" s="272">
        <v>17728</v>
      </c>
    </row>
    <row r="3790" spans="2:11" s="256" customFormat="1" ht="13.5" customHeight="1" x14ac:dyDescent="0.2">
      <c r="B3790" s="268"/>
      <c r="C3790" s="268"/>
      <c r="D3790" s="268"/>
      <c r="E3790" s="268"/>
      <c r="F3790" s="268">
        <v>-3.4511441742956999</v>
      </c>
      <c r="G3790" s="268">
        <v>-3.4786967215344098</v>
      </c>
      <c r="H3790" s="269"/>
      <c r="I3790" s="270" t="s">
        <v>275</v>
      </c>
      <c r="J3790" s="271">
        <v>73441</v>
      </c>
      <c r="K3790" s="272">
        <v>15624</v>
      </c>
    </row>
    <row r="3791" spans="2:11" s="256" customFormat="1" ht="13.5" customHeight="1" x14ac:dyDescent="0.2">
      <c r="B3791" s="268"/>
      <c r="C3791" s="268"/>
      <c r="D3791" s="268"/>
      <c r="E3791" s="268"/>
      <c r="F3791" s="268">
        <v>3.94224041668972</v>
      </c>
      <c r="G3791" s="268">
        <v>3.8448719641766402</v>
      </c>
      <c r="H3791" s="269"/>
      <c r="I3791" s="270" t="s">
        <v>276</v>
      </c>
      <c r="J3791" s="271">
        <v>73441</v>
      </c>
      <c r="K3791" s="272">
        <v>15644</v>
      </c>
    </row>
    <row r="3792" spans="2:11" s="256" customFormat="1" ht="13.5" customHeight="1" x14ac:dyDescent="0.2">
      <c r="B3792" s="268"/>
      <c r="C3792" s="268"/>
      <c r="D3792" s="268"/>
      <c r="E3792" s="268"/>
      <c r="F3792" s="268">
        <v>31.870735724398799</v>
      </c>
      <c r="G3792" s="268">
        <v>31.945984869936797</v>
      </c>
      <c r="H3792" s="269">
        <v>3.87894274509028</v>
      </c>
      <c r="I3792" s="270" t="s">
        <v>239</v>
      </c>
      <c r="J3792" s="271">
        <v>73441</v>
      </c>
      <c r="K3792" s="272">
        <v>15704</v>
      </c>
    </row>
    <row r="3793" spans="2:11" s="256" customFormat="1" ht="13.5" customHeight="1" x14ac:dyDescent="0.2">
      <c r="B3793" s="268"/>
      <c r="C3793" s="268"/>
      <c r="D3793" s="268"/>
      <c r="E3793" s="268"/>
      <c r="F3793" s="268">
        <v>1.5470879654669698</v>
      </c>
      <c r="G3793" s="268">
        <v>1.55276546379936</v>
      </c>
      <c r="H3793" s="269">
        <v>0.92276972073854002</v>
      </c>
      <c r="I3793" s="270" t="s">
        <v>277</v>
      </c>
      <c r="J3793" s="271">
        <v>73441</v>
      </c>
      <c r="K3793" s="272">
        <v>15749</v>
      </c>
    </row>
    <row r="3794" spans="2:11" s="256" customFormat="1" ht="13.5" customHeight="1" x14ac:dyDescent="0.2">
      <c r="B3794" s="268"/>
      <c r="C3794" s="268"/>
      <c r="D3794" s="268"/>
      <c r="E3794" s="268"/>
      <c r="F3794" s="268">
        <v>100</v>
      </c>
      <c r="G3794" s="268">
        <v>100</v>
      </c>
      <c r="H3794" s="269">
        <v>2.7287895480795701</v>
      </c>
      <c r="I3794" s="270" t="s">
        <v>278</v>
      </c>
      <c r="J3794" s="271">
        <v>73441</v>
      </c>
      <c r="K3794" s="272">
        <v>11258</v>
      </c>
    </row>
    <row r="3795" spans="2:11" s="256" customFormat="1" ht="13.5" customHeight="1" x14ac:dyDescent="0.2">
      <c r="B3795" s="268"/>
      <c r="C3795" s="268"/>
      <c r="D3795" s="268"/>
      <c r="E3795" s="268"/>
      <c r="F3795" s="268">
        <v>39.173822729491299</v>
      </c>
      <c r="G3795" s="268">
        <v>39.213062006470295</v>
      </c>
      <c r="H3795" s="269">
        <v>3.7868215299807799</v>
      </c>
      <c r="I3795" s="270" t="s">
        <v>240</v>
      </c>
      <c r="J3795" s="271">
        <v>73441</v>
      </c>
      <c r="K3795" s="272">
        <v>15705</v>
      </c>
    </row>
    <row r="3796" spans="2:11" s="256" customFormat="1" ht="13.5" customHeight="1" x14ac:dyDescent="0.2">
      <c r="B3796" s="268"/>
      <c r="C3796" s="268"/>
      <c r="D3796" s="268"/>
      <c r="E3796" s="268"/>
      <c r="F3796" s="268">
        <v>14.751493092112201</v>
      </c>
      <c r="G3796" s="268">
        <v>14.775666833428998</v>
      </c>
      <c r="H3796" s="269">
        <v>1.6669346470887598</v>
      </c>
      <c r="I3796" s="270" t="s">
        <v>279</v>
      </c>
      <c r="J3796" s="271">
        <v>73441</v>
      </c>
      <c r="K3796" s="272">
        <v>16144</v>
      </c>
    </row>
    <row r="3797" spans="2:11" s="256" customFormat="1" ht="13.5" customHeight="1" x14ac:dyDescent="0.2">
      <c r="B3797" s="273"/>
      <c r="C3797" s="273"/>
      <c r="D3797" s="273"/>
      <c r="E3797" s="273"/>
      <c r="F3797" s="273">
        <v>-3.6466113956186298E-2</v>
      </c>
      <c r="G3797" s="273">
        <v>-3.9690261574343098E-2</v>
      </c>
      <c r="H3797" s="274"/>
      <c r="I3797" s="275" t="s">
        <v>508</v>
      </c>
      <c r="J3797" s="271">
        <v>73441</v>
      </c>
      <c r="K3797" s="272">
        <v>12755</v>
      </c>
    </row>
    <row r="3798" spans="2:11" s="256" customFormat="1" ht="13.5" customHeight="1" x14ac:dyDescent="0.2">
      <c r="B3798" s="273"/>
      <c r="C3798" s="273"/>
      <c r="D3798" s="273"/>
      <c r="E3798" s="273"/>
      <c r="F3798" s="273">
        <v>0.56102197332886694</v>
      </c>
      <c r="G3798" s="273">
        <v>0.56159883145025802</v>
      </c>
      <c r="H3798" s="274">
        <v>0.92275452485046494</v>
      </c>
      <c r="I3798" s="275" t="s">
        <v>509</v>
      </c>
      <c r="J3798" s="271">
        <v>73441</v>
      </c>
      <c r="K3798" s="272">
        <v>12359</v>
      </c>
    </row>
    <row r="3799" spans="2:11" s="256" customFormat="1" ht="26.25" customHeight="1" x14ac:dyDescent="0.2"/>
    <row r="3800" spans="2:11" s="256" customFormat="1" ht="13.5" customHeight="1" x14ac:dyDescent="0.2">
      <c r="B3800" s="257"/>
      <c r="C3800" s="258"/>
      <c r="D3800" s="258"/>
      <c r="E3800" s="258"/>
      <c r="F3800" s="258"/>
      <c r="G3800" s="259"/>
      <c r="H3800" s="260" t="s">
        <v>398</v>
      </c>
      <c r="I3800" s="261"/>
      <c r="J3800" s="262" t="s">
        <v>228</v>
      </c>
      <c r="K3800" s="262" t="s">
        <v>229</v>
      </c>
    </row>
    <row r="3801" spans="2:11" s="256" customFormat="1" ht="13.5" customHeight="1" x14ac:dyDescent="0.2">
      <c r="B3801" s="263"/>
      <c r="C3801" s="264"/>
      <c r="D3801" s="264"/>
      <c r="E3801" s="264"/>
      <c r="F3801" s="369" t="s">
        <v>654</v>
      </c>
      <c r="G3801" s="369"/>
      <c r="H3801" s="369"/>
      <c r="I3801" s="261"/>
      <c r="J3801" s="261"/>
      <c r="K3801" s="265"/>
    </row>
    <row r="3802" spans="2:11" s="256" customFormat="1" ht="13.5" customHeight="1" x14ac:dyDescent="0.2">
      <c r="B3802" s="367" t="s">
        <v>231</v>
      </c>
      <c r="C3802" s="367"/>
      <c r="D3802" s="367" t="s">
        <v>232</v>
      </c>
      <c r="E3802" s="367"/>
      <c r="F3802" s="266" t="s">
        <v>232</v>
      </c>
      <c r="G3802" s="266" t="s">
        <v>232</v>
      </c>
      <c r="H3802" s="368" t="s">
        <v>231</v>
      </c>
      <c r="I3802" s="267" t="s">
        <v>233</v>
      </c>
      <c r="J3802" s="261"/>
      <c r="K3802" s="265"/>
    </row>
    <row r="3803" spans="2:11" s="256" customFormat="1" ht="13.5" customHeight="1" x14ac:dyDescent="0.2">
      <c r="B3803" s="266" t="s">
        <v>234</v>
      </c>
      <c r="C3803" s="266" t="s">
        <v>235</v>
      </c>
      <c r="D3803" s="266" t="s">
        <v>234</v>
      </c>
      <c r="E3803" s="266" t="s">
        <v>235</v>
      </c>
      <c r="F3803" s="266" t="s">
        <v>592</v>
      </c>
      <c r="G3803" s="266" t="s">
        <v>594</v>
      </c>
      <c r="H3803" s="368"/>
      <c r="I3803" s="261"/>
      <c r="J3803" s="261"/>
      <c r="K3803" s="265"/>
    </row>
    <row r="3804" spans="2:11" s="256" customFormat="1" ht="13.5" customHeight="1" x14ac:dyDescent="0.2">
      <c r="B3804" s="268"/>
      <c r="C3804" s="268"/>
      <c r="D3804" s="268"/>
      <c r="E3804" s="268"/>
      <c r="F3804" s="268">
        <v>40.369321904217102</v>
      </c>
      <c r="G3804" s="268">
        <v>40.420650062025899</v>
      </c>
      <c r="H3804" s="269">
        <v>3.45238947508525</v>
      </c>
      <c r="I3804" s="270" t="s">
        <v>236</v>
      </c>
      <c r="J3804" s="271">
        <v>73549</v>
      </c>
      <c r="K3804" s="272">
        <v>13591</v>
      </c>
    </row>
    <row r="3805" spans="2:11" s="256" customFormat="1" ht="13.5" customHeight="1" x14ac:dyDescent="0.2">
      <c r="B3805" s="268"/>
      <c r="C3805" s="268"/>
      <c r="D3805" s="268"/>
      <c r="E3805" s="268"/>
      <c r="F3805" s="268">
        <v>40.369321904217102</v>
      </c>
      <c r="G3805" s="268">
        <v>40.420650062025899</v>
      </c>
      <c r="H3805" s="269">
        <v>3.45238947508525</v>
      </c>
      <c r="I3805" s="270" t="s">
        <v>250</v>
      </c>
      <c r="J3805" s="271">
        <v>73549</v>
      </c>
      <c r="K3805" s="272">
        <v>19967</v>
      </c>
    </row>
    <row r="3806" spans="2:11" s="256" customFormat="1" ht="13.5" customHeight="1" x14ac:dyDescent="0.2">
      <c r="B3806" s="273"/>
      <c r="C3806" s="273"/>
      <c r="D3806" s="273"/>
      <c r="E3806" s="273"/>
      <c r="F3806" s="273">
        <v>11.116455010662399</v>
      </c>
      <c r="G3806" s="273">
        <v>11.1372895541347</v>
      </c>
      <c r="H3806" s="274">
        <v>3.2563385219462502</v>
      </c>
      <c r="I3806" s="275" t="s">
        <v>251</v>
      </c>
      <c r="J3806" s="271">
        <v>73549</v>
      </c>
      <c r="K3806" s="272">
        <v>15744</v>
      </c>
    </row>
    <row r="3807" spans="2:11" s="256" customFormat="1" ht="13.5" customHeight="1" x14ac:dyDescent="0.2">
      <c r="B3807" s="273"/>
      <c r="C3807" s="273"/>
      <c r="D3807" s="273"/>
      <c r="E3807" s="273"/>
      <c r="F3807" s="273">
        <v>29.2528668935547</v>
      </c>
      <c r="G3807" s="273">
        <v>29.283360507891196</v>
      </c>
      <c r="H3807" s="274">
        <v>3.5268912874476901</v>
      </c>
      <c r="I3807" s="275" t="s">
        <v>252</v>
      </c>
      <c r="J3807" s="271">
        <v>73549</v>
      </c>
      <c r="K3807" s="272">
        <v>13462</v>
      </c>
    </row>
    <row r="3808" spans="2:11" s="256" customFormat="1" ht="13.5" customHeight="1" x14ac:dyDescent="0.2">
      <c r="B3808" s="273"/>
      <c r="C3808" s="273"/>
      <c r="D3808" s="273"/>
      <c r="E3808" s="273"/>
      <c r="F3808" s="273">
        <v>0</v>
      </c>
      <c r="G3808" s="273">
        <v>0</v>
      </c>
      <c r="H3808" s="274"/>
      <c r="I3808" s="275" t="s">
        <v>253</v>
      </c>
      <c r="J3808" s="271">
        <v>73549</v>
      </c>
      <c r="K3808" s="272">
        <v>15544</v>
      </c>
    </row>
    <row r="3809" spans="2:11" s="256" customFormat="1" ht="13.5" customHeight="1" x14ac:dyDescent="0.2">
      <c r="B3809" s="273"/>
      <c r="C3809" s="273"/>
      <c r="D3809" s="273"/>
      <c r="E3809" s="273"/>
      <c r="F3809" s="273">
        <v>0</v>
      </c>
      <c r="G3809" s="273">
        <v>0</v>
      </c>
      <c r="H3809" s="274"/>
      <c r="I3809" s="275" t="s">
        <v>254</v>
      </c>
      <c r="J3809" s="271">
        <v>73549</v>
      </c>
      <c r="K3809" s="272">
        <v>12978</v>
      </c>
    </row>
    <row r="3810" spans="2:11" s="256" customFormat="1" ht="13.5" customHeight="1" x14ac:dyDescent="0.2">
      <c r="B3810" s="268"/>
      <c r="C3810" s="268"/>
      <c r="D3810" s="268"/>
      <c r="E3810" s="268"/>
      <c r="F3810" s="268">
        <v>37.158408752394799</v>
      </c>
      <c r="G3810" s="268">
        <v>37.190588262417798</v>
      </c>
      <c r="H3810" s="269">
        <v>1.8102147662597199</v>
      </c>
      <c r="I3810" s="270" t="s">
        <v>237</v>
      </c>
      <c r="J3810" s="271">
        <v>73549</v>
      </c>
      <c r="K3810" s="272">
        <v>17726</v>
      </c>
    </row>
    <row r="3811" spans="2:11" s="256" customFormat="1" ht="13.5" customHeight="1" x14ac:dyDescent="0.2">
      <c r="B3811" s="273"/>
      <c r="C3811" s="273"/>
      <c r="D3811" s="273"/>
      <c r="E3811" s="273"/>
      <c r="F3811" s="273">
        <v>5.2574957551390691</v>
      </c>
      <c r="G3811" s="273">
        <v>5.211967995063139</v>
      </c>
      <c r="H3811" s="274"/>
      <c r="I3811" s="275" t="s">
        <v>255</v>
      </c>
      <c r="J3811" s="271">
        <v>73549</v>
      </c>
      <c r="K3811" s="272">
        <v>17727</v>
      </c>
    </row>
    <row r="3812" spans="2:11" s="256" customFormat="1" ht="13.5" customHeight="1" x14ac:dyDescent="0.2">
      <c r="B3812" s="268"/>
      <c r="C3812" s="268"/>
      <c r="D3812" s="268"/>
      <c r="E3812" s="268"/>
      <c r="F3812" s="268">
        <v>31.900912997255698</v>
      </c>
      <c r="G3812" s="268">
        <v>31.9786202673547</v>
      </c>
      <c r="H3812" s="269">
        <v>2.1085509439835097</v>
      </c>
      <c r="I3812" s="270" t="s">
        <v>256</v>
      </c>
      <c r="J3812" s="271">
        <v>73549</v>
      </c>
      <c r="K3812" s="272">
        <v>13592</v>
      </c>
    </row>
    <row r="3813" spans="2:11" s="256" customFormat="1" ht="13.5" customHeight="1" x14ac:dyDescent="0.2">
      <c r="B3813" s="273"/>
      <c r="C3813" s="273"/>
      <c r="D3813" s="273"/>
      <c r="E3813" s="273"/>
      <c r="F3813" s="273">
        <v>16.016547165732199</v>
      </c>
      <c r="G3813" s="273">
        <v>16.051319050958</v>
      </c>
      <c r="H3813" s="274">
        <v>0.34424920317748103</v>
      </c>
      <c r="I3813" s="275" t="s">
        <v>257</v>
      </c>
      <c r="J3813" s="271">
        <v>73549</v>
      </c>
      <c r="K3813" s="272">
        <v>11566</v>
      </c>
    </row>
    <row r="3814" spans="2:11" s="256" customFormat="1" ht="13.5" customHeight="1" x14ac:dyDescent="0.2">
      <c r="B3814" s="273"/>
      <c r="C3814" s="273"/>
      <c r="D3814" s="273"/>
      <c r="E3814" s="273"/>
      <c r="F3814" s="273">
        <v>14.7086589511627</v>
      </c>
      <c r="G3814" s="273">
        <v>14.749360498742799</v>
      </c>
      <c r="H3814" s="274">
        <v>4.08867235825275</v>
      </c>
      <c r="I3814" s="275" t="s">
        <v>258</v>
      </c>
      <c r="J3814" s="271">
        <v>73549</v>
      </c>
      <c r="K3814" s="272">
        <v>13419</v>
      </c>
    </row>
    <row r="3815" spans="2:11" s="256" customFormat="1" ht="13.5" customHeight="1" x14ac:dyDescent="0.2">
      <c r="B3815" s="273"/>
      <c r="C3815" s="273"/>
      <c r="D3815" s="273"/>
      <c r="E3815" s="273"/>
      <c r="F3815" s="273">
        <v>0</v>
      </c>
      <c r="G3815" s="273">
        <v>0</v>
      </c>
      <c r="H3815" s="274"/>
      <c r="I3815" s="275" t="s">
        <v>259</v>
      </c>
      <c r="J3815" s="271">
        <v>73549</v>
      </c>
      <c r="K3815" s="272">
        <v>11568</v>
      </c>
    </row>
    <row r="3816" spans="2:11" s="256" customFormat="1" ht="13.5" customHeight="1" x14ac:dyDescent="0.2">
      <c r="B3816" s="273"/>
      <c r="C3816" s="273"/>
      <c r="D3816" s="273"/>
      <c r="E3816" s="273"/>
      <c r="F3816" s="273">
        <v>2.44382031917421E-2</v>
      </c>
      <c r="G3816" s="273">
        <v>2.44982416963756E-2</v>
      </c>
      <c r="H3816" s="274">
        <v>0.41</v>
      </c>
      <c r="I3816" s="275" t="s">
        <v>260</v>
      </c>
      <c r="J3816" s="271">
        <v>73549</v>
      </c>
      <c r="K3816" s="272">
        <v>12479</v>
      </c>
    </row>
    <row r="3817" spans="2:11" s="256" customFormat="1" ht="13.5" customHeight="1" x14ac:dyDescent="0.2">
      <c r="B3817" s="273"/>
      <c r="C3817" s="273"/>
      <c r="D3817" s="273"/>
      <c r="E3817" s="273"/>
      <c r="F3817" s="273">
        <v>1.1512686771691198</v>
      </c>
      <c r="G3817" s="273">
        <v>1.1534424759575199</v>
      </c>
      <c r="H3817" s="274">
        <v>1.3916036306024</v>
      </c>
      <c r="I3817" s="275" t="s">
        <v>261</v>
      </c>
      <c r="J3817" s="271">
        <v>73549</v>
      </c>
      <c r="K3817" s="272">
        <v>12480</v>
      </c>
    </row>
    <row r="3818" spans="2:11" s="256" customFormat="1" ht="13.5" customHeight="1" x14ac:dyDescent="0.2">
      <c r="B3818" s="273"/>
      <c r="C3818" s="273"/>
      <c r="D3818" s="273"/>
      <c r="E3818" s="273"/>
      <c r="F3818" s="273">
        <v>0</v>
      </c>
      <c r="G3818" s="273">
        <v>0</v>
      </c>
      <c r="H3818" s="274"/>
      <c r="I3818" s="275" t="s">
        <v>262</v>
      </c>
      <c r="J3818" s="271">
        <v>73549</v>
      </c>
      <c r="K3818" s="272">
        <v>11578</v>
      </c>
    </row>
    <row r="3819" spans="2:11" s="256" customFormat="1" ht="13.5" customHeight="1" x14ac:dyDescent="0.2">
      <c r="B3819" s="273"/>
      <c r="C3819" s="273"/>
      <c r="D3819" s="273"/>
      <c r="E3819" s="273"/>
      <c r="F3819" s="273">
        <v>0</v>
      </c>
      <c r="G3819" s="273">
        <v>0</v>
      </c>
      <c r="H3819" s="274"/>
      <c r="I3819" s="275" t="s">
        <v>263</v>
      </c>
      <c r="J3819" s="271">
        <v>73549</v>
      </c>
      <c r="K3819" s="272">
        <v>12497</v>
      </c>
    </row>
    <row r="3820" spans="2:11" s="256" customFormat="1" ht="13.5" customHeight="1" x14ac:dyDescent="0.2">
      <c r="B3820" s="273"/>
      <c r="C3820" s="273"/>
      <c r="D3820" s="273"/>
      <c r="E3820" s="273"/>
      <c r="F3820" s="273">
        <v>0</v>
      </c>
      <c r="G3820" s="273">
        <v>0</v>
      </c>
      <c r="H3820" s="274"/>
      <c r="I3820" s="275" t="s">
        <v>264</v>
      </c>
      <c r="J3820" s="271">
        <v>73549</v>
      </c>
      <c r="K3820" s="272">
        <v>15546</v>
      </c>
    </row>
    <row r="3821" spans="2:11" s="256" customFormat="1" ht="13.5" customHeight="1" x14ac:dyDescent="0.2">
      <c r="B3821" s="273"/>
      <c r="C3821" s="273"/>
      <c r="D3821" s="273"/>
      <c r="E3821" s="273"/>
      <c r="F3821" s="273">
        <v>0</v>
      </c>
      <c r="G3821" s="273">
        <v>0</v>
      </c>
      <c r="H3821" s="274"/>
      <c r="I3821" s="275" t="s">
        <v>265</v>
      </c>
      <c r="J3821" s="271">
        <v>73549</v>
      </c>
      <c r="K3821" s="272">
        <v>12481</v>
      </c>
    </row>
    <row r="3822" spans="2:11" s="256" customFormat="1" ht="13.5" customHeight="1" x14ac:dyDescent="0.2">
      <c r="B3822" s="268"/>
      <c r="C3822" s="268"/>
      <c r="D3822" s="268"/>
      <c r="E3822" s="268"/>
      <c r="F3822" s="268">
        <v>1.0879005872487401E-2</v>
      </c>
      <c r="G3822" s="268">
        <v>1.09044719961901E-2</v>
      </c>
      <c r="H3822" s="269"/>
      <c r="I3822" s="270" t="s">
        <v>266</v>
      </c>
      <c r="J3822" s="271">
        <v>73549</v>
      </c>
      <c r="K3822" s="272">
        <v>13594</v>
      </c>
    </row>
    <row r="3823" spans="2:11" s="256" customFormat="1" ht="13.5" customHeight="1" x14ac:dyDescent="0.2">
      <c r="B3823" s="273"/>
      <c r="C3823" s="273"/>
      <c r="D3823" s="273"/>
      <c r="E3823" s="273"/>
      <c r="F3823" s="273">
        <v>0</v>
      </c>
      <c r="G3823" s="273">
        <v>0</v>
      </c>
      <c r="H3823" s="274"/>
      <c r="I3823" s="275" t="s">
        <v>267</v>
      </c>
      <c r="J3823" s="271">
        <v>73549</v>
      </c>
      <c r="K3823" s="272">
        <v>15609</v>
      </c>
    </row>
    <row r="3824" spans="2:11" s="256" customFormat="1" ht="13.5" customHeight="1" x14ac:dyDescent="0.2">
      <c r="B3824" s="273"/>
      <c r="C3824" s="273"/>
      <c r="D3824" s="273"/>
      <c r="E3824" s="273"/>
      <c r="F3824" s="273">
        <v>0</v>
      </c>
      <c r="G3824" s="273">
        <v>0</v>
      </c>
      <c r="H3824" s="274"/>
      <c r="I3824" s="275" t="s">
        <v>268</v>
      </c>
      <c r="J3824" s="271">
        <v>73549</v>
      </c>
      <c r="K3824" s="272">
        <v>11524</v>
      </c>
    </row>
    <row r="3825" spans="2:11" s="256" customFormat="1" ht="13.5" customHeight="1" x14ac:dyDescent="0.2">
      <c r="B3825" s="273"/>
      <c r="C3825" s="273"/>
      <c r="D3825" s="273"/>
      <c r="E3825" s="273"/>
      <c r="F3825" s="273">
        <v>0</v>
      </c>
      <c r="G3825" s="273">
        <v>0</v>
      </c>
      <c r="H3825" s="274"/>
      <c r="I3825" s="275" t="s">
        <v>269</v>
      </c>
      <c r="J3825" s="271">
        <v>73549</v>
      </c>
      <c r="K3825" s="272">
        <v>15745</v>
      </c>
    </row>
    <row r="3826" spans="2:11" s="256" customFormat="1" ht="13.5" customHeight="1" x14ac:dyDescent="0.2">
      <c r="B3826" s="273"/>
      <c r="C3826" s="273"/>
      <c r="D3826" s="273"/>
      <c r="E3826" s="273"/>
      <c r="F3826" s="273">
        <v>0</v>
      </c>
      <c r="G3826" s="273">
        <v>0</v>
      </c>
      <c r="H3826" s="274"/>
      <c r="I3826" s="275" t="s">
        <v>270</v>
      </c>
      <c r="J3826" s="271">
        <v>73549</v>
      </c>
      <c r="K3826" s="272">
        <v>15545</v>
      </c>
    </row>
    <row r="3827" spans="2:11" s="256" customFormat="1" ht="13.5" customHeight="1" x14ac:dyDescent="0.2">
      <c r="B3827" s="268"/>
      <c r="C3827" s="268"/>
      <c r="D3827" s="268"/>
      <c r="E3827" s="268"/>
      <c r="F3827" s="268">
        <v>22.461390337515599</v>
      </c>
      <c r="G3827" s="268">
        <v>22.377857203560001</v>
      </c>
      <c r="H3827" s="269"/>
      <c r="I3827" s="270" t="s">
        <v>238</v>
      </c>
      <c r="J3827" s="271">
        <v>73549</v>
      </c>
      <c r="K3827" s="272">
        <v>13595</v>
      </c>
    </row>
    <row r="3828" spans="2:11" s="256" customFormat="1" ht="13.5" customHeight="1" x14ac:dyDescent="0.2">
      <c r="B3828" s="273"/>
      <c r="C3828" s="273"/>
      <c r="D3828" s="273"/>
      <c r="E3828" s="273"/>
      <c r="F3828" s="273">
        <v>0</v>
      </c>
      <c r="G3828" s="273">
        <v>0</v>
      </c>
      <c r="H3828" s="274"/>
      <c r="I3828" s="275" t="s">
        <v>271</v>
      </c>
      <c r="J3828" s="271">
        <v>73549</v>
      </c>
      <c r="K3828" s="272">
        <v>15610</v>
      </c>
    </row>
    <row r="3829" spans="2:11" s="256" customFormat="1" ht="13.5" customHeight="1" x14ac:dyDescent="0.2">
      <c r="B3829" s="273"/>
      <c r="C3829" s="273"/>
      <c r="D3829" s="273"/>
      <c r="E3829" s="273"/>
      <c r="F3829" s="273">
        <v>10.9829978657651</v>
      </c>
      <c r="G3829" s="273">
        <v>10.9976514174801</v>
      </c>
      <c r="H3829" s="274"/>
      <c r="I3829" s="275" t="s">
        <v>246</v>
      </c>
      <c r="J3829" s="271">
        <v>73549</v>
      </c>
      <c r="K3829" s="272">
        <v>15611</v>
      </c>
    </row>
    <row r="3830" spans="2:11" s="256" customFormat="1" ht="13.5" customHeight="1" x14ac:dyDescent="0.2">
      <c r="B3830" s="273"/>
      <c r="C3830" s="273"/>
      <c r="D3830" s="273"/>
      <c r="E3830" s="273"/>
      <c r="F3830" s="273">
        <v>11.478392471750499</v>
      </c>
      <c r="G3830" s="273">
        <v>11.3802057860799</v>
      </c>
      <c r="H3830" s="274"/>
      <c r="I3830" s="275" t="s">
        <v>272</v>
      </c>
      <c r="J3830" s="271">
        <v>73549</v>
      </c>
      <c r="K3830" s="272">
        <v>15608</v>
      </c>
    </row>
    <row r="3831" spans="2:11" s="256" customFormat="1" ht="13.5" customHeight="1" x14ac:dyDescent="0.2">
      <c r="B3831" s="268"/>
      <c r="C3831" s="268"/>
      <c r="D3831" s="268"/>
      <c r="E3831" s="268"/>
      <c r="F3831" s="268">
        <v>0</v>
      </c>
      <c r="G3831" s="268">
        <v>0</v>
      </c>
      <c r="H3831" s="269"/>
      <c r="I3831" s="270" t="s">
        <v>273</v>
      </c>
      <c r="J3831" s="271">
        <v>73549</v>
      </c>
      <c r="K3831" s="272">
        <v>15584</v>
      </c>
    </row>
    <row r="3832" spans="2:11" s="256" customFormat="1" ht="13.5" customHeight="1" x14ac:dyDescent="0.2">
      <c r="B3832" s="268"/>
      <c r="C3832" s="268"/>
      <c r="D3832" s="268"/>
      <c r="E3832" s="268"/>
      <c r="F3832" s="268">
        <v>0</v>
      </c>
      <c r="G3832" s="268">
        <v>0</v>
      </c>
      <c r="H3832" s="269"/>
      <c r="I3832" s="270" t="s">
        <v>274</v>
      </c>
      <c r="J3832" s="271">
        <v>73549</v>
      </c>
      <c r="K3832" s="272">
        <v>17728</v>
      </c>
    </row>
    <row r="3833" spans="2:11" s="256" customFormat="1" ht="13.5" customHeight="1" x14ac:dyDescent="0.2">
      <c r="B3833" s="268"/>
      <c r="C3833" s="268"/>
      <c r="D3833" s="268"/>
      <c r="E3833" s="268"/>
      <c r="F3833" s="268">
        <v>0</v>
      </c>
      <c r="G3833" s="268">
        <v>0</v>
      </c>
      <c r="H3833" s="269"/>
      <c r="I3833" s="270" t="s">
        <v>275</v>
      </c>
      <c r="J3833" s="271">
        <v>73549</v>
      </c>
      <c r="K3833" s="272">
        <v>15624</v>
      </c>
    </row>
    <row r="3834" spans="2:11" s="256" customFormat="1" ht="13.5" customHeight="1" x14ac:dyDescent="0.2">
      <c r="B3834" s="268"/>
      <c r="C3834" s="268"/>
      <c r="D3834" s="268"/>
      <c r="E3834" s="268"/>
      <c r="F3834" s="268">
        <v>5.2683747610115494</v>
      </c>
      <c r="G3834" s="268">
        <v>5.2228724670593296</v>
      </c>
      <c r="H3834" s="269"/>
      <c r="I3834" s="270" t="s">
        <v>276</v>
      </c>
      <c r="J3834" s="271">
        <v>73549</v>
      </c>
      <c r="K3834" s="272">
        <v>15644</v>
      </c>
    </row>
    <row r="3835" spans="2:11" s="256" customFormat="1" ht="13.5" customHeight="1" x14ac:dyDescent="0.2">
      <c r="B3835" s="268"/>
      <c r="C3835" s="268"/>
      <c r="D3835" s="268">
        <v>33</v>
      </c>
      <c r="E3835" s="268">
        <v>27</v>
      </c>
      <c r="F3835" s="268">
        <v>30.428573773915598</v>
      </c>
      <c r="G3835" s="268">
        <v>30.4613012255451</v>
      </c>
      <c r="H3835" s="269">
        <v>3.4435991477137597</v>
      </c>
      <c r="I3835" s="270" t="s">
        <v>239</v>
      </c>
      <c r="J3835" s="271">
        <v>73549</v>
      </c>
      <c r="K3835" s="272">
        <v>15704</v>
      </c>
    </row>
    <row r="3836" spans="2:11" s="256" customFormat="1" ht="13.5" customHeight="1" x14ac:dyDescent="0.2">
      <c r="B3836" s="268"/>
      <c r="C3836" s="268"/>
      <c r="D3836" s="268"/>
      <c r="E3836" s="268"/>
      <c r="F3836" s="268">
        <v>0</v>
      </c>
      <c r="G3836" s="268">
        <v>0</v>
      </c>
      <c r="H3836" s="269"/>
      <c r="I3836" s="270" t="s">
        <v>277</v>
      </c>
      <c r="J3836" s="271">
        <v>73549</v>
      </c>
      <c r="K3836" s="272">
        <v>15749</v>
      </c>
    </row>
    <row r="3837" spans="2:11" s="256" customFormat="1" ht="13.5" customHeight="1" x14ac:dyDescent="0.2">
      <c r="B3837" s="268"/>
      <c r="C3837" s="268"/>
      <c r="D3837" s="268"/>
      <c r="E3837" s="268"/>
      <c r="F3837" s="268">
        <v>100</v>
      </c>
      <c r="G3837" s="268">
        <v>100</v>
      </c>
      <c r="H3837" s="269">
        <v>2.0663532227274697</v>
      </c>
      <c r="I3837" s="270" t="s">
        <v>278</v>
      </c>
      <c r="J3837" s="271">
        <v>73549</v>
      </c>
      <c r="K3837" s="272">
        <v>11258</v>
      </c>
    </row>
    <row r="3838" spans="2:11" s="256" customFormat="1" ht="13.5" customHeight="1" x14ac:dyDescent="0.2">
      <c r="B3838" s="268"/>
      <c r="C3838" s="268"/>
      <c r="D3838" s="268">
        <v>46</v>
      </c>
      <c r="E3838" s="268">
        <v>40</v>
      </c>
      <c r="F3838" s="268">
        <v>41.841661127557195</v>
      </c>
      <c r="G3838" s="268">
        <v>41.937969103835492</v>
      </c>
      <c r="H3838" s="269">
        <v>2.4342129068022502</v>
      </c>
      <c r="I3838" s="270" t="s">
        <v>240</v>
      </c>
      <c r="J3838" s="271">
        <v>73549</v>
      </c>
      <c r="K3838" s="272">
        <v>15705</v>
      </c>
    </row>
    <row r="3839" spans="2:11" s="256" customFormat="1" ht="13.5" customHeight="1" x14ac:dyDescent="0.2">
      <c r="B3839" s="268"/>
      <c r="C3839" s="268"/>
      <c r="D3839" s="268"/>
      <c r="E3839" s="268"/>
      <c r="F3839" s="268">
        <v>3.6615639607979396</v>
      </c>
      <c r="G3839" s="268">
        <v>3.6146101288015</v>
      </c>
      <c r="H3839" s="269"/>
      <c r="I3839" s="270" t="s">
        <v>279</v>
      </c>
      <c r="J3839" s="271">
        <v>73549</v>
      </c>
      <c r="K3839" s="272">
        <v>16144</v>
      </c>
    </row>
    <row r="3840" spans="2:11" s="256" customFormat="1" ht="13.5" customHeight="1" x14ac:dyDescent="0.2">
      <c r="B3840" s="273"/>
      <c r="C3840" s="273"/>
      <c r="D3840" s="273"/>
      <c r="E3840" s="273"/>
      <c r="F3840" s="273">
        <v>1.0879005872487401E-2</v>
      </c>
      <c r="G3840" s="273">
        <v>1.09044719961901E-2</v>
      </c>
      <c r="H3840" s="274"/>
      <c r="I3840" s="275" t="s">
        <v>508</v>
      </c>
      <c r="J3840" s="271">
        <v>73549</v>
      </c>
      <c r="K3840" s="272">
        <v>12755</v>
      </c>
    </row>
    <row r="3841" spans="2:11" s="256" customFormat="1" ht="13.5" customHeight="1" x14ac:dyDescent="0.2">
      <c r="B3841" s="273"/>
      <c r="C3841" s="273"/>
      <c r="D3841" s="273"/>
      <c r="E3841" s="273"/>
      <c r="F3841" s="273">
        <v>0</v>
      </c>
      <c r="G3841" s="273">
        <v>0</v>
      </c>
      <c r="H3841" s="274"/>
      <c r="I3841" s="275" t="s">
        <v>509</v>
      </c>
      <c r="J3841" s="271">
        <v>73549</v>
      </c>
      <c r="K3841" s="272">
        <v>12359</v>
      </c>
    </row>
    <row r="3842" spans="2:11" s="256" customFormat="1" ht="26.25" customHeight="1" x14ac:dyDescent="0.2"/>
    <row r="3843" spans="2:11" s="256" customFormat="1" ht="13.5" customHeight="1" x14ac:dyDescent="0.2">
      <c r="B3843" s="257"/>
      <c r="C3843" s="258"/>
      <c r="D3843" s="258"/>
      <c r="E3843" s="258"/>
      <c r="F3843" s="258"/>
      <c r="G3843" s="259"/>
      <c r="H3843" s="260" t="s">
        <v>399</v>
      </c>
      <c r="I3843" s="261"/>
      <c r="J3843" s="262" t="s">
        <v>228</v>
      </c>
      <c r="K3843" s="262" t="s">
        <v>229</v>
      </c>
    </row>
    <row r="3844" spans="2:11" s="256" customFormat="1" ht="13.5" customHeight="1" x14ac:dyDescent="0.2">
      <c r="B3844" s="263"/>
      <c r="C3844" s="264"/>
      <c r="D3844" s="264"/>
      <c r="E3844" s="264"/>
      <c r="F3844" s="369" t="s">
        <v>655</v>
      </c>
      <c r="G3844" s="369"/>
      <c r="H3844" s="369"/>
      <c r="I3844" s="261"/>
      <c r="J3844" s="261"/>
      <c r="K3844" s="265"/>
    </row>
    <row r="3845" spans="2:11" s="256" customFormat="1" ht="13.5" customHeight="1" x14ac:dyDescent="0.2">
      <c r="B3845" s="367" t="s">
        <v>231</v>
      </c>
      <c r="C3845" s="367"/>
      <c r="D3845" s="367" t="s">
        <v>232</v>
      </c>
      <c r="E3845" s="367"/>
      <c r="F3845" s="266" t="s">
        <v>232</v>
      </c>
      <c r="G3845" s="266" t="s">
        <v>232</v>
      </c>
      <c r="H3845" s="368" t="s">
        <v>231</v>
      </c>
      <c r="I3845" s="267" t="s">
        <v>233</v>
      </c>
      <c r="J3845" s="261"/>
      <c r="K3845" s="265"/>
    </row>
    <row r="3846" spans="2:11" s="256" customFormat="1" ht="13.5" customHeight="1" x14ac:dyDescent="0.2">
      <c r="B3846" s="266" t="s">
        <v>234</v>
      </c>
      <c r="C3846" s="266" t="s">
        <v>235</v>
      </c>
      <c r="D3846" s="266" t="s">
        <v>234</v>
      </c>
      <c r="E3846" s="266" t="s">
        <v>235</v>
      </c>
      <c r="F3846" s="266" t="s">
        <v>592</v>
      </c>
      <c r="G3846" s="266" t="s">
        <v>594</v>
      </c>
      <c r="H3846" s="368"/>
      <c r="I3846" s="261"/>
      <c r="J3846" s="261"/>
      <c r="K3846" s="265"/>
    </row>
    <row r="3847" spans="2:11" s="256" customFormat="1" ht="13.5" customHeight="1" x14ac:dyDescent="0.2">
      <c r="B3847" s="268"/>
      <c r="C3847" s="268"/>
      <c r="D3847" s="268"/>
      <c r="E3847" s="268"/>
      <c r="F3847" s="268">
        <v>53.403417882167297</v>
      </c>
      <c r="G3847" s="268">
        <v>53.387771031926903</v>
      </c>
      <c r="H3847" s="269">
        <v>3.47425800111602</v>
      </c>
      <c r="I3847" s="270" t="s">
        <v>236</v>
      </c>
      <c r="J3847" s="271">
        <v>73557</v>
      </c>
      <c r="K3847" s="272">
        <v>13591</v>
      </c>
    </row>
    <row r="3848" spans="2:11" s="256" customFormat="1" ht="13.5" customHeight="1" x14ac:dyDescent="0.2">
      <c r="B3848" s="268"/>
      <c r="C3848" s="268"/>
      <c r="D3848" s="268"/>
      <c r="E3848" s="268"/>
      <c r="F3848" s="268">
        <v>53.403417882167297</v>
      </c>
      <c r="G3848" s="268">
        <v>53.387771031926903</v>
      </c>
      <c r="H3848" s="269">
        <v>3.47425800111602</v>
      </c>
      <c r="I3848" s="270" t="s">
        <v>250</v>
      </c>
      <c r="J3848" s="271">
        <v>73557</v>
      </c>
      <c r="K3848" s="272">
        <v>19967</v>
      </c>
    </row>
    <row r="3849" spans="2:11" s="256" customFormat="1" ht="13.5" customHeight="1" x14ac:dyDescent="0.2">
      <c r="B3849" s="273"/>
      <c r="C3849" s="273"/>
      <c r="D3849" s="273"/>
      <c r="E3849" s="273"/>
      <c r="F3849" s="273">
        <v>53.403417882167297</v>
      </c>
      <c r="G3849" s="273">
        <v>53.387771031926903</v>
      </c>
      <c r="H3849" s="274">
        <v>3.47425800111602</v>
      </c>
      <c r="I3849" s="275" t="s">
        <v>251</v>
      </c>
      <c r="J3849" s="271">
        <v>73557</v>
      </c>
      <c r="K3849" s="272">
        <v>15744</v>
      </c>
    </row>
    <row r="3850" spans="2:11" s="256" customFormat="1" ht="13.5" customHeight="1" x14ac:dyDescent="0.2">
      <c r="B3850" s="273"/>
      <c r="C3850" s="273"/>
      <c r="D3850" s="273"/>
      <c r="E3850" s="273"/>
      <c r="F3850" s="273">
        <v>0</v>
      </c>
      <c r="G3850" s="273">
        <v>0</v>
      </c>
      <c r="H3850" s="274"/>
      <c r="I3850" s="275" t="s">
        <v>252</v>
      </c>
      <c r="J3850" s="271">
        <v>73557</v>
      </c>
      <c r="K3850" s="272">
        <v>13462</v>
      </c>
    </row>
    <row r="3851" spans="2:11" s="256" customFormat="1" ht="13.5" customHeight="1" x14ac:dyDescent="0.2">
      <c r="B3851" s="273"/>
      <c r="C3851" s="273"/>
      <c r="D3851" s="273"/>
      <c r="E3851" s="273"/>
      <c r="F3851" s="273">
        <v>0</v>
      </c>
      <c r="G3851" s="273">
        <v>0</v>
      </c>
      <c r="H3851" s="274"/>
      <c r="I3851" s="275" t="s">
        <v>253</v>
      </c>
      <c r="J3851" s="271">
        <v>73557</v>
      </c>
      <c r="K3851" s="272">
        <v>15544</v>
      </c>
    </row>
    <row r="3852" spans="2:11" s="256" customFormat="1" ht="13.5" customHeight="1" x14ac:dyDescent="0.2">
      <c r="B3852" s="273"/>
      <c r="C3852" s="273"/>
      <c r="D3852" s="273"/>
      <c r="E3852" s="273"/>
      <c r="F3852" s="273">
        <v>0</v>
      </c>
      <c r="G3852" s="273">
        <v>0</v>
      </c>
      <c r="H3852" s="274"/>
      <c r="I3852" s="275" t="s">
        <v>254</v>
      </c>
      <c r="J3852" s="271">
        <v>73557</v>
      </c>
      <c r="K3852" s="272">
        <v>12978</v>
      </c>
    </row>
    <row r="3853" spans="2:11" s="256" customFormat="1" ht="13.5" customHeight="1" x14ac:dyDescent="0.2">
      <c r="B3853" s="268"/>
      <c r="C3853" s="268"/>
      <c r="D3853" s="268"/>
      <c r="E3853" s="268"/>
      <c r="F3853" s="268">
        <v>46.596582117832703</v>
      </c>
      <c r="G3853" s="268">
        <v>46.61222896807309</v>
      </c>
      <c r="H3853" s="269">
        <v>2.2814115287506702</v>
      </c>
      <c r="I3853" s="270" t="s">
        <v>237</v>
      </c>
      <c r="J3853" s="271">
        <v>73557</v>
      </c>
      <c r="K3853" s="272">
        <v>17726</v>
      </c>
    </row>
    <row r="3854" spans="2:11" s="256" customFormat="1" ht="13.5" customHeight="1" x14ac:dyDescent="0.2">
      <c r="B3854" s="273"/>
      <c r="C3854" s="273"/>
      <c r="D3854" s="273"/>
      <c r="E3854" s="273"/>
      <c r="F3854" s="273">
        <v>1.9347965230501099</v>
      </c>
      <c r="G3854" s="273">
        <v>1.9352378873800999</v>
      </c>
      <c r="H3854" s="274"/>
      <c r="I3854" s="275" t="s">
        <v>255</v>
      </c>
      <c r="J3854" s="271">
        <v>73557</v>
      </c>
      <c r="K3854" s="272">
        <v>17727</v>
      </c>
    </row>
    <row r="3855" spans="2:11" s="256" customFormat="1" ht="13.5" customHeight="1" x14ac:dyDescent="0.2">
      <c r="B3855" s="268"/>
      <c r="C3855" s="268"/>
      <c r="D3855" s="268"/>
      <c r="E3855" s="268"/>
      <c r="F3855" s="268">
        <v>44.6617855947826</v>
      </c>
      <c r="G3855" s="268">
        <v>44.676991080693</v>
      </c>
      <c r="H3855" s="269">
        <v>2.3802447266331299</v>
      </c>
      <c r="I3855" s="270" t="s">
        <v>256</v>
      </c>
      <c r="J3855" s="271">
        <v>73557</v>
      </c>
      <c r="K3855" s="272">
        <v>13592</v>
      </c>
    </row>
    <row r="3856" spans="2:11" s="256" customFormat="1" ht="13.5" customHeight="1" x14ac:dyDescent="0.2">
      <c r="B3856" s="273"/>
      <c r="C3856" s="273"/>
      <c r="D3856" s="273"/>
      <c r="E3856" s="273"/>
      <c r="F3856" s="273">
        <v>13.954949675433799</v>
      </c>
      <c r="G3856" s="273">
        <v>13.954541868602</v>
      </c>
      <c r="H3856" s="274">
        <v>0.62000394075745602</v>
      </c>
      <c r="I3856" s="275" t="s">
        <v>257</v>
      </c>
      <c r="J3856" s="271">
        <v>73557</v>
      </c>
      <c r="K3856" s="272">
        <v>11566</v>
      </c>
    </row>
    <row r="3857" spans="2:11" s="256" customFormat="1" ht="13.5" customHeight="1" x14ac:dyDescent="0.2">
      <c r="B3857" s="273"/>
      <c r="C3857" s="273"/>
      <c r="D3857" s="273"/>
      <c r="E3857" s="273"/>
      <c r="F3857" s="273">
        <v>30.706835919348698</v>
      </c>
      <c r="G3857" s="273">
        <v>30.722449212091</v>
      </c>
      <c r="H3857" s="274">
        <v>3.1801992269293704</v>
      </c>
      <c r="I3857" s="275" t="s">
        <v>258</v>
      </c>
      <c r="J3857" s="271">
        <v>73557</v>
      </c>
      <c r="K3857" s="272">
        <v>13419</v>
      </c>
    </row>
    <row r="3858" spans="2:11" s="256" customFormat="1" ht="13.5" customHeight="1" x14ac:dyDescent="0.2">
      <c r="B3858" s="273"/>
      <c r="C3858" s="273"/>
      <c r="D3858" s="273"/>
      <c r="E3858" s="273"/>
      <c r="F3858" s="273">
        <v>0</v>
      </c>
      <c r="G3858" s="273">
        <v>0</v>
      </c>
      <c r="H3858" s="274"/>
      <c r="I3858" s="275" t="s">
        <v>259</v>
      </c>
      <c r="J3858" s="271">
        <v>73557</v>
      </c>
      <c r="K3858" s="272">
        <v>11568</v>
      </c>
    </row>
    <row r="3859" spans="2:11" s="256" customFormat="1" ht="13.5" customHeight="1" x14ac:dyDescent="0.2">
      <c r="B3859" s="273"/>
      <c r="C3859" s="273"/>
      <c r="D3859" s="273"/>
      <c r="E3859" s="273"/>
      <c r="F3859" s="273">
        <v>0</v>
      </c>
      <c r="G3859" s="273">
        <v>0</v>
      </c>
      <c r="H3859" s="274"/>
      <c r="I3859" s="275" t="s">
        <v>260</v>
      </c>
      <c r="J3859" s="271">
        <v>73557</v>
      </c>
      <c r="K3859" s="272">
        <v>12479</v>
      </c>
    </row>
    <row r="3860" spans="2:11" s="256" customFormat="1" ht="13.5" customHeight="1" x14ac:dyDescent="0.2">
      <c r="B3860" s="273"/>
      <c r="C3860" s="273"/>
      <c r="D3860" s="273"/>
      <c r="E3860" s="273"/>
      <c r="F3860" s="273">
        <v>0</v>
      </c>
      <c r="G3860" s="273">
        <v>0</v>
      </c>
      <c r="H3860" s="274"/>
      <c r="I3860" s="275" t="s">
        <v>261</v>
      </c>
      <c r="J3860" s="271">
        <v>73557</v>
      </c>
      <c r="K3860" s="272">
        <v>12480</v>
      </c>
    </row>
    <row r="3861" spans="2:11" s="256" customFormat="1" ht="13.5" customHeight="1" x14ac:dyDescent="0.2">
      <c r="B3861" s="273"/>
      <c r="C3861" s="273"/>
      <c r="D3861" s="273"/>
      <c r="E3861" s="273"/>
      <c r="F3861" s="273">
        <v>0</v>
      </c>
      <c r="G3861" s="273">
        <v>0</v>
      </c>
      <c r="H3861" s="274"/>
      <c r="I3861" s="275" t="s">
        <v>262</v>
      </c>
      <c r="J3861" s="271">
        <v>73557</v>
      </c>
      <c r="K3861" s="272">
        <v>11578</v>
      </c>
    </row>
    <row r="3862" spans="2:11" s="256" customFormat="1" ht="13.5" customHeight="1" x14ac:dyDescent="0.2">
      <c r="B3862" s="273"/>
      <c r="C3862" s="273"/>
      <c r="D3862" s="273"/>
      <c r="E3862" s="273"/>
      <c r="F3862" s="273">
        <v>0</v>
      </c>
      <c r="G3862" s="273">
        <v>0</v>
      </c>
      <c r="H3862" s="274"/>
      <c r="I3862" s="275" t="s">
        <v>263</v>
      </c>
      <c r="J3862" s="271">
        <v>73557</v>
      </c>
      <c r="K3862" s="272">
        <v>12497</v>
      </c>
    </row>
    <row r="3863" spans="2:11" s="256" customFormat="1" ht="13.5" customHeight="1" x14ac:dyDescent="0.2">
      <c r="B3863" s="273"/>
      <c r="C3863" s="273"/>
      <c r="D3863" s="273"/>
      <c r="E3863" s="273"/>
      <c r="F3863" s="273">
        <v>0</v>
      </c>
      <c r="G3863" s="273">
        <v>0</v>
      </c>
      <c r="H3863" s="274"/>
      <c r="I3863" s="275" t="s">
        <v>264</v>
      </c>
      <c r="J3863" s="271">
        <v>73557</v>
      </c>
      <c r="K3863" s="272">
        <v>15546</v>
      </c>
    </row>
    <row r="3864" spans="2:11" s="256" customFormat="1" ht="13.5" customHeight="1" x14ac:dyDescent="0.2">
      <c r="B3864" s="273"/>
      <c r="C3864" s="273"/>
      <c r="D3864" s="273"/>
      <c r="E3864" s="273"/>
      <c r="F3864" s="273">
        <v>0</v>
      </c>
      <c r="G3864" s="273">
        <v>0</v>
      </c>
      <c r="H3864" s="274"/>
      <c r="I3864" s="275" t="s">
        <v>265</v>
      </c>
      <c r="J3864" s="271">
        <v>73557</v>
      </c>
      <c r="K3864" s="272">
        <v>12481</v>
      </c>
    </row>
    <row r="3865" spans="2:11" s="256" customFormat="1" ht="13.5" customHeight="1" x14ac:dyDescent="0.2">
      <c r="B3865" s="268"/>
      <c r="C3865" s="268"/>
      <c r="D3865" s="268"/>
      <c r="E3865" s="268"/>
      <c r="F3865" s="268">
        <v>0</v>
      </c>
      <c r="G3865" s="268">
        <v>0</v>
      </c>
      <c r="H3865" s="269"/>
      <c r="I3865" s="270" t="s">
        <v>266</v>
      </c>
      <c r="J3865" s="271">
        <v>73557</v>
      </c>
      <c r="K3865" s="272">
        <v>13594</v>
      </c>
    </row>
    <row r="3866" spans="2:11" s="256" customFormat="1" ht="13.5" customHeight="1" x14ac:dyDescent="0.2">
      <c r="B3866" s="273"/>
      <c r="C3866" s="273"/>
      <c r="D3866" s="273"/>
      <c r="E3866" s="273"/>
      <c r="F3866" s="273">
        <v>0</v>
      </c>
      <c r="G3866" s="273">
        <v>0</v>
      </c>
      <c r="H3866" s="274"/>
      <c r="I3866" s="275" t="s">
        <v>267</v>
      </c>
      <c r="J3866" s="271">
        <v>73557</v>
      </c>
      <c r="K3866" s="272">
        <v>15609</v>
      </c>
    </row>
    <row r="3867" spans="2:11" s="256" customFormat="1" ht="13.5" customHeight="1" x14ac:dyDescent="0.2">
      <c r="B3867" s="273"/>
      <c r="C3867" s="273"/>
      <c r="D3867" s="273"/>
      <c r="E3867" s="273"/>
      <c r="F3867" s="273">
        <v>0</v>
      </c>
      <c r="G3867" s="273">
        <v>0</v>
      </c>
      <c r="H3867" s="274"/>
      <c r="I3867" s="275" t="s">
        <v>268</v>
      </c>
      <c r="J3867" s="271">
        <v>73557</v>
      </c>
      <c r="K3867" s="272">
        <v>11524</v>
      </c>
    </row>
    <row r="3868" spans="2:11" s="256" customFormat="1" ht="13.5" customHeight="1" x14ac:dyDescent="0.2">
      <c r="B3868" s="273"/>
      <c r="C3868" s="273"/>
      <c r="D3868" s="273"/>
      <c r="E3868" s="273"/>
      <c r="F3868" s="273">
        <v>0</v>
      </c>
      <c r="G3868" s="273">
        <v>0</v>
      </c>
      <c r="H3868" s="274"/>
      <c r="I3868" s="275" t="s">
        <v>269</v>
      </c>
      <c r="J3868" s="271">
        <v>73557</v>
      </c>
      <c r="K3868" s="272">
        <v>15745</v>
      </c>
    </row>
    <row r="3869" spans="2:11" s="256" customFormat="1" ht="13.5" customHeight="1" x14ac:dyDescent="0.2">
      <c r="B3869" s="273"/>
      <c r="C3869" s="273"/>
      <c r="D3869" s="273"/>
      <c r="E3869" s="273"/>
      <c r="F3869" s="273">
        <v>0</v>
      </c>
      <c r="G3869" s="273">
        <v>0</v>
      </c>
      <c r="H3869" s="274"/>
      <c r="I3869" s="275" t="s">
        <v>270</v>
      </c>
      <c r="J3869" s="271">
        <v>73557</v>
      </c>
      <c r="K3869" s="272">
        <v>15545</v>
      </c>
    </row>
    <row r="3870" spans="2:11" s="256" customFormat="1" ht="13.5" customHeight="1" x14ac:dyDescent="0.2">
      <c r="B3870" s="268"/>
      <c r="C3870" s="268"/>
      <c r="D3870" s="268"/>
      <c r="E3870" s="268"/>
      <c r="F3870" s="268">
        <v>0</v>
      </c>
      <c r="G3870" s="268">
        <v>0</v>
      </c>
      <c r="H3870" s="269"/>
      <c r="I3870" s="270" t="s">
        <v>238</v>
      </c>
      <c r="J3870" s="271">
        <v>73557</v>
      </c>
      <c r="K3870" s="272">
        <v>13595</v>
      </c>
    </row>
    <row r="3871" spans="2:11" s="256" customFormat="1" ht="13.5" customHeight="1" x14ac:dyDescent="0.2">
      <c r="B3871" s="273"/>
      <c r="C3871" s="273"/>
      <c r="D3871" s="273"/>
      <c r="E3871" s="273"/>
      <c r="F3871" s="273">
        <v>0</v>
      </c>
      <c r="G3871" s="273">
        <v>0</v>
      </c>
      <c r="H3871" s="274"/>
      <c r="I3871" s="275" t="s">
        <v>271</v>
      </c>
      <c r="J3871" s="271">
        <v>73557</v>
      </c>
      <c r="K3871" s="272">
        <v>15610</v>
      </c>
    </row>
    <row r="3872" spans="2:11" s="256" customFormat="1" ht="13.5" customHeight="1" x14ac:dyDescent="0.2">
      <c r="B3872" s="273"/>
      <c r="C3872" s="273"/>
      <c r="D3872" s="273"/>
      <c r="E3872" s="273"/>
      <c r="F3872" s="273">
        <v>0</v>
      </c>
      <c r="G3872" s="273">
        <v>0</v>
      </c>
      <c r="H3872" s="274"/>
      <c r="I3872" s="275" t="s">
        <v>246</v>
      </c>
      <c r="J3872" s="271">
        <v>73557</v>
      </c>
      <c r="K3872" s="272">
        <v>15611</v>
      </c>
    </row>
    <row r="3873" spans="2:11" s="256" customFormat="1" ht="13.5" customHeight="1" x14ac:dyDescent="0.2">
      <c r="B3873" s="273"/>
      <c r="C3873" s="273"/>
      <c r="D3873" s="273"/>
      <c r="E3873" s="273"/>
      <c r="F3873" s="273">
        <v>0</v>
      </c>
      <c r="G3873" s="273">
        <v>0</v>
      </c>
      <c r="H3873" s="274"/>
      <c r="I3873" s="275" t="s">
        <v>272</v>
      </c>
      <c r="J3873" s="271">
        <v>73557</v>
      </c>
      <c r="K3873" s="272">
        <v>15608</v>
      </c>
    </row>
    <row r="3874" spans="2:11" s="256" customFormat="1" ht="13.5" customHeight="1" x14ac:dyDescent="0.2">
      <c r="B3874" s="268"/>
      <c r="C3874" s="268"/>
      <c r="D3874" s="268"/>
      <c r="E3874" s="268"/>
      <c r="F3874" s="268">
        <v>0</v>
      </c>
      <c r="G3874" s="268">
        <v>0</v>
      </c>
      <c r="H3874" s="269"/>
      <c r="I3874" s="270" t="s">
        <v>273</v>
      </c>
      <c r="J3874" s="271">
        <v>73557</v>
      </c>
      <c r="K3874" s="272">
        <v>15584</v>
      </c>
    </row>
    <row r="3875" spans="2:11" s="256" customFormat="1" ht="13.5" customHeight="1" x14ac:dyDescent="0.2">
      <c r="B3875" s="268"/>
      <c r="C3875" s="268"/>
      <c r="D3875" s="268"/>
      <c r="E3875" s="268"/>
      <c r="F3875" s="268">
        <v>0</v>
      </c>
      <c r="G3875" s="268">
        <v>0</v>
      </c>
      <c r="H3875" s="269"/>
      <c r="I3875" s="270" t="s">
        <v>274</v>
      </c>
      <c r="J3875" s="271">
        <v>73557</v>
      </c>
      <c r="K3875" s="272">
        <v>17728</v>
      </c>
    </row>
    <row r="3876" spans="2:11" s="256" customFormat="1" ht="13.5" customHeight="1" x14ac:dyDescent="0.2">
      <c r="B3876" s="268"/>
      <c r="C3876" s="268"/>
      <c r="D3876" s="268"/>
      <c r="E3876" s="268"/>
      <c r="F3876" s="268">
        <v>0</v>
      </c>
      <c r="G3876" s="268">
        <v>0</v>
      </c>
      <c r="H3876" s="269"/>
      <c r="I3876" s="270" t="s">
        <v>275</v>
      </c>
      <c r="J3876" s="271">
        <v>73557</v>
      </c>
      <c r="K3876" s="272">
        <v>15624</v>
      </c>
    </row>
    <row r="3877" spans="2:11" s="256" customFormat="1" ht="13.5" customHeight="1" x14ac:dyDescent="0.2">
      <c r="B3877" s="268"/>
      <c r="C3877" s="268"/>
      <c r="D3877" s="268"/>
      <c r="E3877" s="268"/>
      <c r="F3877" s="268">
        <v>1.9347965230501099</v>
      </c>
      <c r="G3877" s="268">
        <v>1.9352378873800999</v>
      </c>
      <c r="H3877" s="269"/>
      <c r="I3877" s="270" t="s">
        <v>276</v>
      </c>
      <c r="J3877" s="271">
        <v>73557</v>
      </c>
      <c r="K3877" s="272">
        <v>15644</v>
      </c>
    </row>
    <row r="3878" spans="2:11" s="256" customFormat="1" ht="13.5" customHeight="1" x14ac:dyDescent="0.2">
      <c r="B3878" s="268"/>
      <c r="C3878" s="268"/>
      <c r="D3878" s="268"/>
      <c r="E3878" s="268"/>
      <c r="F3878" s="268">
        <v>0</v>
      </c>
      <c r="G3878" s="268">
        <v>0</v>
      </c>
      <c r="H3878" s="269"/>
      <c r="I3878" s="270" t="s">
        <v>239</v>
      </c>
      <c r="J3878" s="271">
        <v>73557</v>
      </c>
      <c r="K3878" s="272">
        <v>15704</v>
      </c>
    </row>
    <row r="3879" spans="2:11" s="256" customFormat="1" ht="13.5" customHeight="1" x14ac:dyDescent="0.2">
      <c r="B3879" s="268"/>
      <c r="C3879" s="268"/>
      <c r="D3879" s="268"/>
      <c r="E3879" s="268"/>
      <c r="F3879" s="268">
        <v>0</v>
      </c>
      <c r="G3879" s="268">
        <v>0</v>
      </c>
      <c r="H3879" s="269"/>
      <c r="I3879" s="270" t="s">
        <v>277</v>
      </c>
      <c r="J3879" s="271">
        <v>73557</v>
      </c>
      <c r="K3879" s="272">
        <v>15749</v>
      </c>
    </row>
    <row r="3880" spans="2:11" s="256" customFormat="1" ht="13.5" customHeight="1" x14ac:dyDescent="0.2">
      <c r="B3880" s="268"/>
      <c r="C3880" s="268"/>
      <c r="D3880" s="268"/>
      <c r="E3880" s="268"/>
      <c r="F3880" s="268">
        <v>100</v>
      </c>
      <c r="G3880" s="268">
        <v>100</v>
      </c>
      <c r="H3880" s="269">
        <v>2.9184323150806297</v>
      </c>
      <c r="I3880" s="270" t="s">
        <v>278</v>
      </c>
      <c r="J3880" s="271">
        <v>73557</v>
      </c>
      <c r="K3880" s="272">
        <v>11258</v>
      </c>
    </row>
    <row r="3881" spans="2:11" s="256" customFormat="1" ht="13.5" customHeight="1" x14ac:dyDescent="0.2">
      <c r="B3881" s="268"/>
      <c r="C3881" s="268"/>
      <c r="D3881" s="268"/>
      <c r="E3881" s="268"/>
      <c r="F3881" s="268">
        <v>98.065203476949904</v>
      </c>
      <c r="G3881" s="268">
        <v>98.064762112619903</v>
      </c>
      <c r="H3881" s="269">
        <v>2.9760120935930199</v>
      </c>
      <c r="I3881" s="270" t="s">
        <v>240</v>
      </c>
      <c r="J3881" s="271">
        <v>73557</v>
      </c>
      <c r="K3881" s="272">
        <v>15705</v>
      </c>
    </row>
    <row r="3882" spans="2:11" s="256" customFormat="1" ht="13.5" customHeight="1" x14ac:dyDescent="0.2">
      <c r="B3882" s="268"/>
      <c r="C3882" s="268"/>
      <c r="D3882" s="268"/>
      <c r="E3882" s="268"/>
      <c r="F3882" s="268">
        <v>0</v>
      </c>
      <c r="G3882" s="268">
        <v>0</v>
      </c>
      <c r="H3882" s="269"/>
      <c r="I3882" s="270" t="s">
        <v>279</v>
      </c>
      <c r="J3882" s="271">
        <v>73557</v>
      </c>
      <c r="K3882" s="272">
        <v>16144</v>
      </c>
    </row>
    <row r="3883" spans="2:11" s="256" customFormat="1" ht="13.5" customHeight="1" x14ac:dyDescent="0.2">
      <c r="B3883" s="273"/>
      <c r="C3883" s="273"/>
      <c r="D3883" s="273"/>
      <c r="E3883" s="273"/>
      <c r="F3883" s="273">
        <v>0</v>
      </c>
      <c r="G3883" s="273">
        <v>0</v>
      </c>
      <c r="H3883" s="274"/>
      <c r="I3883" s="275" t="s">
        <v>508</v>
      </c>
      <c r="J3883" s="271">
        <v>73557</v>
      </c>
      <c r="K3883" s="272">
        <v>12755</v>
      </c>
    </row>
    <row r="3884" spans="2:11" s="256" customFormat="1" ht="13.5" customHeight="1" x14ac:dyDescent="0.2">
      <c r="B3884" s="273"/>
      <c r="C3884" s="273"/>
      <c r="D3884" s="273"/>
      <c r="E3884" s="273"/>
      <c r="F3884" s="273">
        <v>0</v>
      </c>
      <c r="G3884" s="273">
        <v>0</v>
      </c>
      <c r="H3884" s="274"/>
      <c r="I3884" s="275" t="s">
        <v>509</v>
      </c>
      <c r="J3884" s="271">
        <v>73557</v>
      </c>
      <c r="K3884" s="272">
        <v>12359</v>
      </c>
    </row>
    <row r="3885" spans="2:11" s="256" customFormat="1" ht="26.25" customHeight="1" x14ac:dyDescent="0.2"/>
    <row r="3886" spans="2:11" s="256" customFormat="1" ht="13.5" customHeight="1" x14ac:dyDescent="0.2">
      <c r="B3886" s="257"/>
      <c r="C3886" s="258"/>
      <c r="D3886" s="258"/>
      <c r="E3886" s="258"/>
      <c r="F3886" s="258"/>
      <c r="G3886" s="259"/>
      <c r="H3886" s="260" t="s">
        <v>400</v>
      </c>
      <c r="I3886" s="261"/>
      <c r="J3886" s="262" t="s">
        <v>228</v>
      </c>
      <c r="K3886" s="262" t="s">
        <v>229</v>
      </c>
    </row>
    <row r="3887" spans="2:11" s="256" customFormat="1" ht="13.5" customHeight="1" x14ac:dyDescent="0.2">
      <c r="B3887" s="263"/>
      <c r="C3887" s="264"/>
      <c r="D3887" s="264"/>
      <c r="E3887" s="264"/>
      <c r="F3887" s="369" t="s">
        <v>656</v>
      </c>
      <c r="G3887" s="369"/>
      <c r="H3887" s="369"/>
      <c r="I3887" s="261"/>
      <c r="J3887" s="261"/>
      <c r="K3887" s="265"/>
    </row>
    <row r="3888" spans="2:11" s="256" customFormat="1" ht="13.5" customHeight="1" x14ac:dyDescent="0.2">
      <c r="B3888" s="367" t="s">
        <v>231</v>
      </c>
      <c r="C3888" s="367"/>
      <c r="D3888" s="367" t="s">
        <v>232</v>
      </c>
      <c r="E3888" s="367"/>
      <c r="F3888" s="266" t="s">
        <v>232</v>
      </c>
      <c r="G3888" s="266" t="s">
        <v>232</v>
      </c>
      <c r="H3888" s="368" t="s">
        <v>231</v>
      </c>
      <c r="I3888" s="267" t="s">
        <v>233</v>
      </c>
      <c r="J3888" s="261"/>
      <c r="K3888" s="265"/>
    </row>
    <row r="3889" spans="2:11" s="256" customFormat="1" ht="13.5" customHeight="1" x14ac:dyDescent="0.2">
      <c r="B3889" s="266" t="s">
        <v>234</v>
      </c>
      <c r="C3889" s="266" t="s">
        <v>235</v>
      </c>
      <c r="D3889" s="266" t="s">
        <v>234</v>
      </c>
      <c r="E3889" s="266" t="s">
        <v>235</v>
      </c>
      <c r="F3889" s="266" t="s">
        <v>592</v>
      </c>
      <c r="G3889" s="266" t="s">
        <v>594</v>
      </c>
      <c r="H3889" s="368"/>
      <c r="I3889" s="261"/>
      <c r="J3889" s="261"/>
      <c r="K3889" s="265"/>
    </row>
    <row r="3890" spans="2:11" s="256" customFormat="1" ht="13.5" customHeight="1" x14ac:dyDescent="0.2">
      <c r="B3890" s="268"/>
      <c r="C3890" s="268"/>
      <c r="D3890" s="268"/>
      <c r="E3890" s="268"/>
      <c r="F3890" s="268">
        <v>25.6659475570107</v>
      </c>
      <c r="G3890" s="268">
        <v>25.620799185853297</v>
      </c>
      <c r="H3890" s="269">
        <v>2.1949710888799201</v>
      </c>
      <c r="I3890" s="270" t="s">
        <v>236</v>
      </c>
      <c r="J3890" s="271">
        <v>73565</v>
      </c>
      <c r="K3890" s="272">
        <v>13591</v>
      </c>
    </row>
    <row r="3891" spans="2:11" s="256" customFormat="1" ht="13.5" customHeight="1" x14ac:dyDescent="0.2">
      <c r="B3891" s="268"/>
      <c r="C3891" s="268"/>
      <c r="D3891" s="268"/>
      <c r="E3891" s="268"/>
      <c r="F3891" s="268">
        <v>25.6659475570107</v>
      </c>
      <c r="G3891" s="268">
        <v>25.620799185853297</v>
      </c>
      <c r="H3891" s="269">
        <v>2.1949710888799201</v>
      </c>
      <c r="I3891" s="270" t="s">
        <v>250</v>
      </c>
      <c r="J3891" s="271">
        <v>73565</v>
      </c>
      <c r="K3891" s="272">
        <v>19967</v>
      </c>
    </row>
    <row r="3892" spans="2:11" s="256" customFormat="1" ht="13.5" customHeight="1" x14ac:dyDescent="0.2">
      <c r="B3892" s="273"/>
      <c r="C3892" s="273"/>
      <c r="D3892" s="273"/>
      <c r="E3892" s="273"/>
      <c r="F3892" s="273">
        <v>25.6659475570107</v>
      </c>
      <c r="G3892" s="273">
        <v>25.620799185853297</v>
      </c>
      <c r="H3892" s="274">
        <v>2.1949710888799201</v>
      </c>
      <c r="I3892" s="275" t="s">
        <v>251</v>
      </c>
      <c r="J3892" s="271">
        <v>73565</v>
      </c>
      <c r="K3892" s="272">
        <v>15744</v>
      </c>
    </row>
    <row r="3893" spans="2:11" s="256" customFormat="1" ht="13.5" customHeight="1" x14ac:dyDescent="0.2">
      <c r="B3893" s="273"/>
      <c r="C3893" s="273"/>
      <c r="D3893" s="273"/>
      <c r="E3893" s="273"/>
      <c r="F3893" s="273">
        <v>0</v>
      </c>
      <c r="G3893" s="273">
        <v>0</v>
      </c>
      <c r="H3893" s="274"/>
      <c r="I3893" s="275" t="s">
        <v>252</v>
      </c>
      <c r="J3893" s="271">
        <v>73565</v>
      </c>
      <c r="K3893" s="272">
        <v>13462</v>
      </c>
    </row>
    <row r="3894" spans="2:11" s="256" customFormat="1" ht="13.5" customHeight="1" x14ac:dyDescent="0.2">
      <c r="B3894" s="273"/>
      <c r="C3894" s="273"/>
      <c r="D3894" s="273"/>
      <c r="E3894" s="273"/>
      <c r="F3894" s="273">
        <v>0</v>
      </c>
      <c r="G3894" s="273">
        <v>0</v>
      </c>
      <c r="H3894" s="274"/>
      <c r="I3894" s="275" t="s">
        <v>253</v>
      </c>
      <c r="J3894" s="271">
        <v>73565</v>
      </c>
      <c r="K3894" s="272">
        <v>15544</v>
      </c>
    </row>
    <row r="3895" spans="2:11" s="256" customFormat="1" ht="13.5" customHeight="1" x14ac:dyDescent="0.2">
      <c r="B3895" s="273"/>
      <c r="C3895" s="273"/>
      <c r="D3895" s="273"/>
      <c r="E3895" s="273"/>
      <c r="F3895" s="273">
        <v>0</v>
      </c>
      <c r="G3895" s="273">
        <v>0</v>
      </c>
      <c r="H3895" s="274"/>
      <c r="I3895" s="275" t="s">
        <v>254</v>
      </c>
      <c r="J3895" s="271">
        <v>73565</v>
      </c>
      <c r="K3895" s="272">
        <v>12978</v>
      </c>
    </row>
    <row r="3896" spans="2:11" s="256" customFormat="1" ht="13.5" customHeight="1" x14ac:dyDescent="0.2">
      <c r="B3896" s="268"/>
      <c r="C3896" s="268"/>
      <c r="D3896" s="268"/>
      <c r="E3896" s="268"/>
      <c r="F3896" s="268">
        <v>53.797958677551996</v>
      </c>
      <c r="G3896" s="268">
        <v>53.714006235354496</v>
      </c>
      <c r="H3896" s="269">
        <v>1.6617517175191299</v>
      </c>
      <c r="I3896" s="270" t="s">
        <v>237</v>
      </c>
      <c r="J3896" s="271">
        <v>73565</v>
      </c>
      <c r="K3896" s="272">
        <v>17726</v>
      </c>
    </row>
    <row r="3897" spans="2:11" s="256" customFormat="1" ht="13.5" customHeight="1" x14ac:dyDescent="0.2">
      <c r="B3897" s="273"/>
      <c r="C3897" s="273"/>
      <c r="D3897" s="273"/>
      <c r="E3897" s="273"/>
      <c r="F3897" s="273">
        <v>2.97566921797659</v>
      </c>
      <c r="G3897" s="273">
        <v>2.9714824356073799</v>
      </c>
      <c r="H3897" s="274"/>
      <c r="I3897" s="275" t="s">
        <v>255</v>
      </c>
      <c r="J3897" s="271">
        <v>73565</v>
      </c>
      <c r="K3897" s="272">
        <v>17727</v>
      </c>
    </row>
    <row r="3898" spans="2:11" s="256" customFormat="1" ht="13.5" customHeight="1" x14ac:dyDescent="0.2">
      <c r="B3898" s="268"/>
      <c r="C3898" s="268"/>
      <c r="D3898" s="268"/>
      <c r="E3898" s="268"/>
      <c r="F3898" s="268">
        <v>50.822289459575401</v>
      </c>
      <c r="G3898" s="268">
        <v>50.742523799747097</v>
      </c>
      <c r="H3898" s="269">
        <v>1.75904807087753</v>
      </c>
      <c r="I3898" s="270" t="s">
        <v>256</v>
      </c>
      <c r="J3898" s="271">
        <v>73565</v>
      </c>
      <c r="K3898" s="272">
        <v>13592</v>
      </c>
    </row>
    <row r="3899" spans="2:11" s="256" customFormat="1" ht="13.5" customHeight="1" x14ac:dyDescent="0.2">
      <c r="B3899" s="273"/>
      <c r="C3899" s="273"/>
      <c r="D3899" s="273"/>
      <c r="E3899" s="273"/>
      <c r="F3899" s="273">
        <v>39.590477419951</v>
      </c>
      <c r="G3899" s="273">
        <v>39.521540594879603</v>
      </c>
      <c r="H3899" s="274">
        <v>0.52457319280646209</v>
      </c>
      <c r="I3899" s="275" t="s">
        <v>257</v>
      </c>
      <c r="J3899" s="271">
        <v>73565</v>
      </c>
      <c r="K3899" s="272">
        <v>11566</v>
      </c>
    </row>
    <row r="3900" spans="2:11" s="256" customFormat="1" ht="13.5" customHeight="1" x14ac:dyDescent="0.2">
      <c r="B3900" s="273"/>
      <c r="C3900" s="273"/>
      <c r="D3900" s="273"/>
      <c r="E3900" s="273"/>
      <c r="F3900" s="273">
        <v>11.231812039624401</v>
      </c>
      <c r="G3900" s="273">
        <v>11.220983204867501</v>
      </c>
      <c r="H3900" s="274">
        <v>6.1103895653175995</v>
      </c>
      <c r="I3900" s="275" t="s">
        <v>258</v>
      </c>
      <c r="J3900" s="271">
        <v>73565</v>
      </c>
      <c r="K3900" s="272">
        <v>13419</v>
      </c>
    </row>
    <row r="3901" spans="2:11" s="256" customFormat="1" ht="13.5" customHeight="1" x14ac:dyDescent="0.2">
      <c r="B3901" s="273"/>
      <c r="C3901" s="273"/>
      <c r="D3901" s="273"/>
      <c r="E3901" s="273"/>
      <c r="F3901" s="273">
        <v>0</v>
      </c>
      <c r="G3901" s="273">
        <v>0</v>
      </c>
      <c r="H3901" s="274"/>
      <c r="I3901" s="275" t="s">
        <v>259</v>
      </c>
      <c r="J3901" s="271">
        <v>73565</v>
      </c>
      <c r="K3901" s="272">
        <v>11568</v>
      </c>
    </row>
    <row r="3902" spans="2:11" s="256" customFormat="1" ht="13.5" customHeight="1" x14ac:dyDescent="0.2">
      <c r="B3902" s="273"/>
      <c r="C3902" s="273"/>
      <c r="D3902" s="273"/>
      <c r="E3902" s="273"/>
      <c r="F3902" s="273">
        <v>0</v>
      </c>
      <c r="G3902" s="273">
        <v>0</v>
      </c>
      <c r="H3902" s="274"/>
      <c r="I3902" s="275" t="s">
        <v>260</v>
      </c>
      <c r="J3902" s="271">
        <v>73565</v>
      </c>
      <c r="K3902" s="272">
        <v>12479</v>
      </c>
    </row>
    <row r="3903" spans="2:11" s="256" customFormat="1" ht="13.5" customHeight="1" x14ac:dyDescent="0.2">
      <c r="B3903" s="273"/>
      <c r="C3903" s="273"/>
      <c r="D3903" s="273"/>
      <c r="E3903" s="273"/>
      <c r="F3903" s="273">
        <v>0</v>
      </c>
      <c r="G3903" s="273">
        <v>0</v>
      </c>
      <c r="H3903" s="274"/>
      <c r="I3903" s="275" t="s">
        <v>261</v>
      </c>
      <c r="J3903" s="271">
        <v>73565</v>
      </c>
      <c r="K3903" s="272">
        <v>12480</v>
      </c>
    </row>
    <row r="3904" spans="2:11" s="256" customFormat="1" ht="13.5" customHeight="1" x14ac:dyDescent="0.2">
      <c r="B3904" s="273"/>
      <c r="C3904" s="273"/>
      <c r="D3904" s="273"/>
      <c r="E3904" s="273"/>
      <c r="F3904" s="273">
        <v>0</v>
      </c>
      <c r="G3904" s="273">
        <v>0</v>
      </c>
      <c r="H3904" s="274"/>
      <c r="I3904" s="275" t="s">
        <v>262</v>
      </c>
      <c r="J3904" s="271">
        <v>73565</v>
      </c>
      <c r="K3904" s="272">
        <v>11578</v>
      </c>
    </row>
    <row r="3905" spans="2:11" s="256" customFormat="1" ht="13.5" customHeight="1" x14ac:dyDescent="0.2">
      <c r="B3905" s="273"/>
      <c r="C3905" s="273"/>
      <c r="D3905" s="273"/>
      <c r="E3905" s="273"/>
      <c r="F3905" s="273">
        <v>0</v>
      </c>
      <c r="G3905" s="273">
        <v>0</v>
      </c>
      <c r="H3905" s="274"/>
      <c r="I3905" s="275" t="s">
        <v>263</v>
      </c>
      <c r="J3905" s="271">
        <v>73565</v>
      </c>
      <c r="K3905" s="272">
        <v>12497</v>
      </c>
    </row>
    <row r="3906" spans="2:11" s="256" customFormat="1" ht="13.5" customHeight="1" x14ac:dyDescent="0.2">
      <c r="B3906" s="273"/>
      <c r="C3906" s="273"/>
      <c r="D3906" s="273"/>
      <c r="E3906" s="273"/>
      <c r="F3906" s="273">
        <v>0</v>
      </c>
      <c r="G3906" s="273">
        <v>0</v>
      </c>
      <c r="H3906" s="274"/>
      <c r="I3906" s="275" t="s">
        <v>264</v>
      </c>
      <c r="J3906" s="271">
        <v>73565</v>
      </c>
      <c r="K3906" s="272">
        <v>15546</v>
      </c>
    </row>
    <row r="3907" spans="2:11" s="256" customFormat="1" ht="13.5" customHeight="1" x14ac:dyDescent="0.2">
      <c r="B3907" s="273"/>
      <c r="C3907" s="273"/>
      <c r="D3907" s="273"/>
      <c r="E3907" s="273"/>
      <c r="F3907" s="273">
        <v>0</v>
      </c>
      <c r="G3907" s="273">
        <v>0</v>
      </c>
      <c r="H3907" s="274"/>
      <c r="I3907" s="275" t="s">
        <v>265</v>
      </c>
      <c r="J3907" s="271">
        <v>73565</v>
      </c>
      <c r="K3907" s="272">
        <v>12481</v>
      </c>
    </row>
    <row r="3908" spans="2:11" s="256" customFormat="1" ht="13.5" customHeight="1" x14ac:dyDescent="0.2">
      <c r="B3908" s="268"/>
      <c r="C3908" s="268"/>
      <c r="D3908" s="268"/>
      <c r="E3908" s="268"/>
      <c r="F3908" s="268">
        <v>7.7713121656205999</v>
      </c>
      <c r="G3908" s="268">
        <v>7.8079823954190601</v>
      </c>
      <c r="H3908" s="269"/>
      <c r="I3908" s="270" t="s">
        <v>266</v>
      </c>
      <c r="J3908" s="271">
        <v>73565</v>
      </c>
      <c r="K3908" s="272">
        <v>13594</v>
      </c>
    </row>
    <row r="3909" spans="2:11" s="256" customFormat="1" ht="13.5" customHeight="1" x14ac:dyDescent="0.2">
      <c r="B3909" s="273"/>
      <c r="C3909" s="273"/>
      <c r="D3909" s="273"/>
      <c r="E3909" s="273"/>
      <c r="F3909" s="273">
        <v>0</v>
      </c>
      <c r="G3909" s="273">
        <v>0</v>
      </c>
      <c r="H3909" s="274"/>
      <c r="I3909" s="275" t="s">
        <v>267</v>
      </c>
      <c r="J3909" s="271">
        <v>73565</v>
      </c>
      <c r="K3909" s="272">
        <v>15609</v>
      </c>
    </row>
    <row r="3910" spans="2:11" s="256" customFormat="1" ht="13.5" customHeight="1" x14ac:dyDescent="0.2">
      <c r="B3910" s="273"/>
      <c r="C3910" s="273"/>
      <c r="D3910" s="273"/>
      <c r="E3910" s="273"/>
      <c r="F3910" s="273">
        <v>0</v>
      </c>
      <c r="G3910" s="273">
        <v>0</v>
      </c>
      <c r="H3910" s="274"/>
      <c r="I3910" s="275" t="s">
        <v>268</v>
      </c>
      <c r="J3910" s="271">
        <v>73565</v>
      </c>
      <c r="K3910" s="272">
        <v>11524</v>
      </c>
    </row>
    <row r="3911" spans="2:11" s="256" customFormat="1" ht="13.5" customHeight="1" x14ac:dyDescent="0.2">
      <c r="B3911" s="273"/>
      <c r="C3911" s="273"/>
      <c r="D3911" s="273"/>
      <c r="E3911" s="273"/>
      <c r="F3911" s="273">
        <v>0</v>
      </c>
      <c r="G3911" s="273">
        <v>0</v>
      </c>
      <c r="H3911" s="274"/>
      <c r="I3911" s="275" t="s">
        <v>269</v>
      </c>
      <c r="J3911" s="271">
        <v>73565</v>
      </c>
      <c r="K3911" s="272">
        <v>15745</v>
      </c>
    </row>
    <row r="3912" spans="2:11" s="256" customFormat="1" ht="13.5" customHeight="1" x14ac:dyDescent="0.2">
      <c r="B3912" s="273"/>
      <c r="C3912" s="273"/>
      <c r="D3912" s="273"/>
      <c r="E3912" s="273"/>
      <c r="F3912" s="273">
        <v>0</v>
      </c>
      <c r="G3912" s="273">
        <v>0</v>
      </c>
      <c r="H3912" s="274"/>
      <c r="I3912" s="275" t="s">
        <v>270</v>
      </c>
      <c r="J3912" s="271">
        <v>73565</v>
      </c>
      <c r="K3912" s="272">
        <v>15545</v>
      </c>
    </row>
    <row r="3913" spans="2:11" s="256" customFormat="1" ht="13.5" customHeight="1" x14ac:dyDescent="0.2">
      <c r="B3913" s="268"/>
      <c r="C3913" s="268"/>
      <c r="D3913" s="268"/>
      <c r="E3913" s="268"/>
      <c r="F3913" s="268">
        <v>12.7647815998167</v>
      </c>
      <c r="G3913" s="268">
        <v>12.857212183373198</v>
      </c>
      <c r="H3913" s="269"/>
      <c r="I3913" s="270" t="s">
        <v>238</v>
      </c>
      <c r="J3913" s="271">
        <v>73565</v>
      </c>
      <c r="K3913" s="272">
        <v>13595</v>
      </c>
    </row>
    <row r="3914" spans="2:11" s="256" customFormat="1" ht="13.5" customHeight="1" x14ac:dyDescent="0.2">
      <c r="B3914" s="273"/>
      <c r="C3914" s="273"/>
      <c r="D3914" s="273"/>
      <c r="E3914" s="273"/>
      <c r="F3914" s="273">
        <v>0</v>
      </c>
      <c r="G3914" s="273">
        <v>0</v>
      </c>
      <c r="H3914" s="274"/>
      <c r="I3914" s="275" t="s">
        <v>271</v>
      </c>
      <c r="J3914" s="271">
        <v>73565</v>
      </c>
      <c r="K3914" s="272">
        <v>15610</v>
      </c>
    </row>
    <row r="3915" spans="2:11" s="256" customFormat="1" ht="13.5" customHeight="1" x14ac:dyDescent="0.2">
      <c r="B3915" s="273"/>
      <c r="C3915" s="273"/>
      <c r="D3915" s="273"/>
      <c r="E3915" s="273"/>
      <c r="F3915" s="273">
        <v>12.7647815998167</v>
      </c>
      <c r="G3915" s="273">
        <v>12.857212183373198</v>
      </c>
      <c r="H3915" s="274"/>
      <c r="I3915" s="275" t="s">
        <v>246</v>
      </c>
      <c r="J3915" s="271">
        <v>73565</v>
      </c>
      <c r="K3915" s="272">
        <v>15611</v>
      </c>
    </row>
    <row r="3916" spans="2:11" s="256" customFormat="1" ht="13.5" customHeight="1" x14ac:dyDescent="0.2">
      <c r="B3916" s="273"/>
      <c r="C3916" s="273"/>
      <c r="D3916" s="273"/>
      <c r="E3916" s="273"/>
      <c r="F3916" s="273">
        <v>0</v>
      </c>
      <c r="G3916" s="273">
        <v>0</v>
      </c>
      <c r="H3916" s="274"/>
      <c r="I3916" s="275" t="s">
        <v>272</v>
      </c>
      <c r="J3916" s="271">
        <v>73565</v>
      </c>
      <c r="K3916" s="272">
        <v>15608</v>
      </c>
    </row>
    <row r="3917" spans="2:11" s="256" customFormat="1" ht="13.5" customHeight="1" x14ac:dyDescent="0.2">
      <c r="B3917" s="268"/>
      <c r="C3917" s="268"/>
      <c r="D3917" s="268"/>
      <c r="E3917" s="268"/>
      <c r="F3917" s="268">
        <v>0</v>
      </c>
      <c r="G3917" s="268">
        <v>0</v>
      </c>
      <c r="H3917" s="269"/>
      <c r="I3917" s="270" t="s">
        <v>273</v>
      </c>
      <c r="J3917" s="271">
        <v>73565</v>
      </c>
      <c r="K3917" s="272">
        <v>15584</v>
      </c>
    </row>
    <row r="3918" spans="2:11" s="256" customFormat="1" ht="13.5" customHeight="1" x14ac:dyDescent="0.2">
      <c r="B3918" s="268"/>
      <c r="C3918" s="268"/>
      <c r="D3918" s="268"/>
      <c r="E3918" s="268"/>
      <c r="F3918" s="268">
        <v>0</v>
      </c>
      <c r="G3918" s="268">
        <v>0</v>
      </c>
      <c r="H3918" s="269"/>
      <c r="I3918" s="270" t="s">
        <v>274</v>
      </c>
      <c r="J3918" s="271">
        <v>73565</v>
      </c>
      <c r="K3918" s="272">
        <v>17728</v>
      </c>
    </row>
    <row r="3919" spans="2:11" s="256" customFormat="1" ht="13.5" customHeight="1" x14ac:dyDescent="0.2">
      <c r="B3919" s="268"/>
      <c r="C3919" s="268"/>
      <c r="D3919" s="268"/>
      <c r="E3919" s="268"/>
      <c r="F3919" s="268">
        <v>0</v>
      </c>
      <c r="G3919" s="268">
        <v>0</v>
      </c>
      <c r="H3919" s="269"/>
      <c r="I3919" s="270" t="s">
        <v>275</v>
      </c>
      <c r="J3919" s="271">
        <v>73565</v>
      </c>
      <c r="K3919" s="272">
        <v>15624</v>
      </c>
    </row>
    <row r="3920" spans="2:11" s="256" customFormat="1" ht="13.5" customHeight="1" x14ac:dyDescent="0.2">
      <c r="B3920" s="268"/>
      <c r="C3920" s="268"/>
      <c r="D3920" s="268"/>
      <c r="E3920" s="268"/>
      <c r="F3920" s="268">
        <v>10.7469813835972</v>
      </c>
      <c r="G3920" s="268">
        <v>10.779464831026399</v>
      </c>
      <c r="H3920" s="269"/>
      <c r="I3920" s="270" t="s">
        <v>276</v>
      </c>
      <c r="J3920" s="271">
        <v>73565</v>
      </c>
      <c r="K3920" s="272">
        <v>15644</v>
      </c>
    </row>
    <row r="3921" spans="2:11" s="256" customFormat="1" ht="13.5" customHeight="1" x14ac:dyDescent="0.2">
      <c r="B3921" s="268"/>
      <c r="C3921" s="268"/>
      <c r="D3921" s="268"/>
      <c r="E3921" s="268"/>
      <c r="F3921" s="268">
        <v>0</v>
      </c>
      <c r="G3921" s="268">
        <v>0</v>
      </c>
      <c r="H3921" s="269"/>
      <c r="I3921" s="270" t="s">
        <v>239</v>
      </c>
      <c r="J3921" s="271">
        <v>73565</v>
      </c>
      <c r="K3921" s="272">
        <v>15704</v>
      </c>
    </row>
    <row r="3922" spans="2:11" s="256" customFormat="1" ht="13.5" customHeight="1" x14ac:dyDescent="0.2">
      <c r="B3922" s="268"/>
      <c r="C3922" s="268"/>
      <c r="D3922" s="268"/>
      <c r="E3922" s="268"/>
      <c r="F3922" s="268">
        <v>0</v>
      </c>
      <c r="G3922" s="268">
        <v>0</v>
      </c>
      <c r="H3922" s="269"/>
      <c r="I3922" s="270" t="s">
        <v>277</v>
      </c>
      <c r="J3922" s="271">
        <v>73565</v>
      </c>
      <c r="K3922" s="272">
        <v>15749</v>
      </c>
    </row>
    <row r="3923" spans="2:11" s="256" customFormat="1" ht="13.5" customHeight="1" x14ac:dyDescent="0.2">
      <c r="B3923" s="268"/>
      <c r="C3923" s="268"/>
      <c r="D3923" s="268"/>
      <c r="E3923" s="268"/>
      <c r="F3923" s="268">
        <v>100</v>
      </c>
      <c r="G3923" s="268">
        <v>100</v>
      </c>
      <c r="H3923" s="269">
        <v>1.4573486308779198</v>
      </c>
      <c r="I3923" s="270" t="s">
        <v>278</v>
      </c>
      <c r="J3923" s="271">
        <v>73565</v>
      </c>
      <c r="K3923" s="272">
        <v>11258</v>
      </c>
    </row>
    <row r="3924" spans="2:11" s="256" customFormat="1" ht="13.5" customHeight="1" x14ac:dyDescent="0.2">
      <c r="B3924" s="268"/>
      <c r="C3924" s="268"/>
      <c r="D3924" s="268"/>
      <c r="E3924" s="268"/>
      <c r="F3924" s="268">
        <v>76.488237016586098</v>
      </c>
      <c r="G3924" s="268">
        <v>76.363322985600405</v>
      </c>
      <c r="H3924" s="269">
        <v>1.90532386118653</v>
      </c>
      <c r="I3924" s="270" t="s">
        <v>240</v>
      </c>
      <c r="J3924" s="271">
        <v>73565</v>
      </c>
      <c r="K3924" s="272">
        <v>15705</v>
      </c>
    </row>
    <row r="3925" spans="2:11" s="256" customFormat="1" ht="13.5" customHeight="1" x14ac:dyDescent="0.2">
      <c r="B3925" s="268"/>
      <c r="C3925" s="268"/>
      <c r="D3925" s="268"/>
      <c r="E3925" s="268"/>
      <c r="F3925" s="268">
        <v>9.1174423184374191</v>
      </c>
      <c r="G3925" s="268">
        <v>9.1841510259752805</v>
      </c>
      <c r="H3925" s="269"/>
      <c r="I3925" s="270" t="s">
        <v>279</v>
      </c>
      <c r="J3925" s="271">
        <v>73565</v>
      </c>
      <c r="K3925" s="272">
        <v>16144</v>
      </c>
    </row>
    <row r="3926" spans="2:11" s="256" customFormat="1" ht="13.5" customHeight="1" x14ac:dyDescent="0.2">
      <c r="B3926" s="273"/>
      <c r="C3926" s="273"/>
      <c r="D3926" s="273"/>
      <c r="E3926" s="273"/>
      <c r="F3926" s="273">
        <v>7.7713121656205999</v>
      </c>
      <c r="G3926" s="273">
        <v>7.8079823954190601</v>
      </c>
      <c r="H3926" s="274"/>
      <c r="I3926" s="275" t="s">
        <v>508</v>
      </c>
      <c r="J3926" s="271">
        <v>73565</v>
      </c>
      <c r="K3926" s="272">
        <v>12755</v>
      </c>
    </row>
    <row r="3927" spans="2:11" s="256" customFormat="1" ht="13.5" customHeight="1" x14ac:dyDescent="0.2">
      <c r="B3927" s="273"/>
      <c r="C3927" s="273"/>
      <c r="D3927" s="273"/>
      <c r="E3927" s="273"/>
      <c r="F3927" s="273">
        <v>0</v>
      </c>
      <c r="G3927" s="273">
        <v>0</v>
      </c>
      <c r="H3927" s="274"/>
      <c r="I3927" s="275" t="s">
        <v>509</v>
      </c>
      <c r="J3927" s="271">
        <v>73565</v>
      </c>
      <c r="K3927" s="272">
        <v>12359</v>
      </c>
    </row>
    <row r="3928" spans="2:11" s="256" customFormat="1" ht="26.25" customHeight="1" x14ac:dyDescent="0.2"/>
    <row r="3929" spans="2:11" s="256" customFormat="1" ht="13.5" customHeight="1" x14ac:dyDescent="0.2">
      <c r="B3929" s="257"/>
      <c r="C3929" s="258"/>
      <c r="D3929" s="258"/>
      <c r="E3929" s="258"/>
      <c r="F3929" s="258"/>
      <c r="G3929" s="259"/>
      <c r="H3929" s="260" t="s">
        <v>401</v>
      </c>
      <c r="I3929" s="261"/>
      <c r="J3929" s="262" t="s">
        <v>228</v>
      </c>
      <c r="K3929" s="262" t="s">
        <v>229</v>
      </c>
    </row>
    <row r="3930" spans="2:11" s="256" customFormat="1" ht="13.5" customHeight="1" x14ac:dyDescent="0.2">
      <c r="B3930" s="263"/>
      <c r="C3930" s="264"/>
      <c r="D3930" s="264"/>
      <c r="E3930" s="264"/>
      <c r="F3930" s="369" t="s">
        <v>657</v>
      </c>
      <c r="G3930" s="369"/>
      <c r="H3930" s="369"/>
      <c r="I3930" s="261"/>
      <c r="J3930" s="261"/>
      <c r="K3930" s="265"/>
    </row>
    <row r="3931" spans="2:11" s="256" customFormat="1" ht="13.5" customHeight="1" x14ac:dyDescent="0.2">
      <c r="B3931" s="367" t="s">
        <v>231</v>
      </c>
      <c r="C3931" s="367"/>
      <c r="D3931" s="367" t="s">
        <v>232</v>
      </c>
      <c r="E3931" s="367"/>
      <c r="F3931" s="266" t="s">
        <v>232</v>
      </c>
      <c r="G3931" s="266" t="s">
        <v>232</v>
      </c>
      <c r="H3931" s="368" t="s">
        <v>231</v>
      </c>
      <c r="I3931" s="267" t="s">
        <v>233</v>
      </c>
      <c r="J3931" s="261"/>
      <c r="K3931" s="265"/>
    </row>
    <row r="3932" spans="2:11" s="256" customFormat="1" ht="13.5" customHeight="1" x14ac:dyDescent="0.2">
      <c r="B3932" s="266" t="s">
        <v>234</v>
      </c>
      <c r="C3932" s="266" t="s">
        <v>235</v>
      </c>
      <c r="D3932" s="266" t="s">
        <v>234</v>
      </c>
      <c r="E3932" s="266" t="s">
        <v>235</v>
      </c>
      <c r="F3932" s="266" t="s">
        <v>592</v>
      </c>
      <c r="G3932" s="266" t="s">
        <v>594</v>
      </c>
      <c r="H3932" s="368"/>
      <c r="I3932" s="261"/>
      <c r="J3932" s="261"/>
      <c r="K3932" s="265"/>
    </row>
    <row r="3933" spans="2:11" s="256" customFormat="1" ht="13.5" customHeight="1" x14ac:dyDescent="0.2">
      <c r="B3933" s="268"/>
      <c r="C3933" s="268"/>
      <c r="D3933" s="268"/>
      <c r="E3933" s="268"/>
      <c r="F3933" s="268">
        <v>36.487896588517302</v>
      </c>
      <c r="G3933" s="268">
        <v>36.530033811256601</v>
      </c>
      <c r="H3933" s="269">
        <v>3.2882287791309297</v>
      </c>
      <c r="I3933" s="270" t="s">
        <v>236</v>
      </c>
      <c r="J3933" s="271">
        <v>73573</v>
      </c>
      <c r="K3933" s="272">
        <v>13591</v>
      </c>
    </row>
    <row r="3934" spans="2:11" s="256" customFormat="1" ht="13.5" customHeight="1" x14ac:dyDescent="0.2">
      <c r="B3934" s="268"/>
      <c r="C3934" s="268"/>
      <c r="D3934" s="268"/>
      <c r="E3934" s="268"/>
      <c r="F3934" s="268">
        <v>36.487896588517302</v>
      </c>
      <c r="G3934" s="268">
        <v>36.530033811256601</v>
      </c>
      <c r="H3934" s="269">
        <v>3.2882287791309297</v>
      </c>
      <c r="I3934" s="270" t="s">
        <v>250</v>
      </c>
      <c r="J3934" s="271">
        <v>73573</v>
      </c>
      <c r="K3934" s="272">
        <v>19967</v>
      </c>
    </row>
    <row r="3935" spans="2:11" s="256" customFormat="1" ht="13.5" customHeight="1" x14ac:dyDescent="0.2">
      <c r="B3935" s="273"/>
      <c r="C3935" s="273"/>
      <c r="D3935" s="273"/>
      <c r="E3935" s="273"/>
      <c r="F3935" s="273">
        <v>15.747507246594299</v>
      </c>
      <c r="G3935" s="273">
        <v>15.7661405083409</v>
      </c>
      <c r="H3935" s="274">
        <v>3.0749698768290301</v>
      </c>
      <c r="I3935" s="275" t="s">
        <v>251</v>
      </c>
      <c r="J3935" s="271">
        <v>73573</v>
      </c>
      <c r="K3935" s="272">
        <v>15744</v>
      </c>
    </row>
    <row r="3936" spans="2:11" s="256" customFormat="1" ht="13.5" customHeight="1" x14ac:dyDescent="0.2">
      <c r="B3936" s="273"/>
      <c r="C3936" s="273"/>
      <c r="D3936" s="273"/>
      <c r="E3936" s="273"/>
      <c r="F3936" s="273">
        <v>20.740389341923002</v>
      </c>
      <c r="G3936" s="273">
        <v>20.763893302915697</v>
      </c>
      <c r="H3936" s="274">
        <v>3.4501493705931101</v>
      </c>
      <c r="I3936" s="275" t="s">
        <v>252</v>
      </c>
      <c r="J3936" s="271">
        <v>73573</v>
      </c>
      <c r="K3936" s="272">
        <v>13462</v>
      </c>
    </row>
    <row r="3937" spans="2:11" s="256" customFormat="1" ht="13.5" customHeight="1" x14ac:dyDescent="0.2">
      <c r="B3937" s="273"/>
      <c r="C3937" s="273"/>
      <c r="D3937" s="273"/>
      <c r="E3937" s="273"/>
      <c r="F3937" s="273">
        <v>0</v>
      </c>
      <c r="G3937" s="273">
        <v>0</v>
      </c>
      <c r="H3937" s="274"/>
      <c r="I3937" s="275" t="s">
        <v>253</v>
      </c>
      <c r="J3937" s="271">
        <v>73573</v>
      </c>
      <c r="K3937" s="272">
        <v>15544</v>
      </c>
    </row>
    <row r="3938" spans="2:11" s="256" customFormat="1" ht="13.5" customHeight="1" x14ac:dyDescent="0.2">
      <c r="B3938" s="273"/>
      <c r="C3938" s="273"/>
      <c r="D3938" s="273"/>
      <c r="E3938" s="273"/>
      <c r="F3938" s="273">
        <v>0</v>
      </c>
      <c r="G3938" s="273">
        <v>0</v>
      </c>
      <c r="H3938" s="274"/>
      <c r="I3938" s="275" t="s">
        <v>254</v>
      </c>
      <c r="J3938" s="271">
        <v>73573</v>
      </c>
      <c r="K3938" s="272">
        <v>12978</v>
      </c>
    </row>
    <row r="3939" spans="2:11" s="256" customFormat="1" ht="13.5" customHeight="1" x14ac:dyDescent="0.2">
      <c r="B3939" s="268"/>
      <c r="C3939" s="268"/>
      <c r="D3939" s="268"/>
      <c r="E3939" s="268"/>
      <c r="F3939" s="268">
        <v>41.085100660031195</v>
      </c>
      <c r="G3939" s="268">
        <v>41.066277007382006</v>
      </c>
      <c r="H3939" s="269">
        <v>1.7460272265849699</v>
      </c>
      <c r="I3939" s="270" t="s">
        <v>237</v>
      </c>
      <c r="J3939" s="271">
        <v>73573</v>
      </c>
      <c r="K3939" s="272">
        <v>17726</v>
      </c>
    </row>
    <row r="3940" spans="2:11" s="256" customFormat="1" ht="13.5" customHeight="1" x14ac:dyDescent="0.2">
      <c r="B3940" s="273"/>
      <c r="C3940" s="273"/>
      <c r="D3940" s="273"/>
      <c r="E3940" s="273"/>
      <c r="F3940" s="273">
        <v>8.810964645034181</v>
      </c>
      <c r="G3940" s="273">
        <v>8.7745158749601391</v>
      </c>
      <c r="H3940" s="274"/>
      <c r="I3940" s="275" t="s">
        <v>255</v>
      </c>
      <c r="J3940" s="271">
        <v>73573</v>
      </c>
      <c r="K3940" s="272">
        <v>17727</v>
      </c>
    </row>
    <row r="3941" spans="2:11" s="256" customFormat="1" ht="13.5" customHeight="1" x14ac:dyDescent="0.2">
      <c r="B3941" s="268"/>
      <c r="C3941" s="268"/>
      <c r="D3941" s="268"/>
      <c r="E3941" s="268"/>
      <c r="F3941" s="268">
        <v>32.274136014996998</v>
      </c>
      <c r="G3941" s="268">
        <v>32.291761132421797</v>
      </c>
      <c r="H3941" s="269">
        <v>2.22269944967899</v>
      </c>
      <c r="I3941" s="270" t="s">
        <v>256</v>
      </c>
      <c r="J3941" s="271">
        <v>73573</v>
      </c>
      <c r="K3941" s="272">
        <v>13592</v>
      </c>
    </row>
    <row r="3942" spans="2:11" s="256" customFormat="1" ht="13.5" customHeight="1" x14ac:dyDescent="0.2">
      <c r="B3942" s="273"/>
      <c r="C3942" s="273"/>
      <c r="D3942" s="273"/>
      <c r="E3942" s="273"/>
      <c r="F3942" s="273">
        <v>14.346616154033599</v>
      </c>
      <c r="G3942" s="273">
        <v>14.361280367029799</v>
      </c>
      <c r="H3942" s="274">
        <v>0.51203215203288099</v>
      </c>
      <c r="I3942" s="275" t="s">
        <v>257</v>
      </c>
      <c r="J3942" s="271">
        <v>73573</v>
      </c>
      <c r="K3942" s="272">
        <v>11566</v>
      </c>
    </row>
    <row r="3943" spans="2:11" s="256" customFormat="1" ht="13.5" customHeight="1" x14ac:dyDescent="0.2">
      <c r="B3943" s="273"/>
      <c r="C3943" s="273"/>
      <c r="D3943" s="273"/>
      <c r="E3943" s="273"/>
      <c r="F3943" s="273">
        <v>11.224991082652201</v>
      </c>
      <c r="G3943" s="273">
        <v>11.243835549089299</v>
      </c>
      <c r="H3943" s="274">
        <v>3.7528641594165602</v>
      </c>
      <c r="I3943" s="275" t="s">
        <v>258</v>
      </c>
      <c r="J3943" s="271">
        <v>73573</v>
      </c>
      <c r="K3943" s="272">
        <v>13419</v>
      </c>
    </row>
    <row r="3944" spans="2:11" s="256" customFormat="1" ht="13.5" customHeight="1" x14ac:dyDescent="0.2">
      <c r="B3944" s="273"/>
      <c r="C3944" s="273"/>
      <c r="D3944" s="273"/>
      <c r="E3944" s="273"/>
      <c r="F3944" s="273">
        <v>0</v>
      </c>
      <c r="G3944" s="273">
        <v>0</v>
      </c>
      <c r="H3944" s="274"/>
      <c r="I3944" s="275" t="s">
        <v>259</v>
      </c>
      <c r="J3944" s="271">
        <v>73573</v>
      </c>
      <c r="K3944" s="272">
        <v>11568</v>
      </c>
    </row>
    <row r="3945" spans="2:11" s="256" customFormat="1" ht="13.5" customHeight="1" x14ac:dyDescent="0.2">
      <c r="B3945" s="273"/>
      <c r="C3945" s="273"/>
      <c r="D3945" s="273"/>
      <c r="E3945" s="273"/>
      <c r="F3945" s="273">
        <v>5.7077734829171591</v>
      </c>
      <c r="G3945" s="273">
        <v>5.6909809672341991</v>
      </c>
      <c r="H3945" s="274">
        <v>3.6675774750177896</v>
      </c>
      <c r="I3945" s="275" t="s">
        <v>260</v>
      </c>
      <c r="J3945" s="271">
        <v>73573</v>
      </c>
      <c r="K3945" s="272">
        <v>12479</v>
      </c>
    </row>
    <row r="3946" spans="2:11" s="256" customFormat="1" ht="13.5" customHeight="1" x14ac:dyDescent="0.2">
      <c r="B3946" s="273"/>
      <c r="C3946" s="273"/>
      <c r="D3946" s="273"/>
      <c r="E3946" s="273"/>
      <c r="F3946" s="273">
        <v>0.99475529539406804</v>
      </c>
      <c r="G3946" s="273">
        <v>0.99566424906855799</v>
      </c>
      <c r="H3946" s="274">
        <v>1.3372207612379798</v>
      </c>
      <c r="I3946" s="275" t="s">
        <v>261</v>
      </c>
      <c r="J3946" s="271">
        <v>73573</v>
      </c>
      <c r="K3946" s="272">
        <v>12480</v>
      </c>
    </row>
    <row r="3947" spans="2:11" s="256" customFormat="1" ht="13.5" customHeight="1" x14ac:dyDescent="0.2">
      <c r="B3947" s="273"/>
      <c r="C3947" s="273"/>
      <c r="D3947" s="273"/>
      <c r="E3947" s="273"/>
      <c r="F3947" s="273">
        <v>0</v>
      </c>
      <c r="G3947" s="273">
        <v>0</v>
      </c>
      <c r="H3947" s="274"/>
      <c r="I3947" s="275" t="s">
        <v>262</v>
      </c>
      <c r="J3947" s="271">
        <v>73573</v>
      </c>
      <c r="K3947" s="272">
        <v>11578</v>
      </c>
    </row>
    <row r="3948" spans="2:11" s="256" customFormat="1" ht="13.5" customHeight="1" x14ac:dyDescent="0.2">
      <c r="B3948" s="273"/>
      <c r="C3948" s="273"/>
      <c r="D3948" s="273"/>
      <c r="E3948" s="273"/>
      <c r="F3948" s="273">
        <v>0</v>
      </c>
      <c r="G3948" s="273">
        <v>0</v>
      </c>
      <c r="H3948" s="274"/>
      <c r="I3948" s="275" t="s">
        <v>263</v>
      </c>
      <c r="J3948" s="271">
        <v>73573</v>
      </c>
      <c r="K3948" s="272">
        <v>12497</v>
      </c>
    </row>
    <row r="3949" spans="2:11" s="256" customFormat="1" ht="13.5" customHeight="1" x14ac:dyDescent="0.2">
      <c r="B3949" s="273"/>
      <c r="C3949" s="273"/>
      <c r="D3949" s="273"/>
      <c r="E3949" s="273"/>
      <c r="F3949" s="273">
        <v>0</v>
      </c>
      <c r="G3949" s="273">
        <v>0</v>
      </c>
      <c r="H3949" s="274"/>
      <c r="I3949" s="275" t="s">
        <v>264</v>
      </c>
      <c r="J3949" s="271">
        <v>73573</v>
      </c>
      <c r="K3949" s="272">
        <v>15546</v>
      </c>
    </row>
    <row r="3950" spans="2:11" s="256" customFormat="1" ht="13.5" customHeight="1" x14ac:dyDescent="0.2">
      <c r="B3950" s="273"/>
      <c r="C3950" s="273"/>
      <c r="D3950" s="273"/>
      <c r="E3950" s="273"/>
      <c r="F3950" s="273">
        <v>0</v>
      </c>
      <c r="G3950" s="273">
        <v>0</v>
      </c>
      <c r="H3950" s="274"/>
      <c r="I3950" s="275" t="s">
        <v>265</v>
      </c>
      <c r="J3950" s="271">
        <v>73573</v>
      </c>
      <c r="K3950" s="272">
        <v>12481</v>
      </c>
    </row>
    <row r="3951" spans="2:11" s="256" customFormat="1" ht="13.5" customHeight="1" x14ac:dyDescent="0.2">
      <c r="B3951" s="268"/>
      <c r="C3951" s="268"/>
      <c r="D3951" s="268"/>
      <c r="E3951" s="268"/>
      <c r="F3951" s="268">
        <v>4.5384467280951695</v>
      </c>
      <c r="G3951" s="268">
        <v>4.5715407372604293</v>
      </c>
      <c r="H3951" s="269"/>
      <c r="I3951" s="270" t="s">
        <v>266</v>
      </c>
      <c r="J3951" s="271">
        <v>73573</v>
      </c>
      <c r="K3951" s="272">
        <v>13594</v>
      </c>
    </row>
    <row r="3952" spans="2:11" s="256" customFormat="1" ht="13.5" customHeight="1" x14ac:dyDescent="0.2">
      <c r="B3952" s="273"/>
      <c r="C3952" s="273"/>
      <c r="D3952" s="273"/>
      <c r="E3952" s="273"/>
      <c r="F3952" s="273">
        <v>8.5199745314124595E-2</v>
      </c>
      <c r="G3952" s="273">
        <v>8.5311721238412214E-2</v>
      </c>
      <c r="H3952" s="274"/>
      <c r="I3952" s="275" t="s">
        <v>267</v>
      </c>
      <c r="J3952" s="271">
        <v>73573</v>
      </c>
      <c r="K3952" s="272">
        <v>15609</v>
      </c>
    </row>
    <row r="3953" spans="2:11" s="256" customFormat="1" ht="13.5" customHeight="1" x14ac:dyDescent="0.2">
      <c r="B3953" s="273"/>
      <c r="C3953" s="273"/>
      <c r="D3953" s="273"/>
      <c r="E3953" s="273"/>
      <c r="F3953" s="273">
        <v>0</v>
      </c>
      <c r="G3953" s="273">
        <v>0</v>
      </c>
      <c r="H3953" s="274"/>
      <c r="I3953" s="275" t="s">
        <v>268</v>
      </c>
      <c r="J3953" s="271">
        <v>73573</v>
      </c>
      <c r="K3953" s="272">
        <v>11524</v>
      </c>
    </row>
    <row r="3954" spans="2:11" s="256" customFormat="1" ht="13.5" customHeight="1" x14ac:dyDescent="0.2">
      <c r="B3954" s="273"/>
      <c r="C3954" s="273"/>
      <c r="D3954" s="273"/>
      <c r="E3954" s="273"/>
      <c r="F3954" s="273">
        <v>0</v>
      </c>
      <c r="G3954" s="273">
        <v>0</v>
      </c>
      <c r="H3954" s="274"/>
      <c r="I3954" s="275" t="s">
        <v>269</v>
      </c>
      <c r="J3954" s="271">
        <v>73573</v>
      </c>
      <c r="K3954" s="272">
        <v>15745</v>
      </c>
    </row>
    <row r="3955" spans="2:11" s="256" customFormat="1" ht="13.5" customHeight="1" x14ac:dyDescent="0.2">
      <c r="B3955" s="273"/>
      <c r="C3955" s="273"/>
      <c r="D3955" s="273"/>
      <c r="E3955" s="273"/>
      <c r="F3955" s="273">
        <v>0</v>
      </c>
      <c r="G3955" s="273">
        <v>0</v>
      </c>
      <c r="H3955" s="274"/>
      <c r="I3955" s="275" t="s">
        <v>270</v>
      </c>
      <c r="J3955" s="271">
        <v>73573</v>
      </c>
      <c r="K3955" s="272">
        <v>15545</v>
      </c>
    </row>
    <row r="3956" spans="2:11" s="256" customFormat="1" ht="13.5" customHeight="1" x14ac:dyDescent="0.2">
      <c r="B3956" s="268"/>
      <c r="C3956" s="268"/>
      <c r="D3956" s="268"/>
      <c r="E3956" s="268"/>
      <c r="F3956" s="268">
        <v>17.888556023356298</v>
      </c>
      <c r="G3956" s="268">
        <v>17.832148444101001</v>
      </c>
      <c r="H3956" s="269"/>
      <c r="I3956" s="270" t="s">
        <v>238</v>
      </c>
      <c r="J3956" s="271">
        <v>73573</v>
      </c>
      <c r="K3956" s="272">
        <v>13595</v>
      </c>
    </row>
    <row r="3957" spans="2:11" s="256" customFormat="1" ht="13.5" customHeight="1" x14ac:dyDescent="0.2">
      <c r="B3957" s="273"/>
      <c r="C3957" s="273"/>
      <c r="D3957" s="273"/>
      <c r="E3957" s="273"/>
      <c r="F3957" s="273">
        <v>0</v>
      </c>
      <c r="G3957" s="273">
        <v>0</v>
      </c>
      <c r="H3957" s="274"/>
      <c r="I3957" s="275" t="s">
        <v>271</v>
      </c>
      <c r="J3957" s="271">
        <v>73573</v>
      </c>
      <c r="K3957" s="272">
        <v>15610</v>
      </c>
    </row>
    <row r="3958" spans="2:11" s="256" customFormat="1" ht="13.5" customHeight="1" x14ac:dyDescent="0.2">
      <c r="B3958" s="273"/>
      <c r="C3958" s="273"/>
      <c r="D3958" s="273"/>
      <c r="E3958" s="273"/>
      <c r="F3958" s="273">
        <v>8.2570249958354101</v>
      </c>
      <c r="G3958" s="273">
        <v>8.2536414284640607</v>
      </c>
      <c r="H3958" s="274"/>
      <c r="I3958" s="275" t="s">
        <v>246</v>
      </c>
      <c r="J3958" s="271">
        <v>73573</v>
      </c>
      <c r="K3958" s="272">
        <v>15611</v>
      </c>
    </row>
    <row r="3959" spans="2:11" s="256" customFormat="1" ht="13.5" customHeight="1" x14ac:dyDescent="0.2">
      <c r="B3959" s="273"/>
      <c r="C3959" s="273"/>
      <c r="D3959" s="273"/>
      <c r="E3959" s="273"/>
      <c r="F3959" s="273">
        <v>9.6315310275209391</v>
      </c>
      <c r="G3959" s="273">
        <v>9.5785070156369905</v>
      </c>
      <c r="H3959" s="274"/>
      <c r="I3959" s="275" t="s">
        <v>272</v>
      </c>
      <c r="J3959" s="271">
        <v>73573</v>
      </c>
      <c r="K3959" s="272">
        <v>15608</v>
      </c>
    </row>
    <row r="3960" spans="2:11" s="256" customFormat="1" ht="13.5" customHeight="1" x14ac:dyDescent="0.2">
      <c r="B3960" s="268"/>
      <c r="C3960" s="268"/>
      <c r="D3960" s="268"/>
      <c r="E3960" s="268"/>
      <c r="F3960" s="268">
        <v>0</v>
      </c>
      <c r="G3960" s="268">
        <v>0</v>
      </c>
      <c r="H3960" s="269"/>
      <c r="I3960" s="270" t="s">
        <v>273</v>
      </c>
      <c r="J3960" s="271">
        <v>73573</v>
      </c>
      <c r="K3960" s="272">
        <v>15584</v>
      </c>
    </row>
    <row r="3961" spans="2:11" s="256" customFormat="1" ht="13.5" customHeight="1" x14ac:dyDescent="0.2">
      <c r="B3961" s="268"/>
      <c r="C3961" s="268"/>
      <c r="D3961" s="268"/>
      <c r="E3961" s="268"/>
      <c r="F3961" s="268">
        <v>0</v>
      </c>
      <c r="G3961" s="268">
        <v>0</v>
      </c>
      <c r="H3961" s="269"/>
      <c r="I3961" s="270" t="s">
        <v>274</v>
      </c>
      <c r="J3961" s="271">
        <v>73573</v>
      </c>
      <c r="K3961" s="272">
        <v>17728</v>
      </c>
    </row>
    <row r="3962" spans="2:11" s="256" customFormat="1" ht="13.5" customHeight="1" x14ac:dyDescent="0.2">
      <c r="B3962" s="268"/>
      <c r="C3962" s="268"/>
      <c r="D3962" s="268"/>
      <c r="E3962" s="268"/>
      <c r="F3962" s="268">
        <v>0</v>
      </c>
      <c r="G3962" s="268">
        <v>0</v>
      </c>
      <c r="H3962" s="269"/>
      <c r="I3962" s="270" t="s">
        <v>275</v>
      </c>
      <c r="J3962" s="271">
        <v>73573</v>
      </c>
      <c r="K3962" s="272">
        <v>15624</v>
      </c>
    </row>
    <row r="3963" spans="2:11" s="256" customFormat="1" ht="13.5" customHeight="1" x14ac:dyDescent="0.2">
      <c r="B3963" s="268"/>
      <c r="C3963" s="268"/>
      <c r="D3963" s="268"/>
      <c r="E3963" s="268"/>
      <c r="F3963" s="268">
        <v>13.2642116278152</v>
      </c>
      <c r="G3963" s="268">
        <v>13.260744890982199</v>
      </c>
      <c r="H3963" s="269"/>
      <c r="I3963" s="270" t="s">
        <v>276</v>
      </c>
      <c r="J3963" s="271">
        <v>73573</v>
      </c>
      <c r="K3963" s="272">
        <v>15644</v>
      </c>
    </row>
    <row r="3964" spans="2:11" s="256" customFormat="1" ht="13.5" customHeight="1" x14ac:dyDescent="0.2">
      <c r="B3964" s="268"/>
      <c r="C3964" s="268"/>
      <c r="D3964" s="268">
        <v>33</v>
      </c>
      <c r="E3964" s="268">
        <v>27</v>
      </c>
      <c r="F3964" s="268">
        <v>27.442918120234197</v>
      </c>
      <c r="G3964" s="268">
        <v>27.450538519218398</v>
      </c>
      <c r="H3964" s="269">
        <v>3.4187818407153396</v>
      </c>
      <c r="I3964" s="270" t="s">
        <v>239</v>
      </c>
      <c r="J3964" s="271">
        <v>73573</v>
      </c>
      <c r="K3964" s="272">
        <v>15704</v>
      </c>
    </row>
    <row r="3965" spans="2:11" s="256" customFormat="1" ht="13.5" customHeight="1" x14ac:dyDescent="0.2">
      <c r="B3965" s="268"/>
      <c r="C3965" s="268"/>
      <c r="D3965" s="268"/>
      <c r="E3965" s="268"/>
      <c r="F3965" s="268">
        <v>0</v>
      </c>
      <c r="G3965" s="268">
        <v>0</v>
      </c>
      <c r="H3965" s="269"/>
      <c r="I3965" s="270" t="s">
        <v>277</v>
      </c>
      <c r="J3965" s="271">
        <v>73573</v>
      </c>
      <c r="K3965" s="272">
        <v>15749</v>
      </c>
    </row>
    <row r="3966" spans="2:11" s="256" customFormat="1" ht="13.5" customHeight="1" x14ac:dyDescent="0.2">
      <c r="B3966" s="268"/>
      <c r="C3966" s="268"/>
      <c r="D3966" s="268"/>
      <c r="E3966" s="268"/>
      <c r="F3966" s="268">
        <v>100</v>
      </c>
      <c r="G3966" s="268">
        <v>100</v>
      </c>
      <c r="H3966" s="269">
        <v>1.9171625601171398</v>
      </c>
      <c r="I3966" s="270" t="s">
        <v>278</v>
      </c>
      <c r="J3966" s="271">
        <v>73573</v>
      </c>
      <c r="K3966" s="272">
        <v>11258</v>
      </c>
    </row>
    <row r="3967" spans="2:11" s="256" customFormat="1" ht="13.5" customHeight="1" x14ac:dyDescent="0.2">
      <c r="B3967" s="268"/>
      <c r="C3967" s="268"/>
      <c r="D3967" s="268">
        <v>46</v>
      </c>
      <c r="E3967" s="268">
        <v>40</v>
      </c>
      <c r="F3967" s="268">
        <v>41.404314228594203</v>
      </c>
      <c r="G3967" s="268">
        <v>41.456568145698398</v>
      </c>
      <c r="H3967" s="269">
        <v>2.3643648665581001</v>
      </c>
      <c r="I3967" s="270" t="s">
        <v>240</v>
      </c>
      <c r="J3967" s="271">
        <v>73573</v>
      </c>
      <c r="K3967" s="272">
        <v>15705</v>
      </c>
    </row>
    <row r="3968" spans="2:11" s="256" customFormat="1" ht="13.5" customHeight="1" x14ac:dyDescent="0.2">
      <c r="B3968" s="268"/>
      <c r="C3968" s="268"/>
      <c r="D3968" s="268"/>
      <c r="E3968" s="268"/>
      <c r="F3968" s="268">
        <v>9.0946439833673001</v>
      </c>
      <c r="G3968" s="268">
        <v>9.1210190246372811</v>
      </c>
      <c r="H3968" s="269"/>
      <c r="I3968" s="270" t="s">
        <v>279</v>
      </c>
      <c r="J3968" s="271">
        <v>73573</v>
      </c>
      <c r="K3968" s="272">
        <v>16144</v>
      </c>
    </row>
    <row r="3969" spans="2:11" s="256" customFormat="1" ht="13.5" customHeight="1" x14ac:dyDescent="0.2">
      <c r="B3969" s="273"/>
      <c r="C3969" s="273"/>
      <c r="D3969" s="273"/>
      <c r="E3969" s="273"/>
      <c r="F3969" s="273">
        <v>4.4532469827810495</v>
      </c>
      <c r="G3969" s="273">
        <v>4.48622901602202</v>
      </c>
      <c r="H3969" s="274"/>
      <c r="I3969" s="275" t="s">
        <v>508</v>
      </c>
      <c r="J3969" s="271">
        <v>73573</v>
      </c>
      <c r="K3969" s="272">
        <v>12755</v>
      </c>
    </row>
    <row r="3970" spans="2:11" s="256" customFormat="1" ht="13.5" customHeight="1" x14ac:dyDescent="0.2">
      <c r="B3970" s="273"/>
      <c r="C3970" s="273"/>
      <c r="D3970" s="273"/>
      <c r="E3970" s="273"/>
      <c r="F3970" s="273">
        <v>0</v>
      </c>
      <c r="G3970" s="273">
        <v>0</v>
      </c>
      <c r="H3970" s="274"/>
      <c r="I3970" s="275" t="s">
        <v>509</v>
      </c>
      <c r="J3970" s="271">
        <v>73573</v>
      </c>
      <c r="K3970" s="272">
        <v>12359</v>
      </c>
    </row>
    <row r="3971" spans="2:11" s="256" customFormat="1" ht="26.25" customHeight="1" x14ac:dyDescent="0.2"/>
    <row r="3972" spans="2:11" s="256" customFormat="1" ht="13.5" customHeight="1" x14ac:dyDescent="0.2">
      <c r="B3972" s="257"/>
      <c r="C3972" s="258"/>
      <c r="D3972" s="258"/>
      <c r="E3972" s="258"/>
      <c r="F3972" s="258"/>
      <c r="G3972" s="259"/>
      <c r="H3972" s="260" t="s">
        <v>402</v>
      </c>
      <c r="I3972" s="261"/>
      <c r="J3972" s="262" t="s">
        <v>228</v>
      </c>
      <c r="K3972" s="262" t="s">
        <v>229</v>
      </c>
    </row>
    <row r="3973" spans="2:11" s="256" customFormat="1" ht="13.5" customHeight="1" x14ac:dyDescent="0.2">
      <c r="B3973" s="263"/>
      <c r="C3973" s="264"/>
      <c r="D3973" s="264"/>
      <c r="E3973" s="264"/>
      <c r="F3973" s="369" t="s">
        <v>658</v>
      </c>
      <c r="G3973" s="369"/>
      <c r="H3973" s="369"/>
      <c r="I3973" s="261"/>
      <c r="J3973" s="261"/>
      <c r="K3973" s="265"/>
    </row>
    <row r="3974" spans="2:11" s="256" customFormat="1" ht="13.5" customHeight="1" x14ac:dyDescent="0.2">
      <c r="B3974" s="367" t="s">
        <v>231</v>
      </c>
      <c r="C3974" s="367"/>
      <c r="D3974" s="367" t="s">
        <v>232</v>
      </c>
      <c r="E3974" s="367"/>
      <c r="F3974" s="266" t="s">
        <v>232</v>
      </c>
      <c r="G3974" s="266" t="s">
        <v>232</v>
      </c>
      <c r="H3974" s="368" t="s">
        <v>231</v>
      </c>
      <c r="I3974" s="267" t="s">
        <v>233</v>
      </c>
      <c r="J3974" s="261"/>
      <c r="K3974" s="265"/>
    </row>
    <row r="3975" spans="2:11" s="256" customFormat="1" ht="13.5" customHeight="1" x14ac:dyDescent="0.2">
      <c r="B3975" s="266" t="s">
        <v>234</v>
      </c>
      <c r="C3975" s="266" t="s">
        <v>235</v>
      </c>
      <c r="D3975" s="266" t="s">
        <v>234</v>
      </c>
      <c r="E3975" s="266" t="s">
        <v>235</v>
      </c>
      <c r="F3975" s="266" t="s">
        <v>592</v>
      </c>
      <c r="G3975" s="266" t="s">
        <v>594</v>
      </c>
      <c r="H3975" s="368"/>
      <c r="I3975" s="261"/>
      <c r="J3975" s="261"/>
      <c r="K3975" s="265"/>
    </row>
    <row r="3976" spans="2:11" s="256" customFormat="1" ht="13.5" customHeight="1" x14ac:dyDescent="0.2">
      <c r="B3976" s="268">
        <v>6</v>
      </c>
      <c r="C3976" s="268">
        <v>4</v>
      </c>
      <c r="D3976" s="268">
        <v>54</v>
      </c>
      <c r="E3976" s="268">
        <v>36</v>
      </c>
      <c r="F3976" s="268">
        <v>46.65295197122289</v>
      </c>
      <c r="G3976" s="268">
        <v>46.6412598849885</v>
      </c>
      <c r="H3976" s="269">
        <v>4.1384617417366094</v>
      </c>
      <c r="I3976" s="270" t="s">
        <v>236</v>
      </c>
      <c r="J3976" s="271">
        <v>73700</v>
      </c>
      <c r="K3976" s="272">
        <v>13591</v>
      </c>
    </row>
    <row r="3977" spans="2:11" s="256" customFormat="1" ht="13.5" customHeight="1" x14ac:dyDescent="0.2">
      <c r="B3977" s="268"/>
      <c r="C3977" s="268"/>
      <c r="D3977" s="268"/>
      <c r="E3977" s="268"/>
      <c r="F3977" s="268">
        <v>46.65295197122289</v>
      </c>
      <c r="G3977" s="268">
        <v>46.6412598849885</v>
      </c>
      <c r="H3977" s="269">
        <v>4.1384617417366094</v>
      </c>
      <c r="I3977" s="270" t="s">
        <v>250</v>
      </c>
      <c r="J3977" s="271">
        <v>73700</v>
      </c>
      <c r="K3977" s="272">
        <v>19967</v>
      </c>
    </row>
    <row r="3978" spans="2:11" s="256" customFormat="1" ht="13.5" customHeight="1" x14ac:dyDescent="0.2">
      <c r="B3978" s="273"/>
      <c r="C3978" s="273"/>
      <c r="D3978" s="273"/>
      <c r="E3978" s="273"/>
      <c r="F3978" s="273">
        <v>24.315716681871098</v>
      </c>
      <c r="G3978" s="273">
        <v>24.326170167027197</v>
      </c>
      <c r="H3978" s="274">
        <v>4.3568061181843696</v>
      </c>
      <c r="I3978" s="275" t="s">
        <v>251</v>
      </c>
      <c r="J3978" s="271">
        <v>73700</v>
      </c>
      <c r="K3978" s="272">
        <v>15744</v>
      </c>
    </row>
    <row r="3979" spans="2:11" s="256" customFormat="1" ht="13.5" customHeight="1" x14ac:dyDescent="0.2">
      <c r="B3979" s="273"/>
      <c r="C3979" s="273"/>
      <c r="D3979" s="273"/>
      <c r="E3979" s="273"/>
      <c r="F3979" s="273">
        <v>22.337235289351899</v>
      </c>
      <c r="G3979" s="273">
        <v>22.3150897179612</v>
      </c>
      <c r="H3979" s="274">
        <v>3.90077789554844</v>
      </c>
      <c r="I3979" s="275" t="s">
        <v>252</v>
      </c>
      <c r="J3979" s="271">
        <v>73700</v>
      </c>
      <c r="K3979" s="272">
        <v>13462</v>
      </c>
    </row>
    <row r="3980" spans="2:11" s="256" customFormat="1" ht="13.5" customHeight="1" x14ac:dyDescent="0.2">
      <c r="B3980" s="273"/>
      <c r="C3980" s="273"/>
      <c r="D3980" s="273"/>
      <c r="E3980" s="273"/>
      <c r="F3980" s="273">
        <v>0</v>
      </c>
      <c r="G3980" s="273">
        <v>0</v>
      </c>
      <c r="H3980" s="274"/>
      <c r="I3980" s="275" t="s">
        <v>253</v>
      </c>
      <c r="J3980" s="271">
        <v>73700</v>
      </c>
      <c r="K3980" s="272">
        <v>15544</v>
      </c>
    </row>
    <row r="3981" spans="2:11" s="256" customFormat="1" ht="13.5" customHeight="1" x14ac:dyDescent="0.2">
      <c r="B3981" s="273"/>
      <c r="C3981" s="273"/>
      <c r="D3981" s="273"/>
      <c r="E3981" s="273"/>
      <c r="F3981" s="273">
        <v>0</v>
      </c>
      <c r="G3981" s="273">
        <v>0</v>
      </c>
      <c r="H3981" s="274"/>
      <c r="I3981" s="275" t="s">
        <v>254</v>
      </c>
      <c r="J3981" s="271">
        <v>73700</v>
      </c>
      <c r="K3981" s="272">
        <v>12978</v>
      </c>
    </row>
    <row r="3982" spans="2:11" s="256" customFormat="1" ht="13.5" customHeight="1" x14ac:dyDescent="0.2">
      <c r="B3982" s="268">
        <v>4</v>
      </c>
      <c r="C3982" s="268">
        <v>2</v>
      </c>
      <c r="D3982" s="268">
        <v>54</v>
      </c>
      <c r="E3982" s="268">
        <v>36</v>
      </c>
      <c r="F3982" s="268">
        <v>48.956994418356295</v>
      </c>
      <c r="G3982" s="268">
        <v>48.993669150251897</v>
      </c>
      <c r="H3982" s="269">
        <v>2.0986838079800703</v>
      </c>
      <c r="I3982" s="270" t="s">
        <v>237</v>
      </c>
      <c r="J3982" s="271">
        <v>73700</v>
      </c>
      <c r="K3982" s="272">
        <v>17726</v>
      </c>
    </row>
    <row r="3983" spans="2:11" s="256" customFormat="1" ht="13.5" customHeight="1" x14ac:dyDescent="0.2">
      <c r="B3983" s="273"/>
      <c r="C3983" s="273"/>
      <c r="D3983" s="273"/>
      <c r="E3983" s="273"/>
      <c r="F3983" s="273">
        <v>10.8025194493762</v>
      </c>
      <c r="G3983" s="273">
        <v>10.8128282260297</v>
      </c>
      <c r="H3983" s="274"/>
      <c r="I3983" s="275" t="s">
        <v>255</v>
      </c>
      <c r="J3983" s="271">
        <v>73700</v>
      </c>
      <c r="K3983" s="272">
        <v>17727</v>
      </c>
    </row>
    <row r="3984" spans="2:11" s="256" customFormat="1" ht="13.5" customHeight="1" x14ac:dyDescent="0.2">
      <c r="B3984" s="268"/>
      <c r="C3984" s="268"/>
      <c r="D3984" s="268"/>
      <c r="E3984" s="268"/>
      <c r="F3984" s="268">
        <v>38.154474968980104</v>
      </c>
      <c r="G3984" s="268">
        <v>38.180840924222302</v>
      </c>
      <c r="H3984" s="269">
        <v>2.6928755160884097</v>
      </c>
      <c r="I3984" s="270" t="s">
        <v>256</v>
      </c>
      <c r="J3984" s="271">
        <v>73700</v>
      </c>
      <c r="K3984" s="272">
        <v>13592</v>
      </c>
    </row>
    <row r="3985" spans="2:11" s="256" customFormat="1" ht="13.5" customHeight="1" x14ac:dyDescent="0.2">
      <c r="B3985" s="273"/>
      <c r="C3985" s="273"/>
      <c r="D3985" s="273"/>
      <c r="E3985" s="273"/>
      <c r="F3985" s="273">
        <v>14.967805616177499</v>
      </c>
      <c r="G3985" s="273">
        <v>14.978372220696398</v>
      </c>
      <c r="H3985" s="274">
        <v>0.50071384847784595</v>
      </c>
      <c r="I3985" s="275" t="s">
        <v>257</v>
      </c>
      <c r="J3985" s="271">
        <v>73700</v>
      </c>
      <c r="K3985" s="272">
        <v>11566</v>
      </c>
    </row>
    <row r="3986" spans="2:11" s="256" customFormat="1" ht="13.5" customHeight="1" x14ac:dyDescent="0.2">
      <c r="B3986" s="273"/>
      <c r="C3986" s="273"/>
      <c r="D3986" s="273"/>
      <c r="E3986" s="273"/>
      <c r="F3986" s="273">
        <v>18.740347386043801</v>
      </c>
      <c r="G3986" s="273">
        <v>18.768876418482499</v>
      </c>
      <c r="H3986" s="274">
        <v>4.2532477784676201</v>
      </c>
      <c r="I3986" s="275" t="s">
        <v>258</v>
      </c>
      <c r="J3986" s="271">
        <v>73700</v>
      </c>
      <c r="K3986" s="272">
        <v>13419</v>
      </c>
    </row>
    <row r="3987" spans="2:11" s="256" customFormat="1" ht="13.5" customHeight="1" x14ac:dyDescent="0.2">
      <c r="B3987" s="273"/>
      <c r="C3987" s="273"/>
      <c r="D3987" s="273"/>
      <c r="E3987" s="273"/>
      <c r="F3987" s="273">
        <v>0</v>
      </c>
      <c r="G3987" s="273">
        <v>0</v>
      </c>
      <c r="H3987" s="274"/>
      <c r="I3987" s="275" t="s">
        <v>259</v>
      </c>
      <c r="J3987" s="271">
        <v>73700</v>
      </c>
      <c r="K3987" s="272">
        <v>11568</v>
      </c>
    </row>
    <row r="3988" spans="2:11" s="256" customFormat="1" ht="13.5" customHeight="1" x14ac:dyDescent="0.2">
      <c r="B3988" s="273"/>
      <c r="C3988" s="273"/>
      <c r="D3988" s="273"/>
      <c r="E3988" s="273"/>
      <c r="F3988" s="273">
        <v>3.95091754043897</v>
      </c>
      <c r="G3988" s="273">
        <v>3.9377129228604599</v>
      </c>
      <c r="H3988" s="274">
        <v>3.82</v>
      </c>
      <c r="I3988" s="275" t="s">
        <v>260</v>
      </c>
      <c r="J3988" s="271">
        <v>73700</v>
      </c>
      <c r="K3988" s="272">
        <v>12479</v>
      </c>
    </row>
    <row r="3989" spans="2:11" s="256" customFormat="1" ht="13.5" customHeight="1" x14ac:dyDescent="0.2">
      <c r="B3989" s="273"/>
      <c r="C3989" s="273"/>
      <c r="D3989" s="273"/>
      <c r="E3989" s="273"/>
      <c r="F3989" s="273">
        <v>0.49540442631981502</v>
      </c>
      <c r="G3989" s="273">
        <v>0.49587936218286499</v>
      </c>
      <c r="H3989" s="274">
        <v>0.91</v>
      </c>
      <c r="I3989" s="275" t="s">
        <v>261</v>
      </c>
      <c r="J3989" s="271">
        <v>73700</v>
      </c>
      <c r="K3989" s="272">
        <v>12480</v>
      </c>
    </row>
    <row r="3990" spans="2:11" s="256" customFormat="1" ht="13.5" customHeight="1" x14ac:dyDescent="0.2">
      <c r="B3990" s="273"/>
      <c r="C3990" s="273"/>
      <c r="D3990" s="273"/>
      <c r="E3990" s="273"/>
      <c r="F3990" s="273">
        <v>0</v>
      </c>
      <c r="G3990" s="273">
        <v>0</v>
      </c>
      <c r="H3990" s="274"/>
      <c r="I3990" s="275" t="s">
        <v>262</v>
      </c>
      <c r="J3990" s="271">
        <v>73700</v>
      </c>
      <c r="K3990" s="272">
        <v>11578</v>
      </c>
    </row>
    <row r="3991" spans="2:11" s="256" customFormat="1" ht="13.5" customHeight="1" x14ac:dyDescent="0.2">
      <c r="B3991" s="273"/>
      <c r="C3991" s="273"/>
      <c r="D3991" s="273"/>
      <c r="E3991" s="273"/>
      <c r="F3991" s="273">
        <v>0</v>
      </c>
      <c r="G3991" s="273">
        <v>0</v>
      </c>
      <c r="H3991" s="274"/>
      <c r="I3991" s="275" t="s">
        <v>263</v>
      </c>
      <c r="J3991" s="271">
        <v>73700</v>
      </c>
      <c r="K3991" s="272">
        <v>12497</v>
      </c>
    </row>
    <row r="3992" spans="2:11" s="256" customFormat="1" ht="13.5" customHeight="1" x14ac:dyDescent="0.2">
      <c r="B3992" s="273"/>
      <c r="C3992" s="273"/>
      <c r="D3992" s="273"/>
      <c r="E3992" s="273"/>
      <c r="F3992" s="273">
        <v>0</v>
      </c>
      <c r="G3992" s="273">
        <v>0</v>
      </c>
      <c r="H3992" s="274"/>
      <c r="I3992" s="275" t="s">
        <v>264</v>
      </c>
      <c r="J3992" s="271">
        <v>73700</v>
      </c>
      <c r="K3992" s="272">
        <v>15546</v>
      </c>
    </row>
    <row r="3993" spans="2:11" s="256" customFormat="1" ht="13.5" customHeight="1" x14ac:dyDescent="0.2">
      <c r="B3993" s="273"/>
      <c r="C3993" s="273"/>
      <c r="D3993" s="273"/>
      <c r="E3993" s="273"/>
      <c r="F3993" s="273">
        <v>0</v>
      </c>
      <c r="G3993" s="273">
        <v>0</v>
      </c>
      <c r="H3993" s="274"/>
      <c r="I3993" s="275" t="s">
        <v>265</v>
      </c>
      <c r="J3993" s="271">
        <v>73700</v>
      </c>
      <c r="K3993" s="272">
        <v>12481</v>
      </c>
    </row>
    <row r="3994" spans="2:11" s="256" customFormat="1" ht="13.5" customHeight="1" x14ac:dyDescent="0.2">
      <c r="B3994" s="268"/>
      <c r="C3994" s="268"/>
      <c r="D3994" s="268"/>
      <c r="E3994" s="268"/>
      <c r="F3994" s="268">
        <v>0.140920027347609</v>
      </c>
      <c r="G3994" s="268">
        <v>0.14189808391399603</v>
      </c>
      <c r="H3994" s="269"/>
      <c r="I3994" s="270" t="s">
        <v>266</v>
      </c>
      <c r="J3994" s="271">
        <v>73700</v>
      </c>
      <c r="K3994" s="272">
        <v>13594</v>
      </c>
    </row>
    <row r="3995" spans="2:11" s="256" customFormat="1" ht="13.5" customHeight="1" x14ac:dyDescent="0.2">
      <c r="B3995" s="273"/>
      <c r="C3995" s="273"/>
      <c r="D3995" s="273"/>
      <c r="E3995" s="273"/>
      <c r="F3995" s="273">
        <v>0</v>
      </c>
      <c r="G3995" s="273">
        <v>0</v>
      </c>
      <c r="H3995" s="274"/>
      <c r="I3995" s="275" t="s">
        <v>267</v>
      </c>
      <c r="J3995" s="271">
        <v>73700</v>
      </c>
      <c r="K3995" s="272">
        <v>15609</v>
      </c>
    </row>
    <row r="3996" spans="2:11" s="256" customFormat="1" ht="13.5" customHeight="1" x14ac:dyDescent="0.2">
      <c r="B3996" s="273"/>
      <c r="C3996" s="273"/>
      <c r="D3996" s="273"/>
      <c r="E3996" s="273"/>
      <c r="F3996" s="273">
        <v>0</v>
      </c>
      <c r="G3996" s="273">
        <v>0</v>
      </c>
      <c r="H3996" s="274"/>
      <c r="I3996" s="275" t="s">
        <v>268</v>
      </c>
      <c r="J3996" s="271">
        <v>73700</v>
      </c>
      <c r="K3996" s="272">
        <v>11524</v>
      </c>
    </row>
    <row r="3997" spans="2:11" s="256" customFormat="1" ht="13.5" customHeight="1" x14ac:dyDescent="0.2">
      <c r="B3997" s="273"/>
      <c r="C3997" s="273"/>
      <c r="D3997" s="273"/>
      <c r="E3997" s="273"/>
      <c r="F3997" s="273">
        <v>0</v>
      </c>
      <c r="G3997" s="273">
        <v>0</v>
      </c>
      <c r="H3997" s="274"/>
      <c r="I3997" s="275" t="s">
        <v>269</v>
      </c>
      <c r="J3997" s="271">
        <v>73700</v>
      </c>
      <c r="K3997" s="272">
        <v>15745</v>
      </c>
    </row>
    <row r="3998" spans="2:11" s="256" customFormat="1" ht="13.5" customHeight="1" x14ac:dyDescent="0.2">
      <c r="B3998" s="273"/>
      <c r="C3998" s="273"/>
      <c r="D3998" s="273"/>
      <c r="E3998" s="273"/>
      <c r="F3998" s="273">
        <v>0</v>
      </c>
      <c r="G3998" s="273">
        <v>0</v>
      </c>
      <c r="H3998" s="274"/>
      <c r="I3998" s="275" t="s">
        <v>270</v>
      </c>
      <c r="J3998" s="271">
        <v>73700</v>
      </c>
      <c r="K3998" s="272">
        <v>15545</v>
      </c>
    </row>
    <row r="3999" spans="2:11" s="256" customFormat="1" ht="13.5" customHeight="1" x14ac:dyDescent="0.2">
      <c r="B3999" s="268"/>
      <c r="C3999" s="268"/>
      <c r="D3999" s="268"/>
      <c r="E3999" s="268"/>
      <c r="F3999" s="268">
        <v>4.2491335830731396</v>
      </c>
      <c r="G3999" s="268">
        <v>4.2231728808456301</v>
      </c>
      <c r="H3999" s="269"/>
      <c r="I3999" s="270" t="s">
        <v>238</v>
      </c>
      <c r="J3999" s="271">
        <v>73700</v>
      </c>
      <c r="K3999" s="272">
        <v>13595</v>
      </c>
    </row>
    <row r="4000" spans="2:11" s="256" customFormat="1" ht="13.5" customHeight="1" x14ac:dyDescent="0.2">
      <c r="B4000" s="273"/>
      <c r="C4000" s="273"/>
      <c r="D4000" s="273"/>
      <c r="E4000" s="273"/>
      <c r="F4000" s="273">
        <v>0</v>
      </c>
      <c r="G4000" s="273">
        <v>0</v>
      </c>
      <c r="H4000" s="274"/>
      <c r="I4000" s="275" t="s">
        <v>271</v>
      </c>
      <c r="J4000" s="271">
        <v>73700</v>
      </c>
      <c r="K4000" s="272">
        <v>15610</v>
      </c>
    </row>
    <row r="4001" spans="2:11" s="256" customFormat="1" ht="13.5" customHeight="1" x14ac:dyDescent="0.2">
      <c r="B4001" s="273"/>
      <c r="C4001" s="273"/>
      <c r="D4001" s="273"/>
      <c r="E4001" s="273"/>
      <c r="F4001" s="273">
        <v>1.60063009498841</v>
      </c>
      <c r="G4001" s="273">
        <v>1.5972104522620301</v>
      </c>
      <c r="H4001" s="274"/>
      <c r="I4001" s="275" t="s">
        <v>246</v>
      </c>
      <c r="J4001" s="271">
        <v>73700</v>
      </c>
      <c r="K4001" s="272">
        <v>15611</v>
      </c>
    </row>
    <row r="4002" spans="2:11" s="256" customFormat="1" ht="13.5" customHeight="1" x14ac:dyDescent="0.2">
      <c r="B4002" s="273"/>
      <c r="C4002" s="273"/>
      <c r="D4002" s="273"/>
      <c r="E4002" s="273"/>
      <c r="F4002" s="273">
        <v>2.6485034880847302</v>
      </c>
      <c r="G4002" s="273">
        <v>2.6259624285836001</v>
      </c>
      <c r="H4002" s="274"/>
      <c r="I4002" s="275" t="s">
        <v>272</v>
      </c>
      <c r="J4002" s="271">
        <v>73700</v>
      </c>
      <c r="K4002" s="272">
        <v>15608</v>
      </c>
    </row>
    <row r="4003" spans="2:11" s="256" customFormat="1" ht="13.5" customHeight="1" x14ac:dyDescent="0.2">
      <c r="B4003" s="268"/>
      <c r="C4003" s="268"/>
      <c r="D4003" s="268"/>
      <c r="E4003" s="268"/>
      <c r="F4003" s="268">
        <v>0</v>
      </c>
      <c r="G4003" s="268">
        <v>0</v>
      </c>
      <c r="H4003" s="269"/>
      <c r="I4003" s="270" t="s">
        <v>273</v>
      </c>
      <c r="J4003" s="271">
        <v>73700</v>
      </c>
      <c r="K4003" s="272">
        <v>15584</v>
      </c>
    </row>
    <row r="4004" spans="2:11" s="256" customFormat="1" ht="13.5" customHeight="1" x14ac:dyDescent="0.2">
      <c r="B4004" s="268"/>
      <c r="C4004" s="268"/>
      <c r="D4004" s="268"/>
      <c r="E4004" s="268"/>
      <c r="F4004" s="268">
        <v>0</v>
      </c>
      <c r="G4004" s="268">
        <v>0</v>
      </c>
      <c r="H4004" s="269"/>
      <c r="I4004" s="270" t="s">
        <v>274</v>
      </c>
      <c r="J4004" s="271">
        <v>73700</v>
      </c>
      <c r="K4004" s="272">
        <v>17728</v>
      </c>
    </row>
    <row r="4005" spans="2:11" s="256" customFormat="1" ht="13.5" customHeight="1" x14ac:dyDescent="0.2">
      <c r="B4005" s="268"/>
      <c r="C4005" s="268"/>
      <c r="D4005" s="268"/>
      <c r="E4005" s="268"/>
      <c r="F4005" s="268">
        <v>0</v>
      </c>
      <c r="G4005" s="268">
        <v>0</v>
      </c>
      <c r="H4005" s="269"/>
      <c r="I4005" s="270" t="s">
        <v>275</v>
      </c>
      <c r="J4005" s="271">
        <v>73700</v>
      </c>
      <c r="K4005" s="272">
        <v>15624</v>
      </c>
    </row>
    <row r="4006" spans="2:11" s="256" customFormat="1" ht="13.5" customHeight="1" x14ac:dyDescent="0.2">
      <c r="B4006" s="268"/>
      <c r="C4006" s="268"/>
      <c r="D4006" s="268"/>
      <c r="E4006" s="268"/>
      <c r="F4006" s="268">
        <v>10.9434394767238</v>
      </c>
      <c r="G4006" s="268">
        <v>10.9547263099437</v>
      </c>
      <c r="H4006" s="269"/>
      <c r="I4006" s="270" t="s">
        <v>276</v>
      </c>
      <c r="J4006" s="271">
        <v>73700</v>
      </c>
      <c r="K4006" s="272">
        <v>15644</v>
      </c>
    </row>
    <row r="4007" spans="2:11" s="256" customFormat="1" ht="13.5" customHeight="1" x14ac:dyDescent="0.2">
      <c r="B4007" s="268"/>
      <c r="C4007" s="268"/>
      <c r="D4007" s="268">
        <v>32</v>
      </c>
      <c r="E4007" s="268">
        <v>0</v>
      </c>
      <c r="F4007" s="268">
        <v>26.783557256110601</v>
      </c>
      <c r="G4007" s="268">
        <v>26.7486820030046</v>
      </c>
      <c r="H4007" s="269">
        <v>3.8335429351293802</v>
      </c>
      <c r="I4007" s="270" t="s">
        <v>239</v>
      </c>
      <c r="J4007" s="271">
        <v>73700</v>
      </c>
      <c r="K4007" s="272">
        <v>15704</v>
      </c>
    </row>
    <row r="4008" spans="2:11" s="256" customFormat="1" ht="13.5" customHeight="1" x14ac:dyDescent="0.2">
      <c r="B4008" s="268"/>
      <c r="C4008" s="268"/>
      <c r="D4008" s="268"/>
      <c r="E4008" s="268"/>
      <c r="F4008" s="268">
        <v>0</v>
      </c>
      <c r="G4008" s="268">
        <v>0</v>
      </c>
      <c r="H4008" s="269"/>
      <c r="I4008" s="270" t="s">
        <v>277</v>
      </c>
      <c r="J4008" s="271">
        <v>73700</v>
      </c>
      <c r="K4008" s="272">
        <v>15749</v>
      </c>
    </row>
    <row r="4009" spans="2:11" s="256" customFormat="1" ht="13.5" customHeight="1" x14ac:dyDescent="0.2">
      <c r="B4009" s="268"/>
      <c r="C4009" s="268"/>
      <c r="D4009" s="268"/>
      <c r="E4009" s="268"/>
      <c r="F4009" s="268">
        <v>100</v>
      </c>
      <c r="G4009" s="268">
        <v>100</v>
      </c>
      <c r="H4009" s="269">
        <v>2.9581670834515701</v>
      </c>
      <c r="I4009" s="270" t="s">
        <v>278</v>
      </c>
      <c r="J4009" s="271">
        <v>73700</v>
      </c>
      <c r="K4009" s="272">
        <v>11258</v>
      </c>
    </row>
    <row r="4010" spans="2:11" s="256" customFormat="1" ht="13.5" customHeight="1" x14ac:dyDescent="0.2">
      <c r="B4010" s="268"/>
      <c r="C4010" s="268"/>
      <c r="D4010" s="268">
        <v>61</v>
      </c>
      <c r="E4010" s="268">
        <v>0</v>
      </c>
      <c r="F4010" s="268">
        <v>58.023869684092396</v>
      </c>
      <c r="G4010" s="268">
        <v>58.073418806206199</v>
      </c>
      <c r="H4010" s="269">
        <v>3.3286437581620203</v>
      </c>
      <c r="I4010" s="270" t="s">
        <v>240</v>
      </c>
      <c r="J4010" s="271">
        <v>73700</v>
      </c>
      <c r="K4010" s="272">
        <v>15705</v>
      </c>
    </row>
    <row r="4011" spans="2:11" s="256" customFormat="1" ht="13.5" customHeight="1" x14ac:dyDescent="0.2">
      <c r="B4011" s="268"/>
      <c r="C4011" s="268"/>
      <c r="D4011" s="268"/>
      <c r="E4011" s="268"/>
      <c r="F4011" s="268">
        <v>0.50749982806949601</v>
      </c>
      <c r="G4011" s="268">
        <v>0.50728424506101211</v>
      </c>
      <c r="H4011" s="269"/>
      <c r="I4011" s="270" t="s">
        <v>279</v>
      </c>
      <c r="J4011" s="271">
        <v>73700</v>
      </c>
      <c r="K4011" s="272">
        <v>16144</v>
      </c>
    </row>
    <row r="4012" spans="2:11" s="256" customFormat="1" ht="13.5" customHeight="1" x14ac:dyDescent="0.2">
      <c r="B4012" s="273"/>
      <c r="C4012" s="273"/>
      <c r="D4012" s="273"/>
      <c r="E4012" s="273"/>
      <c r="F4012" s="273">
        <v>0.140920027347609</v>
      </c>
      <c r="G4012" s="273">
        <v>0.14189808391399603</v>
      </c>
      <c r="H4012" s="274"/>
      <c r="I4012" s="275" t="s">
        <v>508</v>
      </c>
      <c r="J4012" s="271">
        <v>73700</v>
      </c>
      <c r="K4012" s="272">
        <v>12755</v>
      </c>
    </row>
    <row r="4013" spans="2:11" s="256" customFormat="1" ht="13.5" customHeight="1" x14ac:dyDescent="0.2">
      <c r="B4013" s="273"/>
      <c r="C4013" s="273"/>
      <c r="D4013" s="273"/>
      <c r="E4013" s="273"/>
      <c r="F4013" s="273">
        <v>0</v>
      </c>
      <c r="G4013" s="273">
        <v>0</v>
      </c>
      <c r="H4013" s="274"/>
      <c r="I4013" s="275" t="s">
        <v>509</v>
      </c>
      <c r="J4013" s="271">
        <v>73700</v>
      </c>
      <c r="K4013" s="272">
        <v>12359</v>
      </c>
    </row>
    <row r="4014" spans="2:11" s="256" customFormat="1" ht="26.25" customHeight="1" x14ac:dyDescent="0.2"/>
    <row r="4015" spans="2:11" s="256" customFormat="1" ht="13.5" customHeight="1" x14ac:dyDescent="0.2">
      <c r="B4015" s="257"/>
      <c r="C4015" s="258"/>
      <c r="D4015" s="258"/>
      <c r="E4015" s="258"/>
      <c r="F4015" s="258"/>
      <c r="G4015" s="259"/>
      <c r="H4015" s="260" t="s">
        <v>403</v>
      </c>
      <c r="I4015" s="261"/>
      <c r="J4015" s="262" t="s">
        <v>228</v>
      </c>
      <c r="K4015" s="262" t="s">
        <v>229</v>
      </c>
    </row>
    <row r="4016" spans="2:11" s="256" customFormat="1" ht="13.5" customHeight="1" x14ac:dyDescent="0.2">
      <c r="B4016" s="263"/>
      <c r="C4016" s="264"/>
      <c r="D4016" s="264"/>
      <c r="E4016" s="264"/>
      <c r="F4016" s="369" t="s">
        <v>230</v>
      </c>
      <c r="G4016" s="369"/>
      <c r="H4016" s="369"/>
      <c r="I4016" s="261"/>
      <c r="J4016" s="261"/>
      <c r="K4016" s="265"/>
    </row>
    <row r="4017" spans="2:11" s="256" customFormat="1" ht="13.5" customHeight="1" x14ac:dyDescent="0.2">
      <c r="B4017" s="367" t="s">
        <v>231</v>
      </c>
      <c r="C4017" s="367"/>
      <c r="D4017" s="367" t="s">
        <v>232</v>
      </c>
      <c r="E4017" s="367"/>
      <c r="F4017" s="266" t="s">
        <v>232</v>
      </c>
      <c r="G4017" s="266" t="s">
        <v>232</v>
      </c>
      <c r="H4017" s="368" t="s">
        <v>231</v>
      </c>
      <c r="I4017" s="267" t="s">
        <v>233</v>
      </c>
      <c r="J4017" s="261"/>
      <c r="K4017" s="265"/>
    </row>
    <row r="4018" spans="2:11" s="256" customFormat="1" ht="13.5" customHeight="1" x14ac:dyDescent="0.2">
      <c r="B4018" s="266" t="s">
        <v>234</v>
      </c>
      <c r="C4018" s="266" t="s">
        <v>235</v>
      </c>
      <c r="D4018" s="266" t="s">
        <v>234</v>
      </c>
      <c r="E4018" s="266" t="s">
        <v>235</v>
      </c>
      <c r="F4018" s="266" t="s">
        <v>592</v>
      </c>
      <c r="G4018" s="266" t="s">
        <v>592</v>
      </c>
      <c r="H4018" s="368"/>
      <c r="I4018" s="261"/>
      <c r="J4018" s="261"/>
      <c r="K4018" s="265"/>
    </row>
    <row r="4019" spans="2:11" s="256" customFormat="1" ht="13.5" customHeight="1" x14ac:dyDescent="0.2">
      <c r="B4019" s="268"/>
      <c r="C4019" s="268"/>
      <c r="D4019" s="268">
        <v>0</v>
      </c>
      <c r="E4019" s="268">
        <v>0</v>
      </c>
      <c r="F4019" s="268"/>
      <c r="G4019" s="268"/>
      <c r="H4019" s="269"/>
      <c r="I4019" s="270" t="s">
        <v>238</v>
      </c>
      <c r="J4019" s="271">
        <v>73735</v>
      </c>
      <c r="K4019" s="272">
        <v>13595</v>
      </c>
    </row>
    <row r="4020" spans="2:11" s="256" customFormat="1" ht="13.5" customHeight="1" x14ac:dyDescent="0.2">
      <c r="B4020" s="268"/>
      <c r="C4020" s="268"/>
      <c r="D4020" s="268">
        <v>37</v>
      </c>
      <c r="E4020" s="268">
        <v>31</v>
      </c>
      <c r="F4020" s="268"/>
      <c r="G4020" s="268"/>
      <c r="H4020" s="269"/>
      <c r="I4020" s="270" t="s">
        <v>239</v>
      </c>
      <c r="J4020" s="271">
        <v>73735</v>
      </c>
      <c r="K4020" s="272">
        <v>15704</v>
      </c>
    </row>
    <row r="4021" spans="2:11" s="256" customFormat="1" ht="13.5" customHeight="1" x14ac:dyDescent="0.2">
      <c r="B4021" s="268"/>
      <c r="C4021" s="268"/>
      <c r="D4021" s="268">
        <v>65</v>
      </c>
      <c r="E4021" s="268">
        <v>59</v>
      </c>
      <c r="F4021" s="268"/>
      <c r="G4021" s="268"/>
      <c r="H4021" s="269"/>
      <c r="I4021" s="270" t="s">
        <v>240</v>
      </c>
      <c r="J4021" s="271">
        <v>73735</v>
      </c>
      <c r="K4021" s="272">
        <v>15705</v>
      </c>
    </row>
    <row r="4022" spans="2:11" s="256" customFormat="1" ht="26.25" customHeight="1" x14ac:dyDescent="0.2"/>
    <row r="4023" spans="2:11" s="256" customFormat="1" ht="13.5" customHeight="1" x14ac:dyDescent="0.2">
      <c r="B4023" s="257"/>
      <c r="C4023" s="258"/>
      <c r="D4023" s="258"/>
      <c r="E4023" s="258"/>
      <c r="F4023" s="258"/>
      <c r="G4023" s="259"/>
      <c r="H4023" s="260" t="s">
        <v>404</v>
      </c>
      <c r="I4023" s="261"/>
      <c r="J4023" s="262" t="s">
        <v>228</v>
      </c>
      <c r="K4023" s="262" t="s">
        <v>229</v>
      </c>
    </row>
    <row r="4024" spans="2:11" s="256" customFormat="1" ht="13.5" customHeight="1" x14ac:dyDescent="0.2">
      <c r="B4024" s="263"/>
      <c r="C4024" s="264"/>
      <c r="D4024" s="264"/>
      <c r="E4024" s="264"/>
      <c r="F4024" s="369" t="s">
        <v>659</v>
      </c>
      <c r="G4024" s="369"/>
      <c r="H4024" s="369"/>
      <c r="I4024" s="261"/>
      <c r="J4024" s="261"/>
      <c r="K4024" s="265"/>
    </row>
    <row r="4025" spans="2:11" s="256" customFormat="1" ht="13.5" customHeight="1" x14ac:dyDescent="0.2">
      <c r="B4025" s="367" t="s">
        <v>231</v>
      </c>
      <c r="C4025" s="367"/>
      <c r="D4025" s="367" t="s">
        <v>232</v>
      </c>
      <c r="E4025" s="367"/>
      <c r="F4025" s="266" t="s">
        <v>232</v>
      </c>
      <c r="G4025" s="266" t="s">
        <v>232</v>
      </c>
      <c r="H4025" s="368" t="s">
        <v>231</v>
      </c>
      <c r="I4025" s="267" t="s">
        <v>233</v>
      </c>
      <c r="J4025" s="261"/>
      <c r="K4025" s="265"/>
    </row>
    <row r="4026" spans="2:11" s="256" customFormat="1" ht="13.5" customHeight="1" x14ac:dyDescent="0.2">
      <c r="B4026" s="266" t="s">
        <v>234</v>
      </c>
      <c r="C4026" s="266" t="s">
        <v>235</v>
      </c>
      <c r="D4026" s="266" t="s">
        <v>234</v>
      </c>
      <c r="E4026" s="266" t="s">
        <v>235</v>
      </c>
      <c r="F4026" s="266" t="s">
        <v>592</v>
      </c>
      <c r="G4026" s="266" t="s">
        <v>594</v>
      </c>
      <c r="H4026" s="368"/>
      <c r="I4026" s="261"/>
      <c r="J4026" s="261"/>
      <c r="K4026" s="265"/>
    </row>
    <row r="4027" spans="2:11" s="256" customFormat="1" ht="13.5" customHeight="1" x14ac:dyDescent="0.2">
      <c r="B4027" s="268"/>
      <c r="C4027" s="268"/>
      <c r="D4027" s="268"/>
      <c r="E4027" s="268"/>
      <c r="F4027" s="268">
        <v>35.8363920968579</v>
      </c>
      <c r="G4027" s="268">
        <v>35.828493843353897</v>
      </c>
      <c r="H4027" s="269">
        <v>3.4114728393979799</v>
      </c>
      <c r="I4027" s="270" t="s">
        <v>236</v>
      </c>
      <c r="J4027" s="271">
        <v>73751</v>
      </c>
      <c r="K4027" s="272">
        <v>13591</v>
      </c>
    </row>
    <row r="4028" spans="2:11" s="256" customFormat="1" ht="13.5" customHeight="1" x14ac:dyDescent="0.2">
      <c r="B4028" s="268"/>
      <c r="C4028" s="268"/>
      <c r="D4028" s="268"/>
      <c r="E4028" s="268"/>
      <c r="F4028" s="268">
        <v>35.8363920968579</v>
      </c>
      <c r="G4028" s="268">
        <v>35.828493843353897</v>
      </c>
      <c r="H4028" s="269">
        <v>3.4114728393979799</v>
      </c>
      <c r="I4028" s="270" t="s">
        <v>250</v>
      </c>
      <c r="J4028" s="271">
        <v>73751</v>
      </c>
      <c r="K4028" s="272">
        <v>19967</v>
      </c>
    </row>
    <row r="4029" spans="2:11" s="256" customFormat="1" ht="13.5" customHeight="1" x14ac:dyDescent="0.2">
      <c r="B4029" s="273"/>
      <c r="C4029" s="273"/>
      <c r="D4029" s="273"/>
      <c r="E4029" s="273"/>
      <c r="F4029" s="273">
        <v>12.721401402748201</v>
      </c>
      <c r="G4029" s="273">
        <v>12.730180055899499</v>
      </c>
      <c r="H4029" s="274">
        <v>4.0315177098353301</v>
      </c>
      <c r="I4029" s="275" t="s">
        <v>251</v>
      </c>
      <c r="J4029" s="271">
        <v>73751</v>
      </c>
      <c r="K4029" s="272">
        <v>15744</v>
      </c>
    </row>
    <row r="4030" spans="2:11" s="256" customFormat="1" ht="13.5" customHeight="1" x14ac:dyDescent="0.2">
      <c r="B4030" s="273"/>
      <c r="C4030" s="273"/>
      <c r="D4030" s="273"/>
      <c r="E4030" s="273"/>
      <c r="F4030" s="273">
        <v>23.114990694109601</v>
      </c>
      <c r="G4030" s="273">
        <v>23.098313787454398</v>
      </c>
      <c r="H4030" s="274">
        <v>3.0702293671884697</v>
      </c>
      <c r="I4030" s="275" t="s">
        <v>252</v>
      </c>
      <c r="J4030" s="271">
        <v>73751</v>
      </c>
      <c r="K4030" s="272">
        <v>13462</v>
      </c>
    </row>
    <row r="4031" spans="2:11" s="256" customFormat="1" ht="13.5" customHeight="1" x14ac:dyDescent="0.2">
      <c r="B4031" s="273"/>
      <c r="C4031" s="273"/>
      <c r="D4031" s="273"/>
      <c r="E4031" s="273"/>
      <c r="F4031" s="273">
        <v>0</v>
      </c>
      <c r="G4031" s="273">
        <v>0</v>
      </c>
      <c r="H4031" s="274"/>
      <c r="I4031" s="275" t="s">
        <v>253</v>
      </c>
      <c r="J4031" s="271">
        <v>73751</v>
      </c>
      <c r="K4031" s="272">
        <v>15544</v>
      </c>
    </row>
    <row r="4032" spans="2:11" s="256" customFormat="1" ht="13.5" customHeight="1" x14ac:dyDescent="0.2">
      <c r="B4032" s="273"/>
      <c r="C4032" s="273"/>
      <c r="D4032" s="273"/>
      <c r="E4032" s="273"/>
      <c r="F4032" s="273">
        <v>0</v>
      </c>
      <c r="G4032" s="273">
        <v>0</v>
      </c>
      <c r="H4032" s="274"/>
      <c r="I4032" s="275" t="s">
        <v>254</v>
      </c>
      <c r="J4032" s="271">
        <v>73751</v>
      </c>
      <c r="K4032" s="272">
        <v>12978</v>
      </c>
    </row>
    <row r="4033" spans="2:11" s="256" customFormat="1" ht="13.5" customHeight="1" x14ac:dyDescent="0.2">
      <c r="B4033" s="268"/>
      <c r="C4033" s="268"/>
      <c r="D4033" s="268"/>
      <c r="E4033" s="268"/>
      <c r="F4033" s="268">
        <v>35.610572413057497</v>
      </c>
      <c r="G4033" s="268">
        <v>35.647027440177702</v>
      </c>
      <c r="H4033" s="269">
        <v>2.1164340205246601</v>
      </c>
      <c r="I4033" s="270" t="s">
        <v>237</v>
      </c>
      <c r="J4033" s="271">
        <v>73751</v>
      </c>
      <c r="K4033" s="272">
        <v>17726</v>
      </c>
    </row>
    <row r="4034" spans="2:11" s="256" customFormat="1" ht="13.5" customHeight="1" x14ac:dyDescent="0.2">
      <c r="B4034" s="273"/>
      <c r="C4034" s="273"/>
      <c r="D4034" s="273"/>
      <c r="E4034" s="273"/>
      <c r="F4034" s="273">
        <v>5.8576957678659598</v>
      </c>
      <c r="G4034" s="273">
        <v>5.8628188270872901</v>
      </c>
      <c r="H4034" s="274"/>
      <c r="I4034" s="275" t="s">
        <v>255</v>
      </c>
      <c r="J4034" s="271">
        <v>73751</v>
      </c>
      <c r="K4034" s="272">
        <v>17727</v>
      </c>
    </row>
    <row r="4035" spans="2:11" s="256" customFormat="1" ht="13.5" customHeight="1" x14ac:dyDescent="0.2">
      <c r="B4035" s="268"/>
      <c r="C4035" s="268"/>
      <c r="D4035" s="268"/>
      <c r="E4035" s="268"/>
      <c r="F4035" s="268">
        <v>29.752876645191595</v>
      </c>
      <c r="G4035" s="268">
        <v>29.784208613090403</v>
      </c>
      <c r="H4035" s="269">
        <v>2.5331139521103201</v>
      </c>
      <c r="I4035" s="270" t="s">
        <v>256</v>
      </c>
      <c r="J4035" s="271">
        <v>73751</v>
      </c>
      <c r="K4035" s="272">
        <v>13592</v>
      </c>
    </row>
    <row r="4036" spans="2:11" s="256" customFormat="1" ht="13.5" customHeight="1" x14ac:dyDescent="0.2">
      <c r="B4036" s="273"/>
      <c r="C4036" s="273"/>
      <c r="D4036" s="273"/>
      <c r="E4036" s="273"/>
      <c r="F4036" s="273">
        <v>0</v>
      </c>
      <c r="G4036" s="273">
        <v>0</v>
      </c>
      <c r="H4036" s="274"/>
      <c r="I4036" s="275" t="s">
        <v>257</v>
      </c>
      <c r="J4036" s="271">
        <v>73751</v>
      </c>
      <c r="K4036" s="272">
        <v>11566</v>
      </c>
    </row>
    <row r="4037" spans="2:11" s="256" customFormat="1" ht="13.5" customHeight="1" x14ac:dyDescent="0.2">
      <c r="B4037" s="273"/>
      <c r="C4037" s="273"/>
      <c r="D4037" s="273"/>
      <c r="E4037" s="273"/>
      <c r="F4037" s="273">
        <v>28.003808090048601</v>
      </c>
      <c r="G4037" s="273">
        <v>28.038879336500599</v>
      </c>
      <c r="H4037" s="274">
        <v>2.5074422542850399</v>
      </c>
      <c r="I4037" s="275" t="s">
        <v>258</v>
      </c>
      <c r="J4037" s="271">
        <v>73751</v>
      </c>
      <c r="K4037" s="272">
        <v>13419</v>
      </c>
    </row>
    <row r="4038" spans="2:11" s="256" customFormat="1" ht="13.5" customHeight="1" x14ac:dyDescent="0.2">
      <c r="B4038" s="273"/>
      <c r="C4038" s="273"/>
      <c r="D4038" s="273"/>
      <c r="E4038" s="273"/>
      <c r="F4038" s="273">
        <v>0</v>
      </c>
      <c r="G4038" s="273">
        <v>0</v>
      </c>
      <c r="H4038" s="274"/>
      <c r="I4038" s="275" t="s">
        <v>259</v>
      </c>
      <c r="J4038" s="271">
        <v>73751</v>
      </c>
      <c r="K4038" s="272">
        <v>11568</v>
      </c>
    </row>
    <row r="4039" spans="2:11" s="256" customFormat="1" ht="13.5" customHeight="1" x14ac:dyDescent="0.2">
      <c r="B4039" s="273"/>
      <c r="C4039" s="273"/>
      <c r="D4039" s="273"/>
      <c r="E4039" s="273"/>
      <c r="F4039" s="273">
        <v>1.22262641728344</v>
      </c>
      <c r="G4039" s="273">
        <v>1.21842629938409</v>
      </c>
      <c r="H4039" s="274">
        <v>3.82</v>
      </c>
      <c r="I4039" s="275" t="s">
        <v>260</v>
      </c>
      <c r="J4039" s="271">
        <v>73751</v>
      </c>
      <c r="K4039" s="272">
        <v>12479</v>
      </c>
    </row>
    <row r="4040" spans="2:11" s="256" customFormat="1" ht="13.5" customHeight="1" x14ac:dyDescent="0.2">
      <c r="B4040" s="273"/>
      <c r="C4040" s="273"/>
      <c r="D4040" s="273"/>
      <c r="E4040" s="273"/>
      <c r="F4040" s="273">
        <v>0.52644213785952909</v>
      </c>
      <c r="G4040" s="273">
        <v>0.52690297720576096</v>
      </c>
      <c r="H4040" s="274">
        <v>0.91</v>
      </c>
      <c r="I4040" s="275" t="s">
        <v>261</v>
      </c>
      <c r="J4040" s="271">
        <v>73751</v>
      </c>
      <c r="K4040" s="272">
        <v>12480</v>
      </c>
    </row>
    <row r="4041" spans="2:11" s="256" customFormat="1" ht="13.5" customHeight="1" x14ac:dyDescent="0.2">
      <c r="B4041" s="273"/>
      <c r="C4041" s="273"/>
      <c r="D4041" s="273"/>
      <c r="E4041" s="273"/>
      <c r="F4041" s="273">
        <v>0</v>
      </c>
      <c r="G4041" s="273">
        <v>0</v>
      </c>
      <c r="H4041" s="274"/>
      <c r="I4041" s="275" t="s">
        <v>262</v>
      </c>
      <c r="J4041" s="271">
        <v>73751</v>
      </c>
      <c r="K4041" s="272">
        <v>11578</v>
      </c>
    </row>
    <row r="4042" spans="2:11" s="256" customFormat="1" ht="13.5" customHeight="1" x14ac:dyDescent="0.2">
      <c r="B4042" s="273"/>
      <c r="C4042" s="273"/>
      <c r="D4042" s="273"/>
      <c r="E4042" s="273"/>
      <c r="F4042" s="273">
        <v>0</v>
      </c>
      <c r="G4042" s="273">
        <v>0</v>
      </c>
      <c r="H4042" s="274"/>
      <c r="I4042" s="275" t="s">
        <v>263</v>
      </c>
      <c r="J4042" s="271">
        <v>73751</v>
      </c>
      <c r="K4042" s="272">
        <v>12497</v>
      </c>
    </row>
    <row r="4043" spans="2:11" s="256" customFormat="1" ht="13.5" customHeight="1" x14ac:dyDescent="0.2">
      <c r="B4043" s="273"/>
      <c r="C4043" s="273"/>
      <c r="D4043" s="273"/>
      <c r="E4043" s="273"/>
      <c r="F4043" s="273">
        <v>0</v>
      </c>
      <c r="G4043" s="273">
        <v>0</v>
      </c>
      <c r="H4043" s="274"/>
      <c r="I4043" s="275" t="s">
        <v>264</v>
      </c>
      <c r="J4043" s="271">
        <v>73751</v>
      </c>
      <c r="K4043" s="272">
        <v>15546</v>
      </c>
    </row>
    <row r="4044" spans="2:11" s="256" customFormat="1" ht="13.5" customHeight="1" x14ac:dyDescent="0.2">
      <c r="B4044" s="273"/>
      <c r="C4044" s="273"/>
      <c r="D4044" s="273"/>
      <c r="E4044" s="273"/>
      <c r="F4044" s="273">
        <v>0</v>
      </c>
      <c r="G4044" s="273">
        <v>0</v>
      </c>
      <c r="H4044" s="274"/>
      <c r="I4044" s="275" t="s">
        <v>265</v>
      </c>
      <c r="J4044" s="271">
        <v>73751</v>
      </c>
      <c r="K4044" s="272">
        <v>12481</v>
      </c>
    </row>
    <row r="4045" spans="2:11" s="256" customFormat="1" ht="13.5" customHeight="1" x14ac:dyDescent="0.2">
      <c r="B4045" s="268"/>
      <c r="C4045" s="268"/>
      <c r="D4045" s="268"/>
      <c r="E4045" s="268"/>
      <c r="F4045" s="268">
        <v>14.736849090797099</v>
      </c>
      <c r="G4045" s="268">
        <v>14.783357422908098</v>
      </c>
      <c r="H4045" s="269">
        <v>1.00606702908748</v>
      </c>
      <c r="I4045" s="270" t="s">
        <v>266</v>
      </c>
      <c r="J4045" s="271">
        <v>73751</v>
      </c>
      <c r="K4045" s="272">
        <v>13594</v>
      </c>
    </row>
    <row r="4046" spans="2:11" s="256" customFormat="1" ht="13.5" customHeight="1" x14ac:dyDescent="0.2">
      <c r="B4046" s="273"/>
      <c r="C4046" s="273"/>
      <c r="D4046" s="273"/>
      <c r="E4046" s="273"/>
      <c r="F4046" s="273">
        <v>0</v>
      </c>
      <c r="G4046" s="273">
        <v>0</v>
      </c>
      <c r="H4046" s="274"/>
      <c r="I4046" s="275" t="s">
        <v>267</v>
      </c>
      <c r="J4046" s="271">
        <v>73751</v>
      </c>
      <c r="K4046" s="272">
        <v>15609</v>
      </c>
    </row>
    <row r="4047" spans="2:11" s="256" customFormat="1" ht="13.5" customHeight="1" x14ac:dyDescent="0.2">
      <c r="B4047" s="273"/>
      <c r="C4047" s="273"/>
      <c r="D4047" s="273"/>
      <c r="E4047" s="273"/>
      <c r="F4047" s="273">
        <v>14.5100713557721</v>
      </c>
      <c r="G4047" s="273">
        <v>14.554977916648898</v>
      </c>
      <c r="H4047" s="274">
        <v>1.02179083888454</v>
      </c>
      <c r="I4047" s="275" t="s">
        <v>268</v>
      </c>
      <c r="J4047" s="271">
        <v>73751</v>
      </c>
      <c r="K4047" s="272">
        <v>11524</v>
      </c>
    </row>
    <row r="4048" spans="2:11" s="256" customFormat="1" ht="13.5" customHeight="1" x14ac:dyDescent="0.2">
      <c r="B4048" s="273"/>
      <c r="C4048" s="273"/>
      <c r="D4048" s="273"/>
      <c r="E4048" s="273"/>
      <c r="F4048" s="273">
        <v>0</v>
      </c>
      <c r="G4048" s="273">
        <v>0</v>
      </c>
      <c r="H4048" s="274"/>
      <c r="I4048" s="275" t="s">
        <v>269</v>
      </c>
      <c r="J4048" s="271">
        <v>73751</v>
      </c>
      <c r="K4048" s="272">
        <v>15745</v>
      </c>
    </row>
    <row r="4049" spans="2:11" s="256" customFormat="1" ht="13.5" customHeight="1" x14ac:dyDescent="0.2">
      <c r="B4049" s="273"/>
      <c r="C4049" s="273"/>
      <c r="D4049" s="273"/>
      <c r="E4049" s="273"/>
      <c r="F4049" s="273">
        <v>0</v>
      </c>
      <c r="G4049" s="273">
        <v>0</v>
      </c>
      <c r="H4049" s="274"/>
      <c r="I4049" s="275" t="s">
        <v>270</v>
      </c>
      <c r="J4049" s="271">
        <v>73751</v>
      </c>
      <c r="K4049" s="272">
        <v>15545</v>
      </c>
    </row>
    <row r="4050" spans="2:11" s="256" customFormat="1" ht="13.5" customHeight="1" x14ac:dyDescent="0.2">
      <c r="B4050" s="268"/>
      <c r="C4050" s="268"/>
      <c r="D4050" s="268">
        <v>0</v>
      </c>
      <c r="E4050" s="268">
        <v>0</v>
      </c>
      <c r="F4050" s="268">
        <v>13.816186399287501</v>
      </c>
      <c r="G4050" s="268">
        <v>13.7411212935602</v>
      </c>
      <c r="H4050" s="269"/>
      <c r="I4050" s="270" t="s">
        <v>238</v>
      </c>
      <c r="J4050" s="271">
        <v>73751</v>
      </c>
      <c r="K4050" s="272">
        <v>13595</v>
      </c>
    </row>
    <row r="4051" spans="2:11" s="256" customFormat="1" ht="13.5" customHeight="1" x14ac:dyDescent="0.2">
      <c r="B4051" s="273"/>
      <c r="C4051" s="273"/>
      <c r="D4051" s="273"/>
      <c r="E4051" s="273"/>
      <c r="F4051" s="273">
        <v>0</v>
      </c>
      <c r="G4051" s="273">
        <v>0</v>
      </c>
      <c r="H4051" s="274"/>
      <c r="I4051" s="275" t="s">
        <v>271</v>
      </c>
      <c r="J4051" s="271">
        <v>73751</v>
      </c>
      <c r="K4051" s="272">
        <v>15610</v>
      </c>
    </row>
    <row r="4052" spans="2:11" s="256" customFormat="1" ht="13.5" customHeight="1" x14ac:dyDescent="0.2">
      <c r="B4052" s="273"/>
      <c r="C4052" s="273"/>
      <c r="D4052" s="273"/>
      <c r="E4052" s="273"/>
      <c r="F4052" s="273">
        <v>4.5476682067184298</v>
      </c>
      <c r="G4052" s="273">
        <v>4.5310844855194397</v>
      </c>
      <c r="H4052" s="274"/>
      <c r="I4052" s="275" t="s">
        <v>246</v>
      </c>
      <c r="J4052" s="271">
        <v>73751</v>
      </c>
      <c r="K4052" s="272">
        <v>15611</v>
      </c>
    </row>
    <row r="4053" spans="2:11" s="256" customFormat="1" ht="13.5" customHeight="1" x14ac:dyDescent="0.2">
      <c r="B4053" s="273"/>
      <c r="C4053" s="273"/>
      <c r="D4053" s="273"/>
      <c r="E4053" s="273"/>
      <c r="F4053" s="273">
        <v>9.2685181925690703</v>
      </c>
      <c r="G4053" s="273">
        <v>9.2100368080407886</v>
      </c>
      <c r="H4053" s="274"/>
      <c r="I4053" s="275" t="s">
        <v>272</v>
      </c>
      <c r="J4053" s="271">
        <v>73751</v>
      </c>
      <c r="K4053" s="272">
        <v>15608</v>
      </c>
    </row>
    <row r="4054" spans="2:11" s="256" customFormat="1" ht="13.5" customHeight="1" x14ac:dyDescent="0.2">
      <c r="B4054" s="268"/>
      <c r="C4054" s="268"/>
      <c r="D4054" s="268"/>
      <c r="E4054" s="268"/>
      <c r="F4054" s="268">
        <v>0</v>
      </c>
      <c r="G4054" s="268">
        <v>0</v>
      </c>
      <c r="H4054" s="269"/>
      <c r="I4054" s="270" t="s">
        <v>273</v>
      </c>
      <c r="J4054" s="271">
        <v>73751</v>
      </c>
      <c r="K4054" s="272">
        <v>15584</v>
      </c>
    </row>
    <row r="4055" spans="2:11" s="256" customFormat="1" ht="13.5" customHeight="1" x14ac:dyDescent="0.2">
      <c r="B4055" s="268"/>
      <c r="C4055" s="268"/>
      <c r="D4055" s="268"/>
      <c r="E4055" s="268"/>
      <c r="F4055" s="268">
        <v>0</v>
      </c>
      <c r="G4055" s="268">
        <v>0</v>
      </c>
      <c r="H4055" s="269"/>
      <c r="I4055" s="270" t="s">
        <v>274</v>
      </c>
      <c r="J4055" s="271">
        <v>73751</v>
      </c>
      <c r="K4055" s="272">
        <v>17728</v>
      </c>
    </row>
    <row r="4056" spans="2:11" s="256" customFormat="1" ht="13.5" customHeight="1" x14ac:dyDescent="0.2">
      <c r="B4056" s="268"/>
      <c r="C4056" s="268"/>
      <c r="D4056" s="268"/>
      <c r="E4056" s="268"/>
      <c r="F4056" s="268">
        <v>0</v>
      </c>
      <c r="G4056" s="268">
        <v>0</v>
      </c>
      <c r="H4056" s="269"/>
      <c r="I4056" s="270" t="s">
        <v>275</v>
      </c>
      <c r="J4056" s="271">
        <v>73751</v>
      </c>
      <c r="K4056" s="272">
        <v>15624</v>
      </c>
    </row>
    <row r="4057" spans="2:11" s="256" customFormat="1" ht="13.5" customHeight="1" x14ac:dyDescent="0.2">
      <c r="B4057" s="268"/>
      <c r="C4057" s="268"/>
      <c r="D4057" s="268">
        <v>7.5</v>
      </c>
      <c r="E4057" s="268">
        <v>2.5</v>
      </c>
      <c r="F4057" s="268">
        <v>6.0844735028910302</v>
      </c>
      <c r="G4057" s="268">
        <v>6.091198333346469</v>
      </c>
      <c r="H4057" s="269"/>
      <c r="I4057" s="270" t="s">
        <v>276</v>
      </c>
      <c r="J4057" s="271">
        <v>73751</v>
      </c>
      <c r="K4057" s="272">
        <v>15644</v>
      </c>
    </row>
    <row r="4058" spans="2:11" s="256" customFormat="1" ht="13.5" customHeight="1" x14ac:dyDescent="0.2">
      <c r="B4058" s="268"/>
      <c r="C4058" s="268"/>
      <c r="D4058" s="268">
        <v>57.5</v>
      </c>
      <c r="E4058" s="268">
        <v>0</v>
      </c>
      <c r="F4058" s="268">
        <v>39.374130605024703</v>
      </c>
      <c r="G4058" s="268">
        <v>39.398620980693202</v>
      </c>
      <c r="H4058" s="269">
        <v>2.3097418303910899</v>
      </c>
      <c r="I4058" s="270" t="s">
        <v>239</v>
      </c>
      <c r="J4058" s="271">
        <v>73751</v>
      </c>
      <c r="K4058" s="272">
        <v>15704</v>
      </c>
    </row>
    <row r="4059" spans="2:11" s="256" customFormat="1" ht="13.5" customHeight="1" x14ac:dyDescent="0.2">
      <c r="B4059" s="268"/>
      <c r="C4059" s="268"/>
      <c r="D4059" s="268"/>
      <c r="E4059" s="268"/>
      <c r="F4059" s="268">
        <v>0</v>
      </c>
      <c r="G4059" s="268">
        <v>0</v>
      </c>
      <c r="H4059" s="269"/>
      <c r="I4059" s="270" t="s">
        <v>277</v>
      </c>
      <c r="J4059" s="271">
        <v>73751</v>
      </c>
      <c r="K4059" s="272">
        <v>15749</v>
      </c>
    </row>
    <row r="4060" spans="2:11" s="256" customFormat="1" ht="13.5" customHeight="1" x14ac:dyDescent="0.2">
      <c r="B4060" s="268"/>
      <c r="C4060" s="268"/>
      <c r="D4060" s="268"/>
      <c r="E4060" s="268"/>
      <c r="F4060" s="268">
        <v>100</v>
      </c>
      <c r="G4060" s="268">
        <v>100</v>
      </c>
      <c r="H4060" s="269">
        <v>2.1244856322868801</v>
      </c>
      <c r="I4060" s="270" t="s">
        <v>278</v>
      </c>
      <c r="J4060" s="271">
        <v>73751</v>
      </c>
      <c r="K4060" s="272">
        <v>11258</v>
      </c>
    </row>
    <row r="4061" spans="2:11" s="256" customFormat="1" ht="13.5" customHeight="1" x14ac:dyDescent="0.2">
      <c r="B4061" s="268"/>
      <c r="C4061" s="268"/>
      <c r="D4061" s="268">
        <v>47.5</v>
      </c>
      <c r="E4061" s="268">
        <v>42.5</v>
      </c>
      <c r="F4061" s="268">
        <v>40.7252094927968</v>
      </c>
      <c r="G4061" s="268">
        <v>40.769059392400102</v>
      </c>
      <c r="H4061" s="269">
        <v>2.9835202384034698</v>
      </c>
      <c r="I4061" s="270" t="s">
        <v>240</v>
      </c>
      <c r="J4061" s="271">
        <v>73751</v>
      </c>
      <c r="K4061" s="272">
        <v>15705</v>
      </c>
    </row>
    <row r="4062" spans="2:11" s="256" customFormat="1" ht="13.5" customHeight="1" x14ac:dyDescent="0.2">
      <c r="B4062" s="268"/>
      <c r="C4062" s="268"/>
      <c r="D4062" s="268"/>
      <c r="E4062" s="268"/>
      <c r="F4062" s="268">
        <v>10.269000571360701</v>
      </c>
      <c r="G4062" s="268">
        <v>10.287185884336299</v>
      </c>
      <c r="H4062" s="269">
        <v>1.44378782334844</v>
      </c>
      <c r="I4062" s="270" t="s">
        <v>279</v>
      </c>
      <c r="J4062" s="271">
        <v>73751</v>
      </c>
      <c r="K4062" s="272">
        <v>16144</v>
      </c>
    </row>
    <row r="4063" spans="2:11" s="256" customFormat="1" ht="13.5" customHeight="1" x14ac:dyDescent="0.2">
      <c r="B4063" s="273"/>
      <c r="C4063" s="273"/>
      <c r="D4063" s="273"/>
      <c r="E4063" s="273"/>
      <c r="F4063" s="273">
        <v>0.22677773502506601</v>
      </c>
      <c r="G4063" s="273">
        <v>0.228379506259177</v>
      </c>
      <c r="H4063" s="274"/>
      <c r="I4063" s="275" t="s">
        <v>508</v>
      </c>
      <c r="J4063" s="271">
        <v>73751</v>
      </c>
      <c r="K4063" s="272">
        <v>12755</v>
      </c>
    </row>
    <row r="4064" spans="2:11" s="256" customFormat="1" ht="13.5" customHeight="1" x14ac:dyDescent="0.2">
      <c r="B4064" s="273"/>
      <c r="C4064" s="273"/>
      <c r="D4064" s="273"/>
      <c r="E4064" s="273"/>
      <c r="F4064" s="273">
        <v>0</v>
      </c>
      <c r="G4064" s="273">
        <v>0</v>
      </c>
      <c r="H4064" s="274"/>
      <c r="I4064" s="275" t="s">
        <v>509</v>
      </c>
      <c r="J4064" s="271">
        <v>73751</v>
      </c>
      <c r="K4064" s="272">
        <v>12359</v>
      </c>
    </row>
    <row r="4065" spans="2:11" s="256" customFormat="1" ht="26.25" customHeight="1" x14ac:dyDescent="0.2"/>
    <row r="4066" spans="2:11" s="256" customFormat="1" ht="13.5" customHeight="1" x14ac:dyDescent="0.2">
      <c r="B4066" s="257"/>
      <c r="C4066" s="258"/>
      <c r="D4066" s="258"/>
      <c r="E4066" s="258"/>
      <c r="F4066" s="258"/>
      <c r="G4066" s="259"/>
      <c r="H4066" s="260" t="s">
        <v>405</v>
      </c>
      <c r="I4066" s="261"/>
      <c r="J4066" s="262" t="s">
        <v>228</v>
      </c>
      <c r="K4066" s="262" t="s">
        <v>229</v>
      </c>
    </row>
    <row r="4067" spans="2:11" s="256" customFormat="1" ht="13.5" customHeight="1" x14ac:dyDescent="0.2">
      <c r="B4067" s="263"/>
      <c r="C4067" s="264"/>
      <c r="D4067" s="264"/>
      <c r="E4067" s="264"/>
      <c r="F4067" s="369" t="s">
        <v>660</v>
      </c>
      <c r="G4067" s="369"/>
      <c r="H4067" s="369"/>
      <c r="I4067" s="261"/>
      <c r="J4067" s="261"/>
      <c r="K4067" s="265"/>
    </row>
    <row r="4068" spans="2:11" s="256" customFormat="1" ht="13.5" customHeight="1" x14ac:dyDescent="0.2">
      <c r="B4068" s="367" t="s">
        <v>231</v>
      </c>
      <c r="C4068" s="367"/>
      <c r="D4068" s="367" t="s">
        <v>232</v>
      </c>
      <c r="E4068" s="367"/>
      <c r="F4068" s="266" t="s">
        <v>232</v>
      </c>
      <c r="G4068" s="266" t="s">
        <v>232</v>
      </c>
      <c r="H4068" s="368" t="s">
        <v>231</v>
      </c>
      <c r="I4068" s="267" t="s">
        <v>233</v>
      </c>
      <c r="J4068" s="261"/>
      <c r="K4068" s="265"/>
    </row>
    <row r="4069" spans="2:11" s="256" customFormat="1" ht="13.5" customHeight="1" x14ac:dyDescent="0.2">
      <c r="B4069" s="266" t="s">
        <v>234</v>
      </c>
      <c r="C4069" s="266" t="s">
        <v>235</v>
      </c>
      <c r="D4069" s="266" t="s">
        <v>234</v>
      </c>
      <c r="E4069" s="266" t="s">
        <v>235</v>
      </c>
      <c r="F4069" s="266" t="s">
        <v>592</v>
      </c>
      <c r="G4069" s="266" t="s">
        <v>594</v>
      </c>
      <c r="H4069" s="368"/>
      <c r="I4069" s="261"/>
      <c r="J4069" s="261"/>
      <c r="K4069" s="265"/>
    </row>
    <row r="4070" spans="2:11" s="256" customFormat="1" ht="13.5" customHeight="1" x14ac:dyDescent="0.2">
      <c r="B4070" s="268"/>
      <c r="C4070" s="268"/>
      <c r="D4070" s="268"/>
      <c r="E4070" s="268"/>
      <c r="F4070" s="268">
        <v>43.229304352838696</v>
      </c>
      <c r="G4070" s="268">
        <v>43.236435941554198</v>
      </c>
      <c r="H4070" s="269">
        <v>3.4394071589611097</v>
      </c>
      <c r="I4070" s="270" t="s">
        <v>236</v>
      </c>
      <c r="J4070" s="271">
        <v>73778</v>
      </c>
      <c r="K4070" s="272">
        <v>13591</v>
      </c>
    </row>
    <row r="4071" spans="2:11" s="256" customFormat="1" ht="13.5" customHeight="1" x14ac:dyDescent="0.2">
      <c r="B4071" s="268"/>
      <c r="C4071" s="268"/>
      <c r="D4071" s="268"/>
      <c r="E4071" s="268"/>
      <c r="F4071" s="268">
        <v>43.229304352838696</v>
      </c>
      <c r="G4071" s="268">
        <v>43.236435941554198</v>
      </c>
      <c r="H4071" s="269">
        <v>3.4394071589611097</v>
      </c>
      <c r="I4071" s="270" t="s">
        <v>250</v>
      </c>
      <c r="J4071" s="271">
        <v>73778</v>
      </c>
      <c r="K4071" s="272">
        <v>19967</v>
      </c>
    </row>
    <row r="4072" spans="2:11" s="256" customFormat="1" ht="13.5" customHeight="1" x14ac:dyDescent="0.2">
      <c r="B4072" s="273"/>
      <c r="C4072" s="273"/>
      <c r="D4072" s="273"/>
      <c r="E4072" s="273"/>
      <c r="F4072" s="273">
        <v>15.3077708742205</v>
      </c>
      <c r="G4072" s="273">
        <v>15.318153238697398</v>
      </c>
      <c r="H4072" s="274">
        <v>2.9593293179078501</v>
      </c>
      <c r="I4072" s="275" t="s">
        <v>251</v>
      </c>
      <c r="J4072" s="271">
        <v>73778</v>
      </c>
      <c r="K4072" s="272">
        <v>15744</v>
      </c>
    </row>
    <row r="4073" spans="2:11" s="256" customFormat="1" ht="13.5" customHeight="1" x14ac:dyDescent="0.2">
      <c r="B4073" s="273"/>
      <c r="C4073" s="273"/>
      <c r="D4073" s="273"/>
      <c r="E4073" s="273"/>
      <c r="F4073" s="273">
        <v>27.921533478618102</v>
      </c>
      <c r="G4073" s="273">
        <v>27.918282702856697</v>
      </c>
      <c r="H4073" s="274">
        <v>3.70260622710189</v>
      </c>
      <c r="I4073" s="275" t="s">
        <v>252</v>
      </c>
      <c r="J4073" s="271">
        <v>73778</v>
      </c>
      <c r="K4073" s="272">
        <v>13462</v>
      </c>
    </row>
    <row r="4074" spans="2:11" s="256" customFormat="1" ht="13.5" customHeight="1" x14ac:dyDescent="0.2">
      <c r="B4074" s="273"/>
      <c r="C4074" s="273"/>
      <c r="D4074" s="273"/>
      <c r="E4074" s="273"/>
      <c r="F4074" s="273">
        <v>0</v>
      </c>
      <c r="G4074" s="273">
        <v>0</v>
      </c>
      <c r="H4074" s="274"/>
      <c r="I4074" s="275" t="s">
        <v>253</v>
      </c>
      <c r="J4074" s="271">
        <v>73778</v>
      </c>
      <c r="K4074" s="272">
        <v>15544</v>
      </c>
    </row>
    <row r="4075" spans="2:11" s="256" customFormat="1" ht="13.5" customHeight="1" x14ac:dyDescent="0.2">
      <c r="B4075" s="273"/>
      <c r="C4075" s="273"/>
      <c r="D4075" s="273"/>
      <c r="E4075" s="273"/>
      <c r="F4075" s="273">
        <v>0</v>
      </c>
      <c r="G4075" s="273">
        <v>0</v>
      </c>
      <c r="H4075" s="274"/>
      <c r="I4075" s="275" t="s">
        <v>254</v>
      </c>
      <c r="J4075" s="271">
        <v>73778</v>
      </c>
      <c r="K4075" s="272">
        <v>12978</v>
      </c>
    </row>
    <row r="4076" spans="2:11" s="256" customFormat="1" ht="13.5" customHeight="1" x14ac:dyDescent="0.2">
      <c r="B4076" s="268"/>
      <c r="C4076" s="268"/>
      <c r="D4076" s="268"/>
      <c r="E4076" s="268"/>
      <c r="F4076" s="268">
        <v>46.7941553672607</v>
      </c>
      <c r="G4076" s="268">
        <v>46.813458335424599</v>
      </c>
      <c r="H4076" s="269">
        <v>1.8545889955607799</v>
      </c>
      <c r="I4076" s="270" t="s">
        <v>237</v>
      </c>
      <c r="J4076" s="271">
        <v>73778</v>
      </c>
      <c r="K4076" s="272">
        <v>17726</v>
      </c>
    </row>
    <row r="4077" spans="2:11" s="256" customFormat="1" ht="13.5" customHeight="1" x14ac:dyDescent="0.2">
      <c r="B4077" s="273"/>
      <c r="C4077" s="273"/>
      <c r="D4077" s="273"/>
      <c r="E4077" s="273"/>
      <c r="F4077" s="273">
        <v>7.874347187591149</v>
      </c>
      <c r="G4077" s="273">
        <v>7.8566466732379396</v>
      </c>
      <c r="H4077" s="274"/>
      <c r="I4077" s="275" t="s">
        <v>255</v>
      </c>
      <c r="J4077" s="271">
        <v>73778</v>
      </c>
      <c r="K4077" s="272">
        <v>17727</v>
      </c>
    </row>
    <row r="4078" spans="2:11" s="256" customFormat="1" ht="13.5" customHeight="1" x14ac:dyDescent="0.2">
      <c r="B4078" s="268"/>
      <c r="C4078" s="268"/>
      <c r="D4078" s="268"/>
      <c r="E4078" s="268"/>
      <c r="F4078" s="268">
        <v>38.919808179669495</v>
      </c>
      <c r="G4078" s="268">
        <v>38.956811662186595</v>
      </c>
      <c r="H4078" s="269">
        <v>2.2298138058659904</v>
      </c>
      <c r="I4078" s="270" t="s">
        <v>256</v>
      </c>
      <c r="J4078" s="271">
        <v>73778</v>
      </c>
      <c r="K4078" s="272">
        <v>13592</v>
      </c>
    </row>
    <row r="4079" spans="2:11" s="256" customFormat="1" ht="13.5" customHeight="1" x14ac:dyDescent="0.2">
      <c r="B4079" s="273"/>
      <c r="C4079" s="273"/>
      <c r="D4079" s="273"/>
      <c r="E4079" s="273"/>
      <c r="F4079" s="273">
        <v>19.1264945353165</v>
      </c>
      <c r="G4079" s="273">
        <v>19.143984363506199</v>
      </c>
      <c r="H4079" s="274">
        <v>0.51168194003339296</v>
      </c>
      <c r="I4079" s="275" t="s">
        <v>257</v>
      </c>
      <c r="J4079" s="271">
        <v>73778</v>
      </c>
      <c r="K4079" s="272">
        <v>11566</v>
      </c>
    </row>
    <row r="4080" spans="2:11" s="256" customFormat="1" ht="13.5" customHeight="1" x14ac:dyDescent="0.2">
      <c r="B4080" s="273"/>
      <c r="C4080" s="273"/>
      <c r="D4080" s="273"/>
      <c r="E4080" s="273"/>
      <c r="F4080" s="273">
        <v>16.976034539698901</v>
      </c>
      <c r="G4080" s="273">
        <v>17.001384917050995</v>
      </c>
      <c r="H4080" s="274">
        <v>4.0216476279642794</v>
      </c>
      <c r="I4080" s="275" t="s">
        <v>258</v>
      </c>
      <c r="J4080" s="271">
        <v>73778</v>
      </c>
      <c r="K4080" s="272">
        <v>13419</v>
      </c>
    </row>
    <row r="4081" spans="2:11" s="256" customFormat="1" ht="13.5" customHeight="1" x14ac:dyDescent="0.2">
      <c r="B4081" s="273"/>
      <c r="C4081" s="273"/>
      <c r="D4081" s="273"/>
      <c r="E4081" s="273"/>
      <c r="F4081" s="273">
        <v>0</v>
      </c>
      <c r="G4081" s="273">
        <v>0</v>
      </c>
      <c r="H4081" s="274"/>
      <c r="I4081" s="275" t="s">
        <v>259</v>
      </c>
      <c r="J4081" s="271">
        <v>73778</v>
      </c>
      <c r="K4081" s="272">
        <v>11568</v>
      </c>
    </row>
    <row r="4082" spans="2:11" s="256" customFormat="1" ht="13.5" customHeight="1" x14ac:dyDescent="0.2">
      <c r="B4082" s="273"/>
      <c r="C4082" s="273"/>
      <c r="D4082" s="273"/>
      <c r="E4082" s="273"/>
      <c r="F4082" s="273">
        <v>2.0036000224879005</v>
      </c>
      <c r="G4082" s="273">
        <v>1.9972427355222999</v>
      </c>
      <c r="H4082" s="274">
        <v>3.7907143063492801</v>
      </c>
      <c r="I4082" s="275" t="s">
        <v>260</v>
      </c>
      <c r="J4082" s="271">
        <v>73778</v>
      </c>
      <c r="K4082" s="272">
        <v>12479</v>
      </c>
    </row>
    <row r="4083" spans="2:11" s="256" customFormat="1" ht="13.5" customHeight="1" x14ac:dyDescent="0.2">
      <c r="B4083" s="273"/>
      <c r="C4083" s="273"/>
      <c r="D4083" s="273"/>
      <c r="E4083" s="273"/>
      <c r="F4083" s="273">
        <v>0.81367908216613105</v>
      </c>
      <c r="G4083" s="273">
        <v>0.81419964610713003</v>
      </c>
      <c r="H4083" s="274">
        <v>1.3894168933751301</v>
      </c>
      <c r="I4083" s="275" t="s">
        <v>261</v>
      </c>
      <c r="J4083" s="271">
        <v>73778</v>
      </c>
      <c r="K4083" s="272">
        <v>12480</v>
      </c>
    </row>
    <row r="4084" spans="2:11" s="256" customFormat="1" ht="13.5" customHeight="1" x14ac:dyDescent="0.2">
      <c r="B4084" s="273"/>
      <c r="C4084" s="273"/>
      <c r="D4084" s="273"/>
      <c r="E4084" s="273"/>
      <c r="F4084" s="273">
        <v>0</v>
      </c>
      <c r="G4084" s="273">
        <v>0</v>
      </c>
      <c r="H4084" s="274"/>
      <c r="I4084" s="275" t="s">
        <v>262</v>
      </c>
      <c r="J4084" s="271">
        <v>73778</v>
      </c>
      <c r="K4084" s="272">
        <v>11578</v>
      </c>
    </row>
    <row r="4085" spans="2:11" s="256" customFormat="1" ht="13.5" customHeight="1" x14ac:dyDescent="0.2">
      <c r="B4085" s="273"/>
      <c r="C4085" s="273"/>
      <c r="D4085" s="273"/>
      <c r="E4085" s="273"/>
      <c r="F4085" s="273">
        <v>0</v>
      </c>
      <c r="G4085" s="273">
        <v>0</v>
      </c>
      <c r="H4085" s="274"/>
      <c r="I4085" s="275" t="s">
        <v>263</v>
      </c>
      <c r="J4085" s="271">
        <v>73778</v>
      </c>
      <c r="K4085" s="272">
        <v>12497</v>
      </c>
    </row>
    <row r="4086" spans="2:11" s="256" customFormat="1" ht="13.5" customHeight="1" x14ac:dyDescent="0.2">
      <c r="B4086" s="273"/>
      <c r="C4086" s="273"/>
      <c r="D4086" s="273"/>
      <c r="E4086" s="273"/>
      <c r="F4086" s="273">
        <v>0</v>
      </c>
      <c r="G4086" s="273">
        <v>0</v>
      </c>
      <c r="H4086" s="274"/>
      <c r="I4086" s="275" t="s">
        <v>264</v>
      </c>
      <c r="J4086" s="271">
        <v>73778</v>
      </c>
      <c r="K4086" s="272">
        <v>15546</v>
      </c>
    </row>
    <row r="4087" spans="2:11" s="256" customFormat="1" ht="13.5" customHeight="1" x14ac:dyDescent="0.2">
      <c r="B4087" s="273"/>
      <c r="C4087" s="273"/>
      <c r="D4087" s="273"/>
      <c r="E4087" s="273"/>
      <c r="F4087" s="273">
        <v>0</v>
      </c>
      <c r="G4087" s="273">
        <v>0</v>
      </c>
      <c r="H4087" s="274"/>
      <c r="I4087" s="275" t="s">
        <v>265</v>
      </c>
      <c r="J4087" s="271">
        <v>73778</v>
      </c>
      <c r="K4087" s="272">
        <v>12481</v>
      </c>
    </row>
    <row r="4088" spans="2:11" s="256" customFormat="1" ht="13.5" customHeight="1" x14ac:dyDescent="0.2">
      <c r="B4088" s="268"/>
      <c r="C4088" s="268"/>
      <c r="D4088" s="268"/>
      <c r="E4088" s="268"/>
      <c r="F4088" s="268">
        <v>1.2151508104933499</v>
      </c>
      <c r="G4088" s="268">
        <v>1.22375544895444</v>
      </c>
      <c r="H4088" s="269"/>
      <c r="I4088" s="270" t="s">
        <v>266</v>
      </c>
      <c r="J4088" s="271">
        <v>73778</v>
      </c>
      <c r="K4088" s="272">
        <v>13594</v>
      </c>
    </row>
    <row r="4089" spans="2:11" s="256" customFormat="1" ht="13.5" customHeight="1" x14ac:dyDescent="0.2">
      <c r="B4089" s="273"/>
      <c r="C4089" s="273"/>
      <c r="D4089" s="273"/>
      <c r="E4089" s="273"/>
      <c r="F4089" s="273">
        <v>0</v>
      </c>
      <c r="G4089" s="273">
        <v>0</v>
      </c>
      <c r="H4089" s="274"/>
      <c r="I4089" s="275" t="s">
        <v>267</v>
      </c>
      <c r="J4089" s="271">
        <v>73778</v>
      </c>
      <c r="K4089" s="272">
        <v>15609</v>
      </c>
    </row>
    <row r="4090" spans="2:11" s="256" customFormat="1" ht="13.5" customHeight="1" x14ac:dyDescent="0.2">
      <c r="B4090" s="273"/>
      <c r="C4090" s="273"/>
      <c r="D4090" s="273"/>
      <c r="E4090" s="273"/>
      <c r="F4090" s="273">
        <v>0</v>
      </c>
      <c r="G4090" s="273">
        <v>0</v>
      </c>
      <c r="H4090" s="274"/>
      <c r="I4090" s="275" t="s">
        <v>268</v>
      </c>
      <c r="J4090" s="271">
        <v>73778</v>
      </c>
      <c r="K4090" s="272">
        <v>11524</v>
      </c>
    </row>
    <row r="4091" spans="2:11" s="256" customFormat="1" ht="13.5" customHeight="1" x14ac:dyDescent="0.2">
      <c r="B4091" s="273"/>
      <c r="C4091" s="273"/>
      <c r="D4091" s="273"/>
      <c r="E4091" s="273"/>
      <c r="F4091" s="273">
        <v>0</v>
      </c>
      <c r="G4091" s="273">
        <v>0</v>
      </c>
      <c r="H4091" s="274"/>
      <c r="I4091" s="275" t="s">
        <v>269</v>
      </c>
      <c r="J4091" s="271">
        <v>73778</v>
      </c>
      <c r="K4091" s="272">
        <v>15745</v>
      </c>
    </row>
    <row r="4092" spans="2:11" s="256" customFormat="1" ht="13.5" customHeight="1" x14ac:dyDescent="0.2">
      <c r="B4092" s="273"/>
      <c r="C4092" s="273"/>
      <c r="D4092" s="273"/>
      <c r="E4092" s="273"/>
      <c r="F4092" s="273">
        <v>0</v>
      </c>
      <c r="G4092" s="273">
        <v>0</v>
      </c>
      <c r="H4092" s="274"/>
      <c r="I4092" s="275" t="s">
        <v>270</v>
      </c>
      <c r="J4092" s="271">
        <v>73778</v>
      </c>
      <c r="K4092" s="272">
        <v>15545</v>
      </c>
    </row>
    <row r="4093" spans="2:11" s="256" customFormat="1" ht="13.5" customHeight="1" x14ac:dyDescent="0.2">
      <c r="B4093" s="268"/>
      <c r="C4093" s="268"/>
      <c r="D4093" s="268"/>
      <c r="E4093" s="268"/>
      <c r="F4093" s="268">
        <v>8.7613894694073498</v>
      </c>
      <c r="G4093" s="268">
        <v>8.7263502740668404</v>
      </c>
      <c r="H4093" s="269"/>
      <c r="I4093" s="270" t="s">
        <v>238</v>
      </c>
      <c r="J4093" s="271">
        <v>73778</v>
      </c>
      <c r="K4093" s="272">
        <v>13595</v>
      </c>
    </row>
    <row r="4094" spans="2:11" s="256" customFormat="1" ht="13.5" customHeight="1" x14ac:dyDescent="0.2">
      <c r="B4094" s="273"/>
      <c r="C4094" s="273"/>
      <c r="D4094" s="273"/>
      <c r="E4094" s="273"/>
      <c r="F4094" s="273">
        <v>0</v>
      </c>
      <c r="G4094" s="273">
        <v>0</v>
      </c>
      <c r="H4094" s="274"/>
      <c r="I4094" s="275" t="s">
        <v>271</v>
      </c>
      <c r="J4094" s="271">
        <v>73778</v>
      </c>
      <c r="K4094" s="272">
        <v>15610</v>
      </c>
    </row>
    <row r="4095" spans="2:11" s="256" customFormat="1" ht="13.5" customHeight="1" x14ac:dyDescent="0.2">
      <c r="B4095" s="273"/>
      <c r="C4095" s="273"/>
      <c r="D4095" s="273"/>
      <c r="E4095" s="273"/>
      <c r="F4095" s="273">
        <v>4.12075412578392</v>
      </c>
      <c r="G4095" s="273">
        <v>4.1205561289146599</v>
      </c>
      <c r="H4095" s="274"/>
      <c r="I4095" s="275" t="s">
        <v>246</v>
      </c>
      <c r="J4095" s="271">
        <v>73778</v>
      </c>
      <c r="K4095" s="272">
        <v>15611</v>
      </c>
    </row>
    <row r="4096" spans="2:11" s="256" customFormat="1" ht="13.5" customHeight="1" x14ac:dyDescent="0.2">
      <c r="B4096" s="273"/>
      <c r="C4096" s="273"/>
      <c r="D4096" s="273"/>
      <c r="E4096" s="273"/>
      <c r="F4096" s="273">
        <v>4.6406353436234298</v>
      </c>
      <c r="G4096" s="273">
        <v>4.6057941451521796</v>
      </c>
      <c r="H4096" s="274"/>
      <c r="I4096" s="275" t="s">
        <v>272</v>
      </c>
      <c r="J4096" s="271">
        <v>73778</v>
      </c>
      <c r="K4096" s="272">
        <v>15608</v>
      </c>
    </row>
    <row r="4097" spans="2:11" s="256" customFormat="1" ht="13.5" customHeight="1" x14ac:dyDescent="0.2">
      <c r="B4097" s="268"/>
      <c r="C4097" s="268"/>
      <c r="D4097" s="268"/>
      <c r="E4097" s="268"/>
      <c r="F4097" s="268">
        <v>0</v>
      </c>
      <c r="G4097" s="268">
        <v>0</v>
      </c>
      <c r="H4097" s="269"/>
      <c r="I4097" s="270" t="s">
        <v>273</v>
      </c>
      <c r="J4097" s="271">
        <v>73778</v>
      </c>
      <c r="K4097" s="272">
        <v>15584</v>
      </c>
    </row>
    <row r="4098" spans="2:11" s="256" customFormat="1" ht="13.5" customHeight="1" x14ac:dyDescent="0.2">
      <c r="B4098" s="268"/>
      <c r="C4098" s="268"/>
      <c r="D4098" s="268"/>
      <c r="E4098" s="268"/>
      <c r="F4098" s="268">
        <v>0</v>
      </c>
      <c r="G4098" s="268">
        <v>0</v>
      </c>
      <c r="H4098" s="269"/>
      <c r="I4098" s="270" t="s">
        <v>274</v>
      </c>
      <c r="J4098" s="271">
        <v>73778</v>
      </c>
      <c r="K4098" s="272">
        <v>17728</v>
      </c>
    </row>
    <row r="4099" spans="2:11" s="256" customFormat="1" ht="13.5" customHeight="1" x14ac:dyDescent="0.2">
      <c r="B4099" s="268"/>
      <c r="C4099" s="268"/>
      <c r="D4099" s="268"/>
      <c r="E4099" s="268"/>
      <c r="F4099" s="268">
        <v>0</v>
      </c>
      <c r="G4099" s="268">
        <v>0</v>
      </c>
      <c r="H4099" s="269"/>
      <c r="I4099" s="270" t="s">
        <v>275</v>
      </c>
      <c r="J4099" s="271">
        <v>73778</v>
      </c>
      <c r="K4099" s="272">
        <v>15624</v>
      </c>
    </row>
    <row r="4100" spans="2:11" s="256" customFormat="1" ht="13.5" customHeight="1" x14ac:dyDescent="0.2">
      <c r="B4100" s="268"/>
      <c r="C4100" s="268"/>
      <c r="D4100" s="268"/>
      <c r="E4100" s="268"/>
      <c r="F4100" s="268">
        <v>9.0894979980844894</v>
      </c>
      <c r="G4100" s="268">
        <v>9.0804021221923801</v>
      </c>
      <c r="H4100" s="269"/>
      <c r="I4100" s="270" t="s">
        <v>276</v>
      </c>
      <c r="J4100" s="271">
        <v>73778</v>
      </c>
      <c r="K4100" s="272">
        <v>15644</v>
      </c>
    </row>
    <row r="4101" spans="2:11" s="256" customFormat="1" ht="13.5" customHeight="1" x14ac:dyDescent="0.2">
      <c r="B4101" s="268"/>
      <c r="C4101" s="268"/>
      <c r="D4101" s="268">
        <v>34</v>
      </c>
      <c r="E4101" s="268">
        <v>28</v>
      </c>
      <c r="F4101" s="268">
        <v>30.7388125832722</v>
      </c>
      <c r="G4101" s="268">
        <v>30.729725084486198</v>
      </c>
      <c r="H4101" s="269">
        <v>3.6471174075594597</v>
      </c>
      <c r="I4101" s="270" t="s">
        <v>239</v>
      </c>
      <c r="J4101" s="271">
        <v>73778</v>
      </c>
      <c r="K4101" s="272">
        <v>15704</v>
      </c>
    </row>
    <row r="4102" spans="2:11" s="256" customFormat="1" ht="13.5" customHeight="1" x14ac:dyDescent="0.2">
      <c r="B4102" s="268"/>
      <c r="C4102" s="268"/>
      <c r="D4102" s="268"/>
      <c r="E4102" s="268"/>
      <c r="F4102" s="268">
        <v>0</v>
      </c>
      <c r="G4102" s="268">
        <v>0</v>
      </c>
      <c r="H4102" s="269"/>
      <c r="I4102" s="270" t="s">
        <v>277</v>
      </c>
      <c r="J4102" s="271">
        <v>73778</v>
      </c>
      <c r="K4102" s="272">
        <v>15749</v>
      </c>
    </row>
    <row r="4103" spans="2:11" s="256" customFormat="1" ht="13.5" customHeight="1" x14ac:dyDescent="0.2">
      <c r="B4103" s="268"/>
      <c r="C4103" s="268"/>
      <c r="D4103" s="268"/>
      <c r="E4103" s="268"/>
      <c r="F4103" s="268">
        <v>100</v>
      </c>
      <c r="G4103" s="268">
        <v>100</v>
      </c>
      <c r="H4103" s="269">
        <v>2.3546710446874499</v>
      </c>
      <c r="I4103" s="270" t="s">
        <v>278</v>
      </c>
      <c r="J4103" s="271">
        <v>73778</v>
      </c>
      <c r="K4103" s="272">
        <v>11258</v>
      </c>
    </row>
    <row r="4104" spans="2:11" s="256" customFormat="1" ht="13.5" customHeight="1" x14ac:dyDescent="0.2">
      <c r="B4104" s="268"/>
      <c r="C4104" s="268"/>
      <c r="D4104" s="268">
        <v>56</v>
      </c>
      <c r="E4104" s="268">
        <v>50</v>
      </c>
      <c r="F4104" s="268">
        <v>51.410299949235991</v>
      </c>
      <c r="G4104" s="268">
        <v>51.463522519254596</v>
      </c>
      <c r="H4104" s="269">
        <v>2.39950060844604</v>
      </c>
      <c r="I4104" s="270" t="s">
        <v>240</v>
      </c>
      <c r="J4104" s="271">
        <v>73778</v>
      </c>
      <c r="K4104" s="272">
        <v>15705</v>
      </c>
    </row>
    <row r="4105" spans="2:11" s="256" customFormat="1" ht="13.5" customHeight="1" x14ac:dyDescent="0.2">
      <c r="B4105" s="268"/>
      <c r="C4105" s="268"/>
      <c r="D4105" s="268"/>
      <c r="E4105" s="268"/>
      <c r="F4105" s="268">
        <v>2.7654042237944596</v>
      </c>
      <c r="G4105" s="268">
        <v>2.76763516068036</v>
      </c>
      <c r="H4105" s="269"/>
      <c r="I4105" s="270" t="s">
        <v>279</v>
      </c>
      <c r="J4105" s="271">
        <v>73778</v>
      </c>
      <c r="K4105" s="272">
        <v>16144</v>
      </c>
    </row>
    <row r="4106" spans="2:11" s="256" customFormat="1" ht="13.5" customHeight="1" x14ac:dyDescent="0.2">
      <c r="B4106" s="273"/>
      <c r="C4106" s="273"/>
      <c r="D4106" s="273"/>
      <c r="E4106" s="273"/>
      <c r="F4106" s="273">
        <v>1.2151508104933499</v>
      </c>
      <c r="G4106" s="273">
        <v>1.22375544895444</v>
      </c>
      <c r="H4106" s="274"/>
      <c r="I4106" s="275" t="s">
        <v>508</v>
      </c>
      <c r="J4106" s="271">
        <v>73778</v>
      </c>
      <c r="K4106" s="272">
        <v>12755</v>
      </c>
    </row>
    <row r="4107" spans="2:11" s="256" customFormat="1" ht="13.5" customHeight="1" x14ac:dyDescent="0.2">
      <c r="B4107" s="273"/>
      <c r="C4107" s="273"/>
      <c r="D4107" s="273"/>
      <c r="E4107" s="273"/>
      <c r="F4107" s="273">
        <v>0</v>
      </c>
      <c r="G4107" s="273">
        <v>0</v>
      </c>
      <c r="H4107" s="274"/>
      <c r="I4107" s="275" t="s">
        <v>509</v>
      </c>
      <c r="J4107" s="271">
        <v>73778</v>
      </c>
      <c r="K4107" s="272">
        <v>12359</v>
      </c>
    </row>
    <row r="4108" spans="2:11" s="256" customFormat="1" ht="26.25" customHeight="1" x14ac:dyDescent="0.2"/>
    <row r="4109" spans="2:11" s="256" customFormat="1" ht="13.5" customHeight="1" x14ac:dyDescent="0.2">
      <c r="B4109" s="257"/>
      <c r="C4109" s="258"/>
      <c r="D4109" s="258"/>
      <c r="E4109" s="258"/>
      <c r="F4109" s="258"/>
      <c r="G4109" s="259"/>
      <c r="H4109" s="260" t="s">
        <v>406</v>
      </c>
      <c r="I4109" s="261"/>
      <c r="J4109" s="262" t="s">
        <v>228</v>
      </c>
      <c r="K4109" s="262" t="s">
        <v>229</v>
      </c>
    </row>
    <row r="4110" spans="2:11" s="256" customFormat="1" ht="13.5" customHeight="1" x14ac:dyDescent="0.2">
      <c r="B4110" s="263"/>
      <c r="C4110" s="264"/>
      <c r="D4110" s="264"/>
      <c r="E4110" s="264"/>
      <c r="F4110" s="369" t="s">
        <v>661</v>
      </c>
      <c r="G4110" s="369"/>
      <c r="H4110" s="369"/>
      <c r="I4110" s="261"/>
      <c r="J4110" s="261"/>
      <c r="K4110" s="265"/>
    </row>
    <row r="4111" spans="2:11" s="256" customFormat="1" ht="13.5" customHeight="1" x14ac:dyDescent="0.2">
      <c r="B4111" s="367" t="s">
        <v>231</v>
      </c>
      <c r="C4111" s="367"/>
      <c r="D4111" s="367" t="s">
        <v>232</v>
      </c>
      <c r="E4111" s="367"/>
      <c r="F4111" s="266" t="s">
        <v>232</v>
      </c>
      <c r="G4111" s="266" t="s">
        <v>232</v>
      </c>
      <c r="H4111" s="368" t="s">
        <v>231</v>
      </c>
      <c r="I4111" s="267" t="s">
        <v>233</v>
      </c>
      <c r="J4111" s="261"/>
      <c r="K4111" s="265"/>
    </row>
    <row r="4112" spans="2:11" s="256" customFormat="1" ht="13.5" customHeight="1" x14ac:dyDescent="0.2">
      <c r="B4112" s="266" t="s">
        <v>234</v>
      </c>
      <c r="C4112" s="266" t="s">
        <v>235</v>
      </c>
      <c r="D4112" s="266" t="s">
        <v>234</v>
      </c>
      <c r="E4112" s="266" t="s">
        <v>235</v>
      </c>
      <c r="F4112" s="266" t="s">
        <v>592</v>
      </c>
      <c r="G4112" s="266" t="s">
        <v>594</v>
      </c>
      <c r="H4112" s="368"/>
      <c r="I4112" s="261"/>
      <c r="J4112" s="261"/>
      <c r="K4112" s="265"/>
    </row>
    <row r="4113" spans="2:11" s="256" customFormat="1" ht="13.5" customHeight="1" x14ac:dyDescent="0.2">
      <c r="B4113" s="268"/>
      <c r="C4113" s="268"/>
      <c r="D4113" s="268"/>
      <c r="E4113" s="268"/>
      <c r="F4113" s="268">
        <v>40.794443575011798</v>
      </c>
      <c r="G4113" s="268">
        <v>40.828985169743191</v>
      </c>
      <c r="H4113" s="269">
        <v>3.3679358191233897</v>
      </c>
      <c r="I4113" s="270" t="s">
        <v>236</v>
      </c>
      <c r="J4113" s="271">
        <v>74545</v>
      </c>
      <c r="K4113" s="272">
        <v>13591</v>
      </c>
    </row>
    <row r="4114" spans="2:11" s="256" customFormat="1" ht="13.5" customHeight="1" x14ac:dyDescent="0.2">
      <c r="B4114" s="268"/>
      <c r="C4114" s="268"/>
      <c r="D4114" s="268"/>
      <c r="E4114" s="268"/>
      <c r="F4114" s="268">
        <v>40.794443575011798</v>
      </c>
      <c r="G4114" s="268">
        <v>40.828985169743191</v>
      </c>
      <c r="H4114" s="269">
        <v>3.3679358191233897</v>
      </c>
      <c r="I4114" s="270" t="s">
        <v>250</v>
      </c>
      <c r="J4114" s="271">
        <v>74545</v>
      </c>
      <c r="K4114" s="272">
        <v>19967</v>
      </c>
    </row>
    <row r="4115" spans="2:11" s="256" customFormat="1" ht="13.5" customHeight="1" x14ac:dyDescent="0.2">
      <c r="B4115" s="273"/>
      <c r="C4115" s="273"/>
      <c r="D4115" s="273"/>
      <c r="E4115" s="273"/>
      <c r="F4115" s="273">
        <v>18.615119504692</v>
      </c>
      <c r="G4115" s="273">
        <v>18.633297830318899</v>
      </c>
      <c r="H4115" s="274">
        <v>2.9913263436335398</v>
      </c>
      <c r="I4115" s="275" t="s">
        <v>251</v>
      </c>
      <c r="J4115" s="271">
        <v>74545</v>
      </c>
      <c r="K4115" s="272">
        <v>15744</v>
      </c>
    </row>
    <row r="4116" spans="2:11" s="256" customFormat="1" ht="13.5" customHeight="1" x14ac:dyDescent="0.2">
      <c r="B4116" s="273"/>
      <c r="C4116" s="273"/>
      <c r="D4116" s="273"/>
      <c r="E4116" s="273"/>
      <c r="F4116" s="273">
        <v>22.179324070319897</v>
      </c>
      <c r="G4116" s="273">
        <v>22.195687339424399</v>
      </c>
      <c r="H4116" s="274">
        <v>3.6840243694604302</v>
      </c>
      <c r="I4116" s="275" t="s">
        <v>252</v>
      </c>
      <c r="J4116" s="271">
        <v>74545</v>
      </c>
      <c r="K4116" s="272">
        <v>13462</v>
      </c>
    </row>
    <row r="4117" spans="2:11" s="256" customFormat="1" ht="13.5" customHeight="1" x14ac:dyDescent="0.2">
      <c r="B4117" s="273"/>
      <c r="C4117" s="273"/>
      <c r="D4117" s="273"/>
      <c r="E4117" s="273"/>
      <c r="F4117" s="273">
        <v>0</v>
      </c>
      <c r="G4117" s="273">
        <v>0</v>
      </c>
      <c r="H4117" s="274"/>
      <c r="I4117" s="275" t="s">
        <v>253</v>
      </c>
      <c r="J4117" s="271">
        <v>74545</v>
      </c>
      <c r="K4117" s="272">
        <v>15544</v>
      </c>
    </row>
    <row r="4118" spans="2:11" s="256" customFormat="1" ht="13.5" customHeight="1" x14ac:dyDescent="0.2">
      <c r="B4118" s="273"/>
      <c r="C4118" s="273"/>
      <c r="D4118" s="273"/>
      <c r="E4118" s="273"/>
      <c r="F4118" s="273">
        <v>0</v>
      </c>
      <c r="G4118" s="273">
        <v>0</v>
      </c>
      <c r="H4118" s="274"/>
      <c r="I4118" s="275" t="s">
        <v>254</v>
      </c>
      <c r="J4118" s="271">
        <v>74545</v>
      </c>
      <c r="K4118" s="272">
        <v>12978</v>
      </c>
    </row>
    <row r="4119" spans="2:11" s="256" customFormat="1" ht="13.5" customHeight="1" x14ac:dyDescent="0.2">
      <c r="B4119" s="268"/>
      <c r="C4119" s="268"/>
      <c r="D4119" s="268"/>
      <c r="E4119" s="268"/>
      <c r="F4119" s="268">
        <v>44.771232975796494</v>
      </c>
      <c r="G4119" s="268">
        <v>44.771281311454899</v>
      </c>
      <c r="H4119" s="269">
        <v>2.0691494839926601</v>
      </c>
      <c r="I4119" s="270" t="s">
        <v>237</v>
      </c>
      <c r="J4119" s="271">
        <v>74545</v>
      </c>
      <c r="K4119" s="272">
        <v>17726</v>
      </c>
    </row>
    <row r="4120" spans="2:11" s="256" customFormat="1" ht="13.5" customHeight="1" x14ac:dyDescent="0.2">
      <c r="B4120" s="273"/>
      <c r="C4120" s="273"/>
      <c r="D4120" s="273"/>
      <c r="E4120" s="273"/>
      <c r="F4120" s="273">
        <v>4.9345265703276597</v>
      </c>
      <c r="G4120" s="273">
        <v>4.9023869216940703</v>
      </c>
      <c r="H4120" s="274"/>
      <c r="I4120" s="275" t="s">
        <v>255</v>
      </c>
      <c r="J4120" s="271">
        <v>74545</v>
      </c>
      <c r="K4120" s="272">
        <v>17727</v>
      </c>
    </row>
    <row r="4121" spans="2:11" s="256" customFormat="1" ht="13.5" customHeight="1" x14ac:dyDescent="0.2">
      <c r="B4121" s="268"/>
      <c r="C4121" s="268"/>
      <c r="D4121" s="268"/>
      <c r="E4121" s="268"/>
      <c r="F4121" s="268">
        <v>39.836706405468803</v>
      </c>
      <c r="G4121" s="268">
        <v>39.868894389760897</v>
      </c>
      <c r="H4121" s="269">
        <v>2.3254526282038999</v>
      </c>
      <c r="I4121" s="270" t="s">
        <v>256</v>
      </c>
      <c r="J4121" s="271">
        <v>74545</v>
      </c>
      <c r="K4121" s="272">
        <v>13592</v>
      </c>
    </row>
    <row r="4122" spans="2:11" s="256" customFormat="1" ht="13.5" customHeight="1" x14ac:dyDescent="0.2">
      <c r="B4122" s="273"/>
      <c r="C4122" s="273"/>
      <c r="D4122" s="273"/>
      <c r="E4122" s="273"/>
      <c r="F4122" s="273">
        <v>23.077380086774699</v>
      </c>
      <c r="G4122" s="273">
        <v>23.102392138403797</v>
      </c>
      <c r="H4122" s="274">
        <v>0.50761141502866491</v>
      </c>
      <c r="I4122" s="275" t="s">
        <v>257</v>
      </c>
      <c r="J4122" s="271">
        <v>74545</v>
      </c>
      <c r="K4122" s="272">
        <v>11566</v>
      </c>
    </row>
    <row r="4123" spans="2:11" s="256" customFormat="1" ht="13.5" customHeight="1" x14ac:dyDescent="0.2">
      <c r="B4123" s="273"/>
      <c r="C4123" s="273"/>
      <c r="D4123" s="273"/>
      <c r="E4123" s="273"/>
      <c r="F4123" s="273">
        <v>10.5901870072246</v>
      </c>
      <c r="G4123" s="273">
        <v>10.6103197384223</v>
      </c>
      <c r="H4123" s="274">
        <v>5.6143897966765799</v>
      </c>
      <c r="I4123" s="275" t="s">
        <v>258</v>
      </c>
      <c r="J4123" s="271">
        <v>74545</v>
      </c>
      <c r="K4123" s="272">
        <v>13419</v>
      </c>
    </row>
    <row r="4124" spans="2:11" s="256" customFormat="1" ht="13.5" customHeight="1" x14ac:dyDescent="0.2">
      <c r="B4124" s="273"/>
      <c r="C4124" s="273"/>
      <c r="D4124" s="273"/>
      <c r="E4124" s="273"/>
      <c r="F4124" s="273">
        <v>0</v>
      </c>
      <c r="G4124" s="273">
        <v>0</v>
      </c>
      <c r="H4124" s="274"/>
      <c r="I4124" s="275" t="s">
        <v>259</v>
      </c>
      <c r="J4124" s="271">
        <v>74545</v>
      </c>
      <c r="K4124" s="272">
        <v>11568</v>
      </c>
    </row>
    <row r="4125" spans="2:11" s="256" customFormat="1" ht="13.5" customHeight="1" x14ac:dyDescent="0.2">
      <c r="B4125" s="273"/>
      <c r="C4125" s="273"/>
      <c r="D4125" s="273"/>
      <c r="E4125" s="273"/>
      <c r="F4125" s="273">
        <v>5.3128280548309794</v>
      </c>
      <c r="G4125" s="273">
        <v>5.2991349804612895</v>
      </c>
      <c r="H4125" s="274">
        <v>3.80909860252835</v>
      </c>
      <c r="I4125" s="275" t="s">
        <v>260</v>
      </c>
      <c r="J4125" s="271">
        <v>74545</v>
      </c>
      <c r="K4125" s="272">
        <v>12479</v>
      </c>
    </row>
    <row r="4126" spans="2:11" s="256" customFormat="1" ht="13.5" customHeight="1" x14ac:dyDescent="0.2">
      <c r="B4126" s="273"/>
      <c r="C4126" s="273"/>
      <c r="D4126" s="273"/>
      <c r="E4126" s="273"/>
      <c r="F4126" s="273">
        <v>0.85631125663854502</v>
      </c>
      <c r="G4126" s="273">
        <v>0.85704753247349696</v>
      </c>
      <c r="H4126" s="274">
        <v>1.4358193258137799</v>
      </c>
      <c r="I4126" s="275" t="s">
        <v>261</v>
      </c>
      <c r="J4126" s="271">
        <v>74545</v>
      </c>
      <c r="K4126" s="272">
        <v>12480</v>
      </c>
    </row>
    <row r="4127" spans="2:11" s="256" customFormat="1" ht="13.5" customHeight="1" x14ac:dyDescent="0.2">
      <c r="B4127" s="273"/>
      <c r="C4127" s="273"/>
      <c r="D4127" s="273"/>
      <c r="E4127" s="273"/>
      <c r="F4127" s="273">
        <v>0</v>
      </c>
      <c r="G4127" s="273">
        <v>0</v>
      </c>
      <c r="H4127" s="274"/>
      <c r="I4127" s="275" t="s">
        <v>262</v>
      </c>
      <c r="J4127" s="271">
        <v>74545</v>
      </c>
      <c r="K4127" s="272">
        <v>11578</v>
      </c>
    </row>
    <row r="4128" spans="2:11" s="256" customFormat="1" ht="13.5" customHeight="1" x14ac:dyDescent="0.2">
      <c r="B4128" s="273"/>
      <c r="C4128" s="273"/>
      <c r="D4128" s="273"/>
      <c r="E4128" s="273"/>
      <c r="F4128" s="273">
        <v>0</v>
      </c>
      <c r="G4128" s="273">
        <v>0</v>
      </c>
      <c r="H4128" s="274"/>
      <c r="I4128" s="275" t="s">
        <v>263</v>
      </c>
      <c r="J4128" s="271">
        <v>74545</v>
      </c>
      <c r="K4128" s="272">
        <v>12497</v>
      </c>
    </row>
    <row r="4129" spans="2:11" s="256" customFormat="1" ht="13.5" customHeight="1" x14ac:dyDescent="0.2">
      <c r="B4129" s="273"/>
      <c r="C4129" s="273"/>
      <c r="D4129" s="273"/>
      <c r="E4129" s="273"/>
      <c r="F4129" s="273">
        <v>0</v>
      </c>
      <c r="G4129" s="273">
        <v>0</v>
      </c>
      <c r="H4129" s="274"/>
      <c r="I4129" s="275" t="s">
        <v>264</v>
      </c>
      <c r="J4129" s="271">
        <v>74545</v>
      </c>
      <c r="K4129" s="272">
        <v>15546</v>
      </c>
    </row>
    <row r="4130" spans="2:11" s="256" customFormat="1" ht="13.5" customHeight="1" x14ac:dyDescent="0.2">
      <c r="B4130" s="273"/>
      <c r="C4130" s="273"/>
      <c r="D4130" s="273"/>
      <c r="E4130" s="273"/>
      <c r="F4130" s="273">
        <v>0</v>
      </c>
      <c r="G4130" s="273">
        <v>0</v>
      </c>
      <c r="H4130" s="274"/>
      <c r="I4130" s="275" t="s">
        <v>265</v>
      </c>
      <c r="J4130" s="271">
        <v>74545</v>
      </c>
      <c r="K4130" s="272">
        <v>12481</v>
      </c>
    </row>
    <row r="4131" spans="2:11" s="256" customFormat="1" ht="13.5" customHeight="1" x14ac:dyDescent="0.2">
      <c r="B4131" s="268"/>
      <c r="C4131" s="268"/>
      <c r="D4131" s="268"/>
      <c r="E4131" s="268"/>
      <c r="F4131" s="268">
        <v>1.2362966323665399</v>
      </c>
      <c r="G4131" s="268">
        <v>1.2455133748786298</v>
      </c>
      <c r="H4131" s="269"/>
      <c r="I4131" s="270" t="s">
        <v>266</v>
      </c>
      <c r="J4131" s="271">
        <v>74545</v>
      </c>
      <c r="K4131" s="272">
        <v>13594</v>
      </c>
    </row>
    <row r="4132" spans="2:11" s="256" customFormat="1" ht="13.5" customHeight="1" x14ac:dyDescent="0.2">
      <c r="B4132" s="273"/>
      <c r="C4132" s="273"/>
      <c r="D4132" s="273"/>
      <c r="E4132" s="273"/>
      <c r="F4132" s="273">
        <v>0</v>
      </c>
      <c r="G4132" s="273">
        <v>0</v>
      </c>
      <c r="H4132" s="274"/>
      <c r="I4132" s="275" t="s">
        <v>267</v>
      </c>
      <c r="J4132" s="271">
        <v>74545</v>
      </c>
      <c r="K4132" s="272">
        <v>15609</v>
      </c>
    </row>
    <row r="4133" spans="2:11" s="256" customFormat="1" ht="13.5" customHeight="1" x14ac:dyDescent="0.2">
      <c r="B4133" s="273"/>
      <c r="C4133" s="273"/>
      <c r="D4133" s="273"/>
      <c r="E4133" s="273"/>
      <c r="F4133" s="273">
        <v>0</v>
      </c>
      <c r="G4133" s="273">
        <v>0</v>
      </c>
      <c r="H4133" s="274"/>
      <c r="I4133" s="275" t="s">
        <v>268</v>
      </c>
      <c r="J4133" s="271">
        <v>74545</v>
      </c>
      <c r="K4133" s="272">
        <v>11524</v>
      </c>
    </row>
    <row r="4134" spans="2:11" s="256" customFormat="1" ht="13.5" customHeight="1" x14ac:dyDescent="0.2">
      <c r="B4134" s="273"/>
      <c r="C4134" s="273"/>
      <c r="D4134" s="273"/>
      <c r="E4134" s="273"/>
      <c r="F4134" s="273">
        <v>0</v>
      </c>
      <c r="G4134" s="273">
        <v>0</v>
      </c>
      <c r="H4134" s="274"/>
      <c r="I4134" s="275" t="s">
        <v>269</v>
      </c>
      <c r="J4134" s="271">
        <v>74545</v>
      </c>
      <c r="K4134" s="272">
        <v>15745</v>
      </c>
    </row>
    <row r="4135" spans="2:11" s="256" customFormat="1" ht="13.5" customHeight="1" x14ac:dyDescent="0.2">
      <c r="B4135" s="273"/>
      <c r="C4135" s="273"/>
      <c r="D4135" s="273"/>
      <c r="E4135" s="273"/>
      <c r="F4135" s="273">
        <v>0</v>
      </c>
      <c r="G4135" s="273">
        <v>0</v>
      </c>
      <c r="H4135" s="274"/>
      <c r="I4135" s="275" t="s">
        <v>270</v>
      </c>
      <c r="J4135" s="271">
        <v>74545</v>
      </c>
      <c r="K4135" s="272">
        <v>15545</v>
      </c>
    </row>
    <row r="4136" spans="2:11" s="256" customFormat="1" ht="13.5" customHeight="1" x14ac:dyDescent="0.2">
      <c r="B4136" s="268"/>
      <c r="C4136" s="268"/>
      <c r="D4136" s="268"/>
      <c r="E4136" s="268"/>
      <c r="F4136" s="268">
        <v>13.1980268168252</v>
      </c>
      <c r="G4136" s="268">
        <v>13.154220143923199</v>
      </c>
      <c r="H4136" s="269"/>
      <c r="I4136" s="270" t="s">
        <v>238</v>
      </c>
      <c r="J4136" s="271">
        <v>74545</v>
      </c>
      <c r="K4136" s="272">
        <v>13595</v>
      </c>
    </row>
    <row r="4137" spans="2:11" s="256" customFormat="1" ht="13.5" customHeight="1" x14ac:dyDescent="0.2">
      <c r="B4137" s="273"/>
      <c r="C4137" s="273"/>
      <c r="D4137" s="273"/>
      <c r="E4137" s="273"/>
      <c r="F4137" s="273">
        <v>0</v>
      </c>
      <c r="G4137" s="273">
        <v>0</v>
      </c>
      <c r="H4137" s="274"/>
      <c r="I4137" s="275" t="s">
        <v>271</v>
      </c>
      <c r="J4137" s="271">
        <v>74545</v>
      </c>
      <c r="K4137" s="272">
        <v>15610</v>
      </c>
    </row>
    <row r="4138" spans="2:11" s="256" customFormat="1" ht="13.5" customHeight="1" x14ac:dyDescent="0.2">
      <c r="B4138" s="273"/>
      <c r="C4138" s="273"/>
      <c r="D4138" s="273"/>
      <c r="E4138" s="273"/>
      <c r="F4138" s="273">
        <v>5.9429536447235201</v>
      </c>
      <c r="G4138" s="273">
        <v>5.9443962586586592</v>
      </c>
      <c r="H4138" s="274"/>
      <c r="I4138" s="275" t="s">
        <v>246</v>
      </c>
      <c r="J4138" s="271">
        <v>74545</v>
      </c>
      <c r="K4138" s="272">
        <v>15611</v>
      </c>
    </row>
    <row r="4139" spans="2:11" s="256" customFormat="1" ht="13.5" customHeight="1" x14ac:dyDescent="0.2">
      <c r="B4139" s="273"/>
      <c r="C4139" s="273"/>
      <c r="D4139" s="273"/>
      <c r="E4139" s="273"/>
      <c r="F4139" s="273">
        <v>7.255073172101639</v>
      </c>
      <c r="G4139" s="273">
        <v>7.20982388526454</v>
      </c>
      <c r="H4139" s="274"/>
      <c r="I4139" s="275" t="s">
        <v>272</v>
      </c>
      <c r="J4139" s="271">
        <v>74545</v>
      </c>
      <c r="K4139" s="272">
        <v>15608</v>
      </c>
    </row>
    <row r="4140" spans="2:11" s="256" customFormat="1" ht="13.5" customHeight="1" x14ac:dyDescent="0.2">
      <c r="B4140" s="268"/>
      <c r="C4140" s="268"/>
      <c r="D4140" s="268"/>
      <c r="E4140" s="268"/>
      <c r="F4140" s="268">
        <v>0</v>
      </c>
      <c r="G4140" s="268">
        <v>0</v>
      </c>
      <c r="H4140" s="269"/>
      <c r="I4140" s="270" t="s">
        <v>273</v>
      </c>
      <c r="J4140" s="271">
        <v>74545</v>
      </c>
      <c r="K4140" s="272">
        <v>15584</v>
      </c>
    </row>
    <row r="4141" spans="2:11" s="256" customFormat="1" ht="13.5" customHeight="1" x14ac:dyDescent="0.2">
      <c r="B4141" s="268"/>
      <c r="C4141" s="268"/>
      <c r="D4141" s="268"/>
      <c r="E4141" s="268"/>
      <c r="F4141" s="268">
        <v>0</v>
      </c>
      <c r="G4141" s="268">
        <v>0</v>
      </c>
      <c r="H4141" s="269"/>
      <c r="I4141" s="270" t="s">
        <v>274</v>
      </c>
      <c r="J4141" s="271">
        <v>74545</v>
      </c>
      <c r="K4141" s="272">
        <v>17728</v>
      </c>
    </row>
    <row r="4142" spans="2:11" s="256" customFormat="1" ht="13.5" customHeight="1" x14ac:dyDescent="0.2">
      <c r="B4142" s="268"/>
      <c r="C4142" s="268"/>
      <c r="D4142" s="268"/>
      <c r="E4142" s="268"/>
      <c r="F4142" s="268">
        <v>0</v>
      </c>
      <c r="G4142" s="268">
        <v>0</v>
      </c>
      <c r="H4142" s="269"/>
      <c r="I4142" s="270" t="s">
        <v>275</v>
      </c>
      <c r="J4142" s="271">
        <v>74545</v>
      </c>
      <c r="K4142" s="272">
        <v>15624</v>
      </c>
    </row>
    <row r="4143" spans="2:11" s="256" customFormat="1" ht="13.5" customHeight="1" x14ac:dyDescent="0.2">
      <c r="B4143" s="268"/>
      <c r="C4143" s="268"/>
      <c r="D4143" s="268"/>
      <c r="E4143" s="268"/>
      <c r="F4143" s="268">
        <v>6.1708232026941996</v>
      </c>
      <c r="G4143" s="268">
        <v>6.1479002965727094</v>
      </c>
      <c r="H4143" s="269"/>
      <c r="I4143" s="270" t="s">
        <v>276</v>
      </c>
      <c r="J4143" s="271">
        <v>74545</v>
      </c>
      <c r="K4143" s="272">
        <v>15644</v>
      </c>
    </row>
    <row r="4144" spans="2:11" s="256" customFormat="1" ht="13.5" customHeight="1" x14ac:dyDescent="0.2">
      <c r="B4144" s="268"/>
      <c r="C4144" s="268"/>
      <c r="D4144" s="268">
        <v>34</v>
      </c>
      <c r="E4144" s="268">
        <v>28</v>
      </c>
      <c r="F4144" s="268">
        <v>28.348463381789401</v>
      </c>
      <c r="G4144" s="268">
        <v>28.351869852359197</v>
      </c>
      <c r="H4144" s="269">
        <v>3.6395540440410903</v>
      </c>
      <c r="I4144" s="270" t="s">
        <v>239</v>
      </c>
      <c r="J4144" s="271">
        <v>74545</v>
      </c>
      <c r="K4144" s="272">
        <v>15704</v>
      </c>
    </row>
    <row r="4145" spans="2:11" s="256" customFormat="1" ht="13.5" customHeight="1" x14ac:dyDescent="0.2">
      <c r="B4145" s="268"/>
      <c r="C4145" s="268"/>
      <c r="D4145" s="268"/>
      <c r="E4145" s="268"/>
      <c r="F4145" s="268">
        <v>0</v>
      </c>
      <c r="G4145" s="268">
        <v>0</v>
      </c>
      <c r="H4145" s="269"/>
      <c r="I4145" s="270" t="s">
        <v>277</v>
      </c>
      <c r="J4145" s="271">
        <v>74545</v>
      </c>
      <c r="K4145" s="272">
        <v>15749</v>
      </c>
    </row>
    <row r="4146" spans="2:11" s="256" customFormat="1" ht="13.5" customHeight="1" x14ac:dyDescent="0.2">
      <c r="B4146" s="268"/>
      <c r="C4146" s="268"/>
      <c r="D4146" s="268"/>
      <c r="E4146" s="268"/>
      <c r="F4146" s="268">
        <v>100</v>
      </c>
      <c r="G4146" s="268">
        <v>100</v>
      </c>
      <c r="H4146" s="269">
        <v>2.3003144134707498</v>
      </c>
      <c r="I4146" s="270" t="s">
        <v>278</v>
      </c>
      <c r="J4146" s="271">
        <v>74545</v>
      </c>
      <c r="K4146" s="272">
        <v>11258</v>
      </c>
    </row>
    <row r="4147" spans="2:11" s="256" customFormat="1" ht="13.5" customHeight="1" x14ac:dyDescent="0.2">
      <c r="B4147" s="268"/>
      <c r="C4147" s="268"/>
      <c r="D4147" s="268">
        <v>56</v>
      </c>
      <c r="E4147" s="268">
        <v>50</v>
      </c>
      <c r="F4147" s="268">
        <v>52.282686598691299</v>
      </c>
      <c r="G4147" s="268">
        <v>52.346009707144894</v>
      </c>
      <c r="H4147" s="269">
        <v>2.4263419700912601</v>
      </c>
      <c r="I4147" s="270" t="s">
        <v>240</v>
      </c>
      <c r="J4147" s="271">
        <v>74545</v>
      </c>
      <c r="K4147" s="272">
        <v>15705</v>
      </c>
    </row>
    <row r="4148" spans="2:11" s="256" customFormat="1" ht="13.5" customHeight="1" x14ac:dyDescent="0.2">
      <c r="B4148" s="268"/>
      <c r="C4148" s="268"/>
      <c r="D4148" s="268"/>
      <c r="E4148" s="268"/>
      <c r="F4148" s="268">
        <v>4.1831484431076298</v>
      </c>
      <c r="G4148" s="268">
        <v>4.1805324542372393</v>
      </c>
      <c r="H4148" s="269"/>
      <c r="I4148" s="270" t="s">
        <v>279</v>
      </c>
      <c r="J4148" s="271">
        <v>74545</v>
      </c>
      <c r="K4148" s="272">
        <v>16144</v>
      </c>
    </row>
    <row r="4149" spans="2:11" s="256" customFormat="1" ht="13.5" customHeight="1" x14ac:dyDescent="0.2">
      <c r="B4149" s="273"/>
      <c r="C4149" s="273"/>
      <c r="D4149" s="273"/>
      <c r="E4149" s="273"/>
      <c r="F4149" s="273">
        <v>1.2362966323665399</v>
      </c>
      <c r="G4149" s="273">
        <v>1.2455133748786298</v>
      </c>
      <c r="H4149" s="274"/>
      <c r="I4149" s="275" t="s">
        <v>508</v>
      </c>
      <c r="J4149" s="271">
        <v>74545</v>
      </c>
      <c r="K4149" s="272">
        <v>12755</v>
      </c>
    </row>
    <row r="4150" spans="2:11" s="256" customFormat="1" ht="13.5" customHeight="1" x14ac:dyDescent="0.2">
      <c r="B4150" s="273"/>
      <c r="C4150" s="273"/>
      <c r="D4150" s="273"/>
      <c r="E4150" s="273"/>
      <c r="F4150" s="273">
        <v>0</v>
      </c>
      <c r="G4150" s="273">
        <v>0</v>
      </c>
      <c r="H4150" s="274"/>
      <c r="I4150" s="275" t="s">
        <v>509</v>
      </c>
      <c r="J4150" s="271">
        <v>74545</v>
      </c>
      <c r="K4150" s="272">
        <v>12359</v>
      </c>
    </row>
    <row r="4151" spans="2:11" s="256" customFormat="1" ht="26.25" customHeight="1" x14ac:dyDescent="0.2"/>
    <row r="4152" spans="2:11" s="256" customFormat="1" ht="13.5" customHeight="1" x14ac:dyDescent="0.2">
      <c r="B4152" s="257"/>
      <c r="C4152" s="258"/>
      <c r="D4152" s="258"/>
      <c r="E4152" s="258"/>
      <c r="F4152" s="258"/>
      <c r="G4152" s="259"/>
      <c r="H4152" s="260" t="s">
        <v>407</v>
      </c>
      <c r="I4152" s="261"/>
      <c r="J4152" s="262" t="s">
        <v>228</v>
      </c>
      <c r="K4152" s="262" t="s">
        <v>229</v>
      </c>
    </row>
    <row r="4153" spans="2:11" s="256" customFormat="1" ht="13.5" customHeight="1" x14ac:dyDescent="0.2">
      <c r="B4153" s="263"/>
      <c r="C4153" s="264"/>
      <c r="D4153" s="264"/>
      <c r="E4153" s="264"/>
      <c r="F4153" s="369" t="s">
        <v>662</v>
      </c>
      <c r="G4153" s="369"/>
      <c r="H4153" s="369"/>
      <c r="I4153" s="261"/>
      <c r="J4153" s="261"/>
      <c r="K4153" s="265"/>
    </row>
    <row r="4154" spans="2:11" s="256" customFormat="1" ht="13.5" customHeight="1" x14ac:dyDescent="0.2">
      <c r="B4154" s="367" t="s">
        <v>231</v>
      </c>
      <c r="C4154" s="367"/>
      <c r="D4154" s="367" t="s">
        <v>232</v>
      </c>
      <c r="E4154" s="367"/>
      <c r="F4154" s="266" t="s">
        <v>232</v>
      </c>
      <c r="G4154" s="266" t="s">
        <v>232</v>
      </c>
      <c r="H4154" s="368" t="s">
        <v>231</v>
      </c>
      <c r="I4154" s="267" t="s">
        <v>233</v>
      </c>
      <c r="J4154" s="261"/>
      <c r="K4154" s="265"/>
    </row>
    <row r="4155" spans="2:11" s="256" customFormat="1" ht="13.5" customHeight="1" x14ac:dyDescent="0.2">
      <c r="B4155" s="266" t="s">
        <v>234</v>
      </c>
      <c r="C4155" s="266" t="s">
        <v>235</v>
      </c>
      <c r="D4155" s="266" t="s">
        <v>234</v>
      </c>
      <c r="E4155" s="266" t="s">
        <v>235</v>
      </c>
      <c r="F4155" s="266" t="s">
        <v>592</v>
      </c>
      <c r="G4155" s="266" t="s">
        <v>594</v>
      </c>
      <c r="H4155" s="368"/>
      <c r="I4155" s="261"/>
      <c r="J4155" s="261"/>
      <c r="K4155" s="265"/>
    </row>
    <row r="4156" spans="2:11" s="256" customFormat="1" ht="13.5" customHeight="1" x14ac:dyDescent="0.2">
      <c r="B4156" s="268"/>
      <c r="C4156" s="268"/>
      <c r="D4156" s="268"/>
      <c r="E4156" s="268"/>
      <c r="F4156" s="268">
        <v>39.042185801884798</v>
      </c>
      <c r="G4156" s="268">
        <v>39.061131766830798</v>
      </c>
      <c r="H4156" s="269">
        <v>3.26325866444538</v>
      </c>
      <c r="I4156" s="270" t="s">
        <v>236</v>
      </c>
      <c r="J4156" s="271">
        <v>74561</v>
      </c>
      <c r="K4156" s="272">
        <v>13591</v>
      </c>
    </row>
    <row r="4157" spans="2:11" s="256" customFormat="1" ht="13.5" customHeight="1" x14ac:dyDescent="0.2">
      <c r="B4157" s="268"/>
      <c r="C4157" s="268"/>
      <c r="D4157" s="268"/>
      <c r="E4157" s="268"/>
      <c r="F4157" s="268">
        <v>39.042185801884798</v>
      </c>
      <c r="G4157" s="268">
        <v>39.061131766830798</v>
      </c>
      <c r="H4157" s="269">
        <v>3.26325866444538</v>
      </c>
      <c r="I4157" s="270" t="s">
        <v>250</v>
      </c>
      <c r="J4157" s="271">
        <v>74561</v>
      </c>
      <c r="K4157" s="272">
        <v>19967</v>
      </c>
    </row>
    <row r="4158" spans="2:11" s="256" customFormat="1" ht="13.5" customHeight="1" x14ac:dyDescent="0.2">
      <c r="B4158" s="273"/>
      <c r="C4158" s="273"/>
      <c r="D4158" s="273"/>
      <c r="E4158" s="273"/>
      <c r="F4158" s="273">
        <v>14.1706869538177</v>
      </c>
      <c r="G4158" s="273">
        <v>14.183806531518499</v>
      </c>
      <c r="H4158" s="274">
        <v>3.28021289905428</v>
      </c>
      <c r="I4158" s="275" t="s">
        <v>251</v>
      </c>
      <c r="J4158" s="271">
        <v>74561</v>
      </c>
      <c r="K4158" s="272">
        <v>15744</v>
      </c>
    </row>
    <row r="4159" spans="2:11" s="256" customFormat="1" ht="13.5" customHeight="1" x14ac:dyDescent="0.2">
      <c r="B4159" s="273"/>
      <c r="C4159" s="273"/>
      <c r="D4159" s="273"/>
      <c r="E4159" s="273"/>
      <c r="F4159" s="273">
        <v>24.871498848067098</v>
      </c>
      <c r="G4159" s="273">
        <v>24.877325235312298</v>
      </c>
      <c r="H4159" s="274">
        <v>3.2535988866952801</v>
      </c>
      <c r="I4159" s="275" t="s">
        <v>252</v>
      </c>
      <c r="J4159" s="271">
        <v>74561</v>
      </c>
      <c r="K4159" s="272">
        <v>13462</v>
      </c>
    </row>
    <row r="4160" spans="2:11" s="256" customFormat="1" ht="13.5" customHeight="1" x14ac:dyDescent="0.2">
      <c r="B4160" s="273"/>
      <c r="C4160" s="273"/>
      <c r="D4160" s="273"/>
      <c r="E4160" s="273"/>
      <c r="F4160" s="273">
        <v>0</v>
      </c>
      <c r="G4160" s="273">
        <v>0</v>
      </c>
      <c r="H4160" s="274"/>
      <c r="I4160" s="275" t="s">
        <v>253</v>
      </c>
      <c r="J4160" s="271">
        <v>74561</v>
      </c>
      <c r="K4160" s="272">
        <v>15544</v>
      </c>
    </row>
    <row r="4161" spans="2:11" s="256" customFormat="1" ht="13.5" customHeight="1" x14ac:dyDescent="0.2">
      <c r="B4161" s="273"/>
      <c r="C4161" s="273"/>
      <c r="D4161" s="273"/>
      <c r="E4161" s="273"/>
      <c r="F4161" s="273">
        <v>0</v>
      </c>
      <c r="G4161" s="273">
        <v>0</v>
      </c>
      <c r="H4161" s="274"/>
      <c r="I4161" s="275" t="s">
        <v>254</v>
      </c>
      <c r="J4161" s="271">
        <v>74561</v>
      </c>
      <c r="K4161" s="272">
        <v>12978</v>
      </c>
    </row>
    <row r="4162" spans="2:11" s="256" customFormat="1" ht="13.5" customHeight="1" x14ac:dyDescent="0.2">
      <c r="B4162" s="268"/>
      <c r="C4162" s="268"/>
      <c r="D4162" s="268"/>
      <c r="E4162" s="268"/>
      <c r="F4162" s="268">
        <v>40.882415206740994</v>
      </c>
      <c r="G4162" s="268">
        <v>40.893528976420292</v>
      </c>
      <c r="H4162" s="269">
        <v>1.5075034101721501</v>
      </c>
      <c r="I4162" s="270" t="s">
        <v>237</v>
      </c>
      <c r="J4162" s="271">
        <v>74561</v>
      </c>
      <c r="K4162" s="272">
        <v>17726</v>
      </c>
    </row>
    <row r="4163" spans="2:11" s="256" customFormat="1" ht="13.5" customHeight="1" x14ac:dyDescent="0.2">
      <c r="B4163" s="273"/>
      <c r="C4163" s="273"/>
      <c r="D4163" s="273"/>
      <c r="E4163" s="273"/>
      <c r="F4163" s="273">
        <v>9.5417473614237789</v>
      </c>
      <c r="G4163" s="273">
        <v>9.5175199737624308</v>
      </c>
      <c r="H4163" s="274"/>
      <c r="I4163" s="275" t="s">
        <v>255</v>
      </c>
      <c r="J4163" s="271">
        <v>74561</v>
      </c>
      <c r="K4163" s="272">
        <v>17727</v>
      </c>
    </row>
    <row r="4164" spans="2:11" s="256" customFormat="1" ht="13.5" customHeight="1" x14ac:dyDescent="0.2">
      <c r="B4164" s="268"/>
      <c r="C4164" s="268"/>
      <c r="D4164" s="268"/>
      <c r="E4164" s="268"/>
      <c r="F4164" s="268">
        <v>31.340667845317199</v>
      </c>
      <c r="G4164" s="268">
        <v>31.376009002657902</v>
      </c>
      <c r="H4164" s="269">
        <v>1.9664667212713698</v>
      </c>
      <c r="I4164" s="270" t="s">
        <v>256</v>
      </c>
      <c r="J4164" s="271">
        <v>74561</v>
      </c>
      <c r="K4164" s="272">
        <v>13592</v>
      </c>
    </row>
    <row r="4165" spans="2:11" s="256" customFormat="1" ht="13.5" customHeight="1" x14ac:dyDescent="0.2">
      <c r="B4165" s="273"/>
      <c r="C4165" s="273"/>
      <c r="D4165" s="273"/>
      <c r="E4165" s="273"/>
      <c r="F4165" s="273">
        <v>18.974626109493901</v>
      </c>
      <c r="G4165" s="273">
        <v>18.999247341515499</v>
      </c>
      <c r="H4165" s="274">
        <v>0.44874441443673801</v>
      </c>
      <c r="I4165" s="275" t="s">
        <v>257</v>
      </c>
      <c r="J4165" s="271">
        <v>74561</v>
      </c>
      <c r="K4165" s="272">
        <v>11566</v>
      </c>
    </row>
    <row r="4166" spans="2:11" s="256" customFormat="1" ht="13.5" customHeight="1" x14ac:dyDescent="0.2">
      <c r="B4166" s="273"/>
      <c r="C4166" s="273"/>
      <c r="D4166" s="273"/>
      <c r="E4166" s="273"/>
      <c r="F4166" s="273">
        <v>9.1675133628778802</v>
      </c>
      <c r="G4166" s="273">
        <v>9.1845904828632694</v>
      </c>
      <c r="H4166" s="274">
        <v>4.5520530635260803</v>
      </c>
      <c r="I4166" s="275" t="s">
        <v>258</v>
      </c>
      <c r="J4166" s="271">
        <v>74561</v>
      </c>
      <c r="K4166" s="272">
        <v>13419</v>
      </c>
    </row>
    <row r="4167" spans="2:11" s="256" customFormat="1" ht="13.5" customHeight="1" x14ac:dyDescent="0.2">
      <c r="B4167" s="273"/>
      <c r="C4167" s="273"/>
      <c r="D4167" s="273"/>
      <c r="E4167" s="273"/>
      <c r="F4167" s="273">
        <v>0</v>
      </c>
      <c r="G4167" s="273">
        <v>0</v>
      </c>
      <c r="H4167" s="274"/>
      <c r="I4167" s="275" t="s">
        <v>259</v>
      </c>
      <c r="J4167" s="271">
        <v>74561</v>
      </c>
      <c r="K4167" s="272">
        <v>11568</v>
      </c>
    </row>
    <row r="4168" spans="2:11" s="256" customFormat="1" ht="13.5" customHeight="1" x14ac:dyDescent="0.2">
      <c r="B4168" s="273"/>
      <c r="C4168" s="273"/>
      <c r="D4168" s="273"/>
      <c r="E4168" s="273"/>
      <c r="F4168" s="273">
        <v>2.7647566189895798</v>
      </c>
      <c r="G4168" s="273">
        <v>2.7582109182559202</v>
      </c>
      <c r="H4168" s="274">
        <v>3.7945639351992897</v>
      </c>
      <c r="I4168" s="275" t="s">
        <v>260</v>
      </c>
      <c r="J4168" s="271">
        <v>74561</v>
      </c>
      <c r="K4168" s="272">
        <v>12479</v>
      </c>
    </row>
    <row r="4169" spans="2:11" s="256" customFormat="1" ht="13.5" customHeight="1" x14ac:dyDescent="0.2">
      <c r="B4169" s="273"/>
      <c r="C4169" s="273"/>
      <c r="D4169" s="273"/>
      <c r="E4169" s="273"/>
      <c r="F4169" s="273">
        <v>0.43377175395587397</v>
      </c>
      <c r="G4169" s="273">
        <v>0.43396026002317994</v>
      </c>
      <c r="H4169" s="274">
        <v>2.06</v>
      </c>
      <c r="I4169" s="275" t="s">
        <v>261</v>
      </c>
      <c r="J4169" s="271">
        <v>74561</v>
      </c>
      <c r="K4169" s="272">
        <v>12480</v>
      </c>
    </row>
    <row r="4170" spans="2:11" s="256" customFormat="1" ht="13.5" customHeight="1" x14ac:dyDescent="0.2">
      <c r="B4170" s="273"/>
      <c r="C4170" s="273"/>
      <c r="D4170" s="273"/>
      <c r="E4170" s="273"/>
      <c r="F4170" s="273">
        <v>0</v>
      </c>
      <c r="G4170" s="273">
        <v>0</v>
      </c>
      <c r="H4170" s="274"/>
      <c r="I4170" s="275" t="s">
        <v>262</v>
      </c>
      <c r="J4170" s="271">
        <v>74561</v>
      </c>
      <c r="K4170" s="272">
        <v>11578</v>
      </c>
    </row>
    <row r="4171" spans="2:11" s="256" customFormat="1" ht="13.5" customHeight="1" x14ac:dyDescent="0.2">
      <c r="B4171" s="273"/>
      <c r="C4171" s="273"/>
      <c r="D4171" s="273"/>
      <c r="E4171" s="273"/>
      <c r="F4171" s="273">
        <v>0</v>
      </c>
      <c r="G4171" s="273">
        <v>0</v>
      </c>
      <c r="H4171" s="274"/>
      <c r="I4171" s="275" t="s">
        <v>263</v>
      </c>
      <c r="J4171" s="271">
        <v>74561</v>
      </c>
      <c r="K4171" s="272">
        <v>12497</v>
      </c>
    </row>
    <row r="4172" spans="2:11" s="256" customFormat="1" ht="13.5" customHeight="1" x14ac:dyDescent="0.2">
      <c r="B4172" s="273"/>
      <c r="C4172" s="273"/>
      <c r="D4172" s="273"/>
      <c r="E4172" s="273"/>
      <c r="F4172" s="273">
        <v>0</v>
      </c>
      <c r="G4172" s="273">
        <v>0</v>
      </c>
      <c r="H4172" s="274"/>
      <c r="I4172" s="275" t="s">
        <v>264</v>
      </c>
      <c r="J4172" s="271">
        <v>74561</v>
      </c>
      <c r="K4172" s="272">
        <v>15546</v>
      </c>
    </row>
    <row r="4173" spans="2:11" s="256" customFormat="1" ht="13.5" customHeight="1" x14ac:dyDescent="0.2">
      <c r="B4173" s="273"/>
      <c r="C4173" s="273"/>
      <c r="D4173" s="273"/>
      <c r="E4173" s="273"/>
      <c r="F4173" s="273">
        <v>0</v>
      </c>
      <c r="G4173" s="273">
        <v>0</v>
      </c>
      <c r="H4173" s="274"/>
      <c r="I4173" s="275" t="s">
        <v>265</v>
      </c>
      <c r="J4173" s="271">
        <v>74561</v>
      </c>
      <c r="K4173" s="272">
        <v>12481</v>
      </c>
    </row>
    <row r="4174" spans="2:11" s="256" customFormat="1" ht="13.5" customHeight="1" x14ac:dyDescent="0.2">
      <c r="B4174" s="268"/>
      <c r="C4174" s="268"/>
      <c r="D4174" s="268"/>
      <c r="E4174" s="268"/>
      <c r="F4174" s="268">
        <v>2.1826756504784997</v>
      </c>
      <c r="G4174" s="268">
        <v>2.1988757201723499</v>
      </c>
      <c r="H4174" s="269"/>
      <c r="I4174" s="270" t="s">
        <v>266</v>
      </c>
      <c r="J4174" s="271">
        <v>74561</v>
      </c>
      <c r="K4174" s="272">
        <v>13594</v>
      </c>
    </row>
    <row r="4175" spans="2:11" s="256" customFormat="1" ht="13.5" customHeight="1" x14ac:dyDescent="0.2">
      <c r="B4175" s="273"/>
      <c r="C4175" s="273"/>
      <c r="D4175" s="273"/>
      <c r="E4175" s="273"/>
      <c r="F4175" s="273">
        <v>7.0342597033561799E-2</v>
      </c>
      <c r="G4175" s="273">
        <v>7.0448983161321199E-2</v>
      </c>
      <c r="H4175" s="274"/>
      <c r="I4175" s="275" t="s">
        <v>267</v>
      </c>
      <c r="J4175" s="271">
        <v>74561</v>
      </c>
      <c r="K4175" s="272">
        <v>15609</v>
      </c>
    </row>
    <row r="4176" spans="2:11" s="256" customFormat="1" ht="13.5" customHeight="1" x14ac:dyDescent="0.2">
      <c r="B4176" s="273"/>
      <c r="C4176" s="273"/>
      <c r="D4176" s="273"/>
      <c r="E4176" s="273"/>
      <c r="F4176" s="273">
        <v>0</v>
      </c>
      <c r="G4176" s="273">
        <v>0</v>
      </c>
      <c r="H4176" s="274"/>
      <c r="I4176" s="275" t="s">
        <v>268</v>
      </c>
      <c r="J4176" s="271">
        <v>74561</v>
      </c>
      <c r="K4176" s="272">
        <v>11524</v>
      </c>
    </row>
    <row r="4177" spans="2:11" s="256" customFormat="1" ht="13.5" customHeight="1" x14ac:dyDescent="0.2">
      <c r="B4177" s="273"/>
      <c r="C4177" s="273"/>
      <c r="D4177" s="273"/>
      <c r="E4177" s="273"/>
      <c r="F4177" s="273">
        <v>0</v>
      </c>
      <c r="G4177" s="273">
        <v>0</v>
      </c>
      <c r="H4177" s="274"/>
      <c r="I4177" s="275" t="s">
        <v>269</v>
      </c>
      <c r="J4177" s="271">
        <v>74561</v>
      </c>
      <c r="K4177" s="272">
        <v>15745</v>
      </c>
    </row>
    <row r="4178" spans="2:11" s="256" customFormat="1" ht="13.5" customHeight="1" x14ac:dyDescent="0.2">
      <c r="B4178" s="273"/>
      <c r="C4178" s="273"/>
      <c r="D4178" s="273"/>
      <c r="E4178" s="273"/>
      <c r="F4178" s="273">
        <v>0</v>
      </c>
      <c r="G4178" s="273">
        <v>0</v>
      </c>
      <c r="H4178" s="274"/>
      <c r="I4178" s="275" t="s">
        <v>270</v>
      </c>
      <c r="J4178" s="271">
        <v>74561</v>
      </c>
      <c r="K4178" s="272">
        <v>15545</v>
      </c>
    </row>
    <row r="4179" spans="2:11" s="256" customFormat="1" ht="13.5" customHeight="1" x14ac:dyDescent="0.2">
      <c r="B4179" s="268"/>
      <c r="C4179" s="268"/>
      <c r="D4179" s="268"/>
      <c r="E4179" s="268"/>
      <c r="F4179" s="268">
        <v>17.892723340895699</v>
      </c>
      <c r="G4179" s="268">
        <v>17.8464635365766</v>
      </c>
      <c r="H4179" s="269"/>
      <c r="I4179" s="270" t="s">
        <v>238</v>
      </c>
      <c r="J4179" s="271">
        <v>74561</v>
      </c>
      <c r="K4179" s="272">
        <v>13595</v>
      </c>
    </row>
    <row r="4180" spans="2:11" s="256" customFormat="1" ht="13.5" customHeight="1" x14ac:dyDescent="0.2">
      <c r="B4180" s="273"/>
      <c r="C4180" s="273"/>
      <c r="D4180" s="273"/>
      <c r="E4180" s="273"/>
      <c r="F4180" s="273">
        <v>0</v>
      </c>
      <c r="G4180" s="273">
        <v>0</v>
      </c>
      <c r="H4180" s="274"/>
      <c r="I4180" s="275" t="s">
        <v>271</v>
      </c>
      <c r="J4180" s="271">
        <v>74561</v>
      </c>
      <c r="K4180" s="272">
        <v>15610</v>
      </c>
    </row>
    <row r="4181" spans="2:11" s="256" customFormat="1" ht="13.5" customHeight="1" x14ac:dyDescent="0.2">
      <c r="B4181" s="273"/>
      <c r="C4181" s="273"/>
      <c r="D4181" s="273"/>
      <c r="E4181" s="273"/>
      <c r="F4181" s="273">
        <v>8.2751044913226988</v>
      </c>
      <c r="G4181" s="273">
        <v>8.2750872463107203</v>
      </c>
      <c r="H4181" s="274"/>
      <c r="I4181" s="275" t="s">
        <v>246</v>
      </c>
      <c r="J4181" s="271">
        <v>74561</v>
      </c>
      <c r="K4181" s="272">
        <v>15611</v>
      </c>
    </row>
    <row r="4182" spans="2:11" s="256" customFormat="1" ht="13.5" customHeight="1" x14ac:dyDescent="0.2">
      <c r="B4182" s="273"/>
      <c r="C4182" s="273"/>
      <c r="D4182" s="273"/>
      <c r="E4182" s="273"/>
      <c r="F4182" s="273">
        <v>9.6176188495730202</v>
      </c>
      <c r="G4182" s="273">
        <v>9.571376290265869</v>
      </c>
      <c r="H4182" s="274"/>
      <c r="I4182" s="275" t="s">
        <v>272</v>
      </c>
      <c r="J4182" s="271">
        <v>74561</v>
      </c>
      <c r="K4182" s="272">
        <v>15608</v>
      </c>
    </row>
    <row r="4183" spans="2:11" s="256" customFormat="1" ht="13.5" customHeight="1" x14ac:dyDescent="0.2">
      <c r="B4183" s="268"/>
      <c r="C4183" s="268"/>
      <c r="D4183" s="268"/>
      <c r="E4183" s="268"/>
      <c r="F4183" s="268">
        <v>0</v>
      </c>
      <c r="G4183" s="268">
        <v>0</v>
      </c>
      <c r="H4183" s="269"/>
      <c r="I4183" s="270" t="s">
        <v>273</v>
      </c>
      <c r="J4183" s="271">
        <v>74561</v>
      </c>
      <c r="K4183" s="272">
        <v>15584</v>
      </c>
    </row>
    <row r="4184" spans="2:11" s="256" customFormat="1" ht="13.5" customHeight="1" x14ac:dyDescent="0.2">
      <c r="B4184" s="268"/>
      <c r="C4184" s="268"/>
      <c r="D4184" s="268"/>
      <c r="E4184" s="268"/>
      <c r="F4184" s="268">
        <v>0</v>
      </c>
      <c r="G4184" s="268">
        <v>0</v>
      </c>
      <c r="H4184" s="269"/>
      <c r="I4184" s="270" t="s">
        <v>274</v>
      </c>
      <c r="J4184" s="271">
        <v>74561</v>
      </c>
      <c r="K4184" s="272">
        <v>17728</v>
      </c>
    </row>
    <row r="4185" spans="2:11" s="256" customFormat="1" ht="13.5" customHeight="1" x14ac:dyDescent="0.2">
      <c r="B4185" s="268"/>
      <c r="C4185" s="268"/>
      <c r="D4185" s="268"/>
      <c r="E4185" s="268"/>
      <c r="F4185" s="268">
        <v>0</v>
      </c>
      <c r="G4185" s="268">
        <v>0</v>
      </c>
      <c r="H4185" s="269"/>
      <c r="I4185" s="270" t="s">
        <v>275</v>
      </c>
      <c r="J4185" s="271">
        <v>74561</v>
      </c>
      <c r="K4185" s="272">
        <v>15624</v>
      </c>
    </row>
    <row r="4186" spans="2:11" s="256" customFormat="1" ht="13.5" customHeight="1" x14ac:dyDescent="0.2">
      <c r="B4186" s="268"/>
      <c r="C4186" s="268"/>
      <c r="D4186" s="268"/>
      <c r="E4186" s="268"/>
      <c r="F4186" s="268">
        <v>11.6540804148687</v>
      </c>
      <c r="G4186" s="268">
        <v>11.645946710773501</v>
      </c>
      <c r="H4186" s="269"/>
      <c r="I4186" s="270" t="s">
        <v>276</v>
      </c>
      <c r="J4186" s="271">
        <v>74561</v>
      </c>
      <c r="K4186" s="272">
        <v>15644</v>
      </c>
    </row>
    <row r="4187" spans="2:11" s="256" customFormat="1" ht="13.5" customHeight="1" x14ac:dyDescent="0.2">
      <c r="B4187" s="268"/>
      <c r="C4187" s="268"/>
      <c r="D4187" s="268">
        <v>33</v>
      </c>
      <c r="E4187" s="268">
        <v>27</v>
      </c>
      <c r="F4187" s="268">
        <v>28.070027221012502</v>
      </c>
      <c r="G4187" s="268">
        <v>28.069496413591398</v>
      </c>
      <c r="H4187" s="269">
        <v>3.28843630271174</v>
      </c>
      <c r="I4187" s="270" t="s">
        <v>239</v>
      </c>
      <c r="J4187" s="271">
        <v>74561</v>
      </c>
      <c r="K4187" s="272">
        <v>15704</v>
      </c>
    </row>
    <row r="4188" spans="2:11" s="256" customFormat="1" ht="13.5" customHeight="1" x14ac:dyDescent="0.2">
      <c r="B4188" s="268"/>
      <c r="C4188" s="268"/>
      <c r="D4188" s="268"/>
      <c r="E4188" s="268"/>
      <c r="F4188" s="268">
        <v>0</v>
      </c>
      <c r="G4188" s="268">
        <v>0</v>
      </c>
      <c r="H4188" s="269"/>
      <c r="I4188" s="270" t="s">
        <v>277</v>
      </c>
      <c r="J4188" s="271">
        <v>74561</v>
      </c>
      <c r="K4188" s="272">
        <v>15749</v>
      </c>
    </row>
    <row r="4189" spans="2:11" s="256" customFormat="1" ht="13.5" customHeight="1" x14ac:dyDescent="0.2">
      <c r="B4189" s="268"/>
      <c r="C4189" s="268"/>
      <c r="D4189" s="268"/>
      <c r="E4189" s="268"/>
      <c r="F4189" s="268">
        <v>100</v>
      </c>
      <c r="G4189" s="268">
        <v>100</v>
      </c>
      <c r="H4189" s="269">
        <v>1.8903513143712298</v>
      </c>
      <c r="I4189" s="270" t="s">
        <v>278</v>
      </c>
      <c r="J4189" s="271">
        <v>74561</v>
      </c>
      <c r="K4189" s="272">
        <v>11258</v>
      </c>
    </row>
    <row r="4190" spans="2:11" s="256" customFormat="1" ht="13.5" customHeight="1" x14ac:dyDescent="0.2">
      <c r="B4190" s="268"/>
      <c r="C4190" s="268"/>
      <c r="D4190" s="268">
        <v>46</v>
      </c>
      <c r="E4190" s="268">
        <v>40</v>
      </c>
      <c r="F4190" s="268">
        <v>42.383169023222997</v>
      </c>
      <c r="G4190" s="268">
        <v>42.438093339058597</v>
      </c>
      <c r="H4190" s="269">
        <v>2.2822416807114601</v>
      </c>
      <c r="I4190" s="270" t="s">
        <v>240</v>
      </c>
      <c r="J4190" s="271">
        <v>74561</v>
      </c>
      <c r="K4190" s="272">
        <v>15705</v>
      </c>
    </row>
    <row r="4191" spans="2:11" s="256" customFormat="1" ht="13.5" customHeight="1" x14ac:dyDescent="0.2">
      <c r="B4191" s="268"/>
      <c r="C4191" s="268"/>
      <c r="D4191" s="268"/>
      <c r="E4191" s="268"/>
      <c r="F4191" s="268">
        <v>7.4049027822076603</v>
      </c>
      <c r="G4191" s="268">
        <v>7.4086047077034989</v>
      </c>
      <c r="H4191" s="269"/>
      <c r="I4191" s="270" t="s">
        <v>279</v>
      </c>
      <c r="J4191" s="271">
        <v>74561</v>
      </c>
      <c r="K4191" s="272">
        <v>16144</v>
      </c>
    </row>
    <row r="4192" spans="2:11" s="256" customFormat="1" ht="13.5" customHeight="1" x14ac:dyDescent="0.2">
      <c r="B4192" s="273"/>
      <c r="C4192" s="273"/>
      <c r="D4192" s="273"/>
      <c r="E4192" s="273"/>
      <c r="F4192" s="273">
        <v>2.11233305344494</v>
      </c>
      <c r="G4192" s="273">
        <v>2.1284267370110301</v>
      </c>
      <c r="H4192" s="274"/>
      <c r="I4192" s="275" t="s">
        <v>508</v>
      </c>
      <c r="J4192" s="271">
        <v>74561</v>
      </c>
      <c r="K4192" s="272">
        <v>12755</v>
      </c>
    </row>
    <row r="4193" spans="2:11" s="256" customFormat="1" ht="13.5" customHeight="1" x14ac:dyDescent="0.2">
      <c r="B4193" s="273"/>
      <c r="C4193" s="273"/>
      <c r="D4193" s="273"/>
      <c r="E4193" s="273"/>
      <c r="F4193" s="273">
        <v>0</v>
      </c>
      <c r="G4193" s="273">
        <v>0</v>
      </c>
      <c r="H4193" s="274"/>
      <c r="I4193" s="275" t="s">
        <v>509</v>
      </c>
      <c r="J4193" s="271">
        <v>74561</v>
      </c>
      <c r="K4193" s="272">
        <v>12359</v>
      </c>
    </row>
    <row r="4194" spans="2:11" s="256" customFormat="1" ht="26.25" customHeight="1" x14ac:dyDescent="0.2"/>
    <row r="4195" spans="2:11" s="256" customFormat="1" ht="13.5" customHeight="1" x14ac:dyDescent="0.2">
      <c r="B4195" s="257"/>
      <c r="C4195" s="258"/>
      <c r="D4195" s="258"/>
      <c r="E4195" s="258"/>
      <c r="F4195" s="258"/>
      <c r="G4195" s="259"/>
      <c r="H4195" s="260" t="s">
        <v>408</v>
      </c>
      <c r="I4195" s="261"/>
      <c r="J4195" s="262" t="s">
        <v>228</v>
      </c>
      <c r="K4195" s="262" t="s">
        <v>229</v>
      </c>
    </row>
    <row r="4196" spans="2:11" s="256" customFormat="1" ht="13.5" customHeight="1" x14ac:dyDescent="0.2">
      <c r="B4196" s="263"/>
      <c r="C4196" s="264"/>
      <c r="D4196" s="264"/>
      <c r="E4196" s="264"/>
      <c r="F4196" s="369" t="s">
        <v>562</v>
      </c>
      <c r="G4196" s="369"/>
      <c r="H4196" s="369"/>
      <c r="I4196" s="261"/>
      <c r="J4196" s="261"/>
      <c r="K4196" s="265"/>
    </row>
    <row r="4197" spans="2:11" s="256" customFormat="1" ht="13.5" customHeight="1" x14ac:dyDescent="0.2">
      <c r="B4197" s="367" t="s">
        <v>231</v>
      </c>
      <c r="C4197" s="367"/>
      <c r="D4197" s="367" t="s">
        <v>232</v>
      </c>
      <c r="E4197" s="367"/>
      <c r="F4197" s="266" t="s">
        <v>232</v>
      </c>
      <c r="G4197" s="266" t="s">
        <v>232</v>
      </c>
      <c r="H4197" s="368" t="s">
        <v>231</v>
      </c>
      <c r="I4197" s="267" t="s">
        <v>233</v>
      </c>
      <c r="J4197" s="261"/>
      <c r="K4197" s="265"/>
    </row>
    <row r="4198" spans="2:11" s="256" customFormat="1" ht="13.5" customHeight="1" x14ac:dyDescent="0.2">
      <c r="B4198" s="266" t="s">
        <v>234</v>
      </c>
      <c r="C4198" s="266" t="s">
        <v>235</v>
      </c>
      <c r="D4198" s="266" t="s">
        <v>234</v>
      </c>
      <c r="E4198" s="266" t="s">
        <v>235</v>
      </c>
      <c r="F4198" s="266" t="s">
        <v>592</v>
      </c>
      <c r="G4198" s="266" t="s">
        <v>594</v>
      </c>
      <c r="H4198" s="368"/>
      <c r="I4198" s="261"/>
      <c r="J4198" s="261"/>
      <c r="K4198" s="265"/>
    </row>
    <row r="4199" spans="2:11" s="256" customFormat="1" ht="13.5" customHeight="1" x14ac:dyDescent="0.2">
      <c r="B4199" s="268"/>
      <c r="C4199" s="268"/>
      <c r="D4199" s="268"/>
      <c r="E4199" s="268"/>
      <c r="F4199" s="268">
        <v>0</v>
      </c>
      <c r="G4199" s="268">
        <v>0</v>
      </c>
      <c r="H4199" s="269"/>
      <c r="I4199" s="270" t="s">
        <v>236</v>
      </c>
      <c r="J4199" s="271">
        <v>75045</v>
      </c>
      <c r="K4199" s="272">
        <v>13591</v>
      </c>
    </row>
    <row r="4200" spans="2:11" s="256" customFormat="1" ht="13.5" customHeight="1" x14ac:dyDescent="0.2">
      <c r="B4200" s="268"/>
      <c r="C4200" s="268"/>
      <c r="D4200" s="268"/>
      <c r="E4200" s="268"/>
      <c r="F4200" s="268">
        <v>0</v>
      </c>
      <c r="G4200" s="268">
        <v>0</v>
      </c>
      <c r="H4200" s="269"/>
      <c r="I4200" s="270" t="s">
        <v>250</v>
      </c>
      <c r="J4200" s="271">
        <v>75045</v>
      </c>
      <c r="K4200" s="272">
        <v>19967</v>
      </c>
    </row>
    <row r="4201" spans="2:11" s="256" customFormat="1" ht="13.5" customHeight="1" x14ac:dyDescent="0.2">
      <c r="B4201" s="273"/>
      <c r="C4201" s="273"/>
      <c r="D4201" s="273"/>
      <c r="E4201" s="273"/>
      <c r="F4201" s="273">
        <v>0</v>
      </c>
      <c r="G4201" s="273">
        <v>0</v>
      </c>
      <c r="H4201" s="274"/>
      <c r="I4201" s="275" t="s">
        <v>251</v>
      </c>
      <c r="J4201" s="271">
        <v>75045</v>
      </c>
      <c r="K4201" s="272">
        <v>15744</v>
      </c>
    </row>
    <row r="4202" spans="2:11" s="256" customFormat="1" ht="13.5" customHeight="1" x14ac:dyDescent="0.2">
      <c r="B4202" s="273"/>
      <c r="C4202" s="273"/>
      <c r="D4202" s="273"/>
      <c r="E4202" s="273"/>
      <c r="F4202" s="273">
        <v>0</v>
      </c>
      <c r="G4202" s="273">
        <v>0</v>
      </c>
      <c r="H4202" s="274"/>
      <c r="I4202" s="275" t="s">
        <v>252</v>
      </c>
      <c r="J4202" s="271">
        <v>75045</v>
      </c>
      <c r="K4202" s="272">
        <v>13462</v>
      </c>
    </row>
    <row r="4203" spans="2:11" s="256" customFormat="1" ht="13.5" customHeight="1" x14ac:dyDescent="0.2">
      <c r="B4203" s="273"/>
      <c r="C4203" s="273"/>
      <c r="D4203" s="273"/>
      <c r="E4203" s="273"/>
      <c r="F4203" s="273">
        <v>0</v>
      </c>
      <c r="G4203" s="273">
        <v>0</v>
      </c>
      <c r="H4203" s="274"/>
      <c r="I4203" s="275" t="s">
        <v>253</v>
      </c>
      <c r="J4203" s="271">
        <v>75045</v>
      </c>
      <c r="K4203" s="272">
        <v>15544</v>
      </c>
    </row>
    <row r="4204" spans="2:11" s="256" customFormat="1" ht="13.5" customHeight="1" x14ac:dyDescent="0.2">
      <c r="B4204" s="273"/>
      <c r="C4204" s="273"/>
      <c r="D4204" s="273"/>
      <c r="E4204" s="273"/>
      <c r="F4204" s="273">
        <v>0</v>
      </c>
      <c r="G4204" s="273">
        <v>0</v>
      </c>
      <c r="H4204" s="274"/>
      <c r="I4204" s="275" t="s">
        <v>254</v>
      </c>
      <c r="J4204" s="271">
        <v>75045</v>
      </c>
      <c r="K4204" s="272">
        <v>12978</v>
      </c>
    </row>
    <row r="4205" spans="2:11" s="256" customFormat="1" ht="13.5" customHeight="1" x14ac:dyDescent="0.2">
      <c r="B4205" s="268"/>
      <c r="C4205" s="268"/>
      <c r="D4205" s="268"/>
      <c r="E4205" s="268"/>
      <c r="F4205" s="268">
        <v>100</v>
      </c>
      <c r="G4205" s="268">
        <v>100</v>
      </c>
      <c r="H4205" s="269"/>
      <c r="I4205" s="270" t="s">
        <v>237</v>
      </c>
      <c r="J4205" s="271">
        <v>75045</v>
      </c>
      <c r="K4205" s="272">
        <v>17726</v>
      </c>
    </row>
    <row r="4206" spans="2:11" s="256" customFormat="1" ht="13.5" customHeight="1" x14ac:dyDescent="0.2">
      <c r="B4206" s="273"/>
      <c r="C4206" s="273"/>
      <c r="D4206" s="273"/>
      <c r="E4206" s="273"/>
      <c r="F4206" s="273">
        <v>100</v>
      </c>
      <c r="G4206" s="273">
        <v>100</v>
      </c>
      <c r="H4206" s="274"/>
      <c r="I4206" s="275" t="s">
        <v>255</v>
      </c>
      <c r="J4206" s="271">
        <v>75045</v>
      </c>
      <c r="K4206" s="272">
        <v>17727</v>
      </c>
    </row>
    <row r="4207" spans="2:11" s="256" customFormat="1" ht="13.5" customHeight="1" x14ac:dyDescent="0.2">
      <c r="B4207" s="268"/>
      <c r="C4207" s="268"/>
      <c r="D4207" s="268"/>
      <c r="E4207" s="268"/>
      <c r="F4207" s="268">
        <v>0</v>
      </c>
      <c r="G4207" s="268">
        <v>0</v>
      </c>
      <c r="H4207" s="269"/>
      <c r="I4207" s="270" t="s">
        <v>256</v>
      </c>
      <c r="J4207" s="271">
        <v>75045</v>
      </c>
      <c r="K4207" s="272">
        <v>13592</v>
      </c>
    </row>
    <row r="4208" spans="2:11" s="256" customFormat="1" ht="13.5" customHeight="1" x14ac:dyDescent="0.2">
      <c r="B4208" s="273"/>
      <c r="C4208" s="273"/>
      <c r="D4208" s="273"/>
      <c r="E4208" s="273"/>
      <c r="F4208" s="273">
        <v>0</v>
      </c>
      <c r="G4208" s="273">
        <v>0</v>
      </c>
      <c r="H4208" s="274"/>
      <c r="I4208" s="275" t="s">
        <v>257</v>
      </c>
      <c r="J4208" s="271">
        <v>75045</v>
      </c>
      <c r="K4208" s="272">
        <v>11566</v>
      </c>
    </row>
    <row r="4209" spans="2:11" s="256" customFormat="1" ht="13.5" customHeight="1" x14ac:dyDescent="0.2">
      <c r="B4209" s="273"/>
      <c r="C4209" s="273"/>
      <c r="D4209" s="273"/>
      <c r="E4209" s="273"/>
      <c r="F4209" s="273">
        <v>0</v>
      </c>
      <c r="G4209" s="273">
        <v>0</v>
      </c>
      <c r="H4209" s="274"/>
      <c r="I4209" s="275" t="s">
        <v>258</v>
      </c>
      <c r="J4209" s="271">
        <v>75045</v>
      </c>
      <c r="K4209" s="272">
        <v>13419</v>
      </c>
    </row>
    <row r="4210" spans="2:11" s="256" customFormat="1" ht="13.5" customHeight="1" x14ac:dyDescent="0.2">
      <c r="B4210" s="273"/>
      <c r="C4210" s="273"/>
      <c r="D4210" s="273"/>
      <c r="E4210" s="273"/>
      <c r="F4210" s="273">
        <v>0</v>
      </c>
      <c r="G4210" s="273">
        <v>0</v>
      </c>
      <c r="H4210" s="274"/>
      <c r="I4210" s="275" t="s">
        <v>259</v>
      </c>
      <c r="J4210" s="271">
        <v>75045</v>
      </c>
      <c r="K4210" s="272">
        <v>11568</v>
      </c>
    </row>
    <row r="4211" spans="2:11" s="256" customFormat="1" ht="13.5" customHeight="1" x14ac:dyDescent="0.2">
      <c r="B4211" s="273"/>
      <c r="C4211" s="273"/>
      <c r="D4211" s="273"/>
      <c r="E4211" s="273"/>
      <c r="F4211" s="273">
        <v>0</v>
      </c>
      <c r="G4211" s="273">
        <v>0</v>
      </c>
      <c r="H4211" s="274"/>
      <c r="I4211" s="275" t="s">
        <v>260</v>
      </c>
      <c r="J4211" s="271">
        <v>75045</v>
      </c>
      <c r="K4211" s="272">
        <v>12479</v>
      </c>
    </row>
    <row r="4212" spans="2:11" s="256" customFormat="1" ht="13.5" customHeight="1" x14ac:dyDescent="0.2">
      <c r="B4212" s="273"/>
      <c r="C4212" s="273"/>
      <c r="D4212" s="273"/>
      <c r="E4212" s="273"/>
      <c r="F4212" s="273">
        <v>0</v>
      </c>
      <c r="G4212" s="273">
        <v>0</v>
      </c>
      <c r="H4212" s="274"/>
      <c r="I4212" s="275" t="s">
        <v>261</v>
      </c>
      <c r="J4212" s="271">
        <v>75045</v>
      </c>
      <c r="K4212" s="272">
        <v>12480</v>
      </c>
    </row>
    <row r="4213" spans="2:11" s="256" customFormat="1" ht="13.5" customHeight="1" x14ac:dyDescent="0.2">
      <c r="B4213" s="273"/>
      <c r="C4213" s="273"/>
      <c r="D4213" s="273"/>
      <c r="E4213" s="273"/>
      <c r="F4213" s="273">
        <v>0</v>
      </c>
      <c r="G4213" s="273">
        <v>0</v>
      </c>
      <c r="H4213" s="274"/>
      <c r="I4213" s="275" t="s">
        <v>262</v>
      </c>
      <c r="J4213" s="271">
        <v>75045</v>
      </c>
      <c r="K4213" s="272">
        <v>11578</v>
      </c>
    </row>
    <row r="4214" spans="2:11" s="256" customFormat="1" ht="13.5" customHeight="1" x14ac:dyDescent="0.2">
      <c r="B4214" s="273"/>
      <c r="C4214" s="273"/>
      <c r="D4214" s="273"/>
      <c r="E4214" s="273"/>
      <c r="F4214" s="273">
        <v>0</v>
      </c>
      <c r="G4214" s="273">
        <v>0</v>
      </c>
      <c r="H4214" s="274"/>
      <c r="I4214" s="275" t="s">
        <v>263</v>
      </c>
      <c r="J4214" s="271">
        <v>75045</v>
      </c>
      <c r="K4214" s="272">
        <v>12497</v>
      </c>
    </row>
    <row r="4215" spans="2:11" s="256" customFormat="1" ht="13.5" customHeight="1" x14ac:dyDescent="0.2">
      <c r="B4215" s="273"/>
      <c r="C4215" s="273"/>
      <c r="D4215" s="273"/>
      <c r="E4215" s="273"/>
      <c r="F4215" s="273">
        <v>0</v>
      </c>
      <c r="G4215" s="273">
        <v>0</v>
      </c>
      <c r="H4215" s="274"/>
      <c r="I4215" s="275" t="s">
        <v>264</v>
      </c>
      <c r="J4215" s="271">
        <v>75045</v>
      </c>
      <c r="K4215" s="272">
        <v>15546</v>
      </c>
    </row>
    <row r="4216" spans="2:11" s="256" customFormat="1" ht="13.5" customHeight="1" x14ac:dyDescent="0.2">
      <c r="B4216" s="273"/>
      <c r="C4216" s="273"/>
      <c r="D4216" s="273"/>
      <c r="E4216" s="273"/>
      <c r="F4216" s="273">
        <v>0</v>
      </c>
      <c r="G4216" s="273">
        <v>0</v>
      </c>
      <c r="H4216" s="274"/>
      <c r="I4216" s="275" t="s">
        <v>265</v>
      </c>
      <c r="J4216" s="271">
        <v>75045</v>
      </c>
      <c r="K4216" s="272">
        <v>12481</v>
      </c>
    </row>
    <row r="4217" spans="2:11" s="256" customFormat="1" ht="13.5" customHeight="1" x14ac:dyDescent="0.2">
      <c r="B4217" s="268"/>
      <c r="C4217" s="268"/>
      <c r="D4217" s="268"/>
      <c r="E4217" s="268"/>
      <c r="F4217" s="268">
        <v>0</v>
      </c>
      <c r="G4217" s="268">
        <v>0</v>
      </c>
      <c r="H4217" s="269"/>
      <c r="I4217" s="270" t="s">
        <v>266</v>
      </c>
      <c r="J4217" s="271">
        <v>75045</v>
      </c>
      <c r="K4217" s="272">
        <v>13594</v>
      </c>
    </row>
    <row r="4218" spans="2:11" s="256" customFormat="1" ht="13.5" customHeight="1" x14ac:dyDescent="0.2">
      <c r="B4218" s="273"/>
      <c r="C4218" s="273"/>
      <c r="D4218" s="273"/>
      <c r="E4218" s="273"/>
      <c r="F4218" s="273">
        <v>0</v>
      </c>
      <c r="G4218" s="273">
        <v>0</v>
      </c>
      <c r="H4218" s="274"/>
      <c r="I4218" s="275" t="s">
        <v>267</v>
      </c>
      <c r="J4218" s="271">
        <v>75045</v>
      </c>
      <c r="K4218" s="272">
        <v>15609</v>
      </c>
    </row>
    <row r="4219" spans="2:11" s="256" customFormat="1" ht="13.5" customHeight="1" x14ac:dyDescent="0.2">
      <c r="B4219" s="273"/>
      <c r="C4219" s="273"/>
      <c r="D4219" s="273"/>
      <c r="E4219" s="273"/>
      <c r="F4219" s="273">
        <v>0</v>
      </c>
      <c r="G4219" s="273">
        <v>0</v>
      </c>
      <c r="H4219" s="274"/>
      <c r="I4219" s="275" t="s">
        <v>268</v>
      </c>
      <c r="J4219" s="271">
        <v>75045</v>
      </c>
      <c r="K4219" s="272">
        <v>11524</v>
      </c>
    </row>
    <row r="4220" spans="2:11" s="256" customFormat="1" ht="13.5" customHeight="1" x14ac:dyDescent="0.2">
      <c r="B4220" s="273"/>
      <c r="C4220" s="273"/>
      <c r="D4220" s="273"/>
      <c r="E4220" s="273"/>
      <c r="F4220" s="273">
        <v>0</v>
      </c>
      <c r="G4220" s="273">
        <v>0</v>
      </c>
      <c r="H4220" s="274"/>
      <c r="I4220" s="275" t="s">
        <v>269</v>
      </c>
      <c r="J4220" s="271">
        <v>75045</v>
      </c>
      <c r="K4220" s="272">
        <v>15745</v>
      </c>
    </row>
    <row r="4221" spans="2:11" s="256" customFormat="1" ht="13.5" customHeight="1" x14ac:dyDescent="0.2">
      <c r="B4221" s="273"/>
      <c r="C4221" s="273"/>
      <c r="D4221" s="273"/>
      <c r="E4221" s="273"/>
      <c r="F4221" s="273">
        <v>0</v>
      </c>
      <c r="G4221" s="273">
        <v>0</v>
      </c>
      <c r="H4221" s="274"/>
      <c r="I4221" s="275" t="s">
        <v>270</v>
      </c>
      <c r="J4221" s="271">
        <v>75045</v>
      </c>
      <c r="K4221" s="272">
        <v>15545</v>
      </c>
    </row>
    <row r="4222" spans="2:11" s="256" customFormat="1" ht="13.5" customHeight="1" x14ac:dyDescent="0.2">
      <c r="B4222" s="268"/>
      <c r="C4222" s="268"/>
      <c r="D4222" s="268">
        <v>0</v>
      </c>
      <c r="E4222" s="268">
        <v>0</v>
      </c>
      <c r="F4222" s="268">
        <v>0</v>
      </c>
      <c r="G4222" s="268">
        <v>0</v>
      </c>
      <c r="H4222" s="269"/>
      <c r="I4222" s="270" t="s">
        <v>238</v>
      </c>
      <c r="J4222" s="271">
        <v>75045</v>
      </c>
      <c r="K4222" s="272">
        <v>13595</v>
      </c>
    </row>
    <row r="4223" spans="2:11" s="256" customFormat="1" ht="13.5" customHeight="1" x14ac:dyDescent="0.2">
      <c r="B4223" s="273"/>
      <c r="C4223" s="273"/>
      <c r="D4223" s="273"/>
      <c r="E4223" s="273"/>
      <c r="F4223" s="273">
        <v>0</v>
      </c>
      <c r="G4223" s="273">
        <v>0</v>
      </c>
      <c r="H4223" s="274"/>
      <c r="I4223" s="275" t="s">
        <v>271</v>
      </c>
      <c r="J4223" s="271">
        <v>75045</v>
      </c>
      <c r="K4223" s="272">
        <v>15610</v>
      </c>
    </row>
    <row r="4224" spans="2:11" s="256" customFormat="1" ht="13.5" customHeight="1" x14ac:dyDescent="0.2">
      <c r="B4224" s="273"/>
      <c r="C4224" s="273"/>
      <c r="D4224" s="273"/>
      <c r="E4224" s="273"/>
      <c r="F4224" s="273">
        <v>0</v>
      </c>
      <c r="G4224" s="273">
        <v>0</v>
      </c>
      <c r="H4224" s="274"/>
      <c r="I4224" s="275" t="s">
        <v>246</v>
      </c>
      <c r="J4224" s="271">
        <v>75045</v>
      </c>
      <c r="K4224" s="272">
        <v>15611</v>
      </c>
    </row>
    <row r="4225" spans="2:11" s="256" customFormat="1" ht="13.5" customHeight="1" x14ac:dyDescent="0.2">
      <c r="B4225" s="273"/>
      <c r="C4225" s="273"/>
      <c r="D4225" s="273"/>
      <c r="E4225" s="273"/>
      <c r="F4225" s="273">
        <v>0</v>
      </c>
      <c r="G4225" s="273">
        <v>0</v>
      </c>
      <c r="H4225" s="274"/>
      <c r="I4225" s="275" t="s">
        <v>272</v>
      </c>
      <c r="J4225" s="271">
        <v>75045</v>
      </c>
      <c r="K4225" s="272">
        <v>15608</v>
      </c>
    </row>
    <row r="4226" spans="2:11" s="256" customFormat="1" ht="13.5" customHeight="1" x14ac:dyDescent="0.2">
      <c r="B4226" s="268"/>
      <c r="C4226" s="268"/>
      <c r="D4226" s="268"/>
      <c r="E4226" s="268"/>
      <c r="F4226" s="268">
        <v>0</v>
      </c>
      <c r="G4226" s="268">
        <v>0</v>
      </c>
      <c r="H4226" s="269"/>
      <c r="I4226" s="270" t="s">
        <v>273</v>
      </c>
      <c r="J4226" s="271">
        <v>75045</v>
      </c>
      <c r="K4226" s="272">
        <v>15584</v>
      </c>
    </row>
    <row r="4227" spans="2:11" s="256" customFormat="1" ht="13.5" customHeight="1" x14ac:dyDescent="0.2">
      <c r="B4227" s="268"/>
      <c r="C4227" s="268"/>
      <c r="D4227" s="268"/>
      <c r="E4227" s="268"/>
      <c r="F4227" s="268">
        <v>0</v>
      </c>
      <c r="G4227" s="268">
        <v>0</v>
      </c>
      <c r="H4227" s="269"/>
      <c r="I4227" s="270" t="s">
        <v>274</v>
      </c>
      <c r="J4227" s="271">
        <v>75045</v>
      </c>
      <c r="K4227" s="272">
        <v>17728</v>
      </c>
    </row>
    <row r="4228" spans="2:11" s="256" customFormat="1" ht="13.5" customHeight="1" x14ac:dyDescent="0.2">
      <c r="B4228" s="268"/>
      <c r="C4228" s="268"/>
      <c r="D4228" s="268"/>
      <c r="E4228" s="268"/>
      <c r="F4228" s="268">
        <v>0</v>
      </c>
      <c r="G4228" s="268">
        <v>0</v>
      </c>
      <c r="H4228" s="269"/>
      <c r="I4228" s="270" t="s">
        <v>275</v>
      </c>
      <c r="J4228" s="271">
        <v>75045</v>
      </c>
      <c r="K4228" s="272">
        <v>15624</v>
      </c>
    </row>
    <row r="4229" spans="2:11" s="256" customFormat="1" ht="13.5" customHeight="1" x14ac:dyDescent="0.2">
      <c r="B4229" s="268"/>
      <c r="C4229" s="268"/>
      <c r="D4229" s="268"/>
      <c r="E4229" s="268"/>
      <c r="F4229" s="268">
        <v>100</v>
      </c>
      <c r="G4229" s="268">
        <v>100</v>
      </c>
      <c r="H4229" s="269"/>
      <c r="I4229" s="270" t="s">
        <v>276</v>
      </c>
      <c r="J4229" s="271">
        <v>75045</v>
      </c>
      <c r="K4229" s="272">
        <v>15644</v>
      </c>
    </row>
    <row r="4230" spans="2:11" s="256" customFormat="1" ht="13.5" customHeight="1" x14ac:dyDescent="0.2">
      <c r="B4230" s="268"/>
      <c r="C4230" s="268"/>
      <c r="D4230" s="268">
        <v>37</v>
      </c>
      <c r="E4230" s="268">
        <v>31</v>
      </c>
      <c r="F4230" s="268">
        <v>0</v>
      </c>
      <c r="G4230" s="268">
        <v>0</v>
      </c>
      <c r="H4230" s="269"/>
      <c r="I4230" s="270" t="s">
        <v>239</v>
      </c>
      <c r="J4230" s="271">
        <v>75045</v>
      </c>
      <c r="K4230" s="272">
        <v>15704</v>
      </c>
    </row>
    <row r="4231" spans="2:11" s="256" customFormat="1" ht="13.5" customHeight="1" x14ac:dyDescent="0.2">
      <c r="B4231" s="268"/>
      <c r="C4231" s="268"/>
      <c r="D4231" s="268"/>
      <c r="E4231" s="268"/>
      <c r="F4231" s="268">
        <v>0</v>
      </c>
      <c r="G4231" s="268">
        <v>0</v>
      </c>
      <c r="H4231" s="269"/>
      <c r="I4231" s="270" t="s">
        <v>277</v>
      </c>
      <c r="J4231" s="271">
        <v>75045</v>
      </c>
      <c r="K4231" s="272">
        <v>15749</v>
      </c>
    </row>
    <row r="4232" spans="2:11" s="256" customFormat="1" ht="13.5" customHeight="1" x14ac:dyDescent="0.2">
      <c r="B4232" s="268"/>
      <c r="C4232" s="268"/>
      <c r="D4232" s="268"/>
      <c r="E4232" s="268"/>
      <c r="F4232" s="268">
        <v>100</v>
      </c>
      <c r="G4232" s="268">
        <v>100</v>
      </c>
      <c r="H4232" s="269"/>
      <c r="I4232" s="270" t="s">
        <v>278</v>
      </c>
      <c r="J4232" s="271">
        <v>75045</v>
      </c>
      <c r="K4232" s="272">
        <v>11258</v>
      </c>
    </row>
    <row r="4233" spans="2:11" s="256" customFormat="1" ht="13.5" customHeight="1" x14ac:dyDescent="0.2">
      <c r="B4233" s="268"/>
      <c r="C4233" s="268"/>
      <c r="D4233" s="268">
        <v>65</v>
      </c>
      <c r="E4233" s="268">
        <v>59</v>
      </c>
      <c r="F4233" s="268">
        <v>0</v>
      </c>
      <c r="G4233" s="268">
        <v>0</v>
      </c>
      <c r="H4233" s="269"/>
      <c r="I4233" s="270" t="s">
        <v>240</v>
      </c>
      <c r="J4233" s="271">
        <v>75045</v>
      </c>
      <c r="K4233" s="272">
        <v>15705</v>
      </c>
    </row>
    <row r="4234" spans="2:11" s="256" customFormat="1" ht="13.5" customHeight="1" x14ac:dyDescent="0.2">
      <c r="B4234" s="268"/>
      <c r="C4234" s="268"/>
      <c r="D4234" s="268"/>
      <c r="E4234" s="268"/>
      <c r="F4234" s="268">
        <v>0</v>
      </c>
      <c r="G4234" s="268">
        <v>0</v>
      </c>
      <c r="H4234" s="269"/>
      <c r="I4234" s="270" t="s">
        <v>279</v>
      </c>
      <c r="J4234" s="271">
        <v>75045</v>
      </c>
      <c r="K4234" s="272">
        <v>16144</v>
      </c>
    </row>
    <row r="4235" spans="2:11" s="256" customFormat="1" ht="13.5" customHeight="1" x14ac:dyDescent="0.2">
      <c r="B4235" s="273"/>
      <c r="C4235" s="273"/>
      <c r="D4235" s="273"/>
      <c r="E4235" s="273"/>
      <c r="F4235" s="273">
        <v>0</v>
      </c>
      <c r="G4235" s="273">
        <v>0</v>
      </c>
      <c r="H4235" s="274"/>
      <c r="I4235" s="275" t="s">
        <v>508</v>
      </c>
      <c r="J4235" s="271">
        <v>75045</v>
      </c>
      <c r="K4235" s="272">
        <v>12755</v>
      </c>
    </row>
    <row r="4236" spans="2:11" s="256" customFormat="1" ht="13.5" customHeight="1" x14ac:dyDescent="0.2">
      <c r="B4236" s="273"/>
      <c r="C4236" s="273"/>
      <c r="D4236" s="273"/>
      <c r="E4236" s="273"/>
      <c r="F4236" s="273">
        <v>0</v>
      </c>
      <c r="G4236" s="273">
        <v>0</v>
      </c>
      <c r="H4236" s="274"/>
      <c r="I4236" s="275" t="s">
        <v>509</v>
      </c>
      <c r="J4236" s="271">
        <v>75045</v>
      </c>
      <c r="K4236" s="272">
        <v>12359</v>
      </c>
    </row>
    <row r="4237" spans="2:11" s="256" customFormat="1" ht="26.25" customHeight="1" x14ac:dyDescent="0.2"/>
    <row r="4238" spans="2:11" s="256" customFormat="1" ht="13.5" customHeight="1" x14ac:dyDescent="0.2">
      <c r="B4238" s="257"/>
      <c r="C4238" s="258"/>
      <c r="D4238" s="258"/>
      <c r="E4238" s="258"/>
      <c r="F4238" s="258"/>
      <c r="G4238" s="259"/>
      <c r="H4238" s="260" t="s">
        <v>409</v>
      </c>
      <c r="I4238" s="261"/>
      <c r="J4238" s="262" t="s">
        <v>228</v>
      </c>
      <c r="K4238" s="262" t="s">
        <v>229</v>
      </c>
    </row>
    <row r="4239" spans="2:11" s="256" customFormat="1" ht="13.5" customHeight="1" x14ac:dyDescent="0.2">
      <c r="B4239" s="263"/>
      <c r="C4239" s="264"/>
      <c r="D4239" s="264"/>
      <c r="E4239" s="264"/>
      <c r="F4239" s="369" t="s">
        <v>663</v>
      </c>
      <c r="G4239" s="369"/>
      <c r="H4239" s="369"/>
      <c r="I4239" s="261"/>
      <c r="J4239" s="261"/>
      <c r="K4239" s="265"/>
    </row>
    <row r="4240" spans="2:11" s="256" customFormat="1" ht="13.5" customHeight="1" x14ac:dyDescent="0.2">
      <c r="B4240" s="367" t="s">
        <v>231</v>
      </c>
      <c r="C4240" s="367"/>
      <c r="D4240" s="367" t="s">
        <v>232</v>
      </c>
      <c r="E4240" s="367"/>
      <c r="F4240" s="266" t="s">
        <v>232</v>
      </c>
      <c r="G4240" s="266" t="s">
        <v>232</v>
      </c>
      <c r="H4240" s="368" t="s">
        <v>231</v>
      </c>
      <c r="I4240" s="267" t="s">
        <v>233</v>
      </c>
      <c r="J4240" s="261"/>
      <c r="K4240" s="265"/>
    </row>
    <row r="4241" spans="2:11" s="256" customFormat="1" ht="13.5" customHeight="1" x14ac:dyDescent="0.2">
      <c r="B4241" s="266" t="s">
        <v>234</v>
      </c>
      <c r="C4241" s="266" t="s">
        <v>235</v>
      </c>
      <c r="D4241" s="266" t="s">
        <v>234</v>
      </c>
      <c r="E4241" s="266" t="s">
        <v>235</v>
      </c>
      <c r="F4241" s="266" t="s">
        <v>592</v>
      </c>
      <c r="G4241" s="266" t="s">
        <v>594</v>
      </c>
      <c r="H4241" s="368"/>
      <c r="I4241" s="261"/>
      <c r="J4241" s="261"/>
      <c r="K4241" s="265"/>
    </row>
    <row r="4242" spans="2:11" s="256" customFormat="1" ht="13.5" customHeight="1" x14ac:dyDescent="0.2">
      <c r="B4242" s="268"/>
      <c r="C4242" s="268"/>
      <c r="D4242" s="268"/>
      <c r="E4242" s="268"/>
      <c r="F4242" s="268">
        <v>39.347652699573295</v>
      </c>
      <c r="G4242" s="268">
        <v>39.382988347733601</v>
      </c>
      <c r="H4242" s="269">
        <v>3.5244554630775498</v>
      </c>
      <c r="I4242" s="270" t="s">
        <v>236</v>
      </c>
      <c r="J4242" s="271">
        <v>75053</v>
      </c>
      <c r="K4242" s="272">
        <v>13591</v>
      </c>
    </row>
    <row r="4243" spans="2:11" s="256" customFormat="1" ht="13.5" customHeight="1" x14ac:dyDescent="0.2">
      <c r="B4243" s="268"/>
      <c r="C4243" s="268"/>
      <c r="D4243" s="268"/>
      <c r="E4243" s="268"/>
      <c r="F4243" s="268">
        <v>39.347652699573295</v>
      </c>
      <c r="G4243" s="268">
        <v>39.382988347733601</v>
      </c>
      <c r="H4243" s="269">
        <v>3.5244554630775498</v>
      </c>
      <c r="I4243" s="270" t="s">
        <v>250</v>
      </c>
      <c r="J4243" s="271">
        <v>75053</v>
      </c>
      <c r="K4243" s="272">
        <v>19967</v>
      </c>
    </row>
    <row r="4244" spans="2:11" s="256" customFormat="1" ht="13.5" customHeight="1" x14ac:dyDescent="0.2">
      <c r="B4244" s="273"/>
      <c r="C4244" s="273"/>
      <c r="D4244" s="273"/>
      <c r="E4244" s="273"/>
      <c r="F4244" s="273">
        <v>16.6429869435526</v>
      </c>
      <c r="G4244" s="273">
        <v>16.664430738982297</v>
      </c>
      <c r="H4244" s="274">
        <v>3.5687322670825998</v>
      </c>
      <c r="I4244" s="275" t="s">
        <v>251</v>
      </c>
      <c r="J4244" s="271">
        <v>75053</v>
      </c>
      <c r="K4244" s="272">
        <v>15744</v>
      </c>
    </row>
    <row r="4245" spans="2:11" s="256" customFormat="1" ht="13.5" customHeight="1" x14ac:dyDescent="0.2">
      <c r="B4245" s="273"/>
      <c r="C4245" s="273"/>
      <c r="D4245" s="273"/>
      <c r="E4245" s="273"/>
      <c r="F4245" s="273">
        <v>22.704665756020699</v>
      </c>
      <c r="G4245" s="273">
        <v>22.718557608751301</v>
      </c>
      <c r="H4245" s="274">
        <v>3.4919996551446499</v>
      </c>
      <c r="I4245" s="275" t="s">
        <v>252</v>
      </c>
      <c r="J4245" s="271">
        <v>75053</v>
      </c>
      <c r="K4245" s="272">
        <v>13462</v>
      </c>
    </row>
    <row r="4246" spans="2:11" s="256" customFormat="1" ht="13.5" customHeight="1" x14ac:dyDescent="0.2">
      <c r="B4246" s="273"/>
      <c r="C4246" s="273"/>
      <c r="D4246" s="273"/>
      <c r="E4246" s="273"/>
      <c r="F4246" s="273">
        <v>0</v>
      </c>
      <c r="G4246" s="273">
        <v>0</v>
      </c>
      <c r="H4246" s="274"/>
      <c r="I4246" s="275" t="s">
        <v>253</v>
      </c>
      <c r="J4246" s="271">
        <v>75053</v>
      </c>
      <c r="K4246" s="272">
        <v>15544</v>
      </c>
    </row>
    <row r="4247" spans="2:11" s="256" customFormat="1" ht="13.5" customHeight="1" x14ac:dyDescent="0.2">
      <c r="B4247" s="273"/>
      <c r="C4247" s="273"/>
      <c r="D4247" s="273"/>
      <c r="E4247" s="273"/>
      <c r="F4247" s="273">
        <v>0</v>
      </c>
      <c r="G4247" s="273">
        <v>0</v>
      </c>
      <c r="H4247" s="274"/>
      <c r="I4247" s="275" t="s">
        <v>254</v>
      </c>
      <c r="J4247" s="271">
        <v>75053</v>
      </c>
      <c r="K4247" s="272">
        <v>12978</v>
      </c>
    </row>
    <row r="4248" spans="2:11" s="256" customFormat="1" ht="13.5" customHeight="1" x14ac:dyDescent="0.2">
      <c r="B4248" s="268"/>
      <c r="C4248" s="268"/>
      <c r="D4248" s="268"/>
      <c r="E4248" s="268"/>
      <c r="F4248" s="268">
        <v>39.216915930951998</v>
      </c>
      <c r="G4248" s="268">
        <v>39.217897193350105</v>
      </c>
      <c r="H4248" s="269">
        <v>1.8815086949189299</v>
      </c>
      <c r="I4248" s="270" t="s">
        <v>237</v>
      </c>
      <c r="J4248" s="271">
        <v>75053</v>
      </c>
      <c r="K4248" s="272">
        <v>17726</v>
      </c>
    </row>
    <row r="4249" spans="2:11" s="256" customFormat="1" ht="13.5" customHeight="1" x14ac:dyDescent="0.2">
      <c r="B4249" s="273"/>
      <c r="C4249" s="273"/>
      <c r="D4249" s="273"/>
      <c r="E4249" s="273"/>
      <c r="F4249" s="273">
        <v>4.34682094038501</v>
      </c>
      <c r="G4249" s="273">
        <v>4.3134272181340503</v>
      </c>
      <c r="H4249" s="274"/>
      <c r="I4249" s="275" t="s">
        <v>255</v>
      </c>
      <c r="J4249" s="271">
        <v>75053</v>
      </c>
      <c r="K4249" s="272">
        <v>17727</v>
      </c>
    </row>
    <row r="4250" spans="2:11" s="256" customFormat="1" ht="13.5" customHeight="1" x14ac:dyDescent="0.2">
      <c r="B4250" s="268"/>
      <c r="C4250" s="268"/>
      <c r="D4250" s="268"/>
      <c r="E4250" s="268"/>
      <c r="F4250" s="268">
        <v>34.870094990566997</v>
      </c>
      <c r="G4250" s="268">
        <v>34.904469975216095</v>
      </c>
      <c r="H4250" s="269">
        <v>2.11605297696928</v>
      </c>
      <c r="I4250" s="270" t="s">
        <v>256</v>
      </c>
      <c r="J4250" s="271">
        <v>75053</v>
      </c>
      <c r="K4250" s="272">
        <v>13592</v>
      </c>
    </row>
    <row r="4251" spans="2:11" s="256" customFormat="1" ht="13.5" customHeight="1" x14ac:dyDescent="0.2">
      <c r="B4251" s="273"/>
      <c r="C4251" s="273"/>
      <c r="D4251" s="273"/>
      <c r="E4251" s="273"/>
      <c r="F4251" s="273">
        <v>16.9322123616532</v>
      </c>
      <c r="G4251" s="273">
        <v>16.958480259600798</v>
      </c>
      <c r="H4251" s="274">
        <v>0.43953399883257099</v>
      </c>
      <c r="I4251" s="275" t="s">
        <v>257</v>
      </c>
      <c r="J4251" s="271">
        <v>75053</v>
      </c>
      <c r="K4251" s="272">
        <v>11566</v>
      </c>
    </row>
    <row r="4252" spans="2:11" s="256" customFormat="1" ht="13.5" customHeight="1" x14ac:dyDescent="0.2">
      <c r="B4252" s="273"/>
      <c r="C4252" s="273"/>
      <c r="D4252" s="273"/>
      <c r="E4252" s="273"/>
      <c r="F4252" s="273">
        <v>11.307070910218298</v>
      </c>
      <c r="G4252" s="273">
        <v>11.332185289941098</v>
      </c>
      <c r="H4252" s="274">
        <v>3.7401025425866599</v>
      </c>
      <c r="I4252" s="275" t="s">
        <v>258</v>
      </c>
      <c r="J4252" s="271">
        <v>75053</v>
      </c>
      <c r="K4252" s="272">
        <v>13419</v>
      </c>
    </row>
    <row r="4253" spans="2:11" s="256" customFormat="1" ht="13.5" customHeight="1" x14ac:dyDescent="0.2">
      <c r="B4253" s="273"/>
      <c r="C4253" s="273"/>
      <c r="D4253" s="273"/>
      <c r="E4253" s="273"/>
      <c r="F4253" s="273">
        <v>0</v>
      </c>
      <c r="G4253" s="273">
        <v>0</v>
      </c>
      <c r="H4253" s="274"/>
      <c r="I4253" s="275" t="s">
        <v>259</v>
      </c>
      <c r="J4253" s="271">
        <v>75053</v>
      </c>
      <c r="K4253" s="272">
        <v>11568</v>
      </c>
    </row>
    <row r="4254" spans="2:11" s="256" customFormat="1" ht="13.5" customHeight="1" x14ac:dyDescent="0.2">
      <c r="B4254" s="273"/>
      <c r="C4254" s="273"/>
      <c r="D4254" s="273"/>
      <c r="E4254" s="273"/>
      <c r="F4254" s="273">
        <v>6.1843875294038497</v>
      </c>
      <c r="G4254" s="273">
        <v>6.1670714565318896</v>
      </c>
      <c r="H4254" s="274">
        <v>3.7409439015807</v>
      </c>
      <c r="I4254" s="275" t="s">
        <v>260</v>
      </c>
      <c r="J4254" s="271">
        <v>75053</v>
      </c>
      <c r="K4254" s="272">
        <v>12479</v>
      </c>
    </row>
    <row r="4255" spans="2:11" s="256" customFormat="1" ht="13.5" customHeight="1" x14ac:dyDescent="0.2">
      <c r="B4255" s="273"/>
      <c r="C4255" s="273"/>
      <c r="D4255" s="273"/>
      <c r="E4255" s="273"/>
      <c r="F4255" s="273">
        <v>0.44642418929161903</v>
      </c>
      <c r="G4255" s="273">
        <v>0.44673296914218003</v>
      </c>
      <c r="H4255" s="274">
        <v>2.06</v>
      </c>
      <c r="I4255" s="275" t="s">
        <v>261</v>
      </c>
      <c r="J4255" s="271">
        <v>75053</v>
      </c>
      <c r="K4255" s="272">
        <v>12480</v>
      </c>
    </row>
    <row r="4256" spans="2:11" s="256" customFormat="1" ht="13.5" customHeight="1" x14ac:dyDescent="0.2">
      <c r="B4256" s="273"/>
      <c r="C4256" s="273"/>
      <c r="D4256" s="273"/>
      <c r="E4256" s="273"/>
      <c r="F4256" s="273">
        <v>0</v>
      </c>
      <c r="G4256" s="273">
        <v>0</v>
      </c>
      <c r="H4256" s="274"/>
      <c r="I4256" s="275" t="s">
        <v>262</v>
      </c>
      <c r="J4256" s="271">
        <v>75053</v>
      </c>
      <c r="K4256" s="272">
        <v>11578</v>
      </c>
    </row>
    <row r="4257" spans="2:11" s="256" customFormat="1" ht="13.5" customHeight="1" x14ac:dyDescent="0.2">
      <c r="B4257" s="273"/>
      <c r="C4257" s="273"/>
      <c r="D4257" s="273"/>
      <c r="E4257" s="273"/>
      <c r="F4257" s="273">
        <v>0</v>
      </c>
      <c r="G4257" s="273">
        <v>0</v>
      </c>
      <c r="H4257" s="274"/>
      <c r="I4257" s="275" t="s">
        <v>263</v>
      </c>
      <c r="J4257" s="271">
        <v>75053</v>
      </c>
      <c r="K4257" s="272">
        <v>12497</v>
      </c>
    </row>
    <row r="4258" spans="2:11" s="256" customFormat="1" ht="13.5" customHeight="1" x14ac:dyDescent="0.2">
      <c r="B4258" s="273"/>
      <c r="C4258" s="273"/>
      <c r="D4258" s="273"/>
      <c r="E4258" s="273"/>
      <c r="F4258" s="273">
        <v>0</v>
      </c>
      <c r="G4258" s="273">
        <v>0</v>
      </c>
      <c r="H4258" s="274"/>
      <c r="I4258" s="275" t="s">
        <v>264</v>
      </c>
      <c r="J4258" s="271">
        <v>75053</v>
      </c>
      <c r="K4258" s="272">
        <v>15546</v>
      </c>
    </row>
    <row r="4259" spans="2:11" s="256" customFormat="1" ht="13.5" customHeight="1" x14ac:dyDescent="0.2">
      <c r="B4259" s="273"/>
      <c r="C4259" s="273"/>
      <c r="D4259" s="273"/>
      <c r="E4259" s="273"/>
      <c r="F4259" s="273">
        <v>0</v>
      </c>
      <c r="G4259" s="273">
        <v>0</v>
      </c>
      <c r="H4259" s="274"/>
      <c r="I4259" s="275" t="s">
        <v>265</v>
      </c>
      <c r="J4259" s="271">
        <v>75053</v>
      </c>
      <c r="K4259" s="272">
        <v>12481</v>
      </c>
    </row>
    <row r="4260" spans="2:11" s="256" customFormat="1" ht="13.5" customHeight="1" x14ac:dyDescent="0.2">
      <c r="B4260" s="268"/>
      <c r="C4260" s="268"/>
      <c r="D4260" s="268"/>
      <c r="E4260" s="268"/>
      <c r="F4260" s="268">
        <v>3.1515779933150303</v>
      </c>
      <c r="G4260" s="268">
        <v>3.17584337817045</v>
      </c>
      <c r="H4260" s="269"/>
      <c r="I4260" s="270" t="s">
        <v>266</v>
      </c>
      <c r="J4260" s="271">
        <v>75053</v>
      </c>
      <c r="K4260" s="272">
        <v>13594</v>
      </c>
    </row>
    <row r="4261" spans="2:11" s="256" customFormat="1" ht="13.5" customHeight="1" x14ac:dyDescent="0.2">
      <c r="B4261" s="273"/>
      <c r="C4261" s="273"/>
      <c r="D4261" s="273"/>
      <c r="E4261" s="273"/>
      <c r="F4261" s="273">
        <v>7.3742952677721393E-2</v>
      </c>
      <c r="G4261" s="273">
        <v>7.3873508373888494E-2</v>
      </c>
      <c r="H4261" s="274"/>
      <c r="I4261" s="275" t="s">
        <v>267</v>
      </c>
      <c r="J4261" s="271">
        <v>75053</v>
      </c>
      <c r="K4261" s="272">
        <v>15609</v>
      </c>
    </row>
    <row r="4262" spans="2:11" s="256" customFormat="1" ht="13.5" customHeight="1" x14ac:dyDescent="0.2">
      <c r="B4262" s="273"/>
      <c r="C4262" s="273"/>
      <c r="D4262" s="273"/>
      <c r="E4262" s="273"/>
      <c r="F4262" s="273">
        <v>0</v>
      </c>
      <c r="G4262" s="273">
        <v>0</v>
      </c>
      <c r="H4262" s="274"/>
      <c r="I4262" s="275" t="s">
        <v>268</v>
      </c>
      <c r="J4262" s="271">
        <v>75053</v>
      </c>
      <c r="K4262" s="272">
        <v>11524</v>
      </c>
    </row>
    <row r="4263" spans="2:11" s="256" customFormat="1" ht="13.5" customHeight="1" x14ac:dyDescent="0.2">
      <c r="B4263" s="273"/>
      <c r="C4263" s="273"/>
      <c r="D4263" s="273"/>
      <c r="E4263" s="273"/>
      <c r="F4263" s="273">
        <v>0</v>
      </c>
      <c r="G4263" s="273">
        <v>0</v>
      </c>
      <c r="H4263" s="274"/>
      <c r="I4263" s="275" t="s">
        <v>269</v>
      </c>
      <c r="J4263" s="271">
        <v>75053</v>
      </c>
      <c r="K4263" s="272">
        <v>15745</v>
      </c>
    </row>
    <row r="4264" spans="2:11" s="256" customFormat="1" ht="13.5" customHeight="1" x14ac:dyDescent="0.2">
      <c r="B4264" s="273"/>
      <c r="C4264" s="273"/>
      <c r="D4264" s="273"/>
      <c r="E4264" s="273"/>
      <c r="F4264" s="273">
        <v>0</v>
      </c>
      <c r="G4264" s="273">
        <v>0</v>
      </c>
      <c r="H4264" s="274"/>
      <c r="I4264" s="275" t="s">
        <v>270</v>
      </c>
      <c r="J4264" s="271">
        <v>75053</v>
      </c>
      <c r="K4264" s="272">
        <v>15545</v>
      </c>
    </row>
    <row r="4265" spans="2:11" s="256" customFormat="1" ht="13.5" customHeight="1" x14ac:dyDescent="0.2">
      <c r="B4265" s="268"/>
      <c r="C4265" s="268"/>
      <c r="D4265" s="268"/>
      <c r="E4265" s="268"/>
      <c r="F4265" s="268">
        <v>18.283853376159701</v>
      </c>
      <c r="G4265" s="268">
        <v>18.223271080745899</v>
      </c>
      <c r="H4265" s="269"/>
      <c r="I4265" s="270" t="s">
        <v>238</v>
      </c>
      <c r="J4265" s="271">
        <v>75053</v>
      </c>
      <c r="K4265" s="272">
        <v>13595</v>
      </c>
    </row>
    <row r="4266" spans="2:11" s="256" customFormat="1" ht="13.5" customHeight="1" x14ac:dyDescent="0.2">
      <c r="B4266" s="273"/>
      <c r="C4266" s="273"/>
      <c r="D4266" s="273"/>
      <c r="E4266" s="273"/>
      <c r="F4266" s="273">
        <v>0</v>
      </c>
      <c r="G4266" s="273">
        <v>0</v>
      </c>
      <c r="H4266" s="274"/>
      <c r="I4266" s="275" t="s">
        <v>271</v>
      </c>
      <c r="J4266" s="271">
        <v>75053</v>
      </c>
      <c r="K4266" s="272">
        <v>15610</v>
      </c>
    </row>
    <row r="4267" spans="2:11" s="256" customFormat="1" ht="13.5" customHeight="1" x14ac:dyDescent="0.2">
      <c r="B4267" s="273"/>
      <c r="C4267" s="273"/>
      <c r="D4267" s="273"/>
      <c r="E4267" s="273"/>
      <c r="F4267" s="273">
        <v>8.7193610226324889</v>
      </c>
      <c r="G4267" s="273">
        <v>8.7236832421987405</v>
      </c>
      <c r="H4267" s="274"/>
      <c r="I4267" s="275" t="s">
        <v>246</v>
      </c>
      <c r="J4267" s="271">
        <v>75053</v>
      </c>
      <c r="K4267" s="272">
        <v>15611</v>
      </c>
    </row>
    <row r="4268" spans="2:11" s="256" customFormat="1" ht="13.5" customHeight="1" x14ac:dyDescent="0.2">
      <c r="B4268" s="273"/>
      <c r="C4268" s="273"/>
      <c r="D4268" s="273"/>
      <c r="E4268" s="273"/>
      <c r="F4268" s="273">
        <v>9.5644923535272</v>
      </c>
      <c r="G4268" s="273">
        <v>9.4995878385471304</v>
      </c>
      <c r="H4268" s="274"/>
      <c r="I4268" s="275" t="s">
        <v>272</v>
      </c>
      <c r="J4268" s="271">
        <v>75053</v>
      </c>
      <c r="K4268" s="272">
        <v>15608</v>
      </c>
    </row>
    <row r="4269" spans="2:11" s="256" customFormat="1" ht="13.5" customHeight="1" x14ac:dyDescent="0.2">
      <c r="B4269" s="268"/>
      <c r="C4269" s="268"/>
      <c r="D4269" s="268"/>
      <c r="E4269" s="268"/>
      <c r="F4269" s="268">
        <v>0</v>
      </c>
      <c r="G4269" s="268">
        <v>0</v>
      </c>
      <c r="H4269" s="269"/>
      <c r="I4269" s="270" t="s">
        <v>273</v>
      </c>
      <c r="J4269" s="271">
        <v>75053</v>
      </c>
      <c r="K4269" s="272">
        <v>15584</v>
      </c>
    </row>
    <row r="4270" spans="2:11" s="256" customFormat="1" ht="13.5" customHeight="1" x14ac:dyDescent="0.2">
      <c r="B4270" s="268"/>
      <c r="C4270" s="268"/>
      <c r="D4270" s="268"/>
      <c r="E4270" s="268"/>
      <c r="F4270" s="268">
        <v>0</v>
      </c>
      <c r="G4270" s="268">
        <v>0</v>
      </c>
      <c r="H4270" s="269"/>
      <c r="I4270" s="270" t="s">
        <v>274</v>
      </c>
      <c r="J4270" s="271">
        <v>75053</v>
      </c>
      <c r="K4270" s="272">
        <v>17728</v>
      </c>
    </row>
    <row r="4271" spans="2:11" s="256" customFormat="1" ht="13.5" customHeight="1" x14ac:dyDescent="0.2">
      <c r="B4271" s="268"/>
      <c r="C4271" s="268"/>
      <c r="D4271" s="268"/>
      <c r="E4271" s="268"/>
      <c r="F4271" s="268">
        <v>0</v>
      </c>
      <c r="G4271" s="268">
        <v>0</v>
      </c>
      <c r="H4271" s="269"/>
      <c r="I4271" s="270" t="s">
        <v>275</v>
      </c>
      <c r="J4271" s="271">
        <v>75053</v>
      </c>
      <c r="K4271" s="272">
        <v>15624</v>
      </c>
    </row>
    <row r="4272" spans="2:11" s="256" customFormat="1" ht="13.5" customHeight="1" x14ac:dyDescent="0.2">
      <c r="B4272" s="268"/>
      <c r="C4272" s="268"/>
      <c r="D4272" s="268"/>
      <c r="E4272" s="268"/>
      <c r="F4272" s="268">
        <v>7.4246559810223189</v>
      </c>
      <c r="G4272" s="268">
        <v>7.4153970879306197</v>
      </c>
      <c r="H4272" s="269"/>
      <c r="I4272" s="270" t="s">
        <v>276</v>
      </c>
      <c r="J4272" s="271">
        <v>75053</v>
      </c>
      <c r="K4272" s="272">
        <v>15644</v>
      </c>
    </row>
    <row r="4273" spans="2:11" s="256" customFormat="1" ht="13.5" customHeight="1" x14ac:dyDescent="0.2">
      <c r="B4273" s="268"/>
      <c r="C4273" s="268"/>
      <c r="D4273" s="268">
        <v>33</v>
      </c>
      <c r="E4273" s="268">
        <v>27</v>
      </c>
      <c r="F4273" s="268">
        <v>29.335477474716196</v>
      </c>
      <c r="G4273" s="268">
        <v>29.332362034425397</v>
      </c>
      <c r="H4273" s="269">
        <v>3.5226890621549201</v>
      </c>
      <c r="I4273" s="270" t="s">
        <v>239</v>
      </c>
      <c r="J4273" s="271">
        <v>75053</v>
      </c>
      <c r="K4273" s="272">
        <v>15704</v>
      </c>
    </row>
    <row r="4274" spans="2:11" s="256" customFormat="1" ht="13.5" customHeight="1" x14ac:dyDescent="0.2">
      <c r="B4274" s="268"/>
      <c r="C4274" s="268"/>
      <c r="D4274" s="268"/>
      <c r="E4274" s="268"/>
      <c r="F4274" s="268">
        <v>0</v>
      </c>
      <c r="G4274" s="268">
        <v>0</v>
      </c>
      <c r="H4274" s="269"/>
      <c r="I4274" s="270" t="s">
        <v>277</v>
      </c>
      <c r="J4274" s="271">
        <v>75053</v>
      </c>
      <c r="K4274" s="272">
        <v>15749</v>
      </c>
    </row>
    <row r="4275" spans="2:11" s="256" customFormat="1" ht="13.5" customHeight="1" x14ac:dyDescent="0.2">
      <c r="B4275" s="268"/>
      <c r="C4275" s="268"/>
      <c r="D4275" s="268"/>
      <c r="E4275" s="268"/>
      <c r="F4275" s="268">
        <v>100</v>
      </c>
      <c r="G4275" s="268">
        <v>100</v>
      </c>
      <c r="H4275" s="269">
        <v>2.1246601782828001</v>
      </c>
      <c r="I4275" s="270" t="s">
        <v>278</v>
      </c>
      <c r="J4275" s="271">
        <v>75053</v>
      </c>
      <c r="K4275" s="272">
        <v>11258</v>
      </c>
    </row>
    <row r="4276" spans="2:11" s="256" customFormat="1" ht="13.5" customHeight="1" x14ac:dyDescent="0.2">
      <c r="B4276" s="268"/>
      <c r="C4276" s="268"/>
      <c r="D4276" s="268">
        <v>46</v>
      </c>
      <c r="E4276" s="268">
        <v>40</v>
      </c>
      <c r="F4276" s="268">
        <v>44.956013168101904</v>
      </c>
      <c r="G4276" s="268">
        <v>45.028969796898195</v>
      </c>
      <c r="H4276" s="269">
        <v>2.42740057457842</v>
      </c>
      <c r="I4276" s="270" t="s">
        <v>240</v>
      </c>
      <c r="J4276" s="271">
        <v>75053</v>
      </c>
      <c r="K4276" s="272">
        <v>15705</v>
      </c>
    </row>
    <row r="4277" spans="2:11" s="256" customFormat="1" ht="13.5" customHeight="1" x14ac:dyDescent="0.2">
      <c r="B4277" s="268"/>
      <c r="C4277" s="268"/>
      <c r="D4277" s="268"/>
      <c r="E4277" s="268"/>
      <c r="F4277" s="268">
        <v>8.9672444767521089</v>
      </c>
      <c r="G4277" s="268">
        <v>8.9511751392215491</v>
      </c>
      <c r="H4277" s="269"/>
      <c r="I4277" s="270" t="s">
        <v>279</v>
      </c>
      <c r="J4277" s="271">
        <v>75053</v>
      </c>
      <c r="K4277" s="272">
        <v>16144</v>
      </c>
    </row>
    <row r="4278" spans="2:11" s="256" customFormat="1" ht="13.5" customHeight="1" x14ac:dyDescent="0.2">
      <c r="B4278" s="273"/>
      <c r="C4278" s="273"/>
      <c r="D4278" s="273"/>
      <c r="E4278" s="273"/>
      <c r="F4278" s="273">
        <v>3.0778350406373103</v>
      </c>
      <c r="G4278" s="273">
        <v>3.1019698697965703</v>
      </c>
      <c r="H4278" s="274"/>
      <c r="I4278" s="275" t="s">
        <v>508</v>
      </c>
      <c r="J4278" s="271">
        <v>75053</v>
      </c>
      <c r="K4278" s="272">
        <v>12755</v>
      </c>
    </row>
    <row r="4279" spans="2:11" s="256" customFormat="1" ht="13.5" customHeight="1" x14ac:dyDescent="0.2">
      <c r="B4279" s="273"/>
      <c r="C4279" s="273"/>
      <c r="D4279" s="273"/>
      <c r="E4279" s="273"/>
      <c r="F4279" s="273">
        <v>0</v>
      </c>
      <c r="G4279" s="273">
        <v>0</v>
      </c>
      <c r="H4279" s="274"/>
      <c r="I4279" s="275" t="s">
        <v>509</v>
      </c>
      <c r="J4279" s="271">
        <v>75053</v>
      </c>
      <c r="K4279" s="272">
        <v>12359</v>
      </c>
    </row>
    <row r="4280" spans="2:11" s="256" customFormat="1" ht="26.25" customHeight="1" x14ac:dyDescent="0.2"/>
    <row r="4281" spans="2:11" s="256" customFormat="1" ht="13.5" customHeight="1" x14ac:dyDescent="0.2">
      <c r="B4281" s="257"/>
      <c r="C4281" s="258"/>
      <c r="D4281" s="258"/>
      <c r="E4281" s="258"/>
      <c r="F4281" s="258"/>
      <c r="G4281" s="259"/>
      <c r="H4281" s="260" t="s">
        <v>410</v>
      </c>
      <c r="I4281" s="261"/>
      <c r="J4281" s="262" t="s">
        <v>228</v>
      </c>
      <c r="K4281" s="262" t="s">
        <v>229</v>
      </c>
    </row>
    <row r="4282" spans="2:11" s="256" customFormat="1" ht="13.5" customHeight="1" x14ac:dyDescent="0.2">
      <c r="B4282" s="263"/>
      <c r="C4282" s="264"/>
      <c r="D4282" s="264"/>
      <c r="E4282" s="264"/>
      <c r="F4282" s="369" t="s">
        <v>580</v>
      </c>
      <c r="G4282" s="369"/>
      <c r="H4282" s="369"/>
      <c r="I4282" s="261"/>
      <c r="J4282" s="261"/>
      <c r="K4282" s="265"/>
    </row>
    <row r="4283" spans="2:11" s="256" customFormat="1" ht="13.5" customHeight="1" x14ac:dyDescent="0.2">
      <c r="B4283" s="367" t="s">
        <v>231</v>
      </c>
      <c r="C4283" s="367"/>
      <c r="D4283" s="367" t="s">
        <v>232</v>
      </c>
      <c r="E4283" s="367"/>
      <c r="F4283" s="266" t="s">
        <v>232</v>
      </c>
      <c r="G4283" s="266" t="s">
        <v>232</v>
      </c>
      <c r="H4283" s="368" t="s">
        <v>231</v>
      </c>
      <c r="I4283" s="267" t="s">
        <v>233</v>
      </c>
      <c r="J4283" s="261"/>
      <c r="K4283" s="265"/>
    </row>
    <row r="4284" spans="2:11" s="256" customFormat="1" ht="13.5" customHeight="1" x14ac:dyDescent="0.2">
      <c r="B4284" s="266" t="s">
        <v>234</v>
      </c>
      <c r="C4284" s="266" t="s">
        <v>235</v>
      </c>
      <c r="D4284" s="266" t="s">
        <v>234</v>
      </c>
      <c r="E4284" s="266" t="s">
        <v>235</v>
      </c>
      <c r="F4284" s="266" t="s">
        <v>592</v>
      </c>
      <c r="G4284" s="266" t="s">
        <v>594</v>
      </c>
      <c r="H4284" s="368"/>
      <c r="I4284" s="261"/>
      <c r="J4284" s="261"/>
      <c r="K4284" s="265"/>
    </row>
    <row r="4285" spans="2:11" s="256" customFormat="1" ht="13.5" customHeight="1" x14ac:dyDescent="0.2">
      <c r="B4285" s="268"/>
      <c r="C4285" s="268"/>
      <c r="D4285" s="268">
        <v>0</v>
      </c>
      <c r="E4285" s="268">
        <v>0</v>
      </c>
      <c r="F4285" s="268">
        <v>0</v>
      </c>
      <c r="G4285" s="268">
        <v>0</v>
      </c>
      <c r="H4285" s="269"/>
      <c r="I4285" s="270" t="s">
        <v>236</v>
      </c>
      <c r="J4285" s="271">
        <v>75088</v>
      </c>
      <c r="K4285" s="272">
        <v>13591</v>
      </c>
    </row>
    <row r="4286" spans="2:11" s="256" customFormat="1" ht="13.5" customHeight="1" x14ac:dyDescent="0.2">
      <c r="B4286" s="268"/>
      <c r="C4286" s="268"/>
      <c r="D4286" s="268"/>
      <c r="E4286" s="268"/>
      <c r="F4286" s="268">
        <v>0</v>
      </c>
      <c r="G4286" s="268">
        <v>0</v>
      </c>
      <c r="H4286" s="269"/>
      <c r="I4286" s="270" t="s">
        <v>250</v>
      </c>
      <c r="J4286" s="271">
        <v>75088</v>
      </c>
      <c r="K4286" s="272">
        <v>19967</v>
      </c>
    </row>
    <row r="4287" spans="2:11" s="256" customFormat="1" ht="13.5" customHeight="1" x14ac:dyDescent="0.2">
      <c r="B4287" s="273"/>
      <c r="C4287" s="273"/>
      <c r="D4287" s="273"/>
      <c r="E4287" s="273"/>
      <c r="F4287" s="273">
        <v>0</v>
      </c>
      <c r="G4287" s="273">
        <v>0</v>
      </c>
      <c r="H4287" s="274"/>
      <c r="I4287" s="275" t="s">
        <v>251</v>
      </c>
      <c r="J4287" s="271">
        <v>75088</v>
      </c>
      <c r="K4287" s="272">
        <v>15744</v>
      </c>
    </row>
    <row r="4288" spans="2:11" s="256" customFormat="1" ht="13.5" customHeight="1" x14ac:dyDescent="0.2">
      <c r="B4288" s="273"/>
      <c r="C4288" s="273"/>
      <c r="D4288" s="273"/>
      <c r="E4288" s="273"/>
      <c r="F4288" s="273">
        <v>0</v>
      </c>
      <c r="G4288" s="273">
        <v>0</v>
      </c>
      <c r="H4288" s="274"/>
      <c r="I4288" s="275" t="s">
        <v>252</v>
      </c>
      <c r="J4288" s="271">
        <v>75088</v>
      </c>
      <c r="K4288" s="272">
        <v>13462</v>
      </c>
    </row>
    <row r="4289" spans="2:11" s="256" customFormat="1" ht="13.5" customHeight="1" x14ac:dyDescent="0.2">
      <c r="B4289" s="273"/>
      <c r="C4289" s="273"/>
      <c r="D4289" s="273"/>
      <c r="E4289" s="273"/>
      <c r="F4289" s="273">
        <v>0</v>
      </c>
      <c r="G4289" s="273">
        <v>0</v>
      </c>
      <c r="H4289" s="274"/>
      <c r="I4289" s="275" t="s">
        <v>253</v>
      </c>
      <c r="J4289" s="271">
        <v>75088</v>
      </c>
      <c r="K4289" s="272">
        <v>15544</v>
      </c>
    </row>
    <row r="4290" spans="2:11" s="256" customFormat="1" ht="13.5" customHeight="1" x14ac:dyDescent="0.2">
      <c r="B4290" s="273"/>
      <c r="C4290" s="273"/>
      <c r="D4290" s="273"/>
      <c r="E4290" s="273"/>
      <c r="F4290" s="273">
        <v>0</v>
      </c>
      <c r="G4290" s="273">
        <v>0</v>
      </c>
      <c r="H4290" s="274"/>
      <c r="I4290" s="275" t="s">
        <v>254</v>
      </c>
      <c r="J4290" s="271">
        <v>75088</v>
      </c>
      <c r="K4290" s="272">
        <v>12978</v>
      </c>
    </row>
    <row r="4291" spans="2:11" s="256" customFormat="1" ht="13.5" customHeight="1" x14ac:dyDescent="0.2">
      <c r="B4291" s="268">
        <v>3.5</v>
      </c>
      <c r="C4291" s="268">
        <v>1.5</v>
      </c>
      <c r="D4291" s="268">
        <v>100</v>
      </c>
      <c r="E4291" s="268">
        <v>80</v>
      </c>
      <c r="F4291" s="268">
        <v>100</v>
      </c>
      <c r="G4291" s="268">
        <v>100</v>
      </c>
      <c r="H4291" s="269"/>
      <c r="I4291" s="270" t="s">
        <v>237</v>
      </c>
      <c r="J4291" s="271">
        <v>75088</v>
      </c>
      <c r="K4291" s="272">
        <v>17726</v>
      </c>
    </row>
    <row r="4292" spans="2:11" s="256" customFormat="1" ht="13.5" customHeight="1" x14ac:dyDescent="0.2">
      <c r="B4292" s="273"/>
      <c r="C4292" s="273"/>
      <c r="D4292" s="273"/>
      <c r="E4292" s="273"/>
      <c r="F4292" s="273">
        <v>100</v>
      </c>
      <c r="G4292" s="273">
        <v>100</v>
      </c>
      <c r="H4292" s="274"/>
      <c r="I4292" s="275" t="s">
        <v>255</v>
      </c>
      <c r="J4292" s="271">
        <v>75088</v>
      </c>
      <c r="K4292" s="272">
        <v>17727</v>
      </c>
    </row>
    <row r="4293" spans="2:11" s="256" customFormat="1" ht="13.5" customHeight="1" x14ac:dyDescent="0.2">
      <c r="B4293" s="268"/>
      <c r="C4293" s="268"/>
      <c r="D4293" s="268"/>
      <c r="E4293" s="268"/>
      <c r="F4293" s="268">
        <v>0</v>
      </c>
      <c r="G4293" s="268">
        <v>0</v>
      </c>
      <c r="H4293" s="269"/>
      <c r="I4293" s="270" t="s">
        <v>256</v>
      </c>
      <c r="J4293" s="271">
        <v>75088</v>
      </c>
      <c r="K4293" s="272">
        <v>13592</v>
      </c>
    </row>
    <row r="4294" spans="2:11" s="256" customFormat="1" ht="13.5" customHeight="1" x14ac:dyDescent="0.2">
      <c r="B4294" s="273"/>
      <c r="C4294" s="273"/>
      <c r="D4294" s="273"/>
      <c r="E4294" s="273"/>
      <c r="F4294" s="273">
        <v>0</v>
      </c>
      <c r="G4294" s="273">
        <v>0</v>
      </c>
      <c r="H4294" s="274"/>
      <c r="I4294" s="275" t="s">
        <v>257</v>
      </c>
      <c r="J4294" s="271">
        <v>75088</v>
      </c>
      <c r="K4294" s="272">
        <v>11566</v>
      </c>
    </row>
    <row r="4295" spans="2:11" s="256" customFormat="1" ht="13.5" customHeight="1" x14ac:dyDescent="0.2">
      <c r="B4295" s="273"/>
      <c r="C4295" s="273"/>
      <c r="D4295" s="273"/>
      <c r="E4295" s="273"/>
      <c r="F4295" s="273">
        <v>0</v>
      </c>
      <c r="G4295" s="273">
        <v>0</v>
      </c>
      <c r="H4295" s="274"/>
      <c r="I4295" s="275" t="s">
        <v>258</v>
      </c>
      <c r="J4295" s="271">
        <v>75088</v>
      </c>
      <c r="K4295" s="272">
        <v>13419</v>
      </c>
    </row>
    <row r="4296" spans="2:11" s="256" customFormat="1" ht="13.5" customHeight="1" x14ac:dyDescent="0.2">
      <c r="B4296" s="273"/>
      <c r="C4296" s="273"/>
      <c r="D4296" s="273"/>
      <c r="E4296" s="273"/>
      <c r="F4296" s="273">
        <v>0</v>
      </c>
      <c r="G4296" s="273">
        <v>0</v>
      </c>
      <c r="H4296" s="274"/>
      <c r="I4296" s="275" t="s">
        <v>259</v>
      </c>
      <c r="J4296" s="271">
        <v>75088</v>
      </c>
      <c r="K4296" s="272">
        <v>11568</v>
      </c>
    </row>
    <row r="4297" spans="2:11" s="256" customFormat="1" ht="13.5" customHeight="1" x14ac:dyDescent="0.2">
      <c r="B4297" s="273"/>
      <c r="C4297" s="273"/>
      <c r="D4297" s="273"/>
      <c r="E4297" s="273"/>
      <c r="F4297" s="273">
        <v>0</v>
      </c>
      <c r="G4297" s="273">
        <v>0</v>
      </c>
      <c r="H4297" s="274"/>
      <c r="I4297" s="275" t="s">
        <v>260</v>
      </c>
      <c r="J4297" s="271">
        <v>75088</v>
      </c>
      <c r="K4297" s="272">
        <v>12479</v>
      </c>
    </row>
    <row r="4298" spans="2:11" s="256" customFormat="1" ht="13.5" customHeight="1" x14ac:dyDescent="0.2">
      <c r="B4298" s="273"/>
      <c r="C4298" s="273"/>
      <c r="D4298" s="273"/>
      <c r="E4298" s="273"/>
      <c r="F4298" s="273">
        <v>0</v>
      </c>
      <c r="G4298" s="273">
        <v>0</v>
      </c>
      <c r="H4298" s="274"/>
      <c r="I4298" s="275" t="s">
        <v>261</v>
      </c>
      <c r="J4298" s="271">
        <v>75088</v>
      </c>
      <c r="K4298" s="272">
        <v>12480</v>
      </c>
    </row>
    <row r="4299" spans="2:11" s="256" customFormat="1" ht="13.5" customHeight="1" x14ac:dyDescent="0.2">
      <c r="B4299" s="273"/>
      <c r="C4299" s="273"/>
      <c r="D4299" s="273"/>
      <c r="E4299" s="273"/>
      <c r="F4299" s="273">
        <v>0</v>
      </c>
      <c r="G4299" s="273">
        <v>0</v>
      </c>
      <c r="H4299" s="274"/>
      <c r="I4299" s="275" t="s">
        <v>262</v>
      </c>
      <c r="J4299" s="271">
        <v>75088</v>
      </c>
      <c r="K4299" s="272">
        <v>11578</v>
      </c>
    </row>
    <row r="4300" spans="2:11" s="256" customFormat="1" ht="13.5" customHeight="1" x14ac:dyDescent="0.2">
      <c r="B4300" s="273"/>
      <c r="C4300" s="273"/>
      <c r="D4300" s="273"/>
      <c r="E4300" s="273"/>
      <c r="F4300" s="273">
        <v>0</v>
      </c>
      <c r="G4300" s="273">
        <v>0</v>
      </c>
      <c r="H4300" s="274"/>
      <c r="I4300" s="275" t="s">
        <v>263</v>
      </c>
      <c r="J4300" s="271">
        <v>75088</v>
      </c>
      <c r="K4300" s="272">
        <v>12497</v>
      </c>
    </row>
    <row r="4301" spans="2:11" s="256" customFormat="1" ht="13.5" customHeight="1" x14ac:dyDescent="0.2">
      <c r="B4301" s="273"/>
      <c r="C4301" s="273"/>
      <c r="D4301" s="273"/>
      <c r="E4301" s="273"/>
      <c r="F4301" s="273">
        <v>0</v>
      </c>
      <c r="G4301" s="273">
        <v>0</v>
      </c>
      <c r="H4301" s="274"/>
      <c r="I4301" s="275" t="s">
        <v>264</v>
      </c>
      <c r="J4301" s="271">
        <v>75088</v>
      </c>
      <c r="K4301" s="272">
        <v>15546</v>
      </c>
    </row>
    <row r="4302" spans="2:11" s="256" customFormat="1" ht="13.5" customHeight="1" x14ac:dyDescent="0.2">
      <c r="B4302" s="273"/>
      <c r="C4302" s="273"/>
      <c r="D4302" s="273"/>
      <c r="E4302" s="273"/>
      <c r="F4302" s="273">
        <v>0</v>
      </c>
      <c r="G4302" s="273">
        <v>0</v>
      </c>
      <c r="H4302" s="274"/>
      <c r="I4302" s="275" t="s">
        <v>265</v>
      </c>
      <c r="J4302" s="271">
        <v>75088</v>
      </c>
      <c r="K4302" s="272">
        <v>12481</v>
      </c>
    </row>
    <row r="4303" spans="2:11" s="256" customFormat="1" ht="13.5" customHeight="1" x14ac:dyDescent="0.2">
      <c r="B4303" s="268"/>
      <c r="C4303" s="268"/>
      <c r="D4303" s="268"/>
      <c r="E4303" s="268"/>
      <c r="F4303" s="268">
        <v>0</v>
      </c>
      <c r="G4303" s="268">
        <v>0</v>
      </c>
      <c r="H4303" s="269"/>
      <c r="I4303" s="270" t="s">
        <v>266</v>
      </c>
      <c r="J4303" s="271">
        <v>75088</v>
      </c>
      <c r="K4303" s="272">
        <v>13594</v>
      </c>
    </row>
    <row r="4304" spans="2:11" s="256" customFormat="1" ht="13.5" customHeight="1" x14ac:dyDescent="0.2">
      <c r="B4304" s="273"/>
      <c r="C4304" s="273"/>
      <c r="D4304" s="273"/>
      <c r="E4304" s="273"/>
      <c r="F4304" s="273">
        <v>0</v>
      </c>
      <c r="G4304" s="273">
        <v>0</v>
      </c>
      <c r="H4304" s="274"/>
      <c r="I4304" s="275" t="s">
        <v>267</v>
      </c>
      <c r="J4304" s="271">
        <v>75088</v>
      </c>
      <c r="K4304" s="272">
        <v>15609</v>
      </c>
    </row>
    <row r="4305" spans="2:11" s="256" customFormat="1" ht="13.5" customHeight="1" x14ac:dyDescent="0.2">
      <c r="B4305" s="273"/>
      <c r="C4305" s="273"/>
      <c r="D4305" s="273"/>
      <c r="E4305" s="273"/>
      <c r="F4305" s="273">
        <v>0</v>
      </c>
      <c r="G4305" s="273">
        <v>0</v>
      </c>
      <c r="H4305" s="274"/>
      <c r="I4305" s="275" t="s">
        <v>268</v>
      </c>
      <c r="J4305" s="271">
        <v>75088</v>
      </c>
      <c r="K4305" s="272">
        <v>11524</v>
      </c>
    </row>
    <row r="4306" spans="2:11" s="256" customFormat="1" ht="13.5" customHeight="1" x14ac:dyDescent="0.2">
      <c r="B4306" s="273"/>
      <c r="C4306" s="273"/>
      <c r="D4306" s="273"/>
      <c r="E4306" s="273"/>
      <c r="F4306" s="273">
        <v>0</v>
      </c>
      <c r="G4306" s="273">
        <v>0</v>
      </c>
      <c r="H4306" s="274"/>
      <c r="I4306" s="275" t="s">
        <v>269</v>
      </c>
      <c r="J4306" s="271">
        <v>75088</v>
      </c>
      <c r="K4306" s="272">
        <v>15745</v>
      </c>
    </row>
    <row r="4307" spans="2:11" s="256" customFormat="1" ht="13.5" customHeight="1" x14ac:dyDescent="0.2">
      <c r="B4307" s="273"/>
      <c r="C4307" s="273"/>
      <c r="D4307" s="273"/>
      <c r="E4307" s="273"/>
      <c r="F4307" s="273">
        <v>0</v>
      </c>
      <c r="G4307" s="273">
        <v>0</v>
      </c>
      <c r="H4307" s="274"/>
      <c r="I4307" s="275" t="s">
        <v>270</v>
      </c>
      <c r="J4307" s="271">
        <v>75088</v>
      </c>
      <c r="K4307" s="272">
        <v>15545</v>
      </c>
    </row>
    <row r="4308" spans="2:11" s="256" customFormat="1" ht="13.5" customHeight="1" x14ac:dyDescent="0.2">
      <c r="B4308" s="268"/>
      <c r="C4308" s="268"/>
      <c r="D4308" s="268"/>
      <c r="E4308" s="268"/>
      <c r="F4308" s="268">
        <v>0</v>
      </c>
      <c r="G4308" s="268">
        <v>0</v>
      </c>
      <c r="H4308" s="269"/>
      <c r="I4308" s="270" t="s">
        <v>238</v>
      </c>
      <c r="J4308" s="271">
        <v>75088</v>
      </c>
      <c r="K4308" s="272">
        <v>13595</v>
      </c>
    </row>
    <row r="4309" spans="2:11" s="256" customFormat="1" ht="13.5" customHeight="1" x14ac:dyDescent="0.2">
      <c r="B4309" s="273"/>
      <c r="C4309" s="273"/>
      <c r="D4309" s="273"/>
      <c r="E4309" s="273"/>
      <c r="F4309" s="273">
        <v>0</v>
      </c>
      <c r="G4309" s="273">
        <v>0</v>
      </c>
      <c r="H4309" s="274"/>
      <c r="I4309" s="275" t="s">
        <v>271</v>
      </c>
      <c r="J4309" s="271">
        <v>75088</v>
      </c>
      <c r="K4309" s="272">
        <v>15610</v>
      </c>
    </row>
    <row r="4310" spans="2:11" s="256" customFormat="1" ht="13.5" customHeight="1" x14ac:dyDescent="0.2">
      <c r="B4310" s="273"/>
      <c r="C4310" s="273"/>
      <c r="D4310" s="273"/>
      <c r="E4310" s="273"/>
      <c r="F4310" s="273">
        <v>0</v>
      </c>
      <c r="G4310" s="273">
        <v>0</v>
      </c>
      <c r="H4310" s="274"/>
      <c r="I4310" s="275" t="s">
        <v>246</v>
      </c>
      <c r="J4310" s="271">
        <v>75088</v>
      </c>
      <c r="K4310" s="272">
        <v>15611</v>
      </c>
    </row>
    <row r="4311" spans="2:11" s="256" customFormat="1" ht="13.5" customHeight="1" x14ac:dyDescent="0.2">
      <c r="B4311" s="273"/>
      <c r="C4311" s="273"/>
      <c r="D4311" s="273"/>
      <c r="E4311" s="273"/>
      <c r="F4311" s="273">
        <v>0</v>
      </c>
      <c r="G4311" s="273">
        <v>0</v>
      </c>
      <c r="H4311" s="274"/>
      <c r="I4311" s="275" t="s">
        <v>272</v>
      </c>
      <c r="J4311" s="271">
        <v>75088</v>
      </c>
      <c r="K4311" s="272">
        <v>15608</v>
      </c>
    </row>
    <row r="4312" spans="2:11" s="256" customFormat="1" ht="13.5" customHeight="1" x14ac:dyDescent="0.2">
      <c r="B4312" s="268"/>
      <c r="C4312" s="268"/>
      <c r="D4312" s="268"/>
      <c r="E4312" s="268"/>
      <c r="F4312" s="268">
        <v>0</v>
      </c>
      <c r="G4312" s="268">
        <v>0</v>
      </c>
      <c r="H4312" s="269"/>
      <c r="I4312" s="270" t="s">
        <v>273</v>
      </c>
      <c r="J4312" s="271">
        <v>75088</v>
      </c>
      <c r="K4312" s="272">
        <v>15584</v>
      </c>
    </row>
    <row r="4313" spans="2:11" s="256" customFormat="1" ht="13.5" customHeight="1" x14ac:dyDescent="0.2">
      <c r="B4313" s="268"/>
      <c r="C4313" s="268"/>
      <c r="D4313" s="268"/>
      <c r="E4313" s="268"/>
      <c r="F4313" s="268">
        <v>0</v>
      </c>
      <c r="G4313" s="268">
        <v>0</v>
      </c>
      <c r="H4313" s="269"/>
      <c r="I4313" s="270" t="s">
        <v>274</v>
      </c>
      <c r="J4313" s="271">
        <v>75088</v>
      </c>
      <c r="K4313" s="272">
        <v>17728</v>
      </c>
    </row>
    <row r="4314" spans="2:11" s="256" customFormat="1" ht="13.5" customHeight="1" x14ac:dyDescent="0.2">
      <c r="B4314" s="268"/>
      <c r="C4314" s="268"/>
      <c r="D4314" s="268"/>
      <c r="E4314" s="268"/>
      <c r="F4314" s="268">
        <v>0</v>
      </c>
      <c r="G4314" s="268">
        <v>0</v>
      </c>
      <c r="H4314" s="269"/>
      <c r="I4314" s="270" t="s">
        <v>275</v>
      </c>
      <c r="J4314" s="271">
        <v>75088</v>
      </c>
      <c r="K4314" s="272">
        <v>15624</v>
      </c>
    </row>
    <row r="4315" spans="2:11" s="256" customFormat="1" ht="13.5" customHeight="1" x14ac:dyDescent="0.2">
      <c r="B4315" s="268"/>
      <c r="C4315" s="268"/>
      <c r="D4315" s="268"/>
      <c r="E4315" s="268"/>
      <c r="F4315" s="268">
        <v>100</v>
      </c>
      <c r="G4315" s="268">
        <v>100</v>
      </c>
      <c r="H4315" s="269"/>
      <c r="I4315" s="270" t="s">
        <v>276</v>
      </c>
      <c r="J4315" s="271">
        <v>75088</v>
      </c>
      <c r="K4315" s="272">
        <v>15644</v>
      </c>
    </row>
    <row r="4316" spans="2:11" s="256" customFormat="1" ht="13.5" customHeight="1" x14ac:dyDescent="0.2">
      <c r="B4316" s="268"/>
      <c r="C4316" s="268"/>
      <c r="D4316" s="268">
        <v>20</v>
      </c>
      <c r="E4316" s="268">
        <v>0</v>
      </c>
      <c r="F4316" s="268">
        <v>0</v>
      </c>
      <c r="G4316" s="268">
        <v>0</v>
      </c>
      <c r="H4316" s="269"/>
      <c r="I4316" s="270" t="s">
        <v>239</v>
      </c>
      <c r="J4316" s="271">
        <v>75088</v>
      </c>
      <c r="K4316" s="272">
        <v>15704</v>
      </c>
    </row>
    <row r="4317" spans="2:11" s="256" customFormat="1" ht="13.5" customHeight="1" x14ac:dyDescent="0.2">
      <c r="B4317" s="268"/>
      <c r="C4317" s="268"/>
      <c r="D4317" s="268"/>
      <c r="E4317" s="268"/>
      <c r="F4317" s="268">
        <v>0</v>
      </c>
      <c r="G4317" s="268">
        <v>0</v>
      </c>
      <c r="H4317" s="269"/>
      <c r="I4317" s="270" t="s">
        <v>277</v>
      </c>
      <c r="J4317" s="271">
        <v>75088</v>
      </c>
      <c r="K4317" s="272">
        <v>15749</v>
      </c>
    </row>
    <row r="4318" spans="2:11" s="256" customFormat="1" ht="13.5" customHeight="1" x14ac:dyDescent="0.2">
      <c r="B4318" s="268"/>
      <c r="C4318" s="268"/>
      <c r="D4318" s="268"/>
      <c r="E4318" s="268"/>
      <c r="F4318" s="268">
        <v>100</v>
      </c>
      <c r="G4318" s="268">
        <v>100</v>
      </c>
      <c r="H4318" s="269"/>
      <c r="I4318" s="270" t="s">
        <v>278</v>
      </c>
      <c r="J4318" s="271">
        <v>75088</v>
      </c>
      <c r="K4318" s="272">
        <v>11258</v>
      </c>
    </row>
    <row r="4319" spans="2:11" s="256" customFormat="1" ht="13.5" customHeight="1" x14ac:dyDescent="0.2">
      <c r="B4319" s="268"/>
      <c r="C4319" s="268"/>
      <c r="D4319" s="268">
        <v>82</v>
      </c>
      <c r="E4319" s="268">
        <v>0</v>
      </c>
      <c r="F4319" s="268">
        <v>0</v>
      </c>
      <c r="G4319" s="268">
        <v>0</v>
      </c>
      <c r="H4319" s="269"/>
      <c r="I4319" s="270" t="s">
        <v>240</v>
      </c>
      <c r="J4319" s="271">
        <v>75088</v>
      </c>
      <c r="K4319" s="272">
        <v>15705</v>
      </c>
    </row>
    <row r="4320" spans="2:11" s="256" customFormat="1" ht="13.5" customHeight="1" x14ac:dyDescent="0.2">
      <c r="B4320" s="268"/>
      <c r="C4320" s="268"/>
      <c r="D4320" s="268"/>
      <c r="E4320" s="268"/>
      <c r="F4320" s="268">
        <v>0</v>
      </c>
      <c r="G4320" s="268">
        <v>0</v>
      </c>
      <c r="H4320" s="269"/>
      <c r="I4320" s="270" t="s">
        <v>279</v>
      </c>
      <c r="J4320" s="271">
        <v>75088</v>
      </c>
      <c r="K4320" s="272">
        <v>16144</v>
      </c>
    </row>
    <row r="4321" spans="2:11" s="256" customFormat="1" ht="13.5" customHeight="1" x14ac:dyDescent="0.2">
      <c r="B4321" s="273"/>
      <c r="C4321" s="273"/>
      <c r="D4321" s="273"/>
      <c r="E4321" s="273"/>
      <c r="F4321" s="273">
        <v>0</v>
      </c>
      <c r="G4321" s="273">
        <v>0</v>
      </c>
      <c r="H4321" s="274"/>
      <c r="I4321" s="275" t="s">
        <v>508</v>
      </c>
      <c r="J4321" s="271">
        <v>75088</v>
      </c>
      <c r="K4321" s="272">
        <v>12755</v>
      </c>
    </row>
    <row r="4322" spans="2:11" s="256" customFormat="1" ht="13.5" customHeight="1" x14ac:dyDescent="0.2">
      <c r="B4322" s="273"/>
      <c r="C4322" s="273"/>
      <c r="D4322" s="273"/>
      <c r="E4322" s="273"/>
      <c r="F4322" s="273">
        <v>0</v>
      </c>
      <c r="G4322" s="273">
        <v>0</v>
      </c>
      <c r="H4322" s="274"/>
      <c r="I4322" s="275" t="s">
        <v>509</v>
      </c>
      <c r="J4322" s="271">
        <v>75088</v>
      </c>
      <c r="K4322" s="272">
        <v>12359</v>
      </c>
    </row>
    <row r="4323" spans="2:11" s="256" customFormat="1" ht="26.25" customHeight="1" x14ac:dyDescent="0.2"/>
    <row r="4324" spans="2:11" s="256" customFormat="1" ht="13.5" customHeight="1" x14ac:dyDescent="0.2">
      <c r="B4324" s="257"/>
      <c r="C4324" s="258"/>
      <c r="D4324" s="258"/>
      <c r="E4324" s="258"/>
      <c r="F4324" s="258"/>
      <c r="G4324" s="259"/>
      <c r="H4324" s="260" t="s">
        <v>411</v>
      </c>
      <c r="I4324" s="261"/>
      <c r="J4324" s="262" t="s">
        <v>228</v>
      </c>
      <c r="K4324" s="262" t="s">
        <v>229</v>
      </c>
    </row>
    <row r="4325" spans="2:11" s="256" customFormat="1" ht="13.5" customHeight="1" x14ac:dyDescent="0.2">
      <c r="B4325" s="263"/>
      <c r="C4325" s="264"/>
      <c r="D4325" s="264"/>
      <c r="E4325" s="264"/>
      <c r="F4325" s="369" t="s">
        <v>664</v>
      </c>
      <c r="G4325" s="369"/>
      <c r="H4325" s="369"/>
      <c r="I4325" s="261"/>
      <c r="J4325" s="261"/>
      <c r="K4325" s="265"/>
    </row>
    <row r="4326" spans="2:11" s="256" customFormat="1" ht="13.5" customHeight="1" x14ac:dyDescent="0.2">
      <c r="B4326" s="367" t="s">
        <v>231</v>
      </c>
      <c r="C4326" s="367"/>
      <c r="D4326" s="367" t="s">
        <v>232</v>
      </c>
      <c r="E4326" s="367"/>
      <c r="F4326" s="266" t="s">
        <v>232</v>
      </c>
      <c r="G4326" s="266" t="s">
        <v>232</v>
      </c>
      <c r="H4326" s="368" t="s">
        <v>231</v>
      </c>
      <c r="I4326" s="267" t="s">
        <v>233</v>
      </c>
      <c r="J4326" s="261"/>
      <c r="K4326" s="265"/>
    </row>
    <row r="4327" spans="2:11" s="256" customFormat="1" ht="13.5" customHeight="1" x14ac:dyDescent="0.2">
      <c r="B4327" s="266" t="s">
        <v>234</v>
      </c>
      <c r="C4327" s="266" t="s">
        <v>235</v>
      </c>
      <c r="D4327" s="266" t="s">
        <v>234</v>
      </c>
      <c r="E4327" s="266" t="s">
        <v>235</v>
      </c>
      <c r="F4327" s="266" t="s">
        <v>592</v>
      </c>
      <c r="G4327" s="266" t="s">
        <v>594</v>
      </c>
      <c r="H4327" s="368"/>
      <c r="I4327" s="261"/>
      <c r="J4327" s="261"/>
      <c r="K4327" s="265"/>
    </row>
    <row r="4328" spans="2:11" s="256" customFormat="1" ht="13.5" customHeight="1" x14ac:dyDescent="0.2">
      <c r="B4328" s="268">
        <v>5.5</v>
      </c>
      <c r="C4328" s="268">
        <v>3.5</v>
      </c>
      <c r="D4328" s="268">
        <v>48</v>
      </c>
      <c r="E4328" s="268">
        <v>32</v>
      </c>
      <c r="F4328" s="268">
        <v>38.160301203970796</v>
      </c>
      <c r="G4328" s="268">
        <v>38.182256644554897</v>
      </c>
      <c r="H4328" s="269">
        <v>3.57206230425327</v>
      </c>
      <c r="I4328" s="270" t="s">
        <v>236</v>
      </c>
      <c r="J4328" s="271">
        <v>75118</v>
      </c>
      <c r="K4328" s="272">
        <v>13591</v>
      </c>
    </row>
    <row r="4329" spans="2:11" s="256" customFormat="1" ht="13.5" customHeight="1" x14ac:dyDescent="0.2">
      <c r="B4329" s="268"/>
      <c r="C4329" s="268"/>
      <c r="D4329" s="268"/>
      <c r="E4329" s="268"/>
      <c r="F4329" s="268">
        <v>38.160301203970796</v>
      </c>
      <c r="G4329" s="268">
        <v>38.182256644554897</v>
      </c>
      <c r="H4329" s="269">
        <v>3.57206230425327</v>
      </c>
      <c r="I4329" s="270" t="s">
        <v>250</v>
      </c>
      <c r="J4329" s="271">
        <v>75118</v>
      </c>
      <c r="K4329" s="272">
        <v>19967</v>
      </c>
    </row>
    <row r="4330" spans="2:11" s="256" customFormat="1" ht="13.5" customHeight="1" x14ac:dyDescent="0.2">
      <c r="B4330" s="273"/>
      <c r="C4330" s="273"/>
      <c r="D4330" s="273"/>
      <c r="E4330" s="273"/>
      <c r="F4330" s="273">
        <v>20.052137752965397</v>
      </c>
      <c r="G4330" s="273">
        <v>20.077076025209795</v>
      </c>
      <c r="H4330" s="274">
        <v>3.6526016096673901</v>
      </c>
      <c r="I4330" s="275" t="s">
        <v>251</v>
      </c>
      <c r="J4330" s="271">
        <v>75118</v>
      </c>
      <c r="K4330" s="272">
        <v>15744</v>
      </c>
    </row>
    <row r="4331" spans="2:11" s="256" customFormat="1" ht="13.5" customHeight="1" x14ac:dyDescent="0.2">
      <c r="B4331" s="273"/>
      <c r="C4331" s="273"/>
      <c r="D4331" s="273"/>
      <c r="E4331" s="273"/>
      <c r="F4331" s="273">
        <v>18.108163451005396</v>
      </c>
      <c r="G4331" s="273">
        <v>18.105180619345099</v>
      </c>
      <c r="H4331" s="274">
        <v>3.4828768243970898</v>
      </c>
      <c r="I4331" s="275" t="s">
        <v>252</v>
      </c>
      <c r="J4331" s="271">
        <v>75118</v>
      </c>
      <c r="K4331" s="272">
        <v>13462</v>
      </c>
    </row>
    <row r="4332" spans="2:11" s="256" customFormat="1" ht="13.5" customHeight="1" x14ac:dyDescent="0.2">
      <c r="B4332" s="273"/>
      <c r="C4332" s="273"/>
      <c r="D4332" s="273"/>
      <c r="E4332" s="273"/>
      <c r="F4332" s="273">
        <v>0</v>
      </c>
      <c r="G4332" s="273">
        <v>0</v>
      </c>
      <c r="H4332" s="274"/>
      <c r="I4332" s="275" t="s">
        <v>253</v>
      </c>
      <c r="J4332" s="271">
        <v>75118</v>
      </c>
      <c r="K4332" s="272">
        <v>15544</v>
      </c>
    </row>
    <row r="4333" spans="2:11" s="256" customFormat="1" ht="13.5" customHeight="1" x14ac:dyDescent="0.2">
      <c r="B4333" s="273"/>
      <c r="C4333" s="273"/>
      <c r="D4333" s="273"/>
      <c r="E4333" s="273"/>
      <c r="F4333" s="273">
        <v>0</v>
      </c>
      <c r="G4333" s="273">
        <v>0</v>
      </c>
      <c r="H4333" s="274"/>
      <c r="I4333" s="275" t="s">
        <v>254</v>
      </c>
      <c r="J4333" s="271">
        <v>75118</v>
      </c>
      <c r="K4333" s="272">
        <v>12978</v>
      </c>
    </row>
    <row r="4334" spans="2:11" s="256" customFormat="1" ht="13.5" customHeight="1" x14ac:dyDescent="0.2">
      <c r="B4334" s="268">
        <v>3.5</v>
      </c>
      <c r="C4334" s="268">
        <v>1.5</v>
      </c>
      <c r="D4334" s="268">
        <v>48</v>
      </c>
      <c r="E4334" s="268">
        <v>32</v>
      </c>
      <c r="F4334" s="268">
        <v>45.738540425809695</v>
      </c>
      <c r="G4334" s="268">
        <v>45.777512759093099</v>
      </c>
      <c r="H4334" s="269">
        <v>1.8638419827128798</v>
      </c>
      <c r="I4334" s="270" t="s">
        <v>237</v>
      </c>
      <c r="J4334" s="271">
        <v>75118</v>
      </c>
      <c r="K4334" s="272">
        <v>17726</v>
      </c>
    </row>
    <row r="4335" spans="2:11" s="256" customFormat="1" ht="13.5" customHeight="1" x14ac:dyDescent="0.2">
      <c r="B4335" s="273"/>
      <c r="C4335" s="273"/>
      <c r="D4335" s="273"/>
      <c r="E4335" s="273"/>
      <c r="F4335" s="273">
        <v>10.813997118099598</v>
      </c>
      <c r="G4335" s="273">
        <v>10.814179308361499</v>
      </c>
      <c r="H4335" s="274"/>
      <c r="I4335" s="275" t="s">
        <v>255</v>
      </c>
      <c r="J4335" s="271">
        <v>75118</v>
      </c>
      <c r="K4335" s="272">
        <v>17727</v>
      </c>
    </row>
    <row r="4336" spans="2:11" s="256" customFormat="1" ht="13.5" customHeight="1" x14ac:dyDescent="0.2">
      <c r="B4336" s="268"/>
      <c r="C4336" s="268"/>
      <c r="D4336" s="268"/>
      <c r="E4336" s="268"/>
      <c r="F4336" s="268">
        <v>34.924543307710103</v>
      </c>
      <c r="G4336" s="268">
        <v>34.963333450731703</v>
      </c>
      <c r="H4336" s="269">
        <v>2.44095996109459</v>
      </c>
      <c r="I4336" s="270" t="s">
        <v>256</v>
      </c>
      <c r="J4336" s="271">
        <v>75118</v>
      </c>
      <c r="K4336" s="272">
        <v>13592</v>
      </c>
    </row>
    <row r="4337" spans="2:11" s="256" customFormat="1" ht="13.5" customHeight="1" x14ac:dyDescent="0.2">
      <c r="B4337" s="273"/>
      <c r="C4337" s="273"/>
      <c r="D4337" s="273"/>
      <c r="E4337" s="273"/>
      <c r="F4337" s="273">
        <v>19.799928846779299</v>
      </c>
      <c r="G4337" s="273">
        <v>19.827251466951399</v>
      </c>
      <c r="H4337" s="274">
        <v>0.67942853904551903</v>
      </c>
      <c r="I4337" s="275" t="s">
        <v>257</v>
      </c>
      <c r="J4337" s="271">
        <v>75118</v>
      </c>
      <c r="K4337" s="272">
        <v>11566</v>
      </c>
    </row>
    <row r="4338" spans="2:11" s="256" customFormat="1" ht="13.5" customHeight="1" x14ac:dyDescent="0.2">
      <c r="B4338" s="273"/>
      <c r="C4338" s="273"/>
      <c r="D4338" s="273"/>
      <c r="E4338" s="273"/>
      <c r="F4338" s="273">
        <v>9.8889117206059804</v>
      </c>
      <c r="G4338" s="273">
        <v>9.9108044070227397</v>
      </c>
      <c r="H4338" s="274">
        <v>5.4419890309758197</v>
      </c>
      <c r="I4338" s="275" t="s">
        <v>258</v>
      </c>
      <c r="J4338" s="271">
        <v>75118</v>
      </c>
      <c r="K4338" s="272">
        <v>13419</v>
      </c>
    </row>
    <row r="4339" spans="2:11" s="256" customFormat="1" ht="13.5" customHeight="1" x14ac:dyDescent="0.2">
      <c r="B4339" s="273"/>
      <c r="C4339" s="273"/>
      <c r="D4339" s="273"/>
      <c r="E4339" s="273"/>
      <c r="F4339" s="273">
        <v>0</v>
      </c>
      <c r="G4339" s="273">
        <v>0</v>
      </c>
      <c r="H4339" s="274"/>
      <c r="I4339" s="275" t="s">
        <v>259</v>
      </c>
      <c r="J4339" s="271">
        <v>75118</v>
      </c>
      <c r="K4339" s="272">
        <v>11568</v>
      </c>
    </row>
    <row r="4340" spans="2:11" s="256" customFormat="1" ht="13.5" customHeight="1" x14ac:dyDescent="0.2">
      <c r="B4340" s="273"/>
      <c r="C4340" s="273"/>
      <c r="D4340" s="273"/>
      <c r="E4340" s="273"/>
      <c r="F4340" s="273">
        <v>4.4211886235598898</v>
      </c>
      <c r="G4340" s="273">
        <v>4.4097523507941006</v>
      </c>
      <c r="H4340" s="274">
        <v>3.8071445215247297</v>
      </c>
      <c r="I4340" s="275" t="s">
        <v>260</v>
      </c>
      <c r="J4340" s="271">
        <v>75118</v>
      </c>
      <c r="K4340" s="272">
        <v>12479</v>
      </c>
    </row>
    <row r="4341" spans="2:11" s="256" customFormat="1" ht="13.5" customHeight="1" x14ac:dyDescent="0.2">
      <c r="B4341" s="273"/>
      <c r="C4341" s="273"/>
      <c r="D4341" s="273"/>
      <c r="E4341" s="273"/>
      <c r="F4341" s="273">
        <v>0.81451411676488805</v>
      </c>
      <c r="G4341" s="273">
        <v>0.81552522596341903</v>
      </c>
      <c r="H4341" s="274">
        <v>1.4110522601953699</v>
      </c>
      <c r="I4341" s="275" t="s">
        <v>261</v>
      </c>
      <c r="J4341" s="271">
        <v>75118</v>
      </c>
      <c r="K4341" s="272">
        <v>12480</v>
      </c>
    </row>
    <row r="4342" spans="2:11" s="256" customFormat="1" ht="13.5" customHeight="1" x14ac:dyDescent="0.2">
      <c r="B4342" s="273"/>
      <c r="C4342" s="273"/>
      <c r="D4342" s="273"/>
      <c r="E4342" s="273"/>
      <c r="F4342" s="273">
        <v>0</v>
      </c>
      <c r="G4342" s="273">
        <v>0</v>
      </c>
      <c r="H4342" s="274"/>
      <c r="I4342" s="275" t="s">
        <v>262</v>
      </c>
      <c r="J4342" s="271">
        <v>75118</v>
      </c>
      <c r="K4342" s="272">
        <v>11578</v>
      </c>
    </row>
    <row r="4343" spans="2:11" s="256" customFormat="1" ht="13.5" customHeight="1" x14ac:dyDescent="0.2">
      <c r="B4343" s="273"/>
      <c r="C4343" s="273"/>
      <c r="D4343" s="273"/>
      <c r="E4343" s="273"/>
      <c r="F4343" s="273">
        <v>0</v>
      </c>
      <c r="G4343" s="273">
        <v>0</v>
      </c>
      <c r="H4343" s="274"/>
      <c r="I4343" s="275" t="s">
        <v>263</v>
      </c>
      <c r="J4343" s="271">
        <v>75118</v>
      </c>
      <c r="K4343" s="272">
        <v>12497</v>
      </c>
    </row>
    <row r="4344" spans="2:11" s="256" customFormat="1" ht="13.5" customHeight="1" x14ac:dyDescent="0.2">
      <c r="B4344" s="273"/>
      <c r="C4344" s="273"/>
      <c r="D4344" s="273"/>
      <c r="E4344" s="273"/>
      <c r="F4344" s="273">
        <v>0</v>
      </c>
      <c r="G4344" s="273">
        <v>0</v>
      </c>
      <c r="H4344" s="274"/>
      <c r="I4344" s="275" t="s">
        <v>264</v>
      </c>
      <c r="J4344" s="271">
        <v>75118</v>
      </c>
      <c r="K4344" s="272">
        <v>15546</v>
      </c>
    </row>
    <row r="4345" spans="2:11" s="256" customFormat="1" ht="13.5" customHeight="1" x14ac:dyDescent="0.2">
      <c r="B4345" s="273"/>
      <c r="C4345" s="273"/>
      <c r="D4345" s="273"/>
      <c r="E4345" s="273"/>
      <c r="F4345" s="273">
        <v>0</v>
      </c>
      <c r="G4345" s="273">
        <v>0</v>
      </c>
      <c r="H4345" s="274"/>
      <c r="I4345" s="275" t="s">
        <v>265</v>
      </c>
      <c r="J4345" s="271">
        <v>75118</v>
      </c>
      <c r="K4345" s="272">
        <v>12481</v>
      </c>
    </row>
    <row r="4346" spans="2:11" s="256" customFormat="1" ht="13.5" customHeight="1" x14ac:dyDescent="0.2">
      <c r="B4346" s="268"/>
      <c r="C4346" s="268"/>
      <c r="D4346" s="268"/>
      <c r="E4346" s="268"/>
      <c r="F4346" s="268">
        <v>2.9400345511378099</v>
      </c>
      <c r="G4346" s="268">
        <v>2.9631372517046297</v>
      </c>
      <c r="H4346" s="269"/>
      <c r="I4346" s="270" t="s">
        <v>266</v>
      </c>
      <c r="J4346" s="271">
        <v>75118</v>
      </c>
      <c r="K4346" s="272">
        <v>13594</v>
      </c>
    </row>
    <row r="4347" spans="2:11" s="256" customFormat="1" ht="13.5" customHeight="1" x14ac:dyDescent="0.2">
      <c r="B4347" s="273"/>
      <c r="C4347" s="273"/>
      <c r="D4347" s="273"/>
      <c r="E4347" s="273"/>
      <c r="F4347" s="273">
        <v>0</v>
      </c>
      <c r="G4347" s="273">
        <v>0</v>
      </c>
      <c r="H4347" s="274"/>
      <c r="I4347" s="275" t="s">
        <v>267</v>
      </c>
      <c r="J4347" s="271">
        <v>75118</v>
      </c>
      <c r="K4347" s="272">
        <v>15609</v>
      </c>
    </row>
    <row r="4348" spans="2:11" s="256" customFormat="1" ht="13.5" customHeight="1" x14ac:dyDescent="0.2">
      <c r="B4348" s="273"/>
      <c r="C4348" s="273"/>
      <c r="D4348" s="273"/>
      <c r="E4348" s="273"/>
      <c r="F4348" s="273">
        <v>0</v>
      </c>
      <c r="G4348" s="273">
        <v>0</v>
      </c>
      <c r="H4348" s="274"/>
      <c r="I4348" s="275" t="s">
        <v>268</v>
      </c>
      <c r="J4348" s="271">
        <v>75118</v>
      </c>
      <c r="K4348" s="272">
        <v>11524</v>
      </c>
    </row>
    <row r="4349" spans="2:11" s="256" customFormat="1" ht="13.5" customHeight="1" x14ac:dyDescent="0.2">
      <c r="B4349" s="273"/>
      <c r="C4349" s="273"/>
      <c r="D4349" s="273"/>
      <c r="E4349" s="273"/>
      <c r="F4349" s="273">
        <v>0</v>
      </c>
      <c r="G4349" s="273">
        <v>0</v>
      </c>
      <c r="H4349" s="274"/>
      <c r="I4349" s="275" t="s">
        <v>269</v>
      </c>
      <c r="J4349" s="271">
        <v>75118</v>
      </c>
      <c r="K4349" s="272">
        <v>15745</v>
      </c>
    </row>
    <row r="4350" spans="2:11" s="256" customFormat="1" ht="13.5" customHeight="1" x14ac:dyDescent="0.2">
      <c r="B4350" s="273"/>
      <c r="C4350" s="273"/>
      <c r="D4350" s="273"/>
      <c r="E4350" s="273"/>
      <c r="F4350" s="273">
        <v>0</v>
      </c>
      <c r="G4350" s="273">
        <v>0</v>
      </c>
      <c r="H4350" s="274"/>
      <c r="I4350" s="275" t="s">
        <v>270</v>
      </c>
      <c r="J4350" s="271">
        <v>75118</v>
      </c>
      <c r="K4350" s="272">
        <v>15545</v>
      </c>
    </row>
    <row r="4351" spans="2:11" s="256" customFormat="1" ht="13.5" customHeight="1" x14ac:dyDescent="0.2">
      <c r="B4351" s="268"/>
      <c r="C4351" s="268"/>
      <c r="D4351" s="268"/>
      <c r="E4351" s="268"/>
      <c r="F4351" s="268">
        <v>13.161123819081698</v>
      </c>
      <c r="G4351" s="268">
        <v>13.077093344647299</v>
      </c>
      <c r="H4351" s="269"/>
      <c r="I4351" s="270" t="s">
        <v>238</v>
      </c>
      <c r="J4351" s="271">
        <v>75118</v>
      </c>
      <c r="K4351" s="272">
        <v>13595</v>
      </c>
    </row>
    <row r="4352" spans="2:11" s="256" customFormat="1" ht="13.5" customHeight="1" x14ac:dyDescent="0.2">
      <c r="B4352" s="273"/>
      <c r="C4352" s="273"/>
      <c r="D4352" s="273"/>
      <c r="E4352" s="273"/>
      <c r="F4352" s="273">
        <v>0</v>
      </c>
      <c r="G4352" s="273">
        <v>0</v>
      </c>
      <c r="H4352" s="274"/>
      <c r="I4352" s="275" t="s">
        <v>271</v>
      </c>
      <c r="J4352" s="271">
        <v>75118</v>
      </c>
      <c r="K4352" s="272">
        <v>15610</v>
      </c>
    </row>
    <row r="4353" spans="2:11" s="256" customFormat="1" ht="13.5" customHeight="1" x14ac:dyDescent="0.2">
      <c r="B4353" s="273"/>
      <c r="C4353" s="273"/>
      <c r="D4353" s="273"/>
      <c r="E4353" s="273"/>
      <c r="F4353" s="273">
        <v>6.0418321557412495</v>
      </c>
      <c r="G4353" s="273">
        <v>6.0481542832305095</v>
      </c>
      <c r="H4353" s="274"/>
      <c r="I4353" s="275" t="s">
        <v>246</v>
      </c>
      <c r="J4353" s="271">
        <v>75118</v>
      </c>
      <c r="K4353" s="272">
        <v>15611</v>
      </c>
    </row>
    <row r="4354" spans="2:11" s="256" customFormat="1" ht="13.5" customHeight="1" x14ac:dyDescent="0.2">
      <c r="B4354" s="273"/>
      <c r="C4354" s="273"/>
      <c r="D4354" s="273"/>
      <c r="E4354" s="273"/>
      <c r="F4354" s="273">
        <v>7.1192916633404595</v>
      </c>
      <c r="G4354" s="273">
        <v>7.0289390614168292</v>
      </c>
      <c r="H4354" s="274"/>
      <c r="I4354" s="275" t="s">
        <v>272</v>
      </c>
      <c r="J4354" s="271">
        <v>75118</v>
      </c>
      <c r="K4354" s="272">
        <v>15608</v>
      </c>
    </row>
    <row r="4355" spans="2:11" s="256" customFormat="1" ht="13.5" customHeight="1" x14ac:dyDescent="0.2">
      <c r="B4355" s="268"/>
      <c r="C4355" s="268"/>
      <c r="D4355" s="268"/>
      <c r="E4355" s="268"/>
      <c r="F4355" s="268">
        <v>0</v>
      </c>
      <c r="G4355" s="268">
        <v>0</v>
      </c>
      <c r="H4355" s="269"/>
      <c r="I4355" s="270" t="s">
        <v>273</v>
      </c>
      <c r="J4355" s="271">
        <v>75118</v>
      </c>
      <c r="K4355" s="272">
        <v>15584</v>
      </c>
    </row>
    <row r="4356" spans="2:11" s="256" customFormat="1" ht="13.5" customHeight="1" x14ac:dyDescent="0.2">
      <c r="B4356" s="268"/>
      <c r="C4356" s="268"/>
      <c r="D4356" s="268"/>
      <c r="E4356" s="268"/>
      <c r="F4356" s="268">
        <v>0</v>
      </c>
      <c r="G4356" s="268">
        <v>0</v>
      </c>
      <c r="H4356" s="269"/>
      <c r="I4356" s="270" t="s">
        <v>274</v>
      </c>
      <c r="J4356" s="271">
        <v>75118</v>
      </c>
      <c r="K4356" s="272">
        <v>17728</v>
      </c>
    </row>
    <row r="4357" spans="2:11" s="256" customFormat="1" ht="13.5" customHeight="1" x14ac:dyDescent="0.2">
      <c r="B4357" s="268"/>
      <c r="C4357" s="268"/>
      <c r="D4357" s="268"/>
      <c r="E4357" s="268"/>
      <c r="F4357" s="268">
        <v>0</v>
      </c>
      <c r="G4357" s="268">
        <v>0</v>
      </c>
      <c r="H4357" s="269"/>
      <c r="I4357" s="270" t="s">
        <v>275</v>
      </c>
      <c r="J4357" s="271">
        <v>75118</v>
      </c>
      <c r="K4357" s="272">
        <v>15624</v>
      </c>
    </row>
    <row r="4358" spans="2:11" s="256" customFormat="1" ht="13.5" customHeight="1" x14ac:dyDescent="0.2">
      <c r="B4358" s="268"/>
      <c r="C4358" s="268"/>
      <c r="D4358" s="268"/>
      <c r="E4358" s="268"/>
      <c r="F4358" s="268">
        <v>13.754031669237399</v>
      </c>
      <c r="G4358" s="268">
        <v>13.777316560066099</v>
      </c>
      <c r="H4358" s="269"/>
      <c r="I4358" s="270" t="s">
        <v>276</v>
      </c>
      <c r="J4358" s="271">
        <v>75118</v>
      </c>
      <c r="K4358" s="272">
        <v>15644</v>
      </c>
    </row>
    <row r="4359" spans="2:11" s="256" customFormat="1" ht="13.5" customHeight="1" x14ac:dyDescent="0.2">
      <c r="B4359" s="268"/>
      <c r="C4359" s="268"/>
      <c r="D4359" s="268">
        <v>30</v>
      </c>
      <c r="E4359" s="268">
        <v>0</v>
      </c>
      <c r="F4359" s="268">
        <v>23.3438661913302</v>
      </c>
      <c r="G4359" s="268">
        <v>23.3304581961027</v>
      </c>
      <c r="H4359" s="269">
        <v>3.4720010894441495</v>
      </c>
      <c r="I4359" s="270" t="s">
        <v>239</v>
      </c>
      <c r="J4359" s="271">
        <v>75118</v>
      </c>
      <c r="K4359" s="272">
        <v>15704</v>
      </c>
    </row>
    <row r="4360" spans="2:11" s="256" customFormat="1" ht="13.5" customHeight="1" x14ac:dyDescent="0.2">
      <c r="B4360" s="268"/>
      <c r="C4360" s="268"/>
      <c r="D4360" s="268"/>
      <c r="E4360" s="268"/>
      <c r="F4360" s="268">
        <v>0</v>
      </c>
      <c r="G4360" s="268">
        <v>0</v>
      </c>
      <c r="H4360" s="269"/>
      <c r="I4360" s="270" t="s">
        <v>277</v>
      </c>
      <c r="J4360" s="271">
        <v>75118</v>
      </c>
      <c r="K4360" s="272">
        <v>15749</v>
      </c>
    </row>
    <row r="4361" spans="2:11" s="256" customFormat="1" ht="13.5" customHeight="1" x14ac:dyDescent="0.2">
      <c r="B4361" s="268"/>
      <c r="C4361" s="268"/>
      <c r="D4361" s="268"/>
      <c r="E4361" s="268"/>
      <c r="F4361" s="268">
        <v>100</v>
      </c>
      <c r="G4361" s="268">
        <v>100</v>
      </c>
      <c r="H4361" s="269">
        <v>2.2156038532328899</v>
      </c>
      <c r="I4361" s="270" t="s">
        <v>278</v>
      </c>
      <c r="J4361" s="271">
        <v>75118</v>
      </c>
      <c r="K4361" s="272">
        <v>11258</v>
      </c>
    </row>
    <row r="4362" spans="2:11" s="256" customFormat="1" ht="13.5" customHeight="1" x14ac:dyDescent="0.2">
      <c r="B4362" s="268"/>
      <c r="C4362" s="268"/>
      <c r="D4362" s="268"/>
      <c r="E4362" s="268">
        <v>40</v>
      </c>
      <c r="F4362" s="268">
        <v>49.740978320350699</v>
      </c>
      <c r="G4362" s="268">
        <v>49.815131899183903</v>
      </c>
      <c r="H4362" s="269">
        <v>2.8248430412890504</v>
      </c>
      <c r="I4362" s="270" t="s">
        <v>240</v>
      </c>
      <c r="J4362" s="271">
        <v>75118</v>
      </c>
      <c r="K4362" s="272">
        <v>15705</v>
      </c>
    </row>
    <row r="4363" spans="2:11" s="256" customFormat="1" ht="13.5" customHeight="1" x14ac:dyDescent="0.2">
      <c r="B4363" s="268"/>
      <c r="C4363" s="268"/>
      <c r="D4363" s="268"/>
      <c r="E4363" s="268"/>
      <c r="F4363" s="268">
        <v>4.1340632352869191</v>
      </c>
      <c r="G4363" s="268">
        <v>4.15580441478025</v>
      </c>
      <c r="H4363" s="269"/>
      <c r="I4363" s="270" t="s">
        <v>279</v>
      </c>
      <c r="J4363" s="271">
        <v>75118</v>
      </c>
      <c r="K4363" s="272">
        <v>16144</v>
      </c>
    </row>
    <row r="4364" spans="2:11" s="256" customFormat="1" ht="13.5" customHeight="1" x14ac:dyDescent="0.2">
      <c r="B4364" s="273"/>
      <c r="C4364" s="273"/>
      <c r="D4364" s="273"/>
      <c r="E4364" s="273"/>
      <c r="F4364" s="273">
        <v>2.9400345511378099</v>
      </c>
      <c r="G4364" s="273">
        <v>2.9631372517046297</v>
      </c>
      <c r="H4364" s="274"/>
      <c r="I4364" s="275" t="s">
        <v>508</v>
      </c>
      <c r="J4364" s="271">
        <v>75118</v>
      </c>
      <c r="K4364" s="272">
        <v>12755</v>
      </c>
    </row>
    <row r="4365" spans="2:11" s="256" customFormat="1" ht="13.5" customHeight="1" x14ac:dyDescent="0.2">
      <c r="B4365" s="273"/>
      <c r="C4365" s="273"/>
      <c r="D4365" s="273"/>
      <c r="E4365" s="273"/>
      <c r="F4365" s="273">
        <v>0</v>
      </c>
      <c r="G4365" s="273">
        <v>0</v>
      </c>
      <c r="H4365" s="274"/>
      <c r="I4365" s="275" t="s">
        <v>509</v>
      </c>
      <c r="J4365" s="271">
        <v>75118</v>
      </c>
      <c r="K4365" s="272">
        <v>12359</v>
      </c>
    </row>
    <row r="4366" spans="2:11" s="256" customFormat="1" ht="26.25" customHeight="1" x14ac:dyDescent="0.2"/>
    <row r="4367" spans="2:11" s="256" customFormat="1" ht="13.5" customHeight="1" x14ac:dyDescent="0.2">
      <c r="B4367" s="257"/>
      <c r="C4367" s="258"/>
      <c r="D4367" s="258"/>
      <c r="E4367" s="258"/>
      <c r="F4367" s="258"/>
      <c r="G4367" s="259"/>
      <c r="H4367" s="260" t="s">
        <v>412</v>
      </c>
      <c r="I4367" s="261"/>
      <c r="J4367" s="262" t="s">
        <v>228</v>
      </c>
      <c r="K4367" s="262" t="s">
        <v>229</v>
      </c>
    </row>
    <row r="4368" spans="2:11" s="256" customFormat="1" ht="13.5" customHeight="1" x14ac:dyDescent="0.2">
      <c r="B4368" s="263"/>
      <c r="C4368" s="264"/>
      <c r="D4368" s="264"/>
      <c r="E4368" s="264"/>
      <c r="F4368" s="369" t="s">
        <v>665</v>
      </c>
      <c r="G4368" s="369"/>
      <c r="H4368" s="369"/>
      <c r="I4368" s="261"/>
      <c r="J4368" s="261"/>
      <c r="K4368" s="265"/>
    </row>
    <row r="4369" spans="2:11" s="256" customFormat="1" ht="13.5" customHeight="1" x14ac:dyDescent="0.2">
      <c r="B4369" s="367" t="s">
        <v>231</v>
      </c>
      <c r="C4369" s="367"/>
      <c r="D4369" s="367" t="s">
        <v>232</v>
      </c>
      <c r="E4369" s="367"/>
      <c r="F4369" s="266" t="s">
        <v>232</v>
      </c>
      <c r="G4369" s="266" t="s">
        <v>232</v>
      </c>
      <c r="H4369" s="368" t="s">
        <v>231</v>
      </c>
      <c r="I4369" s="267" t="s">
        <v>233</v>
      </c>
      <c r="J4369" s="261"/>
      <c r="K4369" s="265"/>
    </row>
    <row r="4370" spans="2:11" s="256" customFormat="1" ht="13.5" customHeight="1" x14ac:dyDescent="0.2">
      <c r="B4370" s="266" t="s">
        <v>234</v>
      </c>
      <c r="C4370" s="266" t="s">
        <v>235</v>
      </c>
      <c r="D4370" s="266" t="s">
        <v>234</v>
      </c>
      <c r="E4370" s="266" t="s">
        <v>235</v>
      </c>
      <c r="F4370" s="266" t="s">
        <v>592</v>
      </c>
      <c r="G4370" s="266" t="s">
        <v>594</v>
      </c>
      <c r="H4370" s="368"/>
      <c r="I4370" s="261"/>
      <c r="J4370" s="261"/>
      <c r="K4370" s="265"/>
    </row>
    <row r="4371" spans="2:11" s="256" customFormat="1" ht="13.5" customHeight="1" x14ac:dyDescent="0.2">
      <c r="B4371" s="268"/>
      <c r="C4371" s="268"/>
      <c r="D4371" s="268"/>
      <c r="E4371" s="268"/>
      <c r="F4371" s="268">
        <v>40.274887584291498</v>
      </c>
      <c r="G4371" s="268">
        <v>40.327413070141603</v>
      </c>
      <c r="H4371" s="269">
        <v>3.7136481160347796</v>
      </c>
      <c r="I4371" s="270" t="s">
        <v>236</v>
      </c>
      <c r="J4371" s="271">
        <v>75142</v>
      </c>
      <c r="K4371" s="272">
        <v>13591</v>
      </c>
    </row>
    <row r="4372" spans="2:11" s="256" customFormat="1" ht="13.5" customHeight="1" x14ac:dyDescent="0.2">
      <c r="B4372" s="268"/>
      <c r="C4372" s="268"/>
      <c r="D4372" s="268"/>
      <c r="E4372" s="268"/>
      <c r="F4372" s="268">
        <v>40.274887584291498</v>
      </c>
      <c r="G4372" s="268">
        <v>40.327413070141603</v>
      </c>
      <c r="H4372" s="269">
        <v>3.7136481160347796</v>
      </c>
      <c r="I4372" s="270" t="s">
        <v>250</v>
      </c>
      <c r="J4372" s="271">
        <v>75142</v>
      </c>
      <c r="K4372" s="272">
        <v>19967</v>
      </c>
    </row>
    <row r="4373" spans="2:11" s="256" customFormat="1" ht="13.5" customHeight="1" x14ac:dyDescent="0.2">
      <c r="B4373" s="273"/>
      <c r="C4373" s="273"/>
      <c r="D4373" s="273"/>
      <c r="E4373" s="273"/>
      <c r="F4373" s="273">
        <v>10.476017533873097</v>
      </c>
      <c r="G4373" s="273">
        <v>10.492833197868499</v>
      </c>
      <c r="H4373" s="274">
        <v>4.0377051643105197</v>
      </c>
      <c r="I4373" s="275" t="s">
        <v>251</v>
      </c>
      <c r="J4373" s="271">
        <v>75142</v>
      </c>
      <c r="K4373" s="272">
        <v>15744</v>
      </c>
    </row>
    <row r="4374" spans="2:11" s="256" customFormat="1" ht="13.5" customHeight="1" x14ac:dyDescent="0.2">
      <c r="B4374" s="273"/>
      <c r="C4374" s="273"/>
      <c r="D4374" s="273"/>
      <c r="E4374" s="273"/>
      <c r="F4374" s="273">
        <v>29.798870050418397</v>
      </c>
      <c r="G4374" s="273">
        <v>29.8345798722731</v>
      </c>
      <c r="H4374" s="274">
        <v>3.5997234164079899</v>
      </c>
      <c r="I4374" s="275" t="s">
        <v>252</v>
      </c>
      <c r="J4374" s="271">
        <v>75142</v>
      </c>
      <c r="K4374" s="272">
        <v>13462</v>
      </c>
    </row>
    <row r="4375" spans="2:11" s="256" customFormat="1" ht="13.5" customHeight="1" x14ac:dyDescent="0.2">
      <c r="B4375" s="273"/>
      <c r="C4375" s="273"/>
      <c r="D4375" s="273"/>
      <c r="E4375" s="273"/>
      <c r="F4375" s="273">
        <v>0</v>
      </c>
      <c r="G4375" s="273">
        <v>0</v>
      </c>
      <c r="H4375" s="274"/>
      <c r="I4375" s="275" t="s">
        <v>253</v>
      </c>
      <c r="J4375" s="271">
        <v>75142</v>
      </c>
      <c r="K4375" s="272">
        <v>15544</v>
      </c>
    </row>
    <row r="4376" spans="2:11" s="256" customFormat="1" ht="13.5" customHeight="1" x14ac:dyDescent="0.2">
      <c r="B4376" s="273"/>
      <c r="C4376" s="273"/>
      <c r="D4376" s="273"/>
      <c r="E4376" s="273"/>
      <c r="F4376" s="273">
        <v>0</v>
      </c>
      <c r="G4376" s="273">
        <v>0</v>
      </c>
      <c r="H4376" s="274"/>
      <c r="I4376" s="275" t="s">
        <v>254</v>
      </c>
      <c r="J4376" s="271">
        <v>75142</v>
      </c>
      <c r="K4376" s="272">
        <v>12978</v>
      </c>
    </row>
    <row r="4377" spans="2:11" s="256" customFormat="1" ht="13.5" customHeight="1" x14ac:dyDescent="0.2">
      <c r="B4377" s="268"/>
      <c r="C4377" s="268"/>
      <c r="D4377" s="268"/>
      <c r="E4377" s="268"/>
      <c r="F4377" s="268">
        <v>40.582464976729398</v>
      </c>
      <c r="G4377" s="268">
        <v>40.603620971149105</v>
      </c>
      <c r="H4377" s="269">
        <v>1.5812538436893799</v>
      </c>
      <c r="I4377" s="270" t="s">
        <v>237</v>
      </c>
      <c r="J4377" s="271">
        <v>75142</v>
      </c>
      <c r="K4377" s="272">
        <v>17726</v>
      </c>
    </row>
    <row r="4378" spans="2:11" s="256" customFormat="1" ht="13.5" customHeight="1" x14ac:dyDescent="0.2">
      <c r="B4378" s="273"/>
      <c r="C4378" s="273"/>
      <c r="D4378" s="273"/>
      <c r="E4378" s="273"/>
      <c r="F4378" s="273">
        <v>6.0934188242131695</v>
      </c>
      <c r="G4378" s="273">
        <v>6.0444372797554191</v>
      </c>
      <c r="H4378" s="274"/>
      <c r="I4378" s="275" t="s">
        <v>255</v>
      </c>
      <c r="J4378" s="271">
        <v>75142</v>
      </c>
      <c r="K4378" s="272">
        <v>17727</v>
      </c>
    </row>
    <row r="4379" spans="2:11" s="256" customFormat="1" ht="13.5" customHeight="1" x14ac:dyDescent="0.2">
      <c r="B4379" s="268"/>
      <c r="C4379" s="268"/>
      <c r="D4379" s="268"/>
      <c r="E4379" s="268"/>
      <c r="F4379" s="268">
        <v>34.489046152516202</v>
      </c>
      <c r="G4379" s="268">
        <v>34.559183691393699</v>
      </c>
      <c r="H4379" s="269">
        <v>1.8606249197808398</v>
      </c>
      <c r="I4379" s="270" t="s">
        <v>256</v>
      </c>
      <c r="J4379" s="271">
        <v>75142</v>
      </c>
      <c r="K4379" s="272">
        <v>13592</v>
      </c>
    </row>
    <row r="4380" spans="2:11" s="256" customFormat="1" ht="13.5" customHeight="1" x14ac:dyDescent="0.2">
      <c r="B4380" s="273"/>
      <c r="C4380" s="273"/>
      <c r="D4380" s="273"/>
      <c r="E4380" s="273"/>
      <c r="F4380" s="273">
        <v>21.525281209707</v>
      </c>
      <c r="G4380" s="273">
        <v>21.565278946280198</v>
      </c>
      <c r="H4380" s="274">
        <v>0.504771290757833</v>
      </c>
      <c r="I4380" s="275" t="s">
        <v>257</v>
      </c>
      <c r="J4380" s="271">
        <v>75142</v>
      </c>
      <c r="K4380" s="272">
        <v>11566</v>
      </c>
    </row>
    <row r="4381" spans="2:11" s="256" customFormat="1" ht="13.5" customHeight="1" x14ac:dyDescent="0.2">
      <c r="B4381" s="273"/>
      <c r="C4381" s="273"/>
      <c r="D4381" s="273"/>
      <c r="E4381" s="273"/>
      <c r="F4381" s="273">
        <v>12.308289929802701</v>
      </c>
      <c r="G4381" s="273">
        <v>12.3381691808769</v>
      </c>
      <c r="H4381" s="274">
        <v>4.2009875845905791</v>
      </c>
      <c r="I4381" s="275" t="s">
        <v>258</v>
      </c>
      <c r="J4381" s="271">
        <v>75142</v>
      </c>
      <c r="K4381" s="272">
        <v>13419</v>
      </c>
    </row>
    <row r="4382" spans="2:11" s="256" customFormat="1" ht="13.5" customHeight="1" x14ac:dyDescent="0.2">
      <c r="B4382" s="273"/>
      <c r="C4382" s="273"/>
      <c r="D4382" s="273"/>
      <c r="E4382" s="273"/>
      <c r="F4382" s="273">
        <v>0</v>
      </c>
      <c r="G4382" s="273">
        <v>0</v>
      </c>
      <c r="H4382" s="274"/>
      <c r="I4382" s="275" t="s">
        <v>259</v>
      </c>
      <c r="J4382" s="271">
        <v>75142</v>
      </c>
      <c r="K4382" s="272">
        <v>11568</v>
      </c>
    </row>
    <row r="4383" spans="2:11" s="256" customFormat="1" ht="13.5" customHeight="1" x14ac:dyDescent="0.2">
      <c r="B4383" s="273"/>
      <c r="C4383" s="273"/>
      <c r="D4383" s="273"/>
      <c r="E4383" s="273"/>
      <c r="F4383" s="273">
        <v>0.18448336264209803</v>
      </c>
      <c r="G4383" s="273">
        <v>0.184305893785184</v>
      </c>
      <c r="H4383" s="274">
        <v>3.4074550642298695</v>
      </c>
      <c r="I4383" s="275" t="s">
        <v>260</v>
      </c>
      <c r="J4383" s="271">
        <v>75142</v>
      </c>
      <c r="K4383" s="272">
        <v>12479</v>
      </c>
    </row>
    <row r="4384" spans="2:11" s="256" customFormat="1" ht="13.5" customHeight="1" x14ac:dyDescent="0.2">
      <c r="B4384" s="273"/>
      <c r="C4384" s="273"/>
      <c r="D4384" s="273"/>
      <c r="E4384" s="273"/>
      <c r="F4384" s="273">
        <v>0.47099165036435198</v>
      </c>
      <c r="G4384" s="273">
        <v>0.47142967045138706</v>
      </c>
      <c r="H4384" s="274">
        <v>2.06</v>
      </c>
      <c r="I4384" s="275" t="s">
        <v>261</v>
      </c>
      <c r="J4384" s="271">
        <v>75142</v>
      </c>
      <c r="K4384" s="272">
        <v>12480</v>
      </c>
    </row>
    <row r="4385" spans="2:11" s="256" customFormat="1" ht="13.5" customHeight="1" x14ac:dyDescent="0.2">
      <c r="B4385" s="273"/>
      <c r="C4385" s="273"/>
      <c r="D4385" s="273"/>
      <c r="E4385" s="273"/>
      <c r="F4385" s="273">
        <v>0</v>
      </c>
      <c r="G4385" s="273">
        <v>0</v>
      </c>
      <c r="H4385" s="274"/>
      <c r="I4385" s="275" t="s">
        <v>262</v>
      </c>
      <c r="J4385" s="271">
        <v>75142</v>
      </c>
      <c r="K4385" s="272">
        <v>11578</v>
      </c>
    </row>
    <row r="4386" spans="2:11" s="256" customFormat="1" ht="13.5" customHeight="1" x14ac:dyDescent="0.2">
      <c r="B4386" s="273"/>
      <c r="C4386" s="273"/>
      <c r="D4386" s="273"/>
      <c r="E4386" s="273"/>
      <c r="F4386" s="273">
        <v>0</v>
      </c>
      <c r="G4386" s="273">
        <v>0</v>
      </c>
      <c r="H4386" s="274"/>
      <c r="I4386" s="275" t="s">
        <v>263</v>
      </c>
      <c r="J4386" s="271">
        <v>75142</v>
      </c>
      <c r="K4386" s="272">
        <v>12497</v>
      </c>
    </row>
    <row r="4387" spans="2:11" s="256" customFormat="1" ht="13.5" customHeight="1" x14ac:dyDescent="0.2">
      <c r="B4387" s="273"/>
      <c r="C4387" s="273"/>
      <c r="D4387" s="273"/>
      <c r="E4387" s="273"/>
      <c r="F4387" s="273">
        <v>0</v>
      </c>
      <c r="G4387" s="273">
        <v>0</v>
      </c>
      <c r="H4387" s="274"/>
      <c r="I4387" s="275" t="s">
        <v>264</v>
      </c>
      <c r="J4387" s="271">
        <v>75142</v>
      </c>
      <c r="K4387" s="272">
        <v>15546</v>
      </c>
    </row>
    <row r="4388" spans="2:11" s="256" customFormat="1" ht="13.5" customHeight="1" x14ac:dyDescent="0.2">
      <c r="B4388" s="273"/>
      <c r="C4388" s="273"/>
      <c r="D4388" s="273"/>
      <c r="E4388" s="273"/>
      <c r="F4388" s="273">
        <v>0</v>
      </c>
      <c r="G4388" s="273">
        <v>0</v>
      </c>
      <c r="H4388" s="274"/>
      <c r="I4388" s="275" t="s">
        <v>265</v>
      </c>
      <c r="J4388" s="271">
        <v>75142</v>
      </c>
      <c r="K4388" s="272">
        <v>12481</v>
      </c>
    </row>
    <row r="4389" spans="2:11" s="256" customFormat="1" ht="13.5" customHeight="1" x14ac:dyDescent="0.2">
      <c r="B4389" s="268"/>
      <c r="C4389" s="268"/>
      <c r="D4389" s="268"/>
      <c r="E4389" s="268"/>
      <c r="F4389" s="268">
        <v>1.75593573213493</v>
      </c>
      <c r="G4389" s="268">
        <v>1.7689922353457199</v>
      </c>
      <c r="H4389" s="269"/>
      <c r="I4389" s="270" t="s">
        <v>266</v>
      </c>
      <c r="J4389" s="271">
        <v>75142</v>
      </c>
      <c r="K4389" s="272">
        <v>13594</v>
      </c>
    </row>
    <row r="4390" spans="2:11" s="256" customFormat="1" ht="13.5" customHeight="1" x14ac:dyDescent="0.2">
      <c r="B4390" s="273"/>
      <c r="C4390" s="273"/>
      <c r="D4390" s="273"/>
      <c r="E4390" s="273"/>
      <c r="F4390" s="273">
        <v>0.17540505040770601</v>
      </c>
      <c r="G4390" s="273">
        <v>0.175757680386181</v>
      </c>
      <c r="H4390" s="274"/>
      <c r="I4390" s="275" t="s">
        <v>267</v>
      </c>
      <c r="J4390" s="271">
        <v>75142</v>
      </c>
      <c r="K4390" s="272">
        <v>15609</v>
      </c>
    </row>
    <row r="4391" spans="2:11" s="256" customFormat="1" ht="13.5" customHeight="1" x14ac:dyDescent="0.2">
      <c r="B4391" s="273"/>
      <c r="C4391" s="273"/>
      <c r="D4391" s="273"/>
      <c r="E4391" s="273"/>
      <c r="F4391" s="273">
        <v>0</v>
      </c>
      <c r="G4391" s="273">
        <v>0</v>
      </c>
      <c r="H4391" s="274"/>
      <c r="I4391" s="275" t="s">
        <v>268</v>
      </c>
      <c r="J4391" s="271">
        <v>75142</v>
      </c>
      <c r="K4391" s="272">
        <v>11524</v>
      </c>
    </row>
    <row r="4392" spans="2:11" s="256" customFormat="1" ht="13.5" customHeight="1" x14ac:dyDescent="0.2">
      <c r="B4392" s="273"/>
      <c r="C4392" s="273"/>
      <c r="D4392" s="273"/>
      <c r="E4392" s="273"/>
      <c r="F4392" s="273">
        <v>0</v>
      </c>
      <c r="G4392" s="273">
        <v>0</v>
      </c>
      <c r="H4392" s="274"/>
      <c r="I4392" s="275" t="s">
        <v>269</v>
      </c>
      <c r="J4392" s="271">
        <v>75142</v>
      </c>
      <c r="K4392" s="272">
        <v>15745</v>
      </c>
    </row>
    <row r="4393" spans="2:11" s="256" customFormat="1" ht="13.5" customHeight="1" x14ac:dyDescent="0.2">
      <c r="B4393" s="273"/>
      <c r="C4393" s="273"/>
      <c r="D4393" s="273"/>
      <c r="E4393" s="273"/>
      <c r="F4393" s="273">
        <v>0</v>
      </c>
      <c r="G4393" s="273">
        <v>0</v>
      </c>
      <c r="H4393" s="274"/>
      <c r="I4393" s="275" t="s">
        <v>270</v>
      </c>
      <c r="J4393" s="271">
        <v>75142</v>
      </c>
      <c r="K4393" s="272">
        <v>15545</v>
      </c>
    </row>
    <row r="4394" spans="2:11" s="256" customFormat="1" ht="13.5" customHeight="1" x14ac:dyDescent="0.2">
      <c r="B4394" s="268"/>
      <c r="C4394" s="268"/>
      <c r="D4394" s="268"/>
      <c r="E4394" s="268"/>
      <c r="F4394" s="268">
        <v>17.386711706844199</v>
      </c>
      <c r="G4394" s="268">
        <v>17.2999737233636</v>
      </c>
      <c r="H4394" s="269"/>
      <c r="I4394" s="270" t="s">
        <v>238</v>
      </c>
      <c r="J4394" s="271">
        <v>75142</v>
      </c>
      <c r="K4394" s="272">
        <v>13595</v>
      </c>
    </row>
    <row r="4395" spans="2:11" s="256" customFormat="1" ht="13.5" customHeight="1" x14ac:dyDescent="0.2">
      <c r="B4395" s="273"/>
      <c r="C4395" s="273"/>
      <c r="D4395" s="273"/>
      <c r="E4395" s="273"/>
      <c r="F4395" s="273">
        <v>0</v>
      </c>
      <c r="G4395" s="273">
        <v>0</v>
      </c>
      <c r="H4395" s="274"/>
      <c r="I4395" s="275" t="s">
        <v>271</v>
      </c>
      <c r="J4395" s="271">
        <v>75142</v>
      </c>
      <c r="K4395" s="272">
        <v>15610</v>
      </c>
    </row>
    <row r="4396" spans="2:11" s="256" customFormat="1" ht="13.5" customHeight="1" x14ac:dyDescent="0.2">
      <c r="B4396" s="273"/>
      <c r="C4396" s="273"/>
      <c r="D4396" s="273"/>
      <c r="E4396" s="273"/>
      <c r="F4396" s="273">
        <v>8.1116424171768102</v>
      </c>
      <c r="G4396" s="273">
        <v>8.1167551651109804</v>
      </c>
      <c r="H4396" s="274"/>
      <c r="I4396" s="275" t="s">
        <v>246</v>
      </c>
      <c r="J4396" s="271">
        <v>75142</v>
      </c>
      <c r="K4396" s="272">
        <v>15611</v>
      </c>
    </row>
    <row r="4397" spans="2:11" s="256" customFormat="1" ht="13.5" customHeight="1" x14ac:dyDescent="0.2">
      <c r="B4397" s="273"/>
      <c r="C4397" s="273"/>
      <c r="D4397" s="273"/>
      <c r="E4397" s="273"/>
      <c r="F4397" s="273">
        <v>9.2750692896673996</v>
      </c>
      <c r="G4397" s="273">
        <v>9.1832185582526105</v>
      </c>
      <c r="H4397" s="274"/>
      <c r="I4397" s="275" t="s">
        <v>272</v>
      </c>
      <c r="J4397" s="271">
        <v>75142</v>
      </c>
      <c r="K4397" s="272">
        <v>15608</v>
      </c>
    </row>
    <row r="4398" spans="2:11" s="256" customFormat="1" ht="13.5" customHeight="1" x14ac:dyDescent="0.2">
      <c r="B4398" s="268"/>
      <c r="C4398" s="268"/>
      <c r="D4398" s="268"/>
      <c r="E4398" s="268"/>
      <c r="F4398" s="268">
        <v>0</v>
      </c>
      <c r="G4398" s="268">
        <v>0</v>
      </c>
      <c r="H4398" s="269"/>
      <c r="I4398" s="270" t="s">
        <v>273</v>
      </c>
      <c r="J4398" s="271">
        <v>75142</v>
      </c>
      <c r="K4398" s="272">
        <v>15584</v>
      </c>
    </row>
    <row r="4399" spans="2:11" s="256" customFormat="1" ht="13.5" customHeight="1" x14ac:dyDescent="0.2">
      <c r="B4399" s="268"/>
      <c r="C4399" s="268"/>
      <c r="D4399" s="268"/>
      <c r="E4399" s="268"/>
      <c r="F4399" s="268">
        <v>0</v>
      </c>
      <c r="G4399" s="268">
        <v>0</v>
      </c>
      <c r="H4399" s="269"/>
      <c r="I4399" s="270" t="s">
        <v>274</v>
      </c>
      <c r="J4399" s="271">
        <v>75142</v>
      </c>
      <c r="K4399" s="272">
        <v>17728</v>
      </c>
    </row>
    <row r="4400" spans="2:11" s="256" customFormat="1" ht="13.5" customHeight="1" x14ac:dyDescent="0.2">
      <c r="B4400" s="268"/>
      <c r="C4400" s="268"/>
      <c r="D4400" s="268"/>
      <c r="E4400" s="268"/>
      <c r="F4400" s="268">
        <v>0</v>
      </c>
      <c r="G4400" s="268">
        <v>0</v>
      </c>
      <c r="H4400" s="269"/>
      <c r="I4400" s="270" t="s">
        <v>275</v>
      </c>
      <c r="J4400" s="271">
        <v>75142</v>
      </c>
      <c r="K4400" s="272">
        <v>15624</v>
      </c>
    </row>
    <row r="4401" spans="2:11" s="256" customFormat="1" ht="13.5" customHeight="1" x14ac:dyDescent="0.2">
      <c r="B4401" s="268"/>
      <c r="C4401" s="268"/>
      <c r="D4401" s="268"/>
      <c r="E4401" s="268"/>
      <c r="F4401" s="268">
        <v>7.6739495059403895</v>
      </c>
      <c r="G4401" s="268">
        <v>7.6376718347149595</v>
      </c>
      <c r="H4401" s="269"/>
      <c r="I4401" s="270" t="s">
        <v>276</v>
      </c>
      <c r="J4401" s="271">
        <v>75142</v>
      </c>
      <c r="K4401" s="272">
        <v>15644</v>
      </c>
    </row>
    <row r="4402" spans="2:11" s="256" customFormat="1" ht="13.5" customHeight="1" x14ac:dyDescent="0.2">
      <c r="B4402" s="268"/>
      <c r="C4402" s="268"/>
      <c r="D4402" s="268">
        <v>33</v>
      </c>
      <c r="E4402" s="268">
        <v>27</v>
      </c>
      <c r="F4402" s="268">
        <v>30.4543450634248</v>
      </c>
      <c r="G4402" s="268">
        <v>30.490315436509697</v>
      </c>
      <c r="H4402" s="269">
        <v>3.5747461206049098</v>
      </c>
      <c r="I4402" s="270" t="s">
        <v>239</v>
      </c>
      <c r="J4402" s="271">
        <v>75142</v>
      </c>
      <c r="K4402" s="272">
        <v>15704</v>
      </c>
    </row>
    <row r="4403" spans="2:11" s="256" customFormat="1" ht="13.5" customHeight="1" x14ac:dyDescent="0.2">
      <c r="B4403" s="268"/>
      <c r="C4403" s="268"/>
      <c r="D4403" s="268"/>
      <c r="E4403" s="268"/>
      <c r="F4403" s="268">
        <v>0</v>
      </c>
      <c r="G4403" s="268">
        <v>0</v>
      </c>
      <c r="H4403" s="269"/>
      <c r="I4403" s="270" t="s">
        <v>277</v>
      </c>
      <c r="J4403" s="271">
        <v>75142</v>
      </c>
      <c r="K4403" s="272">
        <v>15749</v>
      </c>
    </row>
    <row r="4404" spans="2:11" s="256" customFormat="1" ht="13.5" customHeight="1" x14ac:dyDescent="0.2">
      <c r="B4404" s="268"/>
      <c r="C4404" s="268"/>
      <c r="D4404" s="268"/>
      <c r="E4404" s="268"/>
      <c r="F4404" s="268">
        <v>100</v>
      </c>
      <c r="G4404" s="268">
        <v>100</v>
      </c>
      <c r="H4404" s="269">
        <v>2.1373793913175998</v>
      </c>
      <c r="I4404" s="270" t="s">
        <v>278</v>
      </c>
      <c r="J4404" s="271">
        <v>75142</v>
      </c>
      <c r="K4404" s="272">
        <v>11258</v>
      </c>
    </row>
    <row r="4405" spans="2:11" s="256" customFormat="1" ht="13.5" customHeight="1" x14ac:dyDescent="0.2">
      <c r="B4405" s="268"/>
      <c r="C4405" s="268"/>
      <c r="D4405" s="268">
        <v>46</v>
      </c>
      <c r="E4405" s="268">
        <v>40</v>
      </c>
      <c r="F4405" s="268">
        <v>44.484993723790595</v>
      </c>
      <c r="G4405" s="268">
        <v>44.572039005411796</v>
      </c>
      <c r="H4405" s="269">
        <v>2.3574553682500197</v>
      </c>
      <c r="I4405" s="270" t="s">
        <v>240</v>
      </c>
      <c r="J4405" s="271">
        <v>75142</v>
      </c>
      <c r="K4405" s="272">
        <v>15705</v>
      </c>
    </row>
    <row r="4406" spans="2:11" s="256" customFormat="1" ht="13.5" customHeight="1" x14ac:dyDescent="0.2">
      <c r="B4406" s="268"/>
      <c r="C4406" s="268"/>
      <c r="D4406" s="268"/>
      <c r="E4406" s="268"/>
      <c r="F4406" s="268">
        <v>7.265513571833309</v>
      </c>
      <c r="G4406" s="268">
        <v>7.2016920397266295</v>
      </c>
      <c r="H4406" s="269"/>
      <c r="I4406" s="270" t="s">
        <v>279</v>
      </c>
      <c r="J4406" s="271">
        <v>75142</v>
      </c>
      <c r="K4406" s="272">
        <v>16144</v>
      </c>
    </row>
    <row r="4407" spans="2:11" s="256" customFormat="1" ht="13.5" customHeight="1" x14ac:dyDescent="0.2">
      <c r="B4407" s="273"/>
      <c r="C4407" s="273"/>
      <c r="D4407" s="273"/>
      <c r="E4407" s="273"/>
      <c r="F4407" s="273">
        <v>1.58053068172722</v>
      </c>
      <c r="G4407" s="273">
        <v>1.5932345549595399</v>
      </c>
      <c r="H4407" s="274"/>
      <c r="I4407" s="275" t="s">
        <v>508</v>
      </c>
      <c r="J4407" s="271">
        <v>75142</v>
      </c>
      <c r="K4407" s="272">
        <v>12755</v>
      </c>
    </row>
    <row r="4408" spans="2:11" s="256" customFormat="1" ht="13.5" customHeight="1" x14ac:dyDescent="0.2">
      <c r="B4408" s="273"/>
      <c r="C4408" s="273"/>
      <c r="D4408" s="273"/>
      <c r="E4408" s="273"/>
      <c r="F4408" s="273">
        <v>0</v>
      </c>
      <c r="G4408" s="273">
        <v>0</v>
      </c>
      <c r="H4408" s="274"/>
      <c r="I4408" s="275" t="s">
        <v>509</v>
      </c>
      <c r="J4408" s="271">
        <v>75142</v>
      </c>
      <c r="K4408" s="272">
        <v>12359</v>
      </c>
    </row>
    <row r="4409" spans="2:11" s="256" customFormat="1" ht="26.25" customHeight="1" x14ac:dyDescent="0.2"/>
    <row r="4410" spans="2:11" s="256" customFormat="1" ht="13.5" customHeight="1" x14ac:dyDescent="0.2">
      <c r="B4410" s="257"/>
      <c r="C4410" s="258"/>
      <c r="D4410" s="258"/>
      <c r="E4410" s="258"/>
      <c r="F4410" s="258"/>
      <c r="G4410" s="259"/>
      <c r="H4410" s="260" t="s">
        <v>413</v>
      </c>
      <c r="I4410" s="261"/>
      <c r="J4410" s="262" t="s">
        <v>228</v>
      </c>
      <c r="K4410" s="262" t="s">
        <v>229</v>
      </c>
    </row>
    <row r="4411" spans="2:11" s="256" customFormat="1" ht="13.5" customHeight="1" x14ac:dyDescent="0.2">
      <c r="B4411" s="263"/>
      <c r="C4411" s="264"/>
      <c r="D4411" s="264"/>
      <c r="E4411" s="264"/>
      <c r="F4411" s="369" t="s">
        <v>581</v>
      </c>
      <c r="G4411" s="369"/>
      <c r="H4411" s="369"/>
      <c r="I4411" s="261"/>
      <c r="J4411" s="261"/>
      <c r="K4411" s="265"/>
    </row>
    <row r="4412" spans="2:11" s="256" customFormat="1" ht="13.5" customHeight="1" x14ac:dyDescent="0.2">
      <c r="B4412" s="367" t="s">
        <v>231</v>
      </c>
      <c r="C4412" s="367"/>
      <c r="D4412" s="367" t="s">
        <v>232</v>
      </c>
      <c r="E4412" s="367"/>
      <c r="F4412" s="266" t="s">
        <v>232</v>
      </c>
      <c r="G4412" s="266" t="s">
        <v>232</v>
      </c>
      <c r="H4412" s="368" t="s">
        <v>231</v>
      </c>
      <c r="I4412" s="267" t="s">
        <v>233</v>
      </c>
      <c r="J4412" s="261"/>
      <c r="K4412" s="265"/>
    </row>
    <row r="4413" spans="2:11" s="256" customFormat="1" ht="13.5" customHeight="1" x14ac:dyDescent="0.2">
      <c r="B4413" s="266" t="s">
        <v>234</v>
      </c>
      <c r="C4413" s="266" t="s">
        <v>235</v>
      </c>
      <c r="D4413" s="266" t="s">
        <v>234</v>
      </c>
      <c r="E4413" s="266" t="s">
        <v>235</v>
      </c>
      <c r="F4413" s="266" t="s">
        <v>592</v>
      </c>
      <c r="G4413" s="266" t="s">
        <v>594</v>
      </c>
      <c r="H4413" s="368"/>
      <c r="I4413" s="261"/>
      <c r="J4413" s="261"/>
      <c r="K4413" s="265"/>
    </row>
    <row r="4414" spans="2:11" s="256" customFormat="1" ht="13.5" customHeight="1" x14ac:dyDescent="0.2">
      <c r="B4414" s="268"/>
      <c r="C4414" s="268"/>
      <c r="D4414" s="268"/>
      <c r="E4414" s="268"/>
      <c r="F4414" s="268">
        <v>0</v>
      </c>
      <c r="G4414" s="268">
        <v>0</v>
      </c>
      <c r="H4414" s="269"/>
      <c r="I4414" s="270" t="s">
        <v>236</v>
      </c>
      <c r="J4414" s="271">
        <v>75185</v>
      </c>
      <c r="K4414" s="272">
        <v>13591</v>
      </c>
    </row>
    <row r="4415" spans="2:11" s="256" customFormat="1" ht="13.5" customHeight="1" x14ac:dyDescent="0.2">
      <c r="B4415" s="268"/>
      <c r="C4415" s="268"/>
      <c r="D4415" s="268"/>
      <c r="E4415" s="268"/>
      <c r="F4415" s="268">
        <v>0</v>
      </c>
      <c r="G4415" s="268">
        <v>0</v>
      </c>
      <c r="H4415" s="269"/>
      <c r="I4415" s="270" t="s">
        <v>250</v>
      </c>
      <c r="J4415" s="271">
        <v>75185</v>
      </c>
      <c r="K4415" s="272">
        <v>19967</v>
      </c>
    </row>
    <row r="4416" spans="2:11" s="256" customFormat="1" ht="13.5" customHeight="1" x14ac:dyDescent="0.2">
      <c r="B4416" s="273"/>
      <c r="C4416" s="273"/>
      <c r="D4416" s="273"/>
      <c r="E4416" s="273"/>
      <c r="F4416" s="273">
        <v>0</v>
      </c>
      <c r="G4416" s="273">
        <v>0</v>
      </c>
      <c r="H4416" s="274"/>
      <c r="I4416" s="275" t="s">
        <v>251</v>
      </c>
      <c r="J4416" s="271">
        <v>75185</v>
      </c>
      <c r="K4416" s="272">
        <v>15744</v>
      </c>
    </row>
    <row r="4417" spans="2:11" s="256" customFormat="1" ht="13.5" customHeight="1" x14ac:dyDescent="0.2">
      <c r="B4417" s="273"/>
      <c r="C4417" s="273"/>
      <c r="D4417" s="273"/>
      <c r="E4417" s="273"/>
      <c r="F4417" s="273">
        <v>0</v>
      </c>
      <c r="G4417" s="273">
        <v>0</v>
      </c>
      <c r="H4417" s="274"/>
      <c r="I4417" s="275" t="s">
        <v>252</v>
      </c>
      <c r="J4417" s="271">
        <v>75185</v>
      </c>
      <c r="K4417" s="272">
        <v>13462</v>
      </c>
    </row>
    <row r="4418" spans="2:11" s="256" customFormat="1" ht="13.5" customHeight="1" x14ac:dyDescent="0.2">
      <c r="B4418" s="273"/>
      <c r="C4418" s="273"/>
      <c r="D4418" s="273"/>
      <c r="E4418" s="273"/>
      <c r="F4418" s="273">
        <v>0</v>
      </c>
      <c r="G4418" s="273">
        <v>0</v>
      </c>
      <c r="H4418" s="274"/>
      <c r="I4418" s="275" t="s">
        <v>253</v>
      </c>
      <c r="J4418" s="271">
        <v>75185</v>
      </c>
      <c r="K4418" s="272">
        <v>15544</v>
      </c>
    </row>
    <row r="4419" spans="2:11" s="256" customFormat="1" ht="13.5" customHeight="1" x14ac:dyDescent="0.2">
      <c r="B4419" s="273"/>
      <c r="C4419" s="273"/>
      <c r="D4419" s="273"/>
      <c r="E4419" s="273"/>
      <c r="F4419" s="273">
        <v>0</v>
      </c>
      <c r="G4419" s="273">
        <v>0</v>
      </c>
      <c r="H4419" s="274"/>
      <c r="I4419" s="275" t="s">
        <v>254</v>
      </c>
      <c r="J4419" s="271">
        <v>75185</v>
      </c>
      <c r="K4419" s="272">
        <v>12978</v>
      </c>
    </row>
    <row r="4420" spans="2:11" s="256" customFormat="1" ht="13.5" customHeight="1" x14ac:dyDescent="0.2">
      <c r="B4420" s="268"/>
      <c r="C4420" s="268"/>
      <c r="D4420" s="268"/>
      <c r="E4420" s="268"/>
      <c r="F4420" s="268">
        <v>100</v>
      </c>
      <c r="G4420" s="268">
        <v>100</v>
      </c>
      <c r="H4420" s="269"/>
      <c r="I4420" s="270" t="s">
        <v>237</v>
      </c>
      <c r="J4420" s="271">
        <v>75185</v>
      </c>
      <c r="K4420" s="272">
        <v>17726</v>
      </c>
    </row>
    <row r="4421" spans="2:11" s="256" customFormat="1" ht="13.5" customHeight="1" x14ac:dyDescent="0.2">
      <c r="B4421" s="273"/>
      <c r="C4421" s="273"/>
      <c r="D4421" s="273"/>
      <c r="E4421" s="273"/>
      <c r="F4421" s="273">
        <v>100</v>
      </c>
      <c r="G4421" s="273">
        <v>100</v>
      </c>
      <c r="H4421" s="274"/>
      <c r="I4421" s="275" t="s">
        <v>255</v>
      </c>
      <c r="J4421" s="271">
        <v>75185</v>
      </c>
      <c r="K4421" s="272">
        <v>17727</v>
      </c>
    </row>
    <row r="4422" spans="2:11" s="256" customFormat="1" ht="13.5" customHeight="1" x14ac:dyDescent="0.2">
      <c r="B4422" s="268"/>
      <c r="C4422" s="268"/>
      <c r="D4422" s="268"/>
      <c r="E4422" s="268"/>
      <c r="F4422" s="268">
        <v>0</v>
      </c>
      <c r="G4422" s="268">
        <v>0</v>
      </c>
      <c r="H4422" s="269"/>
      <c r="I4422" s="270" t="s">
        <v>256</v>
      </c>
      <c r="J4422" s="271">
        <v>75185</v>
      </c>
      <c r="K4422" s="272">
        <v>13592</v>
      </c>
    </row>
    <row r="4423" spans="2:11" s="256" customFormat="1" ht="13.5" customHeight="1" x14ac:dyDescent="0.2">
      <c r="B4423" s="273"/>
      <c r="C4423" s="273"/>
      <c r="D4423" s="273"/>
      <c r="E4423" s="273"/>
      <c r="F4423" s="273">
        <v>0</v>
      </c>
      <c r="G4423" s="273">
        <v>0</v>
      </c>
      <c r="H4423" s="274"/>
      <c r="I4423" s="275" t="s">
        <v>257</v>
      </c>
      <c r="J4423" s="271">
        <v>75185</v>
      </c>
      <c r="K4423" s="272">
        <v>11566</v>
      </c>
    </row>
    <row r="4424" spans="2:11" s="256" customFormat="1" ht="13.5" customHeight="1" x14ac:dyDescent="0.2">
      <c r="B4424" s="273"/>
      <c r="C4424" s="273"/>
      <c r="D4424" s="273"/>
      <c r="E4424" s="273"/>
      <c r="F4424" s="273">
        <v>0</v>
      </c>
      <c r="G4424" s="273">
        <v>0</v>
      </c>
      <c r="H4424" s="274"/>
      <c r="I4424" s="275" t="s">
        <v>258</v>
      </c>
      <c r="J4424" s="271">
        <v>75185</v>
      </c>
      <c r="K4424" s="272">
        <v>13419</v>
      </c>
    </row>
    <row r="4425" spans="2:11" s="256" customFormat="1" ht="13.5" customHeight="1" x14ac:dyDescent="0.2">
      <c r="B4425" s="273"/>
      <c r="C4425" s="273"/>
      <c r="D4425" s="273"/>
      <c r="E4425" s="273"/>
      <c r="F4425" s="273">
        <v>0</v>
      </c>
      <c r="G4425" s="273">
        <v>0</v>
      </c>
      <c r="H4425" s="274"/>
      <c r="I4425" s="275" t="s">
        <v>259</v>
      </c>
      <c r="J4425" s="271">
        <v>75185</v>
      </c>
      <c r="K4425" s="272">
        <v>11568</v>
      </c>
    </row>
    <row r="4426" spans="2:11" s="256" customFormat="1" ht="13.5" customHeight="1" x14ac:dyDescent="0.2">
      <c r="B4426" s="273"/>
      <c r="C4426" s="273"/>
      <c r="D4426" s="273"/>
      <c r="E4426" s="273"/>
      <c r="F4426" s="273">
        <v>0</v>
      </c>
      <c r="G4426" s="273">
        <v>0</v>
      </c>
      <c r="H4426" s="274"/>
      <c r="I4426" s="275" t="s">
        <v>260</v>
      </c>
      <c r="J4426" s="271">
        <v>75185</v>
      </c>
      <c r="K4426" s="272">
        <v>12479</v>
      </c>
    </row>
    <row r="4427" spans="2:11" s="256" customFormat="1" ht="13.5" customHeight="1" x14ac:dyDescent="0.2">
      <c r="B4427" s="273"/>
      <c r="C4427" s="273"/>
      <c r="D4427" s="273"/>
      <c r="E4427" s="273"/>
      <c r="F4427" s="273">
        <v>0</v>
      </c>
      <c r="G4427" s="273">
        <v>0</v>
      </c>
      <c r="H4427" s="274"/>
      <c r="I4427" s="275" t="s">
        <v>261</v>
      </c>
      <c r="J4427" s="271">
        <v>75185</v>
      </c>
      <c r="K4427" s="272">
        <v>12480</v>
      </c>
    </row>
    <row r="4428" spans="2:11" s="256" customFormat="1" ht="13.5" customHeight="1" x14ac:dyDescent="0.2">
      <c r="B4428" s="273"/>
      <c r="C4428" s="273"/>
      <c r="D4428" s="273"/>
      <c r="E4428" s="273"/>
      <c r="F4428" s="273">
        <v>0</v>
      </c>
      <c r="G4428" s="273">
        <v>0</v>
      </c>
      <c r="H4428" s="274"/>
      <c r="I4428" s="275" t="s">
        <v>262</v>
      </c>
      <c r="J4428" s="271">
        <v>75185</v>
      </c>
      <c r="K4428" s="272">
        <v>11578</v>
      </c>
    </row>
    <row r="4429" spans="2:11" s="256" customFormat="1" ht="13.5" customHeight="1" x14ac:dyDescent="0.2">
      <c r="B4429" s="273"/>
      <c r="C4429" s="273"/>
      <c r="D4429" s="273"/>
      <c r="E4429" s="273"/>
      <c r="F4429" s="273">
        <v>0</v>
      </c>
      <c r="G4429" s="273">
        <v>0</v>
      </c>
      <c r="H4429" s="274"/>
      <c r="I4429" s="275" t="s">
        <v>263</v>
      </c>
      <c r="J4429" s="271">
        <v>75185</v>
      </c>
      <c r="K4429" s="272">
        <v>12497</v>
      </c>
    </row>
    <row r="4430" spans="2:11" s="256" customFormat="1" ht="13.5" customHeight="1" x14ac:dyDescent="0.2">
      <c r="B4430" s="273"/>
      <c r="C4430" s="273"/>
      <c r="D4430" s="273"/>
      <c r="E4430" s="273"/>
      <c r="F4430" s="273">
        <v>0</v>
      </c>
      <c r="G4430" s="273">
        <v>0</v>
      </c>
      <c r="H4430" s="274"/>
      <c r="I4430" s="275" t="s">
        <v>264</v>
      </c>
      <c r="J4430" s="271">
        <v>75185</v>
      </c>
      <c r="K4430" s="272">
        <v>15546</v>
      </c>
    </row>
    <row r="4431" spans="2:11" s="256" customFormat="1" ht="13.5" customHeight="1" x14ac:dyDescent="0.2">
      <c r="B4431" s="273"/>
      <c r="C4431" s="273"/>
      <c r="D4431" s="273"/>
      <c r="E4431" s="273"/>
      <c r="F4431" s="273">
        <v>0</v>
      </c>
      <c r="G4431" s="273">
        <v>0</v>
      </c>
      <c r="H4431" s="274"/>
      <c r="I4431" s="275" t="s">
        <v>265</v>
      </c>
      <c r="J4431" s="271">
        <v>75185</v>
      </c>
      <c r="K4431" s="272">
        <v>12481</v>
      </c>
    </row>
    <row r="4432" spans="2:11" s="256" customFormat="1" ht="13.5" customHeight="1" x14ac:dyDescent="0.2">
      <c r="B4432" s="268"/>
      <c r="C4432" s="268"/>
      <c r="D4432" s="268"/>
      <c r="E4432" s="268"/>
      <c r="F4432" s="268">
        <v>0</v>
      </c>
      <c r="G4432" s="268">
        <v>0</v>
      </c>
      <c r="H4432" s="269"/>
      <c r="I4432" s="270" t="s">
        <v>266</v>
      </c>
      <c r="J4432" s="271">
        <v>75185</v>
      </c>
      <c r="K4432" s="272">
        <v>13594</v>
      </c>
    </row>
    <row r="4433" spans="2:11" s="256" customFormat="1" ht="13.5" customHeight="1" x14ac:dyDescent="0.2">
      <c r="B4433" s="273"/>
      <c r="C4433" s="273"/>
      <c r="D4433" s="273"/>
      <c r="E4433" s="273"/>
      <c r="F4433" s="273">
        <v>0</v>
      </c>
      <c r="G4433" s="273">
        <v>0</v>
      </c>
      <c r="H4433" s="274"/>
      <c r="I4433" s="275" t="s">
        <v>267</v>
      </c>
      <c r="J4433" s="271">
        <v>75185</v>
      </c>
      <c r="K4433" s="272">
        <v>15609</v>
      </c>
    </row>
    <row r="4434" spans="2:11" s="256" customFormat="1" ht="13.5" customHeight="1" x14ac:dyDescent="0.2">
      <c r="B4434" s="273"/>
      <c r="C4434" s="273"/>
      <c r="D4434" s="273"/>
      <c r="E4434" s="273"/>
      <c r="F4434" s="273">
        <v>0</v>
      </c>
      <c r="G4434" s="273">
        <v>0</v>
      </c>
      <c r="H4434" s="274"/>
      <c r="I4434" s="275" t="s">
        <v>268</v>
      </c>
      <c r="J4434" s="271">
        <v>75185</v>
      </c>
      <c r="K4434" s="272">
        <v>11524</v>
      </c>
    </row>
    <row r="4435" spans="2:11" s="256" customFormat="1" ht="13.5" customHeight="1" x14ac:dyDescent="0.2">
      <c r="B4435" s="273"/>
      <c r="C4435" s="273"/>
      <c r="D4435" s="273"/>
      <c r="E4435" s="273"/>
      <c r="F4435" s="273">
        <v>0</v>
      </c>
      <c r="G4435" s="273">
        <v>0</v>
      </c>
      <c r="H4435" s="274"/>
      <c r="I4435" s="275" t="s">
        <v>269</v>
      </c>
      <c r="J4435" s="271">
        <v>75185</v>
      </c>
      <c r="K4435" s="272">
        <v>15745</v>
      </c>
    </row>
    <row r="4436" spans="2:11" s="256" customFormat="1" ht="13.5" customHeight="1" x14ac:dyDescent="0.2">
      <c r="B4436" s="273"/>
      <c r="C4436" s="273"/>
      <c r="D4436" s="273"/>
      <c r="E4436" s="273"/>
      <c r="F4436" s="273">
        <v>0</v>
      </c>
      <c r="G4436" s="273">
        <v>0</v>
      </c>
      <c r="H4436" s="274"/>
      <c r="I4436" s="275" t="s">
        <v>270</v>
      </c>
      <c r="J4436" s="271">
        <v>75185</v>
      </c>
      <c r="K4436" s="272">
        <v>15545</v>
      </c>
    </row>
    <row r="4437" spans="2:11" s="256" customFormat="1" ht="13.5" customHeight="1" x14ac:dyDescent="0.2">
      <c r="B4437" s="268"/>
      <c r="C4437" s="268"/>
      <c r="D4437" s="268"/>
      <c r="E4437" s="268"/>
      <c r="F4437" s="268">
        <v>0</v>
      </c>
      <c r="G4437" s="268">
        <v>0</v>
      </c>
      <c r="H4437" s="269"/>
      <c r="I4437" s="270" t="s">
        <v>238</v>
      </c>
      <c r="J4437" s="271">
        <v>75185</v>
      </c>
      <c r="K4437" s="272">
        <v>13595</v>
      </c>
    </row>
    <row r="4438" spans="2:11" s="256" customFormat="1" ht="13.5" customHeight="1" x14ac:dyDescent="0.2">
      <c r="B4438" s="273"/>
      <c r="C4438" s="273"/>
      <c r="D4438" s="273"/>
      <c r="E4438" s="273"/>
      <c r="F4438" s="273">
        <v>0</v>
      </c>
      <c r="G4438" s="273">
        <v>0</v>
      </c>
      <c r="H4438" s="274"/>
      <c r="I4438" s="275" t="s">
        <v>271</v>
      </c>
      <c r="J4438" s="271">
        <v>75185</v>
      </c>
      <c r="K4438" s="272">
        <v>15610</v>
      </c>
    </row>
    <row r="4439" spans="2:11" s="256" customFormat="1" ht="13.5" customHeight="1" x14ac:dyDescent="0.2">
      <c r="B4439" s="273"/>
      <c r="C4439" s="273"/>
      <c r="D4439" s="273"/>
      <c r="E4439" s="273"/>
      <c r="F4439" s="273">
        <v>0</v>
      </c>
      <c r="G4439" s="273">
        <v>0</v>
      </c>
      <c r="H4439" s="274"/>
      <c r="I4439" s="275" t="s">
        <v>246</v>
      </c>
      <c r="J4439" s="271">
        <v>75185</v>
      </c>
      <c r="K4439" s="272">
        <v>15611</v>
      </c>
    </row>
    <row r="4440" spans="2:11" s="256" customFormat="1" ht="13.5" customHeight="1" x14ac:dyDescent="0.2">
      <c r="B4440" s="273"/>
      <c r="C4440" s="273"/>
      <c r="D4440" s="273"/>
      <c r="E4440" s="273"/>
      <c r="F4440" s="273">
        <v>0</v>
      </c>
      <c r="G4440" s="273">
        <v>0</v>
      </c>
      <c r="H4440" s="274"/>
      <c r="I4440" s="275" t="s">
        <v>272</v>
      </c>
      <c r="J4440" s="271">
        <v>75185</v>
      </c>
      <c r="K4440" s="272">
        <v>15608</v>
      </c>
    </row>
    <row r="4441" spans="2:11" s="256" customFormat="1" ht="13.5" customHeight="1" x14ac:dyDescent="0.2">
      <c r="B4441" s="268"/>
      <c r="C4441" s="268"/>
      <c r="D4441" s="268"/>
      <c r="E4441" s="268"/>
      <c r="F4441" s="268">
        <v>0</v>
      </c>
      <c r="G4441" s="268">
        <v>0</v>
      </c>
      <c r="H4441" s="269"/>
      <c r="I4441" s="270" t="s">
        <v>273</v>
      </c>
      <c r="J4441" s="271">
        <v>75185</v>
      </c>
      <c r="K4441" s="272">
        <v>15584</v>
      </c>
    </row>
    <row r="4442" spans="2:11" s="256" customFormat="1" ht="13.5" customHeight="1" x14ac:dyDescent="0.2">
      <c r="B4442" s="268"/>
      <c r="C4442" s="268"/>
      <c r="D4442" s="268"/>
      <c r="E4442" s="268"/>
      <c r="F4442" s="268">
        <v>0</v>
      </c>
      <c r="G4442" s="268">
        <v>0</v>
      </c>
      <c r="H4442" s="269"/>
      <c r="I4442" s="270" t="s">
        <v>274</v>
      </c>
      <c r="J4442" s="271">
        <v>75185</v>
      </c>
      <c r="K4442" s="272">
        <v>17728</v>
      </c>
    </row>
    <row r="4443" spans="2:11" s="256" customFormat="1" ht="13.5" customHeight="1" x14ac:dyDescent="0.2">
      <c r="B4443" s="268"/>
      <c r="C4443" s="268"/>
      <c r="D4443" s="268"/>
      <c r="E4443" s="268"/>
      <c r="F4443" s="268">
        <v>0</v>
      </c>
      <c r="G4443" s="268">
        <v>0</v>
      </c>
      <c r="H4443" s="269"/>
      <c r="I4443" s="270" t="s">
        <v>275</v>
      </c>
      <c r="J4443" s="271">
        <v>75185</v>
      </c>
      <c r="K4443" s="272">
        <v>15624</v>
      </c>
    </row>
    <row r="4444" spans="2:11" s="256" customFormat="1" ht="13.5" customHeight="1" x14ac:dyDescent="0.2">
      <c r="B4444" s="268"/>
      <c r="C4444" s="268"/>
      <c r="D4444" s="268"/>
      <c r="E4444" s="268"/>
      <c r="F4444" s="268">
        <v>100</v>
      </c>
      <c r="G4444" s="268">
        <v>100</v>
      </c>
      <c r="H4444" s="269"/>
      <c r="I4444" s="270" t="s">
        <v>276</v>
      </c>
      <c r="J4444" s="271">
        <v>75185</v>
      </c>
      <c r="K4444" s="272">
        <v>15644</v>
      </c>
    </row>
    <row r="4445" spans="2:11" s="256" customFormat="1" ht="13.5" customHeight="1" x14ac:dyDescent="0.2">
      <c r="B4445" s="268"/>
      <c r="C4445" s="268"/>
      <c r="D4445" s="268">
        <v>34</v>
      </c>
      <c r="E4445" s="268">
        <v>28</v>
      </c>
      <c r="F4445" s="268">
        <v>0</v>
      </c>
      <c r="G4445" s="268">
        <v>0</v>
      </c>
      <c r="H4445" s="269"/>
      <c r="I4445" s="270" t="s">
        <v>239</v>
      </c>
      <c r="J4445" s="271">
        <v>75185</v>
      </c>
      <c r="K4445" s="272">
        <v>15704</v>
      </c>
    </row>
    <row r="4446" spans="2:11" s="256" customFormat="1" ht="13.5" customHeight="1" x14ac:dyDescent="0.2">
      <c r="B4446" s="268"/>
      <c r="C4446" s="268"/>
      <c r="D4446" s="268"/>
      <c r="E4446" s="268"/>
      <c r="F4446" s="268">
        <v>0</v>
      </c>
      <c r="G4446" s="268">
        <v>0</v>
      </c>
      <c r="H4446" s="269"/>
      <c r="I4446" s="270" t="s">
        <v>277</v>
      </c>
      <c r="J4446" s="271">
        <v>75185</v>
      </c>
      <c r="K4446" s="272">
        <v>15749</v>
      </c>
    </row>
    <row r="4447" spans="2:11" s="256" customFormat="1" ht="13.5" customHeight="1" x14ac:dyDescent="0.2">
      <c r="B4447" s="268"/>
      <c r="C4447" s="268"/>
      <c r="D4447" s="268"/>
      <c r="E4447" s="268"/>
      <c r="F4447" s="268">
        <v>100</v>
      </c>
      <c r="G4447" s="268">
        <v>100</v>
      </c>
      <c r="H4447" s="269"/>
      <c r="I4447" s="270" t="s">
        <v>278</v>
      </c>
      <c r="J4447" s="271">
        <v>75185</v>
      </c>
      <c r="K4447" s="272">
        <v>11258</v>
      </c>
    </row>
    <row r="4448" spans="2:11" s="256" customFormat="1" ht="13.5" customHeight="1" x14ac:dyDescent="0.2">
      <c r="B4448" s="268"/>
      <c r="C4448" s="268"/>
      <c r="D4448" s="268">
        <v>56</v>
      </c>
      <c r="E4448" s="268">
        <v>50</v>
      </c>
      <c r="F4448" s="268">
        <v>0</v>
      </c>
      <c r="G4448" s="268">
        <v>0</v>
      </c>
      <c r="H4448" s="269"/>
      <c r="I4448" s="270" t="s">
        <v>240</v>
      </c>
      <c r="J4448" s="271">
        <v>75185</v>
      </c>
      <c r="K4448" s="272">
        <v>15705</v>
      </c>
    </row>
    <row r="4449" spans="2:11" s="256" customFormat="1" ht="13.5" customHeight="1" x14ac:dyDescent="0.2">
      <c r="B4449" s="268"/>
      <c r="C4449" s="268"/>
      <c r="D4449" s="268"/>
      <c r="E4449" s="268"/>
      <c r="F4449" s="268">
        <v>0</v>
      </c>
      <c r="G4449" s="268">
        <v>0</v>
      </c>
      <c r="H4449" s="269"/>
      <c r="I4449" s="270" t="s">
        <v>279</v>
      </c>
      <c r="J4449" s="271">
        <v>75185</v>
      </c>
      <c r="K4449" s="272">
        <v>16144</v>
      </c>
    </row>
    <row r="4450" spans="2:11" s="256" customFormat="1" ht="13.5" customHeight="1" x14ac:dyDescent="0.2">
      <c r="B4450" s="273"/>
      <c r="C4450" s="273"/>
      <c r="D4450" s="273"/>
      <c r="E4450" s="273"/>
      <c r="F4450" s="273">
        <v>0</v>
      </c>
      <c r="G4450" s="273">
        <v>0</v>
      </c>
      <c r="H4450" s="274"/>
      <c r="I4450" s="275" t="s">
        <v>508</v>
      </c>
      <c r="J4450" s="271">
        <v>75185</v>
      </c>
      <c r="K4450" s="272">
        <v>12755</v>
      </c>
    </row>
    <row r="4451" spans="2:11" s="256" customFormat="1" ht="13.5" customHeight="1" x14ac:dyDescent="0.2">
      <c r="B4451" s="273"/>
      <c r="C4451" s="273"/>
      <c r="D4451" s="273"/>
      <c r="E4451" s="273"/>
      <c r="F4451" s="273">
        <v>0</v>
      </c>
      <c r="G4451" s="273">
        <v>0</v>
      </c>
      <c r="H4451" s="274"/>
      <c r="I4451" s="275" t="s">
        <v>509</v>
      </c>
      <c r="J4451" s="271">
        <v>75185</v>
      </c>
      <c r="K4451" s="272">
        <v>12359</v>
      </c>
    </row>
    <row r="4452" spans="2:11" s="256" customFormat="1" ht="26.25" customHeight="1" x14ac:dyDescent="0.2"/>
    <row r="4453" spans="2:11" s="256" customFormat="1" ht="13.5" customHeight="1" x14ac:dyDescent="0.2">
      <c r="B4453" s="257"/>
      <c r="C4453" s="258"/>
      <c r="D4453" s="258"/>
      <c r="E4453" s="258"/>
      <c r="F4453" s="258"/>
      <c r="G4453" s="259"/>
      <c r="H4453" s="260" t="s">
        <v>414</v>
      </c>
      <c r="I4453" s="261"/>
      <c r="J4453" s="262" t="s">
        <v>228</v>
      </c>
      <c r="K4453" s="262" t="s">
        <v>229</v>
      </c>
    </row>
    <row r="4454" spans="2:11" s="256" customFormat="1" ht="13.5" customHeight="1" x14ac:dyDescent="0.2">
      <c r="B4454" s="263"/>
      <c r="C4454" s="264"/>
      <c r="D4454" s="264"/>
      <c r="E4454" s="264"/>
      <c r="F4454" s="369" t="s">
        <v>582</v>
      </c>
      <c r="G4454" s="369"/>
      <c r="H4454" s="369"/>
      <c r="I4454" s="261"/>
      <c r="J4454" s="261"/>
      <c r="K4454" s="265"/>
    </row>
    <row r="4455" spans="2:11" s="256" customFormat="1" ht="13.5" customHeight="1" x14ac:dyDescent="0.2">
      <c r="B4455" s="367" t="s">
        <v>231</v>
      </c>
      <c r="C4455" s="367"/>
      <c r="D4455" s="367" t="s">
        <v>232</v>
      </c>
      <c r="E4455" s="367"/>
      <c r="F4455" s="266" t="s">
        <v>232</v>
      </c>
      <c r="G4455" s="266" t="s">
        <v>232</v>
      </c>
      <c r="H4455" s="368" t="s">
        <v>231</v>
      </c>
      <c r="I4455" s="267" t="s">
        <v>233</v>
      </c>
      <c r="J4455" s="261"/>
      <c r="K4455" s="265"/>
    </row>
    <row r="4456" spans="2:11" s="256" customFormat="1" ht="13.5" customHeight="1" x14ac:dyDescent="0.2">
      <c r="B4456" s="266" t="s">
        <v>234</v>
      </c>
      <c r="C4456" s="266" t="s">
        <v>235</v>
      </c>
      <c r="D4456" s="266" t="s">
        <v>234</v>
      </c>
      <c r="E4456" s="266" t="s">
        <v>235</v>
      </c>
      <c r="F4456" s="266" t="s">
        <v>592</v>
      </c>
      <c r="G4456" s="266" t="s">
        <v>594</v>
      </c>
      <c r="H4456" s="368"/>
      <c r="I4456" s="261"/>
      <c r="J4456" s="261"/>
      <c r="K4456" s="265"/>
    </row>
    <row r="4457" spans="2:11" s="256" customFormat="1" ht="13.5" customHeight="1" x14ac:dyDescent="0.2">
      <c r="B4457" s="268"/>
      <c r="C4457" s="268"/>
      <c r="D4457" s="268"/>
      <c r="E4457" s="268"/>
      <c r="F4457" s="268">
        <v>1.3135084677957098</v>
      </c>
      <c r="G4457" s="268">
        <v>1.4613639396770299</v>
      </c>
      <c r="H4457" s="269">
        <v>1.7571065989847698</v>
      </c>
      <c r="I4457" s="270" t="s">
        <v>236</v>
      </c>
      <c r="J4457" s="271">
        <v>75215</v>
      </c>
      <c r="K4457" s="272">
        <v>13591</v>
      </c>
    </row>
    <row r="4458" spans="2:11" s="256" customFormat="1" ht="13.5" customHeight="1" x14ac:dyDescent="0.2">
      <c r="B4458" s="268"/>
      <c r="C4458" s="268"/>
      <c r="D4458" s="268"/>
      <c r="E4458" s="268"/>
      <c r="F4458" s="268">
        <v>1.3135084677957098</v>
      </c>
      <c r="G4458" s="268">
        <v>1.4613639396770299</v>
      </c>
      <c r="H4458" s="269">
        <v>1.7571065989847698</v>
      </c>
      <c r="I4458" s="270" t="s">
        <v>250</v>
      </c>
      <c r="J4458" s="271">
        <v>75215</v>
      </c>
      <c r="K4458" s="272">
        <v>19967</v>
      </c>
    </row>
    <row r="4459" spans="2:11" s="256" customFormat="1" ht="13.5" customHeight="1" x14ac:dyDescent="0.2">
      <c r="B4459" s="273"/>
      <c r="C4459" s="273"/>
      <c r="D4459" s="273"/>
      <c r="E4459" s="273"/>
      <c r="F4459" s="273">
        <v>0</v>
      </c>
      <c r="G4459" s="273">
        <v>0</v>
      </c>
      <c r="H4459" s="274"/>
      <c r="I4459" s="275" t="s">
        <v>251</v>
      </c>
      <c r="J4459" s="271">
        <v>75215</v>
      </c>
      <c r="K4459" s="272">
        <v>15744</v>
      </c>
    </row>
    <row r="4460" spans="2:11" s="256" customFormat="1" ht="13.5" customHeight="1" x14ac:dyDescent="0.2">
      <c r="B4460" s="273"/>
      <c r="C4460" s="273"/>
      <c r="D4460" s="273"/>
      <c r="E4460" s="273"/>
      <c r="F4460" s="273">
        <v>1.3135084677957098</v>
      </c>
      <c r="G4460" s="273">
        <v>1.4613639396770299</v>
      </c>
      <c r="H4460" s="274">
        <v>1.7571065989847698</v>
      </c>
      <c r="I4460" s="275" t="s">
        <v>252</v>
      </c>
      <c r="J4460" s="271">
        <v>75215</v>
      </c>
      <c r="K4460" s="272">
        <v>13462</v>
      </c>
    </row>
    <row r="4461" spans="2:11" s="256" customFormat="1" ht="13.5" customHeight="1" x14ac:dyDescent="0.2">
      <c r="B4461" s="273"/>
      <c r="C4461" s="273"/>
      <c r="D4461" s="273"/>
      <c r="E4461" s="273"/>
      <c r="F4461" s="273">
        <v>0</v>
      </c>
      <c r="G4461" s="273">
        <v>0</v>
      </c>
      <c r="H4461" s="274"/>
      <c r="I4461" s="275" t="s">
        <v>253</v>
      </c>
      <c r="J4461" s="271">
        <v>75215</v>
      </c>
      <c r="K4461" s="272">
        <v>15544</v>
      </c>
    </row>
    <row r="4462" spans="2:11" s="256" customFormat="1" ht="13.5" customHeight="1" x14ac:dyDescent="0.2">
      <c r="B4462" s="273"/>
      <c r="C4462" s="273"/>
      <c r="D4462" s="273"/>
      <c r="E4462" s="273"/>
      <c r="F4462" s="273">
        <v>0</v>
      </c>
      <c r="G4462" s="273">
        <v>0</v>
      </c>
      <c r="H4462" s="274"/>
      <c r="I4462" s="275" t="s">
        <v>254</v>
      </c>
      <c r="J4462" s="271">
        <v>75215</v>
      </c>
      <c r="K4462" s="272">
        <v>12978</v>
      </c>
    </row>
    <row r="4463" spans="2:11" s="256" customFormat="1" ht="13.5" customHeight="1" x14ac:dyDescent="0.2">
      <c r="B4463" s="268"/>
      <c r="C4463" s="268"/>
      <c r="D4463" s="268"/>
      <c r="E4463" s="268"/>
      <c r="F4463" s="268">
        <v>94.165888785171404</v>
      </c>
      <c r="G4463" s="268">
        <v>94.047777926064299</v>
      </c>
      <c r="H4463" s="269">
        <v>9.8704241308503909E-4</v>
      </c>
      <c r="I4463" s="270" t="s">
        <v>237</v>
      </c>
      <c r="J4463" s="271">
        <v>75215</v>
      </c>
      <c r="K4463" s="272">
        <v>17726</v>
      </c>
    </row>
    <row r="4464" spans="2:11" s="256" customFormat="1" ht="13.5" customHeight="1" x14ac:dyDescent="0.2">
      <c r="B4464" s="273"/>
      <c r="C4464" s="273"/>
      <c r="D4464" s="273"/>
      <c r="E4464" s="273"/>
      <c r="F4464" s="273">
        <v>93.939191892252296</v>
      </c>
      <c r="G4464" s="273">
        <v>93.820899506205805</v>
      </c>
      <c r="H4464" s="274"/>
      <c r="I4464" s="275" t="s">
        <v>255</v>
      </c>
      <c r="J4464" s="271">
        <v>75215</v>
      </c>
      <c r="K4464" s="272">
        <v>17727</v>
      </c>
    </row>
    <row r="4465" spans="2:11" s="256" customFormat="1" ht="13.5" customHeight="1" x14ac:dyDescent="0.2">
      <c r="B4465" s="268"/>
      <c r="C4465" s="268"/>
      <c r="D4465" s="268"/>
      <c r="E4465" s="268"/>
      <c r="F4465" s="268">
        <v>0.22669689291905601</v>
      </c>
      <c r="G4465" s="268">
        <v>0.22687841985853499</v>
      </c>
      <c r="H4465" s="269">
        <v>0.41</v>
      </c>
      <c r="I4465" s="270" t="s">
        <v>256</v>
      </c>
      <c r="J4465" s="271">
        <v>75215</v>
      </c>
      <c r="K4465" s="272">
        <v>13592</v>
      </c>
    </row>
    <row r="4466" spans="2:11" s="256" customFormat="1" ht="13.5" customHeight="1" x14ac:dyDescent="0.2">
      <c r="B4466" s="273"/>
      <c r="C4466" s="273"/>
      <c r="D4466" s="273"/>
      <c r="E4466" s="273"/>
      <c r="F4466" s="273">
        <v>0</v>
      </c>
      <c r="G4466" s="273">
        <v>0</v>
      </c>
      <c r="H4466" s="274"/>
      <c r="I4466" s="275" t="s">
        <v>257</v>
      </c>
      <c r="J4466" s="271">
        <v>75215</v>
      </c>
      <c r="K4466" s="272">
        <v>11566</v>
      </c>
    </row>
    <row r="4467" spans="2:11" s="256" customFormat="1" ht="13.5" customHeight="1" x14ac:dyDescent="0.2">
      <c r="B4467" s="273"/>
      <c r="C4467" s="273"/>
      <c r="D4467" s="273"/>
      <c r="E4467" s="273"/>
      <c r="F4467" s="273">
        <v>0</v>
      </c>
      <c r="G4467" s="273">
        <v>0</v>
      </c>
      <c r="H4467" s="274"/>
      <c r="I4467" s="275" t="s">
        <v>258</v>
      </c>
      <c r="J4467" s="271">
        <v>75215</v>
      </c>
      <c r="K4467" s="272">
        <v>13419</v>
      </c>
    </row>
    <row r="4468" spans="2:11" s="256" customFormat="1" ht="13.5" customHeight="1" x14ac:dyDescent="0.2">
      <c r="B4468" s="273"/>
      <c r="C4468" s="273"/>
      <c r="D4468" s="273"/>
      <c r="E4468" s="273"/>
      <c r="F4468" s="273">
        <v>0</v>
      </c>
      <c r="G4468" s="273">
        <v>0</v>
      </c>
      <c r="H4468" s="274"/>
      <c r="I4468" s="275" t="s">
        <v>259</v>
      </c>
      <c r="J4468" s="271">
        <v>75215</v>
      </c>
      <c r="K4468" s="272">
        <v>11568</v>
      </c>
    </row>
    <row r="4469" spans="2:11" s="256" customFormat="1" ht="13.5" customHeight="1" x14ac:dyDescent="0.2">
      <c r="B4469" s="273"/>
      <c r="C4469" s="273"/>
      <c r="D4469" s="273"/>
      <c r="E4469" s="273"/>
      <c r="F4469" s="273">
        <v>0.22669689291905601</v>
      </c>
      <c r="G4469" s="273">
        <v>0.22687841985853499</v>
      </c>
      <c r="H4469" s="274">
        <v>0.41</v>
      </c>
      <c r="I4469" s="275" t="s">
        <v>260</v>
      </c>
      <c r="J4469" s="271">
        <v>75215</v>
      </c>
      <c r="K4469" s="272">
        <v>12479</v>
      </c>
    </row>
    <row r="4470" spans="2:11" s="256" customFormat="1" ht="13.5" customHeight="1" x14ac:dyDescent="0.2">
      <c r="B4470" s="273"/>
      <c r="C4470" s="273"/>
      <c r="D4470" s="273"/>
      <c r="E4470" s="273"/>
      <c r="F4470" s="273">
        <v>0</v>
      </c>
      <c r="G4470" s="273">
        <v>0</v>
      </c>
      <c r="H4470" s="274"/>
      <c r="I4470" s="275" t="s">
        <v>261</v>
      </c>
      <c r="J4470" s="271">
        <v>75215</v>
      </c>
      <c r="K4470" s="272">
        <v>12480</v>
      </c>
    </row>
    <row r="4471" spans="2:11" s="256" customFormat="1" ht="13.5" customHeight="1" x14ac:dyDescent="0.2">
      <c r="B4471" s="273"/>
      <c r="C4471" s="273"/>
      <c r="D4471" s="273"/>
      <c r="E4471" s="273"/>
      <c r="F4471" s="273">
        <v>0</v>
      </c>
      <c r="G4471" s="273">
        <v>0</v>
      </c>
      <c r="H4471" s="274"/>
      <c r="I4471" s="275" t="s">
        <v>262</v>
      </c>
      <c r="J4471" s="271">
        <v>75215</v>
      </c>
      <c r="K4471" s="272">
        <v>11578</v>
      </c>
    </row>
    <row r="4472" spans="2:11" s="256" customFormat="1" ht="13.5" customHeight="1" x14ac:dyDescent="0.2">
      <c r="B4472" s="273"/>
      <c r="C4472" s="273"/>
      <c r="D4472" s="273"/>
      <c r="E4472" s="273"/>
      <c r="F4472" s="273">
        <v>0</v>
      </c>
      <c r="G4472" s="273">
        <v>0</v>
      </c>
      <c r="H4472" s="274"/>
      <c r="I4472" s="275" t="s">
        <v>263</v>
      </c>
      <c r="J4472" s="271">
        <v>75215</v>
      </c>
      <c r="K4472" s="272">
        <v>12497</v>
      </c>
    </row>
    <row r="4473" spans="2:11" s="256" customFormat="1" ht="13.5" customHeight="1" x14ac:dyDescent="0.2">
      <c r="B4473" s="273"/>
      <c r="C4473" s="273"/>
      <c r="D4473" s="273"/>
      <c r="E4473" s="273"/>
      <c r="F4473" s="273">
        <v>0</v>
      </c>
      <c r="G4473" s="273">
        <v>0</v>
      </c>
      <c r="H4473" s="274"/>
      <c r="I4473" s="275" t="s">
        <v>264</v>
      </c>
      <c r="J4473" s="271">
        <v>75215</v>
      </c>
      <c r="K4473" s="272">
        <v>15546</v>
      </c>
    </row>
    <row r="4474" spans="2:11" s="256" customFormat="1" ht="13.5" customHeight="1" x14ac:dyDescent="0.2">
      <c r="B4474" s="273"/>
      <c r="C4474" s="273"/>
      <c r="D4474" s="273"/>
      <c r="E4474" s="273"/>
      <c r="F4474" s="273">
        <v>0</v>
      </c>
      <c r="G4474" s="273">
        <v>0</v>
      </c>
      <c r="H4474" s="274"/>
      <c r="I4474" s="275" t="s">
        <v>265</v>
      </c>
      <c r="J4474" s="271">
        <v>75215</v>
      </c>
      <c r="K4474" s="272">
        <v>12481</v>
      </c>
    </row>
    <row r="4475" spans="2:11" s="256" customFormat="1" ht="13.5" customHeight="1" x14ac:dyDescent="0.2">
      <c r="B4475" s="268"/>
      <c r="C4475" s="268"/>
      <c r="D4475" s="268"/>
      <c r="E4475" s="268"/>
      <c r="F4475" s="268">
        <v>0</v>
      </c>
      <c r="G4475" s="268">
        <v>0</v>
      </c>
      <c r="H4475" s="269"/>
      <c r="I4475" s="270" t="s">
        <v>266</v>
      </c>
      <c r="J4475" s="271">
        <v>75215</v>
      </c>
      <c r="K4475" s="272">
        <v>13594</v>
      </c>
    </row>
    <row r="4476" spans="2:11" s="256" customFormat="1" ht="13.5" customHeight="1" x14ac:dyDescent="0.2">
      <c r="B4476" s="273"/>
      <c r="C4476" s="273"/>
      <c r="D4476" s="273"/>
      <c r="E4476" s="273"/>
      <c r="F4476" s="273">
        <v>0</v>
      </c>
      <c r="G4476" s="273">
        <v>0</v>
      </c>
      <c r="H4476" s="274"/>
      <c r="I4476" s="275" t="s">
        <v>267</v>
      </c>
      <c r="J4476" s="271">
        <v>75215</v>
      </c>
      <c r="K4476" s="272">
        <v>15609</v>
      </c>
    </row>
    <row r="4477" spans="2:11" s="256" customFormat="1" ht="13.5" customHeight="1" x14ac:dyDescent="0.2">
      <c r="B4477" s="273"/>
      <c r="C4477" s="273"/>
      <c r="D4477" s="273"/>
      <c r="E4477" s="273"/>
      <c r="F4477" s="273">
        <v>0</v>
      </c>
      <c r="G4477" s="273">
        <v>0</v>
      </c>
      <c r="H4477" s="274"/>
      <c r="I4477" s="275" t="s">
        <v>268</v>
      </c>
      <c r="J4477" s="271">
        <v>75215</v>
      </c>
      <c r="K4477" s="272">
        <v>11524</v>
      </c>
    </row>
    <row r="4478" spans="2:11" s="256" customFormat="1" ht="13.5" customHeight="1" x14ac:dyDescent="0.2">
      <c r="B4478" s="273"/>
      <c r="C4478" s="273"/>
      <c r="D4478" s="273"/>
      <c r="E4478" s="273"/>
      <c r="F4478" s="273">
        <v>0</v>
      </c>
      <c r="G4478" s="273">
        <v>0</v>
      </c>
      <c r="H4478" s="274"/>
      <c r="I4478" s="275" t="s">
        <v>269</v>
      </c>
      <c r="J4478" s="271">
        <v>75215</v>
      </c>
      <c r="K4478" s="272">
        <v>15745</v>
      </c>
    </row>
    <row r="4479" spans="2:11" s="256" customFormat="1" ht="13.5" customHeight="1" x14ac:dyDescent="0.2">
      <c r="B4479" s="273"/>
      <c r="C4479" s="273"/>
      <c r="D4479" s="273"/>
      <c r="E4479" s="273"/>
      <c r="F4479" s="273">
        <v>0</v>
      </c>
      <c r="G4479" s="273">
        <v>0</v>
      </c>
      <c r="H4479" s="274"/>
      <c r="I4479" s="275" t="s">
        <v>270</v>
      </c>
      <c r="J4479" s="271">
        <v>75215</v>
      </c>
      <c r="K4479" s="272">
        <v>15545</v>
      </c>
    </row>
    <row r="4480" spans="2:11" s="256" customFormat="1" ht="13.5" customHeight="1" x14ac:dyDescent="0.2">
      <c r="B4480" s="268"/>
      <c r="C4480" s="268"/>
      <c r="D4480" s="268"/>
      <c r="E4480" s="268"/>
      <c r="F4480" s="268">
        <v>4.5206027470329397</v>
      </c>
      <c r="G4480" s="268">
        <v>4.49085813425864</v>
      </c>
      <c r="H4480" s="269"/>
      <c r="I4480" s="270" t="s">
        <v>238</v>
      </c>
      <c r="J4480" s="271">
        <v>75215</v>
      </c>
      <c r="K4480" s="272">
        <v>13595</v>
      </c>
    </row>
    <row r="4481" spans="2:11" s="256" customFormat="1" ht="13.5" customHeight="1" x14ac:dyDescent="0.2">
      <c r="B4481" s="273"/>
      <c r="C4481" s="273"/>
      <c r="D4481" s="273"/>
      <c r="E4481" s="273"/>
      <c r="F4481" s="273">
        <v>0</v>
      </c>
      <c r="G4481" s="273">
        <v>0</v>
      </c>
      <c r="H4481" s="274"/>
      <c r="I4481" s="275" t="s">
        <v>271</v>
      </c>
      <c r="J4481" s="271">
        <v>75215</v>
      </c>
      <c r="K4481" s="272">
        <v>15610</v>
      </c>
    </row>
    <row r="4482" spans="2:11" s="256" customFormat="1" ht="13.5" customHeight="1" x14ac:dyDescent="0.2">
      <c r="B4482" s="273"/>
      <c r="C4482" s="273"/>
      <c r="D4482" s="273"/>
      <c r="E4482" s="273"/>
      <c r="F4482" s="273">
        <v>4.5206027470329397</v>
      </c>
      <c r="G4482" s="273">
        <v>4.49085813425864</v>
      </c>
      <c r="H4482" s="274"/>
      <c r="I4482" s="275" t="s">
        <v>246</v>
      </c>
      <c r="J4482" s="271">
        <v>75215</v>
      </c>
      <c r="K4482" s="272">
        <v>15611</v>
      </c>
    </row>
    <row r="4483" spans="2:11" s="256" customFormat="1" ht="13.5" customHeight="1" x14ac:dyDescent="0.2">
      <c r="B4483" s="273"/>
      <c r="C4483" s="273"/>
      <c r="D4483" s="273"/>
      <c r="E4483" s="273"/>
      <c r="F4483" s="273">
        <v>0</v>
      </c>
      <c r="G4483" s="273">
        <v>0</v>
      </c>
      <c r="H4483" s="274"/>
      <c r="I4483" s="275" t="s">
        <v>272</v>
      </c>
      <c r="J4483" s="271">
        <v>75215</v>
      </c>
      <c r="K4483" s="272">
        <v>15608</v>
      </c>
    </row>
    <row r="4484" spans="2:11" s="256" customFormat="1" ht="13.5" customHeight="1" x14ac:dyDescent="0.2">
      <c r="B4484" s="268"/>
      <c r="C4484" s="268"/>
      <c r="D4484" s="268"/>
      <c r="E4484" s="268"/>
      <c r="F4484" s="268">
        <v>0</v>
      </c>
      <c r="G4484" s="268">
        <v>0</v>
      </c>
      <c r="H4484" s="269"/>
      <c r="I4484" s="270" t="s">
        <v>273</v>
      </c>
      <c r="J4484" s="271">
        <v>75215</v>
      </c>
      <c r="K4484" s="272">
        <v>15584</v>
      </c>
    </row>
    <row r="4485" spans="2:11" s="256" customFormat="1" ht="13.5" customHeight="1" x14ac:dyDescent="0.2">
      <c r="B4485" s="268"/>
      <c r="C4485" s="268"/>
      <c r="D4485" s="268"/>
      <c r="E4485" s="268"/>
      <c r="F4485" s="268">
        <v>0</v>
      </c>
      <c r="G4485" s="268">
        <v>0</v>
      </c>
      <c r="H4485" s="269"/>
      <c r="I4485" s="270" t="s">
        <v>274</v>
      </c>
      <c r="J4485" s="271">
        <v>75215</v>
      </c>
      <c r="K4485" s="272">
        <v>17728</v>
      </c>
    </row>
    <row r="4486" spans="2:11" s="256" customFormat="1" ht="13.5" customHeight="1" x14ac:dyDescent="0.2">
      <c r="B4486" s="268"/>
      <c r="C4486" s="268"/>
      <c r="D4486" s="268"/>
      <c r="E4486" s="268"/>
      <c r="F4486" s="268">
        <v>0</v>
      </c>
      <c r="G4486" s="268">
        <v>0</v>
      </c>
      <c r="H4486" s="269"/>
      <c r="I4486" s="270" t="s">
        <v>275</v>
      </c>
      <c r="J4486" s="271">
        <v>75215</v>
      </c>
      <c r="K4486" s="272">
        <v>15624</v>
      </c>
    </row>
    <row r="4487" spans="2:11" s="256" customFormat="1" ht="13.5" customHeight="1" x14ac:dyDescent="0.2">
      <c r="B4487" s="268"/>
      <c r="C4487" s="268"/>
      <c r="D4487" s="268"/>
      <c r="E4487" s="268"/>
      <c r="F4487" s="268">
        <v>93.939191892252296</v>
      </c>
      <c r="G4487" s="268">
        <v>93.820899506205805</v>
      </c>
      <c r="H4487" s="269"/>
      <c r="I4487" s="270" t="s">
        <v>276</v>
      </c>
      <c r="J4487" s="271">
        <v>75215</v>
      </c>
      <c r="K4487" s="272">
        <v>15644</v>
      </c>
    </row>
    <row r="4488" spans="2:11" s="256" customFormat="1" ht="13.5" customHeight="1" x14ac:dyDescent="0.2">
      <c r="B4488" s="268"/>
      <c r="C4488" s="268"/>
      <c r="D4488" s="268">
        <v>33</v>
      </c>
      <c r="E4488" s="268">
        <v>27</v>
      </c>
      <c r="F4488" s="268">
        <v>1.5402053607147599</v>
      </c>
      <c r="G4488" s="268">
        <v>1.68824235953557</v>
      </c>
      <c r="H4488" s="269">
        <v>1.5588311688311698</v>
      </c>
      <c r="I4488" s="270" t="s">
        <v>239</v>
      </c>
      <c r="J4488" s="271">
        <v>75215</v>
      </c>
      <c r="K4488" s="272">
        <v>15704</v>
      </c>
    </row>
    <row r="4489" spans="2:11" s="256" customFormat="1" ht="13.5" customHeight="1" x14ac:dyDescent="0.2">
      <c r="B4489" s="268"/>
      <c r="C4489" s="268"/>
      <c r="D4489" s="268"/>
      <c r="E4489" s="268"/>
      <c r="F4489" s="268">
        <v>0</v>
      </c>
      <c r="G4489" s="268">
        <v>0</v>
      </c>
      <c r="H4489" s="269"/>
      <c r="I4489" s="270" t="s">
        <v>277</v>
      </c>
      <c r="J4489" s="271">
        <v>75215</v>
      </c>
      <c r="K4489" s="272">
        <v>15749</v>
      </c>
    </row>
    <row r="4490" spans="2:11" s="256" customFormat="1" ht="13.5" customHeight="1" x14ac:dyDescent="0.2">
      <c r="B4490" s="268"/>
      <c r="C4490" s="268"/>
      <c r="D4490" s="268"/>
      <c r="E4490" s="268"/>
      <c r="F4490" s="268">
        <v>100</v>
      </c>
      <c r="G4490" s="268">
        <v>100</v>
      </c>
      <c r="H4490" s="269">
        <v>2.4009201226830201E-2</v>
      </c>
      <c r="I4490" s="270" t="s">
        <v>278</v>
      </c>
      <c r="J4490" s="271">
        <v>75215</v>
      </c>
      <c r="K4490" s="272">
        <v>11258</v>
      </c>
    </row>
    <row r="4491" spans="2:11" s="256" customFormat="1" ht="13.5" customHeight="1" x14ac:dyDescent="0.2">
      <c r="B4491" s="268"/>
      <c r="C4491" s="268"/>
      <c r="D4491" s="268">
        <v>46</v>
      </c>
      <c r="E4491" s="268">
        <v>40</v>
      </c>
      <c r="F4491" s="268">
        <v>0</v>
      </c>
      <c r="G4491" s="268">
        <v>0</v>
      </c>
      <c r="H4491" s="269"/>
      <c r="I4491" s="270" t="s">
        <v>240</v>
      </c>
      <c r="J4491" s="271">
        <v>75215</v>
      </c>
      <c r="K4491" s="272">
        <v>15705</v>
      </c>
    </row>
    <row r="4492" spans="2:11" s="256" customFormat="1" ht="13.5" customHeight="1" x14ac:dyDescent="0.2">
      <c r="B4492" s="268"/>
      <c r="C4492" s="268"/>
      <c r="D4492" s="268"/>
      <c r="E4492" s="268"/>
      <c r="F4492" s="268">
        <v>0</v>
      </c>
      <c r="G4492" s="268">
        <v>0</v>
      </c>
      <c r="H4492" s="269"/>
      <c r="I4492" s="270" t="s">
        <v>279</v>
      </c>
      <c r="J4492" s="271">
        <v>75215</v>
      </c>
      <c r="K4492" s="272">
        <v>16144</v>
      </c>
    </row>
    <row r="4493" spans="2:11" s="256" customFormat="1" ht="13.5" customHeight="1" x14ac:dyDescent="0.2">
      <c r="B4493" s="273"/>
      <c r="C4493" s="273"/>
      <c r="D4493" s="273"/>
      <c r="E4493" s="273"/>
      <c r="F4493" s="273">
        <v>0</v>
      </c>
      <c r="G4493" s="273">
        <v>0</v>
      </c>
      <c r="H4493" s="274"/>
      <c r="I4493" s="275" t="s">
        <v>508</v>
      </c>
      <c r="J4493" s="271">
        <v>75215</v>
      </c>
      <c r="K4493" s="272">
        <v>12755</v>
      </c>
    </row>
    <row r="4494" spans="2:11" s="256" customFormat="1" ht="13.5" customHeight="1" x14ac:dyDescent="0.2">
      <c r="B4494" s="273"/>
      <c r="C4494" s="273"/>
      <c r="D4494" s="273"/>
      <c r="E4494" s="273"/>
      <c r="F4494" s="273">
        <v>0</v>
      </c>
      <c r="G4494" s="273">
        <v>0</v>
      </c>
      <c r="H4494" s="274"/>
      <c r="I4494" s="275" t="s">
        <v>509</v>
      </c>
      <c r="J4494" s="271">
        <v>75215</v>
      </c>
      <c r="K4494" s="272">
        <v>12359</v>
      </c>
    </row>
    <row r="4495" spans="2:11" s="256" customFormat="1" ht="26.25" customHeight="1" x14ac:dyDescent="0.2"/>
    <row r="4496" spans="2:11" s="256" customFormat="1" ht="13.5" customHeight="1" x14ac:dyDescent="0.2">
      <c r="B4496" s="257"/>
      <c r="C4496" s="258"/>
      <c r="D4496" s="258"/>
      <c r="E4496" s="258"/>
      <c r="F4496" s="258"/>
      <c r="G4496" s="259"/>
      <c r="H4496" s="260" t="s">
        <v>415</v>
      </c>
      <c r="I4496" s="261"/>
      <c r="J4496" s="262" t="s">
        <v>228</v>
      </c>
      <c r="K4496" s="262" t="s">
        <v>229</v>
      </c>
    </row>
    <row r="4497" spans="2:11" s="256" customFormat="1" ht="13.5" customHeight="1" x14ac:dyDescent="0.2">
      <c r="B4497" s="263"/>
      <c r="C4497" s="264"/>
      <c r="D4497" s="264"/>
      <c r="E4497" s="264"/>
      <c r="F4497" s="369" t="s">
        <v>561</v>
      </c>
      <c r="G4497" s="369"/>
      <c r="H4497" s="369"/>
      <c r="I4497" s="261"/>
      <c r="J4497" s="261"/>
      <c r="K4497" s="265"/>
    </row>
    <row r="4498" spans="2:11" s="256" customFormat="1" ht="13.5" customHeight="1" x14ac:dyDescent="0.2">
      <c r="B4498" s="367" t="s">
        <v>231</v>
      </c>
      <c r="C4498" s="367"/>
      <c r="D4498" s="367" t="s">
        <v>232</v>
      </c>
      <c r="E4498" s="367"/>
      <c r="F4498" s="266" t="s">
        <v>232</v>
      </c>
      <c r="G4498" s="266" t="s">
        <v>232</v>
      </c>
      <c r="H4498" s="368" t="s">
        <v>231</v>
      </c>
      <c r="I4498" s="267" t="s">
        <v>233</v>
      </c>
      <c r="J4498" s="261"/>
      <c r="K4498" s="265"/>
    </row>
    <row r="4499" spans="2:11" s="256" customFormat="1" ht="13.5" customHeight="1" x14ac:dyDescent="0.2">
      <c r="B4499" s="266" t="s">
        <v>234</v>
      </c>
      <c r="C4499" s="266" t="s">
        <v>235</v>
      </c>
      <c r="D4499" s="266" t="s">
        <v>234</v>
      </c>
      <c r="E4499" s="266" t="s">
        <v>235</v>
      </c>
      <c r="F4499" s="266" t="s">
        <v>592</v>
      </c>
      <c r="G4499" s="266" t="s">
        <v>594</v>
      </c>
      <c r="H4499" s="368"/>
      <c r="I4499" s="261"/>
      <c r="J4499" s="261"/>
      <c r="K4499" s="265"/>
    </row>
    <row r="4500" spans="2:11" s="256" customFormat="1" ht="13.5" customHeight="1" x14ac:dyDescent="0.2">
      <c r="B4500" s="268"/>
      <c r="C4500" s="268"/>
      <c r="D4500" s="268"/>
      <c r="E4500" s="268"/>
      <c r="F4500" s="268">
        <v>0</v>
      </c>
      <c r="G4500" s="268">
        <v>0</v>
      </c>
      <c r="H4500" s="269"/>
      <c r="I4500" s="270" t="s">
        <v>236</v>
      </c>
      <c r="J4500" s="271">
        <v>75223</v>
      </c>
      <c r="K4500" s="272">
        <v>13591</v>
      </c>
    </row>
    <row r="4501" spans="2:11" s="256" customFormat="1" ht="13.5" customHeight="1" x14ac:dyDescent="0.2">
      <c r="B4501" s="268"/>
      <c r="C4501" s="268"/>
      <c r="D4501" s="268"/>
      <c r="E4501" s="268"/>
      <c r="F4501" s="268">
        <v>0</v>
      </c>
      <c r="G4501" s="268">
        <v>0</v>
      </c>
      <c r="H4501" s="269"/>
      <c r="I4501" s="270" t="s">
        <v>250</v>
      </c>
      <c r="J4501" s="271">
        <v>75223</v>
      </c>
      <c r="K4501" s="272">
        <v>19967</v>
      </c>
    </row>
    <row r="4502" spans="2:11" s="256" customFormat="1" ht="13.5" customHeight="1" x14ac:dyDescent="0.2">
      <c r="B4502" s="273"/>
      <c r="C4502" s="273"/>
      <c r="D4502" s="273"/>
      <c r="E4502" s="273"/>
      <c r="F4502" s="273">
        <v>0</v>
      </c>
      <c r="G4502" s="273">
        <v>0</v>
      </c>
      <c r="H4502" s="274"/>
      <c r="I4502" s="275" t="s">
        <v>251</v>
      </c>
      <c r="J4502" s="271">
        <v>75223</v>
      </c>
      <c r="K4502" s="272">
        <v>15744</v>
      </c>
    </row>
    <row r="4503" spans="2:11" s="256" customFormat="1" ht="13.5" customHeight="1" x14ac:dyDescent="0.2">
      <c r="B4503" s="273"/>
      <c r="C4503" s="273"/>
      <c r="D4503" s="273"/>
      <c r="E4503" s="273"/>
      <c r="F4503" s="273">
        <v>0</v>
      </c>
      <c r="G4503" s="273">
        <v>0</v>
      </c>
      <c r="H4503" s="274"/>
      <c r="I4503" s="275" t="s">
        <v>252</v>
      </c>
      <c r="J4503" s="271">
        <v>75223</v>
      </c>
      <c r="K4503" s="272">
        <v>13462</v>
      </c>
    </row>
    <row r="4504" spans="2:11" s="256" customFormat="1" ht="13.5" customHeight="1" x14ac:dyDescent="0.2">
      <c r="B4504" s="273"/>
      <c r="C4504" s="273"/>
      <c r="D4504" s="273"/>
      <c r="E4504" s="273"/>
      <c r="F4504" s="273">
        <v>0</v>
      </c>
      <c r="G4504" s="273">
        <v>0</v>
      </c>
      <c r="H4504" s="274"/>
      <c r="I4504" s="275" t="s">
        <v>253</v>
      </c>
      <c r="J4504" s="271">
        <v>75223</v>
      </c>
      <c r="K4504" s="272">
        <v>15544</v>
      </c>
    </row>
    <row r="4505" spans="2:11" s="256" customFormat="1" ht="13.5" customHeight="1" x14ac:dyDescent="0.2">
      <c r="B4505" s="273"/>
      <c r="C4505" s="273"/>
      <c r="D4505" s="273"/>
      <c r="E4505" s="273"/>
      <c r="F4505" s="273">
        <v>0</v>
      </c>
      <c r="G4505" s="273">
        <v>0</v>
      </c>
      <c r="H4505" s="274"/>
      <c r="I4505" s="275" t="s">
        <v>254</v>
      </c>
      <c r="J4505" s="271">
        <v>75223</v>
      </c>
      <c r="K4505" s="272">
        <v>12978</v>
      </c>
    </row>
    <row r="4506" spans="2:11" s="256" customFormat="1" ht="13.5" customHeight="1" x14ac:dyDescent="0.2">
      <c r="B4506" s="268"/>
      <c r="C4506" s="268"/>
      <c r="D4506" s="268"/>
      <c r="E4506" s="268"/>
      <c r="F4506" s="268">
        <v>99.682860826482994</v>
      </c>
      <c r="G4506" s="268">
        <v>99.685824893536207</v>
      </c>
      <c r="H4506" s="269">
        <v>0.82722372454664306</v>
      </c>
      <c r="I4506" s="270" t="s">
        <v>237</v>
      </c>
      <c r="J4506" s="271">
        <v>75223</v>
      </c>
      <c r="K4506" s="272">
        <v>17726</v>
      </c>
    </row>
    <row r="4507" spans="2:11" s="256" customFormat="1" ht="13.5" customHeight="1" x14ac:dyDescent="0.2">
      <c r="B4507" s="273"/>
      <c r="C4507" s="273"/>
      <c r="D4507" s="273"/>
      <c r="E4507" s="273"/>
      <c r="F4507" s="273">
        <v>10.0523962543657</v>
      </c>
      <c r="G4507" s="273">
        <v>10.053603406841001</v>
      </c>
      <c r="H4507" s="274"/>
      <c r="I4507" s="275" t="s">
        <v>255</v>
      </c>
      <c r="J4507" s="271">
        <v>75223</v>
      </c>
      <c r="K4507" s="272">
        <v>17727</v>
      </c>
    </row>
    <row r="4508" spans="2:11" s="256" customFormat="1" ht="13.5" customHeight="1" x14ac:dyDescent="0.2">
      <c r="B4508" s="268"/>
      <c r="C4508" s="268"/>
      <c r="D4508" s="268"/>
      <c r="E4508" s="268"/>
      <c r="F4508" s="268">
        <v>89.63046457211729</v>
      </c>
      <c r="G4508" s="268">
        <v>89.632221486695201</v>
      </c>
      <c r="H4508" s="269">
        <v>0.92</v>
      </c>
      <c r="I4508" s="270" t="s">
        <v>256</v>
      </c>
      <c r="J4508" s="271">
        <v>75223</v>
      </c>
      <c r="K4508" s="272">
        <v>13592</v>
      </c>
    </row>
    <row r="4509" spans="2:11" s="256" customFormat="1" ht="13.5" customHeight="1" x14ac:dyDescent="0.2">
      <c r="B4509" s="273"/>
      <c r="C4509" s="273"/>
      <c r="D4509" s="273">
        <v>100</v>
      </c>
      <c r="E4509" s="273">
        <v>90</v>
      </c>
      <c r="F4509" s="273">
        <v>89.63046457211729</v>
      </c>
      <c r="G4509" s="273">
        <v>89.632221486695201</v>
      </c>
      <c r="H4509" s="274">
        <v>0.92</v>
      </c>
      <c r="I4509" s="275" t="s">
        <v>257</v>
      </c>
      <c r="J4509" s="271">
        <v>75223</v>
      </c>
      <c r="K4509" s="272">
        <v>11566</v>
      </c>
    </row>
    <row r="4510" spans="2:11" s="256" customFormat="1" ht="13.5" customHeight="1" x14ac:dyDescent="0.2">
      <c r="B4510" s="273"/>
      <c r="C4510" s="273"/>
      <c r="D4510" s="273"/>
      <c r="E4510" s="273"/>
      <c r="F4510" s="273">
        <v>0</v>
      </c>
      <c r="G4510" s="273">
        <v>0</v>
      </c>
      <c r="H4510" s="274"/>
      <c r="I4510" s="275" t="s">
        <v>258</v>
      </c>
      <c r="J4510" s="271">
        <v>75223</v>
      </c>
      <c r="K4510" s="272">
        <v>13419</v>
      </c>
    </row>
    <row r="4511" spans="2:11" s="256" customFormat="1" ht="13.5" customHeight="1" x14ac:dyDescent="0.2">
      <c r="B4511" s="273"/>
      <c r="C4511" s="273"/>
      <c r="D4511" s="273"/>
      <c r="E4511" s="273"/>
      <c r="F4511" s="273">
        <v>0</v>
      </c>
      <c r="G4511" s="273">
        <v>0</v>
      </c>
      <c r="H4511" s="274"/>
      <c r="I4511" s="275" t="s">
        <v>259</v>
      </c>
      <c r="J4511" s="271">
        <v>75223</v>
      </c>
      <c r="K4511" s="272">
        <v>11568</v>
      </c>
    </row>
    <row r="4512" spans="2:11" s="256" customFormat="1" ht="13.5" customHeight="1" x14ac:dyDescent="0.2">
      <c r="B4512" s="273"/>
      <c r="C4512" s="273"/>
      <c r="D4512" s="273"/>
      <c r="E4512" s="273"/>
      <c r="F4512" s="273">
        <v>0</v>
      </c>
      <c r="G4512" s="273">
        <v>0</v>
      </c>
      <c r="H4512" s="274"/>
      <c r="I4512" s="275" t="s">
        <v>260</v>
      </c>
      <c r="J4512" s="271">
        <v>75223</v>
      </c>
      <c r="K4512" s="272">
        <v>12479</v>
      </c>
    </row>
    <row r="4513" spans="2:11" s="256" customFormat="1" ht="13.5" customHeight="1" x14ac:dyDescent="0.2">
      <c r="B4513" s="273"/>
      <c r="C4513" s="273"/>
      <c r="D4513" s="273"/>
      <c r="E4513" s="273"/>
      <c r="F4513" s="273">
        <v>0</v>
      </c>
      <c r="G4513" s="273">
        <v>0</v>
      </c>
      <c r="H4513" s="274"/>
      <c r="I4513" s="275" t="s">
        <v>261</v>
      </c>
      <c r="J4513" s="271">
        <v>75223</v>
      </c>
      <c r="K4513" s="272">
        <v>12480</v>
      </c>
    </row>
    <row r="4514" spans="2:11" s="256" customFormat="1" ht="13.5" customHeight="1" x14ac:dyDescent="0.2">
      <c r="B4514" s="273"/>
      <c r="C4514" s="273"/>
      <c r="D4514" s="273"/>
      <c r="E4514" s="273"/>
      <c r="F4514" s="273">
        <v>0</v>
      </c>
      <c r="G4514" s="273">
        <v>0</v>
      </c>
      <c r="H4514" s="274"/>
      <c r="I4514" s="275" t="s">
        <v>262</v>
      </c>
      <c r="J4514" s="271">
        <v>75223</v>
      </c>
      <c r="K4514" s="272">
        <v>11578</v>
      </c>
    </row>
    <row r="4515" spans="2:11" s="256" customFormat="1" ht="13.5" customHeight="1" x14ac:dyDescent="0.2">
      <c r="B4515" s="273"/>
      <c r="C4515" s="273"/>
      <c r="D4515" s="273"/>
      <c r="E4515" s="273"/>
      <c r="F4515" s="273">
        <v>0</v>
      </c>
      <c r="G4515" s="273">
        <v>0</v>
      </c>
      <c r="H4515" s="274"/>
      <c r="I4515" s="275" t="s">
        <v>263</v>
      </c>
      <c r="J4515" s="271">
        <v>75223</v>
      </c>
      <c r="K4515" s="272">
        <v>12497</v>
      </c>
    </row>
    <row r="4516" spans="2:11" s="256" customFormat="1" ht="13.5" customHeight="1" x14ac:dyDescent="0.2">
      <c r="B4516" s="273"/>
      <c r="C4516" s="273"/>
      <c r="D4516" s="273"/>
      <c r="E4516" s="273"/>
      <c r="F4516" s="273">
        <v>0</v>
      </c>
      <c r="G4516" s="273">
        <v>0</v>
      </c>
      <c r="H4516" s="274"/>
      <c r="I4516" s="275" t="s">
        <v>264</v>
      </c>
      <c r="J4516" s="271">
        <v>75223</v>
      </c>
      <c r="K4516" s="272">
        <v>15546</v>
      </c>
    </row>
    <row r="4517" spans="2:11" s="256" customFormat="1" ht="13.5" customHeight="1" x14ac:dyDescent="0.2">
      <c r="B4517" s="273"/>
      <c r="C4517" s="273"/>
      <c r="D4517" s="273"/>
      <c r="E4517" s="273"/>
      <c r="F4517" s="273">
        <v>0</v>
      </c>
      <c r="G4517" s="273">
        <v>0</v>
      </c>
      <c r="H4517" s="274"/>
      <c r="I4517" s="275" t="s">
        <v>265</v>
      </c>
      <c r="J4517" s="271">
        <v>75223</v>
      </c>
      <c r="K4517" s="272">
        <v>12481</v>
      </c>
    </row>
    <row r="4518" spans="2:11" s="256" customFormat="1" ht="13.5" customHeight="1" x14ac:dyDescent="0.2">
      <c r="B4518" s="268"/>
      <c r="C4518" s="268"/>
      <c r="D4518" s="268"/>
      <c r="E4518" s="268"/>
      <c r="F4518" s="268">
        <v>0</v>
      </c>
      <c r="G4518" s="268">
        <v>0</v>
      </c>
      <c r="H4518" s="269"/>
      <c r="I4518" s="270" t="s">
        <v>266</v>
      </c>
      <c r="J4518" s="271">
        <v>75223</v>
      </c>
      <c r="K4518" s="272">
        <v>13594</v>
      </c>
    </row>
    <row r="4519" spans="2:11" s="256" customFormat="1" ht="13.5" customHeight="1" x14ac:dyDescent="0.2">
      <c r="B4519" s="273"/>
      <c r="C4519" s="273"/>
      <c r="D4519" s="273"/>
      <c r="E4519" s="273"/>
      <c r="F4519" s="273">
        <v>0</v>
      </c>
      <c r="G4519" s="273">
        <v>0</v>
      </c>
      <c r="H4519" s="274"/>
      <c r="I4519" s="275" t="s">
        <v>267</v>
      </c>
      <c r="J4519" s="271">
        <v>75223</v>
      </c>
      <c r="K4519" s="272">
        <v>15609</v>
      </c>
    </row>
    <row r="4520" spans="2:11" s="256" customFormat="1" ht="13.5" customHeight="1" x14ac:dyDescent="0.2">
      <c r="B4520" s="273"/>
      <c r="C4520" s="273"/>
      <c r="D4520" s="273"/>
      <c r="E4520" s="273"/>
      <c r="F4520" s="273">
        <v>0</v>
      </c>
      <c r="G4520" s="273">
        <v>0</v>
      </c>
      <c r="H4520" s="274"/>
      <c r="I4520" s="275" t="s">
        <v>268</v>
      </c>
      <c r="J4520" s="271">
        <v>75223</v>
      </c>
      <c r="K4520" s="272">
        <v>11524</v>
      </c>
    </row>
    <row r="4521" spans="2:11" s="256" customFormat="1" ht="13.5" customHeight="1" x14ac:dyDescent="0.2">
      <c r="B4521" s="273"/>
      <c r="C4521" s="273"/>
      <c r="D4521" s="273"/>
      <c r="E4521" s="273"/>
      <c r="F4521" s="273">
        <v>0</v>
      </c>
      <c r="G4521" s="273">
        <v>0</v>
      </c>
      <c r="H4521" s="274"/>
      <c r="I4521" s="275" t="s">
        <v>269</v>
      </c>
      <c r="J4521" s="271">
        <v>75223</v>
      </c>
      <c r="K4521" s="272">
        <v>15745</v>
      </c>
    </row>
    <row r="4522" spans="2:11" s="256" customFormat="1" ht="13.5" customHeight="1" x14ac:dyDescent="0.2">
      <c r="B4522" s="273"/>
      <c r="C4522" s="273"/>
      <c r="D4522" s="273"/>
      <c r="E4522" s="273"/>
      <c r="F4522" s="273">
        <v>0</v>
      </c>
      <c r="G4522" s="273">
        <v>0</v>
      </c>
      <c r="H4522" s="274"/>
      <c r="I4522" s="275" t="s">
        <v>270</v>
      </c>
      <c r="J4522" s="271">
        <v>75223</v>
      </c>
      <c r="K4522" s="272">
        <v>15545</v>
      </c>
    </row>
    <row r="4523" spans="2:11" s="256" customFormat="1" ht="13.5" customHeight="1" x14ac:dyDescent="0.2">
      <c r="B4523" s="268"/>
      <c r="C4523" s="268"/>
      <c r="D4523" s="268"/>
      <c r="E4523" s="268"/>
      <c r="F4523" s="268">
        <v>0.31713917351700305</v>
      </c>
      <c r="G4523" s="268">
        <v>0.314175106463781</v>
      </c>
      <c r="H4523" s="269"/>
      <c r="I4523" s="270" t="s">
        <v>238</v>
      </c>
      <c r="J4523" s="271">
        <v>75223</v>
      </c>
      <c r="K4523" s="272">
        <v>13595</v>
      </c>
    </row>
    <row r="4524" spans="2:11" s="256" customFormat="1" ht="13.5" customHeight="1" x14ac:dyDescent="0.2">
      <c r="B4524" s="273"/>
      <c r="C4524" s="273"/>
      <c r="D4524" s="273"/>
      <c r="E4524" s="273"/>
      <c r="F4524" s="273">
        <v>0</v>
      </c>
      <c r="G4524" s="273">
        <v>0</v>
      </c>
      <c r="H4524" s="274"/>
      <c r="I4524" s="275" t="s">
        <v>271</v>
      </c>
      <c r="J4524" s="271">
        <v>75223</v>
      </c>
      <c r="K4524" s="272">
        <v>15610</v>
      </c>
    </row>
    <row r="4525" spans="2:11" s="256" customFormat="1" ht="13.5" customHeight="1" x14ac:dyDescent="0.2">
      <c r="B4525" s="273"/>
      <c r="C4525" s="273"/>
      <c r="D4525" s="273"/>
      <c r="E4525" s="273"/>
      <c r="F4525" s="273">
        <v>0.31713917351700305</v>
      </c>
      <c r="G4525" s="273">
        <v>0.314175106463781</v>
      </c>
      <c r="H4525" s="274"/>
      <c r="I4525" s="275" t="s">
        <v>246</v>
      </c>
      <c r="J4525" s="271">
        <v>75223</v>
      </c>
      <c r="K4525" s="272">
        <v>15611</v>
      </c>
    </row>
    <row r="4526" spans="2:11" s="256" customFormat="1" ht="13.5" customHeight="1" x14ac:dyDescent="0.2">
      <c r="B4526" s="273"/>
      <c r="C4526" s="273"/>
      <c r="D4526" s="273"/>
      <c r="E4526" s="273"/>
      <c r="F4526" s="273">
        <v>0</v>
      </c>
      <c r="G4526" s="273">
        <v>0</v>
      </c>
      <c r="H4526" s="274"/>
      <c r="I4526" s="275" t="s">
        <v>272</v>
      </c>
      <c r="J4526" s="271">
        <v>75223</v>
      </c>
      <c r="K4526" s="272">
        <v>15608</v>
      </c>
    </row>
    <row r="4527" spans="2:11" s="256" customFormat="1" ht="13.5" customHeight="1" x14ac:dyDescent="0.2">
      <c r="B4527" s="268"/>
      <c r="C4527" s="268"/>
      <c r="D4527" s="268"/>
      <c r="E4527" s="268"/>
      <c r="F4527" s="268">
        <v>0</v>
      </c>
      <c r="G4527" s="268">
        <v>0</v>
      </c>
      <c r="H4527" s="269"/>
      <c r="I4527" s="270" t="s">
        <v>273</v>
      </c>
      <c r="J4527" s="271">
        <v>75223</v>
      </c>
      <c r="K4527" s="272">
        <v>15584</v>
      </c>
    </row>
    <row r="4528" spans="2:11" s="256" customFormat="1" ht="13.5" customHeight="1" x14ac:dyDescent="0.2">
      <c r="B4528" s="268"/>
      <c r="C4528" s="268"/>
      <c r="D4528" s="268"/>
      <c r="E4528" s="268"/>
      <c r="F4528" s="268">
        <v>0</v>
      </c>
      <c r="G4528" s="268">
        <v>0</v>
      </c>
      <c r="H4528" s="269"/>
      <c r="I4528" s="270" t="s">
        <v>274</v>
      </c>
      <c r="J4528" s="271">
        <v>75223</v>
      </c>
      <c r="K4528" s="272">
        <v>17728</v>
      </c>
    </row>
    <row r="4529" spans="2:11" s="256" customFormat="1" ht="13.5" customHeight="1" x14ac:dyDescent="0.2">
      <c r="B4529" s="268"/>
      <c r="C4529" s="268"/>
      <c r="D4529" s="268"/>
      <c r="E4529" s="268"/>
      <c r="F4529" s="268">
        <v>0</v>
      </c>
      <c r="G4529" s="268">
        <v>0</v>
      </c>
      <c r="H4529" s="269"/>
      <c r="I4529" s="270" t="s">
        <v>275</v>
      </c>
      <c r="J4529" s="271">
        <v>75223</v>
      </c>
      <c r="K4529" s="272">
        <v>15624</v>
      </c>
    </row>
    <row r="4530" spans="2:11" s="256" customFormat="1" ht="13.5" customHeight="1" x14ac:dyDescent="0.2">
      <c r="B4530" s="268"/>
      <c r="C4530" s="268"/>
      <c r="D4530" s="268"/>
      <c r="E4530" s="268"/>
      <c r="F4530" s="268">
        <v>10.0523962543657</v>
      </c>
      <c r="G4530" s="268">
        <v>10.053603406841001</v>
      </c>
      <c r="H4530" s="269"/>
      <c r="I4530" s="270" t="s">
        <v>276</v>
      </c>
      <c r="J4530" s="271">
        <v>75223</v>
      </c>
      <c r="K4530" s="272">
        <v>15644</v>
      </c>
    </row>
    <row r="4531" spans="2:11" s="256" customFormat="1" ht="13.5" customHeight="1" x14ac:dyDescent="0.2">
      <c r="B4531" s="268"/>
      <c r="C4531" s="268"/>
      <c r="D4531" s="268"/>
      <c r="E4531" s="268"/>
      <c r="F4531" s="268">
        <v>0</v>
      </c>
      <c r="G4531" s="268">
        <v>0</v>
      </c>
      <c r="H4531" s="269"/>
      <c r="I4531" s="270" t="s">
        <v>239</v>
      </c>
      <c r="J4531" s="271">
        <v>75223</v>
      </c>
      <c r="K4531" s="272">
        <v>15704</v>
      </c>
    </row>
    <row r="4532" spans="2:11" s="256" customFormat="1" ht="13.5" customHeight="1" x14ac:dyDescent="0.2">
      <c r="B4532" s="268"/>
      <c r="C4532" s="268"/>
      <c r="D4532" s="268"/>
      <c r="E4532" s="268"/>
      <c r="F4532" s="268">
        <v>0</v>
      </c>
      <c r="G4532" s="268">
        <v>0</v>
      </c>
      <c r="H4532" s="269"/>
      <c r="I4532" s="270" t="s">
        <v>277</v>
      </c>
      <c r="J4532" s="271">
        <v>75223</v>
      </c>
      <c r="K4532" s="272">
        <v>15749</v>
      </c>
    </row>
    <row r="4533" spans="2:11" s="256" customFormat="1" ht="13.5" customHeight="1" x14ac:dyDescent="0.2">
      <c r="B4533" s="268"/>
      <c r="C4533" s="268"/>
      <c r="D4533" s="268"/>
      <c r="E4533" s="268"/>
      <c r="F4533" s="268">
        <v>100</v>
      </c>
      <c r="G4533" s="268">
        <v>100</v>
      </c>
      <c r="H4533" s="269">
        <v>0.82460027406347902</v>
      </c>
      <c r="I4533" s="270" t="s">
        <v>278</v>
      </c>
      <c r="J4533" s="271">
        <v>75223</v>
      </c>
      <c r="K4533" s="272">
        <v>11258</v>
      </c>
    </row>
    <row r="4534" spans="2:11" s="256" customFormat="1" ht="13.5" customHeight="1" x14ac:dyDescent="0.2">
      <c r="B4534" s="268"/>
      <c r="C4534" s="268"/>
      <c r="D4534" s="268"/>
      <c r="E4534" s="268"/>
      <c r="F4534" s="268">
        <v>89.63046457211729</v>
      </c>
      <c r="G4534" s="268">
        <v>89.632221486695201</v>
      </c>
      <c r="H4534" s="269">
        <v>0.92</v>
      </c>
      <c r="I4534" s="270" t="s">
        <v>240</v>
      </c>
      <c r="J4534" s="271">
        <v>75223</v>
      </c>
      <c r="K4534" s="272">
        <v>15705</v>
      </c>
    </row>
    <row r="4535" spans="2:11" s="256" customFormat="1" ht="13.5" customHeight="1" x14ac:dyDescent="0.2">
      <c r="B4535" s="268"/>
      <c r="C4535" s="268"/>
      <c r="D4535" s="268"/>
      <c r="E4535" s="268"/>
      <c r="F4535" s="268">
        <v>0</v>
      </c>
      <c r="G4535" s="268">
        <v>0</v>
      </c>
      <c r="H4535" s="269"/>
      <c r="I4535" s="270" t="s">
        <v>279</v>
      </c>
      <c r="J4535" s="271">
        <v>75223</v>
      </c>
      <c r="K4535" s="272">
        <v>16144</v>
      </c>
    </row>
    <row r="4536" spans="2:11" s="256" customFormat="1" ht="13.5" customHeight="1" x14ac:dyDescent="0.2">
      <c r="B4536" s="273"/>
      <c r="C4536" s="273"/>
      <c r="D4536" s="273"/>
      <c r="E4536" s="273"/>
      <c r="F4536" s="273">
        <v>0</v>
      </c>
      <c r="G4536" s="273">
        <v>0</v>
      </c>
      <c r="H4536" s="274"/>
      <c r="I4536" s="275" t="s">
        <v>508</v>
      </c>
      <c r="J4536" s="271">
        <v>75223</v>
      </c>
      <c r="K4536" s="272">
        <v>12755</v>
      </c>
    </row>
    <row r="4537" spans="2:11" s="256" customFormat="1" ht="13.5" customHeight="1" x14ac:dyDescent="0.2">
      <c r="B4537" s="273"/>
      <c r="C4537" s="273"/>
      <c r="D4537" s="273"/>
      <c r="E4537" s="273"/>
      <c r="F4537" s="273">
        <v>0</v>
      </c>
      <c r="G4537" s="273">
        <v>0</v>
      </c>
      <c r="H4537" s="274"/>
      <c r="I4537" s="275" t="s">
        <v>509</v>
      </c>
      <c r="J4537" s="271">
        <v>75223</v>
      </c>
      <c r="K4537" s="272">
        <v>12359</v>
      </c>
    </row>
    <row r="4538" spans="2:11" s="256" customFormat="1" ht="26.25" customHeight="1" x14ac:dyDescent="0.2"/>
    <row r="4539" spans="2:11" s="256" customFormat="1" ht="13.5" customHeight="1" x14ac:dyDescent="0.2">
      <c r="B4539" s="257"/>
      <c r="C4539" s="258"/>
      <c r="D4539" s="258"/>
      <c r="E4539" s="258"/>
      <c r="F4539" s="258"/>
      <c r="G4539" s="259"/>
      <c r="H4539" s="260" t="s">
        <v>416</v>
      </c>
      <c r="I4539" s="261"/>
      <c r="J4539" s="262" t="s">
        <v>228</v>
      </c>
      <c r="K4539" s="262" t="s">
        <v>229</v>
      </c>
    </row>
    <row r="4540" spans="2:11" s="256" customFormat="1" ht="13.5" customHeight="1" x14ac:dyDescent="0.2">
      <c r="B4540" s="263"/>
      <c r="C4540" s="264"/>
      <c r="D4540" s="264"/>
      <c r="E4540" s="264"/>
      <c r="F4540" s="369" t="s">
        <v>542</v>
      </c>
      <c r="G4540" s="369"/>
      <c r="H4540" s="369"/>
      <c r="I4540" s="261"/>
      <c r="J4540" s="261"/>
      <c r="K4540" s="265"/>
    </row>
    <row r="4541" spans="2:11" s="256" customFormat="1" ht="13.5" customHeight="1" x14ac:dyDescent="0.2">
      <c r="B4541" s="367" t="s">
        <v>231</v>
      </c>
      <c r="C4541" s="367"/>
      <c r="D4541" s="367" t="s">
        <v>232</v>
      </c>
      <c r="E4541" s="367"/>
      <c r="F4541" s="266" t="s">
        <v>232</v>
      </c>
      <c r="G4541" s="266" t="s">
        <v>232</v>
      </c>
      <c r="H4541" s="368" t="s">
        <v>231</v>
      </c>
      <c r="I4541" s="267" t="s">
        <v>233</v>
      </c>
      <c r="J4541" s="261"/>
      <c r="K4541" s="265"/>
    </row>
    <row r="4542" spans="2:11" s="256" customFormat="1" ht="13.5" customHeight="1" x14ac:dyDescent="0.2">
      <c r="B4542" s="266" t="s">
        <v>234</v>
      </c>
      <c r="C4542" s="266" t="s">
        <v>235</v>
      </c>
      <c r="D4542" s="266" t="s">
        <v>234</v>
      </c>
      <c r="E4542" s="266" t="s">
        <v>235</v>
      </c>
      <c r="F4542" s="266" t="s">
        <v>592</v>
      </c>
      <c r="G4542" s="266" t="s">
        <v>594</v>
      </c>
      <c r="H4542" s="368"/>
      <c r="I4542" s="261"/>
      <c r="J4542" s="261"/>
      <c r="K4542" s="265"/>
    </row>
    <row r="4543" spans="2:11" s="256" customFormat="1" ht="13.5" customHeight="1" x14ac:dyDescent="0.2">
      <c r="B4543" s="268"/>
      <c r="C4543" s="268"/>
      <c r="D4543" s="268"/>
      <c r="E4543" s="268"/>
      <c r="F4543" s="268">
        <v>0</v>
      </c>
      <c r="G4543" s="268">
        <v>0</v>
      </c>
      <c r="H4543" s="269"/>
      <c r="I4543" s="270" t="s">
        <v>236</v>
      </c>
      <c r="J4543" s="271">
        <v>75231</v>
      </c>
      <c r="K4543" s="272">
        <v>13591</v>
      </c>
    </row>
    <row r="4544" spans="2:11" s="256" customFormat="1" ht="13.5" customHeight="1" x14ac:dyDescent="0.2">
      <c r="B4544" s="268"/>
      <c r="C4544" s="268"/>
      <c r="D4544" s="268"/>
      <c r="E4544" s="268"/>
      <c r="F4544" s="268">
        <v>0</v>
      </c>
      <c r="G4544" s="268">
        <v>0</v>
      </c>
      <c r="H4544" s="269"/>
      <c r="I4544" s="270" t="s">
        <v>250</v>
      </c>
      <c r="J4544" s="271">
        <v>75231</v>
      </c>
      <c r="K4544" s="272">
        <v>19967</v>
      </c>
    </row>
    <row r="4545" spans="2:11" s="256" customFormat="1" ht="13.5" customHeight="1" x14ac:dyDescent="0.2">
      <c r="B4545" s="273"/>
      <c r="C4545" s="273"/>
      <c r="D4545" s="273"/>
      <c r="E4545" s="273"/>
      <c r="F4545" s="273">
        <v>0</v>
      </c>
      <c r="G4545" s="273">
        <v>0</v>
      </c>
      <c r="H4545" s="274"/>
      <c r="I4545" s="275" t="s">
        <v>251</v>
      </c>
      <c r="J4545" s="271">
        <v>75231</v>
      </c>
      <c r="K4545" s="272">
        <v>15744</v>
      </c>
    </row>
    <row r="4546" spans="2:11" s="256" customFormat="1" ht="13.5" customHeight="1" x14ac:dyDescent="0.2">
      <c r="B4546" s="273"/>
      <c r="C4546" s="273"/>
      <c r="D4546" s="273"/>
      <c r="E4546" s="273"/>
      <c r="F4546" s="273">
        <v>0</v>
      </c>
      <c r="G4546" s="273">
        <v>0</v>
      </c>
      <c r="H4546" s="274"/>
      <c r="I4546" s="275" t="s">
        <v>252</v>
      </c>
      <c r="J4546" s="271">
        <v>75231</v>
      </c>
      <c r="K4546" s="272">
        <v>13462</v>
      </c>
    </row>
    <row r="4547" spans="2:11" s="256" customFormat="1" ht="13.5" customHeight="1" x14ac:dyDescent="0.2">
      <c r="B4547" s="273"/>
      <c r="C4547" s="273"/>
      <c r="D4547" s="273"/>
      <c r="E4547" s="273"/>
      <c r="F4547" s="273">
        <v>0</v>
      </c>
      <c r="G4547" s="273">
        <v>0</v>
      </c>
      <c r="H4547" s="274"/>
      <c r="I4547" s="275" t="s">
        <v>253</v>
      </c>
      <c r="J4547" s="271">
        <v>75231</v>
      </c>
      <c r="K4547" s="272">
        <v>15544</v>
      </c>
    </row>
    <row r="4548" spans="2:11" s="256" customFormat="1" ht="13.5" customHeight="1" x14ac:dyDescent="0.2">
      <c r="B4548" s="273"/>
      <c r="C4548" s="273"/>
      <c r="D4548" s="273"/>
      <c r="E4548" s="273"/>
      <c r="F4548" s="273">
        <v>0</v>
      </c>
      <c r="G4548" s="273">
        <v>0</v>
      </c>
      <c r="H4548" s="274"/>
      <c r="I4548" s="275" t="s">
        <v>254</v>
      </c>
      <c r="J4548" s="271">
        <v>75231</v>
      </c>
      <c r="K4548" s="272">
        <v>12978</v>
      </c>
    </row>
    <row r="4549" spans="2:11" s="256" customFormat="1" ht="13.5" customHeight="1" x14ac:dyDescent="0.2">
      <c r="B4549" s="268"/>
      <c r="C4549" s="268"/>
      <c r="D4549" s="268"/>
      <c r="E4549" s="268"/>
      <c r="F4549" s="268">
        <v>100</v>
      </c>
      <c r="G4549" s="268">
        <v>100</v>
      </c>
      <c r="H4549" s="269"/>
      <c r="I4549" s="270" t="s">
        <v>237</v>
      </c>
      <c r="J4549" s="271">
        <v>75231</v>
      </c>
      <c r="K4549" s="272">
        <v>17726</v>
      </c>
    </row>
    <row r="4550" spans="2:11" s="256" customFormat="1" ht="13.5" customHeight="1" x14ac:dyDescent="0.2">
      <c r="B4550" s="273"/>
      <c r="C4550" s="273"/>
      <c r="D4550" s="273"/>
      <c r="E4550" s="273"/>
      <c r="F4550" s="273">
        <v>100</v>
      </c>
      <c r="G4550" s="273">
        <v>100</v>
      </c>
      <c r="H4550" s="274"/>
      <c r="I4550" s="275" t="s">
        <v>255</v>
      </c>
      <c r="J4550" s="271">
        <v>75231</v>
      </c>
      <c r="K4550" s="272">
        <v>17727</v>
      </c>
    </row>
    <row r="4551" spans="2:11" s="256" customFormat="1" ht="13.5" customHeight="1" x14ac:dyDescent="0.2">
      <c r="B4551" s="268"/>
      <c r="C4551" s="268"/>
      <c r="D4551" s="268"/>
      <c r="E4551" s="268"/>
      <c r="F4551" s="268">
        <v>0</v>
      </c>
      <c r="G4551" s="268">
        <v>0</v>
      </c>
      <c r="H4551" s="269"/>
      <c r="I4551" s="270" t="s">
        <v>256</v>
      </c>
      <c r="J4551" s="271">
        <v>75231</v>
      </c>
      <c r="K4551" s="272">
        <v>13592</v>
      </c>
    </row>
    <row r="4552" spans="2:11" s="256" customFormat="1" ht="13.5" customHeight="1" x14ac:dyDescent="0.2">
      <c r="B4552" s="273"/>
      <c r="C4552" s="273"/>
      <c r="D4552" s="273"/>
      <c r="E4552" s="273"/>
      <c r="F4552" s="273">
        <v>0</v>
      </c>
      <c r="G4552" s="273">
        <v>0</v>
      </c>
      <c r="H4552" s="274"/>
      <c r="I4552" s="275" t="s">
        <v>257</v>
      </c>
      <c r="J4552" s="271">
        <v>75231</v>
      </c>
      <c r="K4552" s="272">
        <v>11566</v>
      </c>
    </row>
    <row r="4553" spans="2:11" s="256" customFormat="1" ht="13.5" customHeight="1" x14ac:dyDescent="0.2">
      <c r="B4553" s="273"/>
      <c r="C4553" s="273"/>
      <c r="D4553" s="273"/>
      <c r="E4553" s="273"/>
      <c r="F4553" s="273">
        <v>0</v>
      </c>
      <c r="G4553" s="273">
        <v>0</v>
      </c>
      <c r="H4553" s="274"/>
      <c r="I4553" s="275" t="s">
        <v>258</v>
      </c>
      <c r="J4553" s="271">
        <v>75231</v>
      </c>
      <c r="K4553" s="272">
        <v>13419</v>
      </c>
    </row>
    <row r="4554" spans="2:11" s="256" customFormat="1" ht="13.5" customHeight="1" x14ac:dyDescent="0.2">
      <c r="B4554" s="273"/>
      <c r="C4554" s="273"/>
      <c r="D4554" s="273"/>
      <c r="E4554" s="273"/>
      <c r="F4554" s="273">
        <v>0</v>
      </c>
      <c r="G4554" s="273">
        <v>0</v>
      </c>
      <c r="H4554" s="274"/>
      <c r="I4554" s="275" t="s">
        <v>259</v>
      </c>
      <c r="J4554" s="271">
        <v>75231</v>
      </c>
      <c r="K4554" s="272">
        <v>11568</v>
      </c>
    </row>
    <row r="4555" spans="2:11" s="256" customFormat="1" ht="13.5" customHeight="1" x14ac:dyDescent="0.2">
      <c r="B4555" s="273"/>
      <c r="C4555" s="273"/>
      <c r="D4555" s="273"/>
      <c r="E4555" s="273"/>
      <c r="F4555" s="273">
        <v>0</v>
      </c>
      <c r="G4555" s="273">
        <v>0</v>
      </c>
      <c r="H4555" s="274"/>
      <c r="I4555" s="275" t="s">
        <v>260</v>
      </c>
      <c r="J4555" s="271">
        <v>75231</v>
      </c>
      <c r="K4555" s="272">
        <v>12479</v>
      </c>
    </row>
    <row r="4556" spans="2:11" s="256" customFormat="1" ht="13.5" customHeight="1" x14ac:dyDescent="0.2">
      <c r="B4556" s="273"/>
      <c r="C4556" s="273"/>
      <c r="D4556" s="273"/>
      <c r="E4556" s="273"/>
      <c r="F4556" s="273">
        <v>0</v>
      </c>
      <c r="G4556" s="273">
        <v>0</v>
      </c>
      <c r="H4556" s="274"/>
      <c r="I4556" s="275" t="s">
        <v>261</v>
      </c>
      <c r="J4556" s="271">
        <v>75231</v>
      </c>
      <c r="K4556" s="272">
        <v>12480</v>
      </c>
    </row>
    <row r="4557" spans="2:11" s="256" customFormat="1" ht="13.5" customHeight="1" x14ac:dyDescent="0.2">
      <c r="B4557" s="273"/>
      <c r="C4557" s="273"/>
      <c r="D4557" s="273"/>
      <c r="E4557" s="273"/>
      <c r="F4557" s="273">
        <v>0</v>
      </c>
      <c r="G4557" s="273">
        <v>0</v>
      </c>
      <c r="H4557" s="274"/>
      <c r="I4557" s="275" t="s">
        <v>262</v>
      </c>
      <c r="J4557" s="271">
        <v>75231</v>
      </c>
      <c r="K4557" s="272">
        <v>11578</v>
      </c>
    </row>
    <row r="4558" spans="2:11" s="256" customFormat="1" ht="13.5" customHeight="1" x14ac:dyDescent="0.2">
      <c r="B4558" s="273"/>
      <c r="C4558" s="273"/>
      <c r="D4558" s="273"/>
      <c r="E4558" s="273"/>
      <c r="F4558" s="273">
        <v>0</v>
      </c>
      <c r="G4558" s="273">
        <v>0</v>
      </c>
      <c r="H4558" s="274"/>
      <c r="I4558" s="275" t="s">
        <v>263</v>
      </c>
      <c r="J4558" s="271">
        <v>75231</v>
      </c>
      <c r="K4558" s="272">
        <v>12497</v>
      </c>
    </row>
    <row r="4559" spans="2:11" s="256" customFormat="1" ht="13.5" customHeight="1" x14ac:dyDescent="0.2">
      <c r="B4559" s="273"/>
      <c r="C4559" s="273"/>
      <c r="D4559" s="273"/>
      <c r="E4559" s="273"/>
      <c r="F4559" s="273">
        <v>0</v>
      </c>
      <c r="G4559" s="273">
        <v>0</v>
      </c>
      <c r="H4559" s="274"/>
      <c r="I4559" s="275" t="s">
        <v>264</v>
      </c>
      <c r="J4559" s="271">
        <v>75231</v>
      </c>
      <c r="K4559" s="272">
        <v>15546</v>
      </c>
    </row>
    <row r="4560" spans="2:11" s="256" customFormat="1" ht="13.5" customHeight="1" x14ac:dyDescent="0.2">
      <c r="B4560" s="273"/>
      <c r="C4560" s="273"/>
      <c r="D4560" s="273"/>
      <c r="E4560" s="273"/>
      <c r="F4560" s="273">
        <v>0</v>
      </c>
      <c r="G4560" s="273">
        <v>0</v>
      </c>
      <c r="H4560" s="274"/>
      <c r="I4560" s="275" t="s">
        <v>265</v>
      </c>
      <c r="J4560" s="271">
        <v>75231</v>
      </c>
      <c r="K4560" s="272">
        <v>12481</v>
      </c>
    </row>
    <row r="4561" spans="2:11" s="256" customFormat="1" ht="13.5" customHeight="1" x14ac:dyDescent="0.2">
      <c r="B4561" s="268"/>
      <c r="C4561" s="268"/>
      <c r="D4561" s="268"/>
      <c r="E4561" s="268"/>
      <c r="F4561" s="268">
        <v>0</v>
      </c>
      <c r="G4561" s="268">
        <v>0</v>
      </c>
      <c r="H4561" s="269"/>
      <c r="I4561" s="270" t="s">
        <v>266</v>
      </c>
      <c r="J4561" s="271">
        <v>75231</v>
      </c>
      <c r="K4561" s="272">
        <v>13594</v>
      </c>
    </row>
    <row r="4562" spans="2:11" s="256" customFormat="1" ht="13.5" customHeight="1" x14ac:dyDescent="0.2">
      <c r="B4562" s="273"/>
      <c r="C4562" s="273"/>
      <c r="D4562" s="273"/>
      <c r="E4562" s="273"/>
      <c r="F4562" s="273">
        <v>0</v>
      </c>
      <c r="G4562" s="273">
        <v>0</v>
      </c>
      <c r="H4562" s="274"/>
      <c r="I4562" s="275" t="s">
        <v>267</v>
      </c>
      <c r="J4562" s="271">
        <v>75231</v>
      </c>
      <c r="K4562" s="272">
        <v>15609</v>
      </c>
    </row>
    <row r="4563" spans="2:11" s="256" customFormat="1" ht="13.5" customHeight="1" x14ac:dyDescent="0.2">
      <c r="B4563" s="273"/>
      <c r="C4563" s="273"/>
      <c r="D4563" s="273"/>
      <c r="E4563" s="273"/>
      <c r="F4563" s="273">
        <v>0</v>
      </c>
      <c r="G4563" s="273">
        <v>0</v>
      </c>
      <c r="H4563" s="274"/>
      <c r="I4563" s="275" t="s">
        <v>268</v>
      </c>
      <c r="J4563" s="271">
        <v>75231</v>
      </c>
      <c r="K4563" s="272">
        <v>11524</v>
      </c>
    </row>
    <row r="4564" spans="2:11" s="256" customFormat="1" ht="13.5" customHeight="1" x14ac:dyDescent="0.2">
      <c r="B4564" s="273"/>
      <c r="C4564" s="273"/>
      <c r="D4564" s="273"/>
      <c r="E4564" s="273"/>
      <c r="F4564" s="273">
        <v>0</v>
      </c>
      <c r="G4564" s="273">
        <v>0</v>
      </c>
      <c r="H4564" s="274"/>
      <c r="I4564" s="275" t="s">
        <v>269</v>
      </c>
      <c r="J4564" s="271">
        <v>75231</v>
      </c>
      <c r="K4564" s="272">
        <v>15745</v>
      </c>
    </row>
    <row r="4565" spans="2:11" s="256" customFormat="1" ht="13.5" customHeight="1" x14ac:dyDescent="0.2">
      <c r="B4565" s="273"/>
      <c r="C4565" s="273"/>
      <c r="D4565" s="273"/>
      <c r="E4565" s="273"/>
      <c r="F4565" s="273">
        <v>0</v>
      </c>
      <c r="G4565" s="273">
        <v>0</v>
      </c>
      <c r="H4565" s="274"/>
      <c r="I4565" s="275" t="s">
        <v>270</v>
      </c>
      <c r="J4565" s="271">
        <v>75231</v>
      </c>
      <c r="K4565" s="272">
        <v>15545</v>
      </c>
    </row>
    <row r="4566" spans="2:11" s="256" customFormat="1" ht="13.5" customHeight="1" x14ac:dyDescent="0.2">
      <c r="B4566" s="268"/>
      <c r="C4566" s="268"/>
      <c r="D4566" s="268"/>
      <c r="E4566" s="268"/>
      <c r="F4566" s="268">
        <v>0</v>
      </c>
      <c r="G4566" s="268">
        <v>0</v>
      </c>
      <c r="H4566" s="269"/>
      <c r="I4566" s="270" t="s">
        <v>238</v>
      </c>
      <c r="J4566" s="271">
        <v>75231</v>
      </c>
      <c r="K4566" s="272">
        <v>13595</v>
      </c>
    </row>
    <row r="4567" spans="2:11" s="256" customFormat="1" ht="13.5" customHeight="1" x14ac:dyDescent="0.2">
      <c r="B4567" s="273"/>
      <c r="C4567" s="273"/>
      <c r="D4567" s="273"/>
      <c r="E4567" s="273"/>
      <c r="F4567" s="273">
        <v>0</v>
      </c>
      <c r="G4567" s="273">
        <v>0</v>
      </c>
      <c r="H4567" s="274"/>
      <c r="I4567" s="275" t="s">
        <v>271</v>
      </c>
      <c r="J4567" s="271">
        <v>75231</v>
      </c>
      <c r="K4567" s="272">
        <v>15610</v>
      </c>
    </row>
    <row r="4568" spans="2:11" s="256" customFormat="1" ht="13.5" customHeight="1" x14ac:dyDescent="0.2">
      <c r="B4568" s="273"/>
      <c r="C4568" s="273"/>
      <c r="D4568" s="273"/>
      <c r="E4568" s="273"/>
      <c r="F4568" s="273">
        <v>0</v>
      </c>
      <c r="G4568" s="273">
        <v>0</v>
      </c>
      <c r="H4568" s="274"/>
      <c r="I4568" s="275" t="s">
        <v>246</v>
      </c>
      <c r="J4568" s="271">
        <v>75231</v>
      </c>
      <c r="K4568" s="272">
        <v>15611</v>
      </c>
    </row>
    <row r="4569" spans="2:11" s="256" customFormat="1" ht="13.5" customHeight="1" x14ac:dyDescent="0.2">
      <c r="B4569" s="273"/>
      <c r="C4569" s="273"/>
      <c r="D4569" s="273"/>
      <c r="E4569" s="273"/>
      <c r="F4569" s="273">
        <v>0</v>
      </c>
      <c r="G4569" s="273">
        <v>0</v>
      </c>
      <c r="H4569" s="274"/>
      <c r="I4569" s="275" t="s">
        <v>272</v>
      </c>
      <c r="J4569" s="271">
        <v>75231</v>
      </c>
      <c r="K4569" s="272">
        <v>15608</v>
      </c>
    </row>
    <row r="4570" spans="2:11" s="256" customFormat="1" ht="13.5" customHeight="1" x14ac:dyDescent="0.2">
      <c r="B4570" s="268"/>
      <c r="C4570" s="268"/>
      <c r="D4570" s="268"/>
      <c r="E4570" s="268"/>
      <c r="F4570" s="268">
        <v>0</v>
      </c>
      <c r="G4570" s="268">
        <v>0</v>
      </c>
      <c r="H4570" s="269"/>
      <c r="I4570" s="270" t="s">
        <v>273</v>
      </c>
      <c r="J4570" s="271">
        <v>75231</v>
      </c>
      <c r="K4570" s="272">
        <v>15584</v>
      </c>
    </row>
    <row r="4571" spans="2:11" s="256" customFormat="1" ht="13.5" customHeight="1" x14ac:dyDescent="0.2">
      <c r="B4571" s="268"/>
      <c r="C4571" s="268"/>
      <c r="D4571" s="268"/>
      <c r="E4571" s="268"/>
      <c r="F4571" s="268">
        <v>0</v>
      </c>
      <c r="G4571" s="268">
        <v>0</v>
      </c>
      <c r="H4571" s="269"/>
      <c r="I4571" s="270" t="s">
        <v>274</v>
      </c>
      <c r="J4571" s="271">
        <v>75231</v>
      </c>
      <c r="K4571" s="272">
        <v>17728</v>
      </c>
    </row>
    <row r="4572" spans="2:11" s="256" customFormat="1" ht="13.5" customHeight="1" x14ac:dyDescent="0.2">
      <c r="B4572" s="268"/>
      <c r="C4572" s="268"/>
      <c r="D4572" s="268"/>
      <c r="E4572" s="268"/>
      <c r="F4572" s="268">
        <v>0</v>
      </c>
      <c r="G4572" s="268">
        <v>0</v>
      </c>
      <c r="H4572" s="269"/>
      <c r="I4572" s="270" t="s">
        <v>275</v>
      </c>
      <c r="J4572" s="271">
        <v>75231</v>
      </c>
      <c r="K4572" s="272">
        <v>15624</v>
      </c>
    </row>
    <row r="4573" spans="2:11" s="256" customFormat="1" ht="13.5" customHeight="1" x14ac:dyDescent="0.2">
      <c r="B4573" s="268"/>
      <c r="C4573" s="268"/>
      <c r="D4573" s="268"/>
      <c r="E4573" s="268"/>
      <c r="F4573" s="268">
        <v>100</v>
      </c>
      <c r="G4573" s="268">
        <v>100</v>
      </c>
      <c r="H4573" s="269"/>
      <c r="I4573" s="270" t="s">
        <v>276</v>
      </c>
      <c r="J4573" s="271">
        <v>75231</v>
      </c>
      <c r="K4573" s="272">
        <v>15644</v>
      </c>
    </row>
    <row r="4574" spans="2:11" s="256" customFormat="1" ht="13.5" customHeight="1" x14ac:dyDescent="0.2">
      <c r="B4574" s="268"/>
      <c r="C4574" s="268"/>
      <c r="D4574" s="268"/>
      <c r="E4574" s="268"/>
      <c r="F4574" s="268">
        <v>0</v>
      </c>
      <c r="G4574" s="268">
        <v>0</v>
      </c>
      <c r="H4574" s="269"/>
      <c r="I4574" s="270" t="s">
        <v>239</v>
      </c>
      <c r="J4574" s="271">
        <v>75231</v>
      </c>
      <c r="K4574" s="272">
        <v>15704</v>
      </c>
    </row>
    <row r="4575" spans="2:11" s="256" customFormat="1" ht="13.5" customHeight="1" x14ac:dyDescent="0.2">
      <c r="B4575" s="268"/>
      <c r="C4575" s="268"/>
      <c r="D4575" s="268"/>
      <c r="E4575" s="268"/>
      <c r="F4575" s="268">
        <v>0</v>
      </c>
      <c r="G4575" s="268">
        <v>0</v>
      </c>
      <c r="H4575" s="269"/>
      <c r="I4575" s="270" t="s">
        <v>277</v>
      </c>
      <c r="J4575" s="271">
        <v>75231</v>
      </c>
      <c r="K4575" s="272">
        <v>15749</v>
      </c>
    </row>
    <row r="4576" spans="2:11" s="256" customFormat="1" ht="13.5" customHeight="1" x14ac:dyDescent="0.2">
      <c r="B4576" s="268"/>
      <c r="C4576" s="268"/>
      <c r="D4576" s="268"/>
      <c r="E4576" s="268"/>
      <c r="F4576" s="268">
        <v>100</v>
      </c>
      <c r="G4576" s="268">
        <v>100</v>
      </c>
      <c r="H4576" s="269"/>
      <c r="I4576" s="270" t="s">
        <v>278</v>
      </c>
      <c r="J4576" s="271">
        <v>75231</v>
      </c>
      <c r="K4576" s="272">
        <v>11258</v>
      </c>
    </row>
    <row r="4577" spans="2:11" s="256" customFormat="1" ht="13.5" customHeight="1" x14ac:dyDescent="0.2">
      <c r="B4577" s="268"/>
      <c r="C4577" s="268"/>
      <c r="D4577" s="268"/>
      <c r="E4577" s="268"/>
      <c r="F4577" s="268">
        <v>0</v>
      </c>
      <c r="G4577" s="268">
        <v>0</v>
      </c>
      <c r="H4577" s="269"/>
      <c r="I4577" s="270" t="s">
        <v>240</v>
      </c>
      <c r="J4577" s="271">
        <v>75231</v>
      </c>
      <c r="K4577" s="272">
        <v>15705</v>
      </c>
    </row>
    <row r="4578" spans="2:11" s="256" customFormat="1" ht="13.5" customHeight="1" x14ac:dyDescent="0.2">
      <c r="B4578" s="268"/>
      <c r="C4578" s="268"/>
      <c r="D4578" s="268"/>
      <c r="E4578" s="268"/>
      <c r="F4578" s="268">
        <v>0</v>
      </c>
      <c r="G4578" s="268">
        <v>0</v>
      </c>
      <c r="H4578" s="269"/>
      <c r="I4578" s="270" t="s">
        <v>279</v>
      </c>
      <c r="J4578" s="271">
        <v>75231</v>
      </c>
      <c r="K4578" s="272">
        <v>16144</v>
      </c>
    </row>
    <row r="4579" spans="2:11" s="256" customFormat="1" ht="13.5" customHeight="1" x14ac:dyDescent="0.2">
      <c r="B4579" s="273"/>
      <c r="C4579" s="273"/>
      <c r="D4579" s="273"/>
      <c r="E4579" s="273"/>
      <c r="F4579" s="273">
        <v>0</v>
      </c>
      <c r="G4579" s="273">
        <v>0</v>
      </c>
      <c r="H4579" s="274"/>
      <c r="I4579" s="275" t="s">
        <v>508</v>
      </c>
      <c r="J4579" s="271">
        <v>75231</v>
      </c>
      <c r="K4579" s="272">
        <v>12755</v>
      </c>
    </row>
    <row r="4580" spans="2:11" s="256" customFormat="1" ht="13.5" customHeight="1" x14ac:dyDescent="0.2">
      <c r="B4580" s="273"/>
      <c r="C4580" s="273"/>
      <c r="D4580" s="273"/>
      <c r="E4580" s="273"/>
      <c r="F4580" s="273">
        <v>0</v>
      </c>
      <c r="G4580" s="273">
        <v>0</v>
      </c>
      <c r="H4580" s="274"/>
      <c r="I4580" s="275" t="s">
        <v>509</v>
      </c>
      <c r="J4580" s="271">
        <v>75231</v>
      </c>
      <c r="K4580" s="272">
        <v>12359</v>
      </c>
    </row>
    <row r="4581" spans="2:11" s="256" customFormat="1" ht="26.25" customHeight="1" x14ac:dyDescent="0.2"/>
    <row r="4582" spans="2:11" s="256" customFormat="1" ht="13.5" customHeight="1" x14ac:dyDescent="0.2">
      <c r="B4582" s="257"/>
      <c r="C4582" s="258"/>
      <c r="D4582" s="258"/>
      <c r="E4582" s="258"/>
      <c r="F4582" s="258"/>
      <c r="G4582" s="259"/>
      <c r="H4582" s="260" t="s">
        <v>417</v>
      </c>
      <c r="I4582" s="261"/>
      <c r="J4582" s="262" t="s">
        <v>228</v>
      </c>
      <c r="K4582" s="262" t="s">
        <v>229</v>
      </c>
    </row>
    <row r="4583" spans="2:11" s="256" customFormat="1" ht="13.5" customHeight="1" x14ac:dyDescent="0.2">
      <c r="B4583" s="263"/>
      <c r="C4583" s="264"/>
      <c r="D4583" s="264"/>
      <c r="E4583" s="264"/>
      <c r="F4583" s="369" t="s">
        <v>666</v>
      </c>
      <c r="G4583" s="369"/>
      <c r="H4583" s="369"/>
      <c r="I4583" s="261"/>
      <c r="J4583" s="261"/>
      <c r="K4583" s="265"/>
    </row>
    <row r="4584" spans="2:11" s="256" customFormat="1" ht="13.5" customHeight="1" x14ac:dyDescent="0.2">
      <c r="B4584" s="367" t="s">
        <v>231</v>
      </c>
      <c r="C4584" s="367"/>
      <c r="D4584" s="367" t="s">
        <v>232</v>
      </c>
      <c r="E4584" s="367"/>
      <c r="F4584" s="266" t="s">
        <v>232</v>
      </c>
      <c r="G4584" s="266" t="s">
        <v>232</v>
      </c>
      <c r="H4584" s="368" t="s">
        <v>231</v>
      </c>
      <c r="I4584" s="267" t="s">
        <v>233</v>
      </c>
      <c r="J4584" s="261"/>
      <c r="K4584" s="265"/>
    </row>
    <row r="4585" spans="2:11" s="256" customFormat="1" ht="13.5" customHeight="1" x14ac:dyDescent="0.2">
      <c r="B4585" s="266" t="s">
        <v>234</v>
      </c>
      <c r="C4585" s="266" t="s">
        <v>235</v>
      </c>
      <c r="D4585" s="266" t="s">
        <v>234</v>
      </c>
      <c r="E4585" s="266" t="s">
        <v>235</v>
      </c>
      <c r="F4585" s="266" t="s">
        <v>592</v>
      </c>
      <c r="G4585" s="266" t="s">
        <v>594</v>
      </c>
      <c r="H4585" s="368"/>
      <c r="I4585" s="261"/>
      <c r="J4585" s="261"/>
      <c r="K4585" s="265"/>
    </row>
    <row r="4586" spans="2:11" s="256" customFormat="1" ht="13.5" customHeight="1" x14ac:dyDescent="0.2">
      <c r="B4586" s="268"/>
      <c r="C4586" s="268"/>
      <c r="D4586" s="268">
        <v>0</v>
      </c>
      <c r="E4586" s="268">
        <v>0</v>
      </c>
      <c r="F4586" s="268">
        <v>0</v>
      </c>
      <c r="G4586" s="268">
        <v>0</v>
      </c>
      <c r="H4586" s="269"/>
      <c r="I4586" s="270" t="s">
        <v>236</v>
      </c>
      <c r="J4586" s="271">
        <v>75258</v>
      </c>
      <c r="K4586" s="272">
        <v>13591</v>
      </c>
    </row>
    <row r="4587" spans="2:11" s="256" customFormat="1" ht="13.5" customHeight="1" x14ac:dyDescent="0.2">
      <c r="B4587" s="268"/>
      <c r="C4587" s="268"/>
      <c r="D4587" s="268"/>
      <c r="E4587" s="268"/>
      <c r="F4587" s="268">
        <v>0</v>
      </c>
      <c r="G4587" s="268">
        <v>0</v>
      </c>
      <c r="H4587" s="269"/>
      <c r="I4587" s="270" t="s">
        <v>250</v>
      </c>
      <c r="J4587" s="271">
        <v>75258</v>
      </c>
      <c r="K4587" s="272">
        <v>19967</v>
      </c>
    </row>
    <row r="4588" spans="2:11" s="256" customFormat="1" ht="13.5" customHeight="1" x14ac:dyDescent="0.2">
      <c r="B4588" s="273"/>
      <c r="C4588" s="273"/>
      <c r="D4588" s="273"/>
      <c r="E4588" s="273"/>
      <c r="F4588" s="273">
        <v>0</v>
      </c>
      <c r="G4588" s="273">
        <v>0</v>
      </c>
      <c r="H4588" s="274"/>
      <c r="I4588" s="275" t="s">
        <v>251</v>
      </c>
      <c r="J4588" s="271">
        <v>75258</v>
      </c>
      <c r="K4588" s="272">
        <v>15744</v>
      </c>
    </row>
    <row r="4589" spans="2:11" s="256" customFormat="1" ht="13.5" customHeight="1" x14ac:dyDescent="0.2">
      <c r="B4589" s="273"/>
      <c r="C4589" s="273"/>
      <c r="D4589" s="273"/>
      <c r="E4589" s="273"/>
      <c r="F4589" s="273">
        <v>0</v>
      </c>
      <c r="G4589" s="273">
        <v>0</v>
      </c>
      <c r="H4589" s="274"/>
      <c r="I4589" s="275" t="s">
        <v>252</v>
      </c>
      <c r="J4589" s="271">
        <v>75258</v>
      </c>
      <c r="K4589" s="272">
        <v>13462</v>
      </c>
    </row>
    <row r="4590" spans="2:11" s="256" customFormat="1" ht="13.5" customHeight="1" x14ac:dyDescent="0.2">
      <c r="B4590" s="273"/>
      <c r="C4590" s="273"/>
      <c r="D4590" s="273"/>
      <c r="E4590" s="273"/>
      <c r="F4590" s="273">
        <v>0</v>
      </c>
      <c r="G4590" s="273">
        <v>0</v>
      </c>
      <c r="H4590" s="274"/>
      <c r="I4590" s="275" t="s">
        <v>253</v>
      </c>
      <c r="J4590" s="271">
        <v>75258</v>
      </c>
      <c r="K4590" s="272">
        <v>15544</v>
      </c>
    </row>
    <row r="4591" spans="2:11" s="256" customFormat="1" ht="13.5" customHeight="1" x14ac:dyDescent="0.2">
      <c r="B4591" s="273"/>
      <c r="C4591" s="273"/>
      <c r="D4591" s="273"/>
      <c r="E4591" s="273"/>
      <c r="F4591" s="273">
        <v>0</v>
      </c>
      <c r="G4591" s="273">
        <v>0</v>
      </c>
      <c r="H4591" s="274"/>
      <c r="I4591" s="275" t="s">
        <v>254</v>
      </c>
      <c r="J4591" s="271">
        <v>75258</v>
      </c>
      <c r="K4591" s="272">
        <v>12978</v>
      </c>
    </row>
    <row r="4592" spans="2:11" s="256" customFormat="1" ht="13.5" customHeight="1" x14ac:dyDescent="0.2">
      <c r="B4592" s="268">
        <v>0.25</v>
      </c>
      <c r="C4592" s="268">
        <v>0</v>
      </c>
      <c r="D4592" s="268">
        <v>60</v>
      </c>
      <c r="E4592" s="268">
        <v>0</v>
      </c>
      <c r="F4592" s="268">
        <v>51.988894787285098</v>
      </c>
      <c r="G4592" s="268">
        <v>52.072105313084897</v>
      </c>
      <c r="H4592" s="269">
        <v>9.5081543661141799E-2</v>
      </c>
      <c r="I4592" s="270" t="s">
        <v>237</v>
      </c>
      <c r="J4592" s="271">
        <v>75258</v>
      </c>
      <c r="K4592" s="272">
        <v>17726</v>
      </c>
    </row>
    <row r="4593" spans="2:11" s="256" customFormat="1" ht="13.5" customHeight="1" x14ac:dyDescent="0.2">
      <c r="B4593" s="273"/>
      <c r="C4593" s="273"/>
      <c r="D4593" s="273"/>
      <c r="E4593" s="273"/>
      <c r="F4593" s="273">
        <v>10.234142531905301</v>
      </c>
      <c r="G4593" s="273">
        <v>10.208923278391801</v>
      </c>
      <c r="H4593" s="274"/>
      <c r="I4593" s="275" t="s">
        <v>255</v>
      </c>
      <c r="J4593" s="271">
        <v>75258</v>
      </c>
      <c r="K4593" s="272">
        <v>17727</v>
      </c>
    </row>
    <row r="4594" spans="2:11" s="256" customFormat="1" ht="13.5" customHeight="1" x14ac:dyDescent="0.2">
      <c r="B4594" s="268"/>
      <c r="C4594" s="268"/>
      <c r="D4594" s="268"/>
      <c r="E4594" s="268"/>
      <c r="F4594" s="268">
        <v>41.754752255379799</v>
      </c>
      <c r="G4594" s="268">
        <v>41.863182034693196</v>
      </c>
      <c r="H4594" s="269">
        <v>0.11838615014114599</v>
      </c>
      <c r="I4594" s="270" t="s">
        <v>256</v>
      </c>
      <c r="J4594" s="271">
        <v>75258</v>
      </c>
      <c r="K4594" s="272">
        <v>13592</v>
      </c>
    </row>
    <row r="4595" spans="2:11" s="256" customFormat="1" ht="13.5" customHeight="1" x14ac:dyDescent="0.2">
      <c r="B4595" s="273"/>
      <c r="C4595" s="273"/>
      <c r="D4595" s="273"/>
      <c r="E4595" s="273"/>
      <c r="F4595" s="273">
        <v>41.754752255379799</v>
      </c>
      <c r="G4595" s="273">
        <v>41.863182034693196</v>
      </c>
      <c r="H4595" s="274">
        <v>0.11838615014114599</v>
      </c>
      <c r="I4595" s="275" t="s">
        <v>257</v>
      </c>
      <c r="J4595" s="271">
        <v>75258</v>
      </c>
      <c r="K4595" s="272">
        <v>11566</v>
      </c>
    </row>
    <row r="4596" spans="2:11" s="256" customFormat="1" ht="13.5" customHeight="1" x14ac:dyDescent="0.2">
      <c r="B4596" s="273"/>
      <c r="C4596" s="273"/>
      <c r="D4596" s="273"/>
      <c r="E4596" s="273"/>
      <c r="F4596" s="273">
        <v>0</v>
      </c>
      <c r="G4596" s="273">
        <v>0</v>
      </c>
      <c r="H4596" s="274"/>
      <c r="I4596" s="275" t="s">
        <v>258</v>
      </c>
      <c r="J4596" s="271">
        <v>75258</v>
      </c>
      <c r="K4596" s="272">
        <v>13419</v>
      </c>
    </row>
    <row r="4597" spans="2:11" s="256" customFormat="1" ht="13.5" customHeight="1" x14ac:dyDescent="0.2">
      <c r="B4597" s="273"/>
      <c r="C4597" s="273"/>
      <c r="D4597" s="273"/>
      <c r="E4597" s="273"/>
      <c r="F4597" s="273">
        <v>0</v>
      </c>
      <c r="G4597" s="273">
        <v>0</v>
      </c>
      <c r="H4597" s="274"/>
      <c r="I4597" s="275" t="s">
        <v>259</v>
      </c>
      <c r="J4597" s="271">
        <v>75258</v>
      </c>
      <c r="K4597" s="272">
        <v>11568</v>
      </c>
    </row>
    <row r="4598" spans="2:11" s="256" customFormat="1" ht="13.5" customHeight="1" x14ac:dyDescent="0.2">
      <c r="B4598" s="273"/>
      <c r="C4598" s="273"/>
      <c r="D4598" s="273"/>
      <c r="E4598" s="273"/>
      <c r="F4598" s="273">
        <v>0</v>
      </c>
      <c r="G4598" s="273">
        <v>0</v>
      </c>
      <c r="H4598" s="274"/>
      <c r="I4598" s="275" t="s">
        <v>260</v>
      </c>
      <c r="J4598" s="271">
        <v>75258</v>
      </c>
      <c r="K4598" s="272">
        <v>12479</v>
      </c>
    </row>
    <row r="4599" spans="2:11" s="256" customFormat="1" ht="13.5" customHeight="1" x14ac:dyDescent="0.2">
      <c r="B4599" s="273"/>
      <c r="C4599" s="273"/>
      <c r="D4599" s="273"/>
      <c r="E4599" s="273"/>
      <c r="F4599" s="273">
        <v>0</v>
      </c>
      <c r="G4599" s="273">
        <v>0</v>
      </c>
      <c r="H4599" s="274"/>
      <c r="I4599" s="275" t="s">
        <v>261</v>
      </c>
      <c r="J4599" s="271">
        <v>75258</v>
      </c>
      <c r="K4599" s="272">
        <v>12480</v>
      </c>
    </row>
    <row r="4600" spans="2:11" s="256" customFormat="1" ht="13.5" customHeight="1" x14ac:dyDescent="0.2">
      <c r="B4600" s="273"/>
      <c r="C4600" s="273"/>
      <c r="D4600" s="273"/>
      <c r="E4600" s="273"/>
      <c r="F4600" s="273">
        <v>0</v>
      </c>
      <c r="G4600" s="273">
        <v>0</v>
      </c>
      <c r="H4600" s="274"/>
      <c r="I4600" s="275" t="s">
        <v>262</v>
      </c>
      <c r="J4600" s="271">
        <v>75258</v>
      </c>
      <c r="K4600" s="272">
        <v>11578</v>
      </c>
    </row>
    <row r="4601" spans="2:11" s="256" customFormat="1" ht="13.5" customHeight="1" x14ac:dyDescent="0.2">
      <c r="B4601" s="273"/>
      <c r="C4601" s="273"/>
      <c r="D4601" s="273"/>
      <c r="E4601" s="273"/>
      <c r="F4601" s="273">
        <v>0</v>
      </c>
      <c r="G4601" s="273">
        <v>0</v>
      </c>
      <c r="H4601" s="274"/>
      <c r="I4601" s="275" t="s">
        <v>263</v>
      </c>
      <c r="J4601" s="271">
        <v>75258</v>
      </c>
      <c r="K4601" s="272">
        <v>12497</v>
      </c>
    </row>
    <row r="4602" spans="2:11" s="256" customFormat="1" ht="13.5" customHeight="1" x14ac:dyDescent="0.2">
      <c r="B4602" s="273"/>
      <c r="C4602" s="273"/>
      <c r="D4602" s="273"/>
      <c r="E4602" s="273"/>
      <c r="F4602" s="273">
        <v>0</v>
      </c>
      <c r="G4602" s="273">
        <v>0</v>
      </c>
      <c r="H4602" s="274"/>
      <c r="I4602" s="275" t="s">
        <v>264</v>
      </c>
      <c r="J4602" s="271">
        <v>75258</v>
      </c>
      <c r="K4602" s="272">
        <v>15546</v>
      </c>
    </row>
    <row r="4603" spans="2:11" s="256" customFormat="1" ht="13.5" customHeight="1" x14ac:dyDescent="0.2">
      <c r="B4603" s="273"/>
      <c r="C4603" s="273"/>
      <c r="D4603" s="273"/>
      <c r="E4603" s="273"/>
      <c r="F4603" s="273">
        <v>0</v>
      </c>
      <c r="G4603" s="273">
        <v>0</v>
      </c>
      <c r="H4603" s="274"/>
      <c r="I4603" s="275" t="s">
        <v>265</v>
      </c>
      <c r="J4603" s="271">
        <v>75258</v>
      </c>
      <c r="K4603" s="272">
        <v>12481</v>
      </c>
    </row>
    <row r="4604" spans="2:11" s="256" customFormat="1" ht="13.5" customHeight="1" x14ac:dyDescent="0.2">
      <c r="B4604" s="268"/>
      <c r="C4604" s="268"/>
      <c r="D4604" s="268"/>
      <c r="E4604" s="268"/>
      <c r="F4604" s="268">
        <v>1.1949738601832898</v>
      </c>
      <c r="G4604" s="268">
        <v>1.20543647297057</v>
      </c>
      <c r="H4604" s="269"/>
      <c r="I4604" s="270" t="s">
        <v>266</v>
      </c>
      <c r="J4604" s="271">
        <v>75258</v>
      </c>
      <c r="K4604" s="272">
        <v>13594</v>
      </c>
    </row>
    <row r="4605" spans="2:11" s="256" customFormat="1" ht="13.5" customHeight="1" x14ac:dyDescent="0.2">
      <c r="B4605" s="273"/>
      <c r="C4605" s="273"/>
      <c r="D4605" s="273"/>
      <c r="E4605" s="273"/>
      <c r="F4605" s="273">
        <v>0</v>
      </c>
      <c r="G4605" s="273">
        <v>0</v>
      </c>
      <c r="H4605" s="274"/>
      <c r="I4605" s="275" t="s">
        <v>267</v>
      </c>
      <c r="J4605" s="271">
        <v>75258</v>
      </c>
      <c r="K4605" s="272">
        <v>15609</v>
      </c>
    </row>
    <row r="4606" spans="2:11" s="256" customFormat="1" ht="13.5" customHeight="1" x14ac:dyDescent="0.2">
      <c r="B4606" s="273"/>
      <c r="C4606" s="273"/>
      <c r="D4606" s="273"/>
      <c r="E4606" s="273"/>
      <c r="F4606" s="273">
        <v>0</v>
      </c>
      <c r="G4606" s="273">
        <v>0</v>
      </c>
      <c r="H4606" s="274"/>
      <c r="I4606" s="275" t="s">
        <v>268</v>
      </c>
      <c r="J4606" s="271">
        <v>75258</v>
      </c>
      <c r="K4606" s="272">
        <v>11524</v>
      </c>
    </row>
    <row r="4607" spans="2:11" s="256" customFormat="1" ht="13.5" customHeight="1" x14ac:dyDescent="0.2">
      <c r="B4607" s="273"/>
      <c r="C4607" s="273"/>
      <c r="D4607" s="273"/>
      <c r="E4607" s="273"/>
      <c r="F4607" s="273">
        <v>0</v>
      </c>
      <c r="G4607" s="273">
        <v>0</v>
      </c>
      <c r="H4607" s="274"/>
      <c r="I4607" s="275" t="s">
        <v>269</v>
      </c>
      <c r="J4607" s="271">
        <v>75258</v>
      </c>
      <c r="K4607" s="272">
        <v>15745</v>
      </c>
    </row>
    <row r="4608" spans="2:11" s="256" customFormat="1" ht="13.5" customHeight="1" x14ac:dyDescent="0.2">
      <c r="B4608" s="273"/>
      <c r="C4608" s="273"/>
      <c r="D4608" s="273"/>
      <c r="E4608" s="273"/>
      <c r="F4608" s="273">
        <v>0</v>
      </c>
      <c r="G4608" s="273">
        <v>0</v>
      </c>
      <c r="H4608" s="274"/>
      <c r="I4608" s="275" t="s">
        <v>270</v>
      </c>
      <c r="J4608" s="271">
        <v>75258</v>
      </c>
      <c r="K4608" s="272">
        <v>15545</v>
      </c>
    </row>
    <row r="4609" spans="2:11" s="256" customFormat="1" ht="13.5" customHeight="1" x14ac:dyDescent="0.2">
      <c r="B4609" s="268"/>
      <c r="C4609" s="268"/>
      <c r="D4609" s="268"/>
      <c r="E4609" s="268"/>
      <c r="F4609" s="268">
        <v>46.816131352531698</v>
      </c>
      <c r="G4609" s="268">
        <v>46.722458213944492</v>
      </c>
      <c r="H4609" s="269"/>
      <c r="I4609" s="270" t="s">
        <v>238</v>
      </c>
      <c r="J4609" s="271">
        <v>75258</v>
      </c>
      <c r="K4609" s="272">
        <v>13595</v>
      </c>
    </row>
    <row r="4610" spans="2:11" s="256" customFormat="1" ht="13.5" customHeight="1" x14ac:dyDescent="0.2">
      <c r="B4610" s="273"/>
      <c r="C4610" s="273"/>
      <c r="D4610" s="273"/>
      <c r="E4610" s="273"/>
      <c r="F4610" s="273">
        <v>0</v>
      </c>
      <c r="G4610" s="273">
        <v>0</v>
      </c>
      <c r="H4610" s="274"/>
      <c r="I4610" s="275" t="s">
        <v>271</v>
      </c>
      <c r="J4610" s="271">
        <v>75258</v>
      </c>
      <c r="K4610" s="272">
        <v>15610</v>
      </c>
    </row>
    <row r="4611" spans="2:11" s="256" customFormat="1" ht="13.5" customHeight="1" x14ac:dyDescent="0.2">
      <c r="B4611" s="273"/>
      <c r="C4611" s="273"/>
      <c r="D4611" s="273"/>
      <c r="E4611" s="273"/>
      <c r="F4611" s="273">
        <v>21.595242050124401</v>
      </c>
      <c r="G4611" s="273">
        <v>21.614680031159597</v>
      </c>
      <c r="H4611" s="274"/>
      <c r="I4611" s="275" t="s">
        <v>246</v>
      </c>
      <c r="J4611" s="271">
        <v>75258</v>
      </c>
      <c r="K4611" s="272">
        <v>15611</v>
      </c>
    </row>
    <row r="4612" spans="2:11" s="256" customFormat="1" ht="13.5" customHeight="1" x14ac:dyDescent="0.2">
      <c r="B4612" s="273"/>
      <c r="C4612" s="273"/>
      <c r="D4612" s="273"/>
      <c r="E4612" s="273"/>
      <c r="F4612" s="273">
        <v>25.220889302407201</v>
      </c>
      <c r="G4612" s="273">
        <v>25.107778182784902</v>
      </c>
      <c r="H4612" s="274"/>
      <c r="I4612" s="275" t="s">
        <v>272</v>
      </c>
      <c r="J4612" s="271">
        <v>75258</v>
      </c>
      <c r="K4612" s="272">
        <v>15608</v>
      </c>
    </row>
    <row r="4613" spans="2:11" s="256" customFormat="1" ht="13.5" customHeight="1" x14ac:dyDescent="0.2">
      <c r="B4613" s="268"/>
      <c r="C4613" s="268"/>
      <c r="D4613" s="268"/>
      <c r="E4613" s="268"/>
      <c r="F4613" s="268">
        <v>0</v>
      </c>
      <c r="G4613" s="268">
        <v>0</v>
      </c>
      <c r="H4613" s="269"/>
      <c r="I4613" s="270" t="s">
        <v>273</v>
      </c>
      <c r="J4613" s="271">
        <v>75258</v>
      </c>
      <c r="K4613" s="272">
        <v>15584</v>
      </c>
    </row>
    <row r="4614" spans="2:11" s="256" customFormat="1" ht="13.5" customHeight="1" x14ac:dyDescent="0.2">
      <c r="B4614" s="268"/>
      <c r="C4614" s="268"/>
      <c r="D4614" s="268"/>
      <c r="E4614" s="268"/>
      <c r="F4614" s="268">
        <v>0</v>
      </c>
      <c r="G4614" s="268">
        <v>0</v>
      </c>
      <c r="H4614" s="269"/>
      <c r="I4614" s="270" t="s">
        <v>274</v>
      </c>
      <c r="J4614" s="271">
        <v>75258</v>
      </c>
      <c r="K4614" s="272">
        <v>17728</v>
      </c>
    </row>
    <row r="4615" spans="2:11" s="256" customFormat="1" ht="13.5" customHeight="1" x14ac:dyDescent="0.2">
      <c r="B4615" s="268"/>
      <c r="C4615" s="268"/>
      <c r="D4615" s="268"/>
      <c r="E4615" s="268"/>
      <c r="F4615" s="268">
        <v>0</v>
      </c>
      <c r="G4615" s="268">
        <v>0</v>
      </c>
      <c r="H4615" s="269"/>
      <c r="I4615" s="270" t="s">
        <v>275</v>
      </c>
      <c r="J4615" s="271">
        <v>75258</v>
      </c>
      <c r="K4615" s="272">
        <v>15624</v>
      </c>
    </row>
    <row r="4616" spans="2:11" s="256" customFormat="1" ht="13.5" customHeight="1" x14ac:dyDescent="0.2">
      <c r="B4616" s="268"/>
      <c r="C4616" s="268"/>
      <c r="D4616" s="268"/>
      <c r="E4616" s="268"/>
      <c r="F4616" s="268">
        <v>11.429116392088497</v>
      </c>
      <c r="G4616" s="268">
        <v>11.4143597513623</v>
      </c>
      <c r="H4616" s="269"/>
      <c r="I4616" s="270" t="s">
        <v>276</v>
      </c>
      <c r="J4616" s="271">
        <v>75258</v>
      </c>
      <c r="K4616" s="272">
        <v>15644</v>
      </c>
    </row>
    <row r="4617" spans="2:11" s="256" customFormat="1" ht="13.5" customHeight="1" x14ac:dyDescent="0.2">
      <c r="B4617" s="268"/>
      <c r="C4617" s="268"/>
      <c r="D4617" s="268">
        <v>0</v>
      </c>
      <c r="E4617" s="268">
        <v>0</v>
      </c>
      <c r="F4617" s="268">
        <v>0</v>
      </c>
      <c r="G4617" s="268">
        <v>0</v>
      </c>
      <c r="H4617" s="269"/>
      <c r="I4617" s="270" t="s">
        <v>239</v>
      </c>
      <c r="J4617" s="271">
        <v>75258</v>
      </c>
      <c r="K4617" s="272">
        <v>15704</v>
      </c>
    </row>
    <row r="4618" spans="2:11" s="256" customFormat="1" ht="13.5" customHeight="1" x14ac:dyDescent="0.2">
      <c r="B4618" s="268"/>
      <c r="C4618" s="268"/>
      <c r="D4618" s="268"/>
      <c r="E4618" s="268"/>
      <c r="F4618" s="268">
        <v>0</v>
      </c>
      <c r="G4618" s="268">
        <v>0</v>
      </c>
      <c r="H4618" s="269"/>
      <c r="I4618" s="270" t="s">
        <v>277</v>
      </c>
      <c r="J4618" s="271">
        <v>75258</v>
      </c>
      <c r="K4618" s="272">
        <v>15749</v>
      </c>
    </row>
    <row r="4619" spans="2:11" s="256" customFormat="1" ht="13.5" customHeight="1" x14ac:dyDescent="0.2">
      <c r="B4619" s="268"/>
      <c r="C4619" s="268"/>
      <c r="D4619" s="268"/>
      <c r="E4619" s="268"/>
      <c r="F4619" s="268">
        <v>100</v>
      </c>
      <c r="G4619" s="268">
        <v>100</v>
      </c>
      <c r="H4619" s="269">
        <v>4.9431843696117493E-2</v>
      </c>
      <c r="I4619" s="270" t="s">
        <v>278</v>
      </c>
      <c r="J4619" s="271">
        <v>75258</v>
      </c>
      <c r="K4619" s="272">
        <v>11258</v>
      </c>
    </row>
    <row r="4620" spans="2:11" s="256" customFormat="1" ht="13.5" customHeight="1" x14ac:dyDescent="0.2">
      <c r="B4620" s="268"/>
      <c r="C4620" s="268"/>
      <c r="D4620" s="268">
        <v>50</v>
      </c>
      <c r="E4620" s="268">
        <v>0</v>
      </c>
      <c r="F4620" s="268">
        <v>41.754752255379799</v>
      </c>
      <c r="G4620" s="268">
        <v>41.863182034693196</v>
      </c>
      <c r="H4620" s="269">
        <v>0.11838615014114599</v>
      </c>
      <c r="I4620" s="270" t="s">
        <v>240</v>
      </c>
      <c r="J4620" s="271">
        <v>75258</v>
      </c>
      <c r="K4620" s="272">
        <v>15705</v>
      </c>
    </row>
    <row r="4621" spans="2:11" s="256" customFormat="1" ht="13.5" customHeight="1" x14ac:dyDescent="0.2">
      <c r="B4621" s="268"/>
      <c r="C4621" s="268"/>
      <c r="D4621" s="268"/>
      <c r="E4621" s="268"/>
      <c r="F4621" s="268">
        <v>15.349849010727999</v>
      </c>
      <c r="G4621" s="268">
        <v>15.2953735510531</v>
      </c>
      <c r="H4621" s="269"/>
      <c r="I4621" s="270" t="s">
        <v>279</v>
      </c>
      <c r="J4621" s="271">
        <v>75258</v>
      </c>
      <c r="K4621" s="272">
        <v>16144</v>
      </c>
    </row>
    <row r="4622" spans="2:11" s="256" customFormat="1" ht="13.5" customHeight="1" x14ac:dyDescent="0.2">
      <c r="B4622" s="273"/>
      <c r="C4622" s="273"/>
      <c r="D4622" s="273"/>
      <c r="E4622" s="273"/>
      <c r="F4622" s="273">
        <v>1.1949738601832898</v>
      </c>
      <c r="G4622" s="273">
        <v>1.20543647297057</v>
      </c>
      <c r="H4622" s="274"/>
      <c r="I4622" s="275" t="s">
        <v>508</v>
      </c>
      <c r="J4622" s="271">
        <v>75258</v>
      </c>
      <c r="K4622" s="272">
        <v>12755</v>
      </c>
    </row>
    <row r="4623" spans="2:11" s="256" customFormat="1" ht="13.5" customHeight="1" x14ac:dyDescent="0.2">
      <c r="B4623" s="273"/>
      <c r="C4623" s="273"/>
      <c r="D4623" s="273"/>
      <c r="E4623" s="273"/>
      <c r="F4623" s="273">
        <v>0</v>
      </c>
      <c r="G4623" s="273">
        <v>0</v>
      </c>
      <c r="H4623" s="274"/>
      <c r="I4623" s="275" t="s">
        <v>509</v>
      </c>
      <c r="J4623" s="271">
        <v>75258</v>
      </c>
      <c r="K4623" s="272">
        <v>12359</v>
      </c>
    </row>
    <row r="4624" spans="2:11" s="256" customFormat="1" ht="26.25" customHeight="1" x14ac:dyDescent="0.2"/>
    <row r="4625" spans="2:11" s="256" customFormat="1" ht="13.5" customHeight="1" x14ac:dyDescent="0.2">
      <c r="B4625" s="257"/>
      <c r="C4625" s="258"/>
      <c r="D4625" s="258"/>
      <c r="E4625" s="258"/>
      <c r="F4625" s="258"/>
      <c r="G4625" s="259"/>
      <c r="H4625" s="260" t="s">
        <v>418</v>
      </c>
      <c r="I4625" s="261"/>
      <c r="J4625" s="262" t="s">
        <v>228</v>
      </c>
      <c r="K4625" s="262" t="s">
        <v>229</v>
      </c>
    </row>
    <row r="4626" spans="2:11" s="256" customFormat="1" ht="13.5" customHeight="1" x14ac:dyDescent="0.2">
      <c r="B4626" s="263"/>
      <c r="C4626" s="264"/>
      <c r="D4626" s="264"/>
      <c r="E4626" s="264"/>
      <c r="F4626" s="369" t="s">
        <v>667</v>
      </c>
      <c r="G4626" s="369"/>
      <c r="H4626" s="369"/>
      <c r="I4626" s="261"/>
      <c r="J4626" s="261"/>
      <c r="K4626" s="265"/>
    </row>
    <row r="4627" spans="2:11" s="256" customFormat="1" ht="13.5" customHeight="1" x14ac:dyDescent="0.2">
      <c r="B4627" s="367" t="s">
        <v>231</v>
      </c>
      <c r="C4627" s="367"/>
      <c r="D4627" s="367" t="s">
        <v>232</v>
      </c>
      <c r="E4627" s="367"/>
      <c r="F4627" s="266" t="s">
        <v>232</v>
      </c>
      <c r="G4627" s="266" t="s">
        <v>232</v>
      </c>
      <c r="H4627" s="368" t="s">
        <v>231</v>
      </c>
      <c r="I4627" s="267" t="s">
        <v>233</v>
      </c>
      <c r="J4627" s="261"/>
      <c r="K4627" s="265"/>
    </row>
    <row r="4628" spans="2:11" s="256" customFormat="1" ht="13.5" customHeight="1" x14ac:dyDescent="0.2">
      <c r="B4628" s="266" t="s">
        <v>234</v>
      </c>
      <c r="C4628" s="266" t="s">
        <v>235</v>
      </c>
      <c r="D4628" s="266" t="s">
        <v>234</v>
      </c>
      <c r="E4628" s="266" t="s">
        <v>235</v>
      </c>
      <c r="F4628" s="266" t="s">
        <v>592</v>
      </c>
      <c r="G4628" s="266" t="s">
        <v>594</v>
      </c>
      <c r="H4628" s="368"/>
      <c r="I4628" s="261"/>
      <c r="J4628" s="261"/>
      <c r="K4628" s="265"/>
    </row>
    <row r="4629" spans="2:11" s="256" customFormat="1" ht="13.5" customHeight="1" x14ac:dyDescent="0.2">
      <c r="B4629" s="268"/>
      <c r="C4629" s="268"/>
      <c r="D4629" s="268"/>
      <c r="E4629" s="268"/>
      <c r="F4629" s="268">
        <v>45.003214210821497</v>
      </c>
      <c r="G4629" s="268">
        <v>45.0859447632618</v>
      </c>
      <c r="H4629" s="269">
        <v>3.9144713556661896</v>
      </c>
      <c r="I4629" s="270" t="s">
        <v>236</v>
      </c>
      <c r="J4629" s="271">
        <v>75339</v>
      </c>
      <c r="K4629" s="272">
        <v>13591</v>
      </c>
    </row>
    <row r="4630" spans="2:11" s="256" customFormat="1" ht="13.5" customHeight="1" x14ac:dyDescent="0.2">
      <c r="B4630" s="268"/>
      <c r="C4630" s="268"/>
      <c r="D4630" s="268"/>
      <c r="E4630" s="268"/>
      <c r="F4630" s="268">
        <v>45.003214210821497</v>
      </c>
      <c r="G4630" s="268">
        <v>45.0859447632618</v>
      </c>
      <c r="H4630" s="269">
        <v>3.9144713556661896</v>
      </c>
      <c r="I4630" s="270" t="s">
        <v>250</v>
      </c>
      <c r="J4630" s="271">
        <v>75339</v>
      </c>
      <c r="K4630" s="272">
        <v>19967</v>
      </c>
    </row>
    <row r="4631" spans="2:11" s="256" customFormat="1" ht="13.5" customHeight="1" x14ac:dyDescent="0.2">
      <c r="B4631" s="273"/>
      <c r="C4631" s="273"/>
      <c r="D4631" s="273"/>
      <c r="E4631" s="273"/>
      <c r="F4631" s="273">
        <v>24.3852331911134</v>
      </c>
      <c r="G4631" s="273">
        <v>24.400262732989397</v>
      </c>
      <c r="H4631" s="274">
        <v>4.3730066090045403</v>
      </c>
      <c r="I4631" s="275" t="s">
        <v>251</v>
      </c>
      <c r="J4631" s="271">
        <v>75339</v>
      </c>
      <c r="K4631" s="272">
        <v>15744</v>
      </c>
    </row>
    <row r="4632" spans="2:11" s="256" customFormat="1" ht="13.5" customHeight="1" x14ac:dyDescent="0.2">
      <c r="B4632" s="273"/>
      <c r="C4632" s="273"/>
      <c r="D4632" s="273"/>
      <c r="E4632" s="273"/>
      <c r="F4632" s="273">
        <v>20.6179810197081</v>
      </c>
      <c r="G4632" s="273">
        <v>20.6856820302724</v>
      </c>
      <c r="H4632" s="274">
        <v>3.3721539935387499</v>
      </c>
      <c r="I4632" s="275" t="s">
        <v>252</v>
      </c>
      <c r="J4632" s="271">
        <v>75339</v>
      </c>
      <c r="K4632" s="272">
        <v>13462</v>
      </c>
    </row>
    <row r="4633" spans="2:11" s="256" customFormat="1" ht="13.5" customHeight="1" x14ac:dyDescent="0.2">
      <c r="B4633" s="273"/>
      <c r="C4633" s="273"/>
      <c r="D4633" s="273"/>
      <c r="E4633" s="273"/>
      <c r="F4633" s="273">
        <v>0</v>
      </c>
      <c r="G4633" s="273">
        <v>0</v>
      </c>
      <c r="H4633" s="274"/>
      <c r="I4633" s="275" t="s">
        <v>253</v>
      </c>
      <c r="J4633" s="271">
        <v>75339</v>
      </c>
      <c r="K4633" s="272">
        <v>15544</v>
      </c>
    </row>
    <row r="4634" spans="2:11" s="256" customFormat="1" ht="13.5" customHeight="1" x14ac:dyDescent="0.2">
      <c r="B4634" s="273"/>
      <c r="C4634" s="273"/>
      <c r="D4634" s="273"/>
      <c r="E4634" s="273"/>
      <c r="F4634" s="273">
        <v>0</v>
      </c>
      <c r="G4634" s="273">
        <v>0</v>
      </c>
      <c r="H4634" s="274"/>
      <c r="I4634" s="275" t="s">
        <v>254</v>
      </c>
      <c r="J4634" s="271">
        <v>75339</v>
      </c>
      <c r="K4634" s="272">
        <v>12978</v>
      </c>
    </row>
    <row r="4635" spans="2:11" s="256" customFormat="1" ht="13.5" customHeight="1" x14ac:dyDescent="0.2">
      <c r="B4635" s="268"/>
      <c r="C4635" s="268"/>
      <c r="D4635" s="268"/>
      <c r="E4635" s="268"/>
      <c r="F4635" s="268">
        <v>44.391126510996401</v>
      </c>
      <c r="G4635" s="268">
        <v>44.307519511651897</v>
      </c>
      <c r="H4635" s="269">
        <v>3.2521462345111996</v>
      </c>
      <c r="I4635" s="270" t="s">
        <v>237</v>
      </c>
      <c r="J4635" s="271">
        <v>75339</v>
      </c>
      <c r="K4635" s="272">
        <v>17726</v>
      </c>
    </row>
    <row r="4636" spans="2:11" s="256" customFormat="1" ht="13.5" customHeight="1" x14ac:dyDescent="0.2">
      <c r="B4636" s="273"/>
      <c r="C4636" s="273"/>
      <c r="D4636" s="273"/>
      <c r="E4636" s="273"/>
      <c r="F4636" s="273">
        <v>3.5014211878942199</v>
      </c>
      <c r="G4636" s="273">
        <v>3.4090665946165699</v>
      </c>
      <c r="H4636" s="274"/>
      <c r="I4636" s="275" t="s">
        <v>255</v>
      </c>
      <c r="J4636" s="271">
        <v>75339</v>
      </c>
      <c r="K4636" s="272">
        <v>17727</v>
      </c>
    </row>
    <row r="4637" spans="2:11" s="256" customFormat="1" ht="13.5" customHeight="1" x14ac:dyDescent="0.2">
      <c r="B4637" s="268"/>
      <c r="C4637" s="268"/>
      <c r="D4637" s="268"/>
      <c r="E4637" s="268"/>
      <c r="F4637" s="268">
        <v>40.889705323102199</v>
      </c>
      <c r="G4637" s="268">
        <v>40.8984529170353</v>
      </c>
      <c r="H4637" s="269">
        <v>3.5306303576338602</v>
      </c>
      <c r="I4637" s="270" t="s">
        <v>256</v>
      </c>
      <c r="J4637" s="271">
        <v>75339</v>
      </c>
      <c r="K4637" s="272">
        <v>13592</v>
      </c>
    </row>
    <row r="4638" spans="2:11" s="256" customFormat="1" ht="13.5" customHeight="1" x14ac:dyDescent="0.2">
      <c r="B4638" s="273"/>
      <c r="C4638" s="273"/>
      <c r="D4638" s="273"/>
      <c r="E4638" s="273"/>
      <c r="F4638" s="273">
        <v>7.6461968059012699</v>
      </c>
      <c r="G4638" s="273">
        <v>7.6523567661930691</v>
      </c>
      <c r="H4638" s="274">
        <v>0.30201970548058199</v>
      </c>
      <c r="I4638" s="275" t="s">
        <v>257</v>
      </c>
      <c r="J4638" s="271">
        <v>75339</v>
      </c>
      <c r="K4638" s="272">
        <v>11566</v>
      </c>
    </row>
    <row r="4639" spans="2:11" s="256" customFormat="1" ht="13.5" customHeight="1" x14ac:dyDescent="0.2">
      <c r="B4639" s="273"/>
      <c r="C4639" s="273"/>
      <c r="D4639" s="273"/>
      <c r="E4639" s="273"/>
      <c r="F4639" s="273">
        <v>21.8022305452502</v>
      </c>
      <c r="G4639" s="273">
        <v>21.834421172432098</v>
      </c>
      <c r="H4639" s="274">
        <v>4.74421037493999</v>
      </c>
      <c r="I4639" s="275" t="s">
        <v>258</v>
      </c>
      <c r="J4639" s="271">
        <v>75339</v>
      </c>
      <c r="K4639" s="272">
        <v>13419</v>
      </c>
    </row>
    <row r="4640" spans="2:11" s="256" customFormat="1" ht="13.5" customHeight="1" x14ac:dyDescent="0.2">
      <c r="B4640" s="273"/>
      <c r="C4640" s="273"/>
      <c r="D4640" s="273"/>
      <c r="E4640" s="273"/>
      <c r="F4640" s="273">
        <v>0</v>
      </c>
      <c r="G4640" s="273">
        <v>0</v>
      </c>
      <c r="H4640" s="274"/>
      <c r="I4640" s="275" t="s">
        <v>259</v>
      </c>
      <c r="J4640" s="271">
        <v>75339</v>
      </c>
      <c r="K4640" s="272">
        <v>11568</v>
      </c>
    </row>
    <row r="4641" spans="2:11" s="256" customFormat="1" ht="13.5" customHeight="1" x14ac:dyDescent="0.2">
      <c r="B4641" s="273"/>
      <c r="C4641" s="273"/>
      <c r="D4641" s="273"/>
      <c r="E4641" s="273"/>
      <c r="F4641" s="273">
        <v>9.3480652203667809</v>
      </c>
      <c r="G4641" s="273">
        <v>9.3174327498380602</v>
      </c>
      <c r="H4641" s="274">
        <v>3.8051948868232999</v>
      </c>
      <c r="I4641" s="275" t="s">
        <v>260</v>
      </c>
      <c r="J4641" s="271">
        <v>75339</v>
      </c>
      <c r="K4641" s="272">
        <v>12479</v>
      </c>
    </row>
    <row r="4642" spans="2:11" s="256" customFormat="1" ht="13.5" customHeight="1" x14ac:dyDescent="0.2">
      <c r="B4642" s="273"/>
      <c r="C4642" s="273"/>
      <c r="D4642" s="273"/>
      <c r="E4642" s="273"/>
      <c r="F4642" s="273">
        <v>2.0932127515839802</v>
      </c>
      <c r="G4642" s="273">
        <v>2.0942422285721398</v>
      </c>
      <c r="H4642" s="274">
        <v>1.4578329369213501</v>
      </c>
      <c r="I4642" s="275" t="s">
        <v>261</v>
      </c>
      <c r="J4642" s="271">
        <v>75339</v>
      </c>
      <c r="K4642" s="272">
        <v>12480</v>
      </c>
    </row>
    <row r="4643" spans="2:11" s="256" customFormat="1" ht="13.5" customHeight="1" x14ac:dyDescent="0.2">
      <c r="B4643" s="273"/>
      <c r="C4643" s="273"/>
      <c r="D4643" s="273"/>
      <c r="E4643" s="273"/>
      <c r="F4643" s="273">
        <v>0</v>
      </c>
      <c r="G4643" s="273">
        <v>0</v>
      </c>
      <c r="H4643" s="274"/>
      <c r="I4643" s="275" t="s">
        <v>262</v>
      </c>
      <c r="J4643" s="271">
        <v>75339</v>
      </c>
      <c r="K4643" s="272">
        <v>11578</v>
      </c>
    </row>
    <row r="4644" spans="2:11" s="256" customFormat="1" ht="13.5" customHeight="1" x14ac:dyDescent="0.2">
      <c r="B4644" s="273"/>
      <c r="C4644" s="273"/>
      <c r="D4644" s="273"/>
      <c r="E4644" s="273"/>
      <c r="F4644" s="273">
        <v>0</v>
      </c>
      <c r="G4644" s="273">
        <v>0</v>
      </c>
      <c r="H4644" s="274"/>
      <c r="I4644" s="275" t="s">
        <v>263</v>
      </c>
      <c r="J4644" s="271">
        <v>75339</v>
      </c>
      <c r="K4644" s="272">
        <v>12497</v>
      </c>
    </row>
    <row r="4645" spans="2:11" s="256" customFormat="1" ht="13.5" customHeight="1" x14ac:dyDescent="0.2">
      <c r="B4645" s="273"/>
      <c r="C4645" s="273"/>
      <c r="D4645" s="273"/>
      <c r="E4645" s="273"/>
      <c r="F4645" s="273">
        <v>0</v>
      </c>
      <c r="G4645" s="273">
        <v>0</v>
      </c>
      <c r="H4645" s="274"/>
      <c r="I4645" s="275" t="s">
        <v>264</v>
      </c>
      <c r="J4645" s="271">
        <v>75339</v>
      </c>
      <c r="K4645" s="272">
        <v>15546</v>
      </c>
    </row>
    <row r="4646" spans="2:11" s="256" customFormat="1" ht="13.5" customHeight="1" x14ac:dyDescent="0.2">
      <c r="B4646" s="273"/>
      <c r="C4646" s="273"/>
      <c r="D4646" s="273"/>
      <c r="E4646" s="273"/>
      <c r="F4646" s="273">
        <v>0</v>
      </c>
      <c r="G4646" s="273">
        <v>0</v>
      </c>
      <c r="H4646" s="274"/>
      <c r="I4646" s="275" t="s">
        <v>265</v>
      </c>
      <c r="J4646" s="271">
        <v>75339</v>
      </c>
      <c r="K4646" s="272">
        <v>12481</v>
      </c>
    </row>
    <row r="4647" spans="2:11" s="256" customFormat="1" ht="13.5" customHeight="1" x14ac:dyDescent="0.2">
      <c r="B4647" s="268"/>
      <c r="C4647" s="268"/>
      <c r="D4647" s="268"/>
      <c r="E4647" s="268"/>
      <c r="F4647" s="268">
        <v>1.90625835967919</v>
      </c>
      <c r="G4647" s="268">
        <v>1.9178519734989399</v>
      </c>
      <c r="H4647" s="269"/>
      <c r="I4647" s="270" t="s">
        <v>266</v>
      </c>
      <c r="J4647" s="271">
        <v>75339</v>
      </c>
      <c r="K4647" s="272">
        <v>13594</v>
      </c>
    </row>
    <row r="4648" spans="2:11" s="256" customFormat="1" ht="13.5" customHeight="1" x14ac:dyDescent="0.2">
      <c r="B4648" s="273"/>
      <c r="C4648" s="273"/>
      <c r="D4648" s="273"/>
      <c r="E4648" s="273"/>
      <c r="F4648" s="273">
        <v>0.31123954193396597</v>
      </c>
      <c r="G4648" s="273">
        <v>0.31155214795751301</v>
      </c>
      <c r="H4648" s="274"/>
      <c r="I4648" s="275" t="s">
        <v>267</v>
      </c>
      <c r="J4648" s="271">
        <v>75339</v>
      </c>
      <c r="K4648" s="272">
        <v>15609</v>
      </c>
    </row>
    <row r="4649" spans="2:11" s="256" customFormat="1" ht="13.5" customHeight="1" x14ac:dyDescent="0.2">
      <c r="B4649" s="273"/>
      <c r="C4649" s="273"/>
      <c r="D4649" s="273"/>
      <c r="E4649" s="273"/>
      <c r="F4649" s="273">
        <v>0</v>
      </c>
      <c r="G4649" s="273">
        <v>0</v>
      </c>
      <c r="H4649" s="274"/>
      <c r="I4649" s="275" t="s">
        <v>268</v>
      </c>
      <c r="J4649" s="271">
        <v>75339</v>
      </c>
      <c r="K4649" s="272">
        <v>11524</v>
      </c>
    </row>
    <row r="4650" spans="2:11" s="256" customFormat="1" ht="13.5" customHeight="1" x14ac:dyDescent="0.2">
      <c r="B4650" s="273"/>
      <c r="C4650" s="273"/>
      <c r="D4650" s="273"/>
      <c r="E4650" s="273"/>
      <c r="F4650" s="273">
        <v>0</v>
      </c>
      <c r="G4650" s="273">
        <v>0</v>
      </c>
      <c r="H4650" s="274"/>
      <c r="I4650" s="275" t="s">
        <v>269</v>
      </c>
      <c r="J4650" s="271">
        <v>75339</v>
      </c>
      <c r="K4650" s="272">
        <v>15745</v>
      </c>
    </row>
    <row r="4651" spans="2:11" s="256" customFormat="1" ht="13.5" customHeight="1" x14ac:dyDescent="0.2">
      <c r="B4651" s="273"/>
      <c r="C4651" s="273"/>
      <c r="D4651" s="273"/>
      <c r="E4651" s="273"/>
      <c r="F4651" s="273">
        <v>0</v>
      </c>
      <c r="G4651" s="273">
        <v>0</v>
      </c>
      <c r="H4651" s="274"/>
      <c r="I4651" s="275" t="s">
        <v>270</v>
      </c>
      <c r="J4651" s="271">
        <v>75339</v>
      </c>
      <c r="K4651" s="272">
        <v>15545</v>
      </c>
    </row>
    <row r="4652" spans="2:11" s="256" customFormat="1" ht="13.5" customHeight="1" x14ac:dyDescent="0.2">
      <c r="B4652" s="268"/>
      <c r="C4652" s="268"/>
      <c r="D4652" s="268"/>
      <c r="E4652" s="268"/>
      <c r="F4652" s="268">
        <v>8.6994009185028887</v>
      </c>
      <c r="G4652" s="268">
        <v>8.68868375158738</v>
      </c>
      <c r="H4652" s="269"/>
      <c r="I4652" s="270" t="s">
        <v>238</v>
      </c>
      <c r="J4652" s="271">
        <v>75339</v>
      </c>
      <c r="K4652" s="272">
        <v>13595</v>
      </c>
    </row>
    <row r="4653" spans="2:11" s="256" customFormat="1" ht="13.5" customHeight="1" x14ac:dyDescent="0.2">
      <c r="B4653" s="273"/>
      <c r="C4653" s="273"/>
      <c r="D4653" s="273"/>
      <c r="E4653" s="273"/>
      <c r="F4653" s="273">
        <v>0</v>
      </c>
      <c r="G4653" s="273">
        <v>0</v>
      </c>
      <c r="H4653" s="274"/>
      <c r="I4653" s="275" t="s">
        <v>271</v>
      </c>
      <c r="J4653" s="271">
        <v>75339</v>
      </c>
      <c r="K4653" s="272">
        <v>15610</v>
      </c>
    </row>
    <row r="4654" spans="2:11" s="256" customFormat="1" ht="13.5" customHeight="1" x14ac:dyDescent="0.2">
      <c r="B4654" s="273"/>
      <c r="C4654" s="273"/>
      <c r="D4654" s="273"/>
      <c r="E4654" s="273"/>
      <c r="F4654" s="273">
        <v>5.0306107625977692</v>
      </c>
      <c r="G4654" s="273">
        <v>5.0357231814086001</v>
      </c>
      <c r="H4654" s="274"/>
      <c r="I4654" s="275" t="s">
        <v>246</v>
      </c>
      <c r="J4654" s="271">
        <v>75339</v>
      </c>
      <c r="K4654" s="272">
        <v>15611</v>
      </c>
    </row>
    <row r="4655" spans="2:11" s="256" customFormat="1" ht="13.5" customHeight="1" x14ac:dyDescent="0.2">
      <c r="B4655" s="273"/>
      <c r="C4655" s="273"/>
      <c r="D4655" s="273"/>
      <c r="E4655" s="273"/>
      <c r="F4655" s="273">
        <v>3.6687901559051204</v>
      </c>
      <c r="G4655" s="273">
        <v>3.65296057017878</v>
      </c>
      <c r="H4655" s="274"/>
      <c r="I4655" s="275" t="s">
        <v>272</v>
      </c>
      <c r="J4655" s="271">
        <v>75339</v>
      </c>
      <c r="K4655" s="272">
        <v>15608</v>
      </c>
    </row>
    <row r="4656" spans="2:11" s="256" customFormat="1" ht="13.5" customHeight="1" x14ac:dyDescent="0.2">
      <c r="B4656" s="268"/>
      <c r="C4656" s="268"/>
      <c r="D4656" s="268"/>
      <c r="E4656" s="268"/>
      <c r="F4656" s="268">
        <v>0</v>
      </c>
      <c r="G4656" s="268">
        <v>0</v>
      </c>
      <c r="H4656" s="269"/>
      <c r="I4656" s="270" t="s">
        <v>273</v>
      </c>
      <c r="J4656" s="271">
        <v>75339</v>
      </c>
      <c r="K4656" s="272">
        <v>15584</v>
      </c>
    </row>
    <row r="4657" spans="2:11" s="256" customFormat="1" ht="13.5" customHeight="1" x14ac:dyDescent="0.2">
      <c r="B4657" s="268"/>
      <c r="C4657" s="268"/>
      <c r="D4657" s="268"/>
      <c r="E4657" s="268"/>
      <c r="F4657" s="268">
        <v>0</v>
      </c>
      <c r="G4657" s="268">
        <v>0</v>
      </c>
      <c r="H4657" s="269"/>
      <c r="I4657" s="270" t="s">
        <v>274</v>
      </c>
      <c r="J4657" s="271">
        <v>75339</v>
      </c>
      <c r="K4657" s="272">
        <v>17728</v>
      </c>
    </row>
    <row r="4658" spans="2:11" s="256" customFormat="1" ht="13.5" customHeight="1" x14ac:dyDescent="0.2">
      <c r="B4658" s="268"/>
      <c r="C4658" s="268"/>
      <c r="D4658" s="268"/>
      <c r="E4658" s="268"/>
      <c r="F4658" s="268">
        <v>0</v>
      </c>
      <c r="G4658" s="268">
        <v>0</v>
      </c>
      <c r="H4658" s="269"/>
      <c r="I4658" s="270" t="s">
        <v>275</v>
      </c>
      <c r="J4658" s="271">
        <v>75339</v>
      </c>
      <c r="K4658" s="272">
        <v>15624</v>
      </c>
    </row>
    <row r="4659" spans="2:11" s="256" customFormat="1" ht="13.5" customHeight="1" x14ac:dyDescent="0.2">
      <c r="B4659" s="268"/>
      <c r="C4659" s="268"/>
      <c r="D4659" s="268"/>
      <c r="E4659" s="268"/>
      <c r="F4659" s="268">
        <v>5.0964400056394492</v>
      </c>
      <c r="G4659" s="268">
        <v>5.0153664201579904</v>
      </c>
      <c r="H4659" s="269"/>
      <c r="I4659" s="270" t="s">
        <v>276</v>
      </c>
      <c r="J4659" s="271">
        <v>75339</v>
      </c>
      <c r="K4659" s="272">
        <v>15644</v>
      </c>
    </row>
    <row r="4660" spans="2:11" s="256" customFormat="1" ht="13.5" customHeight="1" x14ac:dyDescent="0.2">
      <c r="B4660" s="268"/>
      <c r="C4660" s="268"/>
      <c r="D4660" s="268">
        <v>34</v>
      </c>
      <c r="E4660" s="268">
        <v>28</v>
      </c>
      <c r="F4660" s="268">
        <v>32.059258991658794</v>
      </c>
      <c r="G4660" s="268">
        <v>32.097357008682593</v>
      </c>
      <c r="H4660" s="269">
        <v>3.3734332890827701</v>
      </c>
      <c r="I4660" s="270" t="s">
        <v>239</v>
      </c>
      <c r="J4660" s="271">
        <v>75339</v>
      </c>
      <c r="K4660" s="272">
        <v>15704</v>
      </c>
    </row>
    <row r="4661" spans="2:11" s="256" customFormat="1" ht="13.5" customHeight="1" x14ac:dyDescent="0.2">
      <c r="B4661" s="268"/>
      <c r="C4661" s="268"/>
      <c r="D4661" s="268"/>
      <c r="E4661" s="268"/>
      <c r="F4661" s="268">
        <v>0</v>
      </c>
      <c r="G4661" s="268">
        <v>0</v>
      </c>
      <c r="H4661" s="269"/>
      <c r="I4661" s="270" t="s">
        <v>277</v>
      </c>
      <c r="J4661" s="271">
        <v>75339</v>
      </c>
      <c r="K4661" s="272">
        <v>15749</v>
      </c>
    </row>
    <row r="4662" spans="2:11" s="256" customFormat="1" ht="13.5" customHeight="1" x14ac:dyDescent="0.2">
      <c r="B4662" s="268"/>
      <c r="C4662" s="268"/>
      <c r="D4662" s="268"/>
      <c r="E4662" s="268"/>
      <c r="F4662" s="268">
        <v>100</v>
      </c>
      <c r="G4662" s="268">
        <v>100</v>
      </c>
      <c r="H4662" s="269">
        <v>3.20530227869618</v>
      </c>
      <c r="I4662" s="270" t="s">
        <v>278</v>
      </c>
      <c r="J4662" s="271">
        <v>75339</v>
      </c>
      <c r="K4662" s="272">
        <v>11258</v>
      </c>
    </row>
    <row r="4663" spans="2:11" s="256" customFormat="1" ht="13.5" customHeight="1" x14ac:dyDescent="0.2">
      <c r="B4663" s="268"/>
      <c r="C4663" s="268"/>
      <c r="D4663" s="268">
        <v>56</v>
      </c>
      <c r="E4663" s="268">
        <v>50</v>
      </c>
      <c r="F4663" s="268">
        <v>54.144900084198802</v>
      </c>
      <c r="G4663" s="268">
        <v>54.198592819572099</v>
      </c>
      <c r="H4663" s="269">
        <v>3.9224461774528101</v>
      </c>
      <c r="I4663" s="270" t="s">
        <v>240</v>
      </c>
      <c r="J4663" s="271">
        <v>75339</v>
      </c>
      <c r="K4663" s="272">
        <v>15705</v>
      </c>
    </row>
    <row r="4664" spans="2:11" s="256" customFormat="1" ht="13.5" customHeight="1" x14ac:dyDescent="0.2">
      <c r="B4664" s="268"/>
      <c r="C4664" s="268"/>
      <c r="D4664" s="268"/>
      <c r="E4664" s="268"/>
      <c r="F4664" s="268">
        <v>4.3516919183196494</v>
      </c>
      <c r="G4664" s="268">
        <v>4.3543040237501698</v>
      </c>
      <c r="H4664" s="269"/>
      <c r="I4664" s="270" t="s">
        <v>279</v>
      </c>
      <c r="J4664" s="271">
        <v>75339</v>
      </c>
      <c r="K4664" s="272">
        <v>16144</v>
      </c>
    </row>
    <row r="4665" spans="2:11" s="256" customFormat="1" ht="13.5" customHeight="1" x14ac:dyDescent="0.2">
      <c r="B4665" s="273"/>
      <c r="C4665" s="273"/>
      <c r="D4665" s="273"/>
      <c r="E4665" s="273"/>
      <c r="F4665" s="273">
        <v>1.5950188177452298</v>
      </c>
      <c r="G4665" s="273">
        <v>1.6062998255414198</v>
      </c>
      <c r="H4665" s="274"/>
      <c r="I4665" s="275" t="s">
        <v>508</v>
      </c>
      <c r="J4665" s="271">
        <v>75339</v>
      </c>
      <c r="K4665" s="272">
        <v>12755</v>
      </c>
    </row>
    <row r="4666" spans="2:11" s="256" customFormat="1" ht="13.5" customHeight="1" x14ac:dyDescent="0.2">
      <c r="B4666" s="273"/>
      <c r="C4666" s="273"/>
      <c r="D4666" s="273"/>
      <c r="E4666" s="273"/>
      <c r="F4666" s="273">
        <v>0</v>
      </c>
      <c r="G4666" s="273">
        <v>0</v>
      </c>
      <c r="H4666" s="274"/>
      <c r="I4666" s="275" t="s">
        <v>509</v>
      </c>
      <c r="J4666" s="271">
        <v>75339</v>
      </c>
      <c r="K4666" s="272">
        <v>12359</v>
      </c>
    </row>
    <row r="4667" spans="2:11" s="256" customFormat="1" ht="26.25" customHeight="1" x14ac:dyDescent="0.2"/>
    <row r="4668" spans="2:11" s="256" customFormat="1" ht="13.5" customHeight="1" x14ac:dyDescent="0.2">
      <c r="B4668" s="257"/>
      <c r="C4668" s="258"/>
      <c r="D4668" s="258"/>
      <c r="E4668" s="258"/>
      <c r="F4668" s="258"/>
      <c r="G4668" s="259"/>
      <c r="H4668" s="260" t="s">
        <v>419</v>
      </c>
      <c r="I4668" s="261"/>
      <c r="J4668" s="262" t="s">
        <v>228</v>
      </c>
      <c r="K4668" s="262" t="s">
        <v>229</v>
      </c>
    </row>
    <row r="4669" spans="2:11" s="256" customFormat="1" ht="13.5" customHeight="1" x14ac:dyDescent="0.2">
      <c r="B4669" s="263"/>
      <c r="C4669" s="264"/>
      <c r="D4669" s="264"/>
      <c r="E4669" s="264"/>
      <c r="F4669" s="369" t="s">
        <v>668</v>
      </c>
      <c r="G4669" s="369"/>
      <c r="H4669" s="369"/>
      <c r="I4669" s="261"/>
      <c r="J4669" s="261"/>
      <c r="K4669" s="265"/>
    </row>
    <row r="4670" spans="2:11" s="256" customFormat="1" ht="13.5" customHeight="1" x14ac:dyDescent="0.2">
      <c r="B4670" s="367" t="s">
        <v>231</v>
      </c>
      <c r="C4670" s="367"/>
      <c r="D4670" s="367" t="s">
        <v>232</v>
      </c>
      <c r="E4670" s="367"/>
      <c r="F4670" s="266" t="s">
        <v>232</v>
      </c>
      <c r="G4670" s="266" t="s">
        <v>232</v>
      </c>
      <c r="H4670" s="368" t="s">
        <v>231</v>
      </c>
      <c r="I4670" s="267" t="s">
        <v>233</v>
      </c>
      <c r="J4670" s="261"/>
      <c r="K4670" s="265"/>
    </row>
    <row r="4671" spans="2:11" s="256" customFormat="1" ht="13.5" customHeight="1" x14ac:dyDescent="0.2">
      <c r="B4671" s="266" t="s">
        <v>234</v>
      </c>
      <c r="C4671" s="266" t="s">
        <v>235</v>
      </c>
      <c r="D4671" s="266" t="s">
        <v>234</v>
      </c>
      <c r="E4671" s="266" t="s">
        <v>235</v>
      </c>
      <c r="F4671" s="266" t="s">
        <v>592</v>
      </c>
      <c r="G4671" s="266" t="s">
        <v>594</v>
      </c>
      <c r="H4671" s="368"/>
      <c r="I4671" s="261"/>
      <c r="J4671" s="261"/>
      <c r="K4671" s="265"/>
    </row>
    <row r="4672" spans="2:11" s="256" customFormat="1" ht="13.5" customHeight="1" x14ac:dyDescent="0.2">
      <c r="B4672" s="268">
        <v>5.5</v>
      </c>
      <c r="C4672" s="268">
        <v>3.5</v>
      </c>
      <c r="D4672" s="268">
        <v>52.5</v>
      </c>
      <c r="E4672" s="268">
        <v>35</v>
      </c>
      <c r="F4672" s="268">
        <v>43.292647389306097</v>
      </c>
      <c r="G4672" s="268">
        <v>43.290826631527892</v>
      </c>
      <c r="H4672" s="269">
        <v>3.4857302523176501</v>
      </c>
      <c r="I4672" s="270" t="s">
        <v>236</v>
      </c>
      <c r="J4672" s="271">
        <v>75444</v>
      </c>
      <c r="K4672" s="272">
        <v>13591</v>
      </c>
    </row>
    <row r="4673" spans="2:11" s="256" customFormat="1" ht="13.5" customHeight="1" x14ac:dyDescent="0.2">
      <c r="B4673" s="268"/>
      <c r="C4673" s="268"/>
      <c r="D4673" s="268"/>
      <c r="E4673" s="268"/>
      <c r="F4673" s="268">
        <v>43.292647389306097</v>
      </c>
      <c r="G4673" s="268">
        <v>43.290826631527892</v>
      </c>
      <c r="H4673" s="269">
        <v>3.4857302523176501</v>
      </c>
      <c r="I4673" s="270" t="s">
        <v>250</v>
      </c>
      <c r="J4673" s="271">
        <v>75444</v>
      </c>
      <c r="K4673" s="272">
        <v>19967</v>
      </c>
    </row>
    <row r="4674" spans="2:11" s="256" customFormat="1" ht="13.5" customHeight="1" x14ac:dyDescent="0.2">
      <c r="B4674" s="273"/>
      <c r="C4674" s="273"/>
      <c r="D4674" s="273"/>
      <c r="E4674" s="273"/>
      <c r="F4674" s="273">
        <v>32.160261862423695</v>
      </c>
      <c r="G4674" s="273">
        <v>32.162267682993601</v>
      </c>
      <c r="H4674" s="274">
        <v>3.91346813206912</v>
      </c>
      <c r="I4674" s="275" t="s">
        <v>251</v>
      </c>
      <c r="J4674" s="271">
        <v>75444</v>
      </c>
      <c r="K4674" s="272">
        <v>15744</v>
      </c>
    </row>
    <row r="4675" spans="2:11" s="256" customFormat="1" ht="13.5" customHeight="1" x14ac:dyDescent="0.2">
      <c r="B4675" s="273"/>
      <c r="C4675" s="273"/>
      <c r="D4675" s="273"/>
      <c r="E4675" s="273"/>
      <c r="F4675" s="273">
        <v>11.1323855268824</v>
      </c>
      <c r="G4675" s="273">
        <v>11.1285589485343</v>
      </c>
      <c r="H4675" s="274">
        <v>2.2500416222331903</v>
      </c>
      <c r="I4675" s="275" t="s">
        <v>252</v>
      </c>
      <c r="J4675" s="271">
        <v>75444</v>
      </c>
      <c r="K4675" s="272">
        <v>13462</v>
      </c>
    </row>
    <row r="4676" spans="2:11" s="256" customFormat="1" ht="13.5" customHeight="1" x14ac:dyDescent="0.2">
      <c r="B4676" s="273"/>
      <c r="C4676" s="273"/>
      <c r="D4676" s="273"/>
      <c r="E4676" s="273"/>
      <c r="F4676" s="273">
        <v>0</v>
      </c>
      <c r="G4676" s="273">
        <v>0</v>
      </c>
      <c r="H4676" s="274"/>
      <c r="I4676" s="275" t="s">
        <v>253</v>
      </c>
      <c r="J4676" s="271">
        <v>75444</v>
      </c>
      <c r="K4676" s="272">
        <v>15544</v>
      </c>
    </row>
    <row r="4677" spans="2:11" s="256" customFormat="1" ht="13.5" customHeight="1" x14ac:dyDescent="0.2">
      <c r="B4677" s="273"/>
      <c r="C4677" s="273"/>
      <c r="D4677" s="273"/>
      <c r="E4677" s="273"/>
      <c r="F4677" s="273">
        <v>0</v>
      </c>
      <c r="G4677" s="273">
        <v>0</v>
      </c>
      <c r="H4677" s="274"/>
      <c r="I4677" s="275" t="s">
        <v>254</v>
      </c>
      <c r="J4677" s="271">
        <v>75444</v>
      </c>
      <c r="K4677" s="272">
        <v>12978</v>
      </c>
    </row>
    <row r="4678" spans="2:11" s="256" customFormat="1" ht="13.5" customHeight="1" x14ac:dyDescent="0.2">
      <c r="B4678" s="268">
        <v>3.5</v>
      </c>
      <c r="C4678" s="268">
        <v>1.5</v>
      </c>
      <c r="D4678" s="268">
        <v>52.5</v>
      </c>
      <c r="E4678" s="268">
        <v>35</v>
      </c>
      <c r="F4678" s="268">
        <v>46.775106572864097</v>
      </c>
      <c r="G4678" s="268">
        <v>46.785415931982797</v>
      </c>
      <c r="H4678" s="269">
        <v>2.0332905753216899</v>
      </c>
      <c r="I4678" s="270" t="s">
        <v>237</v>
      </c>
      <c r="J4678" s="271">
        <v>75444</v>
      </c>
      <c r="K4678" s="272">
        <v>17726</v>
      </c>
    </row>
    <row r="4679" spans="2:11" s="256" customFormat="1" ht="13.5" customHeight="1" x14ac:dyDescent="0.2">
      <c r="B4679" s="273"/>
      <c r="C4679" s="273"/>
      <c r="D4679" s="273"/>
      <c r="E4679" s="273"/>
      <c r="F4679" s="273">
        <v>11.509560031758797</v>
      </c>
      <c r="G4679" s="273">
        <v>11.508083902743699</v>
      </c>
      <c r="H4679" s="274"/>
      <c r="I4679" s="275" t="s">
        <v>255</v>
      </c>
      <c r="J4679" s="271">
        <v>75444</v>
      </c>
      <c r="K4679" s="272">
        <v>17727</v>
      </c>
    </row>
    <row r="4680" spans="2:11" s="256" customFormat="1" ht="13.5" customHeight="1" x14ac:dyDescent="0.2">
      <c r="B4680" s="268"/>
      <c r="C4680" s="268"/>
      <c r="D4680" s="268"/>
      <c r="E4680" s="268"/>
      <c r="F4680" s="268">
        <v>35.265546541105195</v>
      </c>
      <c r="G4680" s="268">
        <v>35.277332029239098</v>
      </c>
      <c r="H4680" s="269">
        <v>2.6968923689702602</v>
      </c>
      <c r="I4680" s="270" t="s">
        <v>256</v>
      </c>
      <c r="J4680" s="271">
        <v>75444</v>
      </c>
      <c r="K4680" s="272">
        <v>13592</v>
      </c>
    </row>
    <row r="4681" spans="2:11" s="256" customFormat="1" ht="13.5" customHeight="1" x14ac:dyDescent="0.2">
      <c r="B4681" s="273"/>
      <c r="C4681" s="273"/>
      <c r="D4681" s="273"/>
      <c r="E4681" s="273"/>
      <c r="F4681" s="273">
        <v>16.672555576909001</v>
      </c>
      <c r="G4681" s="273">
        <v>16.678406959475097</v>
      </c>
      <c r="H4681" s="274">
        <v>0.60733917180467301</v>
      </c>
      <c r="I4681" s="275" t="s">
        <v>257</v>
      </c>
      <c r="J4681" s="271">
        <v>75444</v>
      </c>
      <c r="K4681" s="272">
        <v>11566</v>
      </c>
    </row>
    <row r="4682" spans="2:11" s="256" customFormat="1" ht="13.5" customHeight="1" x14ac:dyDescent="0.2">
      <c r="B4682" s="273"/>
      <c r="C4682" s="273"/>
      <c r="D4682" s="273"/>
      <c r="E4682" s="273"/>
      <c r="F4682" s="273">
        <v>14.048341709648799</v>
      </c>
      <c r="G4682" s="273">
        <v>14.064277358504999</v>
      </c>
      <c r="H4682" s="274">
        <v>5.0711761465521192</v>
      </c>
      <c r="I4682" s="275" t="s">
        <v>258</v>
      </c>
      <c r="J4682" s="271">
        <v>75444</v>
      </c>
      <c r="K4682" s="272">
        <v>13419</v>
      </c>
    </row>
    <row r="4683" spans="2:11" s="256" customFormat="1" ht="13.5" customHeight="1" x14ac:dyDescent="0.2">
      <c r="B4683" s="273"/>
      <c r="C4683" s="273"/>
      <c r="D4683" s="273"/>
      <c r="E4683" s="273"/>
      <c r="F4683" s="273">
        <v>0</v>
      </c>
      <c r="G4683" s="273">
        <v>0</v>
      </c>
      <c r="H4683" s="274"/>
      <c r="I4683" s="275" t="s">
        <v>259</v>
      </c>
      <c r="J4683" s="271">
        <v>75444</v>
      </c>
      <c r="K4683" s="272">
        <v>11568</v>
      </c>
    </row>
    <row r="4684" spans="2:11" s="256" customFormat="1" ht="13.5" customHeight="1" x14ac:dyDescent="0.2">
      <c r="B4684" s="273"/>
      <c r="C4684" s="273"/>
      <c r="D4684" s="273"/>
      <c r="E4684" s="273"/>
      <c r="F4684" s="273">
        <v>3.2220724381834098</v>
      </c>
      <c r="G4684" s="273">
        <v>3.2118566948304101</v>
      </c>
      <c r="H4684" s="274">
        <v>3.7191641264034199</v>
      </c>
      <c r="I4684" s="275" t="s">
        <v>260</v>
      </c>
      <c r="J4684" s="271">
        <v>75444</v>
      </c>
      <c r="K4684" s="272">
        <v>12479</v>
      </c>
    </row>
    <row r="4685" spans="2:11" s="256" customFormat="1" ht="13.5" customHeight="1" x14ac:dyDescent="0.2">
      <c r="B4685" s="273"/>
      <c r="C4685" s="273"/>
      <c r="D4685" s="273"/>
      <c r="E4685" s="273"/>
      <c r="F4685" s="273">
        <v>1.3225768163640699</v>
      </c>
      <c r="G4685" s="273">
        <v>1.3227910164286301</v>
      </c>
      <c r="H4685" s="274">
        <v>1.3280556828483501</v>
      </c>
      <c r="I4685" s="275" t="s">
        <v>261</v>
      </c>
      <c r="J4685" s="271">
        <v>75444</v>
      </c>
      <c r="K4685" s="272">
        <v>12480</v>
      </c>
    </row>
    <row r="4686" spans="2:11" s="256" customFormat="1" ht="13.5" customHeight="1" x14ac:dyDescent="0.2">
      <c r="B4686" s="273"/>
      <c r="C4686" s="273"/>
      <c r="D4686" s="273"/>
      <c r="E4686" s="273"/>
      <c r="F4686" s="273">
        <v>0</v>
      </c>
      <c r="G4686" s="273">
        <v>0</v>
      </c>
      <c r="H4686" s="274"/>
      <c r="I4686" s="275" t="s">
        <v>262</v>
      </c>
      <c r="J4686" s="271">
        <v>75444</v>
      </c>
      <c r="K4686" s="272">
        <v>11578</v>
      </c>
    </row>
    <row r="4687" spans="2:11" s="256" customFormat="1" ht="13.5" customHeight="1" x14ac:dyDescent="0.2">
      <c r="B4687" s="273"/>
      <c r="C4687" s="273"/>
      <c r="D4687" s="273"/>
      <c r="E4687" s="273"/>
      <c r="F4687" s="273">
        <v>0</v>
      </c>
      <c r="G4687" s="273">
        <v>0</v>
      </c>
      <c r="H4687" s="274"/>
      <c r="I4687" s="275" t="s">
        <v>263</v>
      </c>
      <c r="J4687" s="271">
        <v>75444</v>
      </c>
      <c r="K4687" s="272">
        <v>12497</v>
      </c>
    </row>
    <row r="4688" spans="2:11" s="256" customFormat="1" ht="13.5" customHeight="1" x14ac:dyDescent="0.2">
      <c r="B4688" s="273"/>
      <c r="C4688" s="273"/>
      <c r="D4688" s="273"/>
      <c r="E4688" s="273"/>
      <c r="F4688" s="273">
        <v>0</v>
      </c>
      <c r="G4688" s="273">
        <v>0</v>
      </c>
      <c r="H4688" s="274"/>
      <c r="I4688" s="275" t="s">
        <v>264</v>
      </c>
      <c r="J4688" s="271">
        <v>75444</v>
      </c>
      <c r="K4688" s="272">
        <v>15546</v>
      </c>
    </row>
    <row r="4689" spans="2:11" s="256" customFormat="1" ht="13.5" customHeight="1" x14ac:dyDescent="0.2">
      <c r="B4689" s="273"/>
      <c r="C4689" s="273"/>
      <c r="D4689" s="273"/>
      <c r="E4689" s="273"/>
      <c r="F4689" s="273">
        <v>0</v>
      </c>
      <c r="G4689" s="273">
        <v>0</v>
      </c>
      <c r="H4689" s="274"/>
      <c r="I4689" s="275" t="s">
        <v>265</v>
      </c>
      <c r="J4689" s="271">
        <v>75444</v>
      </c>
      <c r="K4689" s="272">
        <v>12481</v>
      </c>
    </row>
    <row r="4690" spans="2:11" s="256" customFormat="1" ht="13.5" customHeight="1" x14ac:dyDescent="0.2">
      <c r="B4690" s="268"/>
      <c r="C4690" s="268"/>
      <c r="D4690" s="268"/>
      <c r="E4690" s="268"/>
      <c r="F4690" s="268">
        <v>4.5610127540087095</v>
      </c>
      <c r="G4690" s="268">
        <v>4.5851069351134797</v>
      </c>
      <c r="H4690" s="269">
        <v>1.9723680759395599</v>
      </c>
      <c r="I4690" s="270" t="s">
        <v>266</v>
      </c>
      <c r="J4690" s="271">
        <v>75444</v>
      </c>
      <c r="K4690" s="272">
        <v>13594</v>
      </c>
    </row>
    <row r="4691" spans="2:11" s="256" customFormat="1" ht="13.5" customHeight="1" x14ac:dyDescent="0.2">
      <c r="B4691" s="273"/>
      <c r="C4691" s="273"/>
      <c r="D4691" s="273"/>
      <c r="E4691" s="273"/>
      <c r="F4691" s="273">
        <v>0</v>
      </c>
      <c r="G4691" s="273">
        <v>0</v>
      </c>
      <c r="H4691" s="274"/>
      <c r="I4691" s="275" t="s">
        <v>267</v>
      </c>
      <c r="J4691" s="271">
        <v>75444</v>
      </c>
      <c r="K4691" s="272">
        <v>15609</v>
      </c>
    </row>
    <row r="4692" spans="2:11" s="256" customFormat="1" ht="13.5" customHeight="1" x14ac:dyDescent="0.2">
      <c r="B4692" s="273"/>
      <c r="C4692" s="273"/>
      <c r="D4692" s="273"/>
      <c r="E4692" s="273"/>
      <c r="F4692" s="273">
        <v>2.7013521883826801</v>
      </c>
      <c r="G4692" s="273">
        <v>2.7136653487045099</v>
      </c>
      <c r="H4692" s="274">
        <v>3.3301825614030398</v>
      </c>
      <c r="I4692" s="275" t="s">
        <v>268</v>
      </c>
      <c r="J4692" s="271">
        <v>75444</v>
      </c>
      <c r="K4692" s="272">
        <v>11524</v>
      </c>
    </row>
    <row r="4693" spans="2:11" s="256" customFormat="1" ht="13.5" customHeight="1" x14ac:dyDescent="0.2">
      <c r="B4693" s="273"/>
      <c r="C4693" s="273"/>
      <c r="D4693" s="273"/>
      <c r="E4693" s="273"/>
      <c r="F4693" s="273">
        <v>0</v>
      </c>
      <c r="G4693" s="273">
        <v>0</v>
      </c>
      <c r="H4693" s="274"/>
      <c r="I4693" s="275" t="s">
        <v>269</v>
      </c>
      <c r="J4693" s="271">
        <v>75444</v>
      </c>
      <c r="K4693" s="272">
        <v>15745</v>
      </c>
    </row>
    <row r="4694" spans="2:11" s="256" customFormat="1" ht="13.5" customHeight="1" x14ac:dyDescent="0.2">
      <c r="B4694" s="273"/>
      <c r="C4694" s="273"/>
      <c r="D4694" s="273"/>
      <c r="E4694" s="273"/>
      <c r="F4694" s="273">
        <v>0</v>
      </c>
      <c r="G4694" s="273">
        <v>0</v>
      </c>
      <c r="H4694" s="274"/>
      <c r="I4694" s="275" t="s">
        <v>270</v>
      </c>
      <c r="J4694" s="271">
        <v>75444</v>
      </c>
      <c r="K4694" s="272">
        <v>15545</v>
      </c>
    </row>
    <row r="4695" spans="2:11" s="256" customFormat="1" ht="13.5" customHeight="1" x14ac:dyDescent="0.2">
      <c r="B4695" s="268"/>
      <c r="C4695" s="268"/>
      <c r="D4695" s="268"/>
      <c r="E4695" s="268"/>
      <c r="F4695" s="268">
        <v>5.3712332838211099</v>
      </c>
      <c r="G4695" s="268">
        <v>5.3386505013758194</v>
      </c>
      <c r="H4695" s="269"/>
      <c r="I4695" s="270" t="s">
        <v>238</v>
      </c>
      <c r="J4695" s="271">
        <v>75444</v>
      </c>
      <c r="K4695" s="272">
        <v>13595</v>
      </c>
    </row>
    <row r="4696" spans="2:11" s="256" customFormat="1" ht="13.5" customHeight="1" x14ac:dyDescent="0.2">
      <c r="B4696" s="273"/>
      <c r="C4696" s="273"/>
      <c r="D4696" s="273"/>
      <c r="E4696" s="273"/>
      <c r="F4696" s="273">
        <v>0</v>
      </c>
      <c r="G4696" s="273">
        <v>0</v>
      </c>
      <c r="H4696" s="274"/>
      <c r="I4696" s="275" t="s">
        <v>271</v>
      </c>
      <c r="J4696" s="271">
        <v>75444</v>
      </c>
      <c r="K4696" s="272">
        <v>15610</v>
      </c>
    </row>
    <row r="4697" spans="2:11" s="256" customFormat="1" ht="13.5" customHeight="1" x14ac:dyDescent="0.2">
      <c r="B4697" s="273"/>
      <c r="C4697" s="273"/>
      <c r="D4697" s="273"/>
      <c r="E4697" s="273"/>
      <c r="F4697" s="273">
        <v>2.48779537760077</v>
      </c>
      <c r="G4697" s="273">
        <v>2.4884983367568898</v>
      </c>
      <c r="H4697" s="274"/>
      <c r="I4697" s="275" t="s">
        <v>246</v>
      </c>
      <c r="J4697" s="271">
        <v>75444</v>
      </c>
      <c r="K4697" s="272">
        <v>15611</v>
      </c>
    </row>
    <row r="4698" spans="2:11" s="256" customFormat="1" ht="13.5" customHeight="1" x14ac:dyDescent="0.2">
      <c r="B4698" s="273"/>
      <c r="C4698" s="273"/>
      <c r="D4698" s="273"/>
      <c r="E4698" s="273"/>
      <c r="F4698" s="273">
        <v>2.8834379062203399</v>
      </c>
      <c r="G4698" s="273">
        <v>2.8501521646189301</v>
      </c>
      <c r="H4698" s="274"/>
      <c r="I4698" s="275" t="s">
        <v>272</v>
      </c>
      <c r="J4698" s="271">
        <v>75444</v>
      </c>
      <c r="K4698" s="272">
        <v>15608</v>
      </c>
    </row>
    <row r="4699" spans="2:11" s="256" customFormat="1" ht="13.5" customHeight="1" x14ac:dyDescent="0.2">
      <c r="B4699" s="268"/>
      <c r="C4699" s="268"/>
      <c r="D4699" s="268"/>
      <c r="E4699" s="268"/>
      <c r="F4699" s="268">
        <v>0</v>
      </c>
      <c r="G4699" s="268">
        <v>0</v>
      </c>
      <c r="H4699" s="269"/>
      <c r="I4699" s="270" t="s">
        <v>273</v>
      </c>
      <c r="J4699" s="271">
        <v>75444</v>
      </c>
      <c r="K4699" s="272">
        <v>15584</v>
      </c>
    </row>
    <row r="4700" spans="2:11" s="256" customFormat="1" ht="13.5" customHeight="1" x14ac:dyDescent="0.2">
      <c r="B4700" s="268"/>
      <c r="C4700" s="268"/>
      <c r="D4700" s="268"/>
      <c r="E4700" s="268"/>
      <c r="F4700" s="268">
        <v>0</v>
      </c>
      <c r="G4700" s="268">
        <v>0</v>
      </c>
      <c r="H4700" s="269"/>
      <c r="I4700" s="270" t="s">
        <v>274</v>
      </c>
      <c r="J4700" s="271">
        <v>75444</v>
      </c>
      <c r="K4700" s="272">
        <v>17728</v>
      </c>
    </row>
    <row r="4701" spans="2:11" s="256" customFormat="1" ht="13.5" customHeight="1" x14ac:dyDescent="0.2">
      <c r="B4701" s="268"/>
      <c r="C4701" s="268"/>
      <c r="D4701" s="268"/>
      <c r="E4701" s="268"/>
      <c r="F4701" s="268">
        <v>0</v>
      </c>
      <c r="G4701" s="268">
        <v>0</v>
      </c>
      <c r="H4701" s="269"/>
      <c r="I4701" s="270" t="s">
        <v>275</v>
      </c>
      <c r="J4701" s="271">
        <v>75444</v>
      </c>
      <c r="K4701" s="272">
        <v>15624</v>
      </c>
    </row>
    <row r="4702" spans="2:11" s="256" customFormat="1" ht="13.5" customHeight="1" x14ac:dyDescent="0.2">
      <c r="B4702" s="268"/>
      <c r="C4702" s="268"/>
      <c r="D4702" s="268"/>
      <c r="E4702" s="268"/>
      <c r="F4702" s="268">
        <v>13.369220597384899</v>
      </c>
      <c r="G4702" s="268">
        <v>13.3795254891527</v>
      </c>
      <c r="H4702" s="269"/>
      <c r="I4702" s="270" t="s">
        <v>276</v>
      </c>
      <c r="J4702" s="271">
        <v>75444</v>
      </c>
      <c r="K4702" s="272">
        <v>15644</v>
      </c>
    </row>
    <row r="4703" spans="2:11" s="256" customFormat="1" ht="13.5" customHeight="1" x14ac:dyDescent="0.2">
      <c r="B4703" s="268"/>
      <c r="C4703" s="268"/>
      <c r="D4703" s="268">
        <v>30</v>
      </c>
      <c r="E4703" s="268">
        <v>0</v>
      </c>
      <c r="F4703" s="268">
        <v>18.3783869698125</v>
      </c>
      <c r="G4703" s="268">
        <v>18.376872008497898</v>
      </c>
      <c r="H4703" s="269">
        <v>2.6000213566304997</v>
      </c>
      <c r="I4703" s="270" t="s">
        <v>239</v>
      </c>
      <c r="J4703" s="271">
        <v>75444</v>
      </c>
      <c r="K4703" s="272">
        <v>15704</v>
      </c>
    </row>
    <row r="4704" spans="2:11" s="256" customFormat="1" ht="13.5" customHeight="1" x14ac:dyDescent="0.2">
      <c r="B4704" s="268"/>
      <c r="C4704" s="268"/>
      <c r="D4704" s="268"/>
      <c r="E4704" s="268"/>
      <c r="F4704" s="268">
        <v>0</v>
      </c>
      <c r="G4704" s="268">
        <v>0</v>
      </c>
      <c r="H4704" s="269"/>
      <c r="I4704" s="270" t="s">
        <v>277</v>
      </c>
      <c r="J4704" s="271">
        <v>75444</v>
      </c>
      <c r="K4704" s="272">
        <v>15749</v>
      </c>
    </row>
    <row r="4705" spans="2:11" s="256" customFormat="1" ht="13.5" customHeight="1" x14ac:dyDescent="0.2">
      <c r="B4705" s="268"/>
      <c r="C4705" s="268"/>
      <c r="D4705" s="268"/>
      <c r="E4705" s="268"/>
      <c r="F4705" s="268">
        <v>100</v>
      </c>
      <c r="G4705" s="268">
        <v>100</v>
      </c>
      <c r="H4705" s="269">
        <v>2.5500987001205697</v>
      </c>
      <c r="I4705" s="270" t="s">
        <v>278</v>
      </c>
      <c r="J4705" s="271">
        <v>75444</v>
      </c>
      <c r="K4705" s="272">
        <v>11258</v>
      </c>
    </row>
    <row r="4706" spans="2:11" s="256" customFormat="1" ht="13.5" customHeight="1" x14ac:dyDescent="0.2">
      <c r="B4706" s="268"/>
      <c r="C4706" s="268"/>
      <c r="D4706" s="268">
        <v>64</v>
      </c>
      <c r="E4706" s="268">
        <v>0</v>
      </c>
      <c r="F4706" s="268">
        <v>62.881159148981496</v>
      </c>
      <c r="G4706" s="268">
        <v>62.904952000973594</v>
      </c>
      <c r="H4706" s="269">
        <v>3.2955129039392301</v>
      </c>
      <c r="I4706" s="270" t="s">
        <v>240</v>
      </c>
      <c r="J4706" s="271">
        <v>75444</v>
      </c>
      <c r="K4706" s="272">
        <v>15705</v>
      </c>
    </row>
    <row r="4707" spans="2:11" s="256" customFormat="1" ht="13.5" customHeight="1" x14ac:dyDescent="0.2">
      <c r="B4707" s="268"/>
      <c r="C4707" s="268"/>
      <c r="D4707" s="268"/>
      <c r="E4707" s="268"/>
      <c r="F4707" s="268">
        <v>5.31249322628919</v>
      </c>
      <c r="G4707" s="268">
        <v>5.3292570535486403</v>
      </c>
      <c r="H4707" s="269">
        <v>1.6933661026507698</v>
      </c>
      <c r="I4707" s="270" t="s">
        <v>279</v>
      </c>
      <c r="J4707" s="271">
        <v>75444</v>
      </c>
      <c r="K4707" s="272">
        <v>16144</v>
      </c>
    </row>
    <row r="4708" spans="2:11" s="256" customFormat="1" ht="13.5" customHeight="1" x14ac:dyDescent="0.2">
      <c r="B4708" s="273"/>
      <c r="C4708" s="273"/>
      <c r="D4708" s="273"/>
      <c r="E4708" s="273"/>
      <c r="F4708" s="273">
        <v>1.8596605656260299</v>
      </c>
      <c r="G4708" s="273">
        <v>1.87144158640897</v>
      </c>
      <c r="H4708" s="274"/>
      <c r="I4708" s="275" t="s">
        <v>508</v>
      </c>
      <c r="J4708" s="271">
        <v>75444</v>
      </c>
      <c r="K4708" s="272">
        <v>12755</v>
      </c>
    </row>
    <row r="4709" spans="2:11" s="256" customFormat="1" ht="13.5" customHeight="1" x14ac:dyDescent="0.2">
      <c r="B4709" s="273"/>
      <c r="C4709" s="273"/>
      <c r="D4709" s="273"/>
      <c r="E4709" s="273"/>
      <c r="F4709" s="273">
        <v>0</v>
      </c>
      <c r="G4709" s="273">
        <v>0</v>
      </c>
      <c r="H4709" s="274"/>
      <c r="I4709" s="275" t="s">
        <v>509</v>
      </c>
      <c r="J4709" s="271">
        <v>75444</v>
      </c>
      <c r="K4709" s="272">
        <v>12359</v>
      </c>
    </row>
    <row r="4710" spans="2:11" s="256" customFormat="1" ht="26.25" customHeight="1" x14ac:dyDescent="0.2"/>
    <row r="4711" spans="2:11" s="256" customFormat="1" ht="13.5" customHeight="1" x14ac:dyDescent="0.2">
      <c r="B4711" s="257"/>
      <c r="C4711" s="258"/>
      <c r="D4711" s="258"/>
      <c r="E4711" s="258"/>
      <c r="F4711" s="258"/>
      <c r="G4711" s="259"/>
      <c r="H4711" s="260" t="s">
        <v>420</v>
      </c>
      <c r="I4711" s="261"/>
      <c r="J4711" s="262" t="s">
        <v>228</v>
      </c>
      <c r="K4711" s="262" t="s">
        <v>229</v>
      </c>
    </row>
    <row r="4712" spans="2:11" s="256" customFormat="1" ht="13.5" customHeight="1" x14ac:dyDescent="0.2">
      <c r="B4712" s="263"/>
      <c r="C4712" s="264"/>
      <c r="D4712" s="264"/>
      <c r="E4712" s="264"/>
      <c r="F4712" s="369" t="s">
        <v>669</v>
      </c>
      <c r="G4712" s="369"/>
      <c r="H4712" s="369"/>
      <c r="I4712" s="261"/>
      <c r="J4712" s="261"/>
      <c r="K4712" s="265"/>
    </row>
    <row r="4713" spans="2:11" s="256" customFormat="1" ht="13.5" customHeight="1" x14ac:dyDescent="0.2">
      <c r="B4713" s="367" t="s">
        <v>231</v>
      </c>
      <c r="C4713" s="367"/>
      <c r="D4713" s="367" t="s">
        <v>232</v>
      </c>
      <c r="E4713" s="367"/>
      <c r="F4713" s="266" t="s">
        <v>232</v>
      </c>
      <c r="G4713" s="266" t="s">
        <v>232</v>
      </c>
      <c r="H4713" s="368" t="s">
        <v>231</v>
      </c>
      <c r="I4713" s="267" t="s">
        <v>233</v>
      </c>
      <c r="J4713" s="261"/>
      <c r="K4713" s="265"/>
    </row>
    <row r="4714" spans="2:11" s="256" customFormat="1" ht="13.5" customHeight="1" x14ac:dyDescent="0.2">
      <c r="B4714" s="266" t="s">
        <v>234</v>
      </c>
      <c r="C4714" s="266" t="s">
        <v>235</v>
      </c>
      <c r="D4714" s="266" t="s">
        <v>234</v>
      </c>
      <c r="E4714" s="266" t="s">
        <v>235</v>
      </c>
      <c r="F4714" s="266" t="s">
        <v>592</v>
      </c>
      <c r="G4714" s="266" t="s">
        <v>594</v>
      </c>
      <c r="H4714" s="368"/>
      <c r="I4714" s="261"/>
      <c r="J4714" s="261"/>
      <c r="K4714" s="265"/>
    </row>
    <row r="4715" spans="2:11" s="256" customFormat="1" ht="13.5" customHeight="1" x14ac:dyDescent="0.2">
      <c r="B4715" s="268"/>
      <c r="C4715" s="268"/>
      <c r="D4715" s="268"/>
      <c r="E4715" s="268"/>
      <c r="F4715" s="268">
        <v>37.245803054454896</v>
      </c>
      <c r="G4715" s="268">
        <v>37.271623508670302</v>
      </c>
      <c r="H4715" s="269">
        <v>3.1658718876924197</v>
      </c>
      <c r="I4715" s="270" t="s">
        <v>236</v>
      </c>
      <c r="J4715" s="271">
        <v>75452</v>
      </c>
      <c r="K4715" s="272">
        <v>13591</v>
      </c>
    </row>
    <row r="4716" spans="2:11" s="256" customFormat="1" ht="13.5" customHeight="1" x14ac:dyDescent="0.2">
      <c r="B4716" s="268"/>
      <c r="C4716" s="268"/>
      <c r="D4716" s="268"/>
      <c r="E4716" s="268"/>
      <c r="F4716" s="268">
        <v>37.245803054454896</v>
      </c>
      <c r="G4716" s="268">
        <v>37.271623508670302</v>
      </c>
      <c r="H4716" s="269">
        <v>3.1658718876924197</v>
      </c>
      <c r="I4716" s="270" t="s">
        <v>250</v>
      </c>
      <c r="J4716" s="271">
        <v>75452</v>
      </c>
      <c r="K4716" s="272">
        <v>19967</v>
      </c>
    </row>
    <row r="4717" spans="2:11" s="256" customFormat="1" ht="13.5" customHeight="1" x14ac:dyDescent="0.2">
      <c r="B4717" s="273"/>
      <c r="C4717" s="273"/>
      <c r="D4717" s="273"/>
      <c r="E4717" s="273"/>
      <c r="F4717" s="273">
        <v>13.330327495316398</v>
      </c>
      <c r="G4717" s="273">
        <v>13.346436305667698</v>
      </c>
      <c r="H4717" s="274">
        <v>2.5480921657596802</v>
      </c>
      <c r="I4717" s="275" t="s">
        <v>251</v>
      </c>
      <c r="J4717" s="271">
        <v>75452</v>
      </c>
      <c r="K4717" s="272">
        <v>15744</v>
      </c>
    </row>
    <row r="4718" spans="2:11" s="256" customFormat="1" ht="13.5" customHeight="1" x14ac:dyDescent="0.2">
      <c r="B4718" s="273"/>
      <c r="C4718" s="273"/>
      <c r="D4718" s="273"/>
      <c r="E4718" s="273"/>
      <c r="F4718" s="273">
        <v>23.915475559138596</v>
      </c>
      <c r="G4718" s="273">
        <v>23.925187203002597</v>
      </c>
      <c r="H4718" s="274">
        <v>3.5102182082564699</v>
      </c>
      <c r="I4718" s="275" t="s">
        <v>252</v>
      </c>
      <c r="J4718" s="271">
        <v>75452</v>
      </c>
      <c r="K4718" s="272">
        <v>13462</v>
      </c>
    </row>
    <row r="4719" spans="2:11" s="256" customFormat="1" ht="13.5" customHeight="1" x14ac:dyDescent="0.2">
      <c r="B4719" s="273"/>
      <c r="C4719" s="273"/>
      <c r="D4719" s="273"/>
      <c r="E4719" s="273"/>
      <c r="F4719" s="273">
        <v>0</v>
      </c>
      <c r="G4719" s="273">
        <v>0</v>
      </c>
      <c r="H4719" s="274"/>
      <c r="I4719" s="275" t="s">
        <v>253</v>
      </c>
      <c r="J4719" s="271">
        <v>75452</v>
      </c>
      <c r="K4719" s="272">
        <v>15544</v>
      </c>
    </row>
    <row r="4720" spans="2:11" s="256" customFormat="1" ht="13.5" customHeight="1" x14ac:dyDescent="0.2">
      <c r="B4720" s="273"/>
      <c r="C4720" s="273"/>
      <c r="D4720" s="273"/>
      <c r="E4720" s="273"/>
      <c r="F4720" s="273">
        <v>0</v>
      </c>
      <c r="G4720" s="273">
        <v>0</v>
      </c>
      <c r="H4720" s="274"/>
      <c r="I4720" s="275" t="s">
        <v>254</v>
      </c>
      <c r="J4720" s="271">
        <v>75452</v>
      </c>
      <c r="K4720" s="272">
        <v>12978</v>
      </c>
    </row>
    <row r="4721" spans="2:11" s="256" customFormat="1" ht="13.5" customHeight="1" x14ac:dyDescent="0.2">
      <c r="B4721" s="268"/>
      <c r="C4721" s="268"/>
      <c r="D4721" s="268"/>
      <c r="E4721" s="268"/>
      <c r="F4721" s="268">
        <v>42.421508805732898</v>
      </c>
      <c r="G4721" s="268">
        <v>42.435239600745099</v>
      </c>
      <c r="H4721" s="269">
        <v>1.6717773608852999</v>
      </c>
      <c r="I4721" s="270" t="s">
        <v>237</v>
      </c>
      <c r="J4721" s="271">
        <v>75452</v>
      </c>
      <c r="K4721" s="272">
        <v>17726</v>
      </c>
    </row>
    <row r="4722" spans="2:11" s="256" customFormat="1" ht="13.5" customHeight="1" x14ac:dyDescent="0.2">
      <c r="B4722" s="273"/>
      <c r="C4722" s="273"/>
      <c r="D4722" s="273"/>
      <c r="E4722" s="273"/>
      <c r="F4722" s="273">
        <v>7.4172347691380001</v>
      </c>
      <c r="G4722" s="273">
        <v>7.397261629092089</v>
      </c>
      <c r="H4722" s="274"/>
      <c r="I4722" s="275" t="s">
        <v>255</v>
      </c>
      <c r="J4722" s="271">
        <v>75452</v>
      </c>
      <c r="K4722" s="272">
        <v>17727</v>
      </c>
    </row>
    <row r="4723" spans="2:11" s="256" customFormat="1" ht="13.5" customHeight="1" x14ac:dyDescent="0.2">
      <c r="B4723" s="268"/>
      <c r="C4723" s="268"/>
      <c r="D4723" s="268"/>
      <c r="E4723" s="268"/>
      <c r="F4723" s="268">
        <v>35.004274036594893</v>
      </c>
      <c r="G4723" s="268">
        <v>35.037977971653</v>
      </c>
      <c r="H4723" s="269">
        <v>2.0260188216410002</v>
      </c>
      <c r="I4723" s="270" t="s">
        <v>256</v>
      </c>
      <c r="J4723" s="271">
        <v>75452</v>
      </c>
      <c r="K4723" s="272">
        <v>13592</v>
      </c>
    </row>
    <row r="4724" spans="2:11" s="256" customFormat="1" ht="13.5" customHeight="1" x14ac:dyDescent="0.2">
      <c r="B4724" s="273"/>
      <c r="C4724" s="273"/>
      <c r="D4724" s="273"/>
      <c r="E4724" s="273"/>
      <c r="F4724" s="273">
        <v>18.3522334166137</v>
      </c>
      <c r="G4724" s="273">
        <v>18.377308932731001</v>
      </c>
      <c r="H4724" s="274">
        <v>0.48497938005476404</v>
      </c>
      <c r="I4724" s="275" t="s">
        <v>257</v>
      </c>
      <c r="J4724" s="271">
        <v>75452</v>
      </c>
      <c r="K4724" s="272">
        <v>11566</v>
      </c>
    </row>
    <row r="4725" spans="2:11" s="256" customFormat="1" ht="13.5" customHeight="1" x14ac:dyDescent="0.2">
      <c r="B4725" s="273"/>
      <c r="C4725" s="273"/>
      <c r="D4725" s="273"/>
      <c r="E4725" s="273"/>
      <c r="F4725" s="273">
        <v>10.566409684454101</v>
      </c>
      <c r="G4725" s="273">
        <v>10.5887131715095</v>
      </c>
      <c r="H4725" s="274">
        <v>3.7424815864625698</v>
      </c>
      <c r="I4725" s="275" t="s">
        <v>258</v>
      </c>
      <c r="J4725" s="271">
        <v>75452</v>
      </c>
      <c r="K4725" s="272">
        <v>13419</v>
      </c>
    </row>
    <row r="4726" spans="2:11" s="256" customFormat="1" ht="13.5" customHeight="1" x14ac:dyDescent="0.2">
      <c r="B4726" s="273"/>
      <c r="C4726" s="273"/>
      <c r="D4726" s="273"/>
      <c r="E4726" s="273"/>
      <c r="F4726" s="273">
        <v>0</v>
      </c>
      <c r="G4726" s="273">
        <v>0</v>
      </c>
      <c r="H4726" s="274"/>
      <c r="I4726" s="275" t="s">
        <v>259</v>
      </c>
      <c r="J4726" s="271">
        <v>75452</v>
      </c>
      <c r="K4726" s="272">
        <v>11568</v>
      </c>
    </row>
    <row r="4727" spans="2:11" s="256" customFormat="1" ht="13.5" customHeight="1" x14ac:dyDescent="0.2">
      <c r="B4727" s="273"/>
      <c r="C4727" s="273"/>
      <c r="D4727" s="273"/>
      <c r="E4727" s="273"/>
      <c r="F4727" s="273">
        <v>5.6831931928159101</v>
      </c>
      <c r="G4727" s="273">
        <v>5.6692879476704094</v>
      </c>
      <c r="H4727" s="274">
        <v>3.8086419179447297</v>
      </c>
      <c r="I4727" s="275" t="s">
        <v>260</v>
      </c>
      <c r="J4727" s="271">
        <v>75452</v>
      </c>
      <c r="K4727" s="272">
        <v>12479</v>
      </c>
    </row>
    <row r="4728" spans="2:11" s="256" customFormat="1" ht="13.5" customHeight="1" x14ac:dyDescent="0.2">
      <c r="B4728" s="273"/>
      <c r="C4728" s="273"/>
      <c r="D4728" s="273"/>
      <c r="E4728" s="273"/>
      <c r="F4728" s="273">
        <v>0.40243774271125299</v>
      </c>
      <c r="G4728" s="273">
        <v>0.40266791974209204</v>
      </c>
      <c r="H4728" s="274">
        <v>2.06</v>
      </c>
      <c r="I4728" s="275" t="s">
        <v>261</v>
      </c>
      <c r="J4728" s="271">
        <v>75452</v>
      </c>
      <c r="K4728" s="272">
        <v>12480</v>
      </c>
    </row>
    <row r="4729" spans="2:11" s="256" customFormat="1" ht="13.5" customHeight="1" x14ac:dyDescent="0.2">
      <c r="B4729" s="273"/>
      <c r="C4729" s="273"/>
      <c r="D4729" s="273"/>
      <c r="E4729" s="273"/>
      <c r="F4729" s="273">
        <v>0</v>
      </c>
      <c r="G4729" s="273">
        <v>0</v>
      </c>
      <c r="H4729" s="274"/>
      <c r="I4729" s="275" t="s">
        <v>262</v>
      </c>
      <c r="J4729" s="271">
        <v>75452</v>
      </c>
      <c r="K4729" s="272">
        <v>11578</v>
      </c>
    </row>
    <row r="4730" spans="2:11" s="256" customFormat="1" ht="13.5" customHeight="1" x14ac:dyDescent="0.2">
      <c r="B4730" s="273"/>
      <c r="C4730" s="273"/>
      <c r="D4730" s="273"/>
      <c r="E4730" s="273"/>
      <c r="F4730" s="273">
        <v>0</v>
      </c>
      <c r="G4730" s="273">
        <v>0</v>
      </c>
      <c r="H4730" s="274"/>
      <c r="I4730" s="275" t="s">
        <v>263</v>
      </c>
      <c r="J4730" s="271">
        <v>75452</v>
      </c>
      <c r="K4730" s="272">
        <v>12497</v>
      </c>
    </row>
    <row r="4731" spans="2:11" s="256" customFormat="1" ht="13.5" customHeight="1" x14ac:dyDescent="0.2">
      <c r="B4731" s="273"/>
      <c r="C4731" s="273"/>
      <c r="D4731" s="273"/>
      <c r="E4731" s="273"/>
      <c r="F4731" s="273">
        <v>0</v>
      </c>
      <c r="G4731" s="273">
        <v>0</v>
      </c>
      <c r="H4731" s="274"/>
      <c r="I4731" s="275" t="s">
        <v>264</v>
      </c>
      <c r="J4731" s="271">
        <v>75452</v>
      </c>
      <c r="K4731" s="272">
        <v>15546</v>
      </c>
    </row>
    <row r="4732" spans="2:11" s="256" customFormat="1" ht="13.5" customHeight="1" x14ac:dyDescent="0.2">
      <c r="B4732" s="273"/>
      <c r="C4732" s="273"/>
      <c r="D4732" s="273"/>
      <c r="E4732" s="273"/>
      <c r="F4732" s="273">
        <v>0</v>
      </c>
      <c r="G4732" s="273">
        <v>0</v>
      </c>
      <c r="H4732" s="274"/>
      <c r="I4732" s="275" t="s">
        <v>265</v>
      </c>
      <c r="J4732" s="271">
        <v>75452</v>
      </c>
      <c r="K4732" s="272">
        <v>12481</v>
      </c>
    </row>
    <row r="4733" spans="2:11" s="256" customFormat="1" ht="13.5" customHeight="1" x14ac:dyDescent="0.2">
      <c r="B4733" s="268"/>
      <c r="C4733" s="268"/>
      <c r="D4733" s="268"/>
      <c r="E4733" s="268"/>
      <c r="F4733" s="268">
        <v>2.5388376169479603</v>
      </c>
      <c r="G4733" s="268">
        <v>2.5586293129026596</v>
      </c>
      <c r="H4733" s="269"/>
      <c r="I4733" s="270" t="s">
        <v>266</v>
      </c>
      <c r="J4733" s="271">
        <v>75452</v>
      </c>
      <c r="K4733" s="272">
        <v>13594</v>
      </c>
    </row>
    <row r="4734" spans="2:11" s="256" customFormat="1" ht="13.5" customHeight="1" x14ac:dyDescent="0.2">
      <c r="B4734" s="273"/>
      <c r="C4734" s="273"/>
      <c r="D4734" s="273"/>
      <c r="E4734" s="273"/>
      <c r="F4734" s="273">
        <v>0</v>
      </c>
      <c r="G4734" s="273">
        <v>0</v>
      </c>
      <c r="H4734" s="274"/>
      <c r="I4734" s="275" t="s">
        <v>267</v>
      </c>
      <c r="J4734" s="271">
        <v>75452</v>
      </c>
      <c r="K4734" s="272">
        <v>15609</v>
      </c>
    </row>
    <row r="4735" spans="2:11" s="256" customFormat="1" ht="13.5" customHeight="1" x14ac:dyDescent="0.2">
      <c r="B4735" s="273"/>
      <c r="C4735" s="273"/>
      <c r="D4735" s="273"/>
      <c r="E4735" s="273"/>
      <c r="F4735" s="273">
        <v>0</v>
      </c>
      <c r="G4735" s="273">
        <v>0</v>
      </c>
      <c r="H4735" s="274"/>
      <c r="I4735" s="275" t="s">
        <v>268</v>
      </c>
      <c r="J4735" s="271">
        <v>75452</v>
      </c>
      <c r="K4735" s="272">
        <v>11524</v>
      </c>
    </row>
    <row r="4736" spans="2:11" s="256" customFormat="1" ht="13.5" customHeight="1" x14ac:dyDescent="0.2">
      <c r="B4736" s="273"/>
      <c r="C4736" s="273"/>
      <c r="D4736" s="273"/>
      <c r="E4736" s="273"/>
      <c r="F4736" s="273">
        <v>0</v>
      </c>
      <c r="G4736" s="273">
        <v>0</v>
      </c>
      <c r="H4736" s="274"/>
      <c r="I4736" s="275" t="s">
        <v>269</v>
      </c>
      <c r="J4736" s="271">
        <v>75452</v>
      </c>
      <c r="K4736" s="272">
        <v>15745</v>
      </c>
    </row>
    <row r="4737" spans="2:11" s="256" customFormat="1" ht="13.5" customHeight="1" x14ac:dyDescent="0.2">
      <c r="B4737" s="273"/>
      <c r="C4737" s="273"/>
      <c r="D4737" s="273"/>
      <c r="E4737" s="273"/>
      <c r="F4737" s="273">
        <v>0</v>
      </c>
      <c r="G4737" s="273">
        <v>0</v>
      </c>
      <c r="H4737" s="274"/>
      <c r="I4737" s="275" t="s">
        <v>270</v>
      </c>
      <c r="J4737" s="271">
        <v>75452</v>
      </c>
      <c r="K4737" s="272">
        <v>15545</v>
      </c>
    </row>
    <row r="4738" spans="2:11" s="256" customFormat="1" ht="13.5" customHeight="1" x14ac:dyDescent="0.2">
      <c r="B4738" s="268"/>
      <c r="C4738" s="268"/>
      <c r="D4738" s="268"/>
      <c r="E4738" s="268"/>
      <c r="F4738" s="268">
        <v>17.793850522864197</v>
      </c>
      <c r="G4738" s="268">
        <v>17.734507577681999</v>
      </c>
      <c r="H4738" s="269"/>
      <c r="I4738" s="270" t="s">
        <v>238</v>
      </c>
      <c r="J4738" s="271">
        <v>75452</v>
      </c>
      <c r="K4738" s="272">
        <v>13595</v>
      </c>
    </row>
    <row r="4739" spans="2:11" s="256" customFormat="1" ht="13.5" customHeight="1" x14ac:dyDescent="0.2">
      <c r="B4739" s="273"/>
      <c r="C4739" s="273"/>
      <c r="D4739" s="273"/>
      <c r="E4739" s="273"/>
      <c r="F4739" s="273">
        <v>0</v>
      </c>
      <c r="G4739" s="273">
        <v>0</v>
      </c>
      <c r="H4739" s="274"/>
      <c r="I4739" s="275" t="s">
        <v>271</v>
      </c>
      <c r="J4739" s="271">
        <v>75452</v>
      </c>
      <c r="K4739" s="272">
        <v>15610</v>
      </c>
    </row>
    <row r="4740" spans="2:11" s="256" customFormat="1" ht="13.5" customHeight="1" x14ac:dyDescent="0.2">
      <c r="B4740" s="273"/>
      <c r="C4740" s="273"/>
      <c r="D4740" s="273"/>
      <c r="E4740" s="273"/>
      <c r="F4740" s="273">
        <v>8.0944873292995396</v>
      </c>
      <c r="G4740" s="273">
        <v>8.0960965635334396</v>
      </c>
      <c r="H4740" s="274"/>
      <c r="I4740" s="275" t="s">
        <v>246</v>
      </c>
      <c r="J4740" s="271">
        <v>75452</v>
      </c>
      <c r="K4740" s="272">
        <v>15611</v>
      </c>
    </row>
    <row r="4741" spans="2:11" s="256" customFormat="1" ht="13.5" customHeight="1" x14ac:dyDescent="0.2">
      <c r="B4741" s="273"/>
      <c r="C4741" s="273"/>
      <c r="D4741" s="273"/>
      <c r="E4741" s="273"/>
      <c r="F4741" s="273">
        <v>9.6993631935646807</v>
      </c>
      <c r="G4741" s="273">
        <v>9.6384110141485309</v>
      </c>
      <c r="H4741" s="274"/>
      <c r="I4741" s="275" t="s">
        <v>272</v>
      </c>
      <c r="J4741" s="271">
        <v>75452</v>
      </c>
      <c r="K4741" s="272">
        <v>15608</v>
      </c>
    </row>
    <row r="4742" spans="2:11" s="256" customFormat="1" ht="13.5" customHeight="1" x14ac:dyDescent="0.2">
      <c r="B4742" s="268"/>
      <c r="C4742" s="268"/>
      <c r="D4742" s="268"/>
      <c r="E4742" s="268"/>
      <c r="F4742" s="268">
        <v>0</v>
      </c>
      <c r="G4742" s="268">
        <v>0</v>
      </c>
      <c r="H4742" s="269"/>
      <c r="I4742" s="270" t="s">
        <v>273</v>
      </c>
      <c r="J4742" s="271">
        <v>75452</v>
      </c>
      <c r="K4742" s="272">
        <v>15584</v>
      </c>
    </row>
    <row r="4743" spans="2:11" s="256" customFormat="1" ht="13.5" customHeight="1" x14ac:dyDescent="0.2">
      <c r="B4743" s="268"/>
      <c r="C4743" s="268"/>
      <c r="D4743" s="268"/>
      <c r="E4743" s="268"/>
      <c r="F4743" s="268">
        <v>0</v>
      </c>
      <c r="G4743" s="268">
        <v>0</v>
      </c>
      <c r="H4743" s="269"/>
      <c r="I4743" s="270" t="s">
        <v>274</v>
      </c>
      <c r="J4743" s="271">
        <v>75452</v>
      </c>
      <c r="K4743" s="272">
        <v>17728</v>
      </c>
    </row>
    <row r="4744" spans="2:11" s="256" customFormat="1" ht="13.5" customHeight="1" x14ac:dyDescent="0.2">
      <c r="B4744" s="268"/>
      <c r="C4744" s="268"/>
      <c r="D4744" s="268"/>
      <c r="E4744" s="268"/>
      <c r="F4744" s="268">
        <v>0</v>
      </c>
      <c r="G4744" s="268">
        <v>0</v>
      </c>
      <c r="H4744" s="269"/>
      <c r="I4744" s="270" t="s">
        <v>275</v>
      </c>
      <c r="J4744" s="271">
        <v>75452</v>
      </c>
      <c r="K4744" s="272">
        <v>15624</v>
      </c>
    </row>
    <row r="4745" spans="2:11" s="256" customFormat="1" ht="13.5" customHeight="1" x14ac:dyDescent="0.2">
      <c r="B4745" s="268"/>
      <c r="C4745" s="268"/>
      <c r="D4745" s="268"/>
      <c r="E4745" s="268"/>
      <c r="F4745" s="268">
        <v>9.9560723860859603</v>
      </c>
      <c r="G4745" s="268">
        <v>9.9558909419947508</v>
      </c>
      <c r="H4745" s="269"/>
      <c r="I4745" s="270" t="s">
        <v>276</v>
      </c>
      <c r="J4745" s="271">
        <v>75452</v>
      </c>
      <c r="K4745" s="272">
        <v>15644</v>
      </c>
    </row>
    <row r="4746" spans="2:11" s="256" customFormat="1" ht="13.5" customHeight="1" x14ac:dyDescent="0.2">
      <c r="B4746" s="268"/>
      <c r="C4746" s="268"/>
      <c r="D4746" s="268">
        <v>33</v>
      </c>
      <c r="E4746" s="268">
        <v>27</v>
      </c>
      <c r="F4746" s="268">
        <v>30.001106494665699</v>
      </c>
      <c r="G4746" s="268">
        <v>29.997143070415099</v>
      </c>
      <c r="H4746" s="269">
        <v>3.54729607581791</v>
      </c>
      <c r="I4746" s="270" t="s">
        <v>239</v>
      </c>
      <c r="J4746" s="271">
        <v>75452</v>
      </c>
      <c r="K4746" s="272">
        <v>15704</v>
      </c>
    </row>
    <row r="4747" spans="2:11" s="256" customFormat="1" ht="13.5" customHeight="1" x14ac:dyDescent="0.2">
      <c r="B4747" s="268"/>
      <c r="C4747" s="268"/>
      <c r="D4747" s="268"/>
      <c r="E4747" s="268"/>
      <c r="F4747" s="268">
        <v>0</v>
      </c>
      <c r="G4747" s="268">
        <v>0</v>
      </c>
      <c r="H4747" s="269"/>
      <c r="I4747" s="270" t="s">
        <v>277</v>
      </c>
      <c r="J4747" s="271">
        <v>75452</v>
      </c>
      <c r="K4747" s="272">
        <v>15749</v>
      </c>
    </row>
    <row r="4748" spans="2:11" s="256" customFormat="1" ht="13.5" customHeight="1" x14ac:dyDescent="0.2">
      <c r="B4748" s="268"/>
      <c r="C4748" s="268"/>
      <c r="D4748" s="268"/>
      <c r="E4748" s="268"/>
      <c r="F4748" s="268">
        <v>100</v>
      </c>
      <c r="G4748" s="268">
        <v>100</v>
      </c>
      <c r="H4748" s="269">
        <v>1.88834758860648</v>
      </c>
      <c r="I4748" s="270" t="s">
        <v>278</v>
      </c>
      <c r="J4748" s="271">
        <v>75452</v>
      </c>
      <c r="K4748" s="272">
        <v>11258</v>
      </c>
    </row>
    <row r="4749" spans="2:11" s="256" customFormat="1" ht="13.5" customHeight="1" x14ac:dyDescent="0.2">
      <c r="B4749" s="268"/>
      <c r="C4749" s="268"/>
      <c r="D4749" s="268">
        <v>46</v>
      </c>
      <c r="E4749" s="268">
        <v>40</v>
      </c>
      <c r="F4749" s="268">
        <v>42.248970596384098</v>
      </c>
      <c r="G4749" s="268">
        <v>42.312458409908203</v>
      </c>
      <c r="H4749" s="269">
        <v>1.9506262604414399</v>
      </c>
      <c r="I4749" s="270" t="s">
        <v>240</v>
      </c>
      <c r="J4749" s="271">
        <v>75452</v>
      </c>
      <c r="K4749" s="272">
        <v>15705</v>
      </c>
    </row>
    <row r="4750" spans="2:11" s="256" customFormat="1" ht="13.5" customHeight="1" x14ac:dyDescent="0.2">
      <c r="B4750" s="268"/>
      <c r="C4750" s="268"/>
      <c r="D4750" s="268"/>
      <c r="E4750" s="268"/>
      <c r="F4750" s="268">
        <v>7.7815187588262793</v>
      </c>
      <c r="G4750" s="268">
        <v>7.7755365816180602</v>
      </c>
      <c r="H4750" s="269"/>
      <c r="I4750" s="270" t="s">
        <v>279</v>
      </c>
      <c r="J4750" s="271">
        <v>75452</v>
      </c>
      <c r="K4750" s="272">
        <v>16144</v>
      </c>
    </row>
    <row r="4751" spans="2:11" s="256" customFormat="1" ht="13.5" customHeight="1" x14ac:dyDescent="0.2">
      <c r="B4751" s="273"/>
      <c r="C4751" s="273"/>
      <c r="D4751" s="273"/>
      <c r="E4751" s="273"/>
      <c r="F4751" s="273">
        <v>2.5388376169479603</v>
      </c>
      <c r="G4751" s="273">
        <v>2.5586293129026596</v>
      </c>
      <c r="H4751" s="274"/>
      <c r="I4751" s="275" t="s">
        <v>508</v>
      </c>
      <c r="J4751" s="271">
        <v>75452</v>
      </c>
      <c r="K4751" s="272">
        <v>12755</v>
      </c>
    </row>
    <row r="4752" spans="2:11" s="256" customFormat="1" ht="13.5" customHeight="1" x14ac:dyDescent="0.2">
      <c r="B4752" s="273"/>
      <c r="C4752" s="273"/>
      <c r="D4752" s="273"/>
      <c r="E4752" s="273"/>
      <c r="F4752" s="273">
        <v>0</v>
      </c>
      <c r="G4752" s="273">
        <v>0</v>
      </c>
      <c r="H4752" s="274"/>
      <c r="I4752" s="275" t="s">
        <v>509</v>
      </c>
      <c r="J4752" s="271">
        <v>75452</v>
      </c>
      <c r="K4752" s="272">
        <v>12359</v>
      </c>
    </row>
    <row r="4753" spans="2:11" s="256" customFormat="1" ht="26.25" customHeight="1" x14ac:dyDescent="0.2"/>
    <row r="4754" spans="2:11" s="256" customFormat="1" ht="13.5" customHeight="1" x14ac:dyDescent="0.2">
      <c r="B4754" s="257"/>
      <c r="C4754" s="258"/>
      <c r="D4754" s="258"/>
      <c r="E4754" s="258"/>
      <c r="F4754" s="258"/>
      <c r="G4754" s="259"/>
      <c r="H4754" s="260" t="s">
        <v>421</v>
      </c>
      <c r="I4754" s="261"/>
      <c r="J4754" s="262" t="s">
        <v>228</v>
      </c>
      <c r="K4754" s="262" t="s">
        <v>229</v>
      </c>
    </row>
    <row r="4755" spans="2:11" s="256" customFormat="1" ht="13.5" customHeight="1" x14ac:dyDescent="0.2">
      <c r="B4755" s="263"/>
      <c r="C4755" s="264"/>
      <c r="D4755" s="264"/>
      <c r="E4755" s="264"/>
      <c r="F4755" s="369" t="s">
        <v>583</v>
      </c>
      <c r="G4755" s="369"/>
      <c r="H4755" s="369"/>
      <c r="I4755" s="261"/>
      <c r="J4755" s="261"/>
      <c r="K4755" s="265"/>
    </row>
    <row r="4756" spans="2:11" s="256" customFormat="1" ht="13.5" customHeight="1" x14ac:dyDescent="0.2">
      <c r="B4756" s="367" t="s">
        <v>231</v>
      </c>
      <c r="C4756" s="367"/>
      <c r="D4756" s="367" t="s">
        <v>232</v>
      </c>
      <c r="E4756" s="367"/>
      <c r="F4756" s="266" t="s">
        <v>232</v>
      </c>
      <c r="G4756" s="266" t="s">
        <v>232</v>
      </c>
      <c r="H4756" s="368" t="s">
        <v>231</v>
      </c>
      <c r="I4756" s="267" t="s">
        <v>233</v>
      </c>
      <c r="J4756" s="261"/>
      <c r="K4756" s="265"/>
    </row>
    <row r="4757" spans="2:11" s="256" customFormat="1" ht="13.5" customHeight="1" x14ac:dyDescent="0.2">
      <c r="B4757" s="266" t="s">
        <v>234</v>
      </c>
      <c r="C4757" s="266" t="s">
        <v>235</v>
      </c>
      <c r="D4757" s="266" t="s">
        <v>234</v>
      </c>
      <c r="E4757" s="266" t="s">
        <v>235</v>
      </c>
      <c r="F4757" s="266" t="s">
        <v>592</v>
      </c>
      <c r="G4757" s="266" t="s">
        <v>594</v>
      </c>
      <c r="H4757" s="368"/>
      <c r="I4757" s="261"/>
      <c r="J4757" s="261"/>
      <c r="K4757" s="265"/>
    </row>
    <row r="4758" spans="2:11" s="256" customFormat="1" ht="13.5" customHeight="1" x14ac:dyDescent="0.2">
      <c r="B4758" s="268"/>
      <c r="C4758" s="268"/>
      <c r="D4758" s="268"/>
      <c r="E4758" s="268"/>
      <c r="F4758" s="268">
        <v>0</v>
      </c>
      <c r="G4758" s="268">
        <v>0</v>
      </c>
      <c r="H4758" s="269"/>
      <c r="I4758" s="270" t="s">
        <v>236</v>
      </c>
      <c r="J4758" s="271">
        <v>75495</v>
      </c>
      <c r="K4758" s="272">
        <v>13591</v>
      </c>
    </row>
    <row r="4759" spans="2:11" s="256" customFormat="1" ht="13.5" customHeight="1" x14ac:dyDescent="0.2">
      <c r="B4759" s="268"/>
      <c r="C4759" s="268"/>
      <c r="D4759" s="268"/>
      <c r="E4759" s="268"/>
      <c r="F4759" s="268">
        <v>0</v>
      </c>
      <c r="G4759" s="268">
        <v>0</v>
      </c>
      <c r="H4759" s="269"/>
      <c r="I4759" s="270" t="s">
        <v>250</v>
      </c>
      <c r="J4759" s="271">
        <v>75495</v>
      </c>
      <c r="K4759" s="272">
        <v>19967</v>
      </c>
    </row>
    <row r="4760" spans="2:11" s="256" customFormat="1" ht="13.5" customHeight="1" x14ac:dyDescent="0.2">
      <c r="B4760" s="273"/>
      <c r="C4760" s="273"/>
      <c r="D4760" s="273"/>
      <c r="E4760" s="273"/>
      <c r="F4760" s="273">
        <v>0</v>
      </c>
      <c r="G4760" s="273">
        <v>0</v>
      </c>
      <c r="H4760" s="274"/>
      <c r="I4760" s="275" t="s">
        <v>251</v>
      </c>
      <c r="J4760" s="271">
        <v>75495</v>
      </c>
      <c r="K4760" s="272">
        <v>15744</v>
      </c>
    </row>
    <row r="4761" spans="2:11" s="256" customFormat="1" ht="13.5" customHeight="1" x14ac:dyDescent="0.2">
      <c r="B4761" s="273"/>
      <c r="C4761" s="273"/>
      <c r="D4761" s="273"/>
      <c r="E4761" s="273"/>
      <c r="F4761" s="273">
        <v>0</v>
      </c>
      <c r="G4761" s="273">
        <v>0</v>
      </c>
      <c r="H4761" s="274"/>
      <c r="I4761" s="275" t="s">
        <v>252</v>
      </c>
      <c r="J4761" s="271">
        <v>75495</v>
      </c>
      <c r="K4761" s="272">
        <v>13462</v>
      </c>
    </row>
    <row r="4762" spans="2:11" s="256" customFormat="1" ht="13.5" customHeight="1" x14ac:dyDescent="0.2">
      <c r="B4762" s="273"/>
      <c r="C4762" s="273"/>
      <c r="D4762" s="273"/>
      <c r="E4762" s="273"/>
      <c r="F4762" s="273">
        <v>0</v>
      </c>
      <c r="G4762" s="273">
        <v>0</v>
      </c>
      <c r="H4762" s="274"/>
      <c r="I4762" s="275" t="s">
        <v>253</v>
      </c>
      <c r="J4762" s="271">
        <v>75495</v>
      </c>
      <c r="K4762" s="272">
        <v>15544</v>
      </c>
    </row>
    <row r="4763" spans="2:11" s="256" customFormat="1" ht="13.5" customHeight="1" x14ac:dyDescent="0.2">
      <c r="B4763" s="273"/>
      <c r="C4763" s="273"/>
      <c r="D4763" s="273"/>
      <c r="E4763" s="273"/>
      <c r="F4763" s="273">
        <v>0</v>
      </c>
      <c r="G4763" s="273">
        <v>0</v>
      </c>
      <c r="H4763" s="274"/>
      <c r="I4763" s="275" t="s">
        <v>254</v>
      </c>
      <c r="J4763" s="271">
        <v>75495</v>
      </c>
      <c r="K4763" s="272">
        <v>12978</v>
      </c>
    </row>
    <row r="4764" spans="2:11" s="256" customFormat="1" ht="13.5" customHeight="1" x14ac:dyDescent="0.2">
      <c r="B4764" s="268"/>
      <c r="C4764" s="268"/>
      <c r="D4764" s="268"/>
      <c r="E4764" s="268"/>
      <c r="F4764" s="268">
        <v>100</v>
      </c>
      <c r="G4764" s="268">
        <v>100</v>
      </c>
      <c r="H4764" s="269"/>
      <c r="I4764" s="270" t="s">
        <v>237</v>
      </c>
      <c r="J4764" s="271">
        <v>75495</v>
      </c>
      <c r="K4764" s="272">
        <v>17726</v>
      </c>
    </row>
    <row r="4765" spans="2:11" s="256" customFormat="1" ht="13.5" customHeight="1" x14ac:dyDescent="0.2">
      <c r="B4765" s="273"/>
      <c r="C4765" s="273"/>
      <c r="D4765" s="273"/>
      <c r="E4765" s="273"/>
      <c r="F4765" s="273">
        <v>100</v>
      </c>
      <c r="G4765" s="273">
        <v>100</v>
      </c>
      <c r="H4765" s="274"/>
      <c r="I4765" s="275" t="s">
        <v>255</v>
      </c>
      <c r="J4765" s="271">
        <v>75495</v>
      </c>
      <c r="K4765" s="272">
        <v>17727</v>
      </c>
    </row>
    <row r="4766" spans="2:11" s="256" customFormat="1" ht="13.5" customHeight="1" x14ac:dyDescent="0.2">
      <c r="B4766" s="268"/>
      <c r="C4766" s="268"/>
      <c r="D4766" s="268"/>
      <c r="E4766" s="268"/>
      <c r="F4766" s="268">
        <v>0</v>
      </c>
      <c r="G4766" s="268">
        <v>0</v>
      </c>
      <c r="H4766" s="269"/>
      <c r="I4766" s="270" t="s">
        <v>256</v>
      </c>
      <c r="J4766" s="271">
        <v>75495</v>
      </c>
      <c r="K4766" s="272">
        <v>13592</v>
      </c>
    </row>
    <row r="4767" spans="2:11" s="256" customFormat="1" ht="13.5" customHeight="1" x14ac:dyDescent="0.2">
      <c r="B4767" s="273"/>
      <c r="C4767" s="273"/>
      <c r="D4767" s="273"/>
      <c r="E4767" s="273"/>
      <c r="F4767" s="273">
        <v>0</v>
      </c>
      <c r="G4767" s="273">
        <v>0</v>
      </c>
      <c r="H4767" s="274"/>
      <c r="I4767" s="275" t="s">
        <v>257</v>
      </c>
      <c r="J4767" s="271">
        <v>75495</v>
      </c>
      <c r="K4767" s="272">
        <v>11566</v>
      </c>
    </row>
    <row r="4768" spans="2:11" s="256" customFormat="1" ht="13.5" customHeight="1" x14ac:dyDescent="0.2">
      <c r="B4768" s="273"/>
      <c r="C4768" s="273"/>
      <c r="D4768" s="273"/>
      <c r="E4768" s="273"/>
      <c r="F4768" s="273">
        <v>0</v>
      </c>
      <c r="G4768" s="273">
        <v>0</v>
      </c>
      <c r="H4768" s="274"/>
      <c r="I4768" s="275" t="s">
        <v>258</v>
      </c>
      <c r="J4768" s="271">
        <v>75495</v>
      </c>
      <c r="K4768" s="272">
        <v>13419</v>
      </c>
    </row>
    <row r="4769" spans="2:11" s="256" customFormat="1" ht="13.5" customHeight="1" x14ac:dyDescent="0.2">
      <c r="B4769" s="273"/>
      <c r="C4769" s="273"/>
      <c r="D4769" s="273"/>
      <c r="E4769" s="273"/>
      <c r="F4769" s="273">
        <v>0</v>
      </c>
      <c r="G4769" s="273">
        <v>0</v>
      </c>
      <c r="H4769" s="274"/>
      <c r="I4769" s="275" t="s">
        <v>259</v>
      </c>
      <c r="J4769" s="271">
        <v>75495</v>
      </c>
      <c r="K4769" s="272">
        <v>11568</v>
      </c>
    </row>
    <row r="4770" spans="2:11" s="256" customFormat="1" ht="13.5" customHeight="1" x14ac:dyDescent="0.2">
      <c r="B4770" s="273"/>
      <c r="C4770" s="273"/>
      <c r="D4770" s="273"/>
      <c r="E4770" s="273"/>
      <c r="F4770" s="273">
        <v>0</v>
      </c>
      <c r="G4770" s="273">
        <v>0</v>
      </c>
      <c r="H4770" s="274"/>
      <c r="I4770" s="275" t="s">
        <v>260</v>
      </c>
      <c r="J4770" s="271">
        <v>75495</v>
      </c>
      <c r="K4770" s="272">
        <v>12479</v>
      </c>
    </row>
    <row r="4771" spans="2:11" s="256" customFormat="1" ht="13.5" customHeight="1" x14ac:dyDescent="0.2">
      <c r="B4771" s="273"/>
      <c r="C4771" s="273"/>
      <c r="D4771" s="273"/>
      <c r="E4771" s="273"/>
      <c r="F4771" s="273">
        <v>0</v>
      </c>
      <c r="G4771" s="273">
        <v>0</v>
      </c>
      <c r="H4771" s="274"/>
      <c r="I4771" s="275" t="s">
        <v>261</v>
      </c>
      <c r="J4771" s="271">
        <v>75495</v>
      </c>
      <c r="K4771" s="272">
        <v>12480</v>
      </c>
    </row>
    <row r="4772" spans="2:11" s="256" customFormat="1" ht="13.5" customHeight="1" x14ac:dyDescent="0.2">
      <c r="B4772" s="273"/>
      <c r="C4772" s="273"/>
      <c r="D4772" s="273"/>
      <c r="E4772" s="273"/>
      <c r="F4772" s="273">
        <v>0</v>
      </c>
      <c r="G4772" s="273">
        <v>0</v>
      </c>
      <c r="H4772" s="274"/>
      <c r="I4772" s="275" t="s">
        <v>262</v>
      </c>
      <c r="J4772" s="271">
        <v>75495</v>
      </c>
      <c r="K4772" s="272">
        <v>11578</v>
      </c>
    </row>
    <row r="4773" spans="2:11" s="256" customFormat="1" ht="13.5" customHeight="1" x14ac:dyDescent="0.2">
      <c r="B4773" s="273"/>
      <c r="C4773" s="273"/>
      <c r="D4773" s="273"/>
      <c r="E4773" s="273"/>
      <c r="F4773" s="273">
        <v>0</v>
      </c>
      <c r="G4773" s="273">
        <v>0</v>
      </c>
      <c r="H4773" s="274"/>
      <c r="I4773" s="275" t="s">
        <v>263</v>
      </c>
      <c r="J4773" s="271">
        <v>75495</v>
      </c>
      <c r="K4773" s="272">
        <v>12497</v>
      </c>
    </row>
    <row r="4774" spans="2:11" s="256" customFormat="1" ht="13.5" customHeight="1" x14ac:dyDescent="0.2">
      <c r="B4774" s="273"/>
      <c r="C4774" s="273"/>
      <c r="D4774" s="273"/>
      <c r="E4774" s="273"/>
      <c r="F4774" s="273">
        <v>0</v>
      </c>
      <c r="G4774" s="273">
        <v>0</v>
      </c>
      <c r="H4774" s="274"/>
      <c r="I4774" s="275" t="s">
        <v>264</v>
      </c>
      <c r="J4774" s="271">
        <v>75495</v>
      </c>
      <c r="K4774" s="272">
        <v>15546</v>
      </c>
    </row>
    <row r="4775" spans="2:11" s="256" customFormat="1" ht="13.5" customHeight="1" x14ac:dyDescent="0.2">
      <c r="B4775" s="273"/>
      <c r="C4775" s="273"/>
      <c r="D4775" s="273"/>
      <c r="E4775" s="273"/>
      <c r="F4775" s="273">
        <v>0</v>
      </c>
      <c r="G4775" s="273">
        <v>0</v>
      </c>
      <c r="H4775" s="274"/>
      <c r="I4775" s="275" t="s">
        <v>265</v>
      </c>
      <c r="J4775" s="271">
        <v>75495</v>
      </c>
      <c r="K4775" s="272">
        <v>12481</v>
      </c>
    </row>
    <row r="4776" spans="2:11" s="256" customFormat="1" ht="13.5" customHeight="1" x14ac:dyDescent="0.2">
      <c r="B4776" s="268"/>
      <c r="C4776" s="268"/>
      <c r="D4776" s="268"/>
      <c r="E4776" s="268"/>
      <c r="F4776" s="268">
        <v>0</v>
      </c>
      <c r="G4776" s="268">
        <v>0</v>
      </c>
      <c r="H4776" s="269"/>
      <c r="I4776" s="270" t="s">
        <v>266</v>
      </c>
      <c r="J4776" s="271">
        <v>75495</v>
      </c>
      <c r="K4776" s="272">
        <v>13594</v>
      </c>
    </row>
    <row r="4777" spans="2:11" s="256" customFormat="1" ht="13.5" customHeight="1" x14ac:dyDescent="0.2">
      <c r="B4777" s="273"/>
      <c r="C4777" s="273"/>
      <c r="D4777" s="273"/>
      <c r="E4777" s="273"/>
      <c r="F4777" s="273">
        <v>0</v>
      </c>
      <c r="G4777" s="273">
        <v>0</v>
      </c>
      <c r="H4777" s="274"/>
      <c r="I4777" s="275" t="s">
        <v>267</v>
      </c>
      <c r="J4777" s="271">
        <v>75495</v>
      </c>
      <c r="K4777" s="272">
        <v>15609</v>
      </c>
    </row>
    <row r="4778" spans="2:11" s="256" customFormat="1" ht="13.5" customHeight="1" x14ac:dyDescent="0.2">
      <c r="B4778" s="273"/>
      <c r="C4778" s="273"/>
      <c r="D4778" s="273"/>
      <c r="E4778" s="273"/>
      <c r="F4778" s="273">
        <v>0</v>
      </c>
      <c r="G4778" s="273">
        <v>0</v>
      </c>
      <c r="H4778" s="274"/>
      <c r="I4778" s="275" t="s">
        <v>268</v>
      </c>
      <c r="J4778" s="271">
        <v>75495</v>
      </c>
      <c r="K4778" s="272">
        <v>11524</v>
      </c>
    </row>
    <row r="4779" spans="2:11" s="256" customFormat="1" ht="13.5" customHeight="1" x14ac:dyDescent="0.2">
      <c r="B4779" s="273"/>
      <c r="C4779" s="273"/>
      <c r="D4779" s="273"/>
      <c r="E4779" s="273"/>
      <c r="F4779" s="273">
        <v>0</v>
      </c>
      <c r="G4779" s="273">
        <v>0</v>
      </c>
      <c r="H4779" s="274"/>
      <c r="I4779" s="275" t="s">
        <v>269</v>
      </c>
      <c r="J4779" s="271">
        <v>75495</v>
      </c>
      <c r="K4779" s="272">
        <v>15745</v>
      </c>
    </row>
    <row r="4780" spans="2:11" s="256" customFormat="1" ht="13.5" customHeight="1" x14ac:dyDescent="0.2">
      <c r="B4780" s="273"/>
      <c r="C4780" s="273"/>
      <c r="D4780" s="273"/>
      <c r="E4780" s="273"/>
      <c r="F4780" s="273">
        <v>0</v>
      </c>
      <c r="G4780" s="273">
        <v>0</v>
      </c>
      <c r="H4780" s="274"/>
      <c r="I4780" s="275" t="s">
        <v>270</v>
      </c>
      <c r="J4780" s="271">
        <v>75495</v>
      </c>
      <c r="K4780" s="272">
        <v>15545</v>
      </c>
    </row>
    <row r="4781" spans="2:11" s="256" customFormat="1" ht="13.5" customHeight="1" x14ac:dyDescent="0.2">
      <c r="B4781" s="268"/>
      <c r="C4781" s="268"/>
      <c r="D4781" s="268"/>
      <c r="E4781" s="268"/>
      <c r="F4781" s="268">
        <v>0</v>
      </c>
      <c r="G4781" s="268">
        <v>0</v>
      </c>
      <c r="H4781" s="269"/>
      <c r="I4781" s="270" t="s">
        <v>238</v>
      </c>
      <c r="J4781" s="271">
        <v>75495</v>
      </c>
      <c r="K4781" s="272">
        <v>13595</v>
      </c>
    </row>
    <row r="4782" spans="2:11" s="256" customFormat="1" ht="13.5" customHeight="1" x14ac:dyDescent="0.2">
      <c r="B4782" s="273"/>
      <c r="C4782" s="273"/>
      <c r="D4782" s="273"/>
      <c r="E4782" s="273"/>
      <c r="F4782" s="273">
        <v>0</v>
      </c>
      <c r="G4782" s="273">
        <v>0</v>
      </c>
      <c r="H4782" s="274"/>
      <c r="I4782" s="275" t="s">
        <v>271</v>
      </c>
      <c r="J4782" s="271">
        <v>75495</v>
      </c>
      <c r="K4782" s="272">
        <v>15610</v>
      </c>
    </row>
    <row r="4783" spans="2:11" s="256" customFormat="1" ht="13.5" customHeight="1" x14ac:dyDescent="0.2">
      <c r="B4783" s="273"/>
      <c r="C4783" s="273"/>
      <c r="D4783" s="273"/>
      <c r="E4783" s="273"/>
      <c r="F4783" s="273">
        <v>0</v>
      </c>
      <c r="G4783" s="273">
        <v>0</v>
      </c>
      <c r="H4783" s="274"/>
      <c r="I4783" s="275" t="s">
        <v>246</v>
      </c>
      <c r="J4783" s="271">
        <v>75495</v>
      </c>
      <c r="K4783" s="272">
        <v>15611</v>
      </c>
    </row>
    <row r="4784" spans="2:11" s="256" customFormat="1" ht="13.5" customHeight="1" x14ac:dyDescent="0.2">
      <c r="B4784" s="273"/>
      <c r="C4784" s="273"/>
      <c r="D4784" s="273"/>
      <c r="E4784" s="273"/>
      <c r="F4784" s="273">
        <v>0</v>
      </c>
      <c r="G4784" s="273">
        <v>0</v>
      </c>
      <c r="H4784" s="274"/>
      <c r="I4784" s="275" t="s">
        <v>272</v>
      </c>
      <c r="J4784" s="271">
        <v>75495</v>
      </c>
      <c r="K4784" s="272">
        <v>15608</v>
      </c>
    </row>
    <row r="4785" spans="2:11" s="256" customFormat="1" ht="13.5" customHeight="1" x14ac:dyDescent="0.2">
      <c r="B4785" s="268"/>
      <c r="C4785" s="268"/>
      <c r="D4785" s="268"/>
      <c r="E4785" s="268"/>
      <c r="F4785" s="268">
        <v>0</v>
      </c>
      <c r="G4785" s="268">
        <v>0</v>
      </c>
      <c r="H4785" s="269"/>
      <c r="I4785" s="270" t="s">
        <v>273</v>
      </c>
      <c r="J4785" s="271">
        <v>75495</v>
      </c>
      <c r="K4785" s="272">
        <v>15584</v>
      </c>
    </row>
    <row r="4786" spans="2:11" s="256" customFormat="1" ht="13.5" customHeight="1" x14ac:dyDescent="0.2">
      <c r="B4786" s="268"/>
      <c r="C4786" s="268"/>
      <c r="D4786" s="268"/>
      <c r="E4786" s="268"/>
      <c r="F4786" s="268">
        <v>0</v>
      </c>
      <c r="G4786" s="268">
        <v>0</v>
      </c>
      <c r="H4786" s="269"/>
      <c r="I4786" s="270" t="s">
        <v>274</v>
      </c>
      <c r="J4786" s="271">
        <v>75495</v>
      </c>
      <c r="K4786" s="272">
        <v>17728</v>
      </c>
    </row>
    <row r="4787" spans="2:11" s="256" customFormat="1" ht="13.5" customHeight="1" x14ac:dyDescent="0.2">
      <c r="B4787" s="268"/>
      <c r="C4787" s="268"/>
      <c r="D4787" s="268"/>
      <c r="E4787" s="268"/>
      <c r="F4787" s="268">
        <v>0</v>
      </c>
      <c r="G4787" s="268">
        <v>0</v>
      </c>
      <c r="H4787" s="269"/>
      <c r="I4787" s="270" t="s">
        <v>275</v>
      </c>
      <c r="J4787" s="271">
        <v>75495</v>
      </c>
      <c r="K4787" s="272">
        <v>15624</v>
      </c>
    </row>
    <row r="4788" spans="2:11" s="256" customFormat="1" ht="13.5" customHeight="1" x14ac:dyDescent="0.2">
      <c r="B4788" s="268"/>
      <c r="C4788" s="268"/>
      <c r="D4788" s="268"/>
      <c r="E4788" s="268"/>
      <c r="F4788" s="268">
        <v>100</v>
      </c>
      <c r="G4788" s="268">
        <v>100</v>
      </c>
      <c r="H4788" s="269"/>
      <c r="I4788" s="270" t="s">
        <v>276</v>
      </c>
      <c r="J4788" s="271">
        <v>75495</v>
      </c>
      <c r="K4788" s="272">
        <v>15644</v>
      </c>
    </row>
    <row r="4789" spans="2:11" s="256" customFormat="1" ht="13.5" customHeight="1" x14ac:dyDescent="0.2">
      <c r="B4789" s="268"/>
      <c r="C4789" s="268"/>
      <c r="D4789" s="268">
        <v>33</v>
      </c>
      <c r="E4789" s="268">
        <v>27</v>
      </c>
      <c r="F4789" s="268">
        <v>0</v>
      </c>
      <c r="G4789" s="268">
        <v>0</v>
      </c>
      <c r="H4789" s="269"/>
      <c r="I4789" s="270" t="s">
        <v>239</v>
      </c>
      <c r="J4789" s="271">
        <v>75495</v>
      </c>
      <c r="K4789" s="272">
        <v>15704</v>
      </c>
    </row>
    <row r="4790" spans="2:11" s="256" customFormat="1" ht="13.5" customHeight="1" x14ac:dyDescent="0.2">
      <c r="B4790" s="268"/>
      <c r="C4790" s="268"/>
      <c r="D4790" s="268"/>
      <c r="E4790" s="268"/>
      <c r="F4790" s="268">
        <v>0</v>
      </c>
      <c r="G4790" s="268">
        <v>0</v>
      </c>
      <c r="H4790" s="269"/>
      <c r="I4790" s="270" t="s">
        <v>277</v>
      </c>
      <c r="J4790" s="271">
        <v>75495</v>
      </c>
      <c r="K4790" s="272">
        <v>15749</v>
      </c>
    </row>
    <row r="4791" spans="2:11" s="256" customFormat="1" ht="13.5" customHeight="1" x14ac:dyDescent="0.2">
      <c r="B4791" s="268"/>
      <c r="C4791" s="268"/>
      <c r="D4791" s="268"/>
      <c r="E4791" s="268"/>
      <c r="F4791" s="268">
        <v>100</v>
      </c>
      <c r="G4791" s="268">
        <v>100</v>
      </c>
      <c r="H4791" s="269"/>
      <c r="I4791" s="270" t="s">
        <v>278</v>
      </c>
      <c r="J4791" s="271">
        <v>75495</v>
      </c>
      <c r="K4791" s="272">
        <v>11258</v>
      </c>
    </row>
    <row r="4792" spans="2:11" s="256" customFormat="1" ht="13.5" customHeight="1" x14ac:dyDescent="0.2">
      <c r="B4792" s="268"/>
      <c r="C4792" s="268"/>
      <c r="D4792" s="268">
        <v>46</v>
      </c>
      <c r="E4792" s="268">
        <v>40</v>
      </c>
      <c r="F4792" s="268">
        <v>0</v>
      </c>
      <c r="G4792" s="268">
        <v>0</v>
      </c>
      <c r="H4792" s="269"/>
      <c r="I4792" s="270" t="s">
        <v>240</v>
      </c>
      <c r="J4792" s="271">
        <v>75495</v>
      </c>
      <c r="K4792" s="272">
        <v>15705</v>
      </c>
    </row>
    <row r="4793" spans="2:11" s="256" customFormat="1" ht="13.5" customHeight="1" x14ac:dyDescent="0.2">
      <c r="B4793" s="268"/>
      <c r="C4793" s="268"/>
      <c r="D4793" s="268"/>
      <c r="E4793" s="268"/>
      <c r="F4793" s="268">
        <v>0</v>
      </c>
      <c r="G4793" s="268">
        <v>0</v>
      </c>
      <c r="H4793" s="269"/>
      <c r="I4793" s="270" t="s">
        <v>279</v>
      </c>
      <c r="J4793" s="271">
        <v>75495</v>
      </c>
      <c r="K4793" s="272">
        <v>16144</v>
      </c>
    </row>
    <row r="4794" spans="2:11" s="256" customFormat="1" ht="13.5" customHeight="1" x14ac:dyDescent="0.2">
      <c r="B4794" s="273"/>
      <c r="C4794" s="273"/>
      <c r="D4794" s="273"/>
      <c r="E4794" s="273"/>
      <c r="F4794" s="273">
        <v>0</v>
      </c>
      <c r="G4794" s="273">
        <v>0</v>
      </c>
      <c r="H4794" s="274"/>
      <c r="I4794" s="275" t="s">
        <v>508</v>
      </c>
      <c r="J4794" s="271">
        <v>75495</v>
      </c>
      <c r="K4794" s="272">
        <v>12755</v>
      </c>
    </row>
    <row r="4795" spans="2:11" s="256" customFormat="1" ht="13.5" customHeight="1" x14ac:dyDescent="0.2">
      <c r="B4795" s="273"/>
      <c r="C4795" s="273"/>
      <c r="D4795" s="273"/>
      <c r="E4795" s="273"/>
      <c r="F4795" s="273">
        <v>0</v>
      </c>
      <c r="G4795" s="273">
        <v>0</v>
      </c>
      <c r="H4795" s="274"/>
      <c r="I4795" s="275" t="s">
        <v>509</v>
      </c>
      <c r="J4795" s="271">
        <v>75495</v>
      </c>
      <c r="K4795" s="272">
        <v>12359</v>
      </c>
    </row>
    <row r="4796" spans="2:11" s="256" customFormat="1" ht="26.25" customHeight="1" x14ac:dyDescent="0.2"/>
    <row r="4797" spans="2:11" s="256" customFormat="1" ht="13.5" customHeight="1" x14ac:dyDescent="0.2">
      <c r="B4797" s="257"/>
      <c r="C4797" s="258"/>
      <c r="D4797" s="258"/>
      <c r="E4797" s="258"/>
      <c r="F4797" s="258"/>
      <c r="G4797" s="259"/>
      <c r="H4797" s="260" t="s">
        <v>422</v>
      </c>
      <c r="I4797" s="261"/>
      <c r="J4797" s="262" t="s">
        <v>228</v>
      </c>
      <c r="K4797" s="262" t="s">
        <v>229</v>
      </c>
    </row>
    <row r="4798" spans="2:11" s="256" customFormat="1" ht="13.5" customHeight="1" x14ac:dyDescent="0.2">
      <c r="B4798" s="263"/>
      <c r="C4798" s="264"/>
      <c r="D4798" s="264"/>
      <c r="E4798" s="264"/>
      <c r="F4798" s="369" t="s">
        <v>670</v>
      </c>
      <c r="G4798" s="369"/>
      <c r="H4798" s="369"/>
      <c r="I4798" s="261"/>
      <c r="J4798" s="261"/>
      <c r="K4798" s="265"/>
    </row>
    <row r="4799" spans="2:11" s="256" customFormat="1" ht="13.5" customHeight="1" x14ac:dyDescent="0.2">
      <c r="B4799" s="367" t="s">
        <v>231</v>
      </c>
      <c r="C4799" s="367"/>
      <c r="D4799" s="367" t="s">
        <v>232</v>
      </c>
      <c r="E4799" s="367"/>
      <c r="F4799" s="266" t="s">
        <v>232</v>
      </c>
      <c r="G4799" s="266" t="s">
        <v>232</v>
      </c>
      <c r="H4799" s="368" t="s">
        <v>231</v>
      </c>
      <c r="I4799" s="267" t="s">
        <v>233</v>
      </c>
      <c r="J4799" s="261"/>
      <c r="K4799" s="265"/>
    </row>
    <row r="4800" spans="2:11" s="256" customFormat="1" ht="13.5" customHeight="1" x14ac:dyDescent="0.2">
      <c r="B4800" s="266" t="s">
        <v>234</v>
      </c>
      <c r="C4800" s="266" t="s">
        <v>235</v>
      </c>
      <c r="D4800" s="266" t="s">
        <v>234</v>
      </c>
      <c r="E4800" s="266" t="s">
        <v>235</v>
      </c>
      <c r="F4800" s="266" t="s">
        <v>592</v>
      </c>
      <c r="G4800" s="266" t="s">
        <v>594</v>
      </c>
      <c r="H4800" s="368"/>
      <c r="I4800" s="261"/>
      <c r="J4800" s="261"/>
      <c r="K4800" s="265"/>
    </row>
    <row r="4801" spans="2:11" s="256" customFormat="1" ht="13.5" customHeight="1" x14ac:dyDescent="0.2">
      <c r="B4801" s="268"/>
      <c r="C4801" s="268"/>
      <c r="D4801" s="268"/>
      <c r="E4801" s="268"/>
      <c r="F4801" s="268">
        <v>39.135112022832097</v>
      </c>
      <c r="G4801" s="268">
        <v>38.111864914507599</v>
      </c>
      <c r="H4801" s="269">
        <v>3.8345631915342699</v>
      </c>
      <c r="I4801" s="270" t="s">
        <v>236</v>
      </c>
      <c r="J4801" s="271">
        <v>75509</v>
      </c>
      <c r="K4801" s="272">
        <v>13591</v>
      </c>
    </row>
    <row r="4802" spans="2:11" s="256" customFormat="1" ht="13.5" customHeight="1" x14ac:dyDescent="0.2">
      <c r="B4802" s="268"/>
      <c r="C4802" s="268"/>
      <c r="D4802" s="268"/>
      <c r="E4802" s="268"/>
      <c r="F4802" s="268">
        <v>39.135112022832097</v>
      </c>
      <c r="G4802" s="268">
        <v>38.111864914507599</v>
      </c>
      <c r="H4802" s="269">
        <v>3.8345631915342699</v>
      </c>
      <c r="I4802" s="270" t="s">
        <v>250</v>
      </c>
      <c r="J4802" s="271">
        <v>75509</v>
      </c>
      <c r="K4802" s="272">
        <v>19967</v>
      </c>
    </row>
    <row r="4803" spans="2:11" s="256" customFormat="1" ht="13.5" customHeight="1" x14ac:dyDescent="0.2">
      <c r="B4803" s="273"/>
      <c r="C4803" s="273"/>
      <c r="D4803" s="273"/>
      <c r="E4803" s="273"/>
      <c r="F4803" s="273">
        <v>12.2005560760803</v>
      </c>
      <c r="G4803" s="273">
        <v>12.204833780662899</v>
      </c>
      <c r="H4803" s="274">
        <v>4.1519774684754092</v>
      </c>
      <c r="I4803" s="275" t="s">
        <v>251</v>
      </c>
      <c r="J4803" s="271">
        <v>75509</v>
      </c>
      <c r="K4803" s="272">
        <v>15744</v>
      </c>
    </row>
    <row r="4804" spans="2:11" s="256" customFormat="1" ht="13.5" customHeight="1" x14ac:dyDescent="0.2">
      <c r="B4804" s="273"/>
      <c r="C4804" s="273"/>
      <c r="D4804" s="273"/>
      <c r="E4804" s="273"/>
      <c r="F4804" s="273">
        <v>26.9345559467518</v>
      </c>
      <c r="G4804" s="273">
        <v>25.907031133844701</v>
      </c>
      <c r="H4804" s="274">
        <v>3.6907839254931001</v>
      </c>
      <c r="I4804" s="275" t="s">
        <v>252</v>
      </c>
      <c r="J4804" s="271">
        <v>75509</v>
      </c>
      <c r="K4804" s="272">
        <v>13462</v>
      </c>
    </row>
    <row r="4805" spans="2:11" s="256" customFormat="1" ht="13.5" customHeight="1" x14ac:dyDescent="0.2">
      <c r="B4805" s="273"/>
      <c r="C4805" s="273"/>
      <c r="D4805" s="273"/>
      <c r="E4805" s="273"/>
      <c r="F4805" s="273">
        <v>0</v>
      </c>
      <c r="G4805" s="273">
        <v>0</v>
      </c>
      <c r="H4805" s="274"/>
      <c r="I4805" s="275" t="s">
        <v>253</v>
      </c>
      <c r="J4805" s="271">
        <v>75509</v>
      </c>
      <c r="K4805" s="272">
        <v>15544</v>
      </c>
    </row>
    <row r="4806" spans="2:11" s="256" customFormat="1" ht="13.5" customHeight="1" x14ac:dyDescent="0.2">
      <c r="B4806" s="273"/>
      <c r="C4806" s="273"/>
      <c r="D4806" s="273"/>
      <c r="E4806" s="273"/>
      <c r="F4806" s="273">
        <v>0</v>
      </c>
      <c r="G4806" s="273">
        <v>0</v>
      </c>
      <c r="H4806" s="274"/>
      <c r="I4806" s="275" t="s">
        <v>254</v>
      </c>
      <c r="J4806" s="271">
        <v>75509</v>
      </c>
      <c r="K4806" s="272">
        <v>12978</v>
      </c>
    </row>
    <row r="4807" spans="2:11" s="256" customFormat="1" ht="13.5" customHeight="1" x14ac:dyDescent="0.2">
      <c r="B4807" s="268"/>
      <c r="C4807" s="268"/>
      <c r="D4807" s="268"/>
      <c r="E4807" s="268"/>
      <c r="F4807" s="268">
        <v>38.904733606700404</v>
      </c>
      <c r="G4807" s="268">
        <v>46.6210409026083</v>
      </c>
      <c r="H4807" s="269">
        <v>1.7005253269954499</v>
      </c>
      <c r="I4807" s="270" t="s">
        <v>237</v>
      </c>
      <c r="J4807" s="271">
        <v>75509</v>
      </c>
      <c r="K4807" s="272">
        <v>17726</v>
      </c>
    </row>
    <row r="4808" spans="2:11" s="256" customFormat="1" ht="13.5" customHeight="1" x14ac:dyDescent="0.2">
      <c r="B4808" s="273"/>
      <c r="C4808" s="273"/>
      <c r="D4808" s="273"/>
      <c r="E4808" s="273"/>
      <c r="F4808" s="273">
        <v>6.8004674628537494</v>
      </c>
      <c r="G4808" s="273">
        <v>14.489183197659598</v>
      </c>
      <c r="H4808" s="274"/>
      <c r="I4808" s="275" t="s">
        <v>255</v>
      </c>
      <c r="J4808" s="271">
        <v>75509</v>
      </c>
      <c r="K4808" s="272">
        <v>17727</v>
      </c>
    </row>
    <row r="4809" spans="2:11" s="256" customFormat="1" ht="13.5" customHeight="1" x14ac:dyDescent="0.2">
      <c r="B4809" s="268"/>
      <c r="C4809" s="268"/>
      <c r="D4809" s="268"/>
      <c r="E4809" s="268"/>
      <c r="F4809" s="268">
        <v>32.104266143846594</v>
      </c>
      <c r="G4809" s="268">
        <v>32.1318577049487</v>
      </c>
      <c r="H4809" s="269">
        <v>2.0607381131770799</v>
      </c>
      <c r="I4809" s="270" t="s">
        <v>256</v>
      </c>
      <c r="J4809" s="271">
        <v>75509</v>
      </c>
      <c r="K4809" s="272">
        <v>13592</v>
      </c>
    </row>
    <row r="4810" spans="2:11" s="256" customFormat="1" ht="13.5" customHeight="1" x14ac:dyDescent="0.2">
      <c r="B4810" s="273"/>
      <c r="C4810" s="273"/>
      <c r="D4810" s="273"/>
      <c r="E4810" s="273"/>
      <c r="F4810" s="273">
        <v>20.696867967195796</v>
      </c>
      <c r="G4810" s="273">
        <v>20.7163164920862</v>
      </c>
      <c r="H4810" s="274">
        <v>0.59073248657253608</v>
      </c>
      <c r="I4810" s="275" t="s">
        <v>257</v>
      </c>
      <c r="J4810" s="271">
        <v>75509</v>
      </c>
      <c r="K4810" s="272">
        <v>11566</v>
      </c>
    </row>
    <row r="4811" spans="2:11" s="256" customFormat="1" ht="13.5" customHeight="1" x14ac:dyDescent="0.2">
      <c r="B4811" s="273"/>
      <c r="C4811" s="273"/>
      <c r="D4811" s="273"/>
      <c r="E4811" s="273"/>
      <c r="F4811" s="273">
        <v>10.171792114328799</v>
      </c>
      <c r="G4811" s="273">
        <v>10.182627741619299</v>
      </c>
      <c r="H4811" s="274">
        <v>4.9270998754686</v>
      </c>
      <c r="I4811" s="275" t="s">
        <v>258</v>
      </c>
      <c r="J4811" s="271">
        <v>75509</v>
      </c>
      <c r="K4811" s="272">
        <v>13419</v>
      </c>
    </row>
    <row r="4812" spans="2:11" s="256" customFormat="1" ht="13.5" customHeight="1" x14ac:dyDescent="0.2">
      <c r="B4812" s="273"/>
      <c r="C4812" s="273"/>
      <c r="D4812" s="273"/>
      <c r="E4812" s="273"/>
      <c r="F4812" s="273">
        <v>0</v>
      </c>
      <c r="G4812" s="273">
        <v>0</v>
      </c>
      <c r="H4812" s="274"/>
      <c r="I4812" s="275" t="s">
        <v>259</v>
      </c>
      <c r="J4812" s="271">
        <v>75509</v>
      </c>
      <c r="K4812" s="272">
        <v>11568</v>
      </c>
    </row>
    <row r="4813" spans="2:11" s="256" customFormat="1" ht="13.5" customHeight="1" x14ac:dyDescent="0.2">
      <c r="B4813" s="273"/>
      <c r="C4813" s="273"/>
      <c r="D4813" s="273"/>
      <c r="E4813" s="273"/>
      <c r="F4813" s="273">
        <v>0.93938504159454994</v>
      </c>
      <c r="G4813" s="273">
        <v>0.93638025620985599</v>
      </c>
      <c r="H4813" s="274">
        <v>3.7739325346274701</v>
      </c>
      <c r="I4813" s="275" t="s">
        <v>260</v>
      </c>
      <c r="J4813" s="271">
        <v>75509</v>
      </c>
      <c r="K4813" s="272">
        <v>12479</v>
      </c>
    </row>
    <row r="4814" spans="2:11" s="256" customFormat="1" ht="13.5" customHeight="1" x14ac:dyDescent="0.2">
      <c r="B4814" s="273"/>
      <c r="C4814" s="273"/>
      <c r="D4814" s="273"/>
      <c r="E4814" s="273"/>
      <c r="F4814" s="273">
        <v>0.296221020727433</v>
      </c>
      <c r="G4814" s="273">
        <v>0.29653321503337698</v>
      </c>
      <c r="H4814" s="274">
        <v>0.91</v>
      </c>
      <c r="I4814" s="275" t="s">
        <v>261</v>
      </c>
      <c r="J4814" s="271">
        <v>75509</v>
      </c>
      <c r="K4814" s="272">
        <v>12480</v>
      </c>
    </row>
    <row r="4815" spans="2:11" s="256" customFormat="1" ht="13.5" customHeight="1" x14ac:dyDescent="0.2">
      <c r="B4815" s="273"/>
      <c r="C4815" s="273"/>
      <c r="D4815" s="273"/>
      <c r="E4815" s="273"/>
      <c r="F4815" s="273">
        <v>0</v>
      </c>
      <c r="G4815" s="273">
        <v>0</v>
      </c>
      <c r="H4815" s="274"/>
      <c r="I4815" s="275" t="s">
        <v>262</v>
      </c>
      <c r="J4815" s="271">
        <v>75509</v>
      </c>
      <c r="K4815" s="272">
        <v>11578</v>
      </c>
    </row>
    <row r="4816" spans="2:11" s="256" customFormat="1" ht="13.5" customHeight="1" x14ac:dyDescent="0.2">
      <c r="B4816" s="273"/>
      <c r="C4816" s="273"/>
      <c r="D4816" s="273"/>
      <c r="E4816" s="273"/>
      <c r="F4816" s="273">
        <v>0</v>
      </c>
      <c r="G4816" s="273">
        <v>0</v>
      </c>
      <c r="H4816" s="274"/>
      <c r="I4816" s="275" t="s">
        <v>263</v>
      </c>
      <c r="J4816" s="271">
        <v>75509</v>
      </c>
      <c r="K4816" s="272">
        <v>12497</v>
      </c>
    </row>
    <row r="4817" spans="2:11" s="256" customFormat="1" ht="13.5" customHeight="1" x14ac:dyDescent="0.2">
      <c r="B4817" s="273"/>
      <c r="C4817" s="273"/>
      <c r="D4817" s="273"/>
      <c r="E4817" s="273"/>
      <c r="F4817" s="273">
        <v>0</v>
      </c>
      <c r="G4817" s="273">
        <v>0</v>
      </c>
      <c r="H4817" s="274"/>
      <c r="I4817" s="275" t="s">
        <v>264</v>
      </c>
      <c r="J4817" s="271">
        <v>75509</v>
      </c>
      <c r="K4817" s="272">
        <v>15546</v>
      </c>
    </row>
    <row r="4818" spans="2:11" s="256" customFormat="1" ht="13.5" customHeight="1" x14ac:dyDescent="0.2">
      <c r="B4818" s="273"/>
      <c r="C4818" s="273"/>
      <c r="D4818" s="273"/>
      <c r="E4818" s="273"/>
      <c r="F4818" s="273">
        <v>0</v>
      </c>
      <c r="G4818" s="273">
        <v>0</v>
      </c>
      <c r="H4818" s="274"/>
      <c r="I4818" s="275" t="s">
        <v>265</v>
      </c>
      <c r="J4818" s="271">
        <v>75509</v>
      </c>
      <c r="K4818" s="272">
        <v>12481</v>
      </c>
    </row>
    <row r="4819" spans="2:11" s="256" customFormat="1" ht="13.5" customHeight="1" x14ac:dyDescent="0.2">
      <c r="B4819" s="268"/>
      <c r="C4819" s="268"/>
      <c r="D4819" s="268"/>
      <c r="E4819" s="268"/>
      <c r="F4819" s="268">
        <v>1.1077635265147101</v>
      </c>
      <c r="G4819" s="268">
        <v>1.1149599605256699</v>
      </c>
      <c r="H4819" s="269"/>
      <c r="I4819" s="270" t="s">
        <v>266</v>
      </c>
      <c r="J4819" s="271">
        <v>75509</v>
      </c>
      <c r="K4819" s="272">
        <v>13594</v>
      </c>
    </row>
    <row r="4820" spans="2:11" s="256" customFormat="1" ht="13.5" customHeight="1" x14ac:dyDescent="0.2">
      <c r="B4820" s="273"/>
      <c r="C4820" s="273"/>
      <c r="D4820" s="273"/>
      <c r="E4820" s="273"/>
      <c r="F4820" s="273">
        <v>0</v>
      </c>
      <c r="G4820" s="273">
        <v>0</v>
      </c>
      <c r="H4820" s="274"/>
      <c r="I4820" s="275" t="s">
        <v>267</v>
      </c>
      <c r="J4820" s="271">
        <v>75509</v>
      </c>
      <c r="K4820" s="272">
        <v>15609</v>
      </c>
    </row>
    <row r="4821" spans="2:11" s="256" customFormat="1" ht="13.5" customHeight="1" x14ac:dyDescent="0.2">
      <c r="B4821" s="273"/>
      <c r="C4821" s="273"/>
      <c r="D4821" s="273"/>
      <c r="E4821" s="273"/>
      <c r="F4821" s="273">
        <v>0</v>
      </c>
      <c r="G4821" s="273">
        <v>0</v>
      </c>
      <c r="H4821" s="274"/>
      <c r="I4821" s="275" t="s">
        <v>268</v>
      </c>
      <c r="J4821" s="271">
        <v>75509</v>
      </c>
      <c r="K4821" s="272">
        <v>11524</v>
      </c>
    </row>
    <row r="4822" spans="2:11" s="256" customFormat="1" ht="13.5" customHeight="1" x14ac:dyDescent="0.2">
      <c r="B4822" s="273"/>
      <c r="C4822" s="273"/>
      <c r="D4822" s="273"/>
      <c r="E4822" s="273"/>
      <c r="F4822" s="273">
        <v>0</v>
      </c>
      <c r="G4822" s="273">
        <v>0</v>
      </c>
      <c r="H4822" s="274"/>
      <c r="I4822" s="275" t="s">
        <v>269</v>
      </c>
      <c r="J4822" s="271">
        <v>75509</v>
      </c>
      <c r="K4822" s="272">
        <v>15745</v>
      </c>
    </row>
    <row r="4823" spans="2:11" s="256" customFormat="1" ht="13.5" customHeight="1" x14ac:dyDescent="0.2">
      <c r="B4823" s="273"/>
      <c r="C4823" s="273"/>
      <c r="D4823" s="273"/>
      <c r="E4823" s="273"/>
      <c r="F4823" s="273">
        <v>0</v>
      </c>
      <c r="G4823" s="273">
        <v>0</v>
      </c>
      <c r="H4823" s="274"/>
      <c r="I4823" s="275" t="s">
        <v>270</v>
      </c>
      <c r="J4823" s="271">
        <v>75509</v>
      </c>
      <c r="K4823" s="272">
        <v>15545</v>
      </c>
    </row>
    <row r="4824" spans="2:11" s="256" customFormat="1" ht="13.5" customHeight="1" x14ac:dyDescent="0.2">
      <c r="B4824" s="268"/>
      <c r="C4824" s="268"/>
      <c r="D4824" s="268"/>
      <c r="E4824" s="268"/>
      <c r="F4824" s="268">
        <v>20.852390843952801</v>
      </c>
      <c r="G4824" s="268">
        <v>14.1521342223585</v>
      </c>
      <c r="H4824" s="269"/>
      <c r="I4824" s="270" t="s">
        <v>238</v>
      </c>
      <c r="J4824" s="271">
        <v>75509</v>
      </c>
      <c r="K4824" s="272">
        <v>13595</v>
      </c>
    </row>
    <row r="4825" spans="2:11" s="256" customFormat="1" ht="13.5" customHeight="1" x14ac:dyDescent="0.2">
      <c r="B4825" s="273"/>
      <c r="C4825" s="273"/>
      <c r="D4825" s="273"/>
      <c r="E4825" s="273"/>
      <c r="F4825" s="273">
        <v>0</v>
      </c>
      <c r="G4825" s="273">
        <v>0</v>
      </c>
      <c r="H4825" s="274"/>
      <c r="I4825" s="275" t="s">
        <v>271</v>
      </c>
      <c r="J4825" s="271">
        <v>75509</v>
      </c>
      <c r="K4825" s="272">
        <v>15610</v>
      </c>
    </row>
    <row r="4826" spans="2:11" s="256" customFormat="1" ht="13.5" customHeight="1" x14ac:dyDescent="0.2">
      <c r="B4826" s="273"/>
      <c r="C4826" s="273"/>
      <c r="D4826" s="273"/>
      <c r="E4826" s="273"/>
      <c r="F4826" s="273">
        <v>9.8861472829019501</v>
      </c>
      <c r="G4826" s="273">
        <v>5.9632808441936298</v>
      </c>
      <c r="H4826" s="274"/>
      <c r="I4826" s="275" t="s">
        <v>246</v>
      </c>
      <c r="J4826" s="271">
        <v>75509</v>
      </c>
      <c r="K4826" s="272">
        <v>15611</v>
      </c>
    </row>
    <row r="4827" spans="2:11" s="256" customFormat="1" ht="13.5" customHeight="1" x14ac:dyDescent="0.2">
      <c r="B4827" s="273"/>
      <c r="C4827" s="273"/>
      <c r="D4827" s="273"/>
      <c r="E4827" s="273"/>
      <c r="F4827" s="273">
        <v>10.966243561050899</v>
      </c>
      <c r="G4827" s="273">
        <v>8.1888533781648505</v>
      </c>
      <c r="H4827" s="274"/>
      <c r="I4827" s="275" t="s">
        <v>272</v>
      </c>
      <c r="J4827" s="271">
        <v>75509</v>
      </c>
      <c r="K4827" s="272">
        <v>15608</v>
      </c>
    </row>
    <row r="4828" spans="2:11" s="256" customFormat="1" ht="13.5" customHeight="1" x14ac:dyDescent="0.2">
      <c r="B4828" s="268"/>
      <c r="C4828" s="268"/>
      <c r="D4828" s="268"/>
      <c r="E4828" s="268"/>
      <c r="F4828" s="268">
        <v>0</v>
      </c>
      <c r="G4828" s="268">
        <v>0</v>
      </c>
      <c r="H4828" s="269"/>
      <c r="I4828" s="270" t="s">
        <v>273</v>
      </c>
      <c r="J4828" s="271">
        <v>75509</v>
      </c>
      <c r="K4828" s="272">
        <v>15584</v>
      </c>
    </row>
    <row r="4829" spans="2:11" s="256" customFormat="1" ht="13.5" customHeight="1" x14ac:dyDescent="0.2">
      <c r="B4829" s="268"/>
      <c r="C4829" s="268"/>
      <c r="D4829" s="268"/>
      <c r="E4829" s="268"/>
      <c r="F4829" s="268">
        <v>0</v>
      </c>
      <c r="G4829" s="268">
        <v>0</v>
      </c>
      <c r="H4829" s="269"/>
      <c r="I4829" s="270" t="s">
        <v>274</v>
      </c>
      <c r="J4829" s="271">
        <v>75509</v>
      </c>
      <c r="K4829" s="272">
        <v>17728</v>
      </c>
    </row>
    <row r="4830" spans="2:11" s="256" customFormat="1" ht="13.5" customHeight="1" x14ac:dyDescent="0.2">
      <c r="B4830" s="268"/>
      <c r="C4830" s="268"/>
      <c r="D4830" s="268"/>
      <c r="E4830" s="268"/>
      <c r="F4830" s="268">
        <v>0</v>
      </c>
      <c r="G4830" s="268">
        <v>0</v>
      </c>
      <c r="H4830" s="269"/>
      <c r="I4830" s="270" t="s">
        <v>275</v>
      </c>
      <c r="J4830" s="271">
        <v>75509</v>
      </c>
      <c r="K4830" s="272">
        <v>15624</v>
      </c>
    </row>
    <row r="4831" spans="2:11" s="256" customFormat="1" ht="13.5" customHeight="1" x14ac:dyDescent="0.2">
      <c r="B4831" s="268"/>
      <c r="C4831" s="268"/>
      <c r="D4831" s="268"/>
      <c r="E4831" s="268"/>
      <c r="F4831" s="268">
        <v>7.9082309893684695</v>
      </c>
      <c r="G4831" s="268">
        <v>15.604143158185199</v>
      </c>
      <c r="H4831" s="269"/>
      <c r="I4831" s="270" t="s">
        <v>276</v>
      </c>
      <c r="J4831" s="271">
        <v>75509</v>
      </c>
      <c r="K4831" s="272">
        <v>15644</v>
      </c>
    </row>
    <row r="4832" spans="2:11" s="256" customFormat="1" ht="13.5" customHeight="1" x14ac:dyDescent="0.2">
      <c r="B4832" s="268"/>
      <c r="C4832" s="268"/>
      <c r="D4832" s="268">
        <v>33</v>
      </c>
      <c r="E4832" s="268">
        <v>27</v>
      </c>
      <c r="F4832" s="268">
        <v>28.170162009073795</v>
      </c>
      <c r="G4832" s="268">
        <v>27.139944605087898</v>
      </c>
      <c r="H4832" s="269">
        <v>3.6643155618059602</v>
      </c>
      <c r="I4832" s="270" t="s">
        <v>239</v>
      </c>
      <c r="J4832" s="271">
        <v>75509</v>
      </c>
      <c r="K4832" s="272">
        <v>15704</v>
      </c>
    </row>
    <row r="4833" spans="2:11" s="256" customFormat="1" ht="13.5" customHeight="1" x14ac:dyDescent="0.2">
      <c r="B4833" s="268"/>
      <c r="C4833" s="268"/>
      <c r="D4833" s="268"/>
      <c r="E4833" s="268"/>
      <c r="F4833" s="268">
        <v>0</v>
      </c>
      <c r="G4833" s="268">
        <v>0</v>
      </c>
      <c r="H4833" s="269"/>
      <c r="I4833" s="270" t="s">
        <v>277</v>
      </c>
      <c r="J4833" s="271">
        <v>75509</v>
      </c>
      <c r="K4833" s="272">
        <v>15749</v>
      </c>
    </row>
    <row r="4834" spans="2:11" s="256" customFormat="1" ht="13.5" customHeight="1" x14ac:dyDescent="0.2">
      <c r="B4834" s="268"/>
      <c r="C4834" s="268"/>
      <c r="D4834" s="268"/>
      <c r="E4834" s="268"/>
      <c r="F4834" s="268">
        <v>100</v>
      </c>
      <c r="G4834" s="268">
        <v>100</v>
      </c>
      <c r="H4834" s="269">
        <v>2.1622454489752698</v>
      </c>
      <c r="I4834" s="270" t="s">
        <v>278</v>
      </c>
      <c r="J4834" s="271">
        <v>75509</v>
      </c>
      <c r="K4834" s="272">
        <v>11258</v>
      </c>
    </row>
    <row r="4835" spans="2:11" s="256" customFormat="1" ht="13.5" customHeight="1" x14ac:dyDescent="0.2">
      <c r="B4835" s="268"/>
      <c r="C4835" s="268"/>
      <c r="D4835" s="268">
        <v>46</v>
      </c>
      <c r="E4835" s="268">
        <v>40</v>
      </c>
      <c r="F4835" s="268">
        <v>43.069216157604998</v>
      </c>
      <c r="G4835" s="268">
        <v>43.103778014368402</v>
      </c>
      <c r="H4835" s="269">
        <v>2.6236879133248503</v>
      </c>
      <c r="I4835" s="270" t="s">
        <v>240</v>
      </c>
      <c r="J4835" s="271">
        <v>75509</v>
      </c>
      <c r="K4835" s="272">
        <v>15705</v>
      </c>
    </row>
    <row r="4836" spans="2:11" s="256" customFormat="1" ht="13.5" customHeight="1" x14ac:dyDescent="0.2">
      <c r="B4836" s="268"/>
      <c r="C4836" s="268"/>
      <c r="D4836" s="268"/>
      <c r="E4836" s="268"/>
      <c r="F4836" s="268">
        <v>5.0996530897313201</v>
      </c>
      <c r="G4836" s="268">
        <v>4.5693475999277791</v>
      </c>
      <c r="H4836" s="269"/>
      <c r="I4836" s="270" t="s">
        <v>279</v>
      </c>
      <c r="J4836" s="271">
        <v>75509</v>
      </c>
      <c r="K4836" s="272">
        <v>16144</v>
      </c>
    </row>
    <row r="4837" spans="2:11" s="256" customFormat="1" ht="13.5" customHeight="1" x14ac:dyDescent="0.2">
      <c r="B4837" s="273"/>
      <c r="C4837" s="273"/>
      <c r="D4837" s="273"/>
      <c r="E4837" s="273"/>
      <c r="F4837" s="273">
        <v>1.1077635265147101</v>
      </c>
      <c r="G4837" s="273">
        <v>1.1149599605256699</v>
      </c>
      <c r="H4837" s="274"/>
      <c r="I4837" s="275" t="s">
        <v>508</v>
      </c>
      <c r="J4837" s="271">
        <v>75509</v>
      </c>
      <c r="K4837" s="272">
        <v>12755</v>
      </c>
    </row>
    <row r="4838" spans="2:11" s="256" customFormat="1" ht="13.5" customHeight="1" x14ac:dyDescent="0.2">
      <c r="B4838" s="273"/>
      <c r="C4838" s="273"/>
      <c r="D4838" s="273"/>
      <c r="E4838" s="273"/>
      <c r="F4838" s="273">
        <v>0</v>
      </c>
      <c r="G4838" s="273">
        <v>0</v>
      </c>
      <c r="H4838" s="274"/>
      <c r="I4838" s="275" t="s">
        <v>509</v>
      </c>
      <c r="J4838" s="271">
        <v>75509</v>
      </c>
      <c r="K4838" s="272">
        <v>12359</v>
      </c>
    </row>
    <row r="4839" spans="2:11" s="256" customFormat="1" ht="26.25" customHeight="1" x14ac:dyDescent="0.2"/>
    <row r="4840" spans="2:11" s="256" customFormat="1" ht="13.5" customHeight="1" x14ac:dyDescent="0.2">
      <c r="B4840" s="257"/>
      <c r="C4840" s="258"/>
      <c r="D4840" s="258"/>
      <c r="E4840" s="258"/>
      <c r="F4840" s="258"/>
      <c r="G4840" s="259"/>
      <c r="H4840" s="260" t="s">
        <v>423</v>
      </c>
      <c r="I4840" s="261"/>
      <c r="J4840" s="262" t="s">
        <v>228</v>
      </c>
      <c r="K4840" s="262" t="s">
        <v>229</v>
      </c>
    </row>
    <row r="4841" spans="2:11" s="256" customFormat="1" ht="13.5" customHeight="1" x14ac:dyDescent="0.2">
      <c r="B4841" s="263"/>
      <c r="C4841" s="264"/>
      <c r="D4841" s="264"/>
      <c r="E4841" s="264"/>
      <c r="F4841" s="369" t="s">
        <v>671</v>
      </c>
      <c r="G4841" s="369"/>
      <c r="H4841" s="369"/>
      <c r="I4841" s="261"/>
      <c r="J4841" s="261"/>
      <c r="K4841" s="265"/>
    </row>
    <row r="4842" spans="2:11" s="256" customFormat="1" ht="13.5" customHeight="1" x14ac:dyDescent="0.2">
      <c r="B4842" s="367" t="s">
        <v>231</v>
      </c>
      <c r="C4842" s="367"/>
      <c r="D4842" s="367" t="s">
        <v>232</v>
      </c>
      <c r="E4842" s="367"/>
      <c r="F4842" s="266" t="s">
        <v>232</v>
      </c>
      <c r="G4842" s="266" t="s">
        <v>232</v>
      </c>
      <c r="H4842" s="368" t="s">
        <v>231</v>
      </c>
      <c r="I4842" s="267" t="s">
        <v>233</v>
      </c>
      <c r="J4842" s="261"/>
      <c r="K4842" s="265"/>
    </row>
    <row r="4843" spans="2:11" s="256" customFormat="1" ht="13.5" customHeight="1" x14ac:dyDescent="0.2">
      <c r="B4843" s="266" t="s">
        <v>234</v>
      </c>
      <c r="C4843" s="266" t="s">
        <v>235</v>
      </c>
      <c r="D4843" s="266" t="s">
        <v>234</v>
      </c>
      <c r="E4843" s="266" t="s">
        <v>235</v>
      </c>
      <c r="F4843" s="266" t="s">
        <v>592</v>
      </c>
      <c r="G4843" s="266" t="s">
        <v>594</v>
      </c>
      <c r="H4843" s="368"/>
      <c r="I4843" s="261"/>
      <c r="J4843" s="261"/>
      <c r="K4843" s="265"/>
    </row>
    <row r="4844" spans="2:11" s="256" customFormat="1" ht="13.5" customHeight="1" x14ac:dyDescent="0.2">
      <c r="B4844" s="268"/>
      <c r="C4844" s="268"/>
      <c r="D4844" s="268"/>
      <c r="E4844" s="268"/>
      <c r="F4844" s="268">
        <v>42.711674023931195</v>
      </c>
      <c r="G4844" s="268">
        <v>42.747156790278297</v>
      </c>
      <c r="H4844" s="269">
        <v>3.4389340793250498</v>
      </c>
      <c r="I4844" s="270" t="s">
        <v>236</v>
      </c>
      <c r="J4844" s="271">
        <v>75517</v>
      </c>
      <c r="K4844" s="272">
        <v>13591</v>
      </c>
    </row>
    <row r="4845" spans="2:11" s="256" customFormat="1" ht="13.5" customHeight="1" x14ac:dyDescent="0.2">
      <c r="B4845" s="268"/>
      <c r="C4845" s="268"/>
      <c r="D4845" s="268"/>
      <c r="E4845" s="268"/>
      <c r="F4845" s="268">
        <v>42.711674023931195</v>
      </c>
      <c r="G4845" s="268">
        <v>42.747156790278297</v>
      </c>
      <c r="H4845" s="269">
        <v>3.4389340793250498</v>
      </c>
      <c r="I4845" s="270" t="s">
        <v>250</v>
      </c>
      <c r="J4845" s="271">
        <v>75517</v>
      </c>
      <c r="K4845" s="272">
        <v>19967</v>
      </c>
    </row>
    <row r="4846" spans="2:11" s="256" customFormat="1" ht="13.5" customHeight="1" x14ac:dyDescent="0.2">
      <c r="B4846" s="273"/>
      <c r="C4846" s="273"/>
      <c r="D4846" s="273"/>
      <c r="E4846" s="273"/>
      <c r="F4846" s="273">
        <v>14.8727869631429</v>
      </c>
      <c r="G4846" s="273">
        <v>14.8913736978941</v>
      </c>
      <c r="H4846" s="274">
        <v>2.9874192175733802</v>
      </c>
      <c r="I4846" s="275" t="s">
        <v>251</v>
      </c>
      <c r="J4846" s="271">
        <v>75517</v>
      </c>
      <c r="K4846" s="272">
        <v>15744</v>
      </c>
    </row>
    <row r="4847" spans="2:11" s="256" customFormat="1" ht="13.5" customHeight="1" x14ac:dyDescent="0.2">
      <c r="B4847" s="273"/>
      <c r="C4847" s="273"/>
      <c r="D4847" s="273"/>
      <c r="E4847" s="273"/>
      <c r="F4847" s="273">
        <v>27.838887060788299</v>
      </c>
      <c r="G4847" s="273">
        <v>27.855783092384101</v>
      </c>
      <c r="H4847" s="274">
        <v>3.6801536487303199</v>
      </c>
      <c r="I4847" s="275" t="s">
        <v>252</v>
      </c>
      <c r="J4847" s="271">
        <v>75517</v>
      </c>
      <c r="K4847" s="272">
        <v>13462</v>
      </c>
    </row>
    <row r="4848" spans="2:11" s="256" customFormat="1" ht="13.5" customHeight="1" x14ac:dyDescent="0.2">
      <c r="B4848" s="273"/>
      <c r="C4848" s="273"/>
      <c r="D4848" s="273"/>
      <c r="E4848" s="273"/>
      <c r="F4848" s="273">
        <v>0</v>
      </c>
      <c r="G4848" s="273">
        <v>0</v>
      </c>
      <c r="H4848" s="274"/>
      <c r="I4848" s="275" t="s">
        <v>253</v>
      </c>
      <c r="J4848" s="271">
        <v>75517</v>
      </c>
      <c r="K4848" s="272">
        <v>15544</v>
      </c>
    </row>
    <row r="4849" spans="2:11" s="256" customFormat="1" ht="13.5" customHeight="1" x14ac:dyDescent="0.2">
      <c r="B4849" s="273"/>
      <c r="C4849" s="273"/>
      <c r="D4849" s="273"/>
      <c r="E4849" s="273"/>
      <c r="F4849" s="273">
        <v>0</v>
      </c>
      <c r="G4849" s="273">
        <v>0</v>
      </c>
      <c r="H4849" s="274"/>
      <c r="I4849" s="275" t="s">
        <v>254</v>
      </c>
      <c r="J4849" s="271">
        <v>75517</v>
      </c>
      <c r="K4849" s="272">
        <v>12978</v>
      </c>
    </row>
    <row r="4850" spans="2:11" s="256" customFormat="1" ht="13.5" customHeight="1" x14ac:dyDescent="0.2">
      <c r="B4850" s="268"/>
      <c r="C4850" s="268"/>
      <c r="D4850" s="268"/>
      <c r="E4850" s="268"/>
      <c r="F4850" s="268">
        <v>45.491324572168296</v>
      </c>
      <c r="G4850" s="268">
        <v>45.522113545503494</v>
      </c>
      <c r="H4850" s="269">
        <v>2.20507161205424</v>
      </c>
      <c r="I4850" s="270" t="s">
        <v>237</v>
      </c>
      <c r="J4850" s="271">
        <v>75517</v>
      </c>
      <c r="K4850" s="272">
        <v>17726</v>
      </c>
    </row>
    <row r="4851" spans="2:11" s="256" customFormat="1" ht="13.5" customHeight="1" x14ac:dyDescent="0.2">
      <c r="B4851" s="273"/>
      <c r="C4851" s="273"/>
      <c r="D4851" s="273"/>
      <c r="E4851" s="273"/>
      <c r="F4851" s="273">
        <v>2.0435494494112505</v>
      </c>
      <c r="G4851" s="273">
        <v>2.0203986485878001</v>
      </c>
      <c r="H4851" s="274"/>
      <c r="I4851" s="275" t="s">
        <v>255</v>
      </c>
      <c r="J4851" s="271">
        <v>75517</v>
      </c>
      <c r="K4851" s="272">
        <v>17727</v>
      </c>
    </row>
    <row r="4852" spans="2:11" s="256" customFormat="1" ht="13.5" customHeight="1" x14ac:dyDescent="0.2">
      <c r="B4852" s="268"/>
      <c r="C4852" s="268"/>
      <c r="D4852" s="268"/>
      <c r="E4852" s="268"/>
      <c r="F4852" s="268">
        <v>43.447775122757001</v>
      </c>
      <c r="G4852" s="268">
        <v>43.501714896915701</v>
      </c>
      <c r="H4852" s="269">
        <v>2.3087863101255302</v>
      </c>
      <c r="I4852" s="270" t="s">
        <v>256</v>
      </c>
      <c r="J4852" s="271">
        <v>75517</v>
      </c>
      <c r="K4852" s="272">
        <v>13592</v>
      </c>
    </row>
    <row r="4853" spans="2:11" s="256" customFormat="1" ht="13.5" customHeight="1" x14ac:dyDescent="0.2">
      <c r="B4853" s="273"/>
      <c r="C4853" s="273"/>
      <c r="D4853" s="273"/>
      <c r="E4853" s="273"/>
      <c r="F4853" s="273">
        <v>24.6062153077558</v>
      </c>
      <c r="G4853" s="273">
        <v>24.639823155368799</v>
      </c>
      <c r="H4853" s="274">
        <v>0.48452770164860698</v>
      </c>
      <c r="I4853" s="275" t="s">
        <v>257</v>
      </c>
      <c r="J4853" s="271">
        <v>75517</v>
      </c>
      <c r="K4853" s="272">
        <v>11566</v>
      </c>
    </row>
    <row r="4854" spans="2:11" s="256" customFormat="1" ht="13.5" customHeight="1" x14ac:dyDescent="0.2">
      <c r="B4854" s="273"/>
      <c r="C4854" s="273"/>
      <c r="D4854" s="273"/>
      <c r="E4854" s="273"/>
      <c r="F4854" s="273">
        <v>13.8095471119401</v>
      </c>
      <c r="G4854" s="273">
        <v>13.837583224975997</v>
      </c>
      <c r="H4854" s="274">
        <v>5.1829288531610391</v>
      </c>
      <c r="I4854" s="275" t="s">
        <v>258</v>
      </c>
      <c r="J4854" s="271">
        <v>75517</v>
      </c>
      <c r="K4854" s="272">
        <v>13419</v>
      </c>
    </row>
    <row r="4855" spans="2:11" s="256" customFormat="1" ht="13.5" customHeight="1" x14ac:dyDescent="0.2">
      <c r="B4855" s="273"/>
      <c r="C4855" s="273"/>
      <c r="D4855" s="273"/>
      <c r="E4855" s="273"/>
      <c r="F4855" s="273">
        <v>0</v>
      </c>
      <c r="G4855" s="273">
        <v>0</v>
      </c>
      <c r="H4855" s="274"/>
      <c r="I4855" s="275" t="s">
        <v>259</v>
      </c>
      <c r="J4855" s="271">
        <v>75517</v>
      </c>
      <c r="K4855" s="272">
        <v>11568</v>
      </c>
    </row>
    <row r="4856" spans="2:11" s="256" customFormat="1" ht="13.5" customHeight="1" x14ac:dyDescent="0.2">
      <c r="B4856" s="273"/>
      <c r="C4856" s="273"/>
      <c r="D4856" s="273"/>
      <c r="E4856" s="273"/>
      <c r="F4856" s="273">
        <v>4.0490574983663796</v>
      </c>
      <c r="G4856" s="273">
        <v>4.0402950550976895</v>
      </c>
      <c r="H4856" s="274">
        <v>3.8040395620163601</v>
      </c>
      <c r="I4856" s="275" t="s">
        <v>260</v>
      </c>
      <c r="J4856" s="271">
        <v>75517</v>
      </c>
      <c r="K4856" s="272">
        <v>12479</v>
      </c>
    </row>
    <row r="4857" spans="2:11" s="256" customFormat="1" ht="13.5" customHeight="1" x14ac:dyDescent="0.2">
      <c r="B4857" s="273"/>
      <c r="C4857" s="273"/>
      <c r="D4857" s="273"/>
      <c r="E4857" s="273"/>
      <c r="F4857" s="273">
        <v>0.98295520469472408</v>
      </c>
      <c r="G4857" s="273">
        <v>0.98401346147318292</v>
      </c>
      <c r="H4857" s="274">
        <v>1.4370546740315899</v>
      </c>
      <c r="I4857" s="275" t="s">
        <v>261</v>
      </c>
      <c r="J4857" s="271">
        <v>75517</v>
      </c>
      <c r="K4857" s="272">
        <v>12480</v>
      </c>
    </row>
    <row r="4858" spans="2:11" s="256" customFormat="1" ht="13.5" customHeight="1" x14ac:dyDescent="0.2">
      <c r="B4858" s="273"/>
      <c r="C4858" s="273"/>
      <c r="D4858" s="273"/>
      <c r="E4858" s="273"/>
      <c r="F4858" s="273">
        <v>0</v>
      </c>
      <c r="G4858" s="273">
        <v>0</v>
      </c>
      <c r="H4858" s="274"/>
      <c r="I4858" s="275" t="s">
        <v>262</v>
      </c>
      <c r="J4858" s="271">
        <v>75517</v>
      </c>
      <c r="K4858" s="272">
        <v>11578</v>
      </c>
    </row>
    <row r="4859" spans="2:11" s="256" customFormat="1" ht="13.5" customHeight="1" x14ac:dyDescent="0.2">
      <c r="B4859" s="273"/>
      <c r="C4859" s="273"/>
      <c r="D4859" s="273"/>
      <c r="E4859" s="273"/>
      <c r="F4859" s="273">
        <v>0</v>
      </c>
      <c r="G4859" s="273">
        <v>0</v>
      </c>
      <c r="H4859" s="274"/>
      <c r="I4859" s="275" t="s">
        <v>263</v>
      </c>
      <c r="J4859" s="271">
        <v>75517</v>
      </c>
      <c r="K4859" s="272">
        <v>12497</v>
      </c>
    </row>
    <row r="4860" spans="2:11" s="256" customFormat="1" ht="13.5" customHeight="1" x14ac:dyDescent="0.2">
      <c r="B4860" s="273"/>
      <c r="C4860" s="273"/>
      <c r="D4860" s="273"/>
      <c r="E4860" s="273"/>
      <c r="F4860" s="273">
        <v>0</v>
      </c>
      <c r="G4860" s="273">
        <v>0</v>
      </c>
      <c r="H4860" s="274"/>
      <c r="I4860" s="275" t="s">
        <v>264</v>
      </c>
      <c r="J4860" s="271">
        <v>75517</v>
      </c>
      <c r="K4860" s="272">
        <v>15546</v>
      </c>
    </row>
    <row r="4861" spans="2:11" s="256" customFormat="1" ht="13.5" customHeight="1" x14ac:dyDescent="0.2">
      <c r="B4861" s="273"/>
      <c r="C4861" s="273"/>
      <c r="D4861" s="273"/>
      <c r="E4861" s="273"/>
      <c r="F4861" s="273">
        <v>0</v>
      </c>
      <c r="G4861" s="273">
        <v>0</v>
      </c>
      <c r="H4861" s="274"/>
      <c r="I4861" s="275" t="s">
        <v>265</v>
      </c>
      <c r="J4861" s="271">
        <v>75517</v>
      </c>
      <c r="K4861" s="272">
        <v>12481</v>
      </c>
    </row>
    <row r="4862" spans="2:11" s="256" customFormat="1" ht="13.5" customHeight="1" x14ac:dyDescent="0.2">
      <c r="B4862" s="268"/>
      <c r="C4862" s="268"/>
      <c r="D4862" s="268"/>
      <c r="E4862" s="268"/>
      <c r="F4862" s="268">
        <v>1.7291545661871101E-3</v>
      </c>
      <c r="G4862" s="268">
        <v>1.7318692341743501E-3</v>
      </c>
      <c r="H4862" s="269"/>
      <c r="I4862" s="270" t="s">
        <v>266</v>
      </c>
      <c r="J4862" s="271">
        <v>75517</v>
      </c>
      <c r="K4862" s="272">
        <v>13594</v>
      </c>
    </row>
    <row r="4863" spans="2:11" s="256" customFormat="1" ht="13.5" customHeight="1" x14ac:dyDescent="0.2">
      <c r="B4863" s="273"/>
      <c r="C4863" s="273"/>
      <c r="D4863" s="273"/>
      <c r="E4863" s="273"/>
      <c r="F4863" s="273">
        <v>0</v>
      </c>
      <c r="G4863" s="273">
        <v>0</v>
      </c>
      <c r="H4863" s="274"/>
      <c r="I4863" s="275" t="s">
        <v>267</v>
      </c>
      <c r="J4863" s="271">
        <v>75517</v>
      </c>
      <c r="K4863" s="272">
        <v>15609</v>
      </c>
    </row>
    <row r="4864" spans="2:11" s="256" customFormat="1" ht="13.5" customHeight="1" x14ac:dyDescent="0.2">
      <c r="B4864" s="273"/>
      <c r="C4864" s="273"/>
      <c r="D4864" s="273"/>
      <c r="E4864" s="273"/>
      <c r="F4864" s="273">
        <v>0</v>
      </c>
      <c r="G4864" s="273">
        <v>0</v>
      </c>
      <c r="H4864" s="274"/>
      <c r="I4864" s="275" t="s">
        <v>268</v>
      </c>
      <c r="J4864" s="271">
        <v>75517</v>
      </c>
      <c r="K4864" s="272">
        <v>11524</v>
      </c>
    </row>
    <row r="4865" spans="2:11" s="256" customFormat="1" ht="13.5" customHeight="1" x14ac:dyDescent="0.2">
      <c r="B4865" s="273"/>
      <c r="C4865" s="273"/>
      <c r="D4865" s="273"/>
      <c r="E4865" s="273"/>
      <c r="F4865" s="273">
        <v>0</v>
      </c>
      <c r="G4865" s="273">
        <v>0</v>
      </c>
      <c r="H4865" s="274"/>
      <c r="I4865" s="275" t="s">
        <v>269</v>
      </c>
      <c r="J4865" s="271">
        <v>75517</v>
      </c>
      <c r="K4865" s="272">
        <v>15745</v>
      </c>
    </row>
    <row r="4866" spans="2:11" s="256" customFormat="1" ht="13.5" customHeight="1" x14ac:dyDescent="0.2">
      <c r="B4866" s="273"/>
      <c r="C4866" s="273"/>
      <c r="D4866" s="273"/>
      <c r="E4866" s="273"/>
      <c r="F4866" s="273">
        <v>0</v>
      </c>
      <c r="G4866" s="273">
        <v>0</v>
      </c>
      <c r="H4866" s="274"/>
      <c r="I4866" s="275" t="s">
        <v>270</v>
      </c>
      <c r="J4866" s="271">
        <v>75517</v>
      </c>
      <c r="K4866" s="272">
        <v>15545</v>
      </c>
    </row>
    <row r="4867" spans="2:11" s="256" customFormat="1" ht="13.5" customHeight="1" x14ac:dyDescent="0.2">
      <c r="B4867" s="268"/>
      <c r="C4867" s="268"/>
      <c r="D4867" s="268"/>
      <c r="E4867" s="268"/>
      <c r="F4867" s="268">
        <v>11.795272249334399</v>
      </c>
      <c r="G4867" s="268">
        <v>11.7289977949841</v>
      </c>
      <c r="H4867" s="269"/>
      <c r="I4867" s="270" t="s">
        <v>238</v>
      </c>
      <c r="J4867" s="271">
        <v>75517</v>
      </c>
      <c r="K4867" s="272">
        <v>13595</v>
      </c>
    </row>
    <row r="4868" spans="2:11" s="256" customFormat="1" ht="13.5" customHeight="1" x14ac:dyDescent="0.2">
      <c r="B4868" s="273"/>
      <c r="C4868" s="273"/>
      <c r="D4868" s="273"/>
      <c r="E4868" s="273"/>
      <c r="F4868" s="273">
        <v>0</v>
      </c>
      <c r="G4868" s="273">
        <v>0</v>
      </c>
      <c r="H4868" s="274"/>
      <c r="I4868" s="275" t="s">
        <v>271</v>
      </c>
      <c r="J4868" s="271">
        <v>75517</v>
      </c>
      <c r="K4868" s="272">
        <v>15610</v>
      </c>
    </row>
    <row r="4869" spans="2:11" s="256" customFormat="1" ht="13.5" customHeight="1" x14ac:dyDescent="0.2">
      <c r="B4869" s="273"/>
      <c r="C4869" s="273"/>
      <c r="D4869" s="273"/>
      <c r="E4869" s="273"/>
      <c r="F4869" s="273">
        <v>3.1104205252030299</v>
      </c>
      <c r="G4869" s="273">
        <v>3.0986431150924103</v>
      </c>
      <c r="H4869" s="274"/>
      <c r="I4869" s="275" t="s">
        <v>246</v>
      </c>
      <c r="J4869" s="271">
        <v>75517</v>
      </c>
      <c r="K4869" s="272">
        <v>15611</v>
      </c>
    </row>
    <row r="4870" spans="2:11" s="256" customFormat="1" ht="13.5" customHeight="1" x14ac:dyDescent="0.2">
      <c r="B4870" s="273"/>
      <c r="C4870" s="273"/>
      <c r="D4870" s="273"/>
      <c r="E4870" s="273"/>
      <c r="F4870" s="273">
        <v>8.6848517241313701</v>
      </c>
      <c r="G4870" s="273">
        <v>8.6303546798916795</v>
      </c>
      <c r="H4870" s="274"/>
      <c r="I4870" s="275" t="s">
        <v>272</v>
      </c>
      <c r="J4870" s="271">
        <v>75517</v>
      </c>
      <c r="K4870" s="272">
        <v>15608</v>
      </c>
    </row>
    <row r="4871" spans="2:11" s="256" customFormat="1" ht="13.5" customHeight="1" x14ac:dyDescent="0.2">
      <c r="B4871" s="268"/>
      <c r="C4871" s="268"/>
      <c r="D4871" s="268"/>
      <c r="E4871" s="268"/>
      <c r="F4871" s="268">
        <v>0</v>
      </c>
      <c r="G4871" s="268">
        <v>0</v>
      </c>
      <c r="H4871" s="269"/>
      <c r="I4871" s="270" t="s">
        <v>273</v>
      </c>
      <c r="J4871" s="271">
        <v>75517</v>
      </c>
      <c r="K4871" s="272">
        <v>15584</v>
      </c>
    </row>
    <row r="4872" spans="2:11" s="256" customFormat="1" ht="13.5" customHeight="1" x14ac:dyDescent="0.2">
      <c r="B4872" s="268"/>
      <c r="C4872" s="268"/>
      <c r="D4872" s="268"/>
      <c r="E4872" s="268"/>
      <c r="F4872" s="268">
        <v>0</v>
      </c>
      <c r="G4872" s="268">
        <v>0</v>
      </c>
      <c r="H4872" s="269"/>
      <c r="I4872" s="270" t="s">
        <v>274</v>
      </c>
      <c r="J4872" s="271">
        <v>75517</v>
      </c>
      <c r="K4872" s="272">
        <v>17728</v>
      </c>
    </row>
    <row r="4873" spans="2:11" s="256" customFormat="1" ht="13.5" customHeight="1" x14ac:dyDescent="0.2">
      <c r="B4873" s="268"/>
      <c r="C4873" s="268"/>
      <c r="D4873" s="268"/>
      <c r="E4873" s="268"/>
      <c r="F4873" s="268">
        <v>0</v>
      </c>
      <c r="G4873" s="268">
        <v>0</v>
      </c>
      <c r="H4873" s="269"/>
      <c r="I4873" s="270" t="s">
        <v>275</v>
      </c>
      <c r="J4873" s="271">
        <v>75517</v>
      </c>
      <c r="K4873" s="272">
        <v>15624</v>
      </c>
    </row>
    <row r="4874" spans="2:11" s="256" customFormat="1" ht="13.5" customHeight="1" x14ac:dyDescent="0.2">
      <c r="B4874" s="268"/>
      <c r="C4874" s="268"/>
      <c r="D4874" s="268"/>
      <c r="E4874" s="268"/>
      <c r="F4874" s="268">
        <v>2.0452786039774398</v>
      </c>
      <c r="G4874" s="268">
        <v>2.02213051782197</v>
      </c>
      <c r="H4874" s="269"/>
      <c r="I4874" s="270" t="s">
        <v>276</v>
      </c>
      <c r="J4874" s="271">
        <v>75517</v>
      </c>
      <c r="K4874" s="272">
        <v>15644</v>
      </c>
    </row>
    <row r="4875" spans="2:11" s="256" customFormat="1" ht="13.5" customHeight="1" x14ac:dyDescent="0.2">
      <c r="B4875" s="268"/>
      <c r="C4875" s="268"/>
      <c r="D4875" s="268">
        <v>34</v>
      </c>
      <c r="E4875" s="268">
        <v>28</v>
      </c>
      <c r="F4875" s="268">
        <v>32.870899763849401</v>
      </c>
      <c r="G4875" s="268">
        <v>32.880091608955006</v>
      </c>
      <c r="H4875" s="269">
        <v>3.6283374636569197</v>
      </c>
      <c r="I4875" s="270" t="s">
        <v>239</v>
      </c>
      <c r="J4875" s="271">
        <v>75517</v>
      </c>
      <c r="K4875" s="272">
        <v>15704</v>
      </c>
    </row>
    <row r="4876" spans="2:11" s="256" customFormat="1" ht="13.5" customHeight="1" x14ac:dyDescent="0.2">
      <c r="B4876" s="268"/>
      <c r="C4876" s="268"/>
      <c r="D4876" s="268"/>
      <c r="E4876" s="268"/>
      <c r="F4876" s="268">
        <v>0</v>
      </c>
      <c r="G4876" s="268">
        <v>0</v>
      </c>
      <c r="H4876" s="269"/>
      <c r="I4876" s="270" t="s">
        <v>277</v>
      </c>
      <c r="J4876" s="271">
        <v>75517</v>
      </c>
      <c r="K4876" s="272">
        <v>15749</v>
      </c>
    </row>
    <row r="4877" spans="2:11" s="256" customFormat="1" ht="13.5" customHeight="1" x14ac:dyDescent="0.2">
      <c r="B4877" s="268"/>
      <c r="C4877" s="268"/>
      <c r="D4877" s="268"/>
      <c r="E4877" s="268"/>
      <c r="F4877" s="268">
        <v>100</v>
      </c>
      <c r="G4877" s="268">
        <v>100</v>
      </c>
      <c r="H4877" s="269">
        <v>2.47194259794753</v>
      </c>
      <c r="I4877" s="270" t="s">
        <v>278</v>
      </c>
      <c r="J4877" s="271">
        <v>75517</v>
      </c>
      <c r="K4877" s="272">
        <v>11258</v>
      </c>
    </row>
    <row r="4878" spans="2:11" s="256" customFormat="1" ht="13.5" customHeight="1" x14ac:dyDescent="0.2">
      <c r="B4878" s="268"/>
      <c r="C4878" s="268"/>
      <c r="D4878" s="268">
        <v>56</v>
      </c>
      <c r="E4878" s="268">
        <v>50</v>
      </c>
      <c r="F4878" s="268">
        <v>53.288549382838795</v>
      </c>
      <c r="G4878" s="268">
        <v>53.368780078238899</v>
      </c>
      <c r="H4878" s="269">
        <v>2.4006572556216899</v>
      </c>
      <c r="I4878" s="270" t="s">
        <v>240</v>
      </c>
      <c r="J4878" s="271">
        <v>75517</v>
      </c>
      <c r="K4878" s="272">
        <v>15705</v>
      </c>
    </row>
    <row r="4879" spans="2:11" s="256" customFormat="1" ht="13.5" customHeight="1" x14ac:dyDescent="0.2">
      <c r="B4879" s="268"/>
      <c r="C4879" s="268"/>
      <c r="D4879" s="268"/>
      <c r="E4879" s="268"/>
      <c r="F4879" s="268">
        <v>5.66673346967141</v>
      </c>
      <c r="G4879" s="268">
        <v>5.6301683307620891</v>
      </c>
      <c r="H4879" s="269"/>
      <c r="I4879" s="270" t="s">
        <v>279</v>
      </c>
      <c r="J4879" s="271">
        <v>75517</v>
      </c>
      <c r="K4879" s="272">
        <v>16144</v>
      </c>
    </row>
    <row r="4880" spans="2:11" s="256" customFormat="1" ht="13.5" customHeight="1" x14ac:dyDescent="0.2">
      <c r="B4880" s="273"/>
      <c r="C4880" s="273"/>
      <c r="D4880" s="273"/>
      <c r="E4880" s="273"/>
      <c r="F4880" s="273">
        <v>1.7291545661871101E-3</v>
      </c>
      <c r="G4880" s="273">
        <v>1.7318692341743501E-3</v>
      </c>
      <c r="H4880" s="274"/>
      <c r="I4880" s="275" t="s">
        <v>508</v>
      </c>
      <c r="J4880" s="271">
        <v>75517</v>
      </c>
      <c r="K4880" s="272">
        <v>12755</v>
      </c>
    </row>
    <row r="4881" spans="2:11" s="256" customFormat="1" ht="13.5" customHeight="1" x14ac:dyDescent="0.2">
      <c r="B4881" s="273"/>
      <c r="C4881" s="273"/>
      <c r="D4881" s="273"/>
      <c r="E4881" s="273"/>
      <c r="F4881" s="273">
        <v>0</v>
      </c>
      <c r="G4881" s="273">
        <v>0</v>
      </c>
      <c r="H4881" s="274"/>
      <c r="I4881" s="275" t="s">
        <v>509</v>
      </c>
      <c r="J4881" s="271">
        <v>75517</v>
      </c>
      <c r="K4881" s="272">
        <v>12359</v>
      </c>
    </row>
    <row r="4882" spans="2:11" s="256" customFormat="1" ht="26.25" customHeight="1" x14ac:dyDescent="0.2"/>
    <row r="4883" spans="2:11" s="256" customFormat="1" ht="13.5" customHeight="1" x14ac:dyDescent="0.2">
      <c r="B4883" s="257"/>
      <c r="C4883" s="258"/>
      <c r="D4883" s="258"/>
      <c r="E4883" s="258"/>
      <c r="F4883" s="258"/>
      <c r="G4883" s="259"/>
      <c r="H4883" s="260" t="s">
        <v>424</v>
      </c>
      <c r="I4883" s="261"/>
      <c r="J4883" s="262" t="s">
        <v>228</v>
      </c>
      <c r="K4883" s="262" t="s">
        <v>229</v>
      </c>
    </row>
    <row r="4884" spans="2:11" s="256" customFormat="1" ht="13.5" customHeight="1" x14ac:dyDescent="0.2">
      <c r="B4884" s="263"/>
      <c r="C4884" s="264"/>
      <c r="D4884" s="264"/>
      <c r="E4884" s="264"/>
      <c r="F4884" s="369" t="s">
        <v>672</v>
      </c>
      <c r="G4884" s="369"/>
      <c r="H4884" s="369"/>
      <c r="I4884" s="261"/>
      <c r="J4884" s="261"/>
      <c r="K4884" s="265"/>
    </row>
    <row r="4885" spans="2:11" s="256" customFormat="1" ht="13.5" customHeight="1" x14ac:dyDescent="0.2">
      <c r="B4885" s="367" t="s">
        <v>231</v>
      </c>
      <c r="C4885" s="367"/>
      <c r="D4885" s="367" t="s">
        <v>232</v>
      </c>
      <c r="E4885" s="367"/>
      <c r="F4885" s="266" t="s">
        <v>232</v>
      </c>
      <c r="G4885" s="266" t="s">
        <v>232</v>
      </c>
      <c r="H4885" s="368" t="s">
        <v>231</v>
      </c>
      <c r="I4885" s="267" t="s">
        <v>233</v>
      </c>
      <c r="J4885" s="261"/>
      <c r="K4885" s="265"/>
    </row>
    <row r="4886" spans="2:11" s="256" customFormat="1" ht="13.5" customHeight="1" x14ac:dyDescent="0.2">
      <c r="B4886" s="266" t="s">
        <v>234</v>
      </c>
      <c r="C4886" s="266" t="s">
        <v>235</v>
      </c>
      <c r="D4886" s="266" t="s">
        <v>234</v>
      </c>
      <c r="E4886" s="266" t="s">
        <v>235</v>
      </c>
      <c r="F4886" s="266" t="s">
        <v>592</v>
      </c>
      <c r="G4886" s="266" t="s">
        <v>594</v>
      </c>
      <c r="H4886" s="368"/>
      <c r="I4886" s="261"/>
      <c r="J4886" s="261"/>
      <c r="K4886" s="265"/>
    </row>
    <row r="4887" spans="2:11" s="256" customFormat="1" ht="13.5" customHeight="1" x14ac:dyDescent="0.2">
      <c r="B4887" s="268">
        <v>5.5</v>
      </c>
      <c r="C4887" s="268">
        <v>3.5</v>
      </c>
      <c r="D4887" s="268">
        <v>39.300000000000004</v>
      </c>
      <c r="E4887" s="268">
        <v>26.2</v>
      </c>
      <c r="F4887" s="268">
        <v>33.322519557509899</v>
      </c>
      <c r="G4887" s="268">
        <v>33.389804422017995</v>
      </c>
      <c r="H4887" s="269">
        <v>3.8866501160906601</v>
      </c>
      <c r="I4887" s="270" t="s">
        <v>236</v>
      </c>
      <c r="J4887" s="271">
        <v>75525</v>
      </c>
      <c r="K4887" s="272">
        <v>13591</v>
      </c>
    </row>
    <row r="4888" spans="2:11" s="256" customFormat="1" ht="13.5" customHeight="1" x14ac:dyDescent="0.2">
      <c r="B4888" s="268"/>
      <c r="C4888" s="268"/>
      <c r="D4888" s="268"/>
      <c r="E4888" s="268"/>
      <c r="F4888" s="268">
        <v>33.322519557509899</v>
      </c>
      <c r="G4888" s="268">
        <v>33.389804422017995</v>
      </c>
      <c r="H4888" s="269">
        <v>3.8866501160906601</v>
      </c>
      <c r="I4888" s="270" t="s">
        <v>250</v>
      </c>
      <c r="J4888" s="271">
        <v>75525</v>
      </c>
      <c r="K4888" s="272">
        <v>19967</v>
      </c>
    </row>
    <row r="4889" spans="2:11" s="256" customFormat="1" ht="13.5" customHeight="1" x14ac:dyDescent="0.2">
      <c r="B4889" s="273"/>
      <c r="C4889" s="273"/>
      <c r="D4889" s="273"/>
      <c r="E4889" s="273"/>
      <c r="F4889" s="273">
        <v>15.617889743805501</v>
      </c>
      <c r="G4889" s="273">
        <v>15.6381102595714</v>
      </c>
      <c r="H4889" s="274">
        <v>4.2676822180526797</v>
      </c>
      <c r="I4889" s="275" t="s">
        <v>251</v>
      </c>
      <c r="J4889" s="271">
        <v>75525</v>
      </c>
      <c r="K4889" s="272">
        <v>15744</v>
      </c>
    </row>
    <row r="4890" spans="2:11" s="256" customFormat="1" ht="13.5" customHeight="1" x14ac:dyDescent="0.2">
      <c r="B4890" s="273"/>
      <c r="C4890" s="273"/>
      <c r="D4890" s="273"/>
      <c r="E4890" s="273"/>
      <c r="F4890" s="273">
        <v>16.282579064956398</v>
      </c>
      <c r="G4890" s="273">
        <v>16.330184140636298</v>
      </c>
      <c r="H4890" s="274">
        <v>3.5844204548640799</v>
      </c>
      <c r="I4890" s="275" t="s">
        <v>252</v>
      </c>
      <c r="J4890" s="271">
        <v>75525</v>
      </c>
      <c r="K4890" s="272">
        <v>13462</v>
      </c>
    </row>
    <row r="4891" spans="2:11" s="256" customFormat="1" ht="13.5" customHeight="1" x14ac:dyDescent="0.2">
      <c r="B4891" s="273"/>
      <c r="C4891" s="273"/>
      <c r="D4891" s="273"/>
      <c r="E4891" s="273"/>
      <c r="F4891" s="273">
        <v>0</v>
      </c>
      <c r="G4891" s="273">
        <v>0</v>
      </c>
      <c r="H4891" s="274"/>
      <c r="I4891" s="275" t="s">
        <v>253</v>
      </c>
      <c r="J4891" s="271">
        <v>75525</v>
      </c>
      <c r="K4891" s="272">
        <v>15544</v>
      </c>
    </row>
    <row r="4892" spans="2:11" s="256" customFormat="1" ht="13.5" customHeight="1" x14ac:dyDescent="0.2">
      <c r="B4892" s="273"/>
      <c r="C4892" s="273"/>
      <c r="D4892" s="273"/>
      <c r="E4892" s="273"/>
      <c r="F4892" s="273">
        <v>0.199206373766771</v>
      </c>
      <c r="G4892" s="273">
        <v>0.19875057169760299</v>
      </c>
      <c r="H4892" s="274">
        <v>4.6000000000000005</v>
      </c>
      <c r="I4892" s="275" t="s">
        <v>254</v>
      </c>
      <c r="J4892" s="271">
        <v>75525</v>
      </c>
      <c r="K4892" s="272">
        <v>12978</v>
      </c>
    </row>
    <row r="4893" spans="2:11" s="256" customFormat="1" ht="13.5" customHeight="1" x14ac:dyDescent="0.2">
      <c r="B4893" s="268">
        <v>3.5</v>
      </c>
      <c r="C4893" s="268">
        <v>1.5</v>
      </c>
      <c r="D4893" s="268">
        <v>39.300000000000004</v>
      </c>
      <c r="E4893" s="268">
        <v>26.2</v>
      </c>
      <c r="F4893" s="268">
        <v>31.911417975439601</v>
      </c>
      <c r="G4893" s="268">
        <v>30.784697184265699</v>
      </c>
      <c r="H4893" s="269">
        <v>3.0525306239996501</v>
      </c>
      <c r="I4893" s="270" t="s">
        <v>237</v>
      </c>
      <c r="J4893" s="271">
        <v>75525</v>
      </c>
      <c r="K4893" s="272">
        <v>17726</v>
      </c>
    </row>
    <row r="4894" spans="2:11" s="256" customFormat="1" ht="13.5" customHeight="1" x14ac:dyDescent="0.2">
      <c r="B4894" s="273"/>
      <c r="C4894" s="273"/>
      <c r="D4894" s="273"/>
      <c r="E4894" s="273"/>
      <c r="F4894" s="273">
        <v>4.2779589138609495</v>
      </c>
      <c r="G4894" s="273">
        <v>5.0963012079852694</v>
      </c>
      <c r="H4894" s="274"/>
      <c r="I4894" s="275" t="s">
        <v>255</v>
      </c>
      <c r="J4894" s="271">
        <v>75525</v>
      </c>
      <c r="K4894" s="272">
        <v>17727</v>
      </c>
    </row>
    <row r="4895" spans="2:11" s="256" customFormat="1" ht="13.5" customHeight="1" x14ac:dyDescent="0.2">
      <c r="B4895" s="268"/>
      <c r="C4895" s="268"/>
      <c r="D4895" s="268"/>
      <c r="E4895" s="268"/>
      <c r="F4895" s="268">
        <v>27.633459061578698</v>
      </c>
      <c r="G4895" s="268">
        <v>25.688395976280397</v>
      </c>
      <c r="H4895" s="269">
        <v>3.52509544346987</v>
      </c>
      <c r="I4895" s="270" t="s">
        <v>256</v>
      </c>
      <c r="J4895" s="271">
        <v>75525</v>
      </c>
      <c r="K4895" s="272">
        <v>13592</v>
      </c>
    </row>
    <row r="4896" spans="2:11" s="256" customFormat="1" ht="13.5" customHeight="1" x14ac:dyDescent="0.2">
      <c r="B4896" s="273"/>
      <c r="C4896" s="273"/>
      <c r="D4896" s="273"/>
      <c r="E4896" s="273"/>
      <c r="F4896" s="273">
        <v>8.1273220565431501</v>
      </c>
      <c r="G4896" s="273">
        <v>6.1535600695220491</v>
      </c>
      <c r="H4896" s="274">
        <v>0.72115443028833703</v>
      </c>
      <c r="I4896" s="275" t="s">
        <v>257</v>
      </c>
      <c r="J4896" s="271">
        <v>75525</v>
      </c>
      <c r="K4896" s="272">
        <v>11566</v>
      </c>
    </row>
    <row r="4897" spans="2:11" s="256" customFormat="1" ht="13.5" customHeight="1" x14ac:dyDescent="0.2">
      <c r="B4897" s="273"/>
      <c r="C4897" s="273"/>
      <c r="D4897" s="273"/>
      <c r="E4897" s="273"/>
      <c r="F4897" s="273">
        <v>10.3888199202761</v>
      </c>
      <c r="G4897" s="273">
        <v>10.4125231411369</v>
      </c>
      <c r="H4897" s="274">
        <v>5.2804191480663798</v>
      </c>
      <c r="I4897" s="275" t="s">
        <v>258</v>
      </c>
      <c r="J4897" s="271">
        <v>75525</v>
      </c>
      <c r="K4897" s="272">
        <v>13419</v>
      </c>
    </row>
    <row r="4898" spans="2:11" s="256" customFormat="1" ht="13.5" customHeight="1" x14ac:dyDescent="0.2">
      <c r="B4898" s="273"/>
      <c r="C4898" s="273"/>
      <c r="D4898" s="273"/>
      <c r="E4898" s="273"/>
      <c r="F4898" s="273">
        <v>0</v>
      </c>
      <c r="G4898" s="273">
        <v>0</v>
      </c>
      <c r="H4898" s="274"/>
      <c r="I4898" s="275" t="s">
        <v>259</v>
      </c>
      <c r="J4898" s="271">
        <v>75525</v>
      </c>
      <c r="K4898" s="272">
        <v>11568</v>
      </c>
    </row>
    <row r="4899" spans="2:11" s="256" customFormat="1" ht="13.5" customHeight="1" x14ac:dyDescent="0.2">
      <c r="B4899" s="273"/>
      <c r="C4899" s="273"/>
      <c r="D4899" s="273"/>
      <c r="E4899" s="273"/>
      <c r="F4899" s="273">
        <v>8.0761473311714393</v>
      </c>
      <c r="G4899" s="273">
        <v>8.0804746189613788</v>
      </c>
      <c r="H4899" s="274">
        <v>4.2715555708988502</v>
      </c>
      <c r="I4899" s="275" t="s">
        <v>260</v>
      </c>
      <c r="J4899" s="271">
        <v>75525</v>
      </c>
      <c r="K4899" s="272">
        <v>12479</v>
      </c>
    </row>
    <row r="4900" spans="2:11" s="256" customFormat="1" ht="13.5" customHeight="1" x14ac:dyDescent="0.2">
      <c r="B4900" s="273"/>
      <c r="C4900" s="273"/>
      <c r="D4900" s="273"/>
      <c r="E4900" s="273"/>
      <c r="F4900" s="273">
        <v>1.0398248517002799</v>
      </c>
      <c r="G4900" s="273">
        <v>1.0404979704442601</v>
      </c>
      <c r="H4900" s="274">
        <v>2.11044250147796</v>
      </c>
      <c r="I4900" s="275" t="s">
        <v>261</v>
      </c>
      <c r="J4900" s="271">
        <v>75525</v>
      </c>
      <c r="K4900" s="272">
        <v>12480</v>
      </c>
    </row>
    <row r="4901" spans="2:11" s="256" customFormat="1" ht="13.5" customHeight="1" x14ac:dyDescent="0.2">
      <c r="B4901" s="273"/>
      <c r="C4901" s="273"/>
      <c r="D4901" s="273"/>
      <c r="E4901" s="273"/>
      <c r="F4901" s="273">
        <v>1.3449018876657E-3</v>
      </c>
      <c r="G4901" s="273">
        <v>1.3401762158439302E-3</v>
      </c>
      <c r="H4901" s="274"/>
      <c r="I4901" s="275" t="s">
        <v>262</v>
      </c>
      <c r="J4901" s="271">
        <v>75525</v>
      </c>
      <c r="K4901" s="272">
        <v>11578</v>
      </c>
    </row>
    <row r="4902" spans="2:11" s="256" customFormat="1" ht="13.5" customHeight="1" x14ac:dyDescent="0.2">
      <c r="B4902" s="273"/>
      <c r="C4902" s="273"/>
      <c r="D4902" s="273"/>
      <c r="E4902" s="273"/>
      <c r="F4902" s="273">
        <v>0</v>
      </c>
      <c r="G4902" s="273">
        <v>0</v>
      </c>
      <c r="H4902" s="274"/>
      <c r="I4902" s="275" t="s">
        <v>263</v>
      </c>
      <c r="J4902" s="271">
        <v>75525</v>
      </c>
      <c r="K4902" s="272">
        <v>12497</v>
      </c>
    </row>
    <row r="4903" spans="2:11" s="256" customFormat="1" ht="13.5" customHeight="1" x14ac:dyDescent="0.2">
      <c r="B4903" s="273"/>
      <c r="C4903" s="273"/>
      <c r="D4903" s="273"/>
      <c r="E4903" s="273"/>
      <c r="F4903" s="273">
        <v>0</v>
      </c>
      <c r="G4903" s="273">
        <v>0</v>
      </c>
      <c r="H4903" s="274"/>
      <c r="I4903" s="275" t="s">
        <v>264</v>
      </c>
      <c r="J4903" s="271">
        <v>75525</v>
      </c>
      <c r="K4903" s="272">
        <v>15546</v>
      </c>
    </row>
    <row r="4904" spans="2:11" s="256" customFormat="1" ht="13.5" customHeight="1" x14ac:dyDescent="0.2">
      <c r="B4904" s="273"/>
      <c r="C4904" s="273"/>
      <c r="D4904" s="273"/>
      <c r="E4904" s="273"/>
      <c r="F4904" s="273">
        <v>0</v>
      </c>
      <c r="G4904" s="273">
        <v>0</v>
      </c>
      <c r="H4904" s="274"/>
      <c r="I4904" s="275" t="s">
        <v>265</v>
      </c>
      <c r="J4904" s="271">
        <v>75525</v>
      </c>
      <c r="K4904" s="272">
        <v>12481</v>
      </c>
    </row>
    <row r="4905" spans="2:11" s="256" customFormat="1" ht="13.5" customHeight="1" x14ac:dyDescent="0.2">
      <c r="B4905" s="268"/>
      <c r="C4905" s="268"/>
      <c r="D4905" s="268"/>
      <c r="E4905" s="268"/>
      <c r="F4905" s="268">
        <v>10.800695801707498</v>
      </c>
      <c r="G4905" s="268">
        <v>11.872943913170099</v>
      </c>
      <c r="H4905" s="269">
        <v>2.3412003024269201</v>
      </c>
      <c r="I4905" s="270" t="s">
        <v>266</v>
      </c>
      <c r="J4905" s="271">
        <v>75525</v>
      </c>
      <c r="K4905" s="272">
        <v>13594</v>
      </c>
    </row>
    <row r="4906" spans="2:11" s="256" customFormat="1" ht="13.5" customHeight="1" x14ac:dyDescent="0.2">
      <c r="B4906" s="273"/>
      <c r="C4906" s="273"/>
      <c r="D4906" s="273"/>
      <c r="E4906" s="273"/>
      <c r="F4906" s="273">
        <v>0.95540006864860105</v>
      </c>
      <c r="G4906" s="273">
        <v>0.96058600009395212</v>
      </c>
      <c r="H4906" s="274">
        <v>0.538362956949058</v>
      </c>
      <c r="I4906" s="275" t="s">
        <v>267</v>
      </c>
      <c r="J4906" s="271">
        <v>75525</v>
      </c>
      <c r="K4906" s="272">
        <v>15609</v>
      </c>
    </row>
    <row r="4907" spans="2:11" s="256" customFormat="1" ht="13.5" customHeight="1" x14ac:dyDescent="0.2">
      <c r="B4907" s="273"/>
      <c r="C4907" s="273"/>
      <c r="D4907" s="273"/>
      <c r="E4907" s="273"/>
      <c r="F4907" s="273">
        <v>7.0789962246381997</v>
      </c>
      <c r="G4907" s="273">
        <v>7.1270377750699696</v>
      </c>
      <c r="H4907" s="274">
        <v>3.1534372866445097</v>
      </c>
      <c r="I4907" s="275" t="s">
        <v>268</v>
      </c>
      <c r="J4907" s="271">
        <v>75525</v>
      </c>
      <c r="K4907" s="272">
        <v>11524</v>
      </c>
    </row>
    <row r="4908" spans="2:11" s="256" customFormat="1" ht="13.5" customHeight="1" x14ac:dyDescent="0.2">
      <c r="B4908" s="273"/>
      <c r="C4908" s="273"/>
      <c r="D4908" s="273"/>
      <c r="E4908" s="273"/>
      <c r="F4908" s="273">
        <v>0.523164337559199</v>
      </c>
      <c r="G4908" s="273">
        <v>0.52013446719632295</v>
      </c>
      <c r="H4908" s="274">
        <v>4.6812625569776891</v>
      </c>
      <c r="I4908" s="275" t="s">
        <v>269</v>
      </c>
      <c r="J4908" s="271">
        <v>75525</v>
      </c>
      <c r="K4908" s="272">
        <v>15745</v>
      </c>
    </row>
    <row r="4909" spans="2:11" s="256" customFormat="1" ht="13.5" customHeight="1" x14ac:dyDescent="0.2">
      <c r="B4909" s="273"/>
      <c r="C4909" s="273"/>
      <c r="D4909" s="273"/>
      <c r="E4909" s="273"/>
      <c r="F4909" s="273">
        <v>0</v>
      </c>
      <c r="G4909" s="273">
        <v>0</v>
      </c>
      <c r="H4909" s="274"/>
      <c r="I4909" s="275" t="s">
        <v>270</v>
      </c>
      <c r="J4909" s="271">
        <v>75525</v>
      </c>
      <c r="K4909" s="272">
        <v>15545</v>
      </c>
    </row>
    <row r="4910" spans="2:11" s="256" customFormat="1" ht="13.5" customHeight="1" x14ac:dyDescent="0.2">
      <c r="B4910" s="268"/>
      <c r="C4910" s="268"/>
      <c r="D4910" s="268"/>
      <c r="E4910" s="268"/>
      <c r="F4910" s="268">
        <v>23.965366665342998</v>
      </c>
      <c r="G4910" s="268">
        <v>23.952554480546201</v>
      </c>
      <c r="H4910" s="269"/>
      <c r="I4910" s="270" t="s">
        <v>238</v>
      </c>
      <c r="J4910" s="271">
        <v>75525</v>
      </c>
      <c r="K4910" s="272">
        <v>13595</v>
      </c>
    </row>
    <row r="4911" spans="2:11" s="256" customFormat="1" ht="13.5" customHeight="1" x14ac:dyDescent="0.2">
      <c r="B4911" s="273"/>
      <c r="C4911" s="273"/>
      <c r="D4911" s="273"/>
      <c r="E4911" s="273"/>
      <c r="F4911" s="273">
        <v>0</v>
      </c>
      <c r="G4911" s="273">
        <v>0</v>
      </c>
      <c r="H4911" s="274"/>
      <c r="I4911" s="275" t="s">
        <v>271</v>
      </c>
      <c r="J4911" s="271">
        <v>75525</v>
      </c>
      <c r="K4911" s="272">
        <v>15610</v>
      </c>
    </row>
    <row r="4912" spans="2:11" s="256" customFormat="1" ht="13.5" customHeight="1" x14ac:dyDescent="0.2">
      <c r="B4912" s="273"/>
      <c r="C4912" s="273"/>
      <c r="D4912" s="273"/>
      <c r="E4912" s="273"/>
      <c r="F4912" s="273">
        <v>11.731087529887398</v>
      </c>
      <c r="G4912" s="273">
        <v>11.722411636880699</v>
      </c>
      <c r="H4912" s="274"/>
      <c r="I4912" s="275" t="s">
        <v>246</v>
      </c>
      <c r="J4912" s="271">
        <v>75525</v>
      </c>
      <c r="K4912" s="272">
        <v>15611</v>
      </c>
    </row>
    <row r="4913" spans="2:11" s="256" customFormat="1" ht="13.5" customHeight="1" x14ac:dyDescent="0.2">
      <c r="B4913" s="273"/>
      <c r="C4913" s="273"/>
      <c r="D4913" s="273"/>
      <c r="E4913" s="273"/>
      <c r="F4913" s="273">
        <v>12.2342791354556</v>
      </c>
      <c r="G4913" s="273">
        <v>12.230142843665499</v>
      </c>
      <c r="H4913" s="274"/>
      <c r="I4913" s="275" t="s">
        <v>272</v>
      </c>
      <c r="J4913" s="271">
        <v>75525</v>
      </c>
      <c r="K4913" s="272">
        <v>15608</v>
      </c>
    </row>
    <row r="4914" spans="2:11" s="256" customFormat="1" ht="13.5" customHeight="1" x14ac:dyDescent="0.2">
      <c r="B4914" s="268"/>
      <c r="C4914" s="268"/>
      <c r="D4914" s="268"/>
      <c r="E4914" s="268"/>
      <c r="F4914" s="268">
        <v>0</v>
      </c>
      <c r="G4914" s="268">
        <v>0</v>
      </c>
      <c r="H4914" s="269"/>
      <c r="I4914" s="270" t="s">
        <v>273</v>
      </c>
      <c r="J4914" s="271">
        <v>75525</v>
      </c>
      <c r="K4914" s="272">
        <v>15584</v>
      </c>
    </row>
    <row r="4915" spans="2:11" s="256" customFormat="1" ht="13.5" customHeight="1" x14ac:dyDescent="0.2">
      <c r="B4915" s="268"/>
      <c r="C4915" s="268"/>
      <c r="D4915" s="268"/>
      <c r="E4915" s="268"/>
      <c r="F4915" s="268">
        <v>0</v>
      </c>
      <c r="G4915" s="268">
        <v>0</v>
      </c>
      <c r="H4915" s="269"/>
      <c r="I4915" s="270" t="s">
        <v>274</v>
      </c>
      <c r="J4915" s="271">
        <v>75525</v>
      </c>
      <c r="K4915" s="272">
        <v>17728</v>
      </c>
    </row>
    <row r="4916" spans="2:11" s="256" customFormat="1" ht="13.5" customHeight="1" x14ac:dyDescent="0.2">
      <c r="B4916" s="268"/>
      <c r="C4916" s="268"/>
      <c r="D4916" s="268"/>
      <c r="E4916" s="268"/>
      <c r="F4916" s="268">
        <v>-14.6929091388096</v>
      </c>
      <c r="G4916" s="268">
        <v>-14.803174485368999</v>
      </c>
      <c r="H4916" s="269"/>
      <c r="I4916" s="270" t="s">
        <v>275</v>
      </c>
      <c r="J4916" s="271">
        <v>75525</v>
      </c>
      <c r="K4916" s="272">
        <v>15624</v>
      </c>
    </row>
    <row r="4917" spans="2:11" s="256" customFormat="1" ht="13.5" customHeight="1" x14ac:dyDescent="0.2">
      <c r="B4917" s="268"/>
      <c r="C4917" s="268"/>
      <c r="D4917" s="268"/>
      <c r="E4917" s="268"/>
      <c r="F4917" s="268">
        <v>6.5210940847224501</v>
      </c>
      <c r="G4917" s="268">
        <v>8.3614868787951497</v>
      </c>
      <c r="H4917" s="269"/>
      <c r="I4917" s="270" t="s">
        <v>276</v>
      </c>
      <c r="J4917" s="271">
        <v>75525</v>
      </c>
      <c r="K4917" s="272">
        <v>15644</v>
      </c>
    </row>
    <row r="4918" spans="2:11" s="256" customFormat="1" ht="13.5" customHeight="1" x14ac:dyDescent="0.2">
      <c r="B4918" s="268"/>
      <c r="C4918" s="268"/>
      <c r="D4918" s="268">
        <v>38</v>
      </c>
      <c r="E4918" s="268">
        <v>0</v>
      </c>
      <c r="F4918" s="268">
        <v>34.224901086894398</v>
      </c>
      <c r="G4918" s="268">
        <v>34.322428598636691</v>
      </c>
      <c r="H4918" s="269">
        <v>3.60582131376125</v>
      </c>
      <c r="I4918" s="270" t="s">
        <v>239</v>
      </c>
      <c r="J4918" s="271">
        <v>75525</v>
      </c>
      <c r="K4918" s="272">
        <v>15704</v>
      </c>
    </row>
    <row r="4919" spans="2:11" s="256" customFormat="1" ht="13.5" customHeight="1" x14ac:dyDescent="0.2">
      <c r="B4919" s="268"/>
      <c r="C4919" s="268"/>
      <c r="D4919" s="268"/>
      <c r="E4919" s="268"/>
      <c r="F4919" s="268">
        <v>1.42339565063564</v>
      </c>
      <c r="G4919" s="268">
        <v>1.4228501980261099</v>
      </c>
      <c r="H4919" s="269">
        <v>3.1594691912282897</v>
      </c>
      <c r="I4919" s="270" t="s">
        <v>277</v>
      </c>
      <c r="J4919" s="271">
        <v>75525</v>
      </c>
      <c r="K4919" s="272">
        <v>15749</v>
      </c>
    </row>
    <row r="4920" spans="2:11" s="256" customFormat="1" ht="13.5" customHeight="1" x14ac:dyDescent="0.2">
      <c r="B4920" s="268"/>
      <c r="C4920" s="268"/>
      <c r="D4920" s="268"/>
      <c r="E4920" s="268"/>
      <c r="F4920" s="268">
        <v>99.999999999999901</v>
      </c>
      <c r="G4920" s="268">
        <v>100</v>
      </c>
      <c r="H4920" s="269">
        <v>2.5221014740928998</v>
      </c>
      <c r="I4920" s="270" t="s">
        <v>278</v>
      </c>
      <c r="J4920" s="271">
        <v>75525</v>
      </c>
      <c r="K4920" s="272">
        <v>11258</v>
      </c>
    </row>
    <row r="4921" spans="2:11" s="256" customFormat="1" ht="13.5" customHeight="1" x14ac:dyDescent="0.2">
      <c r="B4921" s="268"/>
      <c r="C4921" s="268"/>
      <c r="D4921" s="268">
        <v>45</v>
      </c>
      <c r="E4921" s="268">
        <v>0</v>
      </c>
      <c r="F4921" s="268">
        <v>35.089431789273398</v>
      </c>
      <c r="G4921" s="268">
        <v>33.164779470324298</v>
      </c>
      <c r="H4921" s="269">
        <v>3.6445423527366003</v>
      </c>
      <c r="I4921" s="270" t="s">
        <v>240</v>
      </c>
      <c r="J4921" s="271">
        <v>75525</v>
      </c>
      <c r="K4921" s="272">
        <v>15705</v>
      </c>
    </row>
    <row r="4922" spans="2:11" s="256" customFormat="1" ht="13.5" customHeight="1" x14ac:dyDescent="0.2">
      <c r="B4922" s="268"/>
      <c r="C4922" s="268"/>
      <c r="D4922" s="268"/>
      <c r="E4922" s="268"/>
      <c r="F4922" s="268">
        <v>6.9483310228016393</v>
      </c>
      <c r="G4922" s="268">
        <v>7.9157094022838894</v>
      </c>
      <c r="H4922" s="269">
        <v>1.10333785933009</v>
      </c>
      <c r="I4922" s="270" t="s">
        <v>279</v>
      </c>
      <c r="J4922" s="271">
        <v>75525</v>
      </c>
      <c r="K4922" s="272">
        <v>16144</v>
      </c>
    </row>
    <row r="4923" spans="2:11" s="256" customFormat="1" ht="13.5" customHeight="1" x14ac:dyDescent="0.2">
      <c r="B4923" s="273"/>
      <c r="C4923" s="273"/>
      <c r="D4923" s="273"/>
      <c r="E4923" s="273"/>
      <c r="F4923" s="273">
        <v>2.2431351708615002</v>
      </c>
      <c r="G4923" s="273">
        <v>3.2651856708098799</v>
      </c>
      <c r="H4923" s="274"/>
      <c r="I4923" s="275" t="s">
        <v>508</v>
      </c>
      <c r="J4923" s="271">
        <v>75525</v>
      </c>
      <c r="K4923" s="272">
        <v>12755</v>
      </c>
    </row>
    <row r="4924" spans="2:11" s="256" customFormat="1" ht="13.5" customHeight="1" x14ac:dyDescent="0.2">
      <c r="B4924" s="273"/>
      <c r="C4924" s="273"/>
      <c r="D4924" s="273"/>
      <c r="E4924" s="273"/>
      <c r="F4924" s="273">
        <v>1.2228443749812001</v>
      </c>
      <c r="G4924" s="273">
        <v>1.22275945011267</v>
      </c>
      <c r="H4924" s="274">
        <v>2.9282756326532096</v>
      </c>
      <c r="I4924" s="275" t="s">
        <v>509</v>
      </c>
      <c r="J4924" s="271">
        <v>75525</v>
      </c>
      <c r="K4924" s="272">
        <v>12359</v>
      </c>
    </row>
    <row r="4925" spans="2:11" s="256" customFormat="1" ht="26.25" customHeight="1" x14ac:dyDescent="0.2"/>
    <row r="4926" spans="2:11" s="256" customFormat="1" ht="13.5" customHeight="1" x14ac:dyDescent="0.2">
      <c r="B4926" s="257"/>
      <c r="C4926" s="258"/>
      <c r="D4926" s="258"/>
      <c r="E4926" s="258"/>
      <c r="F4926" s="258"/>
      <c r="G4926" s="259"/>
      <c r="H4926" s="260" t="s">
        <v>425</v>
      </c>
      <c r="I4926" s="261"/>
      <c r="J4926" s="262" t="s">
        <v>228</v>
      </c>
      <c r="K4926" s="262" t="s">
        <v>229</v>
      </c>
    </row>
    <row r="4927" spans="2:11" s="256" customFormat="1" ht="13.5" customHeight="1" x14ac:dyDescent="0.2">
      <c r="B4927" s="263"/>
      <c r="C4927" s="264"/>
      <c r="D4927" s="264"/>
      <c r="E4927" s="264"/>
      <c r="F4927" s="369" t="s">
        <v>673</v>
      </c>
      <c r="G4927" s="369"/>
      <c r="H4927" s="369"/>
      <c r="I4927" s="261"/>
      <c r="J4927" s="261"/>
      <c r="K4927" s="265"/>
    </row>
    <row r="4928" spans="2:11" s="256" customFormat="1" ht="13.5" customHeight="1" x14ac:dyDescent="0.2">
      <c r="B4928" s="367" t="s">
        <v>231</v>
      </c>
      <c r="C4928" s="367"/>
      <c r="D4928" s="367" t="s">
        <v>232</v>
      </c>
      <c r="E4928" s="367"/>
      <c r="F4928" s="266" t="s">
        <v>232</v>
      </c>
      <c r="G4928" s="266" t="s">
        <v>232</v>
      </c>
      <c r="H4928" s="368" t="s">
        <v>231</v>
      </c>
      <c r="I4928" s="267" t="s">
        <v>233</v>
      </c>
      <c r="J4928" s="261"/>
      <c r="K4928" s="265"/>
    </row>
    <row r="4929" spans="2:11" s="256" customFormat="1" ht="13.5" customHeight="1" x14ac:dyDescent="0.2">
      <c r="B4929" s="266" t="s">
        <v>234</v>
      </c>
      <c r="C4929" s="266" t="s">
        <v>235</v>
      </c>
      <c r="D4929" s="266" t="s">
        <v>234</v>
      </c>
      <c r="E4929" s="266" t="s">
        <v>235</v>
      </c>
      <c r="F4929" s="266" t="s">
        <v>592</v>
      </c>
      <c r="G4929" s="266" t="s">
        <v>594</v>
      </c>
      <c r="H4929" s="368"/>
      <c r="I4929" s="261"/>
      <c r="J4929" s="261"/>
      <c r="K4929" s="265"/>
    </row>
    <row r="4930" spans="2:11" s="256" customFormat="1" ht="13.5" customHeight="1" x14ac:dyDescent="0.2">
      <c r="B4930" s="268"/>
      <c r="C4930" s="268"/>
      <c r="D4930" s="268"/>
      <c r="E4930" s="268"/>
      <c r="F4930" s="268">
        <v>48.145159905508898</v>
      </c>
      <c r="G4930" s="268">
        <v>48.124221339338597</v>
      </c>
      <c r="H4930" s="269">
        <v>3.3501551251004398</v>
      </c>
      <c r="I4930" s="270" t="s">
        <v>236</v>
      </c>
      <c r="J4930" s="271">
        <v>75533</v>
      </c>
      <c r="K4930" s="272">
        <v>13591</v>
      </c>
    </row>
    <row r="4931" spans="2:11" s="256" customFormat="1" ht="13.5" customHeight="1" x14ac:dyDescent="0.2">
      <c r="B4931" s="268"/>
      <c r="C4931" s="268"/>
      <c r="D4931" s="268"/>
      <c r="E4931" s="268"/>
      <c r="F4931" s="268">
        <v>48.145159905508898</v>
      </c>
      <c r="G4931" s="268">
        <v>48.124221339338597</v>
      </c>
      <c r="H4931" s="269">
        <v>3.3501551251004398</v>
      </c>
      <c r="I4931" s="270" t="s">
        <v>250</v>
      </c>
      <c r="J4931" s="271">
        <v>75533</v>
      </c>
      <c r="K4931" s="272">
        <v>19967</v>
      </c>
    </row>
    <row r="4932" spans="2:11" s="256" customFormat="1" ht="13.5" customHeight="1" x14ac:dyDescent="0.2">
      <c r="B4932" s="273"/>
      <c r="C4932" s="273"/>
      <c r="D4932" s="273"/>
      <c r="E4932" s="273"/>
      <c r="F4932" s="273">
        <v>19.139698088997598</v>
      </c>
      <c r="G4932" s="273">
        <v>19.1509798581823</v>
      </c>
      <c r="H4932" s="274">
        <v>2.8468554605038099</v>
      </c>
      <c r="I4932" s="275" t="s">
        <v>251</v>
      </c>
      <c r="J4932" s="271">
        <v>75533</v>
      </c>
      <c r="K4932" s="272">
        <v>15744</v>
      </c>
    </row>
    <row r="4933" spans="2:11" s="256" customFormat="1" ht="13.5" customHeight="1" x14ac:dyDescent="0.2">
      <c r="B4933" s="273"/>
      <c r="C4933" s="273"/>
      <c r="D4933" s="273"/>
      <c r="E4933" s="273"/>
      <c r="F4933" s="273">
        <v>29.005461816511399</v>
      </c>
      <c r="G4933" s="273">
        <v>28.9732414811563</v>
      </c>
      <c r="H4933" s="274">
        <v>3.6822651149227599</v>
      </c>
      <c r="I4933" s="275" t="s">
        <v>252</v>
      </c>
      <c r="J4933" s="271">
        <v>75533</v>
      </c>
      <c r="K4933" s="272">
        <v>13462</v>
      </c>
    </row>
    <row r="4934" spans="2:11" s="256" customFormat="1" ht="13.5" customHeight="1" x14ac:dyDescent="0.2">
      <c r="B4934" s="273"/>
      <c r="C4934" s="273"/>
      <c r="D4934" s="273"/>
      <c r="E4934" s="273"/>
      <c r="F4934" s="273">
        <v>0</v>
      </c>
      <c r="G4934" s="273">
        <v>0</v>
      </c>
      <c r="H4934" s="274"/>
      <c r="I4934" s="275" t="s">
        <v>253</v>
      </c>
      <c r="J4934" s="271">
        <v>75533</v>
      </c>
      <c r="K4934" s="272">
        <v>15544</v>
      </c>
    </row>
    <row r="4935" spans="2:11" s="256" customFormat="1" ht="13.5" customHeight="1" x14ac:dyDescent="0.2">
      <c r="B4935" s="273"/>
      <c r="C4935" s="273"/>
      <c r="D4935" s="273"/>
      <c r="E4935" s="273"/>
      <c r="F4935" s="273">
        <v>0</v>
      </c>
      <c r="G4935" s="273">
        <v>0</v>
      </c>
      <c r="H4935" s="274"/>
      <c r="I4935" s="275" t="s">
        <v>254</v>
      </c>
      <c r="J4935" s="271">
        <v>75533</v>
      </c>
      <c r="K4935" s="272">
        <v>12978</v>
      </c>
    </row>
    <row r="4936" spans="2:11" s="256" customFormat="1" ht="13.5" customHeight="1" x14ac:dyDescent="0.2">
      <c r="B4936" s="268"/>
      <c r="C4936" s="268"/>
      <c r="D4936" s="268"/>
      <c r="E4936" s="268"/>
      <c r="F4936" s="268">
        <v>42.544858096934199</v>
      </c>
      <c r="G4936" s="268">
        <v>42.572098773187001</v>
      </c>
      <c r="H4936" s="269">
        <v>2.0191980427734801</v>
      </c>
      <c r="I4936" s="270" t="s">
        <v>237</v>
      </c>
      <c r="J4936" s="271">
        <v>75533</v>
      </c>
      <c r="K4936" s="272">
        <v>17726</v>
      </c>
    </row>
    <row r="4937" spans="2:11" s="256" customFormat="1" ht="13.5" customHeight="1" x14ac:dyDescent="0.2">
      <c r="B4937" s="273"/>
      <c r="C4937" s="273"/>
      <c r="D4937" s="273"/>
      <c r="E4937" s="273"/>
      <c r="F4937" s="273">
        <v>3.6722209453836898</v>
      </c>
      <c r="G4937" s="273">
        <v>3.6659673880511199</v>
      </c>
      <c r="H4937" s="274"/>
      <c r="I4937" s="275" t="s">
        <v>255</v>
      </c>
      <c r="J4937" s="271">
        <v>75533</v>
      </c>
      <c r="K4937" s="272">
        <v>17727</v>
      </c>
    </row>
    <row r="4938" spans="2:11" s="256" customFormat="1" ht="13.5" customHeight="1" x14ac:dyDescent="0.2">
      <c r="B4938" s="268"/>
      <c r="C4938" s="268"/>
      <c r="D4938" s="268"/>
      <c r="E4938" s="268"/>
      <c r="F4938" s="268">
        <v>38.872637151550499</v>
      </c>
      <c r="G4938" s="268">
        <v>38.906131385135893</v>
      </c>
      <c r="H4938" s="269">
        <v>2.2099476777067202</v>
      </c>
      <c r="I4938" s="270" t="s">
        <v>256</v>
      </c>
      <c r="J4938" s="271">
        <v>75533</v>
      </c>
      <c r="K4938" s="272">
        <v>13592</v>
      </c>
    </row>
    <row r="4939" spans="2:11" s="256" customFormat="1" ht="13.5" customHeight="1" x14ac:dyDescent="0.2">
      <c r="B4939" s="273"/>
      <c r="C4939" s="273"/>
      <c r="D4939" s="273"/>
      <c r="E4939" s="273"/>
      <c r="F4939" s="273">
        <v>18.214346319343097</v>
      </c>
      <c r="G4939" s="273">
        <v>18.227573923118801</v>
      </c>
      <c r="H4939" s="274">
        <v>0.518281245852798</v>
      </c>
      <c r="I4939" s="275" t="s">
        <v>257</v>
      </c>
      <c r="J4939" s="271">
        <v>75533</v>
      </c>
      <c r="K4939" s="272">
        <v>11566</v>
      </c>
    </row>
    <row r="4940" spans="2:11" s="256" customFormat="1" ht="13.5" customHeight="1" x14ac:dyDescent="0.2">
      <c r="B4940" s="273"/>
      <c r="C4940" s="273"/>
      <c r="D4940" s="273"/>
      <c r="E4940" s="273"/>
      <c r="F4940" s="273">
        <v>17.648257272242599</v>
      </c>
      <c r="G4940" s="273">
        <v>17.6743822547033</v>
      </c>
      <c r="H4940" s="274">
        <v>3.8201760464892303</v>
      </c>
      <c r="I4940" s="275" t="s">
        <v>258</v>
      </c>
      <c r="J4940" s="271">
        <v>75533</v>
      </c>
      <c r="K4940" s="272">
        <v>13419</v>
      </c>
    </row>
    <row r="4941" spans="2:11" s="256" customFormat="1" ht="13.5" customHeight="1" x14ac:dyDescent="0.2">
      <c r="B4941" s="273"/>
      <c r="C4941" s="273"/>
      <c r="D4941" s="273"/>
      <c r="E4941" s="273"/>
      <c r="F4941" s="273">
        <v>0</v>
      </c>
      <c r="G4941" s="273">
        <v>0</v>
      </c>
      <c r="H4941" s="274"/>
      <c r="I4941" s="275" t="s">
        <v>259</v>
      </c>
      <c r="J4941" s="271">
        <v>75533</v>
      </c>
      <c r="K4941" s="272">
        <v>11568</v>
      </c>
    </row>
    <row r="4942" spans="2:11" s="256" customFormat="1" ht="13.5" customHeight="1" x14ac:dyDescent="0.2">
      <c r="B4942" s="273"/>
      <c r="C4942" s="273"/>
      <c r="D4942" s="273"/>
      <c r="E4942" s="273"/>
      <c r="F4942" s="273">
        <v>2.0327134018836199</v>
      </c>
      <c r="G4942" s="273">
        <v>2.0263081732476698</v>
      </c>
      <c r="H4942" s="274">
        <v>3.7509268510944898</v>
      </c>
      <c r="I4942" s="275" t="s">
        <v>260</v>
      </c>
      <c r="J4942" s="271">
        <v>75533</v>
      </c>
      <c r="K4942" s="272">
        <v>12479</v>
      </c>
    </row>
    <row r="4943" spans="2:11" s="256" customFormat="1" ht="13.5" customHeight="1" x14ac:dyDescent="0.2">
      <c r="B4943" s="273"/>
      <c r="C4943" s="273"/>
      <c r="D4943" s="273"/>
      <c r="E4943" s="273"/>
      <c r="F4943" s="273">
        <v>0.97732015808110706</v>
      </c>
      <c r="G4943" s="273">
        <v>0.97786703406618403</v>
      </c>
      <c r="H4943" s="274">
        <v>1.45533795804294</v>
      </c>
      <c r="I4943" s="275" t="s">
        <v>261</v>
      </c>
      <c r="J4943" s="271">
        <v>75533</v>
      </c>
      <c r="K4943" s="272">
        <v>12480</v>
      </c>
    </row>
    <row r="4944" spans="2:11" s="256" customFormat="1" ht="13.5" customHeight="1" x14ac:dyDescent="0.2">
      <c r="B4944" s="273"/>
      <c r="C4944" s="273"/>
      <c r="D4944" s="273"/>
      <c r="E4944" s="273"/>
      <c r="F4944" s="273">
        <v>0</v>
      </c>
      <c r="G4944" s="273">
        <v>0</v>
      </c>
      <c r="H4944" s="274"/>
      <c r="I4944" s="275" t="s">
        <v>262</v>
      </c>
      <c r="J4944" s="271">
        <v>75533</v>
      </c>
      <c r="K4944" s="272">
        <v>11578</v>
      </c>
    </row>
    <row r="4945" spans="2:11" s="256" customFormat="1" ht="13.5" customHeight="1" x14ac:dyDescent="0.2">
      <c r="B4945" s="273"/>
      <c r="C4945" s="273"/>
      <c r="D4945" s="273"/>
      <c r="E4945" s="273"/>
      <c r="F4945" s="273">
        <v>0</v>
      </c>
      <c r="G4945" s="273">
        <v>0</v>
      </c>
      <c r="H4945" s="274"/>
      <c r="I4945" s="275" t="s">
        <v>263</v>
      </c>
      <c r="J4945" s="271">
        <v>75533</v>
      </c>
      <c r="K4945" s="272">
        <v>12497</v>
      </c>
    </row>
    <row r="4946" spans="2:11" s="256" customFormat="1" ht="13.5" customHeight="1" x14ac:dyDescent="0.2">
      <c r="B4946" s="273"/>
      <c r="C4946" s="273"/>
      <c r="D4946" s="273"/>
      <c r="E4946" s="273"/>
      <c r="F4946" s="273">
        <v>0</v>
      </c>
      <c r="G4946" s="273">
        <v>0</v>
      </c>
      <c r="H4946" s="274"/>
      <c r="I4946" s="275" t="s">
        <v>264</v>
      </c>
      <c r="J4946" s="271">
        <v>75533</v>
      </c>
      <c r="K4946" s="272">
        <v>15546</v>
      </c>
    </row>
    <row r="4947" spans="2:11" s="256" customFormat="1" ht="13.5" customHeight="1" x14ac:dyDescent="0.2">
      <c r="B4947" s="273"/>
      <c r="C4947" s="273"/>
      <c r="D4947" s="273"/>
      <c r="E4947" s="273"/>
      <c r="F4947" s="273">
        <v>0</v>
      </c>
      <c r="G4947" s="273">
        <v>0</v>
      </c>
      <c r="H4947" s="274"/>
      <c r="I4947" s="275" t="s">
        <v>265</v>
      </c>
      <c r="J4947" s="271">
        <v>75533</v>
      </c>
      <c r="K4947" s="272">
        <v>12481</v>
      </c>
    </row>
    <row r="4948" spans="2:11" s="256" customFormat="1" ht="13.5" customHeight="1" x14ac:dyDescent="0.2">
      <c r="B4948" s="268"/>
      <c r="C4948" s="268"/>
      <c r="D4948" s="268"/>
      <c r="E4948" s="268"/>
      <c r="F4948" s="268">
        <v>0.49018932052630398</v>
      </c>
      <c r="G4948" s="268">
        <v>0.49373008035004701</v>
      </c>
      <c r="H4948" s="269"/>
      <c r="I4948" s="270" t="s">
        <v>266</v>
      </c>
      <c r="J4948" s="271">
        <v>75533</v>
      </c>
      <c r="K4948" s="272">
        <v>13594</v>
      </c>
    </row>
    <row r="4949" spans="2:11" s="256" customFormat="1" ht="13.5" customHeight="1" x14ac:dyDescent="0.2">
      <c r="B4949" s="273"/>
      <c r="C4949" s="273"/>
      <c r="D4949" s="273"/>
      <c r="E4949" s="273"/>
      <c r="F4949" s="273">
        <v>0</v>
      </c>
      <c r="G4949" s="273">
        <v>0</v>
      </c>
      <c r="H4949" s="274"/>
      <c r="I4949" s="275" t="s">
        <v>267</v>
      </c>
      <c r="J4949" s="271">
        <v>75533</v>
      </c>
      <c r="K4949" s="272">
        <v>15609</v>
      </c>
    </row>
    <row r="4950" spans="2:11" s="256" customFormat="1" ht="13.5" customHeight="1" x14ac:dyDescent="0.2">
      <c r="B4950" s="273"/>
      <c r="C4950" s="273"/>
      <c r="D4950" s="273"/>
      <c r="E4950" s="273"/>
      <c r="F4950" s="273">
        <v>0</v>
      </c>
      <c r="G4950" s="273">
        <v>0</v>
      </c>
      <c r="H4950" s="274"/>
      <c r="I4950" s="275" t="s">
        <v>268</v>
      </c>
      <c r="J4950" s="271">
        <v>75533</v>
      </c>
      <c r="K4950" s="272">
        <v>11524</v>
      </c>
    </row>
    <row r="4951" spans="2:11" s="256" customFormat="1" ht="13.5" customHeight="1" x14ac:dyDescent="0.2">
      <c r="B4951" s="273"/>
      <c r="C4951" s="273"/>
      <c r="D4951" s="273"/>
      <c r="E4951" s="273"/>
      <c r="F4951" s="273">
        <v>0</v>
      </c>
      <c r="G4951" s="273">
        <v>0</v>
      </c>
      <c r="H4951" s="274"/>
      <c r="I4951" s="275" t="s">
        <v>269</v>
      </c>
      <c r="J4951" s="271">
        <v>75533</v>
      </c>
      <c r="K4951" s="272">
        <v>15745</v>
      </c>
    </row>
    <row r="4952" spans="2:11" s="256" customFormat="1" ht="13.5" customHeight="1" x14ac:dyDescent="0.2">
      <c r="B4952" s="273"/>
      <c r="C4952" s="273"/>
      <c r="D4952" s="273"/>
      <c r="E4952" s="273"/>
      <c r="F4952" s="273">
        <v>0</v>
      </c>
      <c r="G4952" s="273">
        <v>0</v>
      </c>
      <c r="H4952" s="274"/>
      <c r="I4952" s="275" t="s">
        <v>270</v>
      </c>
      <c r="J4952" s="271">
        <v>75533</v>
      </c>
      <c r="K4952" s="272">
        <v>15545</v>
      </c>
    </row>
    <row r="4953" spans="2:11" s="256" customFormat="1" ht="13.5" customHeight="1" x14ac:dyDescent="0.2">
      <c r="B4953" s="268"/>
      <c r="C4953" s="268"/>
      <c r="D4953" s="268"/>
      <c r="E4953" s="268"/>
      <c r="F4953" s="268">
        <v>8.8197926770306108</v>
      </c>
      <c r="G4953" s="268">
        <v>8.8099498071242994</v>
      </c>
      <c r="H4953" s="269"/>
      <c r="I4953" s="270" t="s">
        <v>238</v>
      </c>
      <c r="J4953" s="271">
        <v>75533</v>
      </c>
      <c r="K4953" s="272">
        <v>13595</v>
      </c>
    </row>
    <row r="4954" spans="2:11" s="256" customFormat="1" ht="13.5" customHeight="1" x14ac:dyDescent="0.2">
      <c r="B4954" s="273"/>
      <c r="C4954" s="273"/>
      <c r="D4954" s="273"/>
      <c r="E4954" s="273"/>
      <c r="F4954" s="273">
        <v>0</v>
      </c>
      <c r="G4954" s="273">
        <v>0</v>
      </c>
      <c r="H4954" s="274"/>
      <c r="I4954" s="275" t="s">
        <v>271</v>
      </c>
      <c r="J4954" s="271">
        <v>75533</v>
      </c>
      <c r="K4954" s="272">
        <v>15610</v>
      </c>
    </row>
    <row r="4955" spans="2:11" s="256" customFormat="1" ht="13.5" customHeight="1" x14ac:dyDescent="0.2">
      <c r="B4955" s="273"/>
      <c r="C4955" s="273"/>
      <c r="D4955" s="273"/>
      <c r="E4955" s="273"/>
      <c r="F4955" s="273">
        <v>8.8197926770306108</v>
      </c>
      <c r="G4955" s="273">
        <v>8.8099498071242994</v>
      </c>
      <c r="H4955" s="274"/>
      <c r="I4955" s="275" t="s">
        <v>246</v>
      </c>
      <c r="J4955" s="271">
        <v>75533</v>
      </c>
      <c r="K4955" s="272">
        <v>15611</v>
      </c>
    </row>
    <row r="4956" spans="2:11" s="256" customFormat="1" ht="13.5" customHeight="1" x14ac:dyDescent="0.2">
      <c r="B4956" s="273"/>
      <c r="C4956" s="273"/>
      <c r="D4956" s="273"/>
      <c r="E4956" s="273"/>
      <c r="F4956" s="273">
        <v>0</v>
      </c>
      <c r="G4956" s="273">
        <v>0</v>
      </c>
      <c r="H4956" s="274"/>
      <c r="I4956" s="275" t="s">
        <v>272</v>
      </c>
      <c r="J4956" s="271">
        <v>75533</v>
      </c>
      <c r="K4956" s="272">
        <v>15608</v>
      </c>
    </row>
    <row r="4957" spans="2:11" s="256" customFormat="1" ht="13.5" customHeight="1" x14ac:dyDescent="0.2">
      <c r="B4957" s="268"/>
      <c r="C4957" s="268"/>
      <c r="D4957" s="268"/>
      <c r="E4957" s="268"/>
      <c r="F4957" s="268">
        <v>0</v>
      </c>
      <c r="G4957" s="268">
        <v>0</v>
      </c>
      <c r="H4957" s="269"/>
      <c r="I4957" s="270" t="s">
        <v>273</v>
      </c>
      <c r="J4957" s="271">
        <v>75533</v>
      </c>
      <c r="K4957" s="272">
        <v>15584</v>
      </c>
    </row>
    <row r="4958" spans="2:11" s="256" customFormat="1" ht="13.5" customHeight="1" x14ac:dyDescent="0.2">
      <c r="B4958" s="268"/>
      <c r="C4958" s="268"/>
      <c r="D4958" s="268"/>
      <c r="E4958" s="268"/>
      <c r="F4958" s="268">
        <v>0</v>
      </c>
      <c r="G4958" s="268">
        <v>0</v>
      </c>
      <c r="H4958" s="269"/>
      <c r="I4958" s="270" t="s">
        <v>274</v>
      </c>
      <c r="J4958" s="271">
        <v>75533</v>
      </c>
      <c r="K4958" s="272">
        <v>17728</v>
      </c>
    </row>
    <row r="4959" spans="2:11" s="256" customFormat="1" ht="13.5" customHeight="1" x14ac:dyDescent="0.2">
      <c r="B4959" s="268"/>
      <c r="C4959" s="268"/>
      <c r="D4959" s="268"/>
      <c r="E4959" s="268"/>
      <c r="F4959" s="268">
        <v>0</v>
      </c>
      <c r="G4959" s="268">
        <v>0</v>
      </c>
      <c r="H4959" s="269"/>
      <c r="I4959" s="270" t="s">
        <v>275</v>
      </c>
      <c r="J4959" s="271">
        <v>75533</v>
      </c>
      <c r="K4959" s="272">
        <v>15624</v>
      </c>
    </row>
    <row r="4960" spans="2:11" s="256" customFormat="1" ht="13.5" customHeight="1" x14ac:dyDescent="0.2">
      <c r="B4960" s="268"/>
      <c r="C4960" s="268"/>
      <c r="D4960" s="268"/>
      <c r="E4960" s="268"/>
      <c r="F4960" s="268">
        <v>4.1624102659099895</v>
      </c>
      <c r="G4960" s="268">
        <v>4.1596974684011689</v>
      </c>
      <c r="H4960" s="269"/>
      <c r="I4960" s="270" t="s">
        <v>276</v>
      </c>
      <c r="J4960" s="271">
        <v>75533</v>
      </c>
      <c r="K4960" s="272">
        <v>15644</v>
      </c>
    </row>
    <row r="4961" spans="2:11" s="256" customFormat="1" ht="13.5" customHeight="1" x14ac:dyDescent="0.2">
      <c r="B4961" s="268"/>
      <c r="C4961" s="268"/>
      <c r="D4961" s="268">
        <v>34</v>
      </c>
      <c r="E4961" s="268">
        <v>28</v>
      </c>
      <c r="F4961" s="268">
        <v>32.015495376476096</v>
      </c>
      <c r="G4961" s="268">
        <v>31.9774166884702</v>
      </c>
      <c r="H4961" s="269">
        <v>3.61864432299897</v>
      </c>
      <c r="I4961" s="270" t="s">
        <v>239</v>
      </c>
      <c r="J4961" s="271">
        <v>75533</v>
      </c>
      <c r="K4961" s="272">
        <v>15704</v>
      </c>
    </row>
    <row r="4962" spans="2:11" s="256" customFormat="1" ht="13.5" customHeight="1" x14ac:dyDescent="0.2">
      <c r="B4962" s="268"/>
      <c r="C4962" s="268"/>
      <c r="D4962" s="268"/>
      <c r="E4962" s="268"/>
      <c r="F4962" s="268">
        <v>0</v>
      </c>
      <c r="G4962" s="268">
        <v>0</v>
      </c>
      <c r="H4962" s="269"/>
      <c r="I4962" s="270" t="s">
        <v>277</v>
      </c>
      <c r="J4962" s="271">
        <v>75533</v>
      </c>
      <c r="K4962" s="272">
        <v>15749</v>
      </c>
    </row>
    <row r="4963" spans="2:11" s="256" customFormat="1" ht="13.5" customHeight="1" x14ac:dyDescent="0.2">
      <c r="B4963" s="268"/>
      <c r="C4963" s="268"/>
      <c r="D4963" s="268"/>
      <c r="E4963" s="268"/>
      <c r="F4963" s="268">
        <v>100</v>
      </c>
      <c r="G4963" s="268">
        <v>100</v>
      </c>
      <c r="H4963" s="269">
        <v>2.4720024840562602</v>
      </c>
      <c r="I4963" s="270" t="s">
        <v>278</v>
      </c>
      <c r="J4963" s="271">
        <v>75533</v>
      </c>
      <c r="K4963" s="272">
        <v>11258</v>
      </c>
    </row>
    <row r="4964" spans="2:11" s="256" customFormat="1" ht="13.5" customHeight="1" x14ac:dyDescent="0.2">
      <c r="B4964" s="268"/>
      <c r="C4964" s="268"/>
      <c r="D4964" s="268">
        <v>56</v>
      </c>
      <c r="E4964" s="268">
        <v>50</v>
      </c>
      <c r="F4964" s="268">
        <v>55.002301680583301</v>
      </c>
      <c r="G4964" s="268">
        <v>55.052936036004297</v>
      </c>
      <c r="H4964" s="269">
        <v>2.3880374784371798</v>
      </c>
      <c r="I4964" s="270" t="s">
        <v>240</v>
      </c>
      <c r="J4964" s="271">
        <v>75533</v>
      </c>
      <c r="K4964" s="272">
        <v>15705</v>
      </c>
    </row>
    <row r="4965" spans="2:11" s="256" customFormat="1" ht="13.5" customHeight="1" x14ac:dyDescent="0.2">
      <c r="B4965" s="268"/>
      <c r="C4965" s="268"/>
      <c r="D4965" s="268"/>
      <c r="E4965" s="268"/>
      <c r="F4965" s="268">
        <v>0.49018932052630398</v>
      </c>
      <c r="G4965" s="268">
        <v>0.49373008035004701</v>
      </c>
      <c r="H4965" s="269"/>
      <c r="I4965" s="270" t="s">
        <v>279</v>
      </c>
      <c r="J4965" s="271">
        <v>75533</v>
      </c>
      <c r="K4965" s="272">
        <v>16144</v>
      </c>
    </row>
    <row r="4966" spans="2:11" s="256" customFormat="1" ht="13.5" customHeight="1" x14ac:dyDescent="0.2">
      <c r="B4966" s="273"/>
      <c r="C4966" s="273"/>
      <c r="D4966" s="273"/>
      <c r="E4966" s="273"/>
      <c r="F4966" s="273">
        <v>0.49018932052630398</v>
      </c>
      <c r="G4966" s="273">
        <v>0.49373008035004701</v>
      </c>
      <c r="H4966" s="274"/>
      <c r="I4966" s="275" t="s">
        <v>508</v>
      </c>
      <c r="J4966" s="271">
        <v>75533</v>
      </c>
      <c r="K4966" s="272">
        <v>12755</v>
      </c>
    </row>
    <row r="4967" spans="2:11" s="256" customFormat="1" ht="13.5" customHeight="1" x14ac:dyDescent="0.2">
      <c r="B4967" s="273"/>
      <c r="C4967" s="273"/>
      <c r="D4967" s="273"/>
      <c r="E4967" s="273"/>
      <c r="F4967" s="273">
        <v>0</v>
      </c>
      <c r="G4967" s="273">
        <v>0</v>
      </c>
      <c r="H4967" s="274"/>
      <c r="I4967" s="275" t="s">
        <v>509</v>
      </c>
      <c r="J4967" s="271">
        <v>75533</v>
      </c>
      <c r="K4967" s="272">
        <v>12359</v>
      </c>
    </row>
    <row r="4968" spans="2:11" s="256" customFormat="1" ht="26.25" customHeight="1" x14ac:dyDescent="0.2"/>
    <row r="4969" spans="2:11" s="256" customFormat="1" ht="13.5" customHeight="1" x14ac:dyDescent="0.2">
      <c r="B4969" s="257"/>
      <c r="C4969" s="258"/>
      <c r="D4969" s="258"/>
      <c r="E4969" s="258"/>
      <c r="F4969" s="258"/>
      <c r="G4969" s="259"/>
      <c r="H4969" s="260" t="s">
        <v>426</v>
      </c>
      <c r="I4969" s="261"/>
      <c r="J4969" s="262" t="s">
        <v>228</v>
      </c>
      <c r="K4969" s="262" t="s">
        <v>229</v>
      </c>
    </row>
    <row r="4970" spans="2:11" s="256" customFormat="1" ht="13.5" customHeight="1" x14ac:dyDescent="0.2">
      <c r="B4970" s="263"/>
      <c r="C4970" s="264"/>
      <c r="D4970" s="264"/>
      <c r="E4970" s="264"/>
      <c r="F4970" s="369" t="s">
        <v>674</v>
      </c>
      <c r="G4970" s="369"/>
      <c r="H4970" s="369"/>
      <c r="I4970" s="261"/>
      <c r="J4970" s="261"/>
      <c r="K4970" s="265"/>
    </row>
    <row r="4971" spans="2:11" s="256" customFormat="1" ht="13.5" customHeight="1" x14ac:dyDescent="0.2">
      <c r="B4971" s="367" t="s">
        <v>231</v>
      </c>
      <c r="C4971" s="367"/>
      <c r="D4971" s="367" t="s">
        <v>232</v>
      </c>
      <c r="E4971" s="367"/>
      <c r="F4971" s="266" t="s">
        <v>232</v>
      </c>
      <c r="G4971" s="266" t="s">
        <v>232</v>
      </c>
      <c r="H4971" s="368" t="s">
        <v>231</v>
      </c>
      <c r="I4971" s="267" t="s">
        <v>233</v>
      </c>
      <c r="J4971" s="261"/>
      <c r="K4971" s="265"/>
    </row>
    <row r="4972" spans="2:11" s="256" customFormat="1" ht="13.5" customHeight="1" x14ac:dyDescent="0.2">
      <c r="B4972" s="266" t="s">
        <v>234</v>
      </c>
      <c r="C4972" s="266" t="s">
        <v>235</v>
      </c>
      <c r="D4972" s="266" t="s">
        <v>234</v>
      </c>
      <c r="E4972" s="266" t="s">
        <v>235</v>
      </c>
      <c r="F4972" s="266" t="s">
        <v>592</v>
      </c>
      <c r="G4972" s="266" t="s">
        <v>594</v>
      </c>
      <c r="H4972" s="368"/>
      <c r="I4972" s="261"/>
      <c r="J4972" s="261"/>
      <c r="K4972" s="265"/>
    </row>
    <row r="4973" spans="2:11" s="256" customFormat="1" ht="13.5" customHeight="1" x14ac:dyDescent="0.2">
      <c r="B4973" s="268"/>
      <c r="C4973" s="268"/>
      <c r="D4973" s="268"/>
      <c r="E4973" s="268"/>
      <c r="F4973" s="268">
        <v>38.419920934296798</v>
      </c>
      <c r="G4973" s="268">
        <v>38.479148045842294</v>
      </c>
      <c r="H4973" s="269">
        <v>2.9489367818906</v>
      </c>
      <c r="I4973" s="270" t="s">
        <v>236</v>
      </c>
      <c r="J4973" s="271">
        <v>75541</v>
      </c>
      <c r="K4973" s="272">
        <v>13591</v>
      </c>
    </row>
    <row r="4974" spans="2:11" s="256" customFormat="1" ht="13.5" customHeight="1" x14ac:dyDescent="0.2">
      <c r="B4974" s="268"/>
      <c r="C4974" s="268"/>
      <c r="D4974" s="268"/>
      <c r="E4974" s="268"/>
      <c r="F4974" s="268">
        <v>38.419920934296798</v>
      </c>
      <c r="G4974" s="268">
        <v>38.479148045842294</v>
      </c>
      <c r="H4974" s="269">
        <v>2.9489367818906</v>
      </c>
      <c r="I4974" s="270" t="s">
        <v>250</v>
      </c>
      <c r="J4974" s="271">
        <v>75541</v>
      </c>
      <c r="K4974" s="272">
        <v>19967</v>
      </c>
    </row>
    <row r="4975" spans="2:11" s="256" customFormat="1" ht="13.5" customHeight="1" x14ac:dyDescent="0.2">
      <c r="B4975" s="273"/>
      <c r="C4975" s="273"/>
      <c r="D4975" s="273"/>
      <c r="E4975" s="273"/>
      <c r="F4975" s="273">
        <v>17.040120684912999</v>
      </c>
      <c r="G4975" s="273">
        <v>17.0363234748833</v>
      </c>
      <c r="H4975" s="274">
        <v>2.5649467483236101</v>
      </c>
      <c r="I4975" s="275" t="s">
        <v>251</v>
      </c>
      <c r="J4975" s="271">
        <v>75541</v>
      </c>
      <c r="K4975" s="272">
        <v>15744</v>
      </c>
    </row>
    <row r="4976" spans="2:11" s="256" customFormat="1" ht="13.5" customHeight="1" x14ac:dyDescent="0.2">
      <c r="B4976" s="273"/>
      <c r="C4976" s="273"/>
      <c r="D4976" s="273"/>
      <c r="E4976" s="273"/>
      <c r="F4976" s="273">
        <v>21.379800249383798</v>
      </c>
      <c r="G4976" s="273">
        <v>21.442824570958997</v>
      </c>
      <c r="H4976" s="274">
        <v>3.2549843799720497</v>
      </c>
      <c r="I4976" s="275" t="s">
        <v>252</v>
      </c>
      <c r="J4976" s="271">
        <v>75541</v>
      </c>
      <c r="K4976" s="272">
        <v>13462</v>
      </c>
    </row>
    <row r="4977" spans="2:11" s="256" customFormat="1" ht="13.5" customHeight="1" x14ac:dyDescent="0.2">
      <c r="B4977" s="273"/>
      <c r="C4977" s="273"/>
      <c r="D4977" s="273"/>
      <c r="E4977" s="273"/>
      <c r="F4977" s="273">
        <v>0</v>
      </c>
      <c r="G4977" s="273">
        <v>0</v>
      </c>
      <c r="H4977" s="274"/>
      <c r="I4977" s="275" t="s">
        <v>253</v>
      </c>
      <c r="J4977" s="271">
        <v>75541</v>
      </c>
      <c r="K4977" s="272">
        <v>15544</v>
      </c>
    </row>
    <row r="4978" spans="2:11" s="256" customFormat="1" ht="13.5" customHeight="1" x14ac:dyDescent="0.2">
      <c r="B4978" s="273"/>
      <c r="C4978" s="273"/>
      <c r="D4978" s="273"/>
      <c r="E4978" s="273"/>
      <c r="F4978" s="273">
        <v>0</v>
      </c>
      <c r="G4978" s="273">
        <v>0</v>
      </c>
      <c r="H4978" s="274"/>
      <c r="I4978" s="275" t="s">
        <v>254</v>
      </c>
      <c r="J4978" s="271">
        <v>75541</v>
      </c>
      <c r="K4978" s="272">
        <v>12978</v>
      </c>
    </row>
    <row r="4979" spans="2:11" s="256" customFormat="1" ht="13.5" customHeight="1" x14ac:dyDescent="0.2">
      <c r="B4979" s="268"/>
      <c r="C4979" s="268"/>
      <c r="D4979" s="268"/>
      <c r="E4979" s="268"/>
      <c r="F4979" s="268">
        <v>27.673112297217401</v>
      </c>
      <c r="G4979" s="268">
        <v>27.577873660132603</v>
      </c>
      <c r="H4979" s="269">
        <v>3.0953094606065803</v>
      </c>
      <c r="I4979" s="270" t="s">
        <v>237</v>
      </c>
      <c r="J4979" s="271">
        <v>75541</v>
      </c>
      <c r="K4979" s="272">
        <v>17726</v>
      </c>
    </row>
    <row r="4980" spans="2:11" s="256" customFormat="1" ht="13.5" customHeight="1" x14ac:dyDescent="0.2">
      <c r="B4980" s="273"/>
      <c r="C4980" s="273"/>
      <c r="D4980" s="273"/>
      <c r="E4980" s="273"/>
      <c r="F4980" s="273">
        <v>2.1021727791740803</v>
      </c>
      <c r="G4980" s="273">
        <v>2.0060345356955702</v>
      </c>
      <c r="H4980" s="274"/>
      <c r="I4980" s="275" t="s">
        <v>255</v>
      </c>
      <c r="J4980" s="271">
        <v>75541</v>
      </c>
      <c r="K4980" s="272">
        <v>17727</v>
      </c>
    </row>
    <row r="4981" spans="2:11" s="256" customFormat="1" ht="13.5" customHeight="1" x14ac:dyDescent="0.2">
      <c r="B4981" s="268"/>
      <c r="C4981" s="268"/>
      <c r="D4981" s="268"/>
      <c r="E4981" s="268"/>
      <c r="F4981" s="268">
        <v>25.5709395180433</v>
      </c>
      <c r="G4981" s="268">
        <v>25.571839124437098</v>
      </c>
      <c r="H4981" s="269">
        <v>3.3497731374932203</v>
      </c>
      <c r="I4981" s="270" t="s">
        <v>256</v>
      </c>
      <c r="J4981" s="271">
        <v>75541</v>
      </c>
      <c r="K4981" s="272">
        <v>13592</v>
      </c>
    </row>
    <row r="4982" spans="2:11" s="256" customFormat="1" ht="13.5" customHeight="1" x14ac:dyDescent="0.2">
      <c r="B4982" s="273"/>
      <c r="C4982" s="273"/>
      <c r="D4982" s="273"/>
      <c r="E4982" s="273"/>
      <c r="F4982" s="273">
        <v>2.2311755895268197</v>
      </c>
      <c r="G4982" s="273">
        <v>2.2305738095851799</v>
      </c>
      <c r="H4982" s="274">
        <v>0.75816592563321805</v>
      </c>
      <c r="I4982" s="275" t="s">
        <v>257</v>
      </c>
      <c r="J4982" s="271">
        <v>75541</v>
      </c>
      <c r="K4982" s="272">
        <v>11566</v>
      </c>
    </row>
    <row r="4983" spans="2:11" s="256" customFormat="1" ht="13.5" customHeight="1" x14ac:dyDescent="0.2">
      <c r="B4983" s="273"/>
      <c r="C4983" s="273"/>
      <c r="D4983" s="273"/>
      <c r="E4983" s="273"/>
      <c r="F4983" s="273">
        <v>19.433559350871796</v>
      </c>
      <c r="G4983" s="273">
        <v>19.445379609183099</v>
      </c>
      <c r="H4983" s="274">
        <v>3.6241453593863904</v>
      </c>
      <c r="I4983" s="275" t="s">
        <v>258</v>
      </c>
      <c r="J4983" s="271">
        <v>75541</v>
      </c>
      <c r="K4983" s="272">
        <v>13419</v>
      </c>
    </row>
    <row r="4984" spans="2:11" s="256" customFormat="1" ht="13.5" customHeight="1" x14ac:dyDescent="0.2">
      <c r="B4984" s="273"/>
      <c r="C4984" s="273"/>
      <c r="D4984" s="273"/>
      <c r="E4984" s="273"/>
      <c r="F4984" s="273">
        <v>0.23554289736731401</v>
      </c>
      <c r="G4984" s="273">
        <v>0.23557953709170401</v>
      </c>
      <c r="H4984" s="274">
        <v>1.41</v>
      </c>
      <c r="I4984" s="275" t="s">
        <v>259</v>
      </c>
      <c r="J4984" s="271">
        <v>75541</v>
      </c>
      <c r="K4984" s="272">
        <v>11568</v>
      </c>
    </row>
    <row r="4985" spans="2:11" s="256" customFormat="1" ht="13.5" customHeight="1" x14ac:dyDescent="0.2">
      <c r="B4985" s="273"/>
      <c r="C4985" s="273"/>
      <c r="D4985" s="273"/>
      <c r="E4985" s="273"/>
      <c r="F4985" s="273">
        <v>2.5212923032885501</v>
      </c>
      <c r="G4985" s="273">
        <v>2.5124405265468899</v>
      </c>
      <c r="H4985" s="274">
        <v>4.0397326905189397</v>
      </c>
      <c r="I4985" s="275" t="s">
        <v>260</v>
      </c>
      <c r="J4985" s="271">
        <v>75541</v>
      </c>
      <c r="K4985" s="272">
        <v>12479</v>
      </c>
    </row>
    <row r="4986" spans="2:11" s="256" customFormat="1" ht="13.5" customHeight="1" x14ac:dyDescent="0.2">
      <c r="B4986" s="273"/>
      <c r="C4986" s="273"/>
      <c r="D4986" s="273"/>
      <c r="E4986" s="273"/>
      <c r="F4986" s="273">
        <v>1.1493693769888598</v>
      </c>
      <c r="G4986" s="273">
        <v>1.1478656420301698</v>
      </c>
      <c r="H4986" s="274">
        <v>2.6255603196677</v>
      </c>
      <c r="I4986" s="275" t="s">
        <v>261</v>
      </c>
      <c r="J4986" s="271">
        <v>75541</v>
      </c>
      <c r="K4986" s="272">
        <v>12480</v>
      </c>
    </row>
    <row r="4987" spans="2:11" s="256" customFormat="1" ht="13.5" customHeight="1" x14ac:dyDescent="0.2">
      <c r="B4987" s="273"/>
      <c r="C4987" s="273"/>
      <c r="D4987" s="273"/>
      <c r="E4987" s="273"/>
      <c r="F4987" s="273">
        <v>0</v>
      </c>
      <c r="G4987" s="273">
        <v>0</v>
      </c>
      <c r="H4987" s="274"/>
      <c r="I4987" s="275" t="s">
        <v>262</v>
      </c>
      <c r="J4987" s="271">
        <v>75541</v>
      </c>
      <c r="K4987" s="272">
        <v>11578</v>
      </c>
    </row>
    <row r="4988" spans="2:11" s="256" customFormat="1" ht="13.5" customHeight="1" x14ac:dyDescent="0.2">
      <c r="B4988" s="273"/>
      <c r="C4988" s="273"/>
      <c r="D4988" s="273"/>
      <c r="E4988" s="273"/>
      <c r="F4988" s="273">
        <v>0</v>
      </c>
      <c r="G4988" s="273">
        <v>0</v>
      </c>
      <c r="H4988" s="274"/>
      <c r="I4988" s="275" t="s">
        <v>263</v>
      </c>
      <c r="J4988" s="271">
        <v>75541</v>
      </c>
      <c r="K4988" s="272">
        <v>12497</v>
      </c>
    </row>
    <row r="4989" spans="2:11" s="256" customFormat="1" ht="13.5" customHeight="1" x14ac:dyDescent="0.2">
      <c r="B4989" s="273"/>
      <c r="C4989" s="273"/>
      <c r="D4989" s="273"/>
      <c r="E4989" s="273"/>
      <c r="F4989" s="273">
        <v>0</v>
      </c>
      <c r="G4989" s="273">
        <v>0</v>
      </c>
      <c r="H4989" s="274"/>
      <c r="I4989" s="275" t="s">
        <v>264</v>
      </c>
      <c r="J4989" s="271">
        <v>75541</v>
      </c>
      <c r="K4989" s="272">
        <v>15546</v>
      </c>
    </row>
    <row r="4990" spans="2:11" s="256" customFormat="1" ht="13.5" customHeight="1" x14ac:dyDescent="0.2">
      <c r="B4990" s="273"/>
      <c r="C4990" s="273"/>
      <c r="D4990" s="273"/>
      <c r="E4990" s="273"/>
      <c r="F4990" s="273">
        <v>0</v>
      </c>
      <c r="G4990" s="273">
        <v>0</v>
      </c>
      <c r="H4990" s="274"/>
      <c r="I4990" s="275" t="s">
        <v>265</v>
      </c>
      <c r="J4990" s="271">
        <v>75541</v>
      </c>
      <c r="K4990" s="272">
        <v>12481</v>
      </c>
    </row>
    <row r="4991" spans="2:11" s="256" customFormat="1" ht="13.5" customHeight="1" x14ac:dyDescent="0.2">
      <c r="B4991" s="268"/>
      <c r="C4991" s="268"/>
      <c r="D4991" s="268"/>
      <c r="E4991" s="268"/>
      <c r="F4991" s="268">
        <v>19.656821241632802</v>
      </c>
      <c r="G4991" s="268">
        <v>19.7564170313719</v>
      </c>
      <c r="H4991" s="269">
        <v>2.3124725161591302</v>
      </c>
      <c r="I4991" s="270" t="s">
        <v>266</v>
      </c>
      <c r="J4991" s="271">
        <v>75541</v>
      </c>
      <c r="K4991" s="272">
        <v>13594</v>
      </c>
    </row>
    <row r="4992" spans="2:11" s="256" customFormat="1" ht="13.5" customHeight="1" x14ac:dyDescent="0.2">
      <c r="B4992" s="273"/>
      <c r="C4992" s="273"/>
      <c r="D4992" s="273"/>
      <c r="E4992" s="273"/>
      <c r="F4992" s="273">
        <v>2.9737837811077501</v>
      </c>
      <c r="G4992" s="273">
        <v>2.99070741041132</v>
      </c>
      <c r="H4992" s="274"/>
      <c r="I4992" s="275" t="s">
        <v>267</v>
      </c>
      <c r="J4992" s="271">
        <v>75541</v>
      </c>
      <c r="K4992" s="272">
        <v>15609</v>
      </c>
    </row>
    <row r="4993" spans="2:11" s="256" customFormat="1" ht="13.5" customHeight="1" x14ac:dyDescent="0.2">
      <c r="B4993" s="273"/>
      <c r="C4993" s="273"/>
      <c r="D4993" s="273"/>
      <c r="E4993" s="273"/>
      <c r="F4993" s="273">
        <v>15.429394560489699</v>
      </c>
      <c r="G4993" s="273">
        <v>15.5065850277116</v>
      </c>
      <c r="H4993" s="274">
        <v>2.8396828220553001</v>
      </c>
      <c r="I4993" s="275" t="s">
        <v>268</v>
      </c>
      <c r="J4993" s="271">
        <v>75541</v>
      </c>
      <c r="K4993" s="272">
        <v>11524</v>
      </c>
    </row>
    <row r="4994" spans="2:11" s="256" customFormat="1" ht="13.5" customHeight="1" x14ac:dyDescent="0.2">
      <c r="B4994" s="273"/>
      <c r="C4994" s="273"/>
      <c r="D4994" s="273"/>
      <c r="E4994" s="273"/>
      <c r="F4994" s="273">
        <v>0.32006044925459598</v>
      </c>
      <c r="G4994" s="273">
        <v>0.31966689075101301</v>
      </c>
      <c r="H4994" s="274">
        <v>5.1280068874964497</v>
      </c>
      <c r="I4994" s="275" t="s">
        <v>269</v>
      </c>
      <c r="J4994" s="271">
        <v>75541</v>
      </c>
      <c r="K4994" s="272">
        <v>15745</v>
      </c>
    </row>
    <row r="4995" spans="2:11" s="256" customFormat="1" ht="13.5" customHeight="1" x14ac:dyDescent="0.2">
      <c r="B4995" s="273"/>
      <c r="C4995" s="273"/>
      <c r="D4995" s="273"/>
      <c r="E4995" s="273"/>
      <c r="F4995" s="273">
        <v>0</v>
      </c>
      <c r="G4995" s="273">
        <v>0</v>
      </c>
      <c r="H4995" s="274"/>
      <c r="I4995" s="275" t="s">
        <v>270</v>
      </c>
      <c r="J4995" s="271">
        <v>75541</v>
      </c>
      <c r="K4995" s="272">
        <v>15545</v>
      </c>
    </row>
    <row r="4996" spans="2:11" s="256" customFormat="1" ht="13.5" customHeight="1" x14ac:dyDescent="0.2">
      <c r="B4996" s="268"/>
      <c r="C4996" s="268"/>
      <c r="D4996" s="268"/>
      <c r="E4996" s="268"/>
      <c r="F4996" s="268">
        <v>14.250145526852998</v>
      </c>
      <c r="G4996" s="268">
        <v>14.1865612626532</v>
      </c>
      <c r="H4996" s="269"/>
      <c r="I4996" s="270" t="s">
        <v>238</v>
      </c>
      <c r="J4996" s="271">
        <v>75541</v>
      </c>
      <c r="K4996" s="272">
        <v>13595</v>
      </c>
    </row>
    <row r="4997" spans="2:11" s="256" customFormat="1" ht="13.5" customHeight="1" x14ac:dyDescent="0.2">
      <c r="B4997" s="273"/>
      <c r="C4997" s="273"/>
      <c r="D4997" s="273"/>
      <c r="E4997" s="273"/>
      <c r="F4997" s="273">
        <v>0</v>
      </c>
      <c r="G4997" s="273">
        <v>0</v>
      </c>
      <c r="H4997" s="274"/>
      <c r="I4997" s="275" t="s">
        <v>271</v>
      </c>
      <c r="J4997" s="271">
        <v>75541</v>
      </c>
      <c r="K4997" s="272">
        <v>15610</v>
      </c>
    </row>
    <row r="4998" spans="2:11" s="256" customFormat="1" ht="13.5" customHeight="1" x14ac:dyDescent="0.2">
      <c r="B4998" s="273"/>
      <c r="C4998" s="273"/>
      <c r="D4998" s="273"/>
      <c r="E4998" s="273"/>
      <c r="F4998" s="273">
        <v>5.4626776659162291</v>
      </c>
      <c r="G4998" s="273">
        <v>5.45180121556968</v>
      </c>
      <c r="H4998" s="274"/>
      <c r="I4998" s="275" t="s">
        <v>246</v>
      </c>
      <c r="J4998" s="271">
        <v>75541</v>
      </c>
      <c r="K4998" s="272">
        <v>15611</v>
      </c>
    </row>
    <row r="4999" spans="2:11" s="256" customFormat="1" ht="13.5" customHeight="1" x14ac:dyDescent="0.2">
      <c r="B4999" s="273"/>
      <c r="C4999" s="273"/>
      <c r="D4999" s="273"/>
      <c r="E4999" s="273"/>
      <c r="F4999" s="273">
        <v>8.7874678609367898</v>
      </c>
      <c r="G4999" s="273">
        <v>8.7347600470834994</v>
      </c>
      <c r="H4999" s="274"/>
      <c r="I4999" s="275" t="s">
        <v>272</v>
      </c>
      <c r="J4999" s="271">
        <v>75541</v>
      </c>
      <c r="K4999" s="272">
        <v>15608</v>
      </c>
    </row>
    <row r="5000" spans="2:11" s="256" customFormat="1" ht="13.5" customHeight="1" x14ac:dyDescent="0.2">
      <c r="B5000" s="268"/>
      <c r="C5000" s="268"/>
      <c r="D5000" s="268"/>
      <c r="E5000" s="268"/>
      <c r="F5000" s="268">
        <v>0</v>
      </c>
      <c r="G5000" s="268">
        <v>0</v>
      </c>
      <c r="H5000" s="269"/>
      <c r="I5000" s="270" t="s">
        <v>273</v>
      </c>
      <c r="J5000" s="271">
        <v>75541</v>
      </c>
      <c r="K5000" s="272">
        <v>15584</v>
      </c>
    </row>
    <row r="5001" spans="2:11" s="256" customFormat="1" ht="13.5" customHeight="1" x14ac:dyDescent="0.2">
      <c r="B5001" s="268"/>
      <c r="C5001" s="268"/>
      <c r="D5001" s="268"/>
      <c r="E5001" s="268"/>
      <c r="F5001" s="268">
        <v>0</v>
      </c>
      <c r="G5001" s="268">
        <v>0</v>
      </c>
      <c r="H5001" s="269"/>
      <c r="I5001" s="270" t="s">
        <v>274</v>
      </c>
      <c r="J5001" s="271">
        <v>75541</v>
      </c>
      <c r="K5001" s="272">
        <v>17728</v>
      </c>
    </row>
    <row r="5002" spans="2:11" s="256" customFormat="1" ht="13.5" customHeight="1" x14ac:dyDescent="0.2">
      <c r="B5002" s="268"/>
      <c r="C5002" s="268"/>
      <c r="D5002" s="268"/>
      <c r="E5002" s="268"/>
      <c r="F5002" s="268">
        <v>0</v>
      </c>
      <c r="G5002" s="268">
        <v>0</v>
      </c>
      <c r="H5002" s="269"/>
      <c r="I5002" s="270" t="s">
        <v>275</v>
      </c>
      <c r="J5002" s="271">
        <v>75541</v>
      </c>
      <c r="K5002" s="272">
        <v>15624</v>
      </c>
    </row>
    <row r="5003" spans="2:11" s="256" customFormat="1" ht="13.5" customHeight="1" x14ac:dyDescent="0.2">
      <c r="B5003" s="268"/>
      <c r="C5003" s="268"/>
      <c r="D5003" s="268"/>
      <c r="E5003" s="268"/>
      <c r="F5003" s="268">
        <v>3.0357552299548201</v>
      </c>
      <c r="G5003" s="268">
        <v>2.9454922381935797</v>
      </c>
      <c r="H5003" s="269"/>
      <c r="I5003" s="270" t="s">
        <v>276</v>
      </c>
      <c r="J5003" s="271">
        <v>75541</v>
      </c>
      <c r="K5003" s="272">
        <v>15644</v>
      </c>
    </row>
    <row r="5004" spans="2:11" s="256" customFormat="1" ht="13.5" customHeight="1" x14ac:dyDescent="0.2">
      <c r="B5004" s="268"/>
      <c r="C5004" s="268"/>
      <c r="D5004" s="268"/>
      <c r="E5004" s="268"/>
      <c r="F5004" s="268">
        <v>40.799916939405499</v>
      </c>
      <c r="G5004" s="268">
        <v>40.929382657998602</v>
      </c>
      <c r="H5004" s="269">
        <v>3.14338532831523</v>
      </c>
      <c r="I5004" s="270" t="s">
        <v>239</v>
      </c>
      <c r="J5004" s="271">
        <v>75541</v>
      </c>
      <c r="K5004" s="272">
        <v>15704</v>
      </c>
    </row>
    <row r="5005" spans="2:11" s="256" customFormat="1" ht="13.5" customHeight="1" x14ac:dyDescent="0.2">
      <c r="B5005" s="268"/>
      <c r="C5005" s="268"/>
      <c r="D5005" s="268"/>
      <c r="E5005" s="268"/>
      <c r="F5005" s="268">
        <v>0</v>
      </c>
      <c r="G5005" s="268">
        <v>0</v>
      </c>
      <c r="H5005" s="269"/>
      <c r="I5005" s="270" t="s">
        <v>277</v>
      </c>
      <c r="J5005" s="271">
        <v>75541</v>
      </c>
      <c r="K5005" s="272">
        <v>15749</v>
      </c>
    </row>
    <row r="5006" spans="2:11" s="256" customFormat="1" ht="13.5" customHeight="1" x14ac:dyDescent="0.2">
      <c r="B5006" s="268"/>
      <c r="C5006" s="268"/>
      <c r="D5006" s="268"/>
      <c r="E5006" s="268"/>
      <c r="F5006" s="268">
        <v>100</v>
      </c>
      <c r="G5006" s="268">
        <v>100</v>
      </c>
      <c r="H5006" s="269">
        <v>2.4441062317480995</v>
      </c>
      <c r="I5006" s="270" t="s">
        <v>278</v>
      </c>
      <c r="J5006" s="271">
        <v>75541</v>
      </c>
      <c r="K5006" s="272">
        <v>11258</v>
      </c>
    </row>
    <row r="5007" spans="2:11" s="256" customFormat="1" ht="13.5" customHeight="1" x14ac:dyDescent="0.2">
      <c r="B5007" s="268"/>
      <c r="C5007" s="268"/>
      <c r="D5007" s="268"/>
      <c r="E5007" s="268"/>
      <c r="F5007" s="268">
        <v>41.914182303786696</v>
      </c>
      <c r="G5007" s="268">
        <v>41.938563841154597</v>
      </c>
      <c r="H5007" s="269">
        <v>2.7713951814469402</v>
      </c>
      <c r="I5007" s="270" t="s">
        <v>240</v>
      </c>
      <c r="J5007" s="271">
        <v>75541</v>
      </c>
      <c r="K5007" s="272">
        <v>15705</v>
      </c>
    </row>
    <row r="5008" spans="2:11" s="256" customFormat="1" ht="13.5" customHeight="1" x14ac:dyDescent="0.2">
      <c r="B5008" s="268"/>
      <c r="C5008" s="268"/>
      <c r="D5008" s="268"/>
      <c r="E5008" s="268"/>
      <c r="F5008" s="268">
        <v>26.074960809770797</v>
      </c>
      <c r="G5008" s="268">
        <v>26.160501819625502</v>
      </c>
      <c r="H5008" s="269">
        <v>1.6903031627427298</v>
      </c>
      <c r="I5008" s="270" t="s">
        <v>279</v>
      </c>
      <c r="J5008" s="271">
        <v>75541</v>
      </c>
      <c r="K5008" s="272">
        <v>16144</v>
      </c>
    </row>
    <row r="5009" spans="2:11" s="256" customFormat="1" ht="13.5" customHeight="1" x14ac:dyDescent="0.2">
      <c r="B5009" s="273"/>
      <c r="C5009" s="273"/>
      <c r="D5009" s="273"/>
      <c r="E5009" s="273"/>
      <c r="F5009" s="273">
        <v>0.93358245078073987</v>
      </c>
      <c r="G5009" s="273">
        <v>0.93945770249801208</v>
      </c>
      <c r="H5009" s="274"/>
      <c r="I5009" s="275" t="s">
        <v>508</v>
      </c>
      <c r="J5009" s="271">
        <v>75541</v>
      </c>
      <c r="K5009" s="272">
        <v>12755</v>
      </c>
    </row>
    <row r="5010" spans="2:11" s="256" customFormat="1" ht="13.5" customHeight="1" x14ac:dyDescent="0.2">
      <c r="B5010" s="273"/>
      <c r="C5010" s="273"/>
      <c r="D5010" s="273"/>
      <c r="E5010" s="273"/>
      <c r="F5010" s="273">
        <v>0</v>
      </c>
      <c r="G5010" s="273">
        <v>0</v>
      </c>
      <c r="H5010" s="274"/>
      <c r="I5010" s="275" t="s">
        <v>509</v>
      </c>
      <c r="J5010" s="271">
        <v>75541</v>
      </c>
      <c r="K5010" s="272">
        <v>12359</v>
      </c>
    </row>
    <row r="5011" spans="2:11" s="256" customFormat="1" ht="26.25" customHeight="1" x14ac:dyDescent="0.2"/>
    <row r="5012" spans="2:11" s="256" customFormat="1" ht="13.5" customHeight="1" x14ac:dyDescent="0.2">
      <c r="B5012" s="257"/>
      <c r="C5012" s="258"/>
      <c r="D5012" s="258"/>
      <c r="E5012" s="258"/>
      <c r="F5012" s="258"/>
      <c r="G5012" s="259"/>
      <c r="H5012" s="260" t="s">
        <v>427</v>
      </c>
      <c r="I5012" s="261"/>
      <c r="J5012" s="262" t="s">
        <v>228</v>
      </c>
      <c r="K5012" s="262" t="s">
        <v>229</v>
      </c>
    </row>
    <row r="5013" spans="2:11" s="256" customFormat="1" ht="13.5" customHeight="1" x14ac:dyDescent="0.2">
      <c r="B5013" s="263"/>
      <c r="C5013" s="264"/>
      <c r="D5013" s="264"/>
      <c r="E5013" s="264"/>
      <c r="F5013" s="369" t="s">
        <v>675</v>
      </c>
      <c r="G5013" s="369"/>
      <c r="H5013" s="369"/>
      <c r="I5013" s="261"/>
      <c r="J5013" s="261"/>
      <c r="K5013" s="265"/>
    </row>
    <row r="5014" spans="2:11" s="256" customFormat="1" ht="13.5" customHeight="1" x14ac:dyDescent="0.2">
      <c r="B5014" s="367" t="s">
        <v>231</v>
      </c>
      <c r="C5014" s="367"/>
      <c r="D5014" s="367" t="s">
        <v>232</v>
      </c>
      <c r="E5014" s="367"/>
      <c r="F5014" s="266" t="s">
        <v>232</v>
      </c>
      <c r="G5014" s="266" t="s">
        <v>232</v>
      </c>
      <c r="H5014" s="368" t="s">
        <v>231</v>
      </c>
      <c r="I5014" s="267" t="s">
        <v>233</v>
      </c>
      <c r="J5014" s="261"/>
      <c r="K5014" s="265"/>
    </row>
    <row r="5015" spans="2:11" s="256" customFormat="1" ht="13.5" customHeight="1" x14ac:dyDescent="0.2">
      <c r="B5015" s="266" t="s">
        <v>234</v>
      </c>
      <c r="C5015" s="266" t="s">
        <v>235</v>
      </c>
      <c r="D5015" s="266" t="s">
        <v>234</v>
      </c>
      <c r="E5015" s="266" t="s">
        <v>235</v>
      </c>
      <c r="F5015" s="266" t="s">
        <v>592</v>
      </c>
      <c r="G5015" s="266" t="s">
        <v>594</v>
      </c>
      <c r="H5015" s="368"/>
      <c r="I5015" s="261"/>
      <c r="J5015" s="261"/>
      <c r="K5015" s="265"/>
    </row>
    <row r="5016" spans="2:11" s="256" customFormat="1" ht="13.5" customHeight="1" x14ac:dyDescent="0.2">
      <c r="B5016" s="268"/>
      <c r="C5016" s="268"/>
      <c r="D5016" s="268"/>
      <c r="E5016" s="268"/>
      <c r="F5016" s="268">
        <v>0</v>
      </c>
      <c r="G5016" s="268">
        <v>0</v>
      </c>
      <c r="H5016" s="269"/>
      <c r="I5016" s="270" t="s">
        <v>236</v>
      </c>
      <c r="J5016" s="271">
        <v>75568</v>
      </c>
      <c r="K5016" s="272">
        <v>13591</v>
      </c>
    </row>
    <row r="5017" spans="2:11" s="256" customFormat="1" ht="13.5" customHeight="1" x14ac:dyDescent="0.2">
      <c r="B5017" s="268"/>
      <c r="C5017" s="268"/>
      <c r="D5017" s="268"/>
      <c r="E5017" s="268"/>
      <c r="F5017" s="268">
        <v>0</v>
      </c>
      <c r="G5017" s="268">
        <v>0</v>
      </c>
      <c r="H5017" s="269"/>
      <c r="I5017" s="270" t="s">
        <v>250</v>
      </c>
      <c r="J5017" s="271">
        <v>75568</v>
      </c>
      <c r="K5017" s="272">
        <v>19967</v>
      </c>
    </row>
    <row r="5018" spans="2:11" s="256" customFormat="1" ht="13.5" customHeight="1" x14ac:dyDescent="0.2">
      <c r="B5018" s="273"/>
      <c r="C5018" s="273"/>
      <c r="D5018" s="273"/>
      <c r="E5018" s="273"/>
      <c r="F5018" s="273">
        <v>0</v>
      </c>
      <c r="G5018" s="273">
        <v>0</v>
      </c>
      <c r="H5018" s="274"/>
      <c r="I5018" s="275" t="s">
        <v>251</v>
      </c>
      <c r="J5018" s="271">
        <v>75568</v>
      </c>
      <c r="K5018" s="272">
        <v>15744</v>
      </c>
    </row>
    <row r="5019" spans="2:11" s="256" customFormat="1" ht="13.5" customHeight="1" x14ac:dyDescent="0.2">
      <c r="B5019" s="273"/>
      <c r="C5019" s="273"/>
      <c r="D5019" s="273"/>
      <c r="E5019" s="273"/>
      <c r="F5019" s="273">
        <v>0</v>
      </c>
      <c r="G5019" s="273">
        <v>0</v>
      </c>
      <c r="H5019" s="274"/>
      <c r="I5019" s="275" t="s">
        <v>252</v>
      </c>
      <c r="J5019" s="271">
        <v>75568</v>
      </c>
      <c r="K5019" s="272">
        <v>13462</v>
      </c>
    </row>
    <row r="5020" spans="2:11" s="256" customFormat="1" ht="13.5" customHeight="1" x14ac:dyDescent="0.2">
      <c r="B5020" s="273"/>
      <c r="C5020" s="273"/>
      <c r="D5020" s="273"/>
      <c r="E5020" s="273"/>
      <c r="F5020" s="273">
        <v>0</v>
      </c>
      <c r="G5020" s="273">
        <v>0</v>
      </c>
      <c r="H5020" s="274"/>
      <c r="I5020" s="275" t="s">
        <v>253</v>
      </c>
      <c r="J5020" s="271">
        <v>75568</v>
      </c>
      <c r="K5020" s="272">
        <v>15544</v>
      </c>
    </row>
    <row r="5021" spans="2:11" s="256" customFormat="1" ht="13.5" customHeight="1" x14ac:dyDescent="0.2">
      <c r="B5021" s="273"/>
      <c r="C5021" s="273"/>
      <c r="D5021" s="273"/>
      <c r="E5021" s="273"/>
      <c r="F5021" s="273">
        <v>0</v>
      </c>
      <c r="G5021" s="273">
        <v>0</v>
      </c>
      <c r="H5021" s="274"/>
      <c r="I5021" s="275" t="s">
        <v>254</v>
      </c>
      <c r="J5021" s="271">
        <v>75568</v>
      </c>
      <c r="K5021" s="272">
        <v>12978</v>
      </c>
    </row>
    <row r="5022" spans="2:11" s="256" customFormat="1" ht="13.5" customHeight="1" x14ac:dyDescent="0.2">
      <c r="B5022" s="268"/>
      <c r="C5022" s="268"/>
      <c r="D5022" s="268"/>
      <c r="E5022" s="268"/>
      <c r="F5022" s="268">
        <v>6.1290435466479591</v>
      </c>
      <c r="G5022" s="268">
        <v>6.2409943558483594</v>
      </c>
      <c r="H5022" s="269">
        <v>0.13257138829820303</v>
      </c>
      <c r="I5022" s="270" t="s">
        <v>237</v>
      </c>
      <c r="J5022" s="271">
        <v>75568</v>
      </c>
      <c r="K5022" s="272">
        <v>17726</v>
      </c>
    </row>
    <row r="5023" spans="2:11" s="256" customFormat="1" ht="13.5" customHeight="1" x14ac:dyDescent="0.2">
      <c r="B5023" s="273"/>
      <c r="C5023" s="273"/>
      <c r="D5023" s="273"/>
      <c r="E5023" s="273"/>
      <c r="F5023" s="273">
        <v>1.61495570265205</v>
      </c>
      <c r="G5023" s="273">
        <v>1.6444528357675101</v>
      </c>
      <c r="H5023" s="274"/>
      <c r="I5023" s="275" t="s">
        <v>255</v>
      </c>
      <c r="J5023" s="271">
        <v>75568</v>
      </c>
      <c r="K5023" s="272">
        <v>17727</v>
      </c>
    </row>
    <row r="5024" spans="2:11" s="256" customFormat="1" ht="13.5" customHeight="1" x14ac:dyDescent="0.2">
      <c r="B5024" s="268"/>
      <c r="C5024" s="268"/>
      <c r="D5024" s="268"/>
      <c r="E5024" s="268"/>
      <c r="F5024" s="268">
        <v>4.5140878439959096</v>
      </c>
      <c r="G5024" s="268">
        <v>4.5965415200808506</v>
      </c>
      <c r="H5024" s="269">
        <v>0.18</v>
      </c>
      <c r="I5024" s="270" t="s">
        <v>256</v>
      </c>
      <c r="J5024" s="271">
        <v>75568</v>
      </c>
      <c r="K5024" s="272">
        <v>13592</v>
      </c>
    </row>
    <row r="5025" spans="2:11" s="256" customFormat="1" ht="13.5" customHeight="1" x14ac:dyDescent="0.2">
      <c r="B5025" s="273"/>
      <c r="C5025" s="273"/>
      <c r="D5025" s="273"/>
      <c r="E5025" s="273"/>
      <c r="F5025" s="273">
        <v>4.5140878439959096</v>
      </c>
      <c r="G5025" s="273">
        <v>4.5965415200808506</v>
      </c>
      <c r="H5025" s="274">
        <v>0.18</v>
      </c>
      <c r="I5025" s="275" t="s">
        <v>257</v>
      </c>
      <c r="J5025" s="271">
        <v>75568</v>
      </c>
      <c r="K5025" s="272">
        <v>11566</v>
      </c>
    </row>
    <row r="5026" spans="2:11" s="256" customFormat="1" ht="13.5" customHeight="1" x14ac:dyDescent="0.2">
      <c r="B5026" s="273"/>
      <c r="C5026" s="273"/>
      <c r="D5026" s="273"/>
      <c r="E5026" s="273"/>
      <c r="F5026" s="273">
        <v>0</v>
      </c>
      <c r="G5026" s="273">
        <v>0</v>
      </c>
      <c r="H5026" s="274"/>
      <c r="I5026" s="275" t="s">
        <v>258</v>
      </c>
      <c r="J5026" s="271">
        <v>75568</v>
      </c>
      <c r="K5026" s="272">
        <v>13419</v>
      </c>
    </row>
    <row r="5027" spans="2:11" s="256" customFormat="1" ht="13.5" customHeight="1" x14ac:dyDescent="0.2">
      <c r="B5027" s="273"/>
      <c r="C5027" s="273"/>
      <c r="D5027" s="273"/>
      <c r="E5027" s="273"/>
      <c r="F5027" s="273">
        <v>0</v>
      </c>
      <c r="G5027" s="273">
        <v>0</v>
      </c>
      <c r="H5027" s="274"/>
      <c r="I5027" s="275" t="s">
        <v>259</v>
      </c>
      <c r="J5027" s="271">
        <v>75568</v>
      </c>
      <c r="K5027" s="272">
        <v>11568</v>
      </c>
    </row>
    <row r="5028" spans="2:11" s="256" customFormat="1" ht="13.5" customHeight="1" x14ac:dyDescent="0.2">
      <c r="B5028" s="273"/>
      <c r="C5028" s="273"/>
      <c r="D5028" s="273"/>
      <c r="E5028" s="273"/>
      <c r="F5028" s="273">
        <v>0</v>
      </c>
      <c r="G5028" s="273">
        <v>0</v>
      </c>
      <c r="H5028" s="274"/>
      <c r="I5028" s="275" t="s">
        <v>260</v>
      </c>
      <c r="J5028" s="271">
        <v>75568</v>
      </c>
      <c r="K5028" s="272">
        <v>12479</v>
      </c>
    </row>
    <row r="5029" spans="2:11" s="256" customFormat="1" ht="13.5" customHeight="1" x14ac:dyDescent="0.2">
      <c r="B5029" s="273"/>
      <c r="C5029" s="273"/>
      <c r="D5029" s="273"/>
      <c r="E5029" s="273"/>
      <c r="F5029" s="273">
        <v>0</v>
      </c>
      <c r="G5029" s="273">
        <v>0</v>
      </c>
      <c r="H5029" s="274"/>
      <c r="I5029" s="275" t="s">
        <v>261</v>
      </c>
      <c r="J5029" s="271">
        <v>75568</v>
      </c>
      <c r="K5029" s="272">
        <v>12480</v>
      </c>
    </row>
    <row r="5030" spans="2:11" s="256" customFormat="1" ht="13.5" customHeight="1" x14ac:dyDescent="0.2">
      <c r="B5030" s="273"/>
      <c r="C5030" s="273"/>
      <c r="D5030" s="273"/>
      <c r="E5030" s="273"/>
      <c r="F5030" s="273">
        <v>0</v>
      </c>
      <c r="G5030" s="273">
        <v>0</v>
      </c>
      <c r="H5030" s="274"/>
      <c r="I5030" s="275" t="s">
        <v>262</v>
      </c>
      <c r="J5030" s="271">
        <v>75568</v>
      </c>
      <c r="K5030" s="272">
        <v>11578</v>
      </c>
    </row>
    <row r="5031" spans="2:11" s="256" customFormat="1" ht="13.5" customHeight="1" x14ac:dyDescent="0.2">
      <c r="B5031" s="273"/>
      <c r="C5031" s="273"/>
      <c r="D5031" s="273"/>
      <c r="E5031" s="273"/>
      <c r="F5031" s="273">
        <v>0</v>
      </c>
      <c r="G5031" s="273">
        <v>0</v>
      </c>
      <c r="H5031" s="274"/>
      <c r="I5031" s="275" t="s">
        <v>263</v>
      </c>
      <c r="J5031" s="271">
        <v>75568</v>
      </c>
      <c r="K5031" s="272">
        <v>12497</v>
      </c>
    </row>
    <row r="5032" spans="2:11" s="256" customFormat="1" ht="13.5" customHeight="1" x14ac:dyDescent="0.2">
      <c r="B5032" s="273"/>
      <c r="C5032" s="273"/>
      <c r="D5032" s="273"/>
      <c r="E5032" s="273"/>
      <c r="F5032" s="273">
        <v>0</v>
      </c>
      <c r="G5032" s="273">
        <v>0</v>
      </c>
      <c r="H5032" s="274"/>
      <c r="I5032" s="275" t="s">
        <v>264</v>
      </c>
      <c r="J5032" s="271">
        <v>75568</v>
      </c>
      <c r="K5032" s="272">
        <v>15546</v>
      </c>
    </row>
    <row r="5033" spans="2:11" s="256" customFormat="1" ht="13.5" customHeight="1" x14ac:dyDescent="0.2">
      <c r="B5033" s="273"/>
      <c r="C5033" s="273"/>
      <c r="D5033" s="273"/>
      <c r="E5033" s="273"/>
      <c r="F5033" s="273">
        <v>0</v>
      </c>
      <c r="G5033" s="273">
        <v>0</v>
      </c>
      <c r="H5033" s="274"/>
      <c r="I5033" s="275" t="s">
        <v>265</v>
      </c>
      <c r="J5033" s="271">
        <v>75568</v>
      </c>
      <c r="K5033" s="272">
        <v>12481</v>
      </c>
    </row>
    <row r="5034" spans="2:11" s="256" customFormat="1" ht="13.5" customHeight="1" x14ac:dyDescent="0.2">
      <c r="B5034" s="268"/>
      <c r="C5034" s="268"/>
      <c r="D5034" s="268"/>
      <c r="E5034" s="268"/>
      <c r="F5034" s="268">
        <v>86.669370166282903</v>
      </c>
      <c r="G5034" s="268">
        <v>86.252481894517899</v>
      </c>
      <c r="H5034" s="269">
        <v>0.26287939314488096</v>
      </c>
      <c r="I5034" s="270" t="s">
        <v>266</v>
      </c>
      <c r="J5034" s="271">
        <v>75568</v>
      </c>
      <c r="K5034" s="272">
        <v>13594</v>
      </c>
    </row>
    <row r="5035" spans="2:11" s="256" customFormat="1" ht="13.5" customHeight="1" x14ac:dyDescent="0.2">
      <c r="B5035" s="273"/>
      <c r="C5035" s="273"/>
      <c r="D5035" s="273"/>
      <c r="E5035" s="273"/>
      <c r="F5035" s="273">
        <v>67.459337726579193</v>
      </c>
      <c r="G5035" s="273">
        <v>66.608682574010004</v>
      </c>
      <c r="H5035" s="274">
        <v>0.33333343231710499</v>
      </c>
      <c r="I5035" s="275" t="s">
        <v>267</v>
      </c>
      <c r="J5035" s="271">
        <v>75568</v>
      </c>
      <c r="K5035" s="272">
        <v>15609</v>
      </c>
    </row>
    <row r="5036" spans="2:11" s="256" customFormat="1" ht="13.5" customHeight="1" x14ac:dyDescent="0.2">
      <c r="B5036" s="273"/>
      <c r="C5036" s="273"/>
      <c r="D5036" s="273"/>
      <c r="E5036" s="273"/>
      <c r="F5036" s="273">
        <v>0</v>
      </c>
      <c r="G5036" s="273">
        <v>0</v>
      </c>
      <c r="H5036" s="274"/>
      <c r="I5036" s="275" t="s">
        <v>268</v>
      </c>
      <c r="J5036" s="271">
        <v>75568</v>
      </c>
      <c r="K5036" s="272">
        <v>11524</v>
      </c>
    </row>
    <row r="5037" spans="2:11" s="256" customFormat="1" ht="13.5" customHeight="1" x14ac:dyDescent="0.2">
      <c r="B5037" s="273"/>
      <c r="C5037" s="273"/>
      <c r="D5037" s="273"/>
      <c r="E5037" s="273"/>
      <c r="F5037" s="273">
        <v>5.9427769464407287</v>
      </c>
      <c r="G5037" s="273">
        <v>6.0513268511659097</v>
      </c>
      <c r="H5037" s="274">
        <v>0.05</v>
      </c>
      <c r="I5037" s="275" t="s">
        <v>269</v>
      </c>
      <c r="J5037" s="271">
        <v>75568</v>
      </c>
      <c r="K5037" s="272">
        <v>15745</v>
      </c>
    </row>
    <row r="5038" spans="2:11" s="256" customFormat="1" ht="13.5" customHeight="1" x14ac:dyDescent="0.2">
      <c r="B5038" s="273"/>
      <c r="C5038" s="273"/>
      <c r="D5038" s="273"/>
      <c r="E5038" s="273"/>
      <c r="F5038" s="273">
        <v>0</v>
      </c>
      <c r="G5038" s="273">
        <v>0</v>
      </c>
      <c r="H5038" s="274"/>
      <c r="I5038" s="275" t="s">
        <v>270</v>
      </c>
      <c r="J5038" s="271">
        <v>75568</v>
      </c>
      <c r="K5038" s="272">
        <v>15545</v>
      </c>
    </row>
    <row r="5039" spans="2:11" s="256" customFormat="1" ht="13.5" customHeight="1" x14ac:dyDescent="0.2">
      <c r="B5039" s="268"/>
      <c r="C5039" s="268"/>
      <c r="D5039" s="268"/>
      <c r="E5039" s="268"/>
      <c r="F5039" s="268">
        <v>13.1670482680936</v>
      </c>
      <c r="G5039" s="268">
        <v>11.1921832067737</v>
      </c>
      <c r="H5039" s="269"/>
      <c r="I5039" s="270" t="s">
        <v>238</v>
      </c>
      <c r="J5039" s="271">
        <v>75568</v>
      </c>
      <c r="K5039" s="272">
        <v>13595</v>
      </c>
    </row>
    <row r="5040" spans="2:11" s="256" customFormat="1" ht="13.5" customHeight="1" x14ac:dyDescent="0.2">
      <c r="B5040" s="273"/>
      <c r="C5040" s="273"/>
      <c r="D5040" s="273"/>
      <c r="E5040" s="273"/>
      <c r="F5040" s="273">
        <v>0</v>
      </c>
      <c r="G5040" s="273">
        <v>0</v>
      </c>
      <c r="H5040" s="274"/>
      <c r="I5040" s="275" t="s">
        <v>271</v>
      </c>
      <c r="J5040" s="271">
        <v>75568</v>
      </c>
      <c r="K5040" s="272">
        <v>15610</v>
      </c>
    </row>
    <row r="5041" spans="2:11" s="256" customFormat="1" ht="13.5" customHeight="1" x14ac:dyDescent="0.2">
      <c r="B5041" s="273"/>
      <c r="C5041" s="273"/>
      <c r="D5041" s="273"/>
      <c r="E5041" s="273"/>
      <c r="F5041" s="273">
        <v>2.99017784879605</v>
      </c>
      <c r="G5041" s="273">
        <v>3.1171215475092002</v>
      </c>
      <c r="H5041" s="274"/>
      <c r="I5041" s="275" t="s">
        <v>246</v>
      </c>
      <c r="J5041" s="271">
        <v>75568</v>
      </c>
      <c r="K5041" s="272">
        <v>15611</v>
      </c>
    </row>
    <row r="5042" spans="2:11" s="256" customFormat="1" ht="13.5" customHeight="1" x14ac:dyDescent="0.2">
      <c r="B5042" s="273"/>
      <c r="C5042" s="273"/>
      <c r="D5042" s="273"/>
      <c r="E5042" s="273"/>
      <c r="F5042" s="273">
        <v>10.1768704192976</v>
      </c>
      <c r="G5042" s="273">
        <v>8.0750616592644491</v>
      </c>
      <c r="H5042" s="274"/>
      <c r="I5042" s="275" t="s">
        <v>272</v>
      </c>
      <c r="J5042" s="271">
        <v>75568</v>
      </c>
      <c r="K5042" s="272">
        <v>15608</v>
      </c>
    </row>
    <row r="5043" spans="2:11" s="256" customFormat="1" ht="13.5" customHeight="1" x14ac:dyDescent="0.2">
      <c r="B5043" s="268"/>
      <c r="C5043" s="268"/>
      <c r="D5043" s="268"/>
      <c r="E5043" s="268"/>
      <c r="F5043" s="268">
        <v>0</v>
      </c>
      <c r="G5043" s="268">
        <v>0</v>
      </c>
      <c r="H5043" s="269"/>
      <c r="I5043" s="270" t="s">
        <v>273</v>
      </c>
      <c r="J5043" s="271">
        <v>75568</v>
      </c>
      <c r="K5043" s="272">
        <v>15584</v>
      </c>
    </row>
    <row r="5044" spans="2:11" s="256" customFormat="1" ht="13.5" customHeight="1" x14ac:dyDescent="0.2">
      <c r="B5044" s="268"/>
      <c r="C5044" s="268"/>
      <c r="D5044" s="268"/>
      <c r="E5044" s="268"/>
      <c r="F5044" s="268">
        <v>0</v>
      </c>
      <c r="G5044" s="268">
        <v>0</v>
      </c>
      <c r="H5044" s="269"/>
      <c r="I5044" s="270" t="s">
        <v>274</v>
      </c>
      <c r="J5044" s="271">
        <v>75568</v>
      </c>
      <c r="K5044" s="272">
        <v>17728</v>
      </c>
    </row>
    <row r="5045" spans="2:11" s="256" customFormat="1" ht="13.5" customHeight="1" x14ac:dyDescent="0.2">
      <c r="B5045" s="268"/>
      <c r="C5045" s="268"/>
      <c r="D5045" s="268"/>
      <c r="E5045" s="268"/>
      <c r="F5045" s="268">
        <v>0</v>
      </c>
      <c r="G5045" s="268">
        <v>0</v>
      </c>
      <c r="H5045" s="269"/>
      <c r="I5045" s="270" t="s">
        <v>275</v>
      </c>
      <c r="J5045" s="271">
        <v>75568</v>
      </c>
      <c r="K5045" s="272">
        <v>15624</v>
      </c>
    </row>
    <row r="5046" spans="2:11" s="256" customFormat="1" ht="13.5" customHeight="1" x14ac:dyDescent="0.2">
      <c r="B5046" s="268"/>
      <c r="C5046" s="268"/>
      <c r="D5046" s="268"/>
      <c r="E5046" s="268"/>
      <c r="F5046" s="268">
        <v>14.882211195915</v>
      </c>
      <c r="G5046" s="268">
        <v>15.2369253051095</v>
      </c>
      <c r="H5046" s="269"/>
      <c r="I5046" s="270" t="s">
        <v>276</v>
      </c>
      <c r="J5046" s="271">
        <v>75568</v>
      </c>
      <c r="K5046" s="272">
        <v>15644</v>
      </c>
    </row>
    <row r="5047" spans="2:11" s="256" customFormat="1" ht="13.5" customHeight="1" x14ac:dyDescent="0.2">
      <c r="B5047" s="268"/>
      <c r="C5047" s="268"/>
      <c r="D5047" s="268"/>
      <c r="E5047" s="268"/>
      <c r="F5047" s="268">
        <v>5.9427769464407287</v>
      </c>
      <c r="G5047" s="268">
        <v>6.0513268511659097</v>
      </c>
      <c r="H5047" s="269">
        <v>0.05</v>
      </c>
      <c r="I5047" s="270" t="s">
        <v>239</v>
      </c>
      <c r="J5047" s="271">
        <v>75568</v>
      </c>
      <c r="K5047" s="272">
        <v>15704</v>
      </c>
    </row>
    <row r="5048" spans="2:11" s="256" customFormat="1" ht="13.5" customHeight="1" x14ac:dyDescent="0.2">
      <c r="B5048" s="268"/>
      <c r="C5048" s="268"/>
      <c r="D5048" s="268"/>
      <c r="E5048" s="268"/>
      <c r="F5048" s="268">
        <v>0</v>
      </c>
      <c r="G5048" s="268">
        <v>0</v>
      </c>
      <c r="H5048" s="269"/>
      <c r="I5048" s="270" t="s">
        <v>277</v>
      </c>
      <c r="J5048" s="271">
        <v>75568</v>
      </c>
      <c r="K5048" s="272">
        <v>15749</v>
      </c>
    </row>
    <row r="5049" spans="2:11" s="256" customFormat="1" ht="13.5" customHeight="1" x14ac:dyDescent="0.2">
      <c r="B5049" s="268"/>
      <c r="C5049" s="268"/>
      <c r="D5049" s="268"/>
      <c r="E5049" s="268"/>
      <c r="F5049" s="268">
        <v>100</v>
      </c>
      <c r="G5049" s="268">
        <v>100</v>
      </c>
      <c r="H5049" s="269">
        <v>0.235961272454807</v>
      </c>
      <c r="I5049" s="270" t="s">
        <v>278</v>
      </c>
      <c r="J5049" s="271">
        <v>75568</v>
      </c>
      <c r="K5049" s="272">
        <v>11258</v>
      </c>
    </row>
    <row r="5050" spans="2:11" s="256" customFormat="1" ht="13.5" customHeight="1" x14ac:dyDescent="0.2">
      <c r="B5050" s="268"/>
      <c r="C5050" s="268"/>
      <c r="D5050" s="268"/>
      <c r="E5050" s="268"/>
      <c r="F5050" s="268">
        <v>71.973425570575202</v>
      </c>
      <c r="G5050" s="268">
        <v>71.205224094090909</v>
      </c>
      <c r="H5050" s="269">
        <v>0.32371654139641198</v>
      </c>
      <c r="I5050" s="270" t="s">
        <v>240</v>
      </c>
      <c r="J5050" s="271">
        <v>75568</v>
      </c>
      <c r="K5050" s="272">
        <v>15705</v>
      </c>
    </row>
    <row r="5051" spans="2:11" s="256" customFormat="1" ht="13.5" customHeight="1" x14ac:dyDescent="0.2">
      <c r="B5051" s="268"/>
      <c r="C5051" s="268"/>
      <c r="D5051" s="268"/>
      <c r="E5051" s="268"/>
      <c r="F5051" s="268">
        <v>81.933723877981294</v>
      </c>
      <c r="G5051" s="268">
        <v>83.992496094158298</v>
      </c>
      <c r="H5051" s="269">
        <v>0.27807342758510106</v>
      </c>
      <c r="I5051" s="270" t="s">
        <v>279</v>
      </c>
      <c r="J5051" s="271">
        <v>75568</v>
      </c>
      <c r="K5051" s="272">
        <v>16144</v>
      </c>
    </row>
    <row r="5052" spans="2:11" s="256" customFormat="1" ht="13.5" customHeight="1" x14ac:dyDescent="0.2">
      <c r="B5052" s="273"/>
      <c r="C5052" s="273"/>
      <c r="D5052" s="273"/>
      <c r="E5052" s="273"/>
      <c r="F5052" s="273">
        <v>13.267255493262899</v>
      </c>
      <c r="G5052" s="273">
        <v>13.592472469341999</v>
      </c>
      <c r="H5052" s="274"/>
      <c r="I5052" s="275" t="s">
        <v>508</v>
      </c>
      <c r="J5052" s="271">
        <v>75568</v>
      </c>
      <c r="K5052" s="272">
        <v>12755</v>
      </c>
    </row>
    <row r="5053" spans="2:11" s="256" customFormat="1" ht="13.5" customHeight="1" x14ac:dyDescent="0.2">
      <c r="B5053" s="273"/>
      <c r="C5053" s="273"/>
      <c r="D5053" s="273"/>
      <c r="E5053" s="273"/>
      <c r="F5053" s="273">
        <v>0</v>
      </c>
      <c r="G5053" s="273">
        <v>0</v>
      </c>
      <c r="H5053" s="274"/>
      <c r="I5053" s="275" t="s">
        <v>509</v>
      </c>
      <c r="J5053" s="271">
        <v>75568</v>
      </c>
      <c r="K5053" s="272">
        <v>12359</v>
      </c>
    </row>
    <row r="5054" spans="2:11" s="256" customFormat="1" ht="26.25" customHeight="1" x14ac:dyDescent="0.2"/>
    <row r="5055" spans="2:11" s="256" customFormat="1" ht="13.5" customHeight="1" x14ac:dyDescent="0.2">
      <c r="B5055" s="257"/>
      <c r="C5055" s="258"/>
      <c r="D5055" s="258"/>
      <c r="E5055" s="258"/>
      <c r="F5055" s="258"/>
      <c r="G5055" s="259"/>
      <c r="H5055" s="260" t="s">
        <v>428</v>
      </c>
      <c r="I5055" s="261"/>
      <c r="J5055" s="262" t="s">
        <v>228</v>
      </c>
      <c r="K5055" s="262" t="s">
        <v>229</v>
      </c>
    </row>
    <row r="5056" spans="2:11" s="256" customFormat="1" ht="13.5" customHeight="1" x14ac:dyDescent="0.2">
      <c r="B5056" s="263"/>
      <c r="C5056" s="264"/>
      <c r="D5056" s="264"/>
      <c r="E5056" s="264"/>
      <c r="F5056" s="369" t="s">
        <v>230</v>
      </c>
      <c r="G5056" s="369"/>
      <c r="H5056" s="369"/>
      <c r="I5056" s="261"/>
      <c r="J5056" s="261"/>
      <c r="K5056" s="265"/>
    </row>
    <row r="5057" spans="2:11" s="256" customFormat="1" ht="13.5" customHeight="1" x14ac:dyDescent="0.2">
      <c r="B5057" s="367" t="s">
        <v>231</v>
      </c>
      <c r="C5057" s="367"/>
      <c r="D5057" s="367" t="s">
        <v>232</v>
      </c>
      <c r="E5057" s="367"/>
      <c r="F5057" s="266" t="s">
        <v>232</v>
      </c>
      <c r="G5057" s="266" t="s">
        <v>232</v>
      </c>
      <c r="H5057" s="368" t="s">
        <v>231</v>
      </c>
      <c r="I5057" s="267" t="s">
        <v>233</v>
      </c>
      <c r="J5057" s="261"/>
      <c r="K5057" s="265"/>
    </row>
    <row r="5058" spans="2:11" s="256" customFormat="1" ht="13.5" customHeight="1" x14ac:dyDescent="0.2">
      <c r="B5058" s="266" t="s">
        <v>234</v>
      </c>
      <c r="C5058" s="266" t="s">
        <v>235</v>
      </c>
      <c r="D5058" s="266" t="s">
        <v>234</v>
      </c>
      <c r="E5058" s="266" t="s">
        <v>235</v>
      </c>
      <c r="F5058" s="266" t="s">
        <v>592</v>
      </c>
      <c r="G5058" s="266" t="s">
        <v>592</v>
      </c>
      <c r="H5058" s="368"/>
      <c r="I5058" s="261"/>
      <c r="J5058" s="261"/>
      <c r="K5058" s="265"/>
    </row>
    <row r="5059" spans="2:11" s="256" customFormat="1" ht="13.5" customHeight="1" x14ac:dyDescent="0.2">
      <c r="B5059" s="268"/>
      <c r="C5059" s="268"/>
      <c r="D5059" s="268">
        <v>0</v>
      </c>
      <c r="E5059" s="268">
        <v>0</v>
      </c>
      <c r="F5059" s="268"/>
      <c r="G5059" s="268"/>
      <c r="H5059" s="269"/>
      <c r="I5059" s="270" t="s">
        <v>236</v>
      </c>
      <c r="J5059" s="271">
        <v>75576</v>
      </c>
      <c r="K5059" s="272">
        <v>13591</v>
      </c>
    </row>
    <row r="5060" spans="2:11" s="256" customFormat="1" ht="13.5" customHeight="1" x14ac:dyDescent="0.2">
      <c r="B5060" s="268">
        <v>3.5</v>
      </c>
      <c r="C5060" s="268">
        <v>1.5</v>
      </c>
      <c r="D5060" s="268">
        <v>100</v>
      </c>
      <c r="E5060" s="268">
        <v>80</v>
      </c>
      <c r="F5060" s="268"/>
      <c r="G5060" s="268"/>
      <c r="H5060" s="269"/>
      <c r="I5060" s="270" t="s">
        <v>237</v>
      </c>
      <c r="J5060" s="271">
        <v>75576</v>
      </c>
      <c r="K5060" s="272">
        <v>17726</v>
      </c>
    </row>
    <row r="5061" spans="2:11" s="256" customFormat="1" ht="13.5" customHeight="1" x14ac:dyDescent="0.2">
      <c r="B5061" s="268"/>
      <c r="C5061" s="268"/>
      <c r="D5061" s="268"/>
      <c r="E5061" s="268"/>
      <c r="F5061" s="268"/>
      <c r="G5061" s="268"/>
      <c r="H5061" s="269"/>
      <c r="I5061" s="270" t="s">
        <v>238</v>
      </c>
      <c r="J5061" s="271">
        <v>75576</v>
      </c>
      <c r="K5061" s="272">
        <v>13595</v>
      </c>
    </row>
    <row r="5062" spans="2:11" s="256" customFormat="1" ht="13.5" customHeight="1" x14ac:dyDescent="0.2">
      <c r="B5062" s="268"/>
      <c r="C5062" s="268"/>
      <c r="D5062" s="268">
        <v>20</v>
      </c>
      <c r="E5062" s="268">
        <v>0</v>
      </c>
      <c r="F5062" s="268"/>
      <c r="G5062" s="268"/>
      <c r="H5062" s="269"/>
      <c r="I5062" s="270" t="s">
        <v>239</v>
      </c>
      <c r="J5062" s="271">
        <v>75576</v>
      </c>
      <c r="K5062" s="272">
        <v>15704</v>
      </c>
    </row>
    <row r="5063" spans="2:11" s="256" customFormat="1" ht="13.5" customHeight="1" x14ac:dyDescent="0.2">
      <c r="B5063" s="268"/>
      <c r="C5063" s="268"/>
      <c r="D5063" s="268">
        <v>82</v>
      </c>
      <c r="E5063" s="268">
        <v>0</v>
      </c>
      <c r="F5063" s="268"/>
      <c r="G5063" s="268"/>
      <c r="H5063" s="269"/>
      <c r="I5063" s="270" t="s">
        <v>240</v>
      </c>
      <c r="J5063" s="271">
        <v>75576</v>
      </c>
      <c r="K5063" s="272">
        <v>15705</v>
      </c>
    </row>
    <row r="5064" spans="2:11" s="256" customFormat="1" ht="26.25" customHeight="1" x14ac:dyDescent="0.2"/>
    <row r="5065" spans="2:11" s="256" customFormat="1" ht="13.5" customHeight="1" x14ac:dyDescent="0.2">
      <c r="B5065" s="257"/>
      <c r="C5065" s="258"/>
      <c r="D5065" s="258"/>
      <c r="E5065" s="258"/>
      <c r="F5065" s="258"/>
      <c r="G5065" s="259"/>
      <c r="H5065" s="260" t="s">
        <v>429</v>
      </c>
      <c r="I5065" s="261"/>
      <c r="J5065" s="262" t="s">
        <v>228</v>
      </c>
      <c r="K5065" s="262" t="s">
        <v>229</v>
      </c>
    </row>
    <row r="5066" spans="2:11" s="256" customFormat="1" ht="13.5" customHeight="1" x14ac:dyDescent="0.2">
      <c r="B5066" s="263"/>
      <c r="C5066" s="264"/>
      <c r="D5066" s="264"/>
      <c r="E5066" s="264"/>
      <c r="F5066" s="369" t="s">
        <v>584</v>
      </c>
      <c r="G5066" s="369"/>
      <c r="H5066" s="369"/>
      <c r="I5066" s="261"/>
      <c r="J5066" s="261"/>
      <c r="K5066" s="265"/>
    </row>
    <row r="5067" spans="2:11" s="256" customFormat="1" ht="13.5" customHeight="1" x14ac:dyDescent="0.2">
      <c r="B5067" s="367" t="s">
        <v>231</v>
      </c>
      <c r="C5067" s="367"/>
      <c r="D5067" s="367" t="s">
        <v>232</v>
      </c>
      <c r="E5067" s="367"/>
      <c r="F5067" s="266" t="s">
        <v>232</v>
      </c>
      <c r="G5067" s="266" t="s">
        <v>232</v>
      </c>
      <c r="H5067" s="368" t="s">
        <v>231</v>
      </c>
      <c r="I5067" s="267" t="s">
        <v>233</v>
      </c>
      <c r="J5067" s="261"/>
      <c r="K5067" s="265"/>
    </row>
    <row r="5068" spans="2:11" s="256" customFormat="1" ht="13.5" customHeight="1" x14ac:dyDescent="0.2">
      <c r="B5068" s="266" t="s">
        <v>234</v>
      </c>
      <c r="C5068" s="266" t="s">
        <v>235</v>
      </c>
      <c r="D5068" s="266" t="s">
        <v>234</v>
      </c>
      <c r="E5068" s="266" t="s">
        <v>235</v>
      </c>
      <c r="F5068" s="266" t="s">
        <v>592</v>
      </c>
      <c r="G5068" s="266" t="s">
        <v>594</v>
      </c>
      <c r="H5068" s="368"/>
      <c r="I5068" s="261"/>
      <c r="J5068" s="261"/>
      <c r="K5068" s="265"/>
    </row>
    <row r="5069" spans="2:11" s="256" customFormat="1" ht="13.5" customHeight="1" x14ac:dyDescent="0.2">
      <c r="B5069" s="268"/>
      <c r="C5069" s="268"/>
      <c r="D5069" s="268"/>
      <c r="E5069" s="268"/>
      <c r="F5069" s="268">
        <v>0</v>
      </c>
      <c r="G5069" s="268">
        <v>0</v>
      </c>
      <c r="H5069" s="269"/>
      <c r="I5069" s="270" t="s">
        <v>236</v>
      </c>
      <c r="J5069" s="271">
        <v>75584</v>
      </c>
      <c r="K5069" s="272">
        <v>13591</v>
      </c>
    </row>
    <row r="5070" spans="2:11" s="256" customFormat="1" ht="13.5" customHeight="1" x14ac:dyDescent="0.2">
      <c r="B5070" s="268"/>
      <c r="C5070" s="268"/>
      <c r="D5070" s="268"/>
      <c r="E5070" s="268"/>
      <c r="F5070" s="268">
        <v>0</v>
      </c>
      <c r="G5070" s="268">
        <v>0</v>
      </c>
      <c r="H5070" s="269"/>
      <c r="I5070" s="270" t="s">
        <v>250</v>
      </c>
      <c r="J5070" s="271">
        <v>75584</v>
      </c>
      <c r="K5070" s="272">
        <v>19967</v>
      </c>
    </row>
    <row r="5071" spans="2:11" s="256" customFormat="1" ht="13.5" customHeight="1" x14ac:dyDescent="0.2">
      <c r="B5071" s="273"/>
      <c r="C5071" s="273"/>
      <c r="D5071" s="273"/>
      <c r="E5071" s="273"/>
      <c r="F5071" s="273">
        <v>0</v>
      </c>
      <c r="G5071" s="273">
        <v>0</v>
      </c>
      <c r="H5071" s="274"/>
      <c r="I5071" s="275" t="s">
        <v>251</v>
      </c>
      <c r="J5071" s="271">
        <v>75584</v>
      </c>
      <c r="K5071" s="272">
        <v>15744</v>
      </c>
    </row>
    <row r="5072" spans="2:11" s="256" customFormat="1" ht="13.5" customHeight="1" x14ac:dyDescent="0.2">
      <c r="B5072" s="273"/>
      <c r="C5072" s="273"/>
      <c r="D5072" s="273"/>
      <c r="E5072" s="273"/>
      <c r="F5072" s="273">
        <v>0</v>
      </c>
      <c r="G5072" s="273">
        <v>0</v>
      </c>
      <c r="H5072" s="274"/>
      <c r="I5072" s="275" t="s">
        <v>252</v>
      </c>
      <c r="J5072" s="271">
        <v>75584</v>
      </c>
      <c r="K5072" s="272">
        <v>13462</v>
      </c>
    </row>
    <row r="5073" spans="2:11" s="256" customFormat="1" ht="13.5" customHeight="1" x14ac:dyDescent="0.2">
      <c r="B5073" s="273"/>
      <c r="C5073" s="273"/>
      <c r="D5073" s="273"/>
      <c r="E5073" s="273"/>
      <c r="F5073" s="273">
        <v>0</v>
      </c>
      <c r="G5073" s="273">
        <v>0</v>
      </c>
      <c r="H5073" s="274"/>
      <c r="I5073" s="275" t="s">
        <v>253</v>
      </c>
      <c r="J5073" s="271">
        <v>75584</v>
      </c>
      <c r="K5073" s="272">
        <v>15544</v>
      </c>
    </row>
    <row r="5074" spans="2:11" s="256" customFormat="1" ht="13.5" customHeight="1" x14ac:dyDescent="0.2">
      <c r="B5074" s="273"/>
      <c r="C5074" s="273"/>
      <c r="D5074" s="273"/>
      <c r="E5074" s="273"/>
      <c r="F5074" s="273">
        <v>0</v>
      </c>
      <c r="G5074" s="273">
        <v>0</v>
      </c>
      <c r="H5074" s="274"/>
      <c r="I5074" s="275" t="s">
        <v>254</v>
      </c>
      <c r="J5074" s="271">
        <v>75584</v>
      </c>
      <c r="K5074" s="272">
        <v>12978</v>
      </c>
    </row>
    <row r="5075" spans="2:11" s="256" customFormat="1" ht="13.5" customHeight="1" x14ac:dyDescent="0.2">
      <c r="B5075" s="268"/>
      <c r="C5075" s="268"/>
      <c r="D5075" s="268"/>
      <c r="E5075" s="268"/>
      <c r="F5075" s="268">
        <v>82.562038900067094</v>
      </c>
      <c r="G5075" s="268">
        <v>82.562038900067094</v>
      </c>
      <c r="H5075" s="269"/>
      <c r="I5075" s="270" t="s">
        <v>237</v>
      </c>
      <c r="J5075" s="271">
        <v>75584</v>
      </c>
      <c r="K5075" s="272">
        <v>17726</v>
      </c>
    </row>
    <row r="5076" spans="2:11" s="256" customFormat="1" ht="13.5" customHeight="1" x14ac:dyDescent="0.2">
      <c r="B5076" s="273"/>
      <c r="C5076" s="273"/>
      <c r="D5076" s="273"/>
      <c r="E5076" s="273"/>
      <c r="F5076" s="273">
        <v>82.562038900067094</v>
      </c>
      <c r="G5076" s="273">
        <v>82.562038900067094</v>
      </c>
      <c r="H5076" s="274"/>
      <c r="I5076" s="275" t="s">
        <v>255</v>
      </c>
      <c r="J5076" s="271">
        <v>75584</v>
      </c>
      <c r="K5076" s="272">
        <v>17727</v>
      </c>
    </row>
    <row r="5077" spans="2:11" s="256" customFormat="1" ht="13.5" customHeight="1" x14ac:dyDescent="0.2">
      <c r="B5077" s="268"/>
      <c r="C5077" s="268"/>
      <c r="D5077" s="268"/>
      <c r="E5077" s="268"/>
      <c r="F5077" s="268">
        <v>0</v>
      </c>
      <c r="G5077" s="268">
        <v>0</v>
      </c>
      <c r="H5077" s="269"/>
      <c r="I5077" s="270" t="s">
        <v>256</v>
      </c>
      <c r="J5077" s="271">
        <v>75584</v>
      </c>
      <c r="K5077" s="272">
        <v>13592</v>
      </c>
    </row>
    <row r="5078" spans="2:11" s="256" customFormat="1" ht="13.5" customHeight="1" x14ac:dyDescent="0.2">
      <c r="B5078" s="273"/>
      <c r="C5078" s="273"/>
      <c r="D5078" s="273"/>
      <c r="E5078" s="273"/>
      <c r="F5078" s="273">
        <v>0</v>
      </c>
      <c r="G5078" s="273">
        <v>0</v>
      </c>
      <c r="H5078" s="274"/>
      <c r="I5078" s="275" t="s">
        <v>257</v>
      </c>
      <c r="J5078" s="271">
        <v>75584</v>
      </c>
      <c r="K5078" s="272">
        <v>11566</v>
      </c>
    </row>
    <row r="5079" spans="2:11" s="256" customFormat="1" ht="13.5" customHeight="1" x14ac:dyDescent="0.2">
      <c r="B5079" s="273"/>
      <c r="C5079" s="273"/>
      <c r="D5079" s="273"/>
      <c r="E5079" s="273"/>
      <c r="F5079" s="273">
        <v>0</v>
      </c>
      <c r="G5079" s="273">
        <v>0</v>
      </c>
      <c r="H5079" s="274"/>
      <c r="I5079" s="275" t="s">
        <v>258</v>
      </c>
      <c r="J5079" s="271">
        <v>75584</v>
      </c>
      <c r="K5079" s="272">
        <v>13419</v>
      </c>
    </row>
    <row r="5080" spans="2:11" s="256" customFormat="1" ht="13.5" customHeight="1" x14ac:dyDescent="0.2">
      <c r="B5080" s="273"/>
      <c r="C5080" s="273"/>
      <c r="D5080" s="273"/>
      <c r="E5080" s="273"/>
      <c r="F5080" s="273">
        <v>0</v>
      </c>
      <c r="G5080" s="273">
        <v>0</v>
      </c>
      <c r="H5080" s="274"/>
      <c r="I5080" s="275" t="s">
        <v>259</v>
      </c>
      <c r="J5080" s="271">
        <v>75584</v>
      </c>
      <c r="K5080" s="272">
        <v>11568</v>
      </c>
    </row>
    <row r="5081" spans="2:11" s="256" customFormat="1" ht="13.5" customHeight="1" x14ac:dyDescent="0.2">
      <c r="B5081" s="273"/>
      <c r="C5081" s="273"/>
      <c r="D5081" s="273"/>
      <c r="E5081" s="273"/>
      <c r="F5081" s="273">
        <v>0</v>
      </c>
      <c r="G5081" s="273">
        <v>0</v>
      </c>
      <c r="H5081" s="274"/>
      <c r="I5081" s="275" t="s">
        <v>260</v>
      </c>
      <c r="J5081" s="271">
        <v>75584</v>
      </c>
      <c r="K5081" s="272">
        <v>12479</v>
      </c>
    </row>
    <row r="5082" spans="2:11" s="256" customFormat="1" ht="13.5" customHeight="1" x14ac:dyDescent="0.2">
      <c r="B5082" s="273"/>
      <c r="C5082" s="273"/>
      <c r="D5082" s="273"/>
      <c r="E5082" s="273"/>
      <c r="F5082" s="273">
        <v>0</v>
      </c>
      <c r="G5082" s="273">
        <v>0</v>
      </c>
      <c r="H5082" s="274"/>
      <c r="I5082" s="275" t="s">
        <v>261</v>
      </c>
      <c r="J5082" s="271">
        <v>75584</v>
      </c>
      <c r="K5082" s="272">
        <v>12480</v>
      </c>
    </row>
    <row r="5083" spans="2:11" s="256" customFormat="1" ht="13.5" customHeight="1" x14ac:dyDescent="0.2">
      <c r="B5083" s="273"/>
      <c r="C5083" s="273"/>
      <c r="D5083" s="273"/>
      <c r="E5083" s="273"/>
      <c r="F5083" s="273">
        <v>0</v>
      </c>
      <c r="G5083" s="273">
        <v>0</v>
      </c>
      <c r="H5083" s="274"/>
      <c r="I5083" s="275" t="s">
        <v>262</v>
      </c>
      <c r="J5083" s="271">
        <v>75584</v>
      </c>
      <c r="K5083" s="272">
        <v>11578</v>
      </c>
    </row>
    <row r="5084" spans="2:11" s="256" customFormat="1" ht="13.5" customHeight="1" x14ac:dyDescent="0.2">
      <c r="B5084" s="273"/>
      <c r="C5084" s="273"/>
      <c r="D5084" s="273"/>
      <c r="E5084" s="273"/>
      <c r="F5084" s="273">
        <v>0</v>
      </c>
      <c r="G5084" s="273">
        <v>0</v>
      </c>
      <c r="H5084" s="274"/>
      <c r="I5084" s="275" t="s">
        <v>263</v>
      </c>
      <c r="J5084" s="271">
        <v>75584</v>
      </c>
      <c r="K5084" s="272">
        <v>12497</v>
      </c>
    </row>
    <row r="5085" spans="2:11" s="256" customFormat="1" ht="13.5" customHeight="1" x14ac:dyDescent="0.2">
      <c r="B5085" s="273"/>
      <c r="C5085" s="273"/>
      <c r="D5085" s="273"/>
      <c r="E5085" s="273"/>
      <c r="F5085" s="273">
        <v>0</v>
      </c>
      <c r="G5085" s="273">
        <v>0</v>
      </c>
      <c r="H5085" s="274"/>
      <c r="I5085" s="275" t="s">
        <v>264</v>
      </c>
      <c r="J5085" s="271">
        <v>75584</v>
      </c>
      <c r="K5085" s="272">
        <v>15546</v>
      </c>
    </row>
    <row r="5086" spans="2:11" s="256" customFormat="1" ht="13.5" customHeight="1" x14ac:dyDescent="0.2">
      <c r="B5086" s="273"/>
      <c r="C5086" s="273"/>
      <c r="D5086" s="273"/>
      <c r="E5086" s="273"/>
      <c r="F5086" s="273">
        <v>0</v>
      </c>
      <c r="G5086" s="273">
        <v>0</v>
      </c>
      <c r="H5086" s="274"/>
      <c r="I5086" s="275" t="s">
        <v>265</v>
      </c>
      <c r="J5086" s="271">
        <v>75584</v>
      </c>
      <c r="K5086" s="272">
        <v>12481</v>
      </c>
    </row>
    <row r="5087" spans="2:11" s="256" customFormat="1" ht="13.5" customHeight="1" x14ac:dyDescent="0.2">
      <c r="B5087" s="268"/>
      <c r="C5087" s="268"/>
      <c r="D5087" s="268"/>
      <c r="E5087" s="268"/>
      <c r="F5087" s="268">
        <v>17.437961099932899</v>
      </c>
      <c r="G5087" s="268">
        <v>17.437961099932899</v>
      </c>
      <c r="H5087" s="269"/>
      <c r="I5087" s="270" t="s">
        <v>266</v>
      </c>
      <c r="J5087" s="271">
        <v>75584</v>
      </c>
      <c r="K5087" s="272">
        <v>13594</v>
      </c>
    </row>
    <row r="5088" spans="2:11" s="256" customFormat="1" ht="13.5" customHeight="1" x14ac:dyDescent="0.2">
      <c r="B5088" s="273"/>
      <c r="C5088" s="273"/>
      <c r="D5088" s="273"/>
      <c r="E5088" s="273"/>
      <c r="F5088" s="273">
        <v>0</v>
      </c>
      <c r="G5088" s="273">
        <v>0</v>
      </c>
      <c r="H5088" s="274"/>
      <c r="I5088" s="275" t="s">
        <v>267</v>
      </c>
      <c r="J5088" s="271">
        <v>75584</v>
      </c>
      <c r="K5088" s="272">
        <v>15609</v>
      </c>
    </row>
    <row r="5089" spans="2:11" s="256" customFormat="1" ht="13.5" customHeight="1" x14ac:dyDescent="0.2">
      <c r="B5089" s="273"/>
      <c r="C5089" s="273"/>
      <c r="D5089" s="273"/>
      <c r="E5089" s="273"/>
      <c r="F5089" s="273">
        <v>0</v>
      </c>
      <c r="G5089" s="273">
        <v>0</v>
      </c>
      <c r="H5089" s="274"/>
      <c r="I5089" s="275" t="s">
        <v>268</v>
      </c>
      <c r="J5089" s="271">
        <v>75584</v>
      </c>
      <c r="K5089" s="272">
        <v>11524</v>
      </c>
    </row>
    <row r="5090" spans="2:11" s="256" customFormat="1" ht="13.5" customHeight="1" x14ac:dyDescent="0.2">
      <c r="B5090" s="273"/>
      <c r="C5090" s="273"/>
      <c r="D5090" s="273"/>
      <c r="E5090" s="273"/>
      <c r="F5090" s="273">
        <v>0</v>
      </c>
      <c r="G5090" s="273">
        <v>0</v>
      </c>
      <c r="H5090" s="274"/>
      <c r="I5090" s="275" t="s">
        <v>269</v>
      </c>
      <c r="J5090" s="271">
        <v>75584</v>
      </c>
      <c r="K5090" s="272">
        <v>15745</v>
      </c>
    </row>
    <row r="5091" spans="2:11" s="256" customFormat="1" ht="13.5" customHeight="1" x14ac:dyDescent="0.2">
      <c r="B5091" s="273"/>
      <c r="C5091" s="273"/>
      <c r="D5091" s="273"/>
      <c r="E5091" s="273"/>
      <c r="F5091" s="273">
        <v>0</v>
      </c>
      <c r="G5091" s="273">
        <v>0</v>
      </c>
      <c r="H5091" s="274"/>
      <c r="I5091" s="275" t="s">
        <v>270</v>
      </c>
      <c r="J5091" s="271">
        <v>75584</v>
      </c>
      <c r="K5091" s="272">
        <v>15545</v>
      </c>
    </row>
    <row r="5092" spans="2:11" s="256" customFormat="1" ht="13.5" customHeight="1" x14ac:dyDescent="0.2">
      <c r="B5092" s="268"/>
      <c r="C5092" s="268"/>
      <c r="D5092" s="268"/>
      <c r="E5092" s="268"/>
      <c r="F5092" s="268">
        <v>0</v>
      </c>
      <c r="G5092" s="268">
        <v>0</v>
      </c>
      <c r="H5092" s="269"/>
      <c r="I5092" s="270" t="s">
        <v>238</v>
      </c>
      <c r="J5092" s="271">
        <v>75584</v>
      </c>
      <c r="K5092" s="272">
        <v>13595</v>
      </c>
    </row>
    <row r="5093" spans="2:11" s="256" customFormat="1" ht="13.5" customHeight="1" x14ac:dyDescent="0.2">
      <c r="B5093" s="273"/>
      <c r="C5093" s="273"/>
      <c r="D5093" s="273"/>
      <c r="E5093" s="273"/>
      <c r="F5093" s="273">
        <v>0</v>
      </c>
      <c r="G5093" s="273">
        <v>0</v>
      </c>
      <c r="H5093" s="274"/>
      <c r="I5093" s="275" t="s">
        <v>271</v>
      </c>
      <c r="J5093" s="271">
        <v>75584</v>
      </c>
      <c r="K5093" s="272">
        <v>15610</v>
      </c>
    </row>
    <row r="5094" spans="2:11" s="256" customFormat="1" ht="13.5" customHeight="1" x14ac:dyDescent="0.2">
      <c r="B5094" s="273"/>
      <c r="C5094" s="273"/>
      <c r="D5094" s="273"/>
      <c r="E5094" s="273"/>
      <c r="F5094" s="273">
        <v>0</v>
      </c>
      <c r="G5094" s="273">
        <v>0</v>
      </c>
      <c r="H5094" s="274"/>
      <c r="I5094" s="275" t="s">
        <v>246</v>
      </c>
      <c r="J5094" s="271">
        <v>75584</v>
      </c>
      <c r="K5094" s="272">
        <v>15611</v>
      </c>
    </row>
    <row r="5095" spans="2:11" s="256" customFormat="1" ht="13.5" customHeight="1" x14ac:dyDescent="0.2">
      <c r="B5095" s="273"/>
      <c r="C5095" s="273"/>
      <c r="D5095" s="273"/>
      <c r="E5095" s="273"/>
      <c r="F5095" s="273">
        <v>0</v>
      </c>
      <c r="G5095" s="273">
        <v>0</v>
      </c>
      <c r="H5095" s="274"/>
      <c r="I5095" s="275" t="s">
        <v>272</v>
      </c>
      <c r="J5095" s="271">
        <v>75584</v>
      </c>
      <c r="K5095" s="272">
        <v>15608</v>
      </c>
    </row>
    <row r="5096" spans="2:11" s="256" customFormat="1" ht="13.5" customHeight="1" x14ac:dyDescent="0.2">
      <c r="B5096" s="268"/>
      <c r="C5096" s="268"/>
      <c r="D5096" s="268"/>
      <c r="E5096" s="268"/>
      <c r="F5096" s="268">
        <v>0</v>
      </c>
      <c r="G5096" s="268">
        <v>0</v>
      </c>
      <c r="H5096" s="269"/>
      <c r="I5096" s="270" t="s">
        <v>273</v>
      </c>
      <c r="J5096" s="271">
        <v>75584</v>
      </c>
      <c r="K5096" s="272">
        <v>15584</v>
      </c>
    </row>
    <row r="5097" spans="2:11" s="256" customFormat="1" ht="13.5" customHeight="1" x14ac:dyDescent="0.2">
      <c r="B5097" s="268"/>
      <c r="C5097" s="268"/>
      <c r="D5097" s="268"/>
      <c r="E5097" s="268"/>
      <c r="F5097" s="268">
        <v>0</v>
      </c>
      <c r="G5097" s="268">
        <v>0</v>
      </c>
      <c r="H5097" s="269"/>
      <c r="I5097" s="270" t="s">
        <v>274</v>
      </c>
      <c r="J5097" s="271">
        <v>75584</v>
      </c>
      <c r="K5097" s="272">
        <v>17728</v>
      </c>
    </row>
    <row r="5098" spans="2:11" s="256" customFormat="1" ht="13.5" customHeight="1" x14ac:dyDescent="0.2">
      <c r="B5098" s="268"/>
      <c r="C5098" s="268"/>
      <c r="D5098" s="268"/>
      <c r="E5098" s="268"/>
      <c r="F5098" s="268">
        <v>0</v>
      </c>
      <c r="G5098" s="268">
        <v>0</v>
      </c>
      <c r="H5098" s="269"/>
      <c r="I5098" s="270" t="s">
        <v>275</v>
      </c>
      <c r="J5098" s="271">
        <v>75584</v>
      </c>
      <c r="K5098" s="272">
        <v>15624</v>
      </c>
    </row>
    <row r="5099" spans="2:11" s="256" customFormat="1" ht="13.5" customHeight="1" x14ac:dyDescent="0.2">
      <c r="B5099" s="268"/>
      <c r="C5099" s="268"/>
      <c r="D5099" s="268"/>
      <c r="E5099" s="268"/>
      <c r="F5099" s="268">
        <v>100</v>
      </c>
      <c r="G5099" s="268">
        <v>100</v>
      </c>
      <c r="H5099" s="269"/>
      <c r="I5099" s="270" t="s">
        <v>276</v>
      </c>
      <c r="J5099" s="271">
        <v>75584</v>
      </c>
      <c r="K5099" s="272">
        <v>15644</v>
      </c>
    </row>
    <row r="5100" spans="2:11" s="256" customFormat="1" ht="13.5" customHeight="1" x14ac:dyDescent="0.2">
      <c r="B5100" s="268"/>
      <c r="C5100" s="268"/>
      <c r="D5100" s="268">
        <v>34</v>
      </c>
      <c r="E5100" s="268">
        <v>28</v>
      </c>
      <c r="F5100" s="268">
        <v>0</v>
      </c>
      <c r="G5100" s="268">
        <v>0</v>
      </c>
      <c r="H5100" s="269"/>
      <c r="I5100" s="270" t="s">
        <v>239</v>
      </c>
      <c r="J5100" s="271">
        <v>75584</v>
      </c>
      <c r="K5100" s="272">
        <v>15704</v>
      </c>
    </row>
    <row r="5101" spans="2:11" s="256" customFormat="1" ht="13.5" customHeight="1" x14ac:dyDescent="0.2">
      <c r="B5101" s="268"/>
      <c r="C5101" s="268"/>
      <c r="D5101" s="268"/>
      <c r="E5101" s="268"/>
      <c r="F5101" s="268">
        <v>0</v>
      </c>
      <c r="G5101" s="268">
        <v>0</v>
      </c>
      <c r="H5101" s="269"/>
      <c r="I5101" s="270" t="s">
        <v>277</v>
      </c>
      <c r="J5101" s="271">
        <v>75584</v>
      </c>
      <c r="K5101" s="272">
        <v>15749</v>
      </c>
    </row>
    <row r="5102" spans="2:11" s="256" customFormat="1" ht="13.5" customHeight="1" x14ac:dyDescent="0.2">
      <c r="B5102" s="268"/>
      <c r="C5102" s="268"/>
      <c r="D5102" s="268"/>
      <c r="E5102" s="268"/>
      <c r="F5102" s="268">
        <v>100</v>
      </c>
      <c r="G5102" s="268">
        <v>100</v>
      </c>
      <c r="H5102" s="269"/>
      <c r="I5102" s="270" t="s">
        <v>278</v>
      </c>
      <c r="J5102" s="271">
        <v>75584</v>
      </c>
      <c r="K5102" s="272">
        <v>11258</v>
      </c>
    </row>
    <row r="5103" spans="2:11" s="256" customFormat="1" ht="13.5" customHeight="1" x14ac:dyDescent="0.2">
      <c r="B5103" s="268"/>
      <c r="C5103" s="268"/>
      <c r="D5103" s="268">
        <v>56</v>
      </c>
      <c r="E5103" s="268">
        <v>50</v>
      </c>
      <c r="F5103" s="268">
        <v>0</v>
      </c>
      <c r="G5103" s="268">
        <v>0</v>
      </c>
      <c r="H5103" s="269"/>
      <c r="I5103" s="270" t="s">
        <v>240</v>
      </c>
      <c r="J5103" s="271">
        <v>75584</v>
      </c>
      <c r="K5103" s="272">
        <v>15705</v>
      </c>
    </row>
    <row r="5104" spans="2:11" s="256" customFormat="1" ht="13.5" customHeight="1" x14ac:dyDescent="0.2">
      <c r="B5104" s="268"/>
      <c r="C5104" s="268"/>
      <c r="D5104" s="268"/>
      <c r="E5104" s="268"/>
      <c r="F5104" s="268">
        <v>17.437961099932899</v>
      </c>
      <c r="G5104" s="268">
        <v>17.437961099932899</v>
      </c>
      <c r="H5104" s="269"/>
      <c r="I5104" s="270" t="s">
        <v>279</v>
      </c>
      <c r="J5104" s="271">
        <v>75584</v>
      </c>
      <c r="K5104" s="272">
        <v>16144</v>
      </c>
    </row>
    <row r="5105" spans="2:11" s="256" customFormat="1" ht="13.5" customHeight="1" x14ac:dyDescent="0.2">
      <c r="B5105" s="273"/>
      <c r="C5105" s="273"/>
      <c r="D5105" s="273"/>
      <c r="E5105" s="273"/>
      <c r="F5105" s="273">
        <v>17.437961099932899</v>
      </c>
      <c r="G5105" s="273">
        <v>17.437961099932899</v>
      </c>
      <c r="H5105" s="274"/>
      <c r="I5105" s="275" t="s">
        <v>508</v>
      </c>
      <c r="J5105" s="271">
        <v>75584</v>
      </c>
      <c r="K5105" s="272">
        <v>12755</v>
      </c>
    </row>
    <row r="5106" spans="2:11" s="256" customFormat="1" ht="13.5" customHeight="1" x14ac:dyDescent="0.2">
      <c r="B5106" s="273"/>
      <c r="C5106" s="273"/>
      <c r="D5106" s="273"/>
      <c r="E5106" s="273"/>
      <c r="F5106" s="273">
        <v>0</v>
      </c>
      <c r="G5106" s="273">
        <v>0</v>
      </c>
      <c r="H5106" s="274"/>
      <c r="I5106" s="275" t="s">
        <v>509</v>
      </c>
      <c r="J5106" s="271">
        <v>75584</v>
      </c>
      <c r="K5106" s="272">
        <v>12359</v>
      </c>
    </row>
    <row r="5107" spans="2:11" s="256" customFormat="1" ht="26.25" customHeight="1" x14ac:dyDescent="0.2"/>
    <row r="5108" spans="2:11" s="256" customFormat="1" ht="13.5" customHeight="1" x14ac:dyDescent="0.2">
      <c r="B5108" s="257"/>
      <c r="C5108" s="258"/>
      <c r="D5108" s="258"/>
      <c r="E5108" s="258"/>
      <c r="F5108" s="258"/>
      <c r="G5108" s="259"/>
      <c r="H5108" s="260" t="s">
        <v>430</v>
      </c>
      <c r="I5108" s="261"/>
      <c r="J5108" s="262" t="s">
        <v>228</v>
      </c>
      <c r="K5108" s="262" t="s">
        <v>229</v>
      </c>
    </row>
    <row r="5109" spans="2:11" s="256" customFormat="1" ht="13.5" customHeight="1" x14ac:dyDescent="0.2">
      <c r="B5109" s="263"/>
      <c r="C5109" s="264"/>
      <c r="D5109" s="264"/>
      <c r="E5109" s="264"/>
      <c r="F5109" s="369" t="s">
        <v>562</v>
      </c>
      <c r="G5109" s="369"/>
      <c r="H5109" s="369"/>
      <c r="I5109" s="261"/>
      <c r="J5109" s="261"/>
      <c r="K5109" s="265"/>
    </row>
    <row r="5110" spans="2:11" s="256" customFormat="1" ht="13.5" customHeight="1" x14ac:dyDescent="0.2">
      <c r="B5110" s="367" t="s">
        <v>231</v>
      </c>
      <c r="C5110" s="367"/>
      <c r="D5110" s="367" t="s">
        <v>232</v>
      </c>
      <c r="E5110" s="367"/>
      <c r="F5110" s="266" t="s">
        <v>232</v>
      </c>
      <c r="G5110" s="266" t="s">
        <v>232</v>
      </c>
      <c r="H5110" s="368" t="s">
        <v>231</v>
      </c>
      <c r="I5110" s="267" t="s">
        <v>233</v>
      </c>
      <c r="J5110" s="261"/>
      <c r="K5110" s="265"/>
    </row>
    <row r="5111" spans="2:11" s="256" customFormat="1" ht="13.5" customHeight="1" x14ac:dyDescent="0.2">
      <c r="B5111" s="266" t="s">
        <v>234</v>
      </c>
      <c r="C5111" s="266" t="s">
        <v>235</v>
      </c>
      <c r="D5111" s="266" t="s">
        <v>234</v>
      </c>
      <c r="E5111" s="266" t="s">
        <v>235</v>
      </c>
      <c r="F5111" s="266" t="s">
        <v>592</v>
      </c>
      <c r="G5111" s="266" t="s">
        <v>594</v>
      </c>
      <c r="H5111" s="368"/>
      <c r="I5111" s="261"/>
      <c r="J5111" s="261"/>
      <c r="K5111" s="265"/>
    </row>
    <row r="5112" spans="2:11" s="256" customFormat="1" ht="13.5" customHeight="1" x14ac:dyDescent="0.2">
      <c r="B5112" s="268"/>
      <c r="C5112" s="268"/>
      <c r="D5112" s="268"/>
      <c r="E5112" s="268"/>
      <c r="F5112" s="268">
        <v>0.37777777777777799</v>
      </c>
      <c r="G5112" s="268">
        <v>0.37777777777777799</v>
      </c>
      <c r="H5112" s="269">
        <v>0.24</v>
      </c>
      <c r="I5112" s="270" t="s">
        <v>236</v>
      </c>
      <c r="J5112" s="271">
        <v>75606</v>
      </c>
      <c r="K5112" s="272">
        <v>13591</v>
      </c>
    </row>
    <row r="5113" spans="2:11" s="256" customFormat="1" ht="13.5" customHeight="1" x14ac:dyDescent="0.2">
      <c r="B5113" s="268"/>
      <c r="C5113" s="268"/>
      <c r="D5113" s="268"/>
      <c r="E5113" s="268"/>
      <c r="F5113" s="268">
        <v>0.37777777777777799</v>
      </c>
      <c r="G5113" s="268">
        <v>0.37777777777777799</v>
      </c>
      <c r="H5113" s="269">
        <v>0.24</v>
      </c>
      <c r="I5113" s="270" t="s">
        <v>250</v>
      </c>
      <c r="J5113" s="271">
        <v>75606</v>
      </c>
      <c r="K5113" s="272">
        <v>19967</v>
      </c>
    </row>
    <row r="5114" spans="2:11" s="256" customFormat="1" ht="13.5" customHeight="1" x14ac:dyDescent="0.2">
      <c r="B5114" s="273"/>
      <c r="C5114" s="273"/>
      <c r="D5114" s="273"/>
      <c r="E5114" s="273"/>
      <c r="F5114" s="273">
        <v>0</v>
      </c>
      <c r="G5114" s="273">
        <v>0</v>
      </c>
      <c r="H5114" s="274"/>
      <c r="I5114" s="275" t="s">
        <v>251</v>
      </c>
      <c r="J5114" s="271">
        <v>75606</v>
      </c>
      <c r="K5114" s="272">
        <v>15744</v>
      </c>
    </row>
    <row r="5115" spans="2:11" s="256" customFormat="1" ht="13.5" customHeight="1" x14ac:dyDescent="0.2">
      <c r="B5115" s="273"/>
      <c r="C5115" s="273"/>
      <c r="D5115" s="273"/>
      <c r="E5115" s="273"/>
      <c r="F5115" s="273">
        <v>0.37777777777777799</v>
      </c>
      <c r="G5115" s="273">
        <v>0.37777777777777799</v>
      </c>
      <c r="H5115" s="274">
        <v>0.24</v>
      </c>
      <c r="I5115" s="275" t="s">
        <v>252</v>
      </c>
      <c r="J5115" s="271">
        <v>75606</v>
      </c>
      <c r="K5115" s="272">
        <v>13462</v>
      </c>
    </row>
    <row r="5116" spans="2:11" s="256" customFormat="1" ht="13.5" customHeight="1" x14ac:dyDescent="0.2">
      <c r="B5116" s="273"/>
      <c r="C5116" s="273"/>
      <c r="D5116" s="273"/>
      <c r="E5116" s="273"/>
      <c r="F5116" s="273">
        <v>0</v>
      </c>
      <c r="G5116" s="273">
        <v>0</v>
      </c>
      <c r="H5116" s="274"/>
      <c r="I5116" s="275" t="s">
        <v>253</v>
      </c>
      <c r="J5116" s="271">
        <v>75606</v>
      </c>
      <c r="K5116" s="272">
        <v>15544</v>
      </c>
    </row>
    <row r="5117" spans="2:11" s="256" customFormat="1" ht="13.5" customHeight="1" x14ac:dyDescent="0.2">
      <c r="B5117" s="273"/>
      <c r="C5117" s="273"/>
      <c r="D5117" s="273"/>
      <c r="E5117" s="273"/>
      <c r="F5117" s="273">
        <v>0</v>
      </c>
      <c r="G5117" s="273">
        <v>0</v>
      </c>
      <c r="H5117" s="274"/>
      <c r="I5117" s="275" t="s">
        <v>254</v>
      </c>
      <c r="J5117" s="271">
        <v>75606</v>
      </c>
      <c r="K5117" s="272">
        <v>12978</v>
      </c>
    </row>
    <row r="5118" spans="2:11" s="256" customFormat="1" ht="13.5" customHeight="1" x14ac:dyDescent="0.2">
      <c r="B5118" s="268"/>
      <c r="C5118" s="268"/>
      <c r="D5118" s="268"/>
      <c r="E5118" s="268"/>
      <c r="F5118" s="268">
        <v>99.622222222222206</v>
      </c>
      <c r="G5118" s="268">
        <v>99.622222222222206</v>
      </c>
      <c r="H5118" s="269"/>
      <c r="I5118" s="270" t="s">
        <v>237</v>
      </c>
      <c r="J5118" s="271">
        <v>75606</v>
      </c>
      <c r="K5118" s="272">
        <v>17726</v>
      </c>
    </row>
    <row r="5119" spans="2:11" s="256" customFormat="1" ht="13.5" customHeight="1" x14ac:dyDescent="0.2">
      <c r="B5119" s="273"/>
      <c r="C5119" s="273"/>
      <c r="D5119" s="273"/>
      <c r="E5119" s="273"/>
      <c r="F5119" s="273">
        <v>99.622222222222206</v>
      </c>
      <c r="G5119" s="273">
        <v>99.622222222222206</v>
      </c>
      <c r="H5119" s="274"/>
      <c r="I5119" s="275" t="s">
        <v>255</v>
      </c>
      <c r="J5119" s="271">
        <v>75606</v>
      </c>
      <c r="K5119" s="272">
        <v>17727</v>
      </c>
    </row>
    <row r="5120" spans="2:11" s="256" customFormat="1" ht="13.5" customHeight="1" x14ac:dyDescent="0.2">
      <c r="B5120" s="268"/>
      <c r="C5120" s="268"/>
      <c r="D5120" s="268"/>
      <c r="E5120" s="268"/>
      <c r="F5120" s="268">
        <v>0</v>
      </c>
      <c r="G5120" s="268">
        <v>0</v>
      </c>
      <c r="H5120" s="269"/>
      <c r="I5120" s="270" t="s">
        <v>256</v>
      </c>
      <c r="J5120" s="271">
        <v>75606</v>
      </c>
      <c r="K5120" s="272">
        <v>13592</v>
      </c>
    </row>
    <row r="5121" spans="2:11" s="256" customFormat="1" ht="13.5" customHeight="1" x14ac:dyDescent="0.2">
      <c r="B5121" s="273"/>
      <c r="C5121" s="273"/>
      <c r="D5121" s="273"/>
      <c r="E5121" s="273"/>
      <c r="F5121" s="273">
        <v>0</v>
      </c>
      <c r="G5121" s="273">
        <v>0</v>
      </c>
      <c r="H5121" s="274"/>
      <c r="I5121" s="275" t="s">
        <v>257</v>
      </c>
      <c r="J5121" s="271">
        <v>75606</v>
      </c>
      <c r="K5121" s="272">
        <v>11566</v>
      </c>
    </row>
    <row r="5122" spans="2:11" s="256" customFormat="1" ht="13.5" customHeight="1" x14ac:dyDescent="0.2">
      <c r="B5122" s="273"/>
      <c r="C5122" s="273"/>
      <c r="D5122" s="273"/>
      <c r="E5122" s="273"/>
      <c r="F5122" s="273">
        <v>0</v>
      </c>
      <c r="G5122" s="273">
        <v>0</v>
      </c>
      <c r="H5122" s="274"/>
      <c r="I5122" s="275" t="s">
        <v>258</v>
      </c>
      <c r="J5122" s="271">
        <v>75606</v>
      </c>
      <c r="K5122" s="272">
        <v>13419</v>
      </c>
    </row>
    <row r="5123" spans="2:11" s="256" customFormat="1" ht="13.5" customHeight="1" x14ac:dyDescent="0.2">
      <c r="B5123" s="273"/>
      <c r="C5123" s="273"/>
      <c r="D5123" s="273"/>
      <c r="E5123" s="273"/>
      <c r="F5123" s="273">
        <v>0</v>
      </c>
      <c r="G5123" s="273">
        <v>0</v>
      </c>
      <c r="H5123" s="274"/>
      <c r="I5123" s="275" t="s">
        <v>259</v>
      </c>
      <c r="J5123" s="271">
        <v>75606</v>
      </c>
      <c r="K5123" s="272">
        <v>11568</v>
      </c>
    </row>
    <row r="5124" spans="2:11" s="256" customFormat="1" ht="13.5" customHeight="1" x14ac:dyDescent="0.2">
      <c r="B5124" s="273"/>
      <c r="C5124" s="273"/>
      <c r="D5124" s="273"/>
      <c r="E5124" s="273"/>
      <c r="F5124" s="273">
        <v>0</v>
      </c>
      <c r="G5124" s="273">
        <v>0</v>
      </c>
      <c r="H5124" s="274"/>
      <c r="I5124" s="275" t="s">
        <v>260</v>
      </c>
      <c r="J5124" s="271">
        <v>75606</v>
      </c>
      <c r="K5124" s="272">
        <v>12479</v>
      </c>
    </row>
    <row r="5125" spans="2:11" s="256" customFormat="1" ht="13.5" customHeight="1" x14ac:dyDescent="0.2">
      <c r="B5125" s="273"/>
      <c r="C5125" s="273"/>
      <c r="D5125" s="273"/>
      <c r="E5125" s="273"/>
      <c r="F5125" s="273">
        <v>0</v>
      </c>
      <c r="G5125" s="273">
        <v>0</v>
      </c>
      <c r="H5125" s="274"/>
      <c r="I5125" s="275" t="s">
        <v>261</v>
      </c>
      <c r="J5125" s="271">
        <v>75606</v>
      </c>
      <c r="K5125" s="272">
        <v>12480</v>
      </c>
    </row>
    <row r="5126" spans="2:11" s="256" customFormat="1" ht="13.5" customHeight="1" x14ac:dyDescent="0.2">
      <c r="B5126" s="273"/>
      <c r="C5126" s="273"/>
      <c r="D5126" s="273"/>
      <c r="E5126" s="273"/>
      <c r="F5126" s="273">
        <v>0</v>
      </c>
      <c r="G5126" s="273">
        <v>0</v>
      </c>
      <c r="H5126" s="274"/>
      <c r="I5126" s="275" t="s">
        <v>262</v>
      </c>
      <c r="J5126" s="271">
        <v>75606</v>
      </c>
      <c r="K5126" s="272">
        <v>11578</v>
      </c>
    </row>
    <row r="5127" spans="2:11" s="256" customFormat="1" ht="13.5" customHeight="1" x14ac:dyDescent="0.2">
      <c r="B5127" s="273"/>
      <c r="C5127" s="273"/>
      <c r="D5127" s="273"/>
      <c r="E5127" s="273"/>
      <c r="F5127" s="273">
        <v>0</v>
      </c>
      <c r="G5127" s="273">
        <v>0</v>
      </c>
      <c r="H5127" s="274"/>
      <c r="I5127" s="275" t="s">
        <v>263</v>
      </c>
      <c r="J5127" s="271">
        <v>75606</v>
      </c>
      <c r="K5127" s="272">
        <v>12497</v>
      </c>
    </row>
    <row r="5128" spans="2:11" s="256" customFormat="1" ht="13.5" customHeight="1" x14ac:dyDescent="0.2">
      <c r="B5128" s="273"/>
      <c r="C5128" s="273"/>
      <c r="D5128" s="273"/>
      <c r="E5128" s="273"/>
      <c r="F5128" s="273">
        <v>0</v>
      </c>
      <c r="G5128" s="273">
        <v>0</v>
      </c>
      <c r="H5128" s="274"/>
      <c r="I5128" s="275" t="s">
        <v>264</v>
      </c>
      <c r="J5128" s="271">
        <v>75606</v>
      </c>
      <c r="K5128" s="272">
        <v>15546</v>
      </c>
    </row>
    <row r="5129" spans="2:11" s="256" customFormat="1" ht="13.5" customHeight="1" x14ac:dyDescent="0.2">
      <c r="B5129" s="273"/>
      <c r="C5129" s="273"/>
      <c r="D5129" s="273"/>
      <c r="E5129" s="273"/>
      <c r="F5129" s="273">
        <v>0</v>
      </c>
      <c r="G5129" s="273">
        <v>0</v>
      </c>
      <c r="H5129" s="274"/>
      <c r="I5129" s="275" t="s">
        <v>265</v>
      </c>
      <c r="J5129" s="271">
        <v>75606</v>
      </c>
      <c r="K5129" s="272">
        <v>12481</v>
      </c>
    </row>
    <row r="5130" spans="2:11" s="256" customFormat="1" ht="13.5" customHeight="1" x14ac:dyDescent="0.2">
      <c r="B5130" s="268"/>
      <c r="C5130" s="268"/>
      <c r="D5130" s="268"/>
      <c r="E5130" s="268"/>
      <c r="F5130" s="268">
        <v>0</v>
      </c>
      <c r="G5130" s="268">
        <v>0</v>
      </c>
      <c r="H5130" s="269"/>
      <c r="I5130" s="270" t="s">
        <v>266</v>
      </c>
      <c r="J5130" s="271">
        <v>75606</v>
      </c>
      <c r="K5130" s="272">
        <v>13594</v>
      </c>
    </row>
    <row r="5131" spans="2:11" s="256" customFormat="1" ht="13.5" customHeight="1" x14ac:dyDescent="0.2">
      <c r="B5131" s="273"/>
      <c r="C5131" s="273"/>
      <c r="D5131" s="273"/>
      <c r="E5131" s="273"/>
      <c r="F5131" s="273">
        <v>0</v>
      </c>
      <c r="G5131" s="273">
        <v>0</v>
      </c>
      <c r="H5131" s="274"/>
      <c r="I5131" s="275" t="s">
        <v>267</v>
      </c>
      <c r="J5131" s="271">
        <v>75606</v>
      </c>
      <c r="K5131" s="272">
        <v>15609</v>
      </c>
    </row>
    <row r="5132" spans="2:11" s="256" customFormat="1" ht="13.5" customHeight="1" x14ac:dyDescent="0.2">
      <c r="B5132" s="273"/>
      <c r="C5132" s="273"/>
      <c r="D5132" s="273"/>
      <c r="E5132" s="273"/>
      <c r="F5132" s="273">
        <v>0</v>
      </c>
      <c r="G5132" s="273">
        <v>0</v>
      </c>
      <c r="H5132" s="274"/>
      <c r="I5132" s="275" t="s">
        <v>268</v>
      </c>
      <c r="J5132" s="271">
        <v>75606</v>
      </c>
      <c r="K5132" s="272">
        <v>11524</v>
      </c>
    </row>
    <row r="5133" spans="2:11" s="256" customFormat="1" ht="13.5" customHeight="1" x14ac:dyDescent="0.2">
      <c r="B5133" s="273"/>
      <c r="C5133" s="273"/>
      <c r="D5133" s="273"/>
      <c r="E5133" s="273"/>
      <c r="F5133" s="273">
        <v>0</v>
      </c>
      <c r="G5133" s="273">
        <v>0</v>
      </c>
      <c r="H5133" s="274"/>
      <c r="I5133" s="275" t="s">
        <v>269</v>
      </c>
      <c r="J5133" s="271">
        <v>75606</v>
      </c>
      <c r="K5133" s="272">
        <v>15745</v>
      </c>
    </row>
    <row r="5134" spans="2:11" s="256" customFormat="1" ht="13.5" customHeight="1" x14ac:dyDescent="0.2">
      <c r="B5134" s="273"/>
      <c r="C5134" s="273"/>
      <c r="D5134" s="273"/>
      <c r="E5134" s="273"/>
      <c r="F5134" s="273">
        <v>0</v>
      </c>
      <c r="G5134" s="273">
        <v>0</v>
      </c>
      <c r="H5134" s="274"/>
      <c r="I5134" s="275" t="s">
        <v>270</v>
      </c>
      <c r="J5134" s="271">
        <v>75606</v>
      </c>
      <c r="K5134" s="272">
        <v>15545</v>
      </c>
    </row>
    <row r="5135" spans="2:11" s="256" customFormat="1" ht="13.5" customHeight="1" x14ac:dyDescent="0.2">
      <c r="B5135" s="268"/>
      <c r="C5135" s="268"/>
      <c r="D5135" s="268"/>
      <c r="E5135" s="268"/>
      <c r="F5135" s="268">
        <v>0</v>
      </c>
      <c r="G5135" s="268">
        <v>0</v>
      </c>
      <c r="H5135" s="269"/>
      <c r="I5135" s="270" t="s">
        <v>238</v>
      </c>
      <c r="J5135" s="271">
        <v>75606</v>
      </c>
      <c r="K5135" s="272">
        <v>13595</v>
      </c>
    </row>
    <row r="5136" spans="2:11" s="256" customFormat="1" ht="13.5" customHeight="1" x14ac:dyDescent="0.2">
      <c r="B5136" s="273"/>
      <c r="C5136" s="273"/>
      <c r="D5136" s="273"/>
      <c r="E5136" s="273"/>
      <c r="F5136" s="273">
        <v>0</v>
      </c>
      <c r="G5136" s="273">
        <v>0</v>
      </c>
      <c r="H5136" s="274"/>
      <c r="I5136" s="275" t="s">
        <v>271</v>
      </c>
      <c r="J5136" s="271">
        <v>75606</v>
      </c>
      <c r="K5136" s="272">
        <v>15610</v>
      </c>
    </row>
    <row r="5137" spans="2:11" s="256" customFormat="1" ht="13.5" customHeight="1" x14ac:dyDescent="0.2">
      <c r="B5137" s="273"/>
      <c r="C5137" s="273"/>
      <c r="D5137" s="273"/>
      <c r="E5137" s="273"/>
      <c r="F5137" s="273">
        <v>0</v>
      </c>
      <c r="G5137" s="273">
        <v>0</v>
      </c>
      <c r="H5137" s="274"/>
      <c r="I5137" s="275" t="s">
        <v>246</v>
      </c>
      <c r="J5137" s="271">
        <v>75606</v>
      </c>
      <c r="K5137" s="272">
        <v>15611</v>
      </c>
    </row>
    <row r="5138" spans="2:11" s="256" customFormat="1" ht="13.5" customHeight="1" x14ac:dyDescent="0.2">
      <c r="B5138" s="273"/>
      <c r="C5138" s="273"/>
      <c r="D5138" s="273"/>
      <c r="E5138" s="273"/>
      <c r="F5138" s="273">
        <v>0</v>
      </c>
      <c r="G5138" s="273">
        <v>0</v>
      </c>
      <c r="H5138" s="274"/>
      <c r="I5138" s="275" t="s">
        <v>272</v>
      </c>
      <c r="J5138" s="271">
        <v>75606</v>
      </c>
      <c r="K5138" s="272">
        <v>15608</v>
      </c>
    </row>
    <row r="5139" spans="2:11" s="256" customFormat="1" ht="13.5" customHeight="1" x14ac:dyDescent="0.2">
      <c r="B5139" s="268"/>
      <c r="C5139" s="268"/>
      <c r="D5139" s="268"/>
      <c r="E5139" s="268"/>
      <c r="F5139" s="268">
        <v>0</v>
      </c>
      <c r="G5139" s="268">
        <v>0</v>
      </c>
      <c r="H5139" s="269"/>
      <c r="I5139" s="270" t="s">
        <v>273</v>
      </c>
      <c r="J5139" s="271">
        <v>75606</v>
      </c>
      <c r="K5139" s="272">
        <v>15584</v>
      </c>
    </row>
    <row r="5140" spans="2:11" s="256" customFormat="1" ht="13.5" customHeight="1" x14ac:dyDescent="0.2">
      <c r="B5140" s="268"/>
      <c r="C5140" s="268"/>
      <c r="D5140" s="268"/>
      <c r="E5140" s="268"/>
      <c r="F5140" s="268">
        <v>0</v>
      </c>
      <c r="G5140" s="268">
        <v>0</v>
      </c>
      <c r="H5140" s="269"/>
      <c r="I5140" s="270" t="s">
        <v>274</v>
      </c>
      <c r="J5140" s="271">
        <v>75606</v>
      </c>
      <c r="K5140" s="272">
        <v>17728</v>
      </c>
    </row>
    <row r="5141" spans="2:11" s="256" customFormat="1" ht="13.5" customHeight="1" x14ac:dyDescent="0.2">
      <c r="B5141" s="268"/>
      <c r="C5141" s="268"/>
      <c r="D5141" s="268"/>
      <c r="E5141" s="268"/>
      <c r="F5141" s="268">
        <v>0</v>
      </c>
      <c r="G5141" s="268">
        <v>0</v>
      </c>
      <c r="H5141" s="269"/>
      <c r="I5141" s="270" t="s">
        <v>275</v>
      </c>
      <c r="J5141" s="271">
        <v>75606</v>
      </c>
      <c r="K5141" s="272">
        <v>15624</v>
      </c>
    </row>
    <row r="5142" spans="2:11" s="256" customFormat="1" ht="13.5" customHeight="1" x14ac:dyDescent="0.2">
      <c r="B5142" s="268"/>
      <c r="C5142" s="268"/>
      <c r="D5142" s="268"/>
      <c r="E5142" s="268"/>
      <c r="F5142" s="268">
        <v>99.622222222222206</v>
      </c>
      <c r="G5142" s="268">
        <v>99.622222222222206</v>
      </c>
      <c r="H5142" s="269"/>
      <c r="I5142" s="270" t="s">
        <v>276</v>
      </c>
      <c r="J5142" s="271">
        <v>75606</v>
      </c>
      <c r="K5142" s="272">
        <v>15644</v>
      </c>
    </row>
    <row r="5143" spans="2:11" s="256" customFormat="1" ht="13.5" customHeight="1" x14ac:dyDescent="0.2">
      <c r="B5143" s="268"/>
      <c r="C5143" s="268"/>
      <c r="D5143" s="268"/>
      <c r="E5143" s="268"/>
      <c r="F5143" s="268">
        <v>0.37777777777777799</v>
      </c>
      <c r="G5143" s="268">
        <v>0.37777777777777799</v>
      </c>
      <c r="H5143" s="269">
        <v>0.24</v>
      </c>
      <c r="I5143" s="270" t="s">
        <v>239</v>
      </c>
      <c r="J5143" s="271">
        <v>75606</v>
      </c>
      <c r="K5143" s="272">
        <v>15704</v>
      </c>
    </row>
    <row r="5144" spans="2:11" s="256" customFormat="1" ht="13.5" customHeight="1" x14ac:dyDescent="0.2">
      <c r="B5144" s="268"/>
      <c r="C5144" s="268"/>
      <c r="D5144" s="268"/>
      <c r="E5144" s="268"/>
      <c r="F5144" s="268">
        <v>0</v>
      </c>
      <c r="G5144" s="268">
        <v>0</v>
      </c>
      <c r="H5144" s="269"/>
      <c r="I5144" s="270" t="s">
        <v>277</v>
      </c>
      <c r="J5144" s="271">
        <v>75606</v>
      </c>
      <c r="K5144" s="272">
        <v>15749</v>
      </c>
    </row>
    <row r="5145" spans="2:11" s="256" customFormat="1" ht="13.5" customHeight="1" x14ac:dyDescent="0.2">
      <c r="B5145" s="268"/>
      <c r="C5145" s="268"/>
      <c r="D5145" s="268"/>
      <c r="E5145" s="268"/>
      <c r="F5145" s="268">
        <v>100</v>
      </c>
      <c r="G5145" s="268">
        <v>100</v>
      </c>
      <c r="H5145" s="269">
        <v>9.0666666666666706E-4</v>
      </c>
      <c r="I5145" s="270" t="s">
        <v>278</v>
      </c>
      <c r="J5145" s="271">
        <v>75606</v>
      </c>
      <c r="K5145" s="272">
        <v>11258</v>
      </c>
    </row>
    <row r="5146" spans="2:11" s="256" customFormat="1" ht="13.5" customHeight="1" x14ac:dyDescent="0.2">
      <c r="B5146" s="268"/>
      <c r="C5146" s="268"/>
      <c r="D5146" s="268"/>
      <c r="E5146" s="268"/>
      <c r="F5146" s="268">
        <v>0</v>
      </c>
      <c r="G5146" s="268">
        <v>0</v>
      </c>
      <c r="H5146" s="269"/>
      <c r="I5146" s="270" t="s">
        <v>240</v>
      </c>
      <c r="J5146" s="271">
        <v>75606</v>
      </c>
      <c r="K5146" s="272">
        <v>15705</v>
      </c>
    </row>
    <row r="5147" spans="2:11" s="256" customFormat="1" ht="13.5" customHeight="1" x14ac:dyDescent="0.2">
      <c r="B5147" s="268"/>
      <c r="C5147" s="268"/>
      <c r="D5147" s="268"/>
      <c r="E5147" s="268"/>
      <c r="F5147" s="268">
        <v>0</v>
      </c>
      <c r="G5147" s="268">
        <v>0</v>
      </c>
      <c r="H5147" s="269"/>
      <c r="I5147" s="270" t="s">
        <v>279</v>
      </c>
      <c r="J5147" s="271">
        <v>75606</v>
      </c>
      <c r="K5147" s="272">
        <v>16144</v>
      </c>
    </row>
    <row r="5148" spans="2:11" s="256" customFormat="1" ht="13.5" customHeight="1" x14ac:dyDescent="0.2">
      <c r="B5148" s="273"/>
      <c r="C5148" s="273"/>
      <c r="D5148" s="273"/>
      <c r="E5148" s="273"/>
      <c r="F5148" s="273">
        <v>0</v>
      </c>
      <c r="G5148" s="273">
        <v>0</v>
      </c>
      <c r="H5148" s="274"/>
      <c r="I5148" s="275" t="s">
        <v>508</v>
      </c>
      <c r="J5148" s="271">
        <v>75606</v>
      </c>
      <c r="K5148" s="272">
        <v>12755</v>
      </c>
    </row>
    <row r="5149" spans="2:11" s="256" customFormat="1" ht="13.5" customHeight="1" x14ac:dyDescent="0.2">
      <c r="B5149" s="273"/>
      <c r="C5149" s="273"/>
      <c r="D5149" s="273"/>
      <c r="E5149" s="273"/>
      <c r="F5149" s="273">
        <v>0</v>
      </c>
      <c r="G5149" s="273">
        <v>0</v>
      </c>
      <c r="H5149" s="274"/>
      <c r="I5149" s="275" t="s">
        <v>509</v>
      </c>
      <c r="J5149" s="271">
        <v>75606</v>
      </c>
      <c r="K5149" s="272">
        <v>12359</v>
      </c>
    </row>
    <row r="5150" spans="2:11" s="256" customFormat="1" ht="26.25" customHeight="1" x14ac:dyDescent="0.2"/>
    <row r="5151" spans="2:11" s="256" customFormat="1" ht="13.5" customHeight="1" x14ac:dyDescent="0.2">
      <c r="B5151" s="257"/>
      <c r="C5151" s="258"/>
      <c r="D5151" s="258"/>
      <c r="E5151" s="258"/>
      <c r="F5151" s="258"/>
      <c r="G5151" s="259"/>
      <c r="H5151" s="260" t="s">
        <v>431</v>
      </c>
      <c r="I5151" s="261"/>
      <c r="J5151" s="262" t="s">
        <v>228</v>
      </c>
      <c r="K5151" s="262" t="s">
        <v>229</v>
      </c>
    </row>
    <row r="5152" spans="2:11" s="256" customFormat="1" ht="13.5" customHeight="1" x14ac:dyDescent="0.2">
      <c r="B5152" s="263"/>
      <c r="C5152" s="264"/>
      <c r="D5152" s="264"/>
      <c r="E5152" s="264"/>
      <c r="F5152" s="369" t="s">
        <v>676</v>
      </c>
      <c r="G5152" s="369"/>
      <c r="H5152" s="369"/>
      <c r="I5152" s="261"/>
      <c r="J5152" s="261"/>
      <c r="K5152" s="265"/>
    </row>
    <row r="5153" spans="2:11" s="256" customFormat="1" ht="13.5" customHeight="1" x14ac:dyDescent="0.2">
      <c r="B5153" s="367" t="s">
        <v>231</v>
      </c>
      <c r="C5153" s="367"/>
      <c r="D5153" s="367" t="s">
        <v>232</v>
      </c>
      <c r="E5153" s="367"/>
      <c r="F5153" s="266" t="s">
        <v>232</v>
      </c>
      <c r="G5153" s="266" t="s">
        <v>232</v>
      </c>
      <c r="H5153" s="368" t="s">
        <v>231</v>
      </c>
      <c r="I5153" s="267" t="s">
        <v>233</v>
      </c>
      <c r="J5153" s="261"/>
      <c r="K5153" s="265"/>
    </row>
    <row r="5154" spans="2:11" s="256" customFormat="1" ht="13.5" customHeight="1" x14ac:dyDescent="0.2">
      <c r="B5154" s="266" t="s">
        <v>234</v>
      </c>
      <c r="C5154" s="266" t="s">
        <v>235</v>
      </c>
      <c r="D5154" s="266" t="s">
        <v>234</v>
      </c>
      <c r="E5154" s="266" t="s">
        <v>235</v>
      </c>
      <c r="F5154" s="266" t="s">
        <v>592</v>
      </c>
      <c r="G5154" s="266" t="s">
        <v>594</v>
      </c>
      <c r="H5154" s="368"/>
      <c r="I5154" s="261"/>
      <c r="J5154" s="261"/>
      <c r="K5154" s="265"/>
    </row>
    <row r="5155" spans="2:11" s="256" customFormat="1" ht="13.5" customHeight="1" x14ac:dyDescent="0.2">
      <c r="B5155" s="268"/>
      <c r="C5155" s="268"/>
      <c r="D5155" s="268"/>
      <c r="E5155" s="268"/>
      <c r="F5155" s="268">
        <v>0.90345301870672101</v>
      </c>
      <c r="G5155" s="268">
        <v>0.89013691170114007</v>
      </c>
      <c r="H5155" s="269">
        <v>5.1000000000000005</v>
      </c>
      <c r="I5155" s="270" t="s">
        <v>236</v>
      </c>
      <c r="J5155" s="271">
        <v>75673</v>
      </c>
      <c r="K5155" s="272">
        <v>13591</v>
      </c>
    </row>
    <row r="5156" spans="2:11" s="256" customFormat="1" ht="13.5" customHeight="1" x14ac:dyDescent="0.2">
      <c r="B5156" s="268"/>
      <c r="C5156" s="268"/>
      <c r="D5156" s="268"/>
      <c r="E5156" s="268"/>
      <c r="F5156" s="268">
        <v>0.90345301870672101</v>
      </c>
      <c r="G5156" s="268">
        <v>0.89013691170114007</v>
      </c>
      <c r="H5156" s="269">
        <v>5.1000000000000005</v>
      </c>
      <c r="I5156" s="270" t="s">
        <v>250</v>
      </c>
      <c r="J5156" s="271">
        <v>75673</v>
      </c>
      <c r="K5156" s="272">
        <v>19967</v>
      </c>
    </row>
    <row r="5157" spans="2:11" s="256" customFormat="1" ht="13.5" customHeight="1" x14ac:dyDescent="0.2">
      <c r="B5157" s="273"/>
      <c r="C5157" s="273"/>
      <c r="D5157" s="273"/>
      <c r="E5157" s="273"/>
      <c r="F5157" s="273">
        <v>0.90345301870672101</v>
      </c>
      <c r="G5157" s="273">
        <v>0.89013691170114007</v>
      </c>
      <c r="H5157" s="274">
        <v>5.1000000000000005</v>
      </c>
      <c r="I5157" s="275" t="s">
        <v>251</v>
      </c>
      <c r="J5157" s="271">
        <v>75673</v>
      </c>
      <c r="K5157" s="272">
        <v>15744</v>
      </c>
    </row>
    <row r="5158" spans="2:11" s="256" customFormat="1" ht="13.5" customHeight="1" x14ac:dyDescent="0.2">
      <c r="B5158" s="273"/>
      <c r="C5158" s="273"/>
      <c r="D5158" s="273"/>
      <c r="E5158" s="273"/>
      <c r="F5158" s="273">
        <v>0</v>
      </c>
      <c r="G5158" s="273">
        <v>0</v>
      </c>
      <c r="H5158" s="274"/>
      <c r="I5158" s="275" t="s">
        <v>252</v>
      </c>
      <c r="J5158" s="271">
        <v>75673</v>
      </c>
      <c r="K5158" s="272">
        <v>13462</v>
      </c>
    </row>
    <row r="5159" spans="2:11" s="256" customFormat="1" ht="13.5" customHeight="1" x14ac:dyDescent="0.2">
      <c r="B5159" s="273"/>
      <c r="C5159" s="273"/>
      <c r="D5159" s="273"/>
      <c r="E5159" s="273"/>
      <c r="F5159" s="273">
        <v>0</v>
      </c>
      <c r="G5159" s="273">
        <v>0</v>
      </c>
      <c r="H5159" s="274"/>
      <c r="I5159" s="275" t="s">
        <v>253</v>
      </c>
      <c r="J5159" s="271">
        <v>75673</v>
      </c>
      <c r="K5159" s="272">
        <v>15544</v>
      </c>
    </row>
    <row r="5160" spans="2:11" s="256" customFormat="1" ht="13.5" customHeight="1" x14ac:dyDescent="0.2">
      <c r="B5160" s="273"/>
      <c r="C5160" s="273"/>
      <c r="D5160" s="273"/>
      <c r="E5160" s="273"/>
      <c r="F5160" s="273">
        <v>0</v>
      </c>
      <c r="G5160" s="273">
        <v>0</v>
      </c>
      <c r="H5160" s="274"/>
      <c r="I5160" s="275" t="s">
        <v>254</v>
      </c>
      <c r="J5160" s="271">
        <v>75673</v>
      </c>
      <c r="K5160" s="272">
        <v>12978</v>
      </c>
    </row>
    <row r="5161" spans="2:11" s="256" customFormat="1" ht="13.5" customHeight="1" x14ac:dyDescent="0.2">
      <c r="B5161" s="268"/>
      <c r="C5161" s="268"/>
      <c r="D5161" s="268"/>
      <c r="E5161" s="268"/>
      <c r="F5161" s="268">
        <v>99.096546981293287</v>
      </c>
      <c r="G5161" s="268">
        <v>99.10986308829888</v>
      </c>
      <c r="H5161" s="269">
        <v>2.5373821833259704</v>
      </c>
      <c r="I5161" s="270" t="s">
        <v>237</v>
      </c>
      <c r="J5161" s="271">
        <v>75673</v>
      </c>
      <c r="K5161" s="272">
        <v>17726</v>
      </c>
    </row>
    <row r="5162" spans="2:11" s="256" customFormat="1" ht="13.5" customHeight="1" x14ac:dyDescent="0.2">
      <c r="B5162" s="273"/>
      <c r="C5162" s="273"/>
      <c r="D5162" s="273"/>
      <c r="E5162" s="273"/>
      <c r="F5162" s="273">
        <v>1.8071032677279999</v>
      </c>
      <c r="G5162" s="273">
        <v>3.1496195723014</v>
      </c>
      <c r="H5162" s="274"/>
      <c r="I5162" s="275" t="s">
        <v>255</v>
      </c>
      <c r="J5162" s="271">
        <v>75673</v>
      </c>
      <c r="K5162" s="272">
        <v>17727</v>
      </c>
    </row>
    <row r="5163" spans="2:11" s="256" customFormat="1" ht="13.5" customHeight="1" x14ac:dyDescent="0.2">
      <c r="B5163" s="268"/>
      <c r="C5163" s="268"/>
      <c r="D5163" s="268"/>
      <c r="E5163" s="268"/>
      <c r="F5163" s="268">
        <v>97.289443713565291</v>
      </c>
      <c r="G5163" s="268">
        <v>95.96024351599749</v>
      </c>
      <c r="H5163" s="269">
        <v>2.5845128016123895</v>
      </c>
      <c r="I5163" s="270" t="s">
        <v>256</v>
      </c>
      <c r="J5163" s="271">
        <v>75673</v>
      </c>
      <c r="K5163" s="272">
        <v>13592</v>
      </c>
    </row>
    <row r="5164" spans="2:11" s="256" customFormat="1" ht="13.5" customHeight="1" x14ac:dyDescent="0.2">
      <c r="B5164" s="273"/>
      <c r="C5164" s="273"/>
      <c r="D5164" s="273"/>
      <c r="E5164" s="273"/>
      <c r="F5164" s="273">
        <v>53.924203839953798</v>
      </c>
      <c r="G5164" s="273">
        <v>53.161483706854398</v>
      </c>
      <c r="H5164" s="274">
        <v>0.50457949914842304</v>
      </c>
      <c r="I5164" s="275" t="s">
        <v>257</v>
      </c>
      <c r="J5164" s="271">
        <v>75673</v>
      </c>
      <c r="K5164" s="272">
        <v>11566</v>
      </c>
    </row>
    <row r="5165" spans="2:11" s="256" customFormat="1" ht="13.5" customHeight="1" x14ac:dyDescent="0.2">
      <c r="B5165" s="273"/>
      <c r="C5165" s="273"/>
      <c r="D5165" s="273"/>
      <c r="E5165" s="273"/>
      <c r="F5165" s="273">
        <v>43.365239873611493</v>
      </c>
      <c r="G5165" s="273">
        <v>42.798759809143093</v>
      </c>
      <c r="H5165" s="274">
        <v>5.1708872273612991</v>
      </c>
      <c r="I5165" s="275" t="s">
        <v>258</v>
      </c>
      <c r="J5165" s="271">
        <v>75673</v>
      </c>
      <c r="K5165" s="272">
        <v>13419</v>
      </c>
    </row>
    <row r="5166" spans="2:11" s="256" customFormat="1" ht="13.5" customHeight="1" x14ac:dyDescent="0.2">
      <c r="B5166" s="273"/>
      <c r="C5166" s="273"/>
      <c r="D5166" s="273"/>
      <c r="E5166" s="273"/>
      <c r="F5166" s="273">
        <v>0</v>
      </c>
      <c r="G5166" s="273">
        <v>0</v>
      </c>
      <c r="H5166" s="274"/>
      <c r="I5166" s="275" t="s">
        <v>259</v>
      </c>
      <c r="J5166" s="271">
        <v>75673</v>
      </c>
      <c r="K5166" s="272">
        <v>11568</v>
      </c>
    </row>
    <row r="5167" spans="2:11" s="256" customFormat="1" ht="13.5" customHeight="1" x14ac:dyDescent="0.2">
      <c r="B5167" s="273"/>
      <c r="C5167" s="273"/>
      <c r="D5167" s="273"/>
      <c r="E5167" s="273"/>
      <c r="F5167" s="273">
        <v>0</v>
      </c>
      <c r="G5167" s="273">
        <v>0</v>
      </c>
      <c r="H5167" s="274"/>
      <c r="I5167" s="275" t="s">
        <v>260</v>
      </c>
      <c r="J5167" s="271">
        <v>75673</v>
      </c>
      <c r="K5167" s="272">
        <v>12479</v>
      </c>
    </row>
    <row r="5168" spans="2:11" s="256" customFormat="1" ht="13.5" customHeight="1" x14ac:dyDescent="0.2">
      <c r="B5168" s="273"/>
      <c r="C5168" s="273"/>
      <c r="D5168" s="273"/>
      <c r="E5168" s="273"/>
      <c r="F5168" s="273">
        <v>0</v>
      </c>
      <c r="G5168" s="273">
        <v>0</v>
      </c>
      <c r="H5168" s="274"/>
      <c r="I5168" s="275" t="s">
        <v>261</v>
      </c>
      <c r="J5168" s="271">
        <v>75673</v>
      </c>
      <c r="K5168" s="272">
        <v>12480</v>
      </c>
    </row>
    <row r="5169" spans="2:11" s="256" customFormat="1" ht="13.5" customHeight="1" x14ac:dyDescent="0.2">
      <c r="B5169" s="273"/>
      <c r="C5169" s="273"/>
      <c r="D5169" s="273"/>
      <c r="E5169" s="273"/>
      <c r="F5169" s="273">
        <v>0</v>
      </c>
      <c r="G5169" s="273">
        <v>0</v>
      </c>
      <c r="H5169" s="274"/>
      <c r="I5169" s="275" t="s">
        <v>262</v>
      </c>
      <c r="J5169" s="271">
        <v>75673</v>
      </c>
      <c r="K5169" s="272">
        <v>11578</v>
      </c>
    </row>
    <row r="5170" spans="2:11" s="256" customFormat="1" ht="13.5" customHeight="1" x14ac:dyDescent="0.2">
      <c r="B5170" s="273"/>
      <c r="C5170" s="273"/>
      <c r="D5170" s="273"/>
      <c r="E5170" s="273"/>
      <c r="F5170" s="273">
        <v>0</v>
      </c>
      <c r="G5170" s="273">
        <v>0</v>
      </c>
      <c r="H5170" s="274"/>
      <c r="I5170" s="275" t="s">
        <v>263</v>
      </c>
      <c r="J5170" s="271">
        <v>75673</v>
      </c>
      <c r="K5170" s="272">
        <v>12497</v>
      </c>
    </row>
    <row r="5171" spans="2:11" s="256" customFormat="1" ht="13.5" customHeight="1" x14ac:dyDescent="0.2">
      <c r="B5171" s="273"/>
      <c r="C5171" s="273"/>
      <c r="D5171" s="273"/>
      <c r="E5171" s="273"/>
      <c r="F5171" s="273">
        <v>0</v>
      </c>
      <c r="G5171" s="273">
        <v>0</v>
      </c>
      <c r="H5171" s="274"/>
      <c r="I5171" s="275" t="s">
        <v>264</v>
      </c>
      <c r="J5171" s="271">
        <v>75673</v>
      </c>
      <c r="K5171" s="272">
        <v>15546</v>
      </c>
    </row>
    <row r="5172" spans="2:11" s="256" customFormat="1" ht="13.5" customHeight="1" x14ac:dyDescent="0.2">
      <c r="B5172" s="273"/>
      <c r="C5172" s="273"/>
      <c r="D5172" s="273"/>
      <c r="E5172" s="273"/>
      <c r="F5172" s="273">
        <v>0</v>
      </c>
      <c r="G5172" s="273">
        <v>0</v>
      </c>
      <c r="H5172" s="274"/>
      <c r="I5172" s="275" t="s">
        <v>265</v>
      </c>
      <c r="J5172" s="271">
        <v>75673</v>
      </c>
      <c r="K5172" s="272">
        <v>12481</v>
      </c>
    </row>
    <row r="5173" spans="2:11" s="256" customFormat="1" ht="13.5" customHeight="1" x14ac:dyDescent="0.2">
      <c r="B5173" s="268"/>
      <c r="C5173" s="268"/>
      <c r="D5173" s="268"/>
      <c r="E5173" s="268"/>
      <c r="F5173" s="268">
        <v>0</v>
      </c>
      <c r="G5173" s="268">
        <v>0</v>
      </c>
      <c r="H5173" s="269"/>
      <c r="I5173" s="270" t="s">
        <v>266</v>
      </c>
      <c r="J5173" s="271">
        <v>75673</v>
      </c>
      <c r="K5173" s="272">
        <v>13594</v>
      </c>
    </row>
    <row r="5174" spans="2:11" s="256" customFormat="1" ht="13.5" customHeight="1" x14ac:dyDescent="0.2">
      <c r="B5174" s="273"/>
      <c r="C5174" s="273"/>
      <c r="D5174" s="273"/>
      <c r="E5174" s="273"/>
      <c r="F5174" s="273">
        <v>0</v>
      </c>
      <c r="G5174" s="273">
        <v>0</v>
      </c>
      <c r="H5174" s="274"/>
      <c r="I5174" s="275" t="s">
        <v>267</v>
      </c>
      <c r="J5174" s="271">
        <v>75673</v>
      </c>
      <c r="K5174" s="272">
        <v>15609</v>
      </c>
    </row>
    <row r="5175" spans="2:11" s="256" customFormat="1" ht="13.5" customHeight="1" x14ac:dyDescent="0.2">
      <c r="B5175" s="273"/>
      <c r="C5175" s="273"/>
      <c r="D5175" s="273"/>
      <c r="E5175" s="273"/>
      <c r="F5175" s="273">
        <v>0</v>
      </c>
      <c r="G5175" s="273">
        <v>0</v>
      </c>
      <c r="H5175" s="274"/>
      <c r="I5175" s="275" t="s">
        <v>268</v>
      </c>
      <c r="J5175" s="271">
        <v>75673</v>
      </c>
      <c r="K5175" s="272">
        <v>11524</v>
      </c>
    </row>
    <row r="5176" spans="2:11" s="256" customFormat="1" ht="13.5" customHeight="1" x14ac:dyDescent="0.2">
      <c r="B5176" s="273"/>
      <c r="C5176" s="273"/>
      <c r="D5176" s="273"/>
      <c r="E5176" s="273"/>
      <c r="F5176" s="273">
        <v>0</v>
      </c>
      <c r="G5176" s="273">
        <v>0</v>
      </c>
      <c r="H5176" s="274"/>
      <c r="I5176" s="275" t="s">
        <v>269</v>
      </c>
      <c r="J5176" s="271">
        <v>75673</v>
      </c>
      <c r="K5176" s="272">
        <v>15745</v>
      </c>
    </row>
    <row r="5177" spans="2:11" s="256" customFormat="1" ht="13.5" customHeight="1" x14ac:dyDescent="0.2">
      <c r="B5177" s="273"/>
      <c r="C5177" s="273"/>
      <c r="D5177" s="273"/>
      <c r="E5177" s="273"/>
      <c r="F5177" s="273">
        <v>0</v>
      </c>
      <c r="G5177" s="273">
        <v>0</v>
      </c>
      <c r="H5177" s="274"/>
      <c r="I5177" s="275" t="s">
        <v>270</v>
      </c>
      <c r="J5177" s="271">
        <v>75673</v>
      </c>
      <c r="K5177" s="272">
        <v>15545</v>
      </c>
    </row>
    <row r="5178" spans="2:11" s="256" customFormat="1" ht="13.5" customHeight="1" x14ac:dyDescent="0.2">
      <c r="B5178" s="268"/>
      <c r="C5178" s="268"/>
      <c r="D5178" s="268">
        <v>0</v>
      </c>
      <c r="E5178" s="268">
        <v>0</v>
      </c>
      <c r="F5178" s="268">
        <v>0</v>
      </c>
      <c r="G5178" s="268">
        <v>0</v>
      </c>
      <c r="H5178" s="269"/>
      <c r="I5178" s="270" t="s">
        <v>238</v>
      </c>
      <c r="J5178" s="271">
        <v>75673</v>
      </c>
      <c r="K5178" s="272">
        <v>13595</v>
      </c>
    </row>
    <row r="5179" spans="2:11" s="256" customFormat="1" ht="13.5" customHeight="1" x14ac:dyDescent="0.2">
      <c r="B5179" s="273"/>
      <c r="C5179" s="273"/>
      <c r="D5179" s="273"/>
      <c r="E5179" s="273"/>
      <c r="F5179" s="273">
        <v>0</v>
      </c>
      <c r="G5179" s="273">
        <v>0</v>
      </c>
      <c r="H5179" s="274"/>
      <c r="I5179" s="275" t="s">
        <v>271</v>
      </c>
      <c r="J5179" s="271">
        <v>75673</v>
      </c>
      <c r="K5179" s="272">
        <v>15610</v>
      </c>
    </row>
    <row r="5180" spans="2:11" s="256" customFormat="1" ht="13.5" customHeight="1" x14ac:dyDescent="0.2">
      <c r="B5180" s="273"/>
      <c r="C5180" s="273"/>
      <c r="D5180" s="273"/>
      <c r="E5180" s="273"/>
      <c r="F5180" s="273">
        <v>0</v>
      </c>
      <c r="G5180" s="273">
        <v>0</v>
      </c>
      <c r="H5180" s="274"/>
      <c r="I5180" s="275" t="s">
        <v>246</v>
      </c>
      <c r="J5180" s="271">
        <v>75673</v>
      </c>
      <c r="K5180" s="272">
        <v>15611</v>
      </c>
    </row>
    <row r="5181" spans="2:11" s="256" customFormat="1" ht="13.5" customHeight="1" x14ac:dyDescent="0.2">
      <c r="B5181" s="273"/>
      <c r="C5181" s="273"/>
      <c r="D5181" s="273"/>
      <c r="E5181" s="273"/>
      <c r="F5181" s="273">
        <v>0</v>
      </c>
      <c r="G5181" s="273">
        <v>0</v>
      </c>
      <c r="H5181" s="274"/>
      <c r="I5181" s="275" t="s">
        <v>272</v>
      </c>
      <c r="J5181" s="271">
        <v>75673</v>
      </c>
      <c r="K5181" s="272">
        <v>15608</v>
      </c>
    </row>
    <row r="5182" spans="2:11" s="256" customFormat="1" ht="13.5" customHeight="1" x14ac:dyDescent="0.2">
      <c r="B5182" s="268"/>
      <c r="C5182" s="268"/>
      <c r="D5182" s="268"/>
      <c r="E5182" s="268"/>
      <c r="F5182" s="268">
        <v>0</v>
      </c>
      <c r="G5182" s="268">
        <v>0</v>
      </c>
      <c r="H5182" s="269"/>
      <c r="I5182" s="270" t="s">
        <v>273</v>
      </c>
      <c r="J5182" s="271">
        <v>75673</v>
      </c>
      <c r="K5182" s="272">
        <v>15584</v>
      </c>
    </row>
    <row r="5183" spans="2:11" s="256" customFormat="1" ht="13.5" customHeight="1" x14ac:dyDescent="0.2">
      <c r="B5183" s="268"/>
      <c r="C5183" s="268"/>
      <c r="D5183" s="268"/>
      <c r="E5183" s="268"/>
      <c r="F5183" s="268">
        <v>0</v>
      </c>
      <c r="G5183" s="268">
        <v>0</v>
      </c>
      <c r="H5183" s="269"/>
      <c r="I5183" s="270" t="s">
        <v>274</v>
      </c>
      <c r="J5183" s="271">
        <v>75673</v>
      </c>
      <c r="K5183" s="272">
        <v>17728</v>
      </c>
    </row>
    <row r="5184" spans="2:11" s="256" customFormat="1" ht="13.5" customHeight="1" x14ac:dyDescent="0.2">
      <c r="B5184" s="268"/>
      <c r="C5184" s="268"/>
      <c r="D5184" s="268"/>
      <c r="E5184" s="268"/>
      <c r="F5184" s="268">
        <v>0</v>
      </c>
      <c r="G5184" s="268">
        <v>0</v>
      </c>
      <c r="H5184" s="269"/>
      <c r="I5184" s="270" t="s">
        <v>275</v>
      </c>
      <c r="J5184" s="271">
        <v>75673</v>
      </c>
      <c r="K5184" s="272">
        <v>15624</v>
      </c>
    </row>
    <row r="5185" spans="2:11" s="256" customFormat="1" ht="13.5" customHeight="1" x14ac:dyDescent="0.2">
      <c r="B5185" s="268"/>
      <c r="C5185" s="268"/>
      <c r="D5185" s="268"/>
      <c r="E5185" s="268"/>
      <c r="F5185" s="268">
        <v>1.8071032677279999</v>
      </c>
      <c r="G5185" s="268">
        <v>3.1496195723014</v>
      </c>
      <c r="H5185" s="269"/>
      <c r="I5185" s="270" t="s">
        <v>276</v>
      </c>
      <c r="J5185" s="271">
        <v>75673</v>
      </c>
      <c r="K5185" s="272">
        <v>15644</v>
      </c>
    </row>
    <row r="5186" spans="2:11" s="256" customFormat="1" ht="13.5" customHeight="1" x14ac:dyDescent="0.2">
      <c r="B5186" s="268"/>
      <c r="C5186" s="268"/>
      <c r="D5186" s="268">
        <v>0</v>
      </c>
      <c r="E5186" s="268">
        <v>0</v>
      </c>
      <c r="F5186" s="268">
        <v>0</v>
      </c>
      <c r="G5186" s="268">
        <v>0</v>
      </c>
      <c r="H5186" s="269"/>
      <c r="I5186" s="270" t="s">
        <v>239</v>
      </c>
      <c r="J5186" s="271">
        <v>75673</v>
      </c>
      <c r="K5186" s="272">
        <v>15704</v>
      </c>
    </row>
    <row r="5187" spans="2:11" s="256" customFormat="1" ht="13.5" customHeight="1" x14ac:dyDescent="0.2">
      <c r="B5187" s="268"/>
      <c r="C5187" s="268"/>
      <c r="D5187" s="268"/>
      <c r="E5187" s="268"/>
      <c r="F5187" s="268">
        <v>0</v>
      </c>
      <c r="G5187" s="268">
        <v>0</v>
      </c>
      <c r="H5187" s="269"/>
      <c r="I5187" s="270" t="s">
        <v>277</v>
      </c>
      <c r="J5187" s="271">
        <v>75673</v>
      </c>
      <c r="K5187" s="272">
        <v>15749</v>
      </c>
    </row>
    <row r="5188" spans="2:11" s="256" customFormat="1" ht="13.5" customHeight="1" x14ac:dyDescent="0.2">
      <c r="B5188" s="268"/>
      <c r="C5188" s="268"/>
      <c r="D5188" s="268"/>
      <c r="E5188" s="268"/>
      <c r="F5188" s="268">
        <v>100</v>
      </c>
      <c r="G5188" s="268">
        <v>100</v>
      </c>
      <c r="H5188" s="269">
        <v>2.5605342313486199</v>
      </c>
      <c r="I5188" s="270" t="s">
        <v>278</v>
      </c>
      <c r="J5188" s="271">
        <v>75673</v>
      </c>
      <c r="K5188" s="272">
        <v>11258</v>
      </c>
    </row>
    <row r="5189" spans="2:11" s="256" customFormat="1" ht="13.5" customHeight="1" x14ac:dyDescent="0.2">
      <c r="B5189" s="268"/>
      <c r="C5189" s="268"/>
      <c r="D5189" s="268">
        <v>100</v>
      </c>
      <c r="E5189" s="268">
        <v>0</v>
      </c>
      <c r="F5189" s="268">
        <v>98.19289673227199</v>
      </c>
      <c r="G5189" s="268">
        <v>96.850380427698596</v>
      </c>
      <c r="H5189" s="269">
        <v>2.6076572914739997</v>
      </c>
      <c r="I5189" s="270" t="s">
        <v>240</v>
      </c>
      <c r="J5189" s="271">
        <v>75673</v>
      </c>
      <c r="K5189" s="272">
        <v>15705</v>
      </c>
    </row>
    <row r="5190" spans="2:11" s="256" customFormat="1" ht="13.5" customHeight="1" x14ac:dyDescent="0.2">
      <c r="B5190" s="268"/>
      <c r="C5190" s="268"/>
      <c r="D5190" s="268"/>
      <c r="E5190" s="268"/>
      <c r="F5190" s="268">
        <v>0</v>
      </c>
      <c r="G5190" s="268">
        <v>0</v>
      </c>
      <c r="H5190" s="269"/>
      <c r="I5190" s="270" t="s">
        <v>279</v>
      </c>
      <c r="J5190" s="271">
        <v>75673</v>
      </c>
      <c r="K5190" s="272">
        <v>16144</v>
      </c>
    </row>
    <row r="5191" spans="2:11" s="256" customFormat="1" ht="13.5" customHeight="1" x14ac:dyDescent="0.2">
      <c r="B5191" s="273"/>
      <c r="C5191" s="273"/>
      <c r="D5191" s="273"/>
      <c r="E5191" s="273"/>
      <c r="F5191" s="273">
        <v>0</v>
      </c>
      <c r="G5191" s="273">
        <v>0</v>
      </c>
      <c r="H5191" s="274"/>
      <c r="I5191" s="275" t="s">
        <v>508</v>
      </c>
      <c r="J5191" s="271">
        <v>75673</v>
      </c>
      <c r="K5191" s="272">
        <v>12755</v>
      </c>
    </row>
    <row r="5192" spans="2:11" s="256" customFormat="1" ht="13.5" customHeight="1" x14ac:dyDescent="0.2">
      <c r="B5192" s="273"/>
      <c r="C5192" s="273"/>
      <c r="D5192" s="273"/>
      <c r="E5192" s="273"/>
      <c r="F5192" s="273">
        <v>0</v>
      </c>
      <c r="G5192" s="273">
        <v>0</v>
      </c>
      <c r="H5192" s="274"/>
      <c r="I5192" s="275" t="s">
        <v>509</v>
      </c>
      <c r="J5192" s="271">
        <v>75673</v>
      </c>
      <c r="K5192" s="272">
        <v>12359</v>
      </c>
    </row>
    <row r="5193" spans="2:11" s="256" customFormat="1" ht="26.25" customHeight="1" x14ac:dyDescent="0.2"/>
    <row r="5194" spans="2:11" s="256" customFormat="1" ht="13.5" customHeight="1" x14ac:dyDescent="0.2">
      <c r="B5194" s="257"/>
      <c r="C5194" s="258"/>
      <c r="D5194" s="258"/>
      <c r="E5194" s="258"/>
      <c r="F5194" s="258"/>
      <c r="G5194" s="259"/>
      <c r="H5194" s="260" t="s">
        <v>432</v>
      </c>
      <c r="I5194" s="261"/>
      <c r="J5194" s="262" t="s">
        <v>228</v>
      </c>
      <c r="K5194" s="262" t="s">
        <v>229</v>
      </c>
    </row>
    <row r="5195" spans="2:11" s="256" customFormat="1" ht="13.5" customHeight="1" x14ac:dyDescent="0.2">
      <c r="B5195" s="263"/>
      <c r="C5195" s="264"/>
      <c r="D5195" s="264"/>
      <c r="E5195" s="264"/>
      <c r="F5195" s="369" t="s">
        <v>677</v>
      </c>
      <c r="G5195" s="369"/>
      <c r="H5195" s="369"/>
      <c r="I5195" s="261"/>
      <c r="J5195" s="261"/>
      <c r="K5195" s="265"/>
    </row>
    <row r="5196" spans="2:11" s="256" customFormat="1" ht="13.5" customHeight="1" x14ac:dyDescent="0.2">
      <c r="B5196" s="367" t="s">
        <v>231</v>
      </c>
      <c r="C5196" s="367"/>
      <c r="D5196" s="367" t="s">
        <v>232</v>
      </c>
      <c r="E5196" s="367"/>
      <c r="F5196" s="266" t="s">
        <v>232</v>
      </c>
      <c r="G5196" s="266" t="s">
        <v>232</v>
      </c>
      <c r="H5196" s="368" t="s">
        <v>231</v>
      </c>
      <c r="I5196" s="267" t="s">
        <v>233</v>
      </c>
      <c r="J5196" s="261"/>
      <c r="K5196" s="265"/>
    </row>
    <row r="5197" spans="2:11" s="256" customFormat="1" ht="13.5" customHeight="1" x14ac:dyDescent="0.2">
      <c r="B5197" s="266" t="s">
        <v>234</v>
      </c>
      <c r="C5197" s="266" t="s">
        <v>235</v>
      </c>
      <c r="D5197" s="266" t="s">
        <v>234</v>
      </c>
      <c r="E5197" s="266" t="s">
        <v>235</v>
      </c>
      <c r="F5197" s="266" t="s">
        <v>592</v>
      </c>
      <c r="G5197" s="266" t="s">
        <v>594</v>
      </c>
      <c r="H5197" s="368"/>
      <c r="I5197" s="261"/>
      <c r="J5197" s="261"/>
      <c r="K5197" s="265"/>
    </row>
    <row r="5198" spans="2:11" s="256" customFormat="1" ht="13.5" customHeight="1" x14ac:dyDescent="0.2">
      <c r="B5198" s="268"/>
      <c r="C5198" s="268"/>
      <c r="D5198" s="268"/>
      <c r="E5198" s="268"/>
      <c r="F5198" s="268">
        <v>35.432884041826895</v>
      </c>
      <c r="G5198" s="268">
        <v>35.547928238636793</v>
      </c>
      <c r="H5198" s="269">
        <v>2.8329984250873097</v>
      </c>
      <c r="I5198" s="270" t="s">
        <v>236</v>
      </c>
      <c r="J5198" s="271">
        <v>75762</v>
      </c>
      <c r="K5198" s="272">
        <v>13591</v>
      </c>
    </row>
    <row r="5199" spans="2:11" s="256" customFormat="1" ht="13.5" customHeight="1" x14ac:dyDescent="0.2">
      <c r="B5199" s="268"/>
      <c r="C5199" s="268"/>
      <c r="D5199" s="268"/>
      <c r="E5199" s="268"/>
      <c r="F5199" s="268">
        <v>35.432884041826895</v>
      </c>
      <c r="G5199" s="268">
        <v>35.547928238636793</v>
      </c>
      <c r="H5199" s="269">
        <v>2.8329984250873097</v>
      </c>
      <c r="I5199" s="270" t="s">
        <v>250</v>
      </c>
      <c r="J5199" s="271">
        <v>75762</v>
      </c>
      <c r="K5199" s="272">
        <v>19967</v>
      </c>
    </row>
    <row r="5200" spans="2:11" s="256" customFormat="1" ht="13.5" customHeight="1" x14ac:dyDescent="0.2">
      <c r="B5200" s="273"/>
      <c r="C5200" s="273"/>
      <c r="D5200" s="273"/>
      <c r="E5200" s="273"/>
      <c r="F5200" s="273">
        <v>14.293372514371899</v>
      </c>
      <c r="G5200" s="273">
        <v>14.305812556967799</v>
      </c>
      <c r="H5200" s="274">
        <v>3.0720023764712403</v>
      </c>
      <c r="I5200" s="275" t="s">
        <v>251</v>
      </c>
      <c r="J5200" s="271">
        <v>75762</v>
      </c>
      <c r="K5200" s="272">
        <v>15744</v>
      </c>
    </row>
    <row r="5201" spans="2:11" s="256" customFormat="1" ht="13.5" customHeight="1" x14ac:dyDescent="0.2">
      <c r="B5201" s="273"/>
      <c r="C5201" s="273"/>
      <c r="D5201" s="273"/>
      <c r="E5201" s="273"/>
      <c r="F5201" s="273">
        <v>21.139511527454999</v>
      </c>
      <c r="G5201" s="273">
        <v>21.242115681668999</v>
      </c>
      <c r="H5201" s="274">
        <v>2.6713971267270997</v>
      </c>
      <c r="I5201" s="275" t="s">
        <v>252</v>
      </c>
      <c r="J5201" s="271">
        <v>75762</v>
      </c>
      <c r="K5201" s="272">
        <v>13462</v>
      </c>
    </row>
    <row r="5202" spans="2:11" s="256" customFormat="1" ht="13.5" customHeight="1" x14ac:dyDescent="0.2">
      <c r="B5202" s="273"/>
      <c r="C5202" s="273"/>
      <c r="D5202" s="273"/>
      <c r="E5202" s="273"/>
      <c r="F5202" s="273">
        <v>0</v>
      </c>
      <c r="G5202" s="273">
        <v>0</v>
      </c>
      <c r="H5202" s="274"/>
      <c r="I5202" s="275" t="s">
        <v>253</v>
      </c>
      <c r="J5202" s="271">
        <v>75762</v>
      </c>
      <c r="K5202" s="272">
        <v>15544</v>
      </c>
    </row>
    <row r="5203" spans="2:11" s="256" customFormat="1" ht="13.5" customHeight="1" x14ac:dyDescent="0.2">
      <c r="B5203" s="273"/>
      <c r="C5203" s="273"/>
      <c r="D5203" s="273"/>
      <c r="E5203" s="273"/>
      <c r="F5203" s="273">
        <v>0</v>
      </c>
      <c r="G5203" s="273">
        <v>0</v>
      </c>
      <c r="H5203" s="274"/>
      <c r="I5203" s="275" t="s">
        <v>254</v>
      </c>
      <c r="J5203" s="271">
        <v>75762</v>
      </c>
      <c r="K5203" s="272">
        <v>12978</v>
      </c>
    </row>
    <row r="5204" spans="2:11" s="256" customFormat="1" ht="13.5" customHeight="1" x14ac:dyDescent="0.2">
      <c r="B5204" s="268"/>
      <c r="C5204" s="268"/>
      <c r="D5204" s="268"/>
      <c r="E5204" s="268"/>
      <c r="F5204" s="268">
        <v>41.450980037284403</v>
      </c>
      <c r="G5204" s="268">
        <v>41.362452199579096</v>
      </c>
      <c r="H5204" s="269">
        <v>2.8084638028858695</v>
      </c>
      <c r="I5204" s="270" t="s">
        <v>237</v>
      </c>
      <c r="J5204" s="271">
        <v>75762</v>
      </c>
      <c r="K5204" s="272">
        <v>17726</v>
      </c>
    </row>
    <row r="5205" spans="2:11" s="256" customFormat="1" ht="13.5" customHeight="1" x14ac:dyDescent="0.2">
      <c r="B5205" s="273"/>
      <c r="C5205" s="273"/>
      <c r="D5205" s="273"/>
      <c r="E5205" s="273"/>
      <c r="F5205" s="273">
        <v>5.9715769727968597</v>
      </c>
      <c r="G5205" s="273">
        <v>5.8581735289496999</v>
      </c>
      <c r="H5205" s="274"/>
      <c r="I5205" s="275" t="s">
        <v>255</v>
      </c>
      <c r="J5205" s="271">
        <v>75762</v>
      </c>
      <c r="K5205" s="272">
        <v>17727</v>
      </c>
    </row>
    <row r="5206" spans="2:11" s="256" customFormat="1" ht="13.5" customHeight="1" x14ac:dyDescent="0.2">
      <c r="B5206" s="268"/>
      <c r="C5206" s="268"/>
      <c r="D5206" s="268"/>
      <c r="E5206" s="268"/>
      <c r="F5206" s="268">
        <v>35.479403064487499</v>
      </c>
      <c r="G5206" s="268">
        <v>35.504278670629397</v>
      </c>
      <c r="H5206" s="269">
        <v>3.2811594044371097</v>
      </c>
      <c r="I5206" s="270" t="s">
        <v>256</v>
      </c>
      <c r="J5206" s="271">
        <v>75762</v>
      </c>
      <c r="K5206" s="272">
        <v>13592</v>
      </c>
    </row>
    <row r="5207" spans="2:11" s="256" customFormat="1" ht="13.5" customHeight="1" x14ac:dyDescent="0.2">
      <c r="B5207" s="273"/>
      <c r="C5207" s="273"/>
      <c r="D5207" s="273"/>
      <c r="E5207" s="273"/>
      <c r="F5207" s="273">
        <v>7.4857700568314893</v>
      </c>
      <c r="G5207" s="273">
        <v>7.4949181404841996</v>
      </c>
      <c r="H5207" s="274">
        <v>0.70136606592218598</v>
      </c>
      <c r="I5207" s="275" t="s">
        <v>257</v>
      </c>
      <c r="J5207" s="271">
        <v>75762</v>
      </c>
      <c r="K5207" s="272">
        <v>11566</v>
      </c>
    </row>
    <row r="5208" spans="2:11" s="256" customFormat="1" ht="13.5" customHeight="1" x14ac:dyDescent="0.2">
      <c r="B5208" s="273"/>
      <c r="C5208" s="273"/>
      <c r="D5208" s="273"/>
      <c r="E5208" s="273"/>
      <c r="F5208" s="273">
        <v>19.823092343018899</v>
      </c>
      <c r="G5208" s="273">
        <v>19.853002252280898</v>
      </c>
      <c r="H5208" s="274">
        <v>4.23172973732302</v>
      </c>
      <c r="I5208" s="275" t="s">
        <v>258</v>
      </c>
      <c r="J5208" s="271">
        <v>75762</v>
      </c>
      <c r="K5208" s="272">
        <v>13419</v>
      </c>
    </row>
    <row r="5209" spans="2:11" s="256" customFormat="1" ht="13.5" customHeight="1" x14ac:dyDescent="0.2">
      <c r="B5209" s="273"/>
      <c r="C5209" s="273"/>
      <c r="D5209" s="273"/>
      <c r="E5209" s="273"/>
      <c r="F5209" s="273">
        <v>0</v>
      </c>
      <c r="G5209" s="273">
        <v>0</v>
      </c>
      <c r="H5209" s="274"/>
      <c r="I5209" s="275" t="s">
        <v>259</v>
      </c>
      <c r="J5209" s="271">
        <v>75762</v>
      </c>
      <c r="K5209" s="272">
        <v>11568</v>
      </c>
    </row>
    <row r="5210" spans="2:11" s="256" customFormat="1" ht="13.5" customHeight="1" x14ac:dyDescent="0.2">
      <c r="B5210" s="273"/>
      <c r="C5210" s="273"/>
      <c r="D5210" s="273"/>
      <c r="E5210" s="273"/>
      <c r="F5210" s="273">
        <v>5.9478061421442696</v>
      </c>
      <c r="G5210" s="273">
        <v>5.9314090319980792</v>
      </c>
      <c r="H5210" s="274">
        <v>4.1068861750302696</v>
      </c>
      <c r="I5210" s="275" t="s">
        <v>260</v>
      </c>
      <c r="J5210" s="271">
        <v>75762</v>
      </c>
      <c r="K5210" s="272">
        <v>12479</v>
      </c>
    </row>
    <row r="5211" spans="2:11" s="256" customFormat="1" ht="13.5" customHeight="1" x14ac:dyDescent="0.2">
      <c r="B5211" s="273"/>
      <c r="C5211" s="273"/>
      <c r="D5211" s="273"/>
      <c r="E5211" s="273"/>
      <c r="F5211" s="273">
        <v>2.2227345224928601</v>
      </c>
      <c r="G5211" s="273">
        <v>2.2249492458662301</v>
      </c>
      <c r="H5211" s="274">
        <v>1.2823752608644601</v>
      </c>
      <c r="I5211" s="275" t="s">
        <v>261</v>
      </c>
      <c r="J5211" s="271">
        <v>75762</v>
      </c>
      <c r="K5211" s="272">
        <v>12480</v>
      </c>
    </row>
    <row r="5212" spans="2:11" s="256" customFormat="1" ht="13.5" customHeight="1" x14ac:dyDescent="0.2">
      <c r="B5212" s="273"/>
      <c r="C5212" s="273"/>
      <c r="D5212" s="273"/>
      <c r="E5212" s="273"/>
      <c r="F5212" s="273">
        <v>0</v>
      </c>
      <c r="G5212" s="273">
        <v>0</v>
      </c>
      <c r="H5212" s="274"/>
      <c r="I5212" s="275" t="s">
        <v>262</v>
      </c>
      <c r="J5212" s="271">
        <v>75762</v>
      </c>
      <c r="K5212" s="272">
        <v>11578</v>
      </c>
    </row>
    <row r="5213" spans="2:11" s="256" customFormat="1" ht="13.5" customHeight="1" x14ac:dyDescent="0.2">
      <c r="B5213" s="273"/>
      <c r="C5213" s="273"/>
      <c r="D5213" s="273"/>
      <c r="E5213" s="273"/>
      <c r="F5213" s="273">
        <v>0</v>
      </c>
      <c r="G5213" s="273">
        <v>0</v>
      </c>
      <c r="H5213" s="274"/>
      <c r="I5213" s="275" t="s">
        <v>263</v>
      </c>
      <c r="J5213" s="271">
        <v>75762</v>
      </c>
      <c r="K5213" s="272">
        <v>12497</v>
      </c>
    </row>
    <row r="5214" spans="2:11" s="256" customFormat="1" ht="13.5" customHeight="1" x14ac:dyDescent="0.2">
      <c r="B5214" s="273"/>
      <c r="C5214" s="273"/>
      <c r="D5214" s="273"/>
      <c r="E5214" s="273"/>
      <c r="F5214" s="273">
        <v>0</v>
      </c>
      <c r="G5214" s="273">
        <v>0</v>
      </c>
      <c r="H5214" s="274"/>
      <c r="I5214" s="275" t="s">
        <v>264</v>
      </c>
      <c r="J5214" s="271">
        <v>75762</v>
      </c>
      <c r="K5214" s="272">
        <v>15546</v>
      </c>
    </row>
    <row r="5215" spans="2:11" s="256" customFormat="1" ht="13.5" customHeight="1" x14ac:dyDescent="0.2">
      <c r="B5215" s="273"/>
      <c r="C5215" s="273"/>
      <c r="D5215" s="273"/>
      <c r="E5215" s="273"/>
      <c r="F5215" s="273">
        <v>0</v>
      </c>
      <c r="G5215" s="273">
        <v>0</v>
      </c>
      <c r="H5215" s="274"/>
      <c r="I5215" s="275" t="s">
        <v>265</v>
      </c>
      <c r="J5215" s="271">
        <v>75762</v>
      </c>
      <c r="K5215" s="272">
        <v>12481</v>
      </c>
    </row>
    <row r="5216" spans="2:11" s="256" customFormat="1" ht="13.5" customHeight="1" x14ac:dyDescent="0.2">
      <c r="B5216" s="268"/>
      <c r="C5216" s="268"/>
      <c r="D5216" s="268"/>
      <c r="E5216" s="268"/>
      <c r="F5216" s="268">
        <v>1.0531706616891399</v>
      </c>
      <c r="G5216" s="268">
        <v>1.06085026043321</v>
      </c>
      <c r="H5216" s="269"/>
      <c r="I5216" s="270" t="s">
        <v>266</v>
      </c>
      <c r="J5216" s="271">
        <v>75762</v>
      </c>
      <c r="K5216" s="272">
        <v>13594</v>
      </c>
    </row>
    <row r="5217" spans="2:11" s="256" customFormat="1" ht="13.5" customHeight="1" x14ac:dyDescent="0.2">
      <c r="B5217" s="273"/>
      <c r="C5217" s="273"/>
      <c r="D5217" s="273"/>
      <c r="E5217" s="273"/>
      <c r="F5217" s="273">
        <v>0</v>
      </c>
      <c r="G5217" s="273">
        <v>0</v>
      </c>
      <c r="H5217" s="274"/>
      <c r="I5217" s="275" t="s">
        <v>267</v>
      </c>
      <c r="J5217" s="271">
        <v>75762</v>
      </c>
      <c r="K5217" s="272">
        <v>15609</v>
      </c>
    </row>
    <row r="5218" spans="2:11" s="256" customFormat="1" ht="13.5" customHeight="1" x14ac:dyDescent="0.2">
      <c r="B5218" s="273"/>
      <c r="C5218" s="273"/>
      <c r="D5218" s="273"/>
      <c r="E5218" s="273"/>
      <c r="F5218" s="273">
        <v>0</v>
      </c>
      <c r="G5218" s="273">
        <v>0</v>
      </c>
      <c r="H5218" s="274"/>
      <c r="I5218" s="275" t="s">
        <v>268</v>
      </c>
      <c r="J5218" s="271">
        <v>75762</v>
      </c>
      <c r="K5218" s="272">
        <v>11524</v>
      </c>
    </row>
    <row r="5219" spans="2:11" s="256" customFormat="1" ht="13.5" customHeight="1" x14ac:dyDescent="0.2">
      <c r="B5219" s="273"/>
      <c r="C5219" s="273"/>
      <c r="D5219" s="273"/>
      <c r="E5219" s="273"/>
      <c r="F5219" s="273">
        <v>0</v>
      </c>
      <c r="G5219" s="273">
        <v>0</v>
      </c>
      <c r="H5219" s="274"/>
      <c r="I5219" s="275" t="s">
        <v>269</v>
      </c>
      <c r="J5219" s="271">
        <v>75762</v>
      </c>
      <c r="K5219" s="272">
        <v>15745</v>
      </c>
    </row>
    <row r="5220" spans="2:11" s="256" customFormat="1" ht="13.5" customHeight="1" x14ac:dyDescent="0.2">
      <c r="B5220" s="273"/>
      <c r="C5220" s="273"/>
      <c r="D5220" s="273"/>
      <c r="E5220" s="273"/>
      <c r="F5220" s="273">
        <v>0</v>
      </c>
      <c r="G5220" s="273">
        <v>0</v>
      </c>
      <c r="H5220" s="274"/>
      <c r="I5220" s="275" t="s">
        <v>270</v>
      </c>
      <c r="J5220" s="271">
        <v>75762</v>
      </c>
      <c r="K5220" s="272">
        <v>15545</v>
      </c>
    </row>
    <row r="5221" spans="2:11" s="256" customFormat="1" ht="13.5" customHeight="1" x14ac:dyDescent="0.2">
      <c r="B5221" s="268"/>
      <c r="C5221" s="268"/>
      <c r="D5221" s="268"/>
      <c r="E5221" s="268"/>
      <c r="F5221" s="268">
        <v>22.062965259199498</v>
      </c>
      <c r="G5221" s="268">
        <v>22.028769301350899</v>
      </c>
      <c r="H5221" s="269"/>
      <c r="I5221" s="270" t="s">
        <v>238</v>
      </c>
      <c r="J5221" s="271">
        <v>75762</v>
      </c>
      <c r="K5221" s="272">
        <v>13595</v>
      </c>
    </row>
    <row r="5222" spans="2:11" s="256" customFormat="1" ht="13.5" customHeight="1" x14ac:dyDescent="0.2">
      <c r="B5222" s="273"/>
      <c r="C5222" s="273"/>
      <c r="D5222" s="273"/>
      <c r="E5222" s="273"/>
      <c r="F5222" s="273">
        <v>0</v>
      </c>
      <c r="G5222" s="273">
        <v>0</v>
      </c>
      <c r="H5222" s="274"/>
      <c r="I5222" s="275" t="s">
        <v>271</v>
      </c>
      <c r="J5222" s="271">
        <v>75762</v>
      </c>
      <c r="K5222" s="272">
        <v>15610</v>
      </c>
    </row>
    <row r="5223" spans="2:11" s="256" customFormat="1" ht="13.5" customHeight="1" x14ac:dyDescent="0.2">
      <c r="B5223" s="273"/>
      <c r="C5223" s="273"/>
      <c r="D5223" s="273"/>
      <c r="E5223" s="273"/>
      <c r="F5223" s="273">
        <v>13.148050339424101</v>
      </c>
      <c r="G5223" s="273">
        <v>13.157828918372898</v>
      </c>
      <c r="H5223" s="274"/>
      <c r="I5223" s="275" t="s">
        <v>246</v>
      </c>
      <c r="J5223" s="271">
        <v>75762</v>
      </c>
      <c r="K5223" s="272">
        <v>15611</v>
      </c>
    </row>
    <row r="5224" spans="2:11" s="256" customFormat="1" ht="13.5" customHeight="1" x14ac:dyDescent="0.2">
      <c r="B5224" s="273"/>
      <c r="C5224" s="273"/>
      <c r="D5224" s="273"/>
      <c r="E5224" s="273"/>
      <c r="F5224" s="273">
        <v>8.9149149197754696</v>
      </c>
      <c r="G5224" s="273">
        <v>8.8709403829779898</v>
      </c>
      <c r="H5224" s="274"/>
      <c r="I5224" s="275" t="s">
        <v>272</v>
      </c>
      <c r="J5224" s="271">
        <v>75762</v>
      </c>
      <c r="K5224" s="272">
        <v>15608</v>
      </c>
    </row>
    <row r="5225" spans="2:11" s="256" customFormat="1" ht="13.5" customHeight="1" x14ac:dyDescent="0.2">
      <c r="B5225" s="268"/>
      <c r="C5225" s="268"/>
      <c r="D5225" s="268"/>
      <c r="E5225" s="268"/>
      <c r="F5225" s="268">
        <v>0</v>
      </c>
      <c r="G5225" s="268">
        <v>0</v>
      </c>
      <c r="H5225" s="269"/>
      <c r="I5225" s="270" t="s">
        <v>273</v>
      </c>
      <c r="J5225" s="271">
        <v>75762</v>
      </c>
      <c r="K5225" s="272">
        <v>15584</v>
      </c>
    </row>
    <row r="5226" spans="2:11" s="256" customFormat="1" ht="13.5" customHeight="1" x14ac:dyDescent="0.2">
      <c r="B5226" s="268"/>
      <c r="C5226" s="268"/>
      <c r="D5226" s="268"/>
      <c r="E5226" s="268"/>
      <c r="F5226" s="268">
        <v>0</v>
      </c>
      <c r="G5226" s="268">
        <v>0</v>
      </c>
      <c r="H5226" s="269"/>
      <c r="I5226" s="270" t="s">
        <v>274</v>
      </c>
      <c r="J5226" s="271">
        <v>75762</v>
      </c>
      <c r="K5226" s="272">
        <v>17728</v>
      </c>
    </row>
    <row r="5227" spans="2:11" s="256" customFormat="1" ht="13.5" customHeight="1" x14ac:dyDescent="0.2">
      <c r="B5227" s="268"/>
      <c r="C5227" s="268"/>
      <c r="D5227" s="268"/>
      <c r="E5227" s="268"/>
      <c r="F5227" s="268">
        <v>0</v>
      </c>
      <c r="G5227" s="268">
        <v>0</v>
      </c>
      <c r="H5227" s="269"/>
      <c r="I5227" s="270" t="s">
        <v>275</v>
      </c>
      <c r="J5227" s="271">
        <v>75762</v>
      </c>
      <c r="K5227" s="272">
        <v>15624</v>
      </c>
    </row>
    <row r="5228" spans="2:11" s="256" customFormat="1" ht="13.5" customHeight="1" x14ac:dyDescent="0.2">
      <c r="B5228" s="268"/>
      <c r="C5228" s="268"/>
      <c r="D5228" s="268"/>
      <c r="E5228" s="268"/>
      <c r="F5228" s="268">
        <v>7.0247476344859994</v>
      </c>
      <c r="G5228" s="268">
        <v>6.9190237893829192</v>
      </c>
      <c r="H5228" s="269"/>
      <c r="I5228" s="270" t="s">
        <v>276</v>
      </c>
      <c r="J5228" s="271">
        <v>75762</v>
      </c>
      <c r="K5228" s="272">
        <v>15644</v>
      </c>
    </row>
    <row r="5229" spans="2:11" s="256" customFormat="1" ht="13.5" customHeight="1" x14ac:dyDescent="0.2">
      <c r="B5229" s="268"/>
      <c r="C5229" s="268"/>
      <c r="D5229" s="268">
        <v>33</v>
      </c>
      <c r="E5229" s="268">
        <v>27</v>
      </c>
      <c r="F5229" s="268">
        <v>29.310052192092101</v>
      </c>
      <c r="G5229" s="268">
        <v>29.398473959533398</v>
      </c>
      <c r="H5229" s="269">
        <v>2.8573600751724402</v>
      </c>
      <c r="I5229" s="270" t="s">
        <v>239</v>
      </c>
      <c r="J5229" s="271">
        <v>75762</v>
      </c>
      <c r="K5229" s="272">
        <v>15704</v>
      </c>
    </row>
    <row r="5230" spans="2:11" s="256" customFormat="1" ht="13.5" customHeight="1" x14ac:dyDescent="0.2">
      <c r="B5230" s="268"/>
      <c r="C5230" s="268"/>
      <c r="D5230" s="268"/>
      <c r="E5230" s="268"/>
      <c r="F5230" s="268">
        <v>0</v>
      </c>
      <c r="G5230" s="268">
        <v>0</v>
      </c>
      <c r="H5230" s="269"/>
      <c r="I5230" s="270" t="s">
        <v>277</v>
      </c>
      <c r="J5230" s="271">
        <v>75762</v>
      </c>
      <c r="K5230" s="272">
        <v>15749</v>
      </c>
    </row>
    <row r="5231" spans="2:11" s="256" customFormat="1" ht="13.5" customHeight="1" x14ac:dyDescent="0.2">
      <c r="B5231" s="268"/>
      <c r="C5231" s="268"/>
      <c r="D5231" s="268"/>
      <c r="E5231" s="268"/>
      <c r="F5231" s="268">
        <v>100</v>
      </c>
      <c r="G5231" s="268">
        <v>100</v>
      </c>
      <c r="H5231" s="269">
        <v>2.16794881715655</v>
      </c>
      <c r="I5231" s="270" t="s">
        <v>278</v>
      </c>
      <c r="J5231" s="271">
        <v>75762</v>
      </c>
      <c r="K5231" s="272">
        <v>11258</v>
      </c>
    </row>
    <row r="5232" spans="2:11" s="256" customFormat="1" ht="13.5" customHeight="1" x14ac:dyDescent="0.2">
      <c r="B5232" s="268"/>
      <c r="C5232" s="268"/>
      <c r="D5232" s="268">
        <v>46</v>
      </c>
      <c r="E5232" s="268">
        <v>40</v>
      </c>
      <c r="F5232" s="268">
        <v>41.602234914222301</v>
      </c>
      <c r="G5232" s="268">
        <v>41.653732949732799</v>
      </c>
      <c r="H5232" s="269">
        <v>3.1980375346437699</v>
      </c>
      <c r="I5232" s="270" t="s">
        <v>240</v>
      </c>
      <c r="J5232" s="271">
        <v>75762</v>
      </c>
      <c r="K5232" s="272">
        <v>15705</v>
      </c>
    </row>
    <row r="5233" spans="2:11" s="256" customFormat="1" ht="13.5" customHeight="1" x14ac:dyDescent="0.2">
      <c r="B5233" s="268"/>
      <c r="C5233" s="268"/>
      <c r="D5233" s="268"/>
      <c r="E5233" s="268"/>
      <c r="F5233" s="268">
        <v>6.7181914687070003</v>
      </c>
      <c r="G5233" s="268">
        <v>6.7154252600602593</v>
      </c>
      <c r="H5233" s="269"/>
      <c r="I5233" s="270" t="s">
        <v>279</v>
      </c>
      <c r="J5233" s="271">
        <v>75762</v>
      </c>
      <c r="K5233" s="272">
        <v>16144</v>
      </c>
    </row>
    <row r="5234" spans="2:11" s="256" customFormat="1" ht="13.5" customHeight="1" x14ac:dyDescent="0.2">
      <c r="B5234" s="273"/>
      <c r="C5234" s="273"/>
      <c r="D5234" s="273"/>
      <c r="E5234" s="273"/>
      <c r="F5234" s="273">
        <v>1.0531706616891399</v>
      </c>
      <c r="G5234" s="273">
        <v>1.06085026043321</v>
      </c>
      <c r="H5234" s="274"/>
      <c r="I5234" s="275" t="s">
        <v>508</v>
      </c>
      <c r="J5234" s="271">
        <v>75762</v>
      </c>
      <c r="K5234" s="272">
        <v>12755</v>
      </c>
    </row>
    <row r="5235" spans="2:11" s="256" customFormat="1" ht="13.5" customHeight="1" x14ac:dyDescent="0.2">
      <c r="B5235" s="273"/>
      <c r="C5235" s="273"/>
      <c r="D5235" s="273"/>
      <c r="E5235" s="273"/>
      <c r="F5235" s="273">
        <v>0</v>
      </c>
      <c r="G5235" s="273">
        <v>0</v>
      </c>
      <c r="H5235" s="274"/>
      <c r="I5235" s="275" t="s">
        <v>509</v>
      </c>
      <c r="J5235" s="271">
        <v>75762</v>
      </c>
      <c r="K5235" s="272">
        <v>12359</v>
      </c>
    </row>
    <row r="5236" spans="2:11" s="256" customFormat="1" ht="26.25" customHeight="1" x14ac:dyDescent="0.2"/>
    <row r="5237" spans="2:11" s="256" customFormat="1" ht="13.5" customHeight="1" x14ac:dyDescent="0.2">
      <c r="B5237" s="257"/>
      <c r="C5237" s="258"/>
      <c r="D5237" s="258"/>
      <c r="E5237" s="258"/>
      <c r="F5237" s="258"/>
      <c r="G5237" s="259"/>
      <c r="H5237" s="260" t="s">
        <v>433</v>
      </c>
      <c r="I5237" s="261"/>
      <c r="J5237" s="262" t="s">
        <v>228</v>
      </c>
      <c r="K5237" s="262" t="s">
        <v>229</v>
      </c>
    </row>
    <row r="5238" spans="2:11" s="256" customFormat="1" ht="13.5" customHeight="1" x14ac:dyDescent="0.2">
      <c r="B5238" s="263"/>
      <c r="C5238" s="264"/>
      <c r="D5238" s="264"/>
      <c r="E5238" s="264"/>
      <c r="F5238" s="369" t="s">
        <v>678</v>
      </c>
      <c r="G5238" s="369"/>
      <c r="H5238" s="369"/>
      <c r="I5238" s="261"/>
      <c r="J5238" s="261"/>
      <c r="K5238" s="265"/>
    </row>
    <row r="5239" spans="2:11" s="256" customFormat="1" ht="13.5" customHeight="1" x14ac:dyDescent="0.2">
      <c r="B5239" s="367" t="s">
        <v>231</v>
      </c>
      <c r="C5239" s="367"/>
      <c r="D5239" s="367" t="s">
        <v>232</v>
      </c>
      <c r="E5239" s="367"/>
      <c r="F5239" s="266" t="s">
        <v>232</v>
      </c>
      <c r="G5239" s="266" t="s">
        <v>232</v>
      </c>
      <c r="H5239" s="368" t="s">
        <v>231</v>
      </c>
      <c r="I5239" s="267" t="s">
        <v>233</v>
      </c>
      <c r="J5239" s="261"/>
      <c r="K5239" s="265"/>
    </row>
    <row r="5240" spans="2:11" s="256" customFormat="1" ht="13.5" customHeight="1" x14ac:dyDescent="0.2">
      <c r="B5240" s="266" t="s">
        <v>234</v>
      </c>
      <c r="C5240" s="266" t="s">
        <v>235</v>
      </c>
      <c r="D5240" s="266" t="s">
        <v>234</v>
      </c>
      <c r="E5240" s="266" t="s">
        <v>235</v>
      </c>
      <c r="F5240" s="266" t="s">
        <v>592</v>
      </c>
      <c r="G5240" s="266" t="s">
        <v>594</v>
      </c>
      <c r="H5240" s="368"/>
      <c r="I5240" s="261"/>
      <c r="J5240" s="261"/>
      <c r="K5240" s="265"/>
    </row>
    <row r="5241" spans="2:11" s="256" customFormat="1" ht="13.5" customHeight="1" x14ac:dyDescent="0.2">
      <c r="B5241" s="268">
        <v>5.5</v>
      </c>
      <c r="C5241" s="268">
        <v>3.5</v>
      </c>
      <c r="D5241" s="268">
        <v>30</v>
      </c>
      <c r="E5241" s="268">
        <v>20</v>
      </c>
      <c r="F5241" s="268">
        <v>24.671830829188099</v>
      </c>
      <c r="G5241" s="268">
        <v>24.743309705760002</v>
      </c>
      <c r="H5241" s="269">
        <v>3.7267779539038401</v>
      </c>
      <c r="I5241" s="270" t="s">
        <v>236</v>
      </c>
      <c r="J5241" s="271">
        <v>75770</v>
      </c>
      <c r="K5241" s="272">
        <v>13591</v>
      </c>
    </row>
    <row r="5242" spans="2:11" s="256" customFormat="1" ht="13.5" customHeight="1" x14ac:dyDescent="0.2">
      <c r="B5242" s="268"/>
      <c r="C5242" s="268"/>
      <c r="D5242" s="268"/>
      <c r="E5242" s="268"/>
      <c r="F5242" s="268">
        <v>24.671830829188099</v>
      </c>
      <c r="G5242" s="268">
        <v>24.743309705760002</v>
      </c>
      <c r="H5242" s="269">
        <v>3.7267779539038401</v>
      </c>
      <c r="I5242" s="270" t="s">
        <v>250</v>
      </c>
      <c r="J5242" s="271">
        <v>75770</v>
      </c>
      <c r="K5242" s="272">
        <v>19967</v>
      </c>
    </row>
    <row r="5243" spans="2:11" s="256" customFormat="1" ht="13.5" customHeight="1" x14ac:dyDescent="0.2">
      <c r="B5243" s="273"/>
      <c r="C5243" s="273"/>
      <c r="D5243" s="273"/>
      <c r="E5243" s="273"/>
      <c r="F5243" s="273">
        <v>9.9326065176788791</v>
      </c>
      <c r="G5243" s="273">
        <v>9.9612485922413807</v>
      </c>
      <c r="H5243" s="274">
        <v>4.6262743805276596</v>
      </c>
      <c r="I5243" s="275" t="s">
        <v>251</v>
      </c>
      <c r="J5243" s="271">
        <v>75770</v>
      </c>
      <c r="K5243" s="272">
        <v>15744</v>
      </c>
    </row>
    <row r="5244" spans="2:11" s="256" customFormat="1" ht="13.5" customHeight="1" x14ac:dyDescent="0.2">
      <c r="B5244" s="273"/>
      <c r="C5244" s="273"/>
      <c r="D5244" s="273"/>
      <c r="E5244" s="273"/>
      <c r="F5244" s="273">
        <v>14.739224311509199</v>
      </c>
      <c r="G5244" s="273">
        <v>14.782061113518598</v>
      </c>
      <c r="H5244" s="274">
        <v>3.1206168777923802</v>
      </c>
      <c r="I5244" s="275" t="s">
        <v>252</v>
      </c>
      <c r="J5244" s="271">
        <v>75770</v>
      </c>
      <c r="K5244" s="272">
        <v>13462</v>
      </c>
    </row>
    <row r="5245" spans="2:11" s="256" customFormat="1" ht="13.5" customHeight="1" x14ac:dyDescent="0.2">
      <c r="B5245" s="273"/>
      <c r="C5245" s="273"/>
      <c r="D5245" s="273"/>
      <c r="E5245" s="273"/>
      <c r="F5245" s="273">
        <v>0</v>
      </c>
      <c r="G5245" s="273">
        <v>0</v>
      </c>
      <c r="H5245" s="274"/>
      <c r="I5245" s="275" t="s">
        <v>253</v>
      </c>
      <c r="J5245" s="271">
        <v>75770</v>
      </c>
      <c r="K5245" s="272">
        <v>15544</v>
      </c>
    </row>
    <row r="5246" spans="2:11" s="256" customFormat="1" ht="13.5" customHeight="1" x14ac:dyDescent="0.2">
      <c r="B5246" s="273"/>
      <c r="C5246" s="273"/>
      <c r="D5246" s="273"/>
      <c r="E5246" s="273"/>
      <c r="F5246" s="273">
        <v>0</v>
      </c>
      <c r="G5246" s="273">
        <v>0</v>
      </c>
      <c r="H5246" s="274"/>
      <c r="I5246" s="275" t="s">
        <v>254</v>
      </c>
      <c r="J5246" s="271">
        <v>75770</v>
      </c>
      <c r="K5246" s="272">
        <v>12978</v>
      </c>
    </row>
    <row r="5247" spans="2:11" s="256" customFormat="1" ht="13.5" customHeight="1" x14ac:dyDescent="0.2">
      <c r="B5247" s="268">
        <v>3.5</v>
      </c>
      <c r="C5247" s="268">
        <v>1.5</v>
      </c>
      <c r="D5247" s="268">
        <v>30</v>
      </c>
      <c r="E5247" s="268">
        <v>20</v>
      </c>
      <c r="F5247" s="268">
        <v>25.041985896496499</v>
      </c>
      <c r="G5247" s="268">
        <v>25.058296449698599</v>
      </c>
      <c r="H5247" s="269">
        <v>1.8973521276615999</v>
      </c>
      <c r="I5247" s="270" t="s">
        <v>237</v>
      </c>
      <c r="J5247" s="271">
        <v>75770</v>
      </c>
      <c r="K5247" s="272">
        <v>17726</v>
      </c>
    </row>
    <row r="5248" spans="2:11" s="256" customFormat="1" ht="13.5" customHeight="1" x14ac:dyDescent="0.2">
      <c r="B5248" s="273"/>
      <c r="C5248" s="273"/>
      <c r="D5248" s="273"/>
      <c r="E5248" s="273"/>
      <c r="F5248" s="273">
        <v>6.8651680287610697</v>
      </c>
      <c r="G5248" s="273">
        <v>6.831532273284509</v>
      </c>
      <c r="H5248" s="274"/>
      <c r="I5248" s="275" t="s">
        <v>255</v>
      </c>
      <c r="J5248" s="271">
        <v>75770</v>
      </c>
      <c r="K5248" s="272">
        <v>17727</v>
      </c>
    </row>
    <row r="5249" spans="2:11" s="256" customFormat="1" ht="13.5" customHeight="1" x14ac:dyDescent="0.2">
      <c r="B5249" s="268"/>
      <c r="C5249" s="268"/>
      <c r="D5249" s="268"/>
      <c r="E5249" s="268"/>
      <c r="F5249" s="268">
        <v>18.176817867735402</v>
      </c>
      <c r="G5249" s="268">
        <v>18.2267641764141</v>
      </c>
      <c r="H5249" s="269">
        <v>2.61395947119698</v>
      </c>
      <c r="I5249" s="270" t="s">
        <v>256</v>
      </c>
      <c r="J5249" s="271">
        <v>75770</v>
      </c>
      <c r="K5249" s="272">
        <v>13592</v>
      </c>
    </row>
    <row r="5250" spans="2:11" s="256" customFormat="1" ht="13.5" customHeight="1" x14ac:dyDescent="0.2">
      <c r="B5250" s="273"/>
      <c r="C5250" s="273"/>
      <c r="D5250" s="273"/>
      <c r="E5250" s="273"/>
      <c r="F5250" s="273">
        <v>6.9431778367840193</v>
      </c>
      <c r="G5250" s="273">
        <v>6.9651502298271897</v>
      </c>
      <c r="H5250" s="274">
        <v>0.61953707699598104</v>
      </c>
      <c r="I5250" s="275" t="s">
        <v>257</v>
      </c>
      <c r="J5250" s="271">
        <v>75770</v>
      </c>
      <c r="K5250" s="272">
        <v>11566</v>
      </c>
    </row>
    <row r="5251" spans="2:11" s="256" customFormat="1" ht="13.5" customHeight="1" x14ac:dyDescent="0.2">
      <c r="B5251" s="273"/>
      <c r="C5251" s="273"/>
      <c r="D5251" s="273"/>
      <c r="E5251" s="273"/>
      <c r="F5251" s="273">
        <v>7.7241183169083198</v>
      </c>
      <c r="G5251" s="273">
        <v>7.7541986843139892</v>
      </c>
      <c r="H5251" s="274">
        <v>3.9161740682681696</v>
      </c>
      <c r="I5251" s="275" t="s">
        <v>258</v>
      </c>
      <c r="J5251" s="271">
        <v>75770</v>
      </c>
      <c r="K5251" s="272">
        <v>13419</v>
      </c>
    </row>
    <row r="5252" spans="2:11" s="256" customFormat="1" ht="13.5" customHeight="1" x14ac:dyDescent="0.2">
      <c r="B5252" s="273"/>
      <c r="C5252" s="273"/>
      <c r="D5252" s="273"/>
      <c r="E5252" s="273"/>
      <c r="F5252" s="273">
        <v>0</v>
      </c>
      <c r="G5252" s="273">
        <v>0</v>
      </c>
      <c r="H5252" s="274"/>
      <c r="I5252" s="275" t="s">
        <v>259</v>
      </c>
      <c r="J5252" s="271">
        <v>75770</v>
      </c>
      <c r="K5252" s="272">
        <v>11568</v>
      </c>
    </row>
    <row r="5253" spans="2:11" s="256" customFormat="1" ht="13.5" customHeight="1" x14ac:dyDescent="0.2">
      <c r="B5253" s="273"/>
      <c r="C5253" s="273"/>
      <c r="D5253" s="273"/>
      <c r="E5253" s="273"/>
      <c r="F5253" s="273">
        <v>3.2900594657620799</v>
      </c>
      <c r="G5253" s="273">
        <v>3.2874264632268297</v>
      </c>
      <c r="H5253" s="274">
        <v>3.8026136504060601</v>
      </c>
      <c r="I5253" s="275" t="s">
        <v>260</v>
      </c>
      <c r="J5253" s="271">
        <v>75770</v>
      </c>
      <c r="K5253" s="272">
        <v>12479</v>
      </c>
    </row>
    <row r="5254" spans="2:11" s="256" customFormat="1" ht="13.5" customHeight="1" x14ac:dyDescent="0.2">
      <c r="B5254" s="273"/>
      <c r="C5254" s="273"/>
      <c r="D5254" s="273"/>
      <c r="E5254" s="273"/>
      <c r="F5254" s="273">
        <v>0.21946224828102498</v>
      </c>
      <c r="G5254" s="273">
        <v>0.21998879904612401</v>
      </c>
      <c r="H5254" s="274">
        <v>2.06</v>
      </c>
      <c r="I5254" s="275" t="s">
        <v>261</v>
      </c>
      <c r="J5254" s="271">
        <v>75770</v>
      </c>
      <c r="K5254" s="272">
        <v>12480</v>
      </c>
    </row>
    <row r="5255" spans="2:11" s="256" customFormat="1" ht="13.5" customHeight="1" x14ac:dyDescent="0.2">
      <c r="B5255" s="273"/>
      <c r="C5255" s="273"/>
      <c r="D5255" s="273"/>
      <c r="E5255" s="273"/>
      <c r="F5255" s="273">
        <v>0</v>
      </c>
      <c r="G5255" s="273">
        <v>0</v>
      </c>
      <c r="H5255" s="274"/>
      <c r="I5255" s="275" t="s">
        <v>262</v>
      </c>
      <c r="J5255" s="271">
        <v>75770</v>
      </c>
      <c r="K5255" s="272">
        <v>11578</v>
      </c>
    </row>
    <row r="5256" spans="2:11" s="256" customFormat="1" ht="13.5" customHeight="1" x14ac:dyDescent="0.2">
      <c r="B5256" s="273"/>
      <c r="C5256" s="273"/>
      <c r="D5256" s="273"/>
      <c r="E5256" s="273"/>
      <c r="F5256" s="273">
        <v>0</v>
      </c>
      <c r="G5256" s="273">
        <v>0</v>
      </c>
      <c r="H5256" s="274"/>
      <c r="I5256" s="275" t="s">
        <v>263</v>
      </c>
      <c r="J5256" s="271">
        <v>75770</v>
      </c>
      <c r="K5256" s="272">
        <v>12497</v>
      </c>
    </row>
    <row r="5257" spans="2:11" s="256" customFormat="1" ht="13.5" customHeight="1" x14ac:dyDescent="0.2">
      <c r="B5257" s="273"/>
      <c r="C5257" s="273"/>
      <c r="D5257" s="273"/>
      <c r="E5257" s="273"/>
      <c r="F5257" s="273">
        <v>0</v>
      </c>
      <c r="G5257" s="273">
        <v>0</v>
      </c>
      <c r="H5257" s="274"/>
      <c r="I5257" s="275" t="s">
        <v>264</v>
      </c>
      <c r="J5257" s="271">
        <v>75770</v>
      </c>
      <c r="K5257" s="272">
        <v>15546</v>
      </c>
    </row>
    <row r="5258" spans="2:11" s="256" customFormat="1" ht="13.5" customHeight="1" x14ac:dyDescent="0.2">
      <c r="B5258" s="273"/>
      <c r="C5258" s="273"/>
      <c r="D5258" s="273"/>
      <c r="E5258" s="273"/>
      <c r="F5258" s="273">
        <v>0</v>
      </c>
      <c r="G5258" s="273">
        <v>0</v>
      </c>
      <c r="H5258" s="274"/>
      <c r="I5258" s="275" t="s">
        <v>265</v>
      </c>
      <c r="J5258" s="271">
        <v>75770</v>
      </c>
      <c r="K5258" s="272">
        <v>12481</v>
      </c>
    </row>
    <row r="5259" spans="2:11" s="256" customFormat="1" ht="13.5" customHeight="1" x14ac:dyDescent="0.2">
      <c r="B5259" s="268"/>
      <c r="C5259" s="268"/>
      <c r="D5259" s="268"/>
      <c r="E5259" s="268"/>
      <c r="F5259" s="268">
        <v>3.7797409953705499</v>
      </c>
      <c r="G5259" s="268">
        <v>3.8158724546161999</v>
      </c>
      <c r="H5259" s="269"/>
      <c r="I5259" s="270" t="s">
        <v>266</v>
      </c>
      <c r="J5259" s="271">
        <v>75770</v>
      </c>
      <c r="K5259" s="272">
        <v>13594</v>
      </c>
    </row>
    <row r="5260" spans="2:11" s="256" customFormat="1" ht="13.5" customHeight="1" x14ac:dyDescent="0.2">
      <c r="B5260" s="273"/>
      <c r="C5260" s="273"/>
      <c r="D5260" s="273"/>
      <c r="E5260" s="273"/>
      <c r="F5260" s="273">
        <v>0</v>
      </c>
      <c r="G5260" s="273">
        <v>0</v>
      </c>
      <c r="H5260" s="274"/>
      <c r="I5260" s="275" t="s">
        <v>267</v>
      </c>
      <c r="J5260" s="271">
        <v>75770</v>
      </c>
      <c r="K5260" s="272">
        <v>15609</v>
      </c>
    </row>
    <row r="5261" spans="2:11" s="256" customFormat="1" ht="13.5" customHeight="1" x14ac:dyDescent="0.2">
      <c r="B5261" s="273"/>
      <c r="C5261" s="273"/>
      <c r="D5261" s="273"/>
      <c r="E5261" s="273"/>
      <c r="F5261" s="273">
        <v>0</v>
      </c>
      <c r="G5261" s="273">
        <v>0</v>
      </c>
      <c r="H5261" s="274"/>
      <c r="I5261" s="275" t="s">
        <v>268</v>
      </c>
      <c r="J5261" s="271">
        <v>75770</v>
      </c>
      <c r="K5261" s="272">
        <v>11524</v>
      </c>
    </row>
    <row r="5262" spans="2:11" s="256" customFormat="1" ht="13.5" customHeight="1" x14ac:dyDescent="0.2">
      <c r="B5262" s="273"/>
      <c r="C5262" s="273"/>
      <c r="D5262" s="273"/>
      <c r="E5262" s="273"/>
      <c r="F5262" s="273">
        <v>0</v>
      </c>
      <c r="G5262" s="273">
        <v>0</v>
      </c>
      <c r="H5262" s="274"/>
      <c r="I5262" s="275" t="s">
        <v>269</v>
      </c>
      <c r="J5262" s="271">
        <v>75770</v>
      </c>
      <c r="K5262" s="272">
        <v>15745</v>
      </c>
    </row>
    <row r="5263" spans="2:11" s="256" customFormat="1" ht="13.5" customHeight="1" x14ac:dyDescent="0.2">
      <c r="B5263" s="273"/>
      <c r="C5263" s="273"/>
      <c r="D5263" s="273"/>
      <c r="E5263" s="273"/>
      <c r="F5263" s="273">
        <v>0</v>
      </c>
      <c r="G5263" s="273">
        <v>0</v>
      </c>
      <c r="H5263" s="274"/>
      <c r="I5263" s="275" t="s">
        <v>270</v>
      </c>
      <c r="J5263" s="271">
        <v>75770</v>
      </c>
      <c r="K5263" s="272">
        <v>15545</v>
      </c>
    </row>
    <row r="5264" spans="2:11" s="256" customFormat="1" ht="13.5" customHeight="1" x14ac:dyDescent="0.2">
      <c r="B5264" s="268"/>
      <c r="C5264" s="268"/>
      <c r="D5264" s="268"/>
      <c r="E5264" s="268"/>
      <c r="F5264" s="268">
        <v>46.506442278944895</v>
      </c>
      <c r="G5264" s="268">
        <v>46.382521389925195</v>
      </c>
      <c r="H5264" s="269"/>
      <c r="I5264" s="270" t="s">
        <v>238</v>
      </c>
      <c r="J5264" s="271">
        <v>75770</v>
      </c>
      <c r="K5264" s="272">
        <v>13595</v>
      </c>
    </row>
    <row r="5265" spans="2:11" s="256" customFormat="1" ht="13.5" customHeight="1" x14ac:dyDescent="0.2">
      <c r="B5265" s="273"/>
      <c r="C5265" s="273"/>
      <c r="D5265" s="273"/>
      <c r="E5265" s="273"/>
      <c r="F5265" s="273">
        <v>0</v>
      </c>
      <c r="G5265" s="273">
        <v>0</v>
      </c>
      <c r="H5265" s="274"/>
      <c r="I5265" s="275" t="s">
        <v>271</v>
      </c>
      <c r="J5265" s="271">
        <v>75770</v>
      </c>
      <c r="K5265" s="272">
        <v>15610</v>
      </c>
    </row>
    <row r="5266" spans="2:11" s="256" customFormat="1" ht="13.5" customHeight="1" x14ac:dyDescent="0.2">
      <c r="B5266" s="273"/>
      <c r="C5266" s="273"/>
      <c r="D5266" s="273"/>
      <c r="E5266" s="273"/>
      <c r="F5266" s="273">
        <v>20.842787214489199</v>
      </c>
      <c r="G5266" s="273">
        <v>20.873316524078398</v>
      </c>
      <c r="H5266" s="274"/>
      <c r="I5266" s="275" t="s">
        <v>246</v>
      </c>
      <c r="J5266" s="271">
        <v>75770</v>
      </c>
      <c r="K5266" s="272">
        <v>15611</v>
      </c>
    </row>
    <row r="5267" spans="2:11" s="256" customFormat="1" ht="13.5" customHeight="1" x14ac:dyDescent="0.2">
      <c r="B5267" s="273"/>
      <c r="C5267" s="273"/>
      <c r="D5267" s="273"/>
      <c r="E5267" s="273"/>
      <c r="F5267" s="273">
        <v>25.663655064455696</v>
      </c>
      <c r="G5267" s="273">
        <v>25.509204865846801</v>
      </c>
      <c r="H5267" s="274"/>
      <c r="I5267" s="275" t="s">
        <v>272</v>
      </c>
      <c r="J5267" s="271">
        <v>75770</v>
      </c>
      <c r="K5267" s="272">
        <v>15608</v>
      </c>
    </row>
    <row r="5268" spans="2:11" s="256" customFormat="1" ht="13.5" customHeight="1" x14ac:dyDescent="0.2">
      <c r="B5268" s="268"/>
      <c r="C5268" s="268"/>
      <c r="D5268" s="268"/>
      <c r="E5268" s="268"/>
      <c r="F5268" s="268">
        <v>0</v>
      </c>
      <c r="G5268" s="268">
        <v>0</v>
      </c>
      <c r="H5268" s="269"/>
      <c r="I5268" s="270" t="s">
        <v>273</v>
      </c>
      <c r="J5268" s="271">
        <v>75770</v>
      </c>
      <c r="K5268" s="272">
        <v>15584</v>
      </c>
    </row>
    <row r="5269" spans="2:11" s="256" customFormat="1" ht="13.5" customHeight="1" x14ac:dyDescent="0.2">
      <c r="B5269" s="268"/>
      <c r="C5269" s="268"/>
      <c r="D5269" s="268"/>
      <c r="E5269" s="268"/>
      <c r="F5269" s="268">
        <v>0</v>
      </c>
      <c r="G5269" s="268">
        <v>0</v>
      </c>
      <c r="H5269" s="269"/>
      <c r="I5269" s="270" t="s">
        <v>274</v>
      </c>
      <c r="J5269" s="271">
        <v>75770</v>
      </c>
      <c r="K5269" s="272">
        <v>17728</v>
      </c>
    </row>
    <row r="5270" spans="2:11" s="256" customFormat="1" ht="13.5" customHeight="1" x14ac:dyDescent="0.2">
      <c r="B5270" s="268"/>
      <c r="C5270" s="268"/>
      <c r="D5270" s="268"/>
      <c r="E5270" s="268"/>
      <c r="F5270" s="268">
        <v>0</v>
      </c>
      <c r="G5270" s="268">
        <v>0</v>
      </c>
      <c r="H5270" s="269"/>
      <c r="I5270" s="270" t="s">
        <v>275</v>
      </c>
      <c r="J5270" s="271">
        <v>75770</v>
      </c>
      <c r="K5270" s="272">
        <v>15624</v>
      </c>
    </row>
    <row r="5271" spans="2:11" s="256" customFormat="1" ht="13.5" customHeight="1" x14ac:dyDescent="0.2">
      <c r="B5271" s="268"/>
      <c r="C5271" s="268"/>
      <c r="D5271" s="268"/>
      <c r="E5271" s="268"/>
      <c r="F5271" s="268">
        <v>10.6449090241316</v>
      </c>
      <c r="G5271" s="268">
        <v>10.6474047279007</v>
      </c>
      <c r="H5271" s="269"/>
      <c r="I5271" s="270" t="s">
        <v>276</v>
      </c>
      <c r="J5271" s="271">
        <v>75770</v>
      </c>
      <c r="K5271" s="272">
        <v>15644</v>
      </c>
    </row>
    <row r="5272" spans="2:11" s="256" customFormat="1" ht="13.5" customHeight="1" x14ac:dyDescent="0.2">
      <c r="B5272" s="268"/>
      <c r="C5272" s="268"/>
      <c r="D5272" s="268">
        <v>38</v>
      </c>
      <c r="E5272" s="268">
        <v>0</v>
      </c>
      <c r="F5272" s="268">
        <v>18.2487460255523</v>
      </c>
      <c r="G5272" s="268">
        <v>18.289476375791597</v>
      </c>
      <c r="H5272" s="269">
        <v>3.2308186730267399</v>
      </c>
      <c r="I5272" s="270" t="s">
        <v>239</v>
      </c>
      <c r="J5272" s="271">
        <v>75770</v>
      </c>
      <c r="K5272" s="272">
        <v>15704</v>
      </c>
    </row>
    <row r="5273" spans="2:11" s="256" customFormat="1" ht="13.5" customHeight="1" x14ac:dyDescent="0.2">
      <c r="B5273" s="268"/>
      <c r="C5273" s="268"/>
      <c r="D5273" s="268"/>
      <c r="E5273" s="268"/>
      <c r="F5273" s="268">
        <v>0</v>
      </c>
      <c r="G5273" s="268">
        <v>0</v>
      </c>
      <c r="H5273" s="269"/>
      <c r="I5273" s="270" t="s">
        <v>277</v>
      </c>
      <c r="J5273" s="271">
        <v>75770</v>
      </c>
      <c r="K5273" s="272">
        <v>15749</v>
      </c>
    </row>
    <row r="5274" spans="2:11" s="256" customFormat="1" ht="13.5" customHeight="1" x14ac:dyDescent="0.2">
      <c r="B5274" s="268"/>
      <c r="C5274" s="268"/>
      <c r="D5274" s="268"/>
      <c r="E5274" s="268"/>
      <c r="F5274" s="268">
        <v>100</v>
      </c>
      <c r="G5274" s="268">
        <v>100</v>
      </c>
      <c r="H5274" s="269">
        <v>1.3945990043825298</v>
      </c>
      <c r="I5274" s="270" t="s">
        <v>278</v>
      </c>
      <c r="J5274" s="271">
        <v>75770</v>
      </c>
      <c r="K5274" s="272">
        <v>11258</v>
      </c>
    </row>
    <row r="5275" spans="2:11" s="256" customFormat="1" ht="13.5" customHeight="1" x14ac:dyDescent="0.2">
      <c r="B5275" s="268"/>
      <c r="C5275" s="268"/>
      <c r="D5275" s="268">
        <v>45</v>
      </c>
      <c r="E5275" s="268">
        <v>0</v>
      </c>
      <c r="F5275" s="268">
        <v>24.599902671371201</v>
      </c>
      <c r="G5275" s="268">
        <v>24.680597506382597</v>
      </c>
      <c r="H5275" s="269">
        <v>3.2724320943457101</v>
      </c>
      <c r="I5275" s="270" t="s">
        <v>240</v>
      </c>
      <c r="J5275" s="271">
        <v>75770</v>
      </c>
      <c r="K5275" s="272">
        <v>15705</v>
      </c>
    </row>
    <row r="5276" spans="2:11" s="256" customFormat="1" ht="13.5" customHeight="1" x14ac:dyDescent="0.2">
      <c r="B5276" s="268"/>
      <c r="C5276" s="268"/>
      <c r="D5276" s="268"/>
      <c r="E5276" s="268"/>
      <c r="F5276" s="268">
        <v>21.6669952830349</v>
      </c>
      <c r="G5276" s="268">
        <v>21.5850414557714</v>
      </c>
      <c r="H5276" s="269"/>
      <c r="I5276" s="270" t="s">
        <v>279</v>
      </c>
      <c r="J5276" s="271">
        <v>75770</v>
      </c>
      <c r="K5276" s="272">
        <v>16144</v>
      </c>
    </row>
    <row r="5277" spans="2:11" s="256" customFormat="1" ht="13.5" customHeight="1" x14ac:dyDescent="0.2">
      <c r="B5277" s="273"/>
      <c r="C5277" s="273"/>
      <c r="D5277" s="273"/>
      <c r="E5277" s="273"/>
      <c r="F5277" s="273">
        <v>3.7797409953705499</v>
      </c>
      <c r="G5277" s="273">
        <v>3.8158724546161999</v>
      </c>
      <c r="H5277" s="274"/>
      <c r="I5277" s="275" t="s">
        <v>508</v>
      </c>
      <c r="J5277" s="271">
        <v>75770</v>
      </c>
      <c r="K5277" s="272">
        <v>12755</v>
      </c>
    </row>
    <row r="5278" spans="2:11" s="256" customFormat="1" ht="13.5" customHeight="1" x14ac:dyDescent="0.2">
      <c r="B5278" s="273"/>
      <c r="C5278" s="273"/>
      <c r="D5278" s="273"/>
      <c r="E5278" s="273"/>
      <c r="F5278" s="273">
        <v>0</v>
      </c>
      <c r="G5278" s="273">
        <v>0</v>
      </c>
      <c r="H5278" s="274"/>
      <c r="I5278" s="275" t="s">
        <v>509</v>
      </c>
      <c r="J5278" s="271">
        <v>75770</v>
      </c>
      <c r="K5278" s="272">
        <v>12359</v>
      </c>
    </row>
    <row r="5279" spans="2:11" s="256" customFormat="1" ht="26.25" customHeight="1" x14ac:dyDescent="0.2"/>
    <row r="5280" spans="2:11" s="256" customFormat="1" ht="13.5" customHeight="1" x14ac:dyDescent="0.2">
      <c r="B5280" s="257"/>
      <c r="C5280" s="258"/>
      <c r="D5280" s="258"/>
      <c r="E5280" s="258"/>
      <c r="F5280" s="258"/>
      <c r="G5280" s="259"/>
      <c r="H5280" s="260" t="s">
        <v>434</v>
      </c>
      <c r="I5280" s="261"/>
      <c r="J5280" s="262" t="s">
        <v>228</v>
      </c>
      <c r="K5280" s="262" t="s">
        <v>229</v>
      </c>
    </row>
    <row r="5281" spans="2:11" s="256" customFormat="1" ht="13.5" customHeight="1" x14ac:dyDescent="0.2">
      <c r="B5281" s="263"/>
      <c r="C5281" s="264"/>
      <c r="D5281" s="264"/>
      <c r="E5281" s="264"/>
      <c r="F5281" s="369" t="s">
        <v>679</v>
      </c>
      <c r="G5281" s="369"/>
      <c r="H5281" s="369"/>
      <c r="I5281" s="261"/>
      <c r="J5281" s="261"/>
      <c r="K5281" s="265"/>
    </row>
    <row r="5282" spans="2:11" s="256" customFormat="1" ht="13.5" customHeight="1" x14ac:dyDescent="0.2">
      <c r="B5282" s="367" t="s">
        <v>231</v>
      </c>
      <c r="C5282" s="367"/>
      <c r="D5282" s="367" t="s">
        <v>232</v>
      </c>
      <c r="E5282" s="367"/>
      <c r="F5282" s="266" t="s">
        <v>232</v>
      </c>
      <c r="G5282" s="266" t="s">
        <v>232</v>
      </c>
      <c r="H5282" s="368" t="s">
        <v>231</v>
      </c>
      <c r="I5282" s="267" t="s">
        <v>233</v>
      </c>
      <c r="J5282" s="261"/>
      <c r="K5282" s="265"/>
    </row>
    <row r="5283" spans="2:11" s="256" customFormat="1" ht="13.5" customHeight="1" x14ac:dyDescent="0.2">
      <c r="B5283" s="266" t="s">
        <v>234</v>
      </c>
      <c r="C5283" s="266" t="s">
        <v>235</v>
      </c>
      <c r="D5283" s="266" t="s">
        <v>234</v>
      </c>
      <c r="E5283" s="266" t="s">
        <v>235</v>
      </c>
      <c r="F5283" s="266" t="s">
        <v>592</v>
      </c>
      <c r="G5283" s="266" t="s">
        <v>594</v>
      </c>
      <c r="H5283" s="368"/>
      <c r="I5283" s="261"/>
      <c r="J5283" s="261"/>
      <c r="K5283" s="265"/>
    </row>
    <row r="5284" spans="2:11" s="256" customFormat="1" ht="13.5" customHeight="1" x14ac:dyDescent="0.2">
      <c r="B5284" s="268"/>
      <c r="C5284" s="268"/>
      <c r="D5284" s="268"/>
      <c r="E5284" s="268"/>
      <c r="F5284" s="268">
        <v>27.993735845081599</v>
      </c>
      <c r="G5284" s="268">
        <v>28.073042812380699</v>
      </c>
      <c r="H5284" s="269">
        <v>3.3680092197881297</v>
      </c>
      <c r="I5284" s="270" t="s">
        <v>236</v>
      </c>
      <c r="J5284" s="271">
        <v>75789</v>
      </c>
      <c r="K5284" s="272">
        <v>13591</v>
      </c>
    </row>
    <row r="5285" spans="2:11" s="256" customFormat="1" ht="13.5" customHeight="1" x14ac:dyDescent="0.2">
      <c r="B5285" s="268"/>
      <c r="C5285" s="268"/>
      <c r="D5285" s="268"/>
      <c r="E5285" s="268"/>
      <c r="F5285" s="268">
        <v>27.993735845081599</v>
      </c>
      <c r="G5285" s="268">
        <v>28.073042812380699</v>
      </c>
      <c r="H5285" s="269">
        <v>3.3680092197881297</v>
      </c>
      <c r="I5285" s="270" t="s">
        <v>250</v>
      </c>
      <c r="J5285" s="271">
        <v>75789</v>
      </c>
      <c r="K5285" s="272">
        <v>19967</v>
      </c>
    </row>
    <row r="5286" spans="2:11" s="256" customFormat="1" ht="13.5" customHeight="1" x14ac:dyDescent="0.2">
      <c r="B5286" s="273"/>
      <c r="C5286" s="273"/>
      <c r="D5286" s="273"/>
      <c r="E5286" s="273"/>
      <c r="F5286" s="273">
        <v>10.491708777339399</v>
      </c>
      <c r="G5286" s="273">
        <v>10.523589036172099</v>
      </c>
      <c r="H5286" s="274">
        <v>2.6509151170959</v>
      </c>
      <c r="I5286" s="275" t="s">
        <v>251</v>
      </c>
      <c r="J5286" s="271">
        <v>75789</v>
      </c>
      <c r="K5286" s="272">
        <v>15744</v>
      </c>
    </row>
    <row r="5287" spans="2:11" s="256" customFormat="1" ht="13.5" customHeight="1" x14ac:dyDescent="0.2">
      <c r="B5287" s="273"/>
      <c r="C5287" s="273"/>
      <c r="D5287" s="273"/>
      <c r="E5287" s="273"/>
      <c r="F5287" s="273">
        <v>17.502027067742198</v>
      </c>
      <c r="G5287" s="273">
        <v>17.549453776208601</v>
      </c>
      <c r="H5287" s="274">
        <v>3.7978761410467001</v>
      </c>
      <c r="I5287" s="275" t="s">
        <v>252</v>
      </c>
      <c r="J5287" s="271">
        <v>75789</v>
      </c>
      <c r="K5287" s="272">
        <v>13462</v>
      </c>
    </row>
    <row r="5288" spans="2:11" s="256" customFormat="1" ht="13.5" customHeight="1" x14ac:dyDescent="0.2">
      <c r="B5288" s="273"/>
      <c r="C5288" s="273"/>
      <c r="D5288" s="273"/>
      <c r="E5288" s="273"/>
      <c r="F5288" s="273">
        <v>0</v>
      </c>
      <c r="G5288" s="273">
        <v>0</v>
      </c>
      <c r="H5288" s="274"/>
      <c r="I5288" s="275" t="s">
        <v>253</v>
      </c>
      <c r="J5288" s="271">
        <v>75789</v>
      </c>
      <c r="K5288" s="272">
        <v>15544</v>
      </c>
    </row>
    <row r="5289" spans="2:11" s="256" customFormat="1" ht="13.5" customHeight="1" x14ac:dyDescent="0.2">
      <c r="B5289" s="273"/>
      <c r="C5289" s="273"/>
      <c r="D5289" s="273"/>
      <c r="E5289" s="273"/>
      <c r="F5289" s="273">
        <v>0</v>
      </c>
      <c r="G5289" s="273">
        <v>0</v>
      </c>
      <c r="H5289" s="274"/>
      <c r="I5289" s="275" t="s">
        <v>254</v>
      </c>
      <c r="J5289" s="271">
        <v>75789</v>
      </c>
      <c r="K5289" s="272">
        <v>12978</v>
      </c>
    </row>
    <row r="5290" spans="2:11" s="256" customFormat="1" ht="13.5" customHeight="1" x14ac:dyDescent="0.2">
      <c r="B5290" s="268"/>
      <c r="C5290" s="268"/>
      <c r="D5290" s="268"/>
      <c r="E5290" s="268"/>
      <c r="F5290" s="268">
        <v>29.7783565723431</v>
      </c>
      <c r="G5290" s="268">
        <v>29.825835287279997</v>
      </c>
      <c r="H5290" s="269">
        <v>1.34493747573592</v>
      </c>
      <c r="I5290" s="270" t="s">
        <v>237</v>
      </c>
      <c r="J5290" s="271">
        <v>75789</v>
      </c>
      <c r="K5290" s="272">
        <v>17726</v>
      </c>
    </row>
    <row r="5291" spans="2:11" s="256" customFormat="1" ht="13.5" customHeight="1" x14ac:dyDescent="0.2">
      <c r="B5291" s="273"/>
      <c r="C5291" s="273"/>
      <c r="D5291" s="273"/>
      <c r="E5291" s="273"/>
      <c r="F5291" s="273">
        <v>7.3203085343628693</v>
      </c>
      <c r="G5291" s="273">
        <v>7.2981105356906388</v>
      </c>
      <c r="H5291" s="274"/>
      <c r="I5291" s="275" t="s">
        <v>255</v>
      </c>
      <c r="J5291" s="271">
        <v>75789</v>
      </c>
      <c r="K5291" s="272">
        <v>17727</v>
      </c>
    </row>
    <row r="5292" spans="2:11" s="256" customFormat="1" ht="13.5" customHeight="1" x14ac:dyDescent="0.2">
      <c r="B5292" s="268"/>
      <c r="C5292" s="268"/>
      <c r="D5292" s="268"/>
      <c r="E5292" s="268"/>
      <c r="F5292" s="268">
        <v>22.458048037980198</v>
      </c>
      <c r="G5292" s="268">
        <v>22.5277247515894</v>
      </c>
      <c r="H5292" s="269">
        <v>1.78332630031961</v>
      </c>
      <c r="I5292" s="270" t="s">
        <v>256</v>
      </c>
      <c r="J5292" s="271">
        <v>75789</v>
      </c>
      <c r="K5292" s="272">
        <v>13592</v>
      </c>
    </row>
    <row r="5293" spans="2:11" s="256" customFormat="1" ht="13.5" customHeight="1" x14ac:dyDescent="0.2">
      <c r="B5293" s="273"/>
      <c r="C5293" s="273"/>
      <c r="D5293" s="273"/>
      <c r="E5293" s="273"/>
      <c r="F5293" s="273">
        <v>11.4104271470448</v>
      </c>
      <c r="G5293" s="273">
        <v>11.4472491645482</v>
      </c>
      <c r="H5293" s="274">
        <v>0.53921244266810398</v>
      </c>
      <c r="I5293" s="275" t="s">
        <v>257</v>
      </c>
      <c r="J5293" s="271">
        <v>75789</v>
      </c>
      <c r="K5293" s="272">
        <v>11566</v>
      </c>
    </row>
    <row r="5294" spans="2:11" s="256" customFormat="1" ht="13.5" customHeight="1" x14ac:dyDescent="0.2">
      <c r="B5294" s="273"/>
      <c r="C5294" s="273"/>
      <c r="D5294" s="273"/>
      <c r="E5294" s="273"/>
      <c r="F5294" s="273">
        <v>8.8983538949260605</v>
      </c>
      <c r="G5294" s="273">
        <v>8.9321000306916609</v>
      </c>
      <c r="H5294" s="274">
        <v>2.9396732749810002</v>
      </c>
      <c r="I5294" s="275" t="s">
        <v>258</v>
      </c>
      <c r="J5294" s="271">
        <v>75789</v>
      </c>
      <c r="K5294" s="272">
        <v>13419</v>
      </c>
    </row>
    <row r="5295" spans="2:11" s="256" customFormat="1" ht="13.5" customHeight="1" x14ac:dyDescent="0.2">
      <c r="B5295" s="273"/>
      <c r="C5295" s="273"/>
      <c r="D5295" s="273"/>
      <c r="E5295" s="273"/>
      <c r="F5295" s="273">
        <v>0</v>
      </c>
      <c r="G5295" s="273">
        <v>0</v>
      </c>
      <c r="H5295" s="274"/>
      <c r="I5295" s="275" t="s">
        <v>259</v>
      </c>
      <c r="J5295" s="271">
        <v>75789</v>
      </c>
      <c r="K5295" s="272">
        <v>11568</v>
      </c>
    </row>
    <row r="5296" spans="2:11" s="256" customFormat="1" ht="13.5" customHeight="1" x14ac:dyDescent="0.2">
      <c r="B5296" s="273"/>
      <c r="C5296" s="273"/>
      <c r="D5296" s="273"/>
      <c r="E5296" s="273"/>
      <c r="F5296" s="273">
        <v>1.9110485115448099</v>
      </c>
      <c r="G5296" s="273">
        <v>1.9095806801246997</v>
      </c>
      <c r="H5296" s="274">
        <v>3.79289179113161</v>
      </c>
      <c r="I5296" s="275" t="s">
        <v>260</v>
      </c>
      <c r="J5296" s="271">
        <v>75789</v>
      </c>
      <c r="K5296" s="272">
        <v>12479</v>
      </c>
    </row>
    <row r="5297" spans="2:11" s="256" customFormat="1" ht="13.5" customHeight="1" x14ac:dyDescent="0.2">
      <c r="B5297" s="273"/>
      <c r="C5297" s="273"/>
      <c r="D5297" s="273"/>
      <c r="E5297" s="273"/>
      <c r="F5297" s="273">
        <v>0.23821848446454699</v>
      </c>
      <c r="G5297" s="273">
        <v>0.23879487622481499</v>
      </c>
      <c r="H5297" s="274">
        <v>2.06</v>
      </c>
      <c r="I5297" s="275" t="s">
        <v>261</v>
      </c>
      <c r="J5297" s="271">
        <v>75789</v>
      </c>
      <c r="K5297" s="272">
        <v>12480</v>
      </c>
    </row>
    <row r="5298" spans="2:11" s="256" customFormat="1" ht="13.5" customHeight="1" x14ac:dyDescent="0.2">
      <c r="B5298" s="273"/>
      <c r="C5298" s="273"/>
      <c r="D5298" s="273"/>
      <c r="E5298" s="273"/>
      <c r="F5298" s="273">
        <v>0</v>
      </c>
      <c r="G5298" s="273">
        <v>0</v>
      </c>
      <c r="H5298" s="274"/>
      <c r="I5298" s="275" t="s">
        <v>262</v>
      </c>
      <c r="J5298" s="271">
        <v>75789</v>
      </c>
      <c r="K5298" s="272">
        <v>11578</v>
      </c>
    </row>
    <row r="5299" spans="2:11" s="256" customFormat="1" ht="13.5" customHeight="1" x14ac:dyDescent="0.2">
      <c r="B5299" s="273"/>
      <c r="C5299" s="273"/>
      <c r="D5299" s="273"/>
      <c r="E5299" s="273"/>
      <c r="F5299" s="273">
        <v>0</v>
      </c>
      <c r="G5299" s="273">
        <v>0</v>
      </c>
      <c r="H5299" s="274"/>
      <c r="I5299" s="275" t="s">
        <v>263</v>
      </c>
      <c r="J5299" s="271">
        <v>75789</v>
      </c>
      <c r="K5299" s="272">
        <v>12497</v>
      </c>
    </row>
    <row r="5300" spans="2:11" s="256" customFormat="1" ht="13.5" customHeight="1" x14ac:dyDescent="0.2">
      <c r="B5300" s="273"/>
      <c r="C5300" s="273"/>
      <c r="D5300" s="273"/>
      <c r="E5300" s="273"/>
      <c r="F5300" s="273">
        <v>0</v>
      </c>
      <c r="G5300" s="273">
        <v>0</v>
      </c>
      <c r="H5300" s="274"/>
      <c r="I5300" s="275" t="s">
        <v>264</v>
      </c>
      <c r="J5300" s="271">
        <v>75789</v>
      </c>
      <c r="K5300" s="272">
        <v>15546</v>
      </c>
    </row>
    <row r="5301" spans="2:11" s="256" customFormat="1" ht="13.5" customHeight="1" x14ac:dyDescent="0.2">
      <c r="B5301" s="273"/>
      <c r="C5301" s="273"/>
      <c r="D5301" s="273"/>
      <c r="E5301" s="273"/>
      <c r="F5301" s="273">
        <v>0</v>
      </c>
      <c r="G5301" s="273">
        <v>0</v>
      </c>
      <c r="H5301" s="274"/>
      <c r="I5301" s="275" t="s">
        <v>265</v>
      </c>
      <c r="J5301" s="271">
        <v>75789</v>
      </c>
      <c r="K5301" s="272">
        <v>12481</v>
      </c>
    </row>
    <row r="5302" spans="2:11" s="256" customFormat="1" ht="13.5" customHeight="1" x14ac:dyDescent="0.2">
      <c r="B5302" s="268"/>
      <c r="C5302" s="268"/>
      <c r="D5302" s="268"/>
      <c r="E5302" s="268"/>
      <c r="F5302" s="268">
        <v>3.6982297204605099</v>
      </c>
      <c r="G5302" s="268">
        <v>3.7337212318968898</v>
      </c>
      <c r="H5302" s="269"/>
      <c r="I5302" s="270" t="s">
        <v>266</v>
      </c>
      <c r="J5302" s="271">
        <v>75789</v>
      </c>
      <c r="K5302" s="272">
        <v>13594</v>
      </c>
    </row>
    <row r="5303" spans="2:11" s="256" customFormat="1" ht="13.5" customHeight="1" x14ac:dyDescent="0.2">
      <c r="B5303" s="273"/>
      <c r="C5303" s="273"/>
      <c r="D5303" s="273"/>
      <c r="E5303" s="273"/>
      <c r="F5303" s="273">
        <v>0</v>
      </c>
      <c r="G5303" s="273">
        <v>0</v>
      </c>
      <c r="H5303" s="274"/>
      <c r="I5303" s="275" t="s">
        <v>267</v>
      </c>
      <c r="J5303" s="271">
        <v>75789</v>
      </c>
      <c r="K5303" s="272">
        <v>15609</v>
      </c>
    </row>
    <row r="5304" spans="2:11" s="256" customFormat="1" ht="13.5" customHeight="1" x14ac:dyDescent="0.2">
      <c r="B5304" s="273"/>
      <c r="C5304" s="273"/>
      <c r="D5304" s="273"/>
      <c r="E5304" s="273"/>
      <c r="F5304" s="273">
        <v>0</v>
      </c>
      <c r="G5304" s="273">
        <v>0</v>
      </c>
      <c r="H5304" s="274"/>
      <c r="I5304" s="275" t="s">
        <v>268</v>
      </c>
      <c r="J5304" s="271">
        <v>75789</v>
      </c>
      <c r="K5304" s="272">
        <v>11524</v>
      </c>
    </row>
    <row r="5305" spans="2:11" s="256" customFormat="1" ht="13.5" customHeight="1" x14ac:dyDescent="0.2">
      <c r="B5305" s="273"/>
      <c r="C5305" s="273"/>
      <c r="D5305" s="273"/>
      <c r="E5305" s="273"/>
      <c r="F5305" s="273">
        <v>0</v>
      </c>
      <c r="G5305" s="273">
        <v>0</v>
      </c>
      <c r="H5305" s="274"/>
      <c r="I5305" s="275" t="s">
        <v>269</v>
      </c>
      <c r="J5305" s="271">
        <v>75789</v>
      </c>
      <c r="K5305" s="272">
        <v>15745</v>
      </c>
    </row>
    <row r="5306" spans="2:11" s="256" customFormat="1" ht="13.5" customHeight="1" x14ac:dyDescent="0.2">
      <c r="B5306" s="273"/>
      <c r="C5306" s="273"/>
      <c r="D5306" s="273"/>
      <c r="E5306" s="273"/>
      <c r="F5306" s="273">
        <v>0</v>
      </c>
      <c r="G5306" s="273">
        <v>0</v>
      </c>
      <c r="H5306" s="274"/>
      <c r="I5306" s="275" t="s">
        <v>270</v>
      </c>
      <c r="J5306" s="271">
        <v>75789</v>
      </c>
      <c r="K5306" s="272">
        <v>15545</v>
      </c>
    </row>
    <row r="5307" spans="2:11" s="256" customFormat="1" ht="13.5" customHeight="1" x14ac:dyDescent="0.2">
      <c r="B5307" s="268"/>
      <c r="C5307" s="268"/>
      <c r="D5307" s="268"/>
      <c r="E5307" s="268"/>
      <c r="F5307" s="268">
        <v>38.529677862114802</v>
      </c>
      <c r="G5307" s="268">
        <v>38.367400668442393</v>
      </c>
      <c r="H5307" s="269"/>
      <c r="I5307" s="270" t="s">
        <v>238</v>
      </c>
      <c r="J5307" s="271">
        <v>75789</v>
      </c>
      <c r="K5307" s="272">
        <v>13595</v>
      </c>
    </row>
    <row r="5308" spans="2:11" s="256" customFormat="1" ht="13.5" customHeight="1" x14ac:dyDescent="0.2">
      <c r="B5308" s="273"/>
      <c r="C5308" s="273"/>
      <c r="D5308" s="273"/>
      <c r="E5308" s="273"/>
      <c r="F5308" s="273">
        <v>0</v>
      </c>
      <c r="G5308" s="273">
        <v>0</v>
      </c>
      <c r="H5308" s="274"/>
      <c r="I5308" s="275" t="s">
        <v>271</v>
      </c>
      <c r="J5308" s="271">
        <v>75789</v>
      </c>
      <c r="K5308" s="272">
        <v>15610</v>
      </c>
    </row>
    <row r="5309" spans="2:11" s="256" customFormat="1" ht="13.5" customHeight="1" x14ac:dyDescent="0.2">
      <c r="B5309" s="273"/>
      <c r="C5309" s="273"/>
      <c r="D5309" s="273"/>
      <c r="E5309" s="273"/>
      <c r="F5309" s="273">
        <v>17.174818503774301</v>
      </c>
      <c r="G5309" s="273">
        <v>17.168573270890299</v>
      </c>
      <c r="H5309" s="274"/>
      <c r="I5309" s="275" t="s">
        <v>246</v>
      </c>
      <c r="J5309" s="271">
        <v>75789</v>
      </c>
      <c r="K5309" s="272">
        <v>15611</v>
      </c>
    </row>
    <row r="5310" spans="2:11" s="256" customFormat="1" ht="13.5" customHeight="1" x14ac:dyDescent="0.2">
      <c r="B5310" s="273"/>
      <c r="C5310" s="273"/>
      <c r="D5310" s="273"/>
      <c r="E5310" s="273"/>
      <c r="F5310" s="273">
        <v>21.354859358340498</v>
      </c>
      <c r="G5310" s="273">
        <v>21.198827397551998</v>
      </c>
      <c r="H5310" s="274"/>
      <c r="I5310" s="275" t="s">
        <v>272</v>
      </c>
      <c r="J5310" s="271">
        <v>75789</v>
      </c>
      <c r="K5310" s="272">
        <v>15608</v>
      </c>
    </row>
    <row r="5311" spans="2:11" s="256" customFormat="1" ht="13.5" customHeight="1" x14ac:dyDescent="0.2">
      <c r="B5311" s="268"/>
      <c r="C5311" s="268"/>
      <c r="D5311" s="268"/>
      <c r="E5311" s="268"/>
      <c r="F5311" s="268">
        <v>0</v>
      </c>
      <c r="G5311" s="268">
        <v>0</v>
      </c>
      <c r="H5311" s="269"/>
      <c r="I5311" s="270" t="s">
        <v>273</v>
      </c>
      <c r="J5311" s="271">
        <v>75789</v>
      </c>
      <c r="K5311" s="272">
        <v>15584</v>
      </c>
    </row>
    <row r="5312" spans="2:11" s="256" customFormat="1" ht="13.5" customHeight="1" x14ac:dyDescent="0.2">
      <c r="B5312" s="268"/>
      <c r="C5312" s="268"/>
      <c r="D5312" s="268"/>
      <c r="E5312" s="268"/>
      <c r="F5312" s="268">
        <v>0</v>
      </c>
      <c r="G5312" s="268">
        <v>0</v>
      </c>
      <c r="H5312" s="269"/>
      <c r="I5312" s="270" t="s">
        <v>274</v>
      </c>
      <c r="J5312" s="271">
        <v>75789</v>
      </c>
      <c r="K5312" s="272">
        <v>17728</v>
      </c>
    </row>
    <row r="5313" spans="2:11" s="256" customFormat="1" ht="13.5" customHeight="1" x14ac:dyDescent="0.2">
      <c r="B5313" s="268"/>
      <c r="C5313" s="268"/>
      <c r="D5313" s="268"/>
      <c r="E5313" s="268"/>
      <c r="F5313" s="268">
        <v>0</v>
      </c>
      <c r="G5313" s="268">
        <v>0</v>
      </c>
      <c r="H5313" s="269"/>
      <c r="I5313" s="270" t="s">
        <v>275</v>
      </c>
      <c r="J5313" s="271">
        <v>75789</v>
      </c>
      <c r="K5313" s="272">
        <v>15624</v>
      </c>
    </row>
    <row r="5314" spans="2:11" s="256" customFormat="1" ht="13.5" customHeight="1" x14ac:dyDescent="0.2">
      <c r="B5314" s="268"/>
      <c r="C5314" s="268"/>
      <c r="D5314" s="268"/>
      <c r="E5314" s="268"/>
      <c r="F5314" s="268">
        <v>11.018538254823399</v>
      </c>
      <c r="G5314" s="268">
        <v>11.031831767587502</v>
      </c>
      <c r="H5314" s="269"/>
      <c r="I5314" s="270" t="s">
        <v>276</v>
      </c>
      <c r="J5314" s="271">
        <v>75789</v>
      </c>
      <c r="K5314" s="272">
        <v>15644</v>
      </c>
    </row>
    <row r="5315" spans="2:11" s="256" customFormat="1" ht="13.5" customHeight="1" x14ac:dyDescent="0.2">
      <c r="B5315" s="268"/>
      <c r="C5315" s="268"/>
      <c r="D5315" s="268"/>
      <c r="E5315" s="268"/>
      <c r="F5315" s="268">
        <v>19.6512940637516</v>
      </c>
      <c r="G5315" s="268">
        <v>19.697829332558101</v>
      </c>
      <c r="H5315" s="269">
        <v>3.77632440233578</v>
      </c>
      <c r="I5315" s="270" t="s">
        <v>239</v>
      </c>
      <c r="J5315" s="271">
        <v>75789</v>
      </c>
      <c r="K5315" s="272">
        <v>15704</v>
      </c>
    </row>
    <row r="5316" spans="2:11" s="256" customFormat="1" ht="13.5" customHeight="1" x14ac:dyDescent="0.2">
      <c r="B5316" s="268"/>
      <c r="C5316" s="268"/>
      <c r="D5316" s="268"/>
      <c r="E5316" s="268"/>
      <c r="F5316" s="268">
        <v>0</v>
      </c>
      <c r="G5316" s="268">
        <v>0</v>
      </c>
      <c r="H5316" s="269"/>
      <c r="I5316" s="270" t="s">
        <v>277</v>
      </c>
      <c r="J5316" s="271">
        <v>75789</v>
      </c>
      <c r="K5316" s="272">
        <v>15749</v>
      </c>
    </row>
    <row r="5317" spans="2:11" s="256" customFormat="1" ht="13.5" customHeight="1" x14ac:dyDescent="0.2">
      <c r="B5317" s="268"/>
      <c r="C5317" s="268"/>
      <c r="D5317" s="268"/>
      <c r="E5317" s="268"/>
      <c r="F5317" s="268">
        <v>100</v>
      </c>
      <c r="G5317" s="268">
        <v>100</v>
      </c>
      <c r="H5317" s="269">
        <v>1.3433318814251998</v>
      </c>
      <c r="I5317" s="270" t="s">
        <v>278</v>
      </c>
      <c r="J5317" s="271">
        <v>75789</v>
      </c>
      <c r="K5317" s="272">
        <v>11258</v>
      </c>
    </row>
    <row r="5318" spans="2:11" s="256" customFormat="1" ht="13.5" customHeight="1" x14ac:dyDescent="0.2">
      <c r="B5318" s="268"/>
      <c r="C5318" s="268"/>
      <c r="D5318" s="268"/>
      <c r="E5318" s="268"/>
      <c r="F5318" s="268">
        <v>30.8004898193103</v>
      </c>
      <c r="G5318" s="268">
        <v>30.902938231411998</v>
      </c>
      <c r="H5318" s="269">
        <v>1.9520315158885599</v>
      </c>
      <c r="I5318" s="270" t="s">
        <v>240</v>
      </c>
      <c r="J5318" s="271">
        <v>75789</v>
      </c>
      <c r="K5318" s="272">
        <v>15705</v>
      </c>
    </row>
    <row r="5319" spans="2:11" s="256" customFormat="1" ht="13.5" customHeight="1" x14ac:dyDescent="0.2">
      <c r="B5319" s="268"/>
      <c r="C5319" s="268"/>
      <c r="D5319" s="268"/>
      <c r="E5319" s="268"/>
      <c r="F5319" s="268">
        <v>15.640007806919199</v>
      </c>
      <c r="G5319" s="268">
        <v>15.559487350185099</v>
      </c>
      <c r="H5319" s="269"/>
      <c r="I5319" s="270" t="s">
        <v>279</v>
      </c>
      <c r="J5319" s="271">
        <v>75789</v>
      </c>
      <c r="K5319" s="272">
        <v>16144</v>
      </c>
    </row>
    <row r="5320" spans="2:11" s="256" customFormat="1" ht="13.5" customHeight="1" x14ac:dyDescent="0.2">
      <c r="B5320" s="273"/>
      <c r="C5320" s="273"/>
      <c r="D5320" s="273"/>
      <c r="E5320" s="273"/>
      <c r="F5320" s="273">
        <v>3.6982297204605099</v>
      </c>
      <c r="G5320" s="273">
        <v>3.7337212318968898</v>
      </c>
      <c r="H5320" s="274"/>
      <c r="I5320" s="275" t="s">
        <v>508</v>
      </c>
      <c r="J5320" s="271">
        <v>75789</v>
      </c>
      <c r="K5320" s="272">
        <v>12755</v>
      </c>
    </row>
    <row r="5321" spans="2:11" s="256" customFormat="1" ht="13.5" customHeight="1" x14ac:dyDescent="0.2">
      <c r="B5321" s="273"/>
      <c r="C5321" s="273"/>
      <c r="D5321" s="273"/>
      <c r="E5321" s="273"/>
      <c r="F5321" s="273">
        <v>0</v>
      </c>
      <c r="G5321" s="273">
        <v>0</v>
      </c>
      <c r="H5321" s="274"/>
      <c r="I5321" s="275" t="s">
        <v>509</v>
      </c>
      <c r="J5321" s="271">
        <v>75789</v>
      </c>
      <c r="K5321" s="272">
        <v>12359</v>
      </c>
    </row>
    <row r="5322" spans="2:11" s="256" customFormat="1" ht="26.25" customHeight="1" x14ac:dyDescent="0.2"/>
    <row r="5323" spans="2:11" s="256" customFormat="1" ht="13.5" customHeight="1" x14ac:dyDescent="0.2">
      <c r="B5323" s="257"/>
      <c r="C5323" s="258"/>
      <c r="D5323" s="258"/>
      <c r="E5323" s="258"/>
      <c r="F5323" s="258"/>
      <c r="G5323" s="259"/>
      <c r="H5323" s="260" t="s">
        <v>435</v>
      </c>
      <c r="I5323" s="261"/>
      <c r="J5323" s="262" t="s">
        <v>228</v>
      </c>
      <c r="K5323" s="262" t="s">
        <v>229</v>
      </c>
    </row>
    <row r="5324" spans="2:11" s="256" customFormat="1" ht="13.5" customHeight="1" x14ac:dyDescent="0.2">
      <c r="B5324" s="263"/>
      <c r="C5324" s="264"/>
      <c r="D5324" s="264"/>
      <c r="E5324" s="264"/>
      <c r="F5324" s="369" t="s">
        <v>680</v>
      </c>
      <c r="G5324" s="369"/>
      <c r="H5324" s="369"/>
      <c r="I5324" s="261"/>
      <c r="J5324" s="261"/>
      <c r="K5324" s="265"/>
    </row>
    <row r="5325" spans="2:11" s="256" customFormat="1" ht="13.5" customHeight="1" x14ac:dyDescent="0.2">
      <c r="B5325" s="367" t="s">
        <v>231</v>
      </c>
      <c r="C5325" s="367"/>
      <c r="D5325" s="367" t="s">
        <v>232</v>
      </c>
      <c r="E5325" s="367"/>
      <c r="F5325" s="266" t="s">
        <v>232</v>
      </c>
      <c r="G5325" s="266" t="s">
        <v>232</v>
      </c>
      <c r="H5325" s="368" t="s">
        <v>231</v>
      </c>
      <c r="I5325" s="267" t="s">
        <v>233</v>
      </c>
      <c r="J5325" s="261"/>
      <c r="K5325" s="265"/>
    </row>
    <row r="5326" spans="2:11" s="256" customFormat="1" ht="13.5" customHeight="1" x14ac:dyDescent="0.2">
      <c r="B5326" s="266" t="s">
        <v>234</v>
      </c>
      <c r="C5326" s="266" t="s">
        <v>235</v>
      </c>
      <c r="D5326" s="266" t="s">
        <v>234</v>
      </c>
      <c r="E5326" s="266" t="s">
        <v>235</v>
      </c>
      <c r="F5326" s="266" t="s">
        <v>592</v>
      </c>
      <c r="G5326" s="266" t="s">
        <v>594</v>
      </c>
      <c r="H5326" s="368"/>
      <c r="I5326" s="261"/>
      <c r="J5326" s="261"/>
      <c r="K5326" s="265"/>
    </row>
    <row r="5327" spans="2:11" s="256" customFormat="1" ht="13.5" customHeight="1" x14ac:dyDescent="0.2">
      <c r="B5327" s="268">
        <v>5.5</v>
      </c>
      <c r="C5327" s="268">
        <v>3.5</v>
      </c>
      <c r="D5327" s="268">
        <v>60</v>
      </c>
      <c r="E5327" s="268">
        <v>40</v>
      </c>
      <c r="F5327" s="268">
        <v>50.826195381517302</v>
      </c>
      <c r="G5327" s="268">
        <v>50.810112383573902</v>
      </c>
      <c r="H5327" s="269">
        <v>3.5527206580110398</v>
      </c>
      <c r="I5327" s="270" t="s">
        <v>236</v>
      </c>
      <c r="J5327" s="271">
        <v>75827</v>
      </c>
      <c r="K5327" s="272">
        <v>13591</v>
      </c>
    </row>
    <row r="5328" spans="2:11" s="256" customFormat="1" ht="13.5" customHeight="1" x14ac:dyDescent="0.2">
      <c r="B5328" s="268"/>
      <c r="C5328" s="268"/>
      <c r="D5328" s="268"/>
      <c r="E5328" s="268"/>
      <c r="F5328" s="268">
        <v>50.826195381517302</v>
      </c>
      <c r="G5328" s="268">
        <v>50.810112383573902</v>
      </c>
      <c r="H5328" s="269">
        <v>3.5527206580110398</v>
      </c>
      <c r="I5328" s="270" t="s">
        <v>250</v>
      </c>
      <c r="J5328" s="271">
        <v>75827</v>
      </c>
      <c r="K5328" s="272">
        <v>19967</v>
      </c>
    </row>
    <row r="5329" spans="2:11" s="256" customFormat="1" ht="13.5" customHeight="1" x14ac:dyDescent="0.2">
      <c r="B5329" s="273"/>
      <c r="C5329" s="273"/>
      <c r="D5329" s="273"/>
      <c r="E5329" s="273"/>
      <c r="F5329" s="273">
        <v>50.826195381517302</v>
      </c>
      <c r="G5329" s="273">
        <v>50.810112383573902</v>
      </c>
      <c r="H5329" s="274">
        <v>3.5527206580110398</v>
      </c>
      <c r="I5329" s="275" t="s">
        <v>251</v>
      </c>
      <c r="J5329" s="271">
        <v>75827</v>
      </c>
      <c r="K5329" s="272">
        <v>15744</v>
      </c>
    </row>
    <row r="5330" spans="2:11" s="256" customFormat="1" ht="13.5" customHeight="1" x14ac:dyDescent="0.2">
      <c r="B5330" s="273"/>
      <c r="C5330" s="273"/>
      <c r="D5330" s="273"/>
      <c r="E5330" s="273"/>
      <c r="F5330" s="273">
        <v>0</v>
      </c>
      <c r="G5330" s="273">
        <v>0</v>
      </c>
      <c r="H5330" s="274"/>
      <c r="I5330" s="275" t="s">
        <v>252</v>
      </c>
      <c r="J5330" s="271">
        <v>75827</v>
      </c>
      <c r="K5330" s="272">
        <v>13462</v>
      </c>
    </row>
    <row r="5331" spans="2:11" s="256" customFormat="1" ht="13.5" customHeight="1" x14ac:dyDescent="0.2">
      <c r="B5331" s="273"/>
      <c r="C5331" s="273"/>
      <c r="D5331" s="273"/>
      <c r="E5331" s="273"/>
      <c r="F5331" s="273">
        <v>0</v>
      </c>
      <c r="G5331" s="273">
        <v>0</v>
      </c>
      <c r="H5331" s="274"/>
      <c r="I5331" s="275" t="s">
        <v>253</v>
      </c>
      <c r="J5331" s="271">
        <v>75827</v>
      </c>
      <c r="K5331" s="272">
        <v>15544</v>
      </c>
    </row>
    <row r="5332" spans="2:11" s="256" customFormat="1" ht="13.5" customHeight="1" x14ac:dyDescent="0.2">
      <c r="B5332" s="273"/>
      <c r="C5332" s="273"/>
      <c r="D5332" s="273"/>
      <c r="E5332" s="273"/>
      <c r="F5332" s="273">
        <v>0</v>
      </c>
      <c r="G5332" s="273">
        <v>0</v>
      </c>
      <c r="H5332" s="274"/>
      <c r="I5332" s="275" t="s">
        <v>254</v>
      </c>
      <c r="J5332" s="271">
        <v>75827</v>
      </c>
      <c r="K5332" s="272">
        <v>12978</v>
      </c>
    </row>
    <row r="5333" spans="2:11" s="256" customFormat="1" ht="13.5" customHeight="1" x14ac:dyDescent="0.2">
      <c r="B5333" s="268">
        <v>3.5</v>
      </c>
      <c r="C5333" s="268">
        <v>1.5</v>
      </c>
      <c r="D5333" s="268">
        <v>60</v>
      </c>
      <c r="E5333" s="268">
        <v>40</v>
      </c>
      <c r="F5333" s="268">
        <v>49.173804618482698</v>
      </c>
      <c r="G5333" s="268">
        <v>49.189887616426098</v>
      </c>
      <c r="H5333" s="269">
        <v>2.35873505143062</v>
      </c>
      <c r="I5333" s="270" t="s">
        <v>237</v>
      </c>
      <c r="J5333" s="271">
        <v>75827</v>
      </c>
      <c r="K5333" s="272">
        <v>17726</v>
      </c>
    </row>
    <row r="5334" spans="2:11" s="256" customFormat="1" ht="13.5" customHeight="1" x14ac:dyDescent="0.2">
      <c r="B5334" s="273"/>
      <c r="C5334" s="273"/>
      <c r="D5334" s="273"/>
      <c r="E5334" s="273"/>
      <c r="F5334" s="273">
        <v>5.7310822299704292</v>
      </c>
      <c r="G5334" s="273">
        <v>5.7317849473850595</v>
      </c>
      <c r="H5334" s="274"/>
      <c r="I5334" s="275" t="s">
        <v>255</v>
      </c>
      <c r="J5334" s="271">
        <v>75827</v>
      </c>
      <c r="K5334" s="272">
        <v>17727</v>
      </c>
    </row>
    <row r="5335" spans="2:11" s="256" customFormat="1" ht="13.5" customHeight="1" x14ac:dyDescent="0.2">
      <c r="B5335" s="268"/>
      <c r="C5335" s="268"/>
      <c r="D5335" s="268"/>
      <c r="E5335" s="268"/>
      <c r="F5335" s="268">
        <v>43.442722388512301</v>
      </c>
      <c r="G5335" s="268">
        <v>43.458102669040997</v>
      </c>
      <c r="H5335" s="269">
        <v>2.6699058021393101</v>
      </c>
      <c r="I5335" s="270" t="s">
        <v>256</v>
      </c>
      <c r="J5335" s="271">
        <v>75827</v>
      </c>
      <c r="K5335" s="272">
        <v>13592</v>
      </c>
    </row>
    <row r="5336" spans="2:11" s="256" customFormat="1" ht="13.5" customHeight="1" x14ac:dyDescent="0.2">
      <c r="B5336" s="273"/>
      <c r="C5336" s="273"/>
      <c r="D5336" s="273"/>
      <c r="E5336" s="273"/>
      <c r="F5336" s="273">
        <v>26.277449331223398</v>
      </c>
      <c r="G5336" s="273">
        <v>26.278223221195599</v>
      </c>
      <c r="H5336" s="274">
        <v>0.44273836181308301</v>
      </c>
      <c r="I5336" s="275" t="s">
        <v>257</v>
      </c>
      <c r="J5336" s="271">
        <v>75827</v>
      </c>
      <c r="K5336" s="272">
        <v>11566</v>
      </c>
    </row>
    <row r="5337" spans="2:11" s="256" customFormat="1" ht="13.5" customHeight="1" x14ac:dyDescent="0.2">
      <c r="B5337" s="273"/>
      <c r="C5337" s="273"/>
      <c r="D5337" s="273"/>
      <c r="E5337" s="273"/>
      <c r="F5337" s="273">
        <v>17.1652730572889</v>
      </c>
      <c r="G5337" s="273">
        <v>17.179879447845401</v>
      </c>
      <c r="H5337" s="274">
        <v>6.0793639197002198</v>
      </c>
      <c r="I5337" s="275" t="s">
        <v>258</v>
      </c>
      <c r="J5337" s="271">
        <v>75827</v>
      </c>
      <c r="K5337" s="272">
        <v>13419</v>
      </c>
    </row>
    <row r="5338" spans="2:11" s="256" customFormat="1" ht="13.5" customHeight="1" x14ac:dyDescent="0.2">
      <c r="B5338" s="273"/>
      <c r="C5338" s="273"/>
      <c r="D5338" s="273"/>
      <c r="E5338" s="273"/>
      <c r="F5338" s="273">
        <v>0</v>
      </c>
      <c r="G5338" s="273">
        <v>0</v>
      </c>
      <c r="H5338" s="274"/>
      <c r="I5338" s="275" t="s">
        <v>259</v>
      </c>
      <c r="J5338" s="271">
        <v>75827</v>
      </c>
      <c r="K5338" s="272">
        <v>11568</v>
      </c>
    </row>
    <row r="5339" spans="2:11" s="256" customFormat="1" ht="13.5" customHeight="1" x14ac:dyDescent="0.2">
      <c r="B5339" s="273"/>
      <c r="C5339" s="273"/>
      <c r="D5339" s="273"/>
      <c r="E5339" s="273"/>
      <c r="F5339" s="273">
        <v>0</v>
      </c>
      <c r="G5339" s="273">
        <v>0</v>
      </c>
      <c r="H5339" s="274"/>
      <c r="I5339" s="275" t="s">
        <v>260</v>
      </c>
      <c r="J5339" s="271">
        <v>75827</v>
      </c>
      <c r="K5339" s="272">
        <v>12479</v>
      </c>
    </row>
    <row r="5340" spans="2:11" s="256" customFormat="1" ht="13.5" customHeight="1" x14ac:dyDescent="0.2">
      <c r="B5340" s="273"/>
      <c r="C5340" s="273"/>
      <c r="D5340" s="273"/>
      <c r="E5340" s="273"/>
      <c r="F5340" s="273">
        <v>0</v>
      </c>
      <c r="G5340" s="273">
        <v>0</v>
      </c>
      <c r="H5340" s="274"/>
      <c r="I5340" s="275" t="s">
        <v>261</v>
      </c>
      <c r="J5340" s="271">
        <v>75827</v>
      </c>
      <c r="K5340" s="272">
        <v>12480</v>
      </c>
    </row>
    <row r="5341" spans="2:11" s="256" customFormat="1" ht="13.5" customHeight="1" x14ac:dyDescent="0.2">
      <c r="B5341" s="273"/>
      <c r="C5341" s="273"/>
      <c r="D5341" s="273"/>
      <c r="E5341" s="273"/>
      <c r="F5341" s="273">
        <v>0</v>
      </c>
      <c r="G5341" s="273">
        <v>0</v>
      </c>
      <c r="H5341" s="274"/>
      <c r="I5341" s="275" t="s">
        <v>262</v>
      </c>
      <c r="J5341" s="271">
        <v>75827</v>
      </c>
      <c r="K5341" s="272">
        <v>11578</v>
      </c>
    </row>
    <row r="5342" spans="2:11" s="256" customFormat="1" ht="13.5" customHeight="1" x14ac:dyDescent="0.2">
      <c r="B5342" s="273"/>
      <c r="C5342" s="273"/>
      <c r="D5342" s="273"/>
      <c r="E5342" s="273"/>
      <c r="F5342" s="273">
        <v>0</v>
      </c>
      <c r="G5342" s="273">
        <v>0</v>
      </c>
      <c r="H5342" s="274"/>
      <c r="I5342" s="275" t="s">
        <v>263</v>
      </c>
      <c r="J5342" s="271">
        <v>75827</v>
      </c>
      <c r="K5342" s="272">
        <v>12497</v>
      </c>
    </row>
    <row r="5343" spans="2:11" s="256" customFormat="1" ht="13.5" customHeight="1" x14ac:dyDescent="0.2">
      <c r="B5343" s="273"/>
      <c r="C5343" s="273"/>
      <c r="D5343" s="273"/>
      <c r="E5343" s="273"/>
      <c r="F5343" s="273">
        <v>0</v>
      </c>
      <c r="G5343" s="273">
        <v>0</v>
      </c>
      <c r="H5343" s="274"/>
      <c r="I5343" s="275" t="s">
        <v>264</v>
      </c>
      <c r="J5343" s="271">
        <v>75827</v>
      </c>
      <c r="K5343" s="272">
        <v>15546</v>
      </c>
    </row>
    <row r="5344" spans="2:11" s="256" customFormat="1" ht="13.5" customHeight="1" x14ac:dyDescent="0.2">
      <c r="B5344" s="273"/>
      <c r="C5344" s="273"/>
      <c r="D5344" s="273"/>
      <c r="E5344" s="273"/>
      <c r="F5344" s="273">
        <v>0</v>
      </c>
      <c r="G5344" s="273">
        <v>0</v>
      </c>
      <c r="H5344" s="274"/>
      <c r="I5344" s="275" t="s">
        <v>265</v>
      </c>
      <c r="J5344" s="271">
        <v>75827</v>
      </c>
      <c r="K5344" s="272">
        <v>12481</v>
      </c>
    </row>
    <row r="5345" spans="2:11" s="256" customFormat="1" ht="13.5" customHeight="1" x14ac:dyDescent="0.2">
      <c r="B5345" s="268"/>
      <c r="C5345" s="268"/>
      <c r="D5345" s="268"/>
      <c r="E5345" s="268"/>
      <c r="F5345" s="268">
        <v>0</v>
      </c>
      <c r="G5345" s="268">
        <v>0</v>
      </c>
      <c r="H5345" s="269"/>
      <c r="I5345" s="270" t="s">
        <v>266</v>
      </c>
      <c r="J5345" s="271">
        <v>75827</v>
      </c>
      <c r="K5345" s="272">
        <v>13594</v>
      </c>
    </row>
    <row r="5346" spans="2:11" s="256" customFormat="1" ht="13.5" customHeight="1" x14ac:dyDescent="0.2">
      <c r="B5346" s="273"/>
      <c r="C5346" s="273"/>
      <c r="D5346" s="273"/>
      <c r="E5346" s="273"/>
      <c r="F5346" s="273">
        <v>0</v>
      </c>
      <c r="G5346" s="273">
        <v>0</v>
      </c>
      <c r="H5346" s="274"/>
      <c r="I5346" s="275" t="s">
        <v>267</v>
      </c>
      <c r="J5346" s="271">
        <v>75827</v>
      </c>
      <c r="K5346" s="272">
        <v>15609</v>
      </c>
    </row>
    <row r="5347" spans="2:11" s="256" customFormat="1" ht="13.5" customHeight="1" x14ac:dyDescent="0.2">
      <c r="B5347" s="273"/>
      <c r="C5347" s="273"/>
      <c r="D5347" s="273"/>
      <c r="E5347" s="273"/>
      <c r="F5347" s="273">
        <v>0</v>
      </c>
      <c r="G5347" s="273">
        <v>0</v>
      </c>
      <c r="H5347" s="274"/>
      <c r="I5347" s="275" t="s">
        <v>268</v>
      </c>
      <c r="J5347" s="271">
        <v>75827</v>
      </c>
      <c r="K5347" s="272">
        <v>11524</v>
      </c>
    </row>
    <row r="5348" spans="2:11" s="256" customFormat="1" ht="13.5" customHeight="1" x14ac:dyDescent="0.2">
      <c r="B5348" s="273"/>
      <c r="C5348" s="273"/>
      <c r="D5348" s="273"/>
      <c r="E5348" s="273"/>
      <c r="F5348" s="273">
        <v>0</v>
      </c>
      <c r="G5348" s="273">
        <v>0</v>
      </c>
      <c r="H5348" s="274"/>
      <c r="I5348" s="275" t="s">
        <v>269</v>
      </c>
      <c r="J5348" s="271">
        <v>75827</v>
      </c>
      <c r="K5348" s="272">
        <v>15745</v>
      </c>
    </row>
    <row r="5349" spans="2:11" s="256" customFormat="1" ht="13.5" customHeight="1" x14ac:dyDescent="0.2">
      <c r="B5349" s="273"/>
      <c r="C5349" s="273"/>
      <c r="D5349" s="273"/>
      <c r="E5349" s="273"/>
      <c r="F5349" s="273">
        <v>0</v>
      </c>
      <c r="G5349" s="273">
        <v>0</v>
      </c>
      <c r="H5349" s="274"/>
      <c r="I5349" s="275" t="s">
        <v>270</v>
      </c>
      <c r="J5349" s="271">
        <v>75827</v>
      </c>
      <c r="K5349" s="272">
        <v>15545</v>
      </c>
    </row>
    <row r="5350" spans="2:11" s="256" customFormat="1" ht="13.5" customHeight="1" x14ac:dyDescent="0.2">
      <c r="B5350" s="268"/>
      <c r="C5350" s="268"/>
      <c r="D5350" s="268">
        <v>0</v>
      </c>
      <c r="E5350" s="268">
        <v>0</v>
      </c>
      <c r="F5350" s="268">
        <v>0</v>
      </c>
      <c r="G5350" s="268">
        <v>0</v>
      </c>
      <c r="H5350" s="269"/>
      <c r="I5350" s="270" t="s">
        <v>238</v>
      </c>
      <c r="J5350" s="271">
        <v>75827</v>
      </c>
      <c r="K5350" s="272">
        <v>13595</v>
      </c>
    </row>
    <row r="5351" spans="2:11" s="256" customFormat="1" ht="13.5" customHeight="1" x14ac:dyDescent="0.2">
      <c r="B5351" s="273"/>
      <c r="C5351" s="273"/>
      <c r="D5351" s="273"/>
      <c r="E5351" s="273"/>
      <c r="F5351" s="273">
        <v>0</v>
      </c>
      <c r="G5351" s="273">
        <v>0</v>
      </c>
      <c r="H5351" s="274"/>
      <c r="I5351" s="275" t="s">
        <v>271</v>
      </c>
      <c r="J5351" s="271">
        <v>75827</v>
      </c>
      <c r="K5351" s="272">
        <v>15610</v>
      </c>
    </row>
    <row r="5352" spans="2:11" s="256" customFormat="1" ht="13.5" customHeight="1" x14ac:dyDescent="0.2">
      <c r="B5352" s="273"/>
      <c r="C5352" s="273"/>
      <c r="D5352" s="273"/>
      <c r="E5352" s="273"/>
      <c r="F5352" s="273">
        <v>0</v>
      </c>
      <c r="G5352" s="273">
        <v>0</v>
      </c>
      <c r="H5352" s="274"/>
      <c r="I5352" s="275" t="s">
        <v>246</v>
      </c>
      <c r="J5352" s="271">
        <v>75827</v>
      </c>
      <c r="K5352" s="272">
        <v>15611</v>
      </c>
    </row>
    <row r="5353" spans="2:11" s="256" customFormat="1" ht="13.5" customHeight="1" x14ac:dyDescent="0.2">
      <c r="B5353" s="273"/>
      <c r="C5353" s="273"/>
      <c r="D5353" s="273"/>
      <c r="E5353" s="273"/>
      <c r="F5353" s="273">
        <v>0</v>
      </c>
      <c r="G5353" s="273">
        <v>0</v>
      </c>
      <c r="H5353" s="274"/>
      <c r="I5353" s="275" t="s">
        <v>272</v>
      </c>
      <c r="J5353" s="271">
        <v>75827</v>
      </c>
      <c r="K5353" s="272">
        <v>15608</v>
      </c>
    </row>
    <row r="5354" spans="2:11" s="256" customFormat="1" ht="13.5" customHeight="1" x14ac:dyDescent="0.2">
      <c r="B5354" s="268"/>
      <c r="C5354" s="268"/>
      <c r="D5354" s="268"/>
      <c r="E5354" s="268"/>
      <c r="F5354" s="268">
        <v>0</v>
      </c>
      <c r="G5354" s="268">
        <v>0</v>
      </c>
      <c r="H5354" s="269"/>
      <c r="I5354" s="270" t="s">
        <v>273</v>
      </c>
      <c r="J5354" s="271">
        <v>75827</v>
      </c>
      <c r="K5354" s="272">
        <v>15584</v>
      </c>
    </row>
    <row r="5355" spans="2:11" s="256" customFormat="1" ht="13.5" customHeight="1" x14ac:dyDescent="0.2">
      <c r="B5355" s="268"/>
      <c r="C5355" s="268"/>
      <c r="D5355" s="268"/>
      <c r="E5355" s="268"/>
      <c r="F5355" s="268">
        <v>0</v>
      </c>
      <c r="G5355" s="268">
        <v>0</v>
      </c>
      <c r="H5355" s="269"/>
      <c r="I5355" s="270" t="s">
        <v>274</v>
      </c>
      <c r="J5355" s="271">
        <v>75827</v>
      </c>
      <c r="K5355" s="272">
        <v>17728</v>
      </c>
    </row>
    <row r="5356" spans="2:11" s="256" customFormat="1" ht="13.5" customHeight="1" x14ac:dyDescent="0.2">
      <c r="B5356" s="268"/>
      <c r="C5356" s="268"/>
      <c r="D5356" s="268"/>
      <c r="E5356" s="268"/>
      <c r="F5356" s="268">
        <v>0</v>
      </c>
      <c r="G5356" s="268">
        <v>0</v>
      </c>
      <c r="H5356" s="269"/>
      <c r="I5356" s="270" t="s">
        <v>275</v>
      </c>
      <c r="J5356" s="271">
        <v>75827</v>
      </c>
      <c r="K5356" s="272">
        <v>15624</v>
      </c>
    </row>
    <row r="5357" spans="2:11" s="256" customFormat="1" ht="13.5" customHeight="1" x14ac:dyDescent="0.2">
      <c r="B5357" s="268"/>
      <c r="C5357" s="268"/>
      <c r="D5357" s="268"/>
      <c r="E5357" s="268"/>
      <c r="F5357" s="268">
        <v>5.7310822299704292</v>
      </c>
      <c r="G5357" s="268">
        <v>5.7317849473850595</v>
      </c>
      <c r="H5357" s="269"/>
      <c r="I5357" s="270" t="s">
        <v>276</v>
      </c>
      <c r="J5357" s="271">
        <v>75827</v>
      </c>
      <c r="K5357" s="272">
        <v>15644</v>
      </c>
    </row>
    <row r="5358" spans="2:11" s="256" customFormat="1" ht="13.5" customHeight="1" x14ac:dyDescent="0.2">
      <c r="B5358" s="268"/>
      <c r="C5358" s="268"/>
      <c r="D5358" s="268">
        <v>0</v>
      </c>
      <c r="E5358" s="268">
        <v>0</v>
      </c>
      <c r="F5358" s="268">
        <v>0</v>
      </c>
      <c r="G5358" s="268">
        <v>0</v>
      </c>
      <c r="H5358" s="269"/>
      <c r="I5358" s="270" t="s">
        <v>239</v>
      </c>
      <c r="J5358" s="271">
        <v>75827</v>
      </c>
      <c r="K5358" s="272">
        <v>15704</v>
      </c>
    </row>
    <row r="5359" spans="2:11" s="256" customFormat="1" ht="13.5" customHeight="1" x14ac:dyDescent="0.2">
      <c r="B5359" s="268"/>
      <c r="C5359" s="268"/>
      <c r="D5359" s="268"/>
      <c r="E5359" s="268"/>
      <c r="F5359" s="268">
        <v>0</v>
      </c>
      <c r="G5359" s="268">
        <v>0</v>
      </c>
      <c r="H5359" s="269"/>
      <c r="I5359" s="270" t="s">
        <v>277</v>
      </c>
      <c r="J5359" s="271">
        <v>75827</v>
      </c>
      <c r="K5359" s="272">
        <v>15749</v>
      </c>
    </row>
    <row r="5360" spans="2:11" s="256" customFormat="1" ht="13.5" customHeight="1" x14ac:dyDescent="0.2">
      <c r="B5360" s="268"/>
      <c r="C5360" s="268"/>
      <c r="D5360" s="268"/>
      <c r="E5360" s="268"/>
      <c r="F5360" s="268">
        <v>100</v>
      </c>
      <c r="G5360" s="268">
        <v>100</v>
      </c>
      <c r="H5360" s="269">
        <v>2.9655925086583799</v>
      </c>
      <c r="I5360" s="270" t="s">
        <v>278</v>
      </c>
      <c r="J5360" s="271">
        <v>75827</v>
      </c>
      <c r="K5360" s="272">
        <v>11258</v>
      </c>
    </row>
    <row r="5361" spans="2:11" s="256" customFormat="1" ht="13.5" customHeight="1" x14ac:dyDescent="0.2">
      <c r="B5361" s="268"/>
      <c r="C5361" s="268"/>
      <c r="D5361" s="268">
        <v>100</v>
      </c>
      <c r="E5361" s="268">
        <v>0</v>
      </c>
      <c r="F5361" s="268">
        <v>94.268917770029603</v>
      </c>
      <c r="G5361" s="268">
        <v>94.268215052615005</v>
      </c>
      <c r="H5361" s="269">
        <v>3.1458858113689101</v>
      </c>
      <c r="I5361" s="270" t="s">
        <v>240</v>
      </c>
      <c r="J5361" s="271">
        <v>75827</v>
      </c>
      <c r="K5361" s="272">
        <v>15705</v>
      </c>
    </row>
    <row r="5362" spans="2:11" s="256" customFormat="1" ht="13.5" customHeight="1" x14ac:dyDescent="0.2">
      <c r="B5362" s="268"/>
      <c r="C5362" s="268"/>
      <c r="D5362" s="268"/>
      <c r="E5362" s="268"/>
      <c r="F5362" s="268">
        <v>0</v>
      </c>
      <c r="G5362" s="268">
        <v>0</v>
      </c>
      <c r="H5362" s="269"/>
      <c r="I5362" s="270" t="s">
        <v>279</v>
      </c>
      <c r="J5362" s="271">
        <v>75827</v>
      </c>
      <c r="K5362" s="272">
        <v>16144</v>
      </c>
    </row>
    <row r="5363" spans="2:11" s="256" customFormat="1" ht="13.5" customHeight="1" x14ac:dyDescent="0.2">
      <c r="B5363" s="273"/>
      <c r="C5363" s="273"/>
      <c r="D5363" s="273"/>
      <c r="E5363" s="273"/>
      <c r="F5363" s="273">
        <v>0</v>
      </c>
      <c r="G5363" s="273">
        <v>0</v>
      </c>
      <c r="H5363" s="274"/>
      <c r="I5363" s="275" t="s">
        <v>508</v>
      </c>
      <c r="J5363" s="271">
        <v>75827</v>
      </c>
      <c r="K5363" s="272">
        <v>12755</v>
      </c>
    </row>
    <row r="5364" spans="2:11" s="256" customFormat="1" ht="13.5" customHeight="1" x14ac:dyDescent="0.2">
      <c r="B5364" s="273"/>
      <c r="C5364" s="273"/>
      <c r="D5364" s="273"/>
      <c r="E5364" s="273"/>
      <c r="F5364" s="273">
        <v>0</v>
      </c>
      <c r="G5364" s="273">
        <v>0</v>
      </c>
      <c r="H5364" s="274"/>
      <c r="I5364" s="275" t="s">
        <v>509</v>
      </c>
      <c r="J5364" s="271">
        <v>75827</v>
      </c>
      <c r="K5364" s="272">
        <v>12359</v>
      </c>
    </row>
    <row r="5365" spans="2:11" s="256" customFormat="1" ht="26.25" customHeight="1" x14ac:dyDescent="0.2"/>
    <row r="5366" spans="2:11" s="256" customFormat="1" ht="13.5" customHeight="1" x14ac:dyDescent="0.2">
      <c r="B5366" s="257"/>
      <c r="C5366" s="258"/>
      <c r="D5366" s="258"/>
      <c r="E5366" s="258"/>
      <c r="F5366" s="258"/>
      <c r="G5366" s="259"/>
      <c r="H5366" s="260" t="s">
        <v>436</v>
      </c>
      <c r="I5366" s="261"/>
      <c r="J5366" s="262" t="s">
        <v>228</v>
      </c>
      <c r="K5366" s="262" t="s">
        <v>229</v>
      </c>
    </row>
    <row r="5367" spans="2:11" s="256" customFormat="1" ht="13.5" customHeight="1" x14ac:dyDescent="0.2">
      <c r="B5367" s="263"/>
      <c r="C5367" s="264"/>
      <c r="D5367" s="264"/>
      <c r="E5367" s="264"/>
      <c r="F5367" s="369" t="s">
        <v>681</v>
      </c>
      <c r="G5367" s="369"/>
      <c r="H5367" s="369"/>
      <c r="I5367" s="261"/>
      <c r="J5367" s="261"/>
      <c r="K5367" s="265"/>
    </row>
    <row r="5368" spans="2:11" s="256" customFormat="1" ht="13.5" customHeight="1" x14ac:dyDescent="0.2">
      <c r="B5368" s="367" t="s">
        <v>231</v>
      </c>
      <c r="C5368" s="367"/>
      <c r="D5368" s="367" t="s">
        <v>232</v>
      </c>
      <c r="E5368" s="367"/>
      <c r="F5368" s="266" t="s">
        <v>232</v>
      </c>
      <c r="G5368" s="266" t="s">
        <v>232</v>
      </c>
      <c r="H5368" s="368" t="s">
        <v>231</v>
      </c>
      <c r="I5368" s="267" t="s">
        <v>233</v>
      </c>
      <c r="J5368" s="261"/>
      <c r="K5368" s="265"/>
    </row>
    <row r="5369" spans="2:11" s="256" customFormat="1" ht="13.5" customHeight="1" x14ac:dyDescent="0.2">
      <c r="B5369" s="266" t="s">
        <v>234</v>
      </c>
      <c r="C5369" s="266" t="s">
        <v>235</v>
      </c>
      <c r="D5369" s="266" t="s">
        <v>234</v>
      </c>
      <c r="E5369" s="266" t="s">
        <v>235</v>
      </c>
      <c r="F5369" s="266" t="s">
        <v>592</v>
      </c>
      <c r="G5369" s="266" t="s">
        <v>594</v>
      </c>
      <c r="H5369" s="368"/>
      <c r="I5369" s="261"/>
      <c r="J5369" s="261"/>
      <c r="K5369" s="265"/>
    </row>
    <row r="5370" spans="2:11" s="256" customFormat="1" ht="13.5" customHeight="1" x14ac:dyDescent="0.2">
      <c r="B5370" s="268">
        <v>5.5</v>
      </c>
      <c r="C5370" s="268">
        <v>3.5</v>
      </c>
      <c r="D5370" s="268">
        <v>54</v>
      </c>
      <c r="E5370" s="268">
        <v>36</v>
      </c>
      <c r="F5370" s="268">
        <v>43.965035464369002</v>
      </c>
      <c r="G5370" s="268">
        <v>43.9551657012153</v>
      </c>
      <c r="H5370" s="269">
        <v>3.7222140549723397</v>
      </c>
      <c r="I5370" s="270" t="s">
        <v>236</v>
      </c>
      <c r="J5370" s="271">
        <v>75908</v>
      </c>
      <c r="K5370" s="272">
        <v>13591</v>
      </c>
    </row>
    <row r="5371" spans="2:11" s="256" customFormat="1" ht="13.5" customHeight="1" x14ac:dyDescent="0.2">
      <c r="B5371" s="268"/>
      <c r="C5371" s="268"/>
      <c r="D5371" s="268"/>
      <c r="E5371" s="268"/>
      <c r="F5371" s="268">
        <v>43.965035464369002</v>
      </c>
      <c r="G5371" s="268">
        <v>43.9551657012153</v>
      </c>
      <c r="H5371" s="269">
        <v>3.7222140549723397</v>
      </c>
      <c r="I5371" s="270" t="s">
        <v>250</v>
      </c>
      <c r="J5371" s="271">
        <v>75908</v>
      </c>
      <c r="K5371" s="272">
        <v>19967</v>
      </c>
    </row>
    <row r="5372" spans="2:11" s="256" customFormat="1" ht="13.5" customHeight="1" x14ac:dyDescent="0.2">
      <c r="B5372" s="273"/>
      <c r="C5372" s="273"/>
      <c r="D5372" s="273"/>
      <c r="E5372" s="273"/>
      <c r="F5372" s="273">
        <v>30.5818060646451</v>
      </c>
      <c r="G5372" s="273">
        <v>30.583860508211398</v>
      </c>
      <c r="H5372" s="274">
        <v>3.8227069259210795</v>
      </c>
      <c r="I5372" s="275" t="s">
        <v>251</v>
      </c>
      <c r="J5372" s="271">
        <v>75908</v>
      </c>
      <c r="K5372" s="272">
        <v>15744</v>
      </c>
    </row>
    <row r="5373" spans="2:11" s="256" customFormat="1" ht="13.5" customHeight="1" x14ac:dyDescent="0.2">
      <c r="B5373" s="273"/>
      <c r="C5373" s="273"/>
      <c r="D5373" s="273"/>
      <c r="E5373" s="273"/>
      <c r="F5373" s="273">
        <v>13.3832293997239</v>
      </c>
      <c r="G5373" s="273">
        <v>13.371305193003799</v>
      </c>
      <c r="H5373" s="274">
        <v>3.4925793832168694</v>
      </c>
      <c r="I5373" s="275" t="s">
        <v>252</v>
      </c>
      <c r="J5373" s="271">
        <v>75908</v>
      </c>
      <c r="K5373" s="272">
        <v>13462</v>
      </c>
    </row>
    <row r="5374" spans="2:11" s="256" customFormat="1" ht="13.5" customHeight="1" x14ac:dyDescent="0.2">
      <c r="B5374" s="273"/>
      <c r="C5374" s="273"/>
      <c r="D5374" s="273"/>
      <c r="E5374" s="273"/>
      <c r="F5374" s="273">
        <v>0</v>
      </c>
      <c r="G5374" s="273">
        <v>0</v>
      </c>
      <c r="H5374" s="274"/>
      <c r="I5374" s="275" t="s">
        <v>253</v>
      </c>
      <c r="J5374" s="271">
        <v>75908</v>
      </c>
      <c r="K5374" s="272">
        <v>15544</v>
      </c>
    </row>
    <row r="5375" spans="2:11" s="256" customFormat="1" ht="13.5" customHeight="1" x14ac:dyDescent="0.2">
      <c r="B5375" s="273"/>
      <c r="C5375" s="273"/>
      <c r="D5375" s="273"/>
      <c r="E5375" s="273"/>
      <c r="F5375" s="273">
        <v>0</v>
      </c>
      <c r="G5375" s="273">
        <v>0</v>
      </c>
      <c r="H5375" s="274"/>
      <c r="I5375" s="275" t="s">
        <v>254</v>
      </c>
      <c r="J5375" s="271">
        <v>75908</v>
      </c>
      <c r="K5375" s="272">
        <v>12978</v>
      </c>
    </row>
    <row r="5376" spans="2:11" s="256" customFormat="1" ht="13.5" customHeight="1" x14ac:dyDescent="0.2">
      <c r="B5376" s="268">
        <v>3.5</v>
      </c>
      <c r="C5376" s="268">
        <v>1.5</v>
      </c>
      <c r="D5376" s="268">
        <v>54</v>
      </c>
      <c r="E5376" s="268">
        <v>36</v>
      </c>
      <c r="F5376" s="268">
        <v>43.181316545278598</v>
      </c>
      <c r="G5376" s="268">
        <v>43.173144702126201</v>
      </c>
      <c r="H5376" s="269">
        <v>2.71848943609278</v>
      </c>
      <c r="I5376" s="270" t="s">
        <v>237</v>
      </c>
      <c r="J5376" s="271">
        <v>75908</v>
      </c>
      <c r="K5376" s="272">
        <v>17726</v>
      </c>
    </row>
    <row r="5377" spans="2:11" s="256" customFormat="1" ht="13.5" customHeight="1" x14ac:dyDescent="0.2">
      <c r="B5377" s="273"/>
      <c r="C5377" s="273"/>
      <c r="D5377" s="273"/>
      <c r="E5377" s="273"/>
      <c r="F5377" s="273">
        <v>5.1096102886339496</v>
      </c>
      <c r="G5377" s="273">
        <v>5.0802528216625493</v>
      </c>
      <c r="H5377" s="274"/>
      <c r="I5377" s="275" t="s">
        <v>255</v>
      </c>
      <c r="J5377" s="271">
        <v>75908</v>
      </c>
      <c r="K5377" s="272">
        <v>17727</v>
      </c>
    </row>
    <row r="5378" spans="2:11" s="256" customFormat="1" ht="13.5" customHeight="1" x14ac:dyDescent="0.2">
      <c r="B5378" s="268"/>
      <c r="C5378" s="268"/>
      <c r="D5378" s="268"/>
      <c r="E5378" s="268"/>
      <c r="F5378" s="268">
        <v>38.071706256644603</v>
      </c>
      <c r="G5378" s="268">
        <v>38.092891880463597</v>
      </c>
      <c r="H5378" s="269">
        <v>3.0833383740039402</v>
      </c>
      <c r="I5378" s="270" t="s">
        <v>256</v>
      </c>
      <c r="J5378" s="271">
        <v>75908</v>
      </c>
      <c r="K5378" s="272">
        <v>13592</v>
      </c>
    </row>
    <row r="5379" spans="2:11" s="256" customFormat="1" ht="13.5" customHeight="1" x14ac:dyDescent="0.2">
      <c r="B5379" s="273"/>
      <c r="C5379" s="273"/>
      <c r="D5379" s="273"/>
      <c r="E5379" s="273"/>
      <c r="F5379" s="273">
        <v>10.782707351517699</v>
      </c>
      <c r="G5379" s="273">
        <v>10.787066334269699</v>
      </c>
      <c r="H5379" s="274">
        <v>0.77079961429620503</v>
      </c>
      <c r="I5379" s="275" t="s">
        <v>257</v>
      </c>
      <c r="J5379" s="271">
        <v>75908</v>
      </c>
      <c r="K5379" s="272">
        <v>11566</v>
      </c>
    </row>
    <row r="5380" spans="2:11" s="256" customFormat="1" ht="13.5" customHeight="1" x14ac:dyDescent="0.2">
      <c r="B5380" s="273"/>
      <c r="C5380" s="273"/>
      <c r="D5380" s="273"/>
      <c r="E5380" s="273"/>
      <c r="F5380" s="273">
        <v>23.910811475539898</v>
      </c>
      <c r="G5380" s="273">
        <v>23.937354806696899</v>
      </c>
      <c r="H5380" s="274">
        <v>4.10327322637636</v>
      </c>
      <c r="I5380" s="275" t="s">
        <v>258</v>
      </c>
      <c r="J5380" s="271">
        <v>75908</v>
      </c>
      <c r="K5380" s="272">
        <v>13419</v>
      </c>
    </row>
    <row r="5381" spans="2:11" s="256" customFormat="1" ht="13.5" customHeight="1" x14ac:dyDescent="0.2">
      <c r="B5381" s="273"/>
      <c r="C5381" s="273"/>
      <c r="D5381" s="273"/>
      <c r="E5381" s="273"/>
      <c r="F5381" s="273">
        <v>0</v>
      </c>
      <c r="G5381" s="273">
        <v>0</v>
      </c>
      <c r="H5381" s="274"/>
      <c r="I5381" s="275" t="s">
        <v>259</v>
      </c>
      <c r="J5381" s="271">
        <v>75908</v>
      </c>
      <c r="K5381" s="272">
        <v>11568</v>
      </c>
    </row>
    <row r="5382" spans="2:11" s="256" customFormat="1" ht="13.5" customHeight="1" x14ac:dyDescent="0.2">
      <c r="B5382" s="273"/>
      <c r="C5382" s="273"/>
      <c r="D5382" s="273"/>
      <c r="E5382" s="273"/>
      <c r="F5382" s="273">
        <v>2.7433910918582702</v>
      </c>
      <c r="G5382" s="273">
        <v>2.7333007086054399</v>
      </c>
      <c r="H5382" s="274">
        <v>3.7859673060377497</v>
      </c>
      <c r="I5382" s="275" t="s">
        <v>260</v>
      </c>
      <c r="J5382" s="271">
        <v>75908</v>
      </c>
      <c r="K5382" s="272">
        <v>12479</v>
      </c>
    </row>
    <row r="5383" spans="2:11" s="256" customFormat="1" ht="13.5" customHeight="1" x14ac:dyDescent="0.2">
      <c r="B5383" s="273"/>
      <c r="C5383" s="273"/>
      <c r="D5383" s="273"/>
      <c r="E5383" s="273"/>
      <c r="F5383" s="273">
        <v>0.63479633772869404</v>
      </c>
      <c r="G5383" s="273">
        <v>0.63517003089161406</v>
      </c>
      <c r="H5383" s="274">
        <v>0.91</v>
      </c>
      <c r="I5383" s="275" t="s">
        <v>261</v>
      </c>
      <c r="J5383" s="271">
        <v>75908</v>
      </c>
      <c r="K5383" s="272">
        <v>12480</v>
      </c>
    </row>
    <row r="5384" spans="2:11" s="256" customFormat="1" ht="13.5" customHeight="1" x14ac:dyDescent="0.2">
      <c r="B5384" s="273"/>
      <c r="C5384" s="273"/>
      <c r="D5384" s="273"/>
      <c r="E5384" s="273"/>
      <c r="F5384" s="273">
        <v>0</v>
      </c>
      <c r="G5384" s="273">
        <v>0</v>
      </c>
      <c r="H5384" s="274"/>
      <c r="I5384" s="275" t="s">
        <v>262</v>
      </c>
      <c r="J5384" s="271">
        <v>75908</v>
      </c>
      <c r="K5384" s="272">
        <v>11578</v>
      </c>
    </row>
    <row r="5385" spans="2:11" s="256" customFormat="1" ht="13.5" customHeight="1" x14ac:dyDescent="0.2">
      <c r="B5385" s="273"/>
      <c r="C5385" s="273"/>
      <c r="D5385" s="273"/>
      <c r="E5385" s="273"/>
      <c r="F5385" s="273">
        <v>0</v>
      </c>
      <c r="G5385" s="273">
        <v>0</v>
      </c>
      <c r="H5385" s="274"/>
      <c r="I5385" s="275" t="s">
        <v>263</v>
      </c>
      <c r="J5385" s="271">
        <v>75908</v>
      </c>
      <c r="K5385" s="272">
        <v>12497</v>
      </c>
    </row>
    <row r="5386" spans="2:11" s="256" customFormat="1" ht="13.5" customHeight="1" x14ac:dyDescent="0.2">
      <c r="B5386" s="273"/>
      <c r="C5386" s="273"/>
      <c r="D5386" s="273"/>
      <c r="E5386" s="273"/>
      <c r="F5386" s="273">
        <v>0</v>
      </c>
      <c r="G5386" s="273">
        <v>0</v>
      </c>
      <c r="H5386" s="274"/>
      <c r="I5386" s="275" t="s">
        <v>264</v>
      </c>
      <c r="J5386" s="271">
        <v>75908</v>
      </c>
      <c r="K5386" s="272">
        <v>15546</v>
      </c>
    </row>
    <row r="5387" spans="2:11" s="256" customFormat="1" ht="13.5" customHeight="1" x14ac:dyDescent="0.2">
      <c r="B5387" s="273"/>
      <c r="C5387" s="273"/>
      <c r="D5387" s="273"/>
      <c r="E5387" s="273"/>
      <c r="F5387" s="273">
        <v>0</v>
      </c>
      <c r="G5387" s="273">
        <v>0</v>
      </c>
      <c r="H5387" s="274"/>
      <c r="I5387" s="275" t="s">
        <v>265</v>
      </c>
      <c r="J5387" s="271">
        <v>75908</v>
      </c>
      <c r="K5387" s="272">
        <v>12481</v>
      </c>
    </row>
    <row r="5388" spans="2:11" s="256" customFormat="1" ht="13.5" customHeight="1" x14ac:dyDescent="0.2">
      <c r="B5388" s="268"/>
      <c r="C5388" s="268"/>
      <c r="D5388" s="268"/>
      <c r="E5388" s="268"/>
      <c r="F5388" s="268">
        <v>3.6590977610637698</v>
      </c>
      <c r="G5388" s="268">
        <v>3.6818919939449599</v>
      </c>
      <c r="H5388" s="269"/>
      <c r="I5388" s="270" t="s">
        <v>266</v>
      </c>
      <c r="J5388" s="271">
        <v>75908</v>
      </c>
      <c r="K5388" s="272">
        <v>13594</v>
      </c>
    </row>
    <row r="5389" spans="2:11" s="256" customFormat="1" ht="13.5" customHeight="1" x14ac:dyDescent="0.2">
      <c r="B5389" s="273"/>
      <c r="C5389" s="273"/>
      <c r="D5389" s="273"/>
      <c r="E5389" s="273"/>
      <c r="F5389" s="273">
        <v>0</v>
      </c>
      <c r="G5389" s="273">
        <v>0</v>
      </c>
      <c r="H5389" s="274"/>
      <c r="I5389" s="275" t="s">
        <v>267</v>
      </c>
      <c r="J5389" s="271">
        <v>75908</v>
      </c>
      <c r="K5389" s="272">
        <v>15609</v>
      </c>
    </row>
    <row r="5390" spans="2:11" s="256" customFormat="1" ht="13.5" customHeight="1" x14ac:dyDescent="0.2">
      <c r="B5390" s="273"/>
      <c r="C5390" s="273"/>
      <c r="D5390" s="273"/>
      <c r="E5390" s="273"/>
      <c r="F5390" s="273">
        <v>0</v>
      </c>
      <c r="G5390" s="273">
        <v>0</v>
      </c>
      <c r="H5390" s="274"/>
      <c r="I5390" s="275" t="s">
        <v>268</v>
      </c>
      <c r="J5390" s="271">
        <v>75908</v>
      </c>
      <c r="K5390" s="272">
        <v>11524</v>
      </c>
    </row>
    <row r="5391" spans="2:11" s="256" customFormat="1" ht="13.5" customHeight="1" x14ac:dyDescent="0.2">
      <c r="B5391" s="273"/>
      <c r="C5391" s="273"/>
      <c r="D5391" s="273"/>
      <c r="E5391" s="273"/>
      <c r="F5391" s="273">
        <v>0</v>
      </c>
      <c r="G5391" s="273">
        <v>0</v>
      </c>
      <c r="H5391" s="274"/>
      <c r="I5391" s="275" t="s">
        <v>269</v>
      </c>
      <c r="J5391" s="271">
        <v>75908</v>
      </c>
      <c r="K5391" s="272">
        <v>15745</v>
      </c>
    </row>
    <row r="5392" spans="2:11" s="256" customFormat="1" ht="13.5" customHeight="1" x14ac:dyDescent="0.2">
      <c r="B5392" s="273"/>
      <c r="C5392" s="273"/>
      <c r="D5392" s="273"/>
      <c r="E5392" s="273"/>
      <c r="F5392" s="273">
        <v>0</v>
      </c>
      <c r="G5392" s="273">
        <v>0</v>
      </c>
      <c r="H5392" s="274"/>
      <c r="I5392" s="275" t="s">
        <v>270</v>
      </c>
      <c r="J5392" s="271">
        <v>75908</v>
      </c>
      <c r="K5392" s="272">
        <v>15545</v>
      </c>
    </row>
    <row r="5393" spans="2:11" s="256" customFormat="1" ht="13.5" customHeight="1" x14ac:dyDescent="0.2">
      <c r="B5393" s="268"/>
      <c r="C5393" s="268"/>
      <c r="D5393" s="268"/>
      <c r="E5393" s="268"/>
      <c r="F5393" s="268">
        <v>9.1945502292886498</v>
      </c>
      <c r="G5393" s="268">
        <v>9.189797602713611</v>
      </c>
      <c r="H5393" s="269"/>
      <c r="I5393" s="270" t="s">
        <v>238</v>
      </c>
      <c r="J5393" s="271">
        <v>75908</v>
      </c>
      <c r="K5393" s="272">
        <v>13595</v>
      </c>
    </row>
    <row r="5394" spans="2:11" s="256" customFormat="1" ht="13.5" customHeight="1" x14ac:dyDescent="0.2">
      <c r="B5394" s="273"/>
      <c r="C5394" s="273"/>
      <c r="D5394" s="273"/>
      <c r="E5394" s="273"/>
      <c r="F5394" s="273">
        <v>0</v>
      </c>
      <c r="G5394" s="273">
        <v>0</v>
      </c>
      <c r="H5394" s="274"/>
      <c r="I5394" s="275" t="s">
        <v>271</v>
      </c>
      <c r="J5394" s="271">
        <v>75908</v>
      </c>
      <c r="K5394" s="272">
        <v>15610</v>
      </c>
    </row>
    <row r="5395" spans="2:11" s="256" customFormat="1" ht="13.5" customHeight="1" x14ac:dyDescent="0.2">
      <c r="B5395" s="273"/>
      <c r="C5395" s="273"/>
      <c r="D5395" s="273"/>
      <c r="E5395" s="273"/>
      <c r="F5395" s="273">
        <v>4.9472477428158896</v>
      </c>
      <c r="G5395" s="273">
        <v>4.9656402393801393</v>
      </c>
      <c r="H5395" s="274"/>
      <c r="I5395" s="275" t="s">
        <v>246</v>
      </c>
      <c r="J5395" s="271">
        <v>75908</v>
      </c>
      <c r="K5395" s="272">
        <v>15611</v>
      </c>
    </row>
    <row r="5396" spans="2:11" s="256" customFormat="1" ht="13.5" customHeight="1" x14ac:dyDescent="0.2">
      <c r="B5396" s="273"/>
      <c r="C5396" s="273"/>
      <c r="D5396" s="273"/>
      <c r="E5396" s="273"/>
      <c r="F5396" s="273">
        <v>4.2473024864727593</v>
      </c>
      <c r="G5396" s="273">
        <v>4.2241573633334797</v>
      </c>
      <c r="H5396" s="274"/>
      <c r="I5396" s="275" t="s">
        <v>272</v>
      </c>
      <c r="J5396" s="271">
        <v>75908</v>
      </c>
      <c r="K5396" s="272">
        <v>15608</v>
      </c>
    </row>
    <row r="5397" spans="2:11" s="256" customFormat="1" ht="13.5" customHeight="1" x14ac:dyDescent="0.2">
      <c r="B5397" s="268"/>
      <c r="C5397" s="268"/>
      <c r="D5397" s="268"/>
      <c r="E5397" s="268"/>
      <c r="F5397" s="268">
        <v>0</v>
      </c>
      <c r="G5397" s="268">
        <v>0</v>
      </c>
      <c r="H5397" s="269"/>
      <c r="I5397" s="270" t="s">
        <v>273</v>
      </c>
      <c r="J5397" s="271">
        <v>75908</v>
      </c>
      <c r="K5397" s="272">
        <v>15584</v>
      </c>
    </row>
    <row r="5398" spans="2:11" s="256" customFormat="1" ht="13.5" customHeight="1" x14ac:dyDescent="0.2">
      <c r="B5398" s="268"/>
      <c r="C5398" s="268"/>
      <c r="D5398" s="268"/>
      <c r="E5398" s="268"/>
      <c r="F5398" s="268">
        <v>0</v>
      </c>
      <c r="G5398" s="268">
        <v>0</v>
      </c>
      <c r="H5398" s="269"/>
      <c r="I5398" s="270" t="s">
        <v>274</v>
      </c>
      <c r="J5398" s="271">
        <v>75908</v>
      </c>
      <c r="K5398" s="272">
        <v>17728</v>
      </c>
    </row>
    <row r="5399" spans="2:11" s="256" customFormat="1" ht="13.5" customHeight="1" x14ac:dyDescent="0.2">
      <c r="B5399" s="268"/>
      <c r="C5399" s="268"/>
      <c r="D5399" s="268"/>
      <c r="E5399" s="268"/>
      <c r="F5399" s="268">
        <v>0</v>
      </c>
      <c r="G5399" s="268">
        <v>0</v>
      </c>
      <c r="H5399" s="269"/>
      <c r="I5399" s="270" t="s">
        <v>275</v>
      </c>
      <c r="J5399" s="271">
        <v>75908</v>
      </c>
      <c r="K5399" s="272">
        <v>15624</v>
      </c>
    </row>
    <row r="5400" spans="2:11" s="256" customFormat="1" ht="13.5" customHeight="1" x14ac:dyDescent="0.2">
      <c r="B5400" s="268"/>
      <c r="C5400" s="268"/>
      <c r="D5400" s="268"/>
      <c r="E5400" s="268"/>
      <c r="F5400" s="268">
        <v>8.7687080496977199</v>
      </c>
      <c r="G5400" s="268">
        <v>8.7621448156075097</v>
      </c>
      <c r="H5400" s="269"/>
      <c r="I5400" s="270" t="s">
        <v>276</v>
      </c>
      <c r="J5400" s="271">
        <v>75908</v>
      </c>
      <c r="K5400" s="272">
        <v>15644</v>
      </c>
    </row>
    <row r="5401" spans="2:11" s="256" customFormat="1" ht="13.5" customHeight="1" x14ac:dyDescent="0.2">
      <c r="B5401" s="268"/>
      <c r="C5401" s="268"/>
      <c r="D5401" s="268">
        <v>20</v>
      </c>
      <c r="E5401" s="268">
        <v>0</v>
      </c>
      <c r="F5401" s="268">
        <v>16.7614168293109</v>
      </c>
      <c r="G5401" s="268">
        <v>16.739775932500898</v>
      </c>
      <c r="H5401" s="269">
        <v>3.4427903869206502</v>
      </c>
      <c r="I5401" s="270" t="s">
        <v>239</v>
      </c>
      <c r="J5401" s="271">
        <v>75908</v>
      </c>
      <c r="K5401" s="272">
        <v>15704</v>
      </c>
    </row>
    <row r="5402" spans="2:11" s="256" customFormat="1" ht="13.5" customHeight="1" x14ac:dyDescent="0.2">
      <c r="B5402" s="268"/>
      <c r="C5402" s="268"/>
      <c r="D5402" s="268"/>
      <c r="E5402" s="268"/>
      <c r="F5402" s="268">
        <v>0</v>
      </c>
      <c r="G5402" s="268">
        <v>0</v>
      </c>
      <c r="H5402" s="269"/>
      <c r="I5402" s="270" t="s">
        <v>277</v>
      </c>
      <c r="J5402" s="271">
        <v>75908</v>
      </c>
      <c r="K5402" s="272">
        <v>15749</v>
      </c>
    </row>
    <row r="5403" spans="2:11" s="256" customFormat="1" ht="13.5" customHeight="1" x14ac:dyDescent="0.2">
      <c r="B5403" s="268"/>
      <c r="C5403" s="268"/>
      <c r="D5403" s="268"/>
      <c r="E5403" s="268"/>
      <c r="F5403" s="268">
        <v>100</v>
      </c>
      <c r="G5403" s="268">
        <v>100</v>
      </c>
      <c r="H5403" s="269">
        <v>2.8103522579774998</v>
      </c>
      <c r="I5403" s="270" t="s">
        <v>278</v>
      </c>
      <c r="J5403" s="271">
        <v>75908</v>
      </c>
      <c r="K5403" s="272">
        <v>11258</v>
      </c>
    </row>
    <row r="5404" spans="2:11" s="256" customFormat="1" ht="13.5" customHeight="1" x14ac:dyDescent="0.2">
      <c r="B5404" s="268"/>
      <c r="C5404" s="268"/>
      <c r="D5404" s="268">
        <v>70</v>
      </c>
      <c r="E5404" s="268">
        <v>0</v>
      </c>
      <c r="F5404" s="268">
        <v>65.275324891702795</v>
      </c>
      <c r="G5404" s="268">
        <v>65.308281649177985</v>
      </c>
      <c r="H5404" s="269">
        <v>3.4213415473174598</v>
      </c>
      <c r="I5404" s="270" t="s">
        <v>240</v>
      </c>
      <c r="J5404" s="271">
        <v>75908</v>
      </c>
      <c r="K5404" s="272">
        <v>15705</v>
      </c>
    </row>
    <row r="5405" spans="2:11" s="256" customFormat="1" ht="13.5" customHeight="1" x14ac:dyDescent="0.2">
      <c r="B5405" s="268"/>
      <c r="C5405" s="268"/>
      <c r="D5405" s="268"/>
      <c r="E5405" s="268"/>
      <c r="F5405" s="268">
        <v>6.4069159486520393</v>
      </c>
      <c r="G5405" s="268">
        <v>6.4224802766134488</v>
      </c>
      <c r="H5405" s="269"/>
      <c r="I5405" s="270" t="s">
        <v>279</v>
      </c>
      <c r="J5405" s="271">
        <v>75908</v>
      </c>
      <c r="K5405" s="272">
        <v>16144</v>
      </c>
    </row>
    <row r="5406" spans="2:11" s="256" customFormat="1" ht="13.5" customHeight="1" x14ac:dyDescent="0.2">
      <c r="B5406" s="273"/>
      <c r="C5406" s="273"/>
      <c r="D5406" s="273"/>
      <c r="E5406" s="273"/>
      <c r="F5406" s="273">
        <v>3.6590977610637698</v>
      </c>
      <c r="G5406" s="273">
        <v>3.6818919939449599</v>
      </c>
      <c r="H5406" s="274"/>
      <c r="I5406" s="275" t="s">
        <v>508</v>
      </c>
      <c r="J5406" s="271">
        <v>75908</v>
      </c>
      <c r="K5406" s="272">
        <v>12755</v>
      </c>
    </row>
    <row r="5407" spans="2:11" s="256" customFormat="1" ht="13.5" customHeight="1" x14ac:dyDescent="0.2">
      <c r="B5407" s="273"/>
      <c r="C5407" s="273"/>
      <c r="D5407" s="273"/>
      <c r="E5407" s="273"/>
      <c r="F5407" s="273">
        <v>0</v>
      </c>
      <c r="G5407" s="273">
        <v>0</v>
      </c>
      <c r="H5407" s="274"/>
      <c r="I5407" s="275" t="s">
        <v>509</v>
      </c>
      <c r="J5407" s="271">
        <v>75908</v>
      </c>
      <c r="K5407" s="272">
        <v>12359</v>
      </c>
    </row>
    <row r="5408" spans="2:11" s="256" customFormat="1" ht="26.25" customHeight="1" x14ac:dyDescent="0.2"/>
    <row r="5409" spans="2:11" s="256" customFormat="1" ht="13.5" customHeight="1" x14ac:dyDescent="0.2">
      <c r="B5409" s="257"/>
      <c r="C5409" s="258"/>
      <c r="D5409" s="258"/>
      <c r="E5409" s="258"/>
      <c r="F5409" s="258"/>
      <c r="G5409" s="259"/>
      <c r="H5409" s="260" t="s">
        <v>437</v>
      </c>
      <c r="I5409" s="261"/>
      <c r="J5409" s="262" t="s">
        <v>228</v>
      </c>
      <c r="K5409" s="262" t="s">
        <v>229</v>
      </c>
    </row>
    <row r="5410" spans="2:11" s="256" customFormat="1" ht="13.5" customHeight="1" x14ac:dyDescent="0.2">
      <c r="B5410" s="263"/>
      <c r="C5410" s="264"/>
      <c r="D5410" s="264"/>
      <c r="E5410" s="264"/>
      <c r="F5410" s="369" t="s">
        <v>682</v>
      </c>
      <c r="G5410" s="369"/>
      <c r="H5410" s="369"/>
      <c r="I5410" s="261"/>
      <c r="J5410" s="261"/>
      <c r="K5410" s="265"/>
    </row>
    <row r="5411" spans="2:11" s="256" customFormat="1" ht="13.5" customHeight="1" x14ac:dyDescent="0.2">
      <c r="B5411" s="367" t="s">
        <v>231</v>
      </c>
      <c r="C5411" s="367"/>
      <c r="D5411" s="367" t="s">
        <v>232</v>
      </c>
      <c r="E5411" s="367"/>
      <c r="F5411" s="266" t="s">
        <v>232</v>
      </c>
      <c r="G5411" s="266" t="s">
        <v>232</v>
      </c>
      <c r="H5411" s="368" t="s">
        <v>231</v>
      </c>
      <c r="I5411" s="267" t="s">
        <v>233</v>
      </c>
      <c r="J5411" s="261"/>
      <c r="K5411" s="265"/>
    </row>
    <row r="5412" spans="2:11" s="256" customFormat="1" ht="13.5" customHeight="1" x14ac:dyDescent="0.2">
      <c r="B5412" s="266" t="s">
        <v>234</v>
      </c>
      <c r="C5412" s="266" t="s">
        <v>235</v>
      </c>
      <c r="D5412" s="266" t="s">
        <v>234</v>
      </c>
      <c r="E5412" s="266" t="s">
        <v>235</v>
      </c>
      <c r="F5412" s="266" t="s">
        <v>592</v>
      </c>
      <c r="G5412" s="266" t="s">
        <v>594</v>
      </c>
      <c r="H5412" s="368"/>
      <c r="I5412" s="261"/>
      <c r="J5412" s="261"/>
      <c r="K5412" s="265"/>
    </row>
    <row r="5413" spans="2:11" s="256" customFormat="1" ht="13.5" customHeight="1" x14ac:dyDescent="0.2">
      <c r="B5413" s="268">
        <v>5.5</v>
      </c>
      <c r="C5413" s="268">
        <v>3.5</v>
      </c>
      <c r="D5413" s="268"/>
      <c r="E5413" s="268"/>
      <c r="F5413" s="268">
        <v>31.6252151145376</v>
      </c>
      <c r="G5413" s="268">
        <v>31.401592694318797</v>
      </c>
      <c r="H5413" s="269">
        <v>4.3201457248774604</v>
      </c>
      <c r="I5413" s="270" t="s">
        <v>236</v>
      </c>
      <c r="J5413" s="271">
        <v>7708</v>
      </c>
      <c r="K5413" s="272">
        <v>13591</v>
      </c>
    </row>
    <row r="5414" spans="2:11" s="256" customFormat="1" ht="13.5" customHeight="1" x14ac:dyDescent="0.2">
      <c r="B5414" s="268"/>
      <c r="C5414" s="268"/>
      <c r="D5414" s="268"/>
      <c r="E5414" s="268"/>
      <c r="F5414" s="268">
        <v>31.6252151145376</v>
      </c>
      <c r="G5414" s="268">
        <v>31.401592694318797</v>
      </c>
      <c r="H5414" s="269">
        <v>4.3201457248774604</v>
      </c>
      <c r="I5414" s="270" t="s">
        <v>250</v>
      </c>
      <c r="J5414" s="271">
        <v>7708</v>
      </c>
      <c r="K5414" s="272">
        <v>19967</v>
      </c>
    </row>
    <row r="5415" spans="2:11" s="256" customFormat="1" ht="13.5" customHeight="1" x14ac:dyDescent="0.2">
      <c r="B5415" s="273"/>
      <c r="C5415" s="273"/>
      <c r="D5415" s="273"/>
      <c r="E5415" s="273"/>
      <c r="F5415" s="273">
        <v>31.6252151145376</v>
      </c>
      <c r="G5415" s="273">
        <v>31.401592694318797</v>
      </c>
      <c r="H5415" s="274">
        <v>4.3201457248774604</v>
      </c>
      <c r="I5415" s="275" t="s">
        <v>251</v>
      </c>
      <c r="J5415" s="271">
        <v>7708</v>
      </c>
      <c r="K5415" s="272">
        <v>15744</v>
      </c>
    </row>
    <row r="5416" spans="2:11" s="256" customFormat="1" ht="13.5" customHeight="1" x14ac:dyDescent="0.2">
      <c r="B5416" s="273"/>
      <c r="C5416" s="273"/>
      <c r="D5416" s="273"/>
      <c r="E5416" s="273"/>
      <c r="F5416" s="273">
        <v>0</v>
      </c>
      <c r="G5416" s="273">
        <v>0</v>
      </c>
      <c r="H5416" s="274"/>
      <c r="I5416" s="275" t="s">
        <v>252</v>
      </c>
      <c r="J5416" s="271">
        <v>7708</v>
      </c>
      <c r="K5416" s="272">
        <v>13462</v>
      </c>
    </row>
    <row r="5417" spans="2:11" s="256" customFormat="1" ht="13.5" customHeight="1" x14ac:dyDescent="0.2">
      <c r="B5417" s="273"/>
      <c r="C5417" s="273"/>
      <c r="D5417" s="273"/>
      <c r="E5417" s="273"/>
      <c r="F5417" s="273">
        <v>0</v>
      </c>
      <c r="G5417" s="273">
        <v>0</v>
      </c>
      <c r="H5417" s="274"/>
      <c r="I5417" s="275" t="s">
        <v>253</v>
      </c>
      <c r="J5417" s="271">
        <v>7708</v>
      </c>
      <c r="K5417" s="272">
        <v>15544</v>
      </c>
    </row>
    <row r="5418" spans="2:11" s="256" customFormat="1" ht="13.5" customHeight="1" x14ac:dyDescent="0.2">
      <c r="B5418" s="273"/>
      <c r="C5418" s="273"/>
      <c r="D5418" s="273"/>
      <c r="E5418" s="273"/>
      <c r="F5418" s="273">
        <v>0</v>
      </c>
      <c r="G5418" s="273">
        <v>0</v>
      </c>
      <c r="H5418" s="274"/>
      <c r="I5418" s="275" t="s">
        <v>254</v>
      </c>
      <c r="J5418" s="271">
        <v>7708</v>
      </c>
      <c r="K5418" s="272">
        <v>12978</v>
      </c>
    </row>
    <row r="5419" spans="2:11" s="256" customFormat="1" ht="13.5" customHeight="1" x14ac:dyDescent="0.2">
      <c r="B5419" s="268">
        <v>3</v>
      </c>
      <c r="C5419" s="268">
        <v>1</v>
      </c>
      <c r="D5419" s="268"/>
      <c r="E5419" s="268"/>
      <c r="F5419" s="268">
        <v>65.081304261271896</v>
      </c>
      <c r="G5419" s="268">
        <v>64.112194638631991</v>
      </c>
      <c r="H5419" s="269">
        <v>2.0599075507979698</v>
      </c>
      <c r="I5419" s="270" t="s">
        <v>237</v>
      </c>
      <c r="J5419" s="271">
        <v>7708</v>
      </c>
      <c r="K5419" s="272">
        <v>17726</v>
      </c>
    </row>
    <row r="5420" spans="2:11" s="256" customFormat="1" ht="13.5" customHeight="1" x14ac:dyDescent="0.2">
      <c r="B5420" s="273"/>
      <c r="C5420" s="273"/>
      <c r="D5420" s="273"/>
      <c r="E5420" s="273"/>
      <c r="F5420" s="273">
        <v>-0.16758609483355899</v>
      </c>
      <c r="G5420" s="273">
        <v>-0.69695196643551505</v>
      </c>
      <c r="H5420" s="274"/>
      <c r="I5420" s="275" t="s">
        <v>255</v>
      </c>
      <c r="J5420" s="271">
        <v>7708</v>
      </c>
      <c r="K5420" s="272">
        <v>17727</v>
      </c>
    </row>
    <row r="5421" spans="2:11" s="256" customFormat="1" ht="13.5" customHeight="1" x14ac:dyDescent="0.2">
      <c r="B5421" s="268"/>
      <c r="C5421" s="268"/>
      <c r="D5421" s="268"/>
      <c r="E5421" s="268"/>
      <c r="F5421" s="268">
        <v>65.248890356105505</v>
      </c>
      <c r="G5421" s="268">
        <v>64.809146605067497</v>
      </c>
      <c r="H5421" s="269">
        <v>2.0546168575728099</v>
      </c>
      <c r="I5421" s="270" t="s">
        <v>256</v>
      </c>
      <c r="J5421" s="271">
        <v>7708</v>
      </c>
      <c r="K5421" s="272">
        <v>13592</v>
      </c>
    </row>
    <row r="5422" spans="2:11" s="256" customFormat="1" ht="13.5" customHeight="1" x14ac:dyDescent="0.2">
      <c r="B5422" s="273"/>
      <c r="C5422" s="273"/>
      <c r="D5422" s="273"/>
      <c r="E5422" s="273"/>
      <c r="F5422" s="273">
        <v>45.248844713567898</v>
      </c>
      <c r="G5422" s="273">
        <v>44.927528756110597</v>
      </c>
      <c r="H5422" s="274">
        <v>0.63066692627266607</v>
      </c>
      <c r="I5422" s="275" t="s">
        <v>257</v>
      </c>
      <c r="J5422" s="271">
        <v>7708</v>
      </c>
      <c r="K5422" s="272">
        <v>11566</v>
      </c>
    </row>
    <row r="5423" spans="2:11" s="256" customFormat="1" ht="13.5" customHeight="1" x14ac:dyDescent="0.2">
      <c r="B5423" s="273"/>
      <c r="C5423" s="273"/>
      <c r="D5423" s="273"/>
      <c r="E5423" s="273"/>
      <c r="F5423" s="273">
        <v>20.0000456425376</v>
      </c>
      <c r="G5423" s="273">
        <v>19.8816178489569</v>
      </c>
      <c r="H5423" s="274">
        <v>5.2762139715442391</v>
      </c>
      <c r="I5423" s="275" t="s">
        <v>258</v>
      </c>
      <c r="J5423" s="271">
        <v>7708</v>
      </c>
      <c r="K5423" s="272">
        <v>13419</v>
      </c>
    </row>
    <row r="5424" spans="2:11" s="256" customFormat="1" ht="13.5" customHeight="1" x14ac:dyDescent="0.2">
      <c r="B5424" s="273"/>
      <c r="C5424" s="273"/>
      <c r="D5424" s="273"/>
      <c r="E5424" s="273"/>
      <c r="F5424" s="273">
        <v>0</v>
      </c>
      <c r="G5424" s="273">
        <v>0</v>
      </c>
      <c r="H5424" s="274"/>
      <c r="I5424" s="275" t="s">
        <v>259</v>
      </c>
      <c r="J5424" s="271">
        <v>7708</v>
      </c>
      <c r="K5424" s="272">
        <v>11568</v>
      </c>
    </row>
    <row r="5425" spans="2:11" s="256" customFormat="1" ht="13.5" customHeight="1" x14ac:dyDescent="0.2">
      <c r="B5425" s="273"/>
      <c r="C5425" s="273"/>
      <c r="D5425" s="273"/>
      <c r="E5425" s="273"/>
      <c r="F5425" s="273">
        <v>0</v>
      </c>
      <c r="G5425" s="273">
        <v>0</v>
      </c>
      <c r="H5425" s="274"/>
      <c r="I5425" s="275" t="s">
        <v>260</v>
      </c>
      <c r="J5425" s="271">
        <v>7708</v>
      </c>
      <c r="K5425" s="272">
        <v>12479</v>
      </c>
    </row>
    <row r="5426" spans="2:11" s="256" customFormat="1" ht="13.5" customHeight="1" x14ac:dyDescent="0.2">
      <c r="B5426" s="273"/>
      <c r="C5426" s="273"/>
      <c r="D5426" s="273"/>
      <c r="E5426" s="273"/>
      <c r="F5426" s="273">
        <v>0</v>
      </c>
      <c r="G5426" s="273">
        <v>0</v>
      </c>
      <c r="H5426" s="274"/>
      <c r="I5426" s="275" t="s">
        <v>261</v>
      </c>
      <c r="J5426" s="271">
        <v>7708</v>
      </c>
      <c r="K5426" s="272">
        <v>12480</v>
      </c>
    </row>
    <row r="5427" spans="2:11" s="256" customFormat="1" ht="13.5" customHeight="1" x14ac:dyDescent="0.2">
      <c r="B5427" s="273"/>
      <c r="C5427" s="273"/>
      <c r="D5427" s="273"/>
      <c r="E5427" s="273"/>
      <c r="F5427" s="273">
        <v>0</v>
      </c>
      <c r="G5427" s="273">
        <v>0</v>
      </c>
      <c r="H5427" s="274"/>
      <c r="I5427" s="275" t="s">
        <v>262</v>
      </c>
      <c r="J5427" s="271">
        <v>7708</v>
      </c>
      <c r="K5427" s="272">
        <v>11578</v>
      </c>
    </row>
    <row r="5428" spans="2:11" s="256" customFormat="1" ht="13.5" customHeight="1" x14ac:dyDescent="0.2">
      <c r="B5428" s="273"/>
      <c r="C5428" s="273"/>
      <c r="D5428" s="273"/>
      <c r="E5428" s="273"/>
      <c r="F5428" s="273">
        <v>0</v>
      </c>
      <c r="G5428" s="273">
        <v>0</v>
      </c>
      <c r="H5428" s="274"/>
      <c r="I5428" s="275" t="s">
        <v>263</v>
      </c>
      <c r="J5428" s="271">
        <v>7708</v>
      </c>
      <c r="K5428" s="272">
        <v>12497</v>
      </c>
    </row>
    <row r="5429" spans="2:11" s="256" customFormat="1" ht="13.5" customHeight="1" x14ac:dyDescent="0.2">
      <c r="B5429" s="273"/>
      <c r="C5429" s="273"/>
      <c r="D5429" s="273"/>
      <c r="E5429" s="273"/>
      <c r="F5429" s="273">
        <v>0</v>
      </c>
      <c r="G5429" s="273">
        <v>0</v>
      </c>
      <c r="H5429" s="274"/>
      <c r="I5429" s="275" t="s">
        <v>264</v>
      </c>
      <c r="J5429" s="271">
        <v>7708</v>
      </c>
      <c r="K5429" s="272">
        <v>15546</v>
      </c>
    </row>
    <row r="5430" spans="2:11" s="256" customFormat="1" ht="13.5" customHeight="1" x14ac:dyDescent="0.2">
      <c r="B5430" s="273"/>
      <c r="C5430" s="273"/>
      <c r="D5430" s="273">
        <v>0</v>
      </c>
      <c r="E5430" s="273">
        <v>0</v>
      </c>
      <c r="F5430" s="273">
        <v>0</v>
      </c>
      <c r="G5430" s="273">
        <v>0</v>
      </c>
      <c r="H5430" s="274"/>
      <c r="I5430" s="275" t="s">
        <v>265</v>
      </c>
      <c r="J5430" s="271">
        <v>7708</v>
      </c>
      <c r="K5430" s="272">
        <v>12481</v>
      </c>
    </row>
    <row r="5431" spans="2:11" s="256" customFormat="1" ht="13.5" customHeight="1" x14ac:dyDescent="0.2">
      <c r="B5431" s="268"/>
      <c r="C5431" s="268"/>
      <c r="D5431" s="268"/>
      <c r="E5431" s="268"/>
      <c r="F5431" s="268">
        <v>2.96630906947947</v>
      </c>
      <c r="G5431" s="268">
        <v>4.2615199457300097</v>
      </c>
      <c r="H5431" s="269"/>
      <c r="I5431" s="270" t="s">
        <v>266</v>
      </c>
      <c r="J5431" s="271">
        <v>7708</v>
      </c>
      <c r="K5431" s="272">
        <v>13594</v>
      </c>
    </row>
    <row r="5432" spans="2:11" s="256" customFormat="1" ht="13.5" customHeight="1" x14ac:dyDescent="0.2">
      <c r="B5432" s="273"/>
      <c r="C5432" s="273"/>
      <c r="D5432" s="273"/>
      <c r="E5432" s="273"/>
      <c r="F5432" s="273">
        <v>0.886908428991251</v>
      </c>
      <c r="G5432" s="273">
        <v>0.88646454777637895</v>
      </c>
      <c r="H5432" s="274"/>
      <c r="I5432" s="275" t="s">
        <v>267</v>
      </c>
      <c r="J5432" s="271">
        <v>7708</v>
      </c>
      <c r="K5432" s="272">
        <v>15609</v>
      </c>
    </row>
    <row r="5433" spans="2:11" s="256" customFormat="1" ht="13.5" customHeight="1" x14ac:dyDescent="0.2">
      <c r="B5433" s="273"/>
      <c r="C5433" s="273"/>
      <c r="D5433" s="273"/>
      <c r="E5433" s="273"/>
      <c r="F5433" s="273">
        <v>0</v>
      </c>
      <c r="G5433" s="273">
        <v>0</v>
      </c>
      <c r="H5433" s="274"/>
      <c r="I5433" s="275" t="s">
        <v>268</v>
      </c>
      <c r="J5433" s="271">
        <v>7708</v>
      </c>
      <c r="K5433" s="272">
        <v>11524</v>
      </c>
    </row>
    <row r="5434" spans="2:11" s="256" customFormat="1" ht="13.5" customHeight="1" x14ac:dyDescent="0.2">
      <c r="B5434" s="273"/>
      <c r="C5434" s="273"/>
      <c r="D5434" s="273"/>
      <c r="E5434" s="273"/>
      <c r="F5434" s="273">
        <v>0</v>
      </c>
      <c r="G5434" s="273">
        <v>0</v>
      </c>
      <c r="H5434" s="274"/>
      <c r="I5434" s="275" t="s">
        <v>269</v>
      </c>
      <c r="J5434" s="271">
        <v>7708</v>
      </c>
      <c r="K5434" s="272">
        <v>15745</v>
      </c>
    </row>
    <row r="5435" spans="2:11" s="256" customFormat="1" ht="13.5" customHeight="1" x14ac:dyDescent="0.2">
      <c r="B5435" s="273"/>
      <c r="C5435" s="273"/>
      <c r="D5435" s="273"/>
      <c r="E5435" s="273"/>
      <c r="F5435" s="273">
        <v>0</v>
      </c>
      <c r="G5435" s="273">
        <v>0</v>
      </c>
      <c r="H5435" s="274"/>
      <c r="I5435" s="275" t="s">
        <v>270</v>
      </c>
      <c r="J5435" s="271">
        <v>7708</v>
      </c>
      <c r="K5435" s="272">
        <v>15545</v>
      </c>
    </row>
    <row r="5436" spans="2:11" s="256" customFormat="1" ht="13.5" customHeight="1" x14ac:dyDescent="0.2">
      <c r="B5436" s="268"/>
      <c r="C5436" s="268"/>
      <c r="D5436" s="268"/>
      <c r="E5436" s="268"/>
      <c r="F5436" s="268">
        <v>35.808518738303896</v>
      </c>
      <c r="G5436" s="268">
        <v>35.501356974725695</v>
      </c>
      <c r="H5436" s="269"/>
      <c r="I5436" s="270" t="s">
        <v>238</v>
      </c>
      <c r="J5436" s="271">
        <v>7708</v>
      </c>
      <c r="K5436" s="272">
        <v>13595</v>
      </c>
    </row>
    <row r="5437" spans="2:11" s="256" customFormat="1" ht="13.5" customHeight="1" x14ac:dyDescent="0.2">
      <c r="B5437" s="273"/>
      <c r="C5437" s="273"/>
      <c r="D5437" s="273"/>
      <c r="E5437" s="273"/>
      <c r="F5437" s="273">
        <v>35.808518738303896</v>
      </c>
      <c r="G5437" s="273">
        <v>35.501356974725695</v>
      </c>
      <c r="H5437" s="274"/>
      <c r="I5437" s="275" t="s">
        <v>271</v>
      </c>
      <c r="J5437" s="271">
        <v>7708</v>
      </c>
      <c r="K5437" s="272">
        <v>15610</v>
      </c>
    </row>
    <row r="5438" spans="2:11" s="256" customFormat="1" ht="13.5" customHeight="1" x14ac:dyDescent="0.2">
      <c r="B5438" s="273"/>
      <c r="C5438" s="273"/>
      <c r="D5438" s="273"/>
      <c r="E5438" s="273"/>
      <c r="F5438" s="273">
        <v>15.812700506264898</v>
      </c>
      <c r="G5438" s="273">
        <v>15.713315565498901</v>
      </c>
      <c r="H5438" s="274"/>
      <c r="I5438" s="275" t="s">
        <v>246</v>
      </c>
      <c r="J5438" s="271">
        <v>7708</v>
      </c>
      <c r="K5438" s="272">
        <v>15611</v>
      </c>
    </row>
    <row r="5439" spans="2:11" s="256" customFormat="1" ht="13.5" customHeight="1" x14ac:dyDescent="0.2">
      <c r="B5439" s="273"/>
      <c r="C5439" s="273"/>
      <c r="D5439" s="273"/>
      <c r="E5439" s="273"/>
      <c r="F5439" s="273">
        <v>19.9958182320389</v>
      </c>
      <c r="G5439" s="273">
        <v>19.7880414092268</v>
      </c>
      <c r="H5439" s="274"/>
      <c r="I5439" s="275" t="s">
        <v>272</v>
      </c>
      <c r="J5439" s="271">
        <v>7708</v>
      </c>
      <c r="K5439" s="272">
        <v>15608</v>
      </c>
    </row>
    <row r="5440" spans="2:11" s="256" customFormat="1" ht="13.5" customHeight="1" x14ac:dyDescent="0.2">
      <c r="B5440" s="268"/>
      <c r="C5440" s="268"/>
      <c r="D5440" s="268">
        <v>0</v>
      </c>
      <c r="E5440" s="268">
        <v>0</v>
      </c>
      <c r="F5440" s="268">
        <v>0</v>
      </c>
      <c r="G5440" s="268">
        <v>0</v>
      </c>
      <c r="H5440" s="269"/>
      <c r="I5440" s="270" t="s">
        <v>273</v>
      </c>
      <c r="J5440" s="271">
        <v>7708</v>
      </c>
      <c r="K5440" s="272">
        <v>15584</v>
      </c>
    </row>
    <row r="5441" spans="2:11" s="256" customFormat="1" ht="13.5" customHeight="1" x14ac:dyDescent="0.2">
      <c r="B5441" s="268"/>
      <c r="C5441" s="268"/>
      <c r="D5441" s="268"/>
      <c r="E5441" s="268"/>
      <c r="F5441" s="268">
        <v>0</v>
      </c>
      <c r="G5441" s="268">
        <v>0</v>
      </c>
      <c r="H5441" s="269"/>
      <c r="I5441" s="270" t="s">
        <v>274</v>
      </c>
      <c r="J5441" s="271">
        <v>7708</v>
      </c>
      <c r="K5441" s="272">
        <v>17728</v>
      </c>
    </row>
    <row r="5442" spans="2:11" s="256" customFormat="1" ht="13.5" customHeight="1" x14ac:dyDescent="0.2">
      <c r="B5442" s="268"/>
      <c r="C5442" s="268"/>
      <c r="D5442" s="268"/>
      <c r="E5442" s="268"/>
      <c r="F5442" s="268">
        <v>1.60905247683118</v>
      </c>
      <c r="G5442" s="268">
        <v>1.60832294296409</v>
      </c>
      <c r="H5442" s="269"/>
      <c r="I5442" s="270" t="s">
        <v>275</v>
      </c>
      <c r="J5442" s="271">
        <v>7708</v>
      </c>
      <c r="K5442" s="272">
        <v>15624</v>
      </c>
    </row>
    <row r="5443" spans="2:11" s="256" customFormat="1" ht="13.5" customHeight="1" x14ac:dyDescent="0.2">
      <c r="B5443" s="268"/>
      <c r="C5443" s="268"/>
      <c r="D5443" s="268">
        <v>8</v>
      </c>
      <c r="E5443" s="268">
        <v>1</v>
      </c>
      <c r="F5443" s="268">
        <v>1.9118145456546598</v>
      </c>
      <c r="G5443" s="268">
        <v>2.67810343151812</v>
      </c>
      <c r="H5443" s="269"/>
      <c r="I5443" s="270" t="s">
        <v>276</v>
      </c>
      <c r="J5443" s="271">
        <v>7708</v>
      </c>
      <c r="K5443" s="272">
        <v>15644</v>
      </c>
    </row>
    <row r="5444" spans="2:11" s="256" customFormat="1" ht="13.5" customHeight="1" x14ac:dyDescent="0.2">
      <c r="B5444" s="268"/>
      <c r="C5444" s="268"/>
      <c r="D5444" s="268">
        <v>0</v>
      </c>
      <c r="E5444" s="268">
        <v>0</v>
      </c>
      <c r="F5444" s="268">
        <v>0</v>
      </c>
      <c r="G5444" s="268">
        <v>0</v>
      </c>
      <c r="H5444" s="269"/>
      <c r="I5444" s="270" t="s">
        <v>239</v>
      </c>
      <c r="J5444" s="271">
        <v>7708</v>
      </c>
      <c r="K5444" s="272">
        <v>15704</v>
      </c>
    </row>
    <row r="5445" spans="2:11" s="256" customFormat="1" ht="13.5" customHeight="1" x14ac:dyDescent="0.2">
      <c r="B5445" s="268"/>
      <c r="C5445" s="268"/>
      <c r="D5445" s="268"/>
      <c r="E5445" s="268"/>
      <c r="F5445" s="268">
        <v>0</v>
      </c>
      <c r="G5445" s="268">
        <v>0</v>
      </c>
      <c r="H5445" s="269"/>
      <c r="I5445" s="270" t="s">
        <v>277</v>
      </c>
      <c r="J5445" s="271">
        <v>7708</v>
      </c>
      <c r="K5445" s="272">
        <v>15749</v>
      </c>
    </row>
    <row r="5446" spans="2:11" s="256" customFormat="1" ht="13.5" customHeight="1" x14ac:dyDescent="0.2">
      <c r="B5446" s="268"/>
      <c r="C5446" s="268"/>
      <c r="D5446" s="268"/>
      <c r="E5446" s="268"/>
      <c r="F5446" s="268">
        <v>120.48063182427101</v>
      </c>
      <c r="G5446" s="268">
        <v>120.36980086494401</v>
      </c>
      <c r="H5446" s="269">
        <v>2.70687007938974</v>
      </c>
      <c r="I5446" s="270" t="s">
        <v>278</v>
      </c>
      <c r="J5446" s="271">
        <v>7708</v>
      </c>
      <c r="K5446" s="272">
        <v>11258</v>
      </c>
    </row>
    <row r="5447" spans="2:11" s="256" customFormat="1" ht="13.5" customHeight="1" x14ac:dyDescent="0.2">
      <c r="B5447" s="268"/>
      <c r="C5447" s="268"/>
      <c r="D5447" s="268">
        <v>100</v>
      </c>
      <c r="E5447" s="268">
        <v>90</v>
      </c>
      <c r="F5447" s="268">
        <v>97.761013899634392</v>
      </c>
      <c r="G5447" s="268">
        <v>97.097203847162689</v>
      </c>
      <c r="H5447" s="269">
        <v>2.7688645723015197</v>
      </c>
      <c r="I5447" s="270" t="s">
        <v>240</v>
      </c>
      <c r="J5447" s="271">
        <v>7708</v>
      </c>
      <c r="K5447" s="272">
        <v>15705</v>
      </c>
    </row>
    <row r="5448" spans="2:11" s="256" customFormat="1" ht="13.5" customHeight="1" x14ac:dyDescent="0.2">
      <c r="B5448" s="268"/>
      <c r="C5448" s="268"/>
      <c r="D5448" s="268"/>
      <c r="E5448" s="268"/>
      <c r="F5448" s="268">
        <v>4.0905479540782999</v>
      </c>
      <c r="G5448" s="268">
        <v>5.2880834329769195</v>
      </c>
      <c r="H5448" s="269"/>
      <c r="I5448" s="270" t="s">
        <v>279</v>
      </c>
      <c r="J5448" s="271">
        <v>7708</v>
      </c>
      <c r="K5448" s="272">
        <v>16144</v>
      </c>
    </row>
    <row r="5449" spans="2:11" s="256" customFormat="1" ht="13.5" customHeight="1" x14ac:dyDescent="0.2">
      <c r="B5449" s="273"/>
      <c r="C5449" s="273"/>
      <c r="D5449" s="273"/>
      <c r="E5449" s="273"/>
      <c r="F5449" s="273">
        <v>2.0794006404882195</v>
      </c>
      <c r="G5449" s="273">
        <v>3.3750553979536297</v>
      </c>
      <c r="H5449" s="274"/>
      <c r="I5449" s="275" t="s">
        <v>508</v>
      </c>
      <c r="J5449" s="271">
        <v>7708</v>
      </c>
      <c r="K5449" s="272">
        <v>12755</v>
      </c>
    </row>
    <row r="5450" spans="2:11" s="256" customFormat="1" ht="13.5" customHeight="1" x14ac:dyDescent="0.2">
      <c r="B5450" s="273"/>
      <c r="C5450" s="273"/>
      <c r="D5450" s="273"/>
      <c r="E5450" s="273"/>
      <c r="F5450" s="273">
        <v>0</v>
      </c>
      <c r="G5450" s="273">
        <v>0</v>
      </c>
      <c r="H5450" s="274"/>
      <c r="I5450" s="275" t="s">
        <v>509</v>
      </c>
      <c r="J5450" s="271">
        <v>7708</v>
      </c>
      <c r="K5450" s="272">
        <v>12359</v>
      </c>
    </row>
    <row r="5451" spans="2:11" s="256" customFormat="1" ht="26.25" customHeight="1" x14ac:dyDescent="0.2"/>
    <row r="5452" spans="2:11" s="256" customFormat="1" ht="13.5" customHeight="1" x14ac:dyDescent="0.2">
      <c r="B5452" s="257"/>
      <c r="C5452" s="258"/>
      <c r="D5452" s="258"/>
      <c r="E5452" s="258"/>
      <c r="F5452" s="258"/>
      <c r="G5452" s="259"/>
      <c r="H5452" s="260" t="s">
        <v>438</v>
      </c>
      <c r="I5452" s="261"/>
      <c r="J5452" s="262" t="s">
        <v>228</v>
      </c>
      <c r="K5452" s="262" t="s">
        <v>229</v>
      </c>
    </row>
    <row r="5453" spans="2:11" s="256" customFormat="1" ht="13.5" customHeight="1" x14ac:dyDescent="0.2">
      <c r="B5453" s="263"/>
      <c r="C5453" s="264"/>
      <c r="D5453" s="264"/>
      <c r="E5453" s="264"/>
      <c r="F5453" s="369" t="s">
        <v>683</v>
      </c>
      <c r="G5453" s="369"/>
      <c r="H5453" s="369"/>
      <c r="I5453" s="261"/>
      <c r="J5453" s="261"/>
      <c r="K5453" s="265"/>
    </row>
    <row r="5454" spans="2:11" s="256" customFormat="1" ht="13.5" customHeight="1" x14ac:dyDescent="0.2">
      <c r="B5454" s="367" t="s">
        <v>231</v>
      </c>
      <c r="C5454" s="367"/>
      <c r="D5454" s="367" t="s">
        <v>232</v>
      </c>
      <c r="E5454" s="367"/>
      <c r="F5454" s="266" t="s">
        <v>232</v>
      </c>
      <c r="G5454" s="266" t="s">
        <v>232</v>
      </c>
      <c r="H5454" s="368" t="s">
        <v>231</v>
      </c>
      <c r="I5454" s="267" t="s">
        <v>233</v>
      </c>
      <c r="J5454" s="261"/>
      <c r="K5454" s="265"/>
    </row>
    <row r="5455" spans="2:11" s="256" customFormat="1" ht="13.5" customHeight="1" x14ac:dyDescent="0.2">
      <c r="B5455" s="266" t="s">
        <v>234</v>
      </c>
      <c r="C5455" s="266" t="s">
        <v>235</v>
      </c>
      <c r="D5455" s="266" t="s">
        <v>234</v>
      </c>
      <c r="E5455" s="266" t="s">
        <v>235</v>
      </c>
      <c r="F5455" s="266" t="s">
        <v>592</v>
      </c>
      <c r="G5455" s="266" t="s">
        <v>594</v>
      </c>
      <c r="H5455" s="368"/>
      <c r="I5455" s="261"/>
      <c r="J5455" s="261"/>
      <c r="K5455" s="265"/>
    </row>
    <row r="5456" spans="2:11" s="256" customFormat="1" ht="13.5" customHeight="1" x14ac:dyDescent="0.2">
      <c r="B5456" s="268"/>
      <c r="C5456" s="268"/>
      <c r="D5456" s="268"/>
      <c r="E5456" s="268"/>
      <c r="F5456" s="268">
        <v>0</v>
      </c>
      <c r="G5456" s="268">
        <v>0</v>
      </c>
      <c r="H5456" s="269"/>
      <c r="I5456" s="270" t="s">
        <v>236</v>
      </c>
      <c r="J5456" s="271">
        <v>77250</v>
      </c>
      <c r="K5456" s="272">
        <v>13591</v>
      </c>
    </row>
    <row r="5457" spans="2:11" s="256" customFormat="1" ht="13.5" customHeight="1" x14ac:dyDescent="0.2">
      <c r="B5457" s="268"/>
      <c r="C5457" s="268"/>
      <c r="D5457" s="268"/>
      <c r="E5457" s="268"/>
      <c r="F5457" s="268">
        <v>0</v>
      </c>
      <c r="G5457" s="268">
        <v>0</v>
      </c>
      <c r="H5457" s="269"/>
      <c r="I5457" s="270" t="s">
        <v>250</v>
      </c>
      <c r="J5457" s="271">
        <v>77250</v>
      </c>
      <c r="K5457" s="272">
        <v>19967</v>
      </c>
    </row>
    <row r="5458" spans="2:11" s="256" customFormat="1" ht="13.5" customHeight="1" x14ac:dyDescent="0.2">
      <c r="B5458" s="273"/>
      <c r="C5458" s="273"/>
      <c r="D5458" s="273"/>
      <c r="E5458" s="273"/>
      <c r="F5458" s="273">
        <v>0</v>
      </c>
      <c r="G5458" s="273">
        <v>0</v>
      </c>
      <c r="H5458" s="274"/>
      <c r="I5458" s="275" t="s">
        <v>251</v>
      </c>
      <c r="J5458" s="271">
        <v>77250</v>
      </c>
      <c r="K5458" s="272">
        <v>15744</v>
      </c>
    </row>
    <row r="5459" spans="2:11" s="256" customFormat="1" ht="13.5" customHeight="1" x14ac:dyDescent="0.2">
      <c r="B5459" s="273"/>
      <c r="C5459" s="273"/>
      <c r="D5459" s="273"/>
      <c r="E5459" s="273"/>
      <c r="F5459" s="273">
        <v>0</v>
      </c>
      <c r="G5459" s="273">
        <v>0</v>
      </c>
      <c r="H5459" s="274"/>
      <c r="I5459" s="275" t="s">
        <v>252</v>
      </c>
      <c r="J5459" s="271">
        <v>77250</v>
      </c>
      <c r="K5459" s="272">
        <v>13462</v>
      </c>
    </row>
    <row r="5460" spans="2:11" s="256" customFormat="1" ht="13.5" customHeight="1" x14ac:dyDescent="0.2">
      <c r="B5460" s="273"/>
      <c r="C5460" s="273"/>
      <c r="D5460" s="273"/>
      <c r="E5460" s="273"/>
      <c r="F5460" s="273">
        <v>0</v>
      </c>
      <c r="G5460" s="273">
        <v>0</v>
      </c>
      <c r="H5460" s="274"/>
      <c r="I5460" s="275" t="s">
        <v>253</v>
      </c>
      <c r="J5460" s="271">
        <v>77250</v>
      </c>
      <c r="K5460" s="272">
        <v>15544</v>
      </c>
    </row>
    <row r="5461" spans="2:11" s="256" customFormat="1" ht="13.5" customHeight="1" x14ac:dyDescent="0.2">
      <c r="B5461" s="273"/>
      <c r="C5461" s="273"/>
      <c r="D5461" s="273"/>
      <c r="E5461" s="273"/>
      <c r="F5461" s="273">
        <v>0</v>
      </c>
      <c r="G5461" s="273">
        <v>0</v>
      </c>
      <c r="H5461" s="274"/>
      <c r="I5461" s="275" t="s">
        <v>254</v>
      </c>
      <c r="J5461" s="271">
        <v>77250</v>
      </c>
      <c r="K5461" s="272">
        <v>12978</v>
      </c>
    </row>
    <row r="5462" spans="2:11" s="256" customFormat="1" ht="13.5" customHeight="1" x14ac:dyDescent="0.2">
      <c r="B5462" s="268"/>
      <c r="C5462" s="268"/>
      <c r="D5462" s="268"/>
      <c r="E5462" s="268"/>
      <c r="F5462" s="268">
        <v>9.951561826217679</v>
      </c>
      <c r="G5462" s="268">
        <v>9.9306919567173804</v>
      </c>
      <c r="H5462" s="269"/>
      <c r="I5462" s="270" t="s">
        <v>237</v>
      </c>
      <c r="J5462" s="271">
        <v>77250</v>
      </c>
      <c r="K5462" s="272">
        <v>17726</v>
      </c>
    </row>
    <row r="5463" spans="2:11" s="256" customFormat="1" ht="13.5" customHeight="1" x14ac:dyDescent="0.2">
      <c r="B5463" s="273"/>
      <c r="C5463" s="273"/>
      <c r="D5463" s="273"/>
      <c r="E5463" s="273"/>
      <c r="F5463" s="273">
        <v>9.951561826217679</v>
      </c>
      <c r="G5463" s="273">
        <v>9.9306919567173804</v>
      </c>
      <c r="H5463" s="274"/>
      <c r="I5463" s="275" t="s">
        <v>255</v>
      </c>
      <c r="J5463" s="271">
        <v>77250</v>
      </c>
      <c r="K5463" s="272">
        <v>17727</v>
      </c>
    </row>
    <row r="5464" spans="2:11" s="256" customFormat="1" ht="13.5" customHeight="1" x14ac:dyDescent="0.2">
      <c r="B5464" s="268"/>
      <c r="C5464" s="268"/>
      <c r="D5464" s="268"/>
      <c r="E5464" s="268"/>
      <c r="F5464" s="268">
        <v>0</v>
      </c>
      <c r="G5464" s="268">
        <v>0</v>
      </c>
      <c r="H5464" s="269"/>
      <c r="I5464" s="270" t="s">
        <v>256</v>
      </c>
      <c r="J5464" s="271">
        <v>77250</v>
      </c>
      <c r="K5464" s="272">
        <v>13592</v>
      </c>
    </row>
    <row r="5465" spans="2:11" s="256" customFormat="1" ht="13.5" customHeight="1" x14ac:dyDescent="0.2">
      <c r="B5465" s="273"/>
      <c r="C5465" s="273"/>
      <c r="D5465" s="273"/>
      <c r="E5465" s="273"/>
      <c r="F5465" s="273">
        <v>0</v>
      </c>
      <c r="G5465" s="273">
        <v>0</v>
      </c>
      <c r="H5465" s="274"/>
      <c r="I5465" s="275" t="s">
        <v>257</v>
      </c>
      <c r="J5465" s="271">
        <v>77250</v>
      </c>
      <c r="K5465" s="272">
        <v>11566</v>
      </c>
    </row>
    <row r="5466" spans="2:11" s="256" customFormat="1" ht="13.5" customHeight="1" x14ac:dyDescent="0.2">
      <c r="B5466" s="273"/>
      <c r="C5466" s="273"/>
      <c r="D5466" s="273"/>
      <c r="E5466" s="273"/>
      <c r="F5466" s="273">
        <v>0</v>
      </c>
      <c r="G5466" s="273">
        <v>0</v>
      </c>
      <c r="H5466" s="274"/>
      <c r="I5466" s="275" t="s">
        <v>258</v>
      </c>
      <c r="J5466" s="271">
        <v>77250</v>
      </c>
      <c r="K5466" s="272">
        <v>13419</v>
      </c>
    </row>
    <row r="5467" spans="2:11" s="256" customFormat="1" ht="13.5" customHeight="1" x14ac:dyDescent="0.2">
      <c r="B5467" s="273"/>
      <c r="C5467" s="273"/>
      <c r="D5467" s="273"/>
      <c r="E5467" s="273"/>
      <c r="F5467" s="273">
        <v>0</v>
      </c>
      <c r="G5467" s="273">
        <v>0</v>
      </c>
      <c r="H5467" s="274"/>
      <c r="I5467" s="275" t="s">
        <v>259</v>
      </c>
      <c r="J5467" s="271">
        <v>77250</v>
      </c>
      <c r="K5467" s="272">
        <v>11568</v>
      </c>
    </row>
    <row r="5468" spans="2:11" s="256" customFormat="1" ht="13.5" customHeight="1" x14ac:dyDescent="0.2">
      <c r="B5468" s="273"/>
      <c r="C5468" s="273"/>
      <c r="D5468" s="273"/>
      <c r="E5468" s="273"/>
      <c r="F5468" s="273">
        <v>0</v>
      </c>
      <c r="G5468" s="273">
        <v>0</v>
      </c>
      <c r="H5468" s="274"/>
      <c r="I5468" s="275" t="s">
        <v>260</v>
      </c>
      <c r="J5468" s="271">
        <v>77250</v>
      </c>
      <c r="K5468" s="272">
        <v>12479</v>
      </c>
    </row>
    <row r="5469" spans="2:11" s="256" customFormat="1" ht="13.5" customHeight="1" x14ac:dyDescent="0.2">
      <c r="B5469" s="273"/>
      <c r="C5469" s="273"/>
      <c r="D5469" s="273"/>
      <c r="E5469" s="273"/>
      <c r="F5469" s="273">
        <v>0</v>
      </c>
      <c r="G5469" s="273">
        <v>0</v>
      </c>
      <c r="H5469" s="274"/>
      <c r="I5469" s="275" t="s">
        <v>261</v>
      </c>
      <c r="J5469" s="271">
        <v>77250</v>
      </c>
      <c r="K5469" s="272">
        <v>12480</v>
      </c>
    </row>
    <row r="5470" spans="2:11" s="256" customFormat="1" ht="13.5" customHeight="1" x14ac:dyDescent="0.2">
      <c r="B5470" s="273"/>
      <c r="C5470" s="273"/>
      <c r="D5470" s="273"/>
      <c r="E5470" s="273"/>
      <c r="F5470" s="273">
        <v>0</v>
      </c>
      <c r="G5470" s="273">
        <v>0</v>
      </c>
      <c r="H5470" s="274"/>
      <c r="I5470" s="275" t="s">
        <v>262</v>
      </c>
      <c r="J5470" s="271">
        <v>77250</v>
      </c>
      <c r="K5470" s="272">
        <v>11578</v>
      </c>
    </row>
    <row r="5471" spans="2:11" s="256" customFormat="1" ht="13.5" customHeight="1" x14ac:dyDescent="0.2">
      <c r="B5471" s="273"/>
      <c r="C5471" s="273"/>
      <c r="D5471" s="273"/>
      <c r="E5471" s="273"/>
      <c r="F5471" s="273">
        <v>0</v>
      </c>
      <c r="G5471" s="273">
        <v>0</v>
      </c>
      <c r="H5471" s="274"/>
      <c r="I5471" s="275" t="s">
        <v>263</v>
      </c>
      <c r="J5471" s="271">
        <v>77250</v>
      </c>
      <c r="K5471" s="272">
        <v>12497</v>
      </c>
    </row>
    <row r="5472" spans="2:11" s="256" customFormat="1" ht="13.5" customHeight="1" x14ac:dyDescent="0.2">
      <c r="B5472" s="273"/>
      <c r="C5472" s="273"/>
      <c r="D5472" s="273"/>
      <c r="E5472" s="273"/>
      <c r="F5472" s="273">
        <v>0</v>
      </c>
      <c r="G5472" s="273">
        <v>0</v>
      </c>
      <c r="H5472" s="274"/>
      <c r="I5472" s="275" t="s">
        <v>264</v>
      </c>
      <c r="J5472" s="271">
        <v>77250</v>
      </c>
      <c r="K5472" s="272">
        <v>15546</v>
      </c>
    </row>
    <row r="5473" spans="2:11" s="256" customFormat="1" ht="13.5" customHeight="1" x14ac:dyDescent="0.2">
      <c r="B5473" s="273"/>
      <c r="C5473" s="273"/>
      <c r="D5473" s="273"/>
      <c r="E5473" s="273"/>
      <c r="F5473" s="273">
        <v>0</v>
      </c>
      <c r="G5473" s="273">
        <v>0</v>
      </c>
      <c r="H5473" s="274"/>
      <c r="I5473" s="275" t="s">
        <v>265</v>
      </c>
      <c r="J5473" s="271">
        <v>77250</v>
      </c>
      <c r="K5473" s="272">
        <v>12481</v>
      </c>
    </row>
    <row r="5474" spans="2:11" s="256" customFormat="1" ht="13.5" customHeight="1" x14ac:dyDescent="0.2">
      <c r="B5474" s="268"/>
      <c r="C5474" s="268"/>
      <c r="D5474" s="268"/>
      <c r="E5474" s="268"/>
      <c r="F5474" s="268">
        <v>73.158535163841805</v>
      </c>
      <c r="G5474" s="268">
        <v>73.354395195800294</v>
      </c>
      <c r="H5474" s="269">
        <v>3.6069114819416996</v>
      </c>
      <c r="I5474" s="270" t="s">
        <v>266</v>
      </c>
      <c r="J5474" s="271">
        <v>77250</v>
      </c>
      <c r="K5474" s="272">
        <v>13594</v>
      </c>
    </row>
    <row r="5475" spans="2:11" s="256" customFormat="1" ht="13.5" customHeight="1" x14ac:dyDescent="0.2">
      <c r="B5475" s="273"/>
      <c r="C5475" s="273"/>
      <c r="D5475" s="273"/>
      <c r="E5475" s="273"/>
      <c r="F5475" s="273">
        <v>17.608579931832999</v>
      </c>
      <c r="G5475" s="273">
        <v>17.649185063978699</v>
      </c>
      <c r="H5475" s="274">
        <v>2.7199374024474499</v>
      </c>
      <c r="I5475" s="275" t="s">
        <v>267</v>
      </c>
      <c r="J5475" s="271">
        <v>77250</v>
      </c>
      <c r="K5475" s="272">
        <v>15609</v>
      </c>
    </row>
    <row r="5476" spans="2:11" s="256" customFormat="1" ht="13.5" customHeight="1" x14ac:dyDescent="0.2">
      <c r="B5476" s="273"/>
      <c r="C5476" s="273"/>
      <c r="D5476" s="273"/>
      <c r="E5476" s="273"/>
      <c r="F5476" s="273">
        <v>48.941658068508495</v>
      </c>
      <c r="G5476" s="273">
        <v>49.0751171198511</v>
      </c>
      <c r="H5476" s="274">
        <v>4.4130528847548893</v>
      </c>
      <c r="I5476" s="275" t="s">
        <v>268</v>
      </c>
      <c r="J5476" s="271">
        <v>77250</v>
      </c>
      <c r="K5476" s="272">
        <v>11524</v>
      </c>
    </row>
    <row r="5477" spans="2:11" s="256" customFormat="1" ht="13.5" customHeight="1" x14ac:dyDescent="0.2">
      <c r="B5477" s="273"/>
      <c r="C5477" s="273"/>
      <c r="D5477" s="273"/>
      <c r="E5477" s="273"/>
      <c r="F5477" s="273">
        <v>0</v>
      </c>
      <c r="G5477" s="273">
        <v>0</v>
      </c>
      <c r="H5477" s="274"/>
      <c r="I5477" s="275" t="s">
        <v>269</v>
      </c>
      <c r="J5477" s="271">
        <v>77250</v>
      </c>
      <c r="K5477" s="272">
        <v>15745</v>
      </c>
    </row>
    <row r="5478" spans="2:11" s="256" customFormat="1" ht="13.5" customHeight="1" x14ac:dyDescent="0.2">
      <c r="B5478" s="273"/>
      <c r="C5478" s="273"/>
      <c r="D5478" s="273"/>
      <c r="E5478" s="273"/>
      <c r="F5478" s="273">
        <v>0</v>
      </c>
      <c r="G5478" s="273">
        <v>0</v>
      </c>
      <c r="H5478" s="274"/>
      <c r="I5478" s="275" t="s">
        <v>270</v>
      </c>
      <c r="J5478" s="271">
        <v>77250</v>
      </c>
      <c r="K5478" s="272">
        <v>15545</v>
      </c>
    </row>
    <row r="5479" spans="2:11" s="256" customFormat="1" ht="13.5" customHeight="1" x14ac:dyDescent="0.2">
      <c r="B5479" s="268"/>
      <c r="C5479" s="268"/>
      <c r="D5479" s="268"/>
      <c r="E5479" s="268"/>
      <c r="F5479" s="268">
        <v>16.8899030099405</v>
      </c>
      <c r="G5479" s="268">
        <v>16.714912847482299</v>
      </c>
      <c r="H5479" s="269"/>
      <c r="I5479" s="270" t="s">
        <v>238</v>
      </c>
      <c r="J5479" s="271">
        <v>77250</v>
      </c>
      <c r="K5479" s="272">
        <v>13595</v>
      </c>
    </row>
    <row r="5480" spans="2:11" s="256" customFormat="1" ht="13.5" customHeight="1" x14ac:dyDescent="0.2">
      <c r="B5480" s="273"/>
      <c r="C5480" s="273"/>
      <c r="D5480" s="273"/>
      <c r="E5480" s="273"/>
      <c r="F5480" s="273">
        <v>0</v>
      </c>
      <c r="G5480" s="273">
        <v>0</v>
      </c>
      <c r="H5480" s="274"/>
      <c r="I5480" s="275" t="s">
        <v>271</v>
      </c>
      <c r="J5480" s="271">
        <v>77250</v>
      </c>
      <c r="K5480" s="272">
        <v>15610</v>
      </c>
    </row>
    <row r="5481" spans="2:11" s="256" customFormat="1" ht="13.5" customHeight="1" x14ac:dyDescent="0.2">
      <c r="B5481" s="273"/>
      <c r="C5481" s="273"/>
      <c r="D5481" s="273"/>
      <c r="E5481" s="273"/>
      <c r="F5481" s="273">
        <v>0</v>
      </c>
      <c r="G5481" s="273">
        <v>0</v>
      </c>
      <c r="H5481" s="274"/>
      <c r="I5481" s="275" t="s">
        <v>246</v>
      </c>
      <c r="J5481" s="271">
        <v>77250</v>
      </c>
      <c r="K5481" s="272">
        <v>15611</v>
      </c>
    </row>
    <row r="5482" spans="2:11" s="256" customFormat="1" ht="13.5" customHeight="1" x14ac:dyDescent="0.2">
      <c r="B5482" s="273"/>
      <c r="C5482" s="273"/>
      <c r="D5482" s="273"/>
      <c r="E5482" s="273"/>
      <c r="F5482" s="273">
        <v>16.8899030099405</v>
      </c>
      <c r="G5482" s="273">
        <v>16.714912847482299</v>
      </c>
      <c r="H5482" s="274"/>
      <c r="I5482" s="275" t="s">
        <v>272</v>
      </c>
      <c r="J5482" s="271">
        <v>77250</v>
      </c>
      <c r="K5482" s="272">
        <v>15608</v>
      </c>
    </row>
    <row r="5483" spans="2:11" s="256" customFormat="1" ht="13.5" customHeight="1" x14ac:dyDescent="0.2">
      <c r="B5483" s="268"/>
      <c r="C5483" s="268"/>
      <c r="D5483" s="268"/>
      <c r="E5483" s="268"/>
      <c r="F5483" s="268">
        <v>0</v>
      </c>
      <c r="G5483" s="268">
        <v>0</v>
      </c>
      <c r="H5483" s="269"/>
      <c r="I5483" s="270" t="s">
        <v>273</v>
      </c>
      <c r="J5483" s="271">
        <v>77250</v>
      </c>
      <c r="K5483" s="272">
        <v>15584</v>
      </c>
    </row>
    <row r="5484" spans="2:11" s="256" customFormat="1" ht="13.5" customHeight="1" x14ac:dyDescent="0.2">
      <c r="B5484" s="268"/>
      <c r="C5484" s="268"/>
      <c r="D5484" s="268"/>
      <c r="E5484" s="268"/>
      <c r="F5484" s="268">
        <v>0</v>
      </c>
      <c r="G5484" s="268">
        <v>0</v>
      </c>
      <c r="H5484" s="269"/>
      <c r="I5484" s="270" t="s">
        <v>274</v>
      </c>
      <c r="J5484" s="271">
        <v>77250</v>
      </c>
      <c r="K5484" s="272">
        <v>17728</v>
      </c>
    </row>
    <row r="5485" spans="2:11" s="256" customFormat="1" ht="13.5" customHeight="1" x14ac:dyDescent="0.2">
      <c r="B5485" s="268"/>
      <c r="C5485" s="268"/>
      <c r="D5485" s="268"/>
      <c r="E5485" s="268"/>
      <c r="F5485" s="268">
        <v>0</v>
      </c>
      <c r="G5485" s="268">
        <v>0</v>
      </c>
      <c r="H5485" s="269"/>
      <c r="I5485" s="270" t="s">
        <v>275</v>
      </c>
      <c r="J5485" s="271">
        <v>77250</v>
      </c>
      <c r="K5485" s="272">
        <v>15624</v>
      </c>
    </row>
    <row r="5486" spans="2:11" s="256" customFormat="1" ht="13.5" customHeight="1" x14ac:dyDescent="0.2">
      <c r="B5486" s="268"/>
      <c r="C5486" s="268"/>
      <c r="D5486" s="268"/>
      <c r="E5486" s="268"/>
      <c r="F5486" s="268">
        <v>16.559858989717998</v>
      </c>
      <c r="G5486" s="268">
        <v>16.560784968687798</v>
      </c>
      <c r="H5486" s="269"/>
      <c r="I5486" s="270" t="s">
        <v>276</v>
      </c>
      <c r="J5486" s="271">
        <v>77250</v>
      </c>
      <c r="K5486" s="272">
        <v>15644</v>
      </c>
    </row>
    <row r="5487" spans="2:11" s="256" customFormat="1" ht="13.5" customHeight="1" x14ac:dyDescent="0.2">
      <c r="B5487" s="268"/>
      <c r="C5487" s="268"/>
      <c r="D5487" s="268"/>
      <c r="E5487" s="268"/>
      <c r="F5487" s="268">
        <v>48.941658068508495</v>
      </c>
      <c r="G5487" s="268">
        <v>49.0751171198511</v>
      </c>
      <c r="H5487" s="269">
        <v>4.4130528847548893</v>
      </c>
      <c r="I5487" s="270" t="s">
        <v>239</v>
      </c>
      <c r="J5487" s="271">
        <v>77250</v>
      </c>
      <c r="K5487" s="272">
        <v>15704</v>
      </c>
    </row>
    <row r="5488" spans="2:11" s="256" customFormat="1" ht="13.5" customHeight="1" x14ac:dyDescent="0.2">
      <c r="B5488" s="268"/>
      <c r="C5488" s="268"/>
      <c r="D5488" s="268"/>
      <c r="E5488" s="268"/>
      <c r="F5488" s="268">
        <v>0</v>
      </c>
      <c r="G5488" s="268">
        <v>0</v>
      </c>
      <c r="H5488" s="269"/>
      <c r="I5488" s="270" t="s">
        <v>277</v>
      </c>
      <c r="J5488" s="271">
        <v>77250</v>
      </c>
      <c r="K5488" s="272">
        <v>15749</v>
      </c>
    </row>
    <row r="5489" spans="2:11" s="256" customFormat="1" ht="13.5" customHeight="1" x14ac:dyDescent="0.2">
      <c r="B5489" s="268"/>
      <c r="C5489" s="268"/>
      <c r="D5489" s="268"/>
      <c r="E5489" s="268"/>
      <c r="F5489" s="268">
        <v>100</v>
      </c>
      <c r="G5489" s="268">
        <v>100</v>
      </c>
      <c r="H5489" s="269">
        <v>2.6387636048449701</v>
      </c>
      <c r="I5489" s="270" t="s">
        <v>278</v>
      </c>
      <c r="J5489" s="271">
        <v>77250</v>
      </c>
      <c r="K5489" s="272">
        <v>11258</v>
      </c>
    </row>
    <row r="5490" spans="2:11" s="256" customFormat="1" ht="13.5" customHeight="1" x14ac:dyDescent="0.2">
      <c r="B5490" s="268"/>
      <c r="C5490" s="268"/>
      <c r="D5490" s="268"/>
      <c r="E5490" s="268"/>
      <c r="F5490" s="268">
        <v>17.608579931832999</v>
      </c>
      <c r="G5490" s="268">
        <v>17.649185063978699</v>
      </c>
      <c r="H5490" s="269">
        <v>2.7199374024474499</v>
      </c>
      <c r="I5490" s="270" t="s">
        <v>240</v>
      </c>
      <c r="J5490" s="271">
        <v>77250</v>
      </c>
      <c r="K5490" s="272">
        <v>15705</v>
      </c>
    </row>
    <row r="5491" spans="2:11" s="256" customFormat="1" ht="13.5" customHeight="1" x14ac:dyDescent="0.2">
      <c r="B5491" s="268"/>
      <c r="C5491" s="268"/>
      <c r="D5491" s="268"/>
      <c r="E5491" s="268"/>
      <c r="F5491" s="268">
        <v>86.243930186785192</v>
      </c>
      <c r="G5491" s="268">
        <v>86.369865383987289</v>
      </c>
      <c r="H5491" s="269">
        <v>3.05965138547141</v>
      </c>
      <c r="I5491" s="270" t="s">
        <v>279</v>
      </c>
      <c r="J5491" s="271">
        <v>77250</v>
      </c>
      <c r="K5491" s="272">
        <v>16144</v>
      </c>
    </row>
    <row r="5492" spans="2:11" s="256" customFormat="1" ht="13.5" customHeight="1" x14ac:dyDescent="0.2">
      <c r="B5492" s="273"/>
      <c r="C5492" s="273"/>
      <c r="D5492" s="273"/>
      <c r="E5492" s="273"/>
      <c r="F5492" s="273">
        <v>6.6082971635003389</v>
      </c>
      <c r="G5492" s="273">
        <v>6.6300930119704597</v>
      </c>
      <c r="H5492" s="274"/>
      <c r="I5492" s="275" t="s">
        <v>508</v>
      </c>
      <c r="J5492" s="271">
        <v>77250</v>
      </c>
      <c r="K5492" s="272">
        <v>12755</v>
      </c>
    </row>
    <row r="5493" spans="2:11" s="256" customFormat="1" ht="13.5" customHeight="1" x14ac:dyDescent="0.2">
      <c r="B5493" s="273"/>
      <c r="C5493" s="273"/>
      <c r="D5493" s="273"/>
      <c r="E5493" s="273"/>
      <c r="F5493" s="273">
        <v>0</v>
      </c>
      <c r="G5493" s="273">
        <v>0</v>
      </c>
      <c r="H5493" s="274"/>
      <c r="I5493" s="275" t="s">
        <v>509</v>
      </c>
      <c r="J5493" s="271">
        <v>77250</v>
      </c>
      <c r="K5493" s="272">
        <v>12359</v>
      </c>
    </row>
    <row r="5494" spans="2:11" s="256" customFormat="1" ht="26.25" customHeight="1" x14ac:dyDescent="0.2"/>
    <row r="5495" spans="2:11" s="256" customFormat="1" ht="22.5" customHeight="1" x14ac:dyDescent="0.2">
      <c r="B5495" s="257"/>
      <c r="C5495" s="258"/>
      <c r="D5495" s="258"/>
      <c r="E5495" s="258"/>
      <c r="F5495" s="258"/>
      <c r="G5495" s="259"/>
      <c r="H5495" s="260" t="s">
        <v>439</v>
      </c>
      <c r="I5495" s="261"/>
      <c r="J5495" s="262" t="s">
        <v>228</v>
      </c>
      <c r="K5495" s="262" t="s">
        <v>229</v>
      </c>
    </row>
    <row r="5496" spans="2:11" s="256" customFormat="1" ht="13.5" customHeight="1" x14ac:dyDescent="0.2">
      <c r="B5496" s="263"/>
      <c r="C5496" s="264"/>
      <c r="D5496" s="264"/>
      <c r="E5496" s="264"/>
      <c r="F5496" s="369" t="s">
        <v>684</v>
      </c>
      <c r="G5496" s="369"/>
      <c r="H5496" s="369"/>
      <c r="I5496" s="261"/>
      <c r="J5496" s="261"/>
      <c r="K5496" s="265"/>
    </row>
    <row r="5497" spans="2:11" s="256" customFormat="1" ht="13.5" customHeight="1" x14ac:dyDescent="0.2">
      <c r="B5497" s="367" t="s">
        <v>231</v>
      </c>
      <c r="C5497" s="367"/>
      <c r="D5497" s="367" t="s">
        <v>232</v>
      </c>
      <c r="E5497" s="367"/>
      <c r="F5497" s="266" t="s">
        <v>232</v>
      </c>
      <c r="G5497" s="266" t="s">
        <v>232</v>
      </c>
      <c r="H5497" s="368" t="s">
        <v>231</v>
      </c>
      <c r="I5497" s="267" t="s">
        <v>233</v>
      </c>
      <c r="J5497" s="261"/>
      <c r="K5497" s="265"/>
    </row>
    <row r="5498" spans="2:11" s="256" customFormat="1" ht="13.5" customHeight="1" x14ac:dyDescent="0.2">
      <c r="B5498" s="266" t="s">
        <v>234</v>
      </c>
      <c r="C5498" s="266" t="s">
        <v>235</v>
      </c>
      <c r="D5498" s="266" t="s">
        <v>234</v>
      </c>
      <c r="E5498" s="266" t="s">
        <v>235</v>
      </c>
      <c r="F5498" s="266" t="s">
        <v>592</v>
      </c>
      <c r="G5498" s="266" t="s">
        <v>594</v>
      </c>
      <c r="H5498" s="368"/>
      <c r="I5498" s="261"/>
      <c r="J5498" s="261"/>
      <c r="K5498" s="265"/>
    </row>
    <row r="5499" spans="2:11" s="256" customFormat="1" ht="13.5" customHeight="1" x14ac:dyDescent="0.2">
      <c r="B5499" s="268">
        <v>5.5</v>
      </c>
      <c r="C5499" s="268">
        <v>3.5</v>
      </c>
      <c r="D5499" s="268"/>
      <c r="E5499" s="268"/>
      <c r="F5499" s="268">
        <v>48.885301391757295</v>
      </c>
      <c r="G5499" s="268">
        <v>47.892045457042201</v>
      </c>
      <c r="H5499" s="269">
        <v>4.4023727137463098</v>
      </c>
      <c r="I5499" s="270" t="s">
        <v>236</v>
      </c>
      <c r="J5499" s="271">
        <v>7732</v>
      </c>
      <c r="K5499" s="272">
        <v>13591</v>
      </c>
    </row>
    <row r="5500" spans="2:11" s="256" customFormat="1" ht="13.5" customHeight="1" x14ac:dyDescent="0.2">
      <c r="B5500" s="268"/>
      <c r="C5500" s="268"/>
      <c r="D5500" s="268"/>
      <c r="E5500" s="268"/>
      <c r="F5500" s="268">
        <v>48.885301391757295</v>
      </c>
      <c r="G5500" s="268">
        <v>47.892045457042201</v>
      </c>
      <c r="H5500" s="269">
        <v>4.4023727137463098</v>
      </c>
      <c r="I5500" s="270" t="s">
        <v>250</v>
      </c>
      <c r="J5500" s="271">
        <v>7732</v>
      </c>
      <c r="K5500" s="272">
        <v>19967</v>
      </c>
    </row>
    <row r="5501" spans="2:11" s="256" customFormat="1" ht="13.5" customHeight="1" x14ac:dyDescent="0.2">
      <c r="B5501" s="273"/>
      <c r="C5501" s="273"/>
      <c r="D5501" s="273"/>
      <c r="E5501" s="273"/>
      <c r="F5501" s="273">
        <v>36.031060865211501</v>
      </c>
      <c r="G5501" s="273">
        <v>35.284193978212002</v>
      </c>
      <c r="H5501" s="274">
        <v>4.6444801770651098</v>
      </c>
      <c r="I5501" s="275" t="s">
        <v>251</v>
      </c>
      <c r="J5501" s="271">
        <v>7732</v>
      </c>
      <c r="K5501" s="272">
        <v>15744</v>
      </c>
    </row>
    <row r="5502" spans="2:11" s="256" customFormat="1" ht="13.5" customHeight="1" x14ac:dyDescent="0.2">
      <c r="B5502" s="273"/>
      <c r="C5502" s="273"/>
      <c r="D5502" s="273"/>
      <c r="E5502" s="273"/>
      <c r="F5502" s="273">
        <v>12.8542405265458</v>
      </c>
      <c r="G5502" s="273">
        <v>12.607851478830201</v>
      </c>
      <c r="H5502" s="274">
        <v>3.7237337285221899</v>
      </c>
      <c r="I5502" s="275" t="s">
        <v>252</v>
      </c>
      <c r="J5502" s="271">
        <v>7732</v>
      </c>
      <c r="K5502" s="272">
        <v>13462</v>
      </c>
    </row>
    <row r="5503" spans="2:11" s="256" customFormat="1" ht="13.5" customHeight="1" x14ac:dyDescent="0.2">
      <c r="B5503" s="273"/>
      <c r="C5503" s="273"/>
      <c r="D5503" s="273"/>
      <c r="E5503" s="273"/>
      <c r="F5503" s="273">
        <v>0</v>
      </c>
      <c r="G5503" s="273">
        <v>0</v>
      </c>
      <c r="H5503" s="274"/>
      <c r="I5503" s="275" t="s">
        <v>253</v>
      </c>
      <c r="J5503" s="271">
        <v>7732</v>
      </c>
      <c r="K5503" s="272">
        <v>15544</v>
      </c>
    </row>
    <row r="5504" spans="2:11" s="256" customFormat="1" ht="13.5" customHeight="1" x14ac:dyDescent="0.2">
      <c r="B5504" s="273"/>
      <c r="C5504" s="273"/>
      <c r="D5504" s="273"/>
      <c r="E5504" s="273"/>
      <c r="F5504" s="273">
        <v>0</v>
      </c>
      <c r="G5504" s="273">
        <v>0</v>
      </c>
      <c r="H5504" s="274"/>
      <c r="I5504" s="275" t="s">
        <v>254</v>
      </c>
      <c r="J5504" s="271">
        <v>7732</v>
      </c>
      <c r="K5504" s="272">
        <v>12978</v>
      </c>
    </row>
    <row r="5505" spans="2:11" s="256" customFormat="1" ht="13.5" customHeight="1" x14ac:dyDescent="0.2">
      <c r="B5505" s="268">
        <v>4.5</v>
      </c>
      <c r="C5505" s="268">
        <v>2.5</v>
      </c>
      <c r="D5505" s="268"/>
      <c r="E5505" s="268"/>
      <c r="F5505" s="268">
        <v>51.1128890251847</v>
      </c>
      <c r="G5505" s="268">
        <v>52.106189738843398</v>
      </c>
      <c r="H5505" s="269">
        <v>3.4658790772002699</v>
      </c>
      <c r="I5505" s="270" t="s">
        <v>237</v>
      </c>
      <c r="J5505" s="271">
        <v>7732</v>
      </c>
      <c r="K5505" s="272">
        <v>17726</v>
      </c>
    </row>
    <row r="5506" spans="2:11" s="256" customFormat="1" ht="13.5" customHeight="1" x14ac:dyDescent="0.2">
      <c r="B5506" s="273"/>
      <c r="C5506" s="273"/>
      <c r="D5506" s="273"/>
      <c r="E5506" s="273"/>
      <c r="F5506" s="273">
        <v>5.42455016304186</v>
      </c>
      <c r="G5506" s="273">
        <v>7.3565116864876892</v>
      </c>
      <c r="H5506" s="274"/>
      <c r="I5506" s="275" t="s">
        <v>255</v>
      </c>
      <c r="J5506" s="271">
        <v>7732</v>
      </c>
      <c r="K5506" s="272">
        <v>17727</v>
      </c>
    </row>
    <row r="5507" spans="2:11" s="256" customFormat="1" ht="13.5" customHeight="1" x14ac:dyDescent="0.2">
      <c r="B5507" s="268"/>
      <c r="C5507" s="268"/>
      <c r="D5507" s="268"/>
      <c r="E5507" s="268"/>
      <c r="F5507" s="268">
        <v>45.688338862142892</v>
      </c>
      <c r="G5507" s="268">
        <v>44.749678052355797</v>
      </c>
      <c r="H5507" s="269">
        <v>3.8773809041771394</v>
      </c>
      <c r="I5507" s="270" t="s">
        <v>256</v>
      </c>
      <c r="J5507" s="271">
        <v>7732</v>
      </c>
      <c r="K5507" s="272">
        <v>13592</v>
      </c>
    </row>
    <row r="5508" spans="2:11" s="256" customFormat="1" ht="13.5" customHeight="1" x14ac:dyDescent="0.2">
      <c r="B5508" s="273"/>
      <c r="C5508" s="273"/>
      <c r="D5508" s="273"/>
      <c r="E5508" s="273"/>
      <c r="F5508" s="273">
        <v>16.300535602516501</v>
      </c>
      <c r="G5508" s="273">
        <v>15.9652108207175</v>
      </c>
      <c r="H5508" s="274">
        <v>0.53780470552794202</v>
      </c>
      <c r="I5508" s="275" t="s">
        <v>257</v>
      </c>
      <c r="J5508" s="271">
        <v>7732</v>
      </c>
      <c r="K5508" s="272">
        <v>11566</v>
      </c>
    </row>
    <row r="5509" spans="2:11" s="256" customFormat="1" ht="13.5" customHeight="1" x14ac:dyDescent="0.2">
      <c r="B5509" s="273"/>
      <c r="C5509" s="273"/>
      <c r="D5509" s="273"/>
      <c r="E5509" s="273"/>
      <c r="F5509" s="273">
        <v>22.088675054601797</v>
      </c>
      <c r="G5509" s="273">
        <v>21.658528426713801</v>
      </c>
      <c r="H5509" s="274">
        <v>6.1379977731117892</v>
      </c>
      <c r="I5509" s="275" t="s">
        <v>258</v>
      </c>
      <c r="J5509" s="271">
        <v>7732</v>
      </c>
      <c r="K5509" s="272">
        <v>13419</v>
      </c>
    </row>
    <row r="5510" spans="2:11" s="256" customFormat="1" ht="13.5" customHeight="1" x14ac:dyDescent="0.2">
      <c r="B5510" s="273"/>
      <c r="C5510" s="273"/>
      <c r="D5510" s="273"/>
      <c r="E5510" s="273"/>
      <c r="F5510" s="273">
        <v>0</v>
      </c>
      <c r="G5510" s="273">
        <v>0</v>
      </c>
      <c r="H5510" s="274"/>
      <c r="I5510" s="275" t="s">
        <v>259</v>
      </c>
      <c r="J5510" s="271">
        <v>7732</v>
      </c>
      <c r="K5510" s="272">
        <v>11568</v>
      </c>
    </row>
    <row r="5511" spans="2:11" s="256" customFormat="1" ht="13.5" customHeight="1" x14ac:dyDescent="0.2">
      <c r="B5511" s="273"/>
      <c r="C5511" s="273"/>
      <c r="D5511" s="273"/>
      <c r="E5511" s="273"/>
      <c r="F5511" s="273">
        <v>6.3156559181972396</v>
      </c>
      <c r="G5511" s="273">
        <v>6.1635832281663001</v>
      </c>
      <c r="H5511" s="274">
        <v>4.8113064853521301</v>
      </c>
      <c r="I5511" s="275" t="s">
        <v>260</v>
      </c>
      <c r="J5511" s="271">
        <v>7732</v>
      </c>
      <c r="K5511" s="272">
        <v>12479</v>
      </c>
    </row>
    <row r="5512" spans="2:11" s="256" customFormat="1" ht="13.5" customHeight="1" x14ac:dyDescent="0.2">
      <c r="B5512" s="273"/>
      <c r="C5512" s="273"/>
      <c r="D5512" s="273"/>
      <c r="E5512" s="273"/>
      <c r="F5512" s="273">
        <v>0.98347228682735499</v>
      </c>
      <c r="G5512" s="273">
        <v>0.96235557675819405</v>
      </c>
      <c r="H5512" s="274">
        <v>2.4584254744762002</v>
      </c>
      <c r="I5512" s="275" t="s">
        <v>261</v>
      </c>
      <c r="J5512" s="271">
        <v>7732</v>
      </c>
      <c r="K5512" s="272">
        <v>12480</v>
      </c>
    </row>
    <row r="5513" spans="2:11" s="256" customFormat="1" ht="13.5" customHeight="1" x14ac:dyDescent="0.2">
      <c r="B5513" s="273"/>
      <c r="C5513" s="273"/>
      <c r="D5513" s="273"/>
      <c r="E5513" s="273"/>
      <c r="F5513" s="273">
        <v>0</v>
      </c>
      <c r="G5513" s="273">
        <v>0</v>
      </c>
      <c r="H5513" s="274"/>
      <c r="I5513" s="275" t="s">
        <v>262</v>
      </c>
      <c r="J5513" s="271">
        <v>7732</v>
      </c>
      <c r="K5513" s="272">
        <v>11578</v>
      </c>
    </row>
    <row r="5514" spans="2:11" s="256" customFormat="1" ht="13.5" customHeight="1" x14ac:dyDescent="0.2">
      <c r="B5514" s="273"/>
      <c r="C5514" s="273"/>
      <c r="D5514" s="273"/>
      <c r="E5514" s="273"/>
      <c r="F5514" s="273">
        <v>0</v>
      </c>
      <c r="G5514" s="273">
        <v>0</v>
      </c>
      <c r="H5514" s="274"/>
      <c r="I5514" s="275" t="s">
        <v>263</v>
      </c>
      <c r="J5514" s="271">
        <v>7732</v>
      </c>
      <c r="K5514" s="272">
        <v>12497</v>
      </c>
    </row>
    <row r="5515" spans="2:11" s="256" customFormat="1" ht="13.5" customHeight="1" x14ac:dyDescent="0.2">
      <c r="B5515" s="273"/>
      <c r="C5515" s="273"/>
      <c r="D5515" s="273"/>
      <c r="E5515" s="273"/>
      <c r="F5515" s="273">
        <v>0</v>
      </c>
      <c r="G5515" s="273">
        <v>0</v>
      </c>
      <c r="H5515" s="274"/>
      <c r="I5515" s="275" t="s">
        <v>264</v>
      </c>
      <c r="J5515" s="271">
        <v>7732</v>
      </c>
      <c r="K5515" s="272">
        <v>15546</v>
      </c>
    </row>
    <row r="5516" spans="2:11" s="256" customFormat="1" ht="13.5" customHeight="1" x14ac:dyDescent="0.2">
      <c r="B5516" s="273"/>
      <c r="C5516" s="273"/>
      <c r="D5516" s="273">
        <v>0</v>
      </c>
      <c r="E5516" s="273">
        <v>0</v>
      </c>
      <c r="F5516" s="273">
        <v>0</v>
      </c>
      <c r="G5516" s="273">
        <v>0</v>
      </c>
      <c r="H5516" s="274"/>
      <c r="I5516" s="275" t="s">
        <v>265</v>
      </c>
      <c r="J5516" s="271">
        <v>7732</v>
      </c>
      <c r="K5516" s="272">
        <v>12481</v>
      </c>
    </row>
    <row r="5517" spans="2:11" s="256" customFormat="1" ht="13.5" customHeight="1" x14ac:dyDescent="0.2">
      <c r="B5517" s="268"/>
      <c r="C5517" s="268"/>
      <c r="D5517" s="268"/>
      <c r="E5517" s="268"/>
      <c r="F5517" s="268">
        <v>1.8095830579906301E-3</v>
      </c>
      <c r="G5517" s="268">
        <v>1.7648041143419899E-3</v>
      </c>
      <c r="H5517" s="269">
        <v>5.25</v>
      </c>
      <c r="I5517" s="270" t="s">
        <v>266</v>
      </c>
      <c r="J5517" s="271">
        <v>7732</v>
      </c>
      <c r="K5517" s="272">
        <v>13594</v>
      </c>
    </row>
    <row r="5518" spans="2:11" s="256" customFormat="1" ht="13.5" customHeight="1" x14ac:dyDescent="0.2">
      <c r="B5518" s="273"/>
      <c r="C5518" s="273"/>
      <c r="D5518" s="273"/>
      <c r="E5518" s="273"/>
      <c r="F5518" s="273">
        <v>0</v>
      </c>
      <c r="G5518" s="273">
        <v>0</v>
      </c>
      <c r="H5518" s="274"/>
      <c r="I5518" s="275" t="s">
        <v>267</v>
      </c>
      <c r="J5518" s="271">
        <v>7732</v>
      </c>
      <c r="K5518" s="272">
        <v>15609</v>
      </c>
    </row>
    <row r="5519" spans="2:11" s="256" customFormat="1" ht="13.5" customHeight="1" x14ac:dyDescent="0.2">
      <c r="B5519" s="273"/>
      <c r="C5519" s="273"/>
      <c r="D5519" s="273"/>
      <c r="E5519" s="273"/>
      <c r="F5519" s="273">
        <v>0</v>
      </c>
      <c r="G5519" s="273">
        <v>0</v>
      </c>
      <c r="H5519" s="274"/>
      <c r="I5519" s="275" t="s">
        <v>268</v>
      </c>
      <c r="J5519" s="271">
        <v>7732</v>
      </c>
      <c r="K5519" s="272">
        <v>11524</v>
      </c>
    </row>
    <row r="5520" spans="2:11" s="256" customFormat="1" ht="13.5" customHeight="1" x14ac:dyDescent="0.2">
      <c r="B5520" s="273"/>
      <c r="C5520" s="273"/>
      <c r="D5520" s="273"/>
      <c r="E5520" s="273"/>
      <c r="F5520" s="273">
        <v>1.8095830579906301E-3</v>
      </c>
      <c r="G5520" s="273">
        <v>1.7648041143419899E-3</v>
      </c>
      <c r="H5520" s="274">
        <v>5.25</v>
      </c>
      <c r="I5520" s="275" t="s">
        <v>269</v>
      </c>
      <c r="J5520" s="271">
        <v>7732</v>
      </c>
      <c r="K5520" s="272">
        <v>15745</v>
      </c>
    </row>
    <row r="5521" spans="2:11" s="256" customFormat="1" ht="13.5" customHeight="1" x14ac:dyDescent="0.2">
      <c r="B5521" s="273"/>
      <c r="C5521" s="273"/>
      <c r="D5521" s="273"/>
      <c r="E5521" s="273"/>
      <c r="F5521" s="273">
        <v>0</v>
      </c>
      <c r="G5521" s="273">
        <v>0</v>
      </c>
      <c r="H5521" s="274"/>
      <c r="I5521" s="275" t="s">
        <v>270</v>
      </c>
      <c r="J5521" s="271">
        <v>7732</v>
      </c>
      <c r="K5521" s="272">
        <v>15545</v>
      </c>
    </row>
    <row r="5522" spans="2:11" s="256" customFormat="1" ht="13.5" customHeight="1" x14ac:dyDescent="0.2">
      <c r="B5522" s="268"/>
      <c r="C5522" s="268"/>
      <c r="D5522" s="268">
        <v>0</v>
      </c>
      <c r="E5522" s="268">
        <v>0</v>
      </c>
      <c r="F5522" s="268">
        <v>0</v>
      </c>
      <c r="G5522" s="268">
        <v>0</v>
      </c>
      <c r="H5522" s="269"/>
      <c r="I5522" s="270" t="s">
        <v>238</v>
      </c>
      <c r="J5522" s="271">
        <v>7732</v>
      </c>
      <c r="K5522" s="272">
        <v>13595</v>
      </c>
    </row>
    <row r="5523" spans="2:11" s="256" customFormat="1" ht="13.5" customHeight="1" x14ac:dyDescent="0.2">
      <c r="B5523" s="273"/>
      <c r="C5523" s="273"/>
      <c r="D5523" s="273"/>
      <c r="E5523" s="273"/>
      <c r="F5523" s="273">
        <v>0</v>
      </c>
      <c r="G5523" s="273">
        <v>0</v>
      </c>
      <c r="H5523" s="274"/>
      <c r="I5523" s="275" t="s">
        <v>271</v>
      </c>
      <c r="J5523" s="271">
        <v>7732</v>
      </c>
      <c r="K5523" s="272">
        <v>15610</v>
      </c>
    </row>
    <row r="5524" spans="2:11" s="256" customFormat="1" ht="13.5" customHeight="1" x14ac:dyDescent="0.2">
      <c r="B5524" s="273"/>
      <c r="C5524" s="273"/>
      <c r="D5524" s="273"/>
      <c r="E5524" s="273"/>
      <c r="F5524" s="273">
        <v>0</v>
      </c>
      <c r="G5524" s="273">
        <v>0</v>
      </c>
      <c r="H5524" s="274"/>
      <c r="I5524" s="275" t="s">
        <v>246</v>
      </c>
      <c r="J5524" s="271">
        <v>7732</v>
      </c>
      <c r="K5524" s="272">
        <v>15611</v>
      </c>
    </row>
    <row r="5525" spans="2:11" s="256" customFormat="1" ht="13.5" customHeight="1" x14ac:dyDescent="0.2">
      <c r="B5525" s="273"/>
      <c r="C5525" s="273"/>
      <c r="D5525" s="273"/>
      <c r="E5525" s="273"/>
      <c r="F5525" s="273">
        <v>0</v>
      </c>
      <c r="G5525" s="273">
        <v>0</v>
      </c>
      <c r="H5525" s="274"/>
      <c r="I5525" s="275" t="s">
        <v>272</v>
      </c>
      <c r="J5525" s="271">
        <v>7732</v>
      </c>
      <c r="K5525" s="272">
        <v>15608</v>
      </c>
    </row>
    <row r="5526" spans="2:11" s="256" customFormat="1" ht="13.5" customHeight="1" x14ac:dyDescent="0.2">
      <c r="B5526" s="268"/>
      <c r="C5526" s="268"/>
      <c r="D5526" s="268">
        <v>0</v>
      </c>
      <c r="E5526" s="268">
        <v>0</v>
      </c>
      <c r="F5526" s="268">
        <v>0</v>
      </c>
      <c r="G5526" s="268">
        <v>0</v>
      </c>
      <c r="H5526" s="269"/>
      <c r="I5526" s="270" t="s">
        <v>273</v>
      </c>
      <c r="J5526" s="271">
        <v>7732</v>
      </c>
      <c r="K5526" s="272">
        <v>15584</v>
      </c>
    </row>
    <row r="5527" spans="2:11" s="256" customFormat="1" ht="13.5" customHeight="1" x14ac:dyDescent="0.2">
      <c r="B5527" s="268"/>
      <c r="C5527" s="268"/>
      <c r="D5527" s="268"/>
      <c r="E5527" s="268"/>
      <c r="F5527" s="268">
        <v>0</v>
      </c>
      <c r="G5527" s="268">
        <v>0</v>
      </c>
      <c r="H5527" s="269"/>
      <c r="I5527" s="270" t="s">
        <v>274</v>
      </c>
      <c r="J5527" s="271">
        <v>7732</v>
      </c>
      <c r="K5527" s="272">
        <v>17728</v>
      </c>
    </row>
    <row r="5528" spans="2:11" s="256" customFormat="1" ht="13.5" customHeight="1" x14ac:dyDescent="0.2">
      <c r="B5528" s="268"/>
      <c r="C5528" s="268"/>
      <c r="D5528" s="268"/>
      <c r="E5528" s="268"/>
      <c r="F5528" s="268">
        <v>0</v>
      </c>
      <c r="G5528" s="268">
        <v>0</v>
      </c>
      <c r="H5528" s="269"/>
      <c r="I5528" s="270" t="s">
        <v>275</v>
      </c>
      <c r="J5528" s="271">
        <v>7732</v>
      </c>
      <c r="K5528" s="272">
        <v>15624</v>
      </c>
    </row>
    <row r="5529" spans="2:11" s="256" customFormat="1" ht="13.5" customHeight="1" x14ac:dyDescent="0.2">
      <c r="B5529" s="268"/>
      <c r="C5529" s="268"/>
      <c r="D5529" s="268">
        <v>10</v>
      </c>
      <c r="E5529" s="268">
        <v>1</v>
      </c>
      <c r="F5529" s="268">
        <v>5.42455016304186</v>
      </c>
      <c r="G5529" s="268">
        <v>7.3565116864876892</v>
      </c>
      <c r="H5529" s="269"/>
      <c r="I5529" s="270" t="s">
        <v>276</v>
      </c>
      <c r="J5529" s="271">
        <v>7732</v>
      </c>
      <c r="K5529" s="272">
        <v>15644</v>
      </c>
    </row>
    <row r="5530" spans="2:11" s="256" customFormat="1" ht="13.5" customHeight="1" x14ac:dyDescent="0.2">
      <c r="B5530" s="268"/>
      <c r="C5530" s="268"/>
      <c r="D5530" s="268">
        <v>23</v>
      </c>
      <c r="E5530" s="268">
        <v>17</v>
      </c>
      <c r="F5530" s="268">
        <v>20.155178314628301</v>
      </c>
      <c r="G5530" s="268">
        <v>19.735555087868999</v>
      </c>
      <c r="H5530" s="269">
        <v>4.00292260662295</v>
      </c>
      <c r="I5530" s="270" t="s">
        <v>239</v>
      </c>
      <c r="J5530" s="271">
        <v>7732</v>
      </c>
      <c r="K5530" s="272">
        <v>15704</v>
      </c>
    </row>
    <row r="5531" spans="2:11" s="256" customFormat="1" ht="13.5" customHeight="1" x14ac:dyDescent="0.2">
      <c r="B5531" s="268"/>
      <c r="C5531" s="268"/>
      <c r="D5531" s="268"/>
      <c r="E5531" s="268"/>
      <c r="F5531" s="268">
        <v>0</v>
      </c>
      <c r="G5531" s="268">
        <v>0</v>
      </c>
      <c r="H5531" s="269"/>
      <c r="I5531" s="270" t="s">
        <v>277</v>
      </c>
      <c r="J5531" s="271">
        <v>7732</v>
      </c>
      <c r="K5531" s="272">
        <v>15749</v>
      </c>
    </row>
    <row r="5532" spans="2:11" s="256" customFormat="1" ht="13.5" customHeight="1" x14ac:dyDescent="0.2">
      <c r="B5532" s="268"/>
      <c r="C5532" s="268"/>
      <c r="D5532" s="268"/>
      <c r="E5532" s="268"/>
      <c r="F5532" s="268">
        <v>99.999999999999901</v>
      </c>
      <c r="G5532" s="268">
        <v>100</v>
      </c>
      <c r="H5532" s="269">
        <v>3.9237190990903899</v>
      </c>
      <c r="I5532" s="270" t="s">
        <v>278</v>
      </c>
      <c r="J5532" s="271">
        <v>7732</v>
      </c>
      <c r="K5532" s="272">
        <v>11258</v>
      </c>
    </row>
    <row r="5533" spans="2:11" s="256" customFormat="1" ht="13.5" customHeight="1" x14ac:dyDescent="0.2">
      <c r="B5533" s="268"/>
      <c r="C5533" s="268"/>
      <c r="D5533" s="268">
        <v>80</v>
      </c>
      <c r="E5533" s="268">
        <v>70</v>
      </c>
      <c r="F5533" s="268">
        <v>74.420271522329799</v>
      </c>
      <c r="G5533" s="268">
        <v>72.907933225643305</v>
      </c>
      <c r="H5533" s="269">
        <v>4.1882713488806997</v>
      </c>
      <c r="I5533" s="270" t="s">
        <v>240</v>
      </c>
      <c r="J5533" s="271">
        <v>7732</v>
      </c>
      <c r="K5533" s="272">
        <v>15705</v>
      </c>
    </row>
    <row r="5534" spans="2:11" s="256" customFormat="1" ht="13.5" customHeight="1" x14ac:dyDescent="0.2">
      <c r="B5534" s="268"/>
      <c r="C5534" s="268"/>
      <c r="D5534" s="268"/>
      <c r="E5534" s="268"/>
      <c r="F5534" s="268">
        <v>1.8095830579906301E-3</v>
      </c>
      <c r="G5534" s="268">
        <v>1.7648041143419899E-3</v>
      </c>
      <c r="H5534" s="269">
        <v>5.25</v>
      </c>
      <c r="I5534" s="270" t="s">
        <v>279</v>
      </c>
      <c r="J5534" s="271">
        <v>7732</v>
      </c>
      <c r="K5534" s="272">
        <v>16144</v>
      </c>
    </row>
    <row r="5535" spans="2:11" s="256" customFormat="1" ht="13.5" customHeight="1" x14ac:dyDescent="0.2">
      <c r="B5535" s="273"/>
      <c r="C5535" s="273"/>
      <c r="D5535" s="273"/>
      <c r="E5535" s="273"/>
      <c r="F5535" s="273">
        <v>0</v>
      </c>
      <c r="G5535" s="273">
        <v>0</v>
      </c>
      <c r="H5535" s="274"/>
      <c r="I5535" s="275" t="s">
        <v>508</v>
      </c>
      <c r="J5535" s="271">
        <v>7732</v>
      </c>
      <c r="K5535" s="272">
        <v>12755</v>
      </c>
    </row>
    <row r="5536" spans="2:11" s="256" customFormat="1" ht="13.5" customHeight="1" x14ac:dyDescent="0.2">
      <c r="B5536" s="273"/>
      <c r="C5536" s="273"/>
      <c r="D5536" s="273"/>
      <c r="E5536" s="273"/>
      <c r="F5536" s="273">
        <v>0</v>
      </c>
      <c r="G5536" s="273">
        <v>0</v>
      </c>
      <c r="H5536" s="274"/>
      <c r="I5536" s="275" t="s">
        <v>509</v>
      </c>
      <c r="J5536" s="271">
        <v>7732</v>
      </c>
      <c r="K5536" s="272">
        <v>12359</v>
      </c>
    </row>
    <row r="5537" spans="2:11" s="256" customFormat="1" ht="26.25" customHeight="1" x14ac:dyDescent="0.2"/>
    <row r="5538" spans="2:11" s="256" customFormat="1" ht="13.5" customHeight="1" x14ac:dyDescent="0.2">
      <c r="B5538" s="257"/>
      <c r="C5538" s="258"/>
      <c r="D5538" s="258"/>
      <c r="E5538" s="258"/>
      <c r="F5538" s="258"/>
      <c r="G5538" s="259"/>
      <c r="H5538" s="260" t="s">
        <v>440</v>
      </c>
      <c r="I5538" s="261"/>
      <c r="J5538" s="262" t="s">
        <v>228</v>
      </c>
      <c r="K5538" s="262" t="s">
        <v>229</v>
      </c>
    </row>
    <row r="5539" spans="2:11" s="256" customFormat="1" ht="13.5" customHeight="1" x14ac:dyDescent="0.2">
      <c r="B5539" s="263"/>
      <c r="C5539" s="264"/>
      <c r="D5539" s="264"/>
      <c r="E5539" s="264"/>
      <c r="F5539" s="369" t="s">
        <v>685</v>
      </c>
      <c r="G5539" s="369"/>
      <c r="H5539" s="369"/>
      <c r="I5539" s="261"/>
      <c r="J5539" s="261"/>
      <c r="K5539" s="265"/>
    </row>
    <row r="5540" spans="2:11" s="256" customFormat="1" ht="13.5" customHeight="1" x14ac:dyDescent="0.2">
      <c r="B5540" s="367" t="s">
        <v>231</v>
      </c>
      <c r="C5540" s="367"/>
      <c r="D5540" s="367" t="s">
        <v>232</v>
      </c>
      <c r="E5540" s="367"/>
      <c r="F5540" s="266" t="s">
        <v>232</v>
      </c>
      <c r="G5540" s="266" t="s">
        <v>232</v>
      </c>
      <c r="H5540" s="368" t="s">
        <v>231</v>
      </c>
      <c r="I5540" s="267" t="s">
        <v>233</v>
      </c>
      <c r="J5540" s="261"/>
      <c r="K5540" s="265"/>
    </row>
    <row r="5541" spans="2:11" s="256" customFormat="1" ht="13.5" customHeight="1" x14ac:dyDescent="0.2">
      <c r="B5541" s="266" t="s">
        <v>234</v>
      </c>
      <c r="C5541" s="266" t="s">
        <v>235</v>
      </c>
      <c r="D5541" s="266" t="s">
        <v>234</v>
      </c>
      <c r="E5541" s="266" t="s">
        <v>235</v>
      </c>
      <c r="F5541" s="266" t="s">
        <v>592</v>
      </c>
      <c r="G5541" s="266" t="s">
        <v>594</v>
      </c>
      <c r="H5541" s="368"/>
      <c r="I5541" s="261"/>
      <c r="J5541" s="261"/>
      <c r="K5541" s="265"/>
    </row>
    <row r="5542" spans="2:11" s="256" customFormat="1" ht="13.5" customHeight="1" x14ac:dyDescent="0.2">
      <c r="B5542" s="268"/>
      <c r="C5542" s="268"/>
      <c r="D5542" s="268"/>
      <c r="E5542" s="268"/>
      <c r="F5542" s="268">
        <v>44.175447665049198</v>
      </c>
      <c r="G5542" s="268">
        <v>44.199248153878003</v>
      </c>
      <c r="H5542" s="269">
        <v>3.52579065270398</v>
      </c>
      <c r="I5542" s="270" t="s">
        <v>236</v>
      </c>
      <c r="J5542" s="271">
        <v>77374</v>
      </c>
      <c r="K5542" s="272">
        <v>13591</v>
      </c>
    </row>
    <row r="5543" spans="2:11" s="256" customFormat="1" ht="13.5" customHeight="1" x14ac:dyDescent="0.2">
      <c r="B5543" s="268"/>
      <c r="C5543" s="268"/>
      <c r="D5543" s="268"/>
      <c r="E5543" s="268"/>
      <c r="F5543" s="268">
        <v>44.175447665049198</v>
      </c>
      <c r="G5543" s="268">
        <v>44.199248153878003</v>
      </c>
      <c r="H5543" s="269">
        <v>3.52579065270398</v>
      </c>
      <c r="I5543" s="270" t="s">
        <v>250</v>
      </c>
      <c r="J5543" s="271">
        <v>77374</v>
      </c>
      <c r="K5543" s="272">
        <v>19967</v>
      </c>
    </row>
    <row r="5544" spans="2:11" s="256" customFormat="1" ht="13.5" customHeight="1" x14ac:dyDescent="0.2">
      <c r="B5544" s="273"/>
      <c r="C5544" s="273"/>
      <c r="D5544" s="273"/>
      <c r="E5544" s="273"/>
      <c r="F5544" s="273">
        <v>16.872829897694601</v>
      </c>
      <c r="G5544" s="273">
        <v>16.8876181685701</v>
      </c>
      <c r="H5544" s="274">
        <v>3.3789762065621098</v>
      </c>
      <c r="I5544" s="275" t="s">
        <v>251</v>
      </c>
      <c r="J5544" s="271">
        <v>77374</v>
      </c>
      <c r="K5544" s="272">
        <v>15744</v>
      </c>
    </row>
    <row r="5545" spans="2:11" s="256" customFormat="1" ht="13.5" customHeight="1" x14ac:dyDescent="0.2">
      <c r="B5545" s="273"/>
      <c r="C5545" s="273"/>
      <c r="D5545" s="273"/>
      <c r="E5545" s="273"/>
      <c r="F5545" s="273">
        <v>27.302617767354597</v>
      </c>
      <c r="G5545" s="273">
        <v>27.311629985307999</v>
      </c>
      <c r="H5545" s="274">
        <v>3.6165209701183798</v>
      </c>
      <c r="I5545" s="275" t="s">
        <v>252</v>
      </c>
      <c r="J5545" s="271">
        <v>77374</v>
      </c>
      <c r="K5545" s="272">
        <v>13462</v>
      </c>
    </row>
    <row r="5546" spans="2:11" s="256" customFormat="1" ht="13.5" customHeight="1" x14ac:dyDescent="0.2">
      <c r="B5546" s="273"/>
      <c r="C5546" s="273"/>
      <c r="D5546" s="273"/>
      <c r="E5546" s="273"/>
      <c r="F5546" s="273">
        <v>0</v>
      </c>
      <c r="G5546" s="273">
        <v>0</v>
      </c>
      <c r="H5546" s="274"/>
      <c r="I5546" s="275" t="s">
        <v>253</v>
      </c>
      <c r="J5546" s="271">
        <v>77374</v>
      </c>
      <c r="K5546" s="272">
        <v>15544</v>
      </c>
    </row>
    <row r="5547" spans="2:11" s="256" customFormat="1" ht="13.5" customHeight="1" x14ac:dyDescent="0.2">
      <c r="B5547" s="273"/>
      <c r="C5547" s="273"/>
      <c r="D5547" s="273"/>
      <c r="E5547" s="273"/>
      <c r="F5547" s="273">
        <v>0</v>
      </c>
      <c r="G5547" s="273">
        <v>0</v>
      </c>
      <c r="H5547" s="274"/>
      <c r="I5547" s="275" t="s">
        <v>254</v>
      </c>
      <c r="J5547" s="271">
        <v>77374</v>
      </c>
      <c r="K5547" s="272">
        <v>12978</v>
      </c>
    </row>
    <row r="5548" spans="2:11" s="256" customFormat="1" ht="13.5" customHeight="1" x14ac:dyDescent="0.2">
      <c r="B5548" s="268"/>
      <c r="C5548" s="268"/>
      <c r="D5548" s="268"/>
      <c r="E5548" s="268"/>
      <c r="F5548" s="268">
        <v>46.284744151747695</v>
      </c>
      <c r="G5548" s="268">
        <v>46.300660974418996</v>
      </c>
      <c r="H5548" s="269">
        <v>1.9310426561899998</v>
      </c>
      <c r="I5548" s="270" t="s">
        <v>237</v>
      </c>
      <c r="J5548" s="271">
        <v>77374</v>
      </c>
      <c r="K5548" s="272">
        <v>17726</v>
      </c>
    </row>
    <row r="5549" spans="2:11" s="256" customFormat="1" ht="13.5" customHeight="1" x14ac:dyDescent="0.2">
      <c r="B5549" s="273"/>
      <c r="C5549" s="273"/>
      <c r="D5549" s="273"/>
      <c r="E5549" s="273"/>
      <c r="F5549" s="273">
        <v>6.2083832596268396</v>
      </c>
      <c r="G5549" s="273">
        <v>6.1813094805529696</v>
      </c>
      <c r="H5549" s="274"/>
      <c r="I5549" s="275" t="s">
        <v>255</v>
      </c>
      <c r="J5549" s="271">
        <v>77374</v>
      </c>
      <c r="K5549" s="272">
        <v>17727</v>
      </c>
    </row>
    <row r="5550" spans="2:11" s="256" customFormat="1" ht="13.5" customHeight="1" x14ac:dyDescent="0.2">
      <c r="B5550" s="268"/>
      <c r="C5550" s="268"/>
      <c r="D5550" s="268"/>
      <c r="E5550" s="268"/>
      <c r="F5550" s="268">
        <v>40.076360892120903</v>
      </c>
      <c r="G5550" s="268">
        <v>40.119351493865999</v>
      </c>
      <c r="H5550" s="269">
        <v>2.23018790374846</v>
      </c>
      <c r="I5550" s="270" t="s">
        <v>256</v>
      </c>
      <c r="J5550" s="271">
        <v>77374</v>
      </c>
      <c r="K5550" s="272">
        <v>13592</v>
      </c>
    </row>
    <row r="5551" spans="2:11" s="256" customFormat="1" ht="13.5" customHeight="1" x14ac:dyDescent="0.2">
      <c r="B5551" s="273"/>
      <c r="C5551" s="273"/>
      <c r="D5551" s="273"/>
      <c r="E5551" s="273"/>
      <c r="F5551" s="273">
        <v>22.202181337967897</v>
      </c>
      <c r="G5551" s="273">
        <v>22.226303093479196</v>
      </c>
      <c r="H5551" s="274">
        <v>0.48925292876832704</v>
      </c>
      <c r="I5551" s="275" t="s">
        <v>257</v>
      </c>
      <c r="J5551" s="271">
        <v>77374</v>
      </c>
      <c r="K5551" s="272">
        <v>11566</v>
      </c>
    </row>
    <row r="5552" spans="2:11" s="256" customFormat="1" ht="13.5" customHeight="1" x14ac:dyDescent="0.2">
      <c r="B5552" s="273"/>
      <c r="C5552" s="273"/>
      <c r="D5552" s="273"/>
      <c r="E5552" s="273"/>
      <c r="F5552" s="273">
        <v>14.451939880951599</v>
      </c>
      <c r="G5552" s="273">
        <v>14.477547724574499</v>
      </c>
      <c r="H5552" s="274">
        <v>4.6806753806561403</v>
      </c>
      <c r="I5552" s="275" t="s">
        <v>258</v>
      </c>
      <c r="J5552" s="271">
        <v>77374</v>
      </c>
      <c r="K5552" s="272">
        <v>13419</v>
      </c>
    </row>
    <row r="5553" spans="2:11" s="256" customFormat="1" ht="13.5" customHeight="1" x14ac:dyDescent="0.2">
      <c r="B5553" s="273"/>
      <c r="C5553" s="273"/>
      <c r="D5553" s="273"/>
      <c r="E5553" s="273"/>
      <c r="F5553" s="273">
        <v>0</v>
      </c>
      <c r="G5553" s="273">
        <v>0</v>
      </c>
      <c r="H5553" s="274"/>
      <c r="I5553" s="275" t="s">
        <v>259</v>
      </c>
      <c r="J5553" s="271">
        <v>77374</v>
      </c>
      <c r="K5553" s="272">
        <v>11568</v>
      </c>
    </row>
    <row r="5554" spans="2:11" s="256" customFormat="1" ht="13.5" customHeight="1" x14ac:dyDescent="0.2">
      <c r="B5554" s="273"/>
      <c r="C5554" s="273"/>
      <c r="D5554" s="273"/>
      <c r="E5554" s="273"/>
      <c r="F5554" s="273">
        <v>2.5160847231874901</v>
      </c>
      <c r="G5554" s="273">
        <v>2.50862470140761</v>
      </c>
      <c r="H5554" s="274">
        <v>3.7961720203984597</v>
      </c>
      <c r="I5554" s="275" t="s">
        <v>260</v>
      </c>
      <c r="J5554" s="271">
        <v>77374</v>
      </c>
      <c r="K5554" s="272">
        <v>12479</v>
      </c>
    </row>
    <row r="5555" spans="2:11" s="256" customFormat="1" ht="13.5" customHeight="1" x14ac:dyDescent="0.2">
      <c r="B5555" s="273"/>
      <c r="C5555" s="273"/>
      <c r="D5555" s="273"/>
      <c r="E5555" s="273"/>
      <c r="F5555" s="273">
        <v>0.90615495001386892</v>
      </c>
      <c r="G5555" s="273">
        <v>0.90687597440474599</v>
      </c>
      <c r="H5555" s="274">
        <v>1.45560470931584</v>
      </c>
      <c r="I5555" s="275" t="s">
        <v>261</v>
      </c>
      <c r="J5555" s="271">
        <v>77374</v>
      </c>
      <c r="K5555" s="272">
        <v>12480</v>
      </c>
    </row>
    <row r="5556" spans="2:11" s="256" customFormat="1" ht="13.5" customHeight="1" x14ac:dyDescent="0.2">
      <c r="B5556" s="273"/>
      <c r="C5556" s="273"/>
      <c r="D5556" s="273"/>
      <c r="E5556" s="273"/>
      <c r="F5556" s="273">
        <v>0</v>
      </c>
      <c r="G5556" s="273">
        <v>0</v>
      </c>
      <c r="H5556" s="274"/>
      <c r="I5556" s="275" t="s">
        <v>262</v>
      </c>
      <c r="J5556" s="271">
        <v>77374</v>
      </c>
      <c r="K5556" s="272">
        <v>11578</v>
      </c>
    </row>
    <row r="5557" spans="2:11" s="256" customFormat="1" ht="13.5" customHeight="1" x14ac:dyDescent="0.2">
      <c r="B5557" s="273"/>
      <c r="C5557" s="273"/>
      <c r="D5557" s="273"/>
      <c r="E5557" s="273"/>
      <c r="F5557" s="273">
        <v>0</v>
      </c>
      <c r="G5557" s="273">
        <v>0</v>
      </c>
      <c r="H5557" s="274"/>
      <c r="I5557" s="275" t="s">
        <v>263</v>
      </c>
      <c r="J5557" s="271">
        <v>77374</v>
      </c>
      <c r="K5557" s="272">
        <v>12497</v>
      </c>
    </row>
    <row r="5558" spans="2:11" s="256" customFormat="1" ht="13.5" customHeight="1" x14ac:dyDescent="0.2">
      <c r="B5558" s="273"/>
      <c r="C5558" s="273"/>
      <c r="D5558" s="273"/>
      <c r="E5558" s="273"/>
      <c r="F5558" s="273">
        <v>0</v>
      </c>
      <c r="G5558" s="273">
        <v>0</v>
      </c>
      <c r="H5558" s="274"/>
      <c r="I5558" s="275" t="s">
        <v>264</v>
      </c>
      <c r="J5558" s="271">
        <v>77374</v>
      </c>
      <c r="K5558" s="272">
        <v>15546</v>
      </c>
    </row>
    <row r="5559" spans="2:11" s="256" customFormat="1" ht="13.5" customHeight="1" x14ac:dyDescent="0.2">
      <c r="B5559" s="273"/>
      <c r="C5559" s="273"/>
      <c r="D5559" s="273"/>
      <c r="E5559" s="273"/>
      <c r="F5559" s="273">
        <v>0</v>
      </c>
      <c r="G5559" s="273">
        <v>0</v>
      </c>
      <c r="H5559" s="274"/>
      <c r="I5559" s="275" t="s">
        <v>265</v>
      </c>
      <c r="J5559" s="271">
        <v>77374</v>
      </c>
      <c r="K5559" s="272">
        <v>12481</v>
      </c>
    </row>
    <row r="5560" spans="2:11" s="256" customFormat="1" ht="13.5" customHeight="1" x14ac:dyDescent="0.2">
      <c r="B5560" s="268"/>
      <c r="C5560" s="268"/>
      <c r="D5560" s="268"/>
      <c r="E5560" s="268"/>
      <c r="F5560" s="268">
        <v>0.80670178347164112</v>
      </c>
      <c r="G5560" s="268">
        <v>0.81191360011545899</v>
      </c>
      <c r="H5560" s="269"/>
      <c r="I5560" s="270" t="s">
        <v>266</v>
      </c>
      <c r="J5560" s="271">
        <v>77374</v>
      </c>
      <c r="K5560" s="272">
        <v>13594</v>
      </c>
    </row>
    <row r="5561" spans="2:11" s="256" customFormat="1" ht="13.5" customHeight="1" x14ac:dyDescent="0.2">
      <c r="B5561" s="273"/>
      <c r="C5561" s="273"/>
      <c r="D5561" s="273"/>
      <c r="E5561" s="273"/>
      <c r="F5561" s="273">
        <v>0.11487920031505701</v>
      </c>
      <c r="G5561" s="273">
        <v>0.115029474072377</v>
      </c>
      <c r="H5561" s="274"/>
      <c r="I5561" s="275" t="s">
        <v>267</v>
      </c>
      <c r="J5561" s="271">
        <v>77374</v>
      </c>
      <c r="K5561" s="272">
        <v>15609</v>
      </c>
    </row>
    <row r="5562" spans="2:11" s="256" customFormat="1" ht="13.5" customHeight="1" x14ac:dyDescent="0.2">
      <c r="B5562" s="273"/>
      <c r="C5562" s="273"/>
      <c r="D5562" s="273"/>
      <c r="E5562" s="273"/>
      <c r="F5562" s="273">
        <v>0</v>
      </c>
      <c r="G5562" s="273">
        <v>0</v>
      </c>
      <c r="H5562" s="274"/>
      <c r="I5562" s="275" t="s">
        <v>268</v>
      </c>
      <c r="J5562" s="271">
        <v>77374</v>
      </c>
      <c r="K5562" s="272">
        <v>11524</v>
      </c>
    </row>
    <row r="5563" spans="2:11" s="256" customFormat="1" ht="13.5" customHeight="1" x14ac:dyDescent="0.2">
      <c r="B5563" s="273"/>
      <c r="C5563" s="273"/>
      <c r="D5563" s="273"/>
      <c r="E5563" s="273"/>
      <c r="F5563" s="273">
        <v>0</v>
      </c>
      <c r="G5563" s="273">
        <v>0</v>
      </c>
      <c r="H5563" s="274"/>
      <c r="I5563" s="275" t="s">
        <v>269</v>
      </c>
      <c r="J5563" s="271">
        <v>77374</v>
      </c>
      <c r="K5563" s="272">
        <v>15745</v>
      </c>
    </row>
    <row r="5564" spans="2:11" s="256" customFormat="1" ht="13.5" customHeight="1" x14ac:dyDescent="0.2">
      <c r="B5564" s="273"/>
      <c r="C5564" s="273"/>
      <c r="D5564" s="273"/>
      <c r="E5564" s="273"/>
      <c r="F5564" s="273">
        <v>0</v>
      </c>
      <c r="G5564" s="273">
        <v>0</v>
      </c>
      <c r="H5564" s="274"/>
      <c r="I5564" s="275" t="s">
        <v>270</v>
      </c>
      <c r="J5564" s="271">
        <v>77374</v>
      </c>
      <c r="K5564" s="272">
        <v>15545</v>
      </c>
    </row>
    <row r="5565" spans="2:11" s="256" customFormat="1" ht="13.5" customHeight="1" x14ac:dyDescent="0.2">
      <c r="B5565" s="268"/>
      <c r="C5565" s="268"/>
      <c r="D5565" s="268"/>
      <c r="E5565" s="268"/>
      <c r="F5565" s="268">
        <v>8.7331063997314899</v>
      </c>
      <c r="G5565" s="268">
        <v>8.6881772715875396</v>
      </c>
      <c r="H5565" s="269"/>
      <c r="I5565" s="270" t="s">
        <v>238</v>
      </c>
      <c r="J5565" s="271">
        <v>77374</v>
      </c>
      <c r="K5565" s="272">
        <v>13595</v>
      </c>
    </row>
    <row r="5566" spans="2:11" s="256" customFormat="1" ht="13.5" customHeight="1" x14ac:dyDescent="0.2">
      <c r="B5566" s="273"/>
      <c r="C5566" s="273"/>
      <c r="D5566" s="273"/>
      <c r="E5566" s="273"/>
      <c r="F5566" s="273">
        <v>0</v>
      </c>
      <c r="G5566" s="273">
        <v>0</v>
      </c>
      <c r="H5566" s="274"/>
      <c r="I5566" s="275" t="s">
        <v>271</v>
      </c>
      <c r="J5566" s="271">
        <v>77374</v>
      </c>
      <c r="K5566" s="272">
        <v>15610</v>
      </c>
    </row>
    <row r="5567" spans="2:11" s="256" customFormat="1" ht="13.5" customHeight="1" x14ac:dyDescent="0.2">
      <c r="B5567" s="273"/>
      <c r="C5567" s="273"/>
      <c r="D5567" s="273"/>
      <c r="E5567" s="273"/>
      <c r="F5567" s="273">
        <v>3.9790095378672699</v>
      </c>
      <c r="G5567" s="273">
        <v>3.9758760086406699</v>
      </c>
      <c r="H5567" s="274"/>
      <c r="I5567" s="275" t="s">
        <v>246</v>
      </c>
      <c r="J5567" s="271">
        <v>77374</v>
      </c>
      <c r="K5567" s="272">
        <v>15611</v>
      </c>
    </row>
    <row r="5568" spans="2:11" s="256" customFormat="1" ht="13.5" customHeight="1" x14ac:dyDescent="0.2">
      <c r="B5568" s="273"/>
      <c r="C5568" s="273"/>
      <c r="D5568" s="273"/>
      <c r="E5568" s="273"/>
      <c r="F5568" s="273">
        <v>4.7540968618642099</v>
      </c>
      <c r="G5568" s="273">
        <v>4.7123012629468599</v>
      </c>
      <c r="H5568" s="274"/>
      <c r="I5568" s="275" t="s">
        <v>272</v>
      </c>
      <c r="J5568" s="271">
        <v>77374</v>
      </c>
      <c r="K5568" s="272">
        <v>15608</v>
      </c>
    </row>
    <row r="5569" spans="2:11" s="256" customFormat="1" ht="13.5" customHeight="1" x14ac:dyDescent="0.2">
      <c r="B5569" s="268"/>
      <c r="C5569" s="268"/>
      <c r="D5569" s="268"/>
      <c r="E5569" s="268"/>
      <c r="F5569" s="268">
        <v>0</v>
      </c>
      <c r="G5569" s="268">
        <v>0</v>
      </c>
      <c r="H5569" s="269"/>
      <c r="I5569" s="270" t="s">
        <v>273</v>
      </c>
      <c r="J5569" s="271">
        <v>77374</v>
      </c>
      <c r="K5569" s="272">
        <v>15584</v>
      </c>
    </row>
    <row r="5570" spans="2:11" s="256" customFormat="1" ht="13.5" customHeight="1" x14ac:dyDescent="0.2">
      <c r="B5570" s="268"/>
      <c r="C5570" s="268"/>
      <c r="D5570" s="268"/>
      <c r="E5570" s="268"/>
      <c r="F5570" s="268">
        <v>0</v>
      </c>
      <c r="G5570" s="268">
        <v>0</v>
      </c>
      <c r="H5570" s="269"/>
      <c r="I5570" s="270" t="s">
        <v>274</v>
      </c>
      <c r="J5570" s="271">
        <v>77374</v>
      </c>
      <c r="K5570" s="272">
        <v>17728</v>
      </c>
    </row>
    <row r="5571" spans="2:11" s="256" customFormat="1" ht="13.5" customHeight="1" x14ac:dyDescent="0.2">
      <c r="B5571" s="268"/>
      <c r="C5571" s="268"/>
      <c r="D5571" s="268"/>
      <c r="E5571" s="268"/>
      <c r="F5571" s="268">
        <v>0</v>
      </c>
      <c r="G5571" s="268">
        <v>0</v>
      </c>
      <c r="H5571" s="269"/>
      <c r="I5571" s="270" t="s">
        <v>275</v>
      </c>
      <c r="J5571" s="271">
        <v>77374</v>
      </c>
      <c r="K5571" s="272">
        <v>15624</v>
      </c>
    </row>
    <row r="5572" spans="2:11" s="256" customFormat="1" ht="13.5" customHeight="1" x14ac:dyDescent="0.2">
      <c r="B5572" s="268"/>
      <c r="C5572" s="268"/>
      <c r="D5572" s="268"/>
      <c r="E5572" s="268"/>
      <c r="F5572" s="268">
        <v>6.9002058427834196</v>
      </c>
      <c r="G5572" s="268">
        <v>6.8781936065960592</v>
      </c>
      <c r="H5572" s="269"/>
      <c r="I5572" s="270" t="s">
        <v>276</v>
      </c>
      <c r="J5572" s="271">
        <v>77374</v>
      </c>
      <c r="K5572" s="272">
        <v>15644</v>
      </c>
    </row>
    <row r="5573" spans="2:11" s="256" customFormat="1" ht="13.5" customHeight="1" x14ac:dyDescent="0.2">
      <c r="B5573" s="268"/>
      <c r="C5573" s="268"/>
      <c r="D5573" s="268">
        <v>34</v>
      </c>
      <c r="E5573" s="268">
        <v>28</v>
      </c>
      <c r="F5573" s="268">
        <v>30.724857440555901</v>
      </c>
      <c r="G5573" s="268">
        <v>30.727130661120299</v>
      </c>
      <c r="H5573" s="269">
        <v>3.5675017775609801</v>
      </c>
      <c r="I5573" s="270" t="s">
        <v>239</v>
      </c>
      <c r="J5573" s="271">
        <v>77374</v>
      </c>
      <c r="K5573" s="272">
        <v>15704</v>
      </c>
    </row>
    <row r="5574" spans="2:11" s="256" customFormat="1" ht="13.5" customHeight="1" x14ac:dyDescent="0.2">
      <c r="B5574" s="268"/>
      <c r="C5574" s="268"/>
      <c r="D5574" s="268"/>
      <c r="E5574" s="268"/>
      <c r="F5574" s="268">
        <v>0</v>
      </c>
      <c r="G5574" s="268">
        <v>0</v>
      </c>
      <c r="H5574" s="269"/>
      <c r="I5574" s="270" t="s">
        <v>277</v>
      </c>
      <c r="J5574" s="271">
        <v>77374</v>
      </c>
      <c r="K5574" s="272">
        <v>15749</v>
      </c>
    </row>
    <row r="5575" spans="2:11" s="256" customFormat="1" ht="13.5" customHeight="1" x14ac:dyDescent="0.2">
      <c r="B5575" s="268"/>
      <c r="C5575" s="268"/>
      <c r="D5575" s="268"/>
      <c r="E5575" s="268"/>
      <c r="F5575" s="268">
        <v>100</v>
      </c>
      <c r="G5575" s="268">
        <v>100</v>
      </c>
      <c r="H5575" s="269">
        <v>2.4513119574430999</v>
      </c>
      <c r="I5575" s="270" t="s">
        <v>278</v>
      </c>
      <c r="J5575" s="271">
        <v>77374</v>
      </c>
      <c r="K5575" s="272">
        <v>11258</v>
      </c>
    </row>
    <row r="5576" spans="2:11" s="256" customFormat="1" ht="13.5" customHeight="1" x14ac:dyDescent="0.2">
      <c r="B5576" s="268"/>
      <c r="C5576" s="268"/>
      <c r="D5576" s="268">
        <v>56</v>
      </c>
      <c r="E5576" s="268">
        <v>50</v>
      </c>
      <c r="F5576" s="268">
        <v>53.641830316929202</v>
      </c>
      <c r="G5576" s="268">
        <v>53.706498460696096</v>
      </c>
      <c r="H5576" s="269">
        <v>2.5263905315894801</v>
      </c>
      <c r="I5576" s="270" t="s">
        <v>240</v>
      </c>
      <c r="J5576" s="271">
        <v>77374</v>
      </c>
      <c r="K5576" s="272">
        <v>15705</v>
      </c>
    </row>
    <row r="5577" spans="2:11" s="256" customFormat="1" ht="13.5" customHeight="1" x14ac:dyDescent="0.2">
      <c r="B5577" s="268"/>
      <c r="C5577" s="268"/>
      <c r="D5577" s="268"/>
      <c r="E5577" s="268"/>
      <c r="F5577" s="268">
        <v>2.5668106169950797</v>
      </c>
      <c r="G5577" s="268">
        <v>2.5511514621280797</v>
      </c>
      <c r="H5577" s="269"/>
      <c r="I5577" s="270" t="s">
        <v>279</v>
      </c>
      <c r="J5577" s="271">
        <v>77374</v>
      </c>
      <c r="K5577" s="272">
        <v>16144</v>
      </c>
    </row>
    <row r="5578" spans="2:11" s="256" customFormat="1" ht="13.5" customHeight="1" x14ac:dyDescent="0.2">
      <c r="B5578" s="273"/>
      <c r="C5578" s="273"/>
      <c r="D5578" s="273"/>
      <c r="E5578" s="273"/>
      <c r="F5578" s="273">
        <v>0.69182258315658407</v>
      </c>
      <c r="G5578" s="273">
        <v>0.69688412604308203</v>
      </c>
      <c r="H5578" s="274"/>
      <c r="I5578" s="275" t="s">
        <v>508</v>
      </c>
      <c r="J5578" s="271">
        <v>77374</v>
      </c>
      <c r="K5578" s="272">
        <v>12755</v>
      </c>
    </row>
    <row r="5579" spans="2:11" s="256" customFormat="1" ht="13.5" customHeight="1" x14ac:dyDescent="0.2">
      <c r="B5579" s="273"/>
      <c r="C5579" s="273"/>
      <c r="D5579" s="273"/>
      <c r="E5579" s="273"/>
      <c r="F5579" s="273">
        <v>0</v>
      </c>
      <c r="G5579" s="273">
        <v>0</v>
      </c>
      <c r="H5579" s="274"/>
      <c r="I5579" s="275" t="s">
        <v>509</v>
      </c>
      <c r="J5579" s="271">
        <v>77374</v>
      </c>
      <c r="K5579" s="272">
        <v>12359</v>
      </c>
    </row>
    <row r="5580" spans="2:11" s="256" customFormat="1" ht="26.25" customHeight="1" x14ac:dyDescent="0.2"/>
    <row r="5581" spans="2:11" s="256" customFormat="1" ht="13.5" customHeight="1" x14ac:dyDescent="0.2">
      <c r="B5581" s="257"/>
      <c r="C5581" s="258"/>
      <c r="D5581" s="258"/>
      <c r="E5581" s="258"/>
      <c r="F5581" s="258"/>
      <c r="G5581" s="259"/>
      <c r="H5581" s="260" t="s">
        <v>441</v>
      </c>
      <c r="I5581" s="261"/>
      <c r="J5581" s="262" t="s">
        <v>228</v>
      </c>
      <c r="K5581" s="262" t="s">
        <v>229</v>
      </c>
    </row>
    <row r="5582" spans="2:11" s="256" customFormat="1" ht="13.5" customHeight="1" x14ac:dyDescent="0.2">
      <c r="B5582" s="263"/>
      <c r="C5582" s="264"/>
      <c r="D5582" s="264"/>
      <c r="E5582" s="264"/>
      <c r="F5582" s="369" t="s">
        <v>686</v>
      </c>
      <c r="G5582" s="369"/>
      <c r="H5582" s="369"/>
      <c r="I5582" s="261"/>
      <c r="J5582" s="261"/>
      <c r="K5582" s="265"/>
    </row>
    <row r="5583" spans="2:11" s="256" customFormat="1" ht="13.5" customHeight="1" x14ac:dyDescent="0.2">
      <c r="B5583" s="367" t="s">
        <v>231</v>
      </c>
      <c r="C5583" s="367"/>
      <c r="D5583" s="367" t="s">
        <v>232</v>
      </c>
      <c r="E5583" s="367"/>
      <c r="F5583" s="266" t="s">
        <v>232</v>
      </c>
      <c r="G5583" s="266" t="s">
        <v>232</v>
      </c>
      <c r="H5583" s="368" t="s">
        <v>231</v>
      </c>
      <c r="I5583" s="267" t="s">
        <v>233</v>
      </c>
      <c r="J5583" s="261"/>
      <c r="K5583" s="265"/>
    </row>
    <row r="5584" spans="2:11" s="256" customFormat="1" ht="13.5" customHeight="1" x14ac:dyDescent="0.2">
      <c r="B5584" s="266" t="s">
        <v>234</v>
      </c>
      <c r="C5584" s="266" t="s">
        <v>235</v>
      </c>
      <c r="D5584" s="266" t="s">
        <v>234</v>
      </c>
      <c r="E5584" s="266" t="s">
        <v>235</v>
      </c>
      <c r="F5584" s="266" t="s">
        <v>592</v>
      </c>
      <c r="G5584" s="266" t="s">
        <v>594</v>
      </c>
      <c r="H5584" s="368"/>
      <c r="I5584" s="261"/>
      <c r="J5584" s="261"/>
      <c r="K5584" s="265"/>
    </row>
    <row r="5585" spans="2:11" s="256" customFormat="1" ht="13.5" customHeight="1" x14ac:dyDescent="0.2">
      <c r="B5585" s="268">
        <v>4</v>
      </c>
      <c r="C5585" s="268">
        <v>0</v>
      </c>
      <c r="D5585" s="268"/>
      <c r="E5585" s="268"/>
      <c r="F5585" s="268">
        <v>1.9803335756310398</v>
      </c>
      <c r="G5585" s="268">
        <v>1.9803582831197899</v>
      </c>
      <c r="H5585" s="269">
        <v>0.81863117178504996</v>
      </c>
      <c r="I5585" s="270" t="s">
        <v>236</v>
      </c>
      <c r="J5585" s="271">
        <v>77439</v>
      </c>
      <c r="K5585" s="272">
        <v>13591</v>
      </c>
    </row>
    <row r="5586" spans="2:11" s="256" customFormat="1" ht="13.5" customHeight="1" x14ac:dyDescent="0.2">
      <c r="B5586" s="268"/>
      <c r="C5586" s="268"/>
      <c r="D5586" s="268"/>
      <c r="E5586" s="268"/>
      <c r="F5586" s="268">
        <v>1.9803335756310398</v>
      </c>
      <c r="G5586" s="268">
        <v>1.9803582831197899</v>
      </c>
      <c r="H5586" s="269">
        <v>0.81863117178504996</v>
      </c>
      <c r="I5586" s="270" t="s">
        <v>250</v>
      </c>
      <c r="J5586" s="271">
        <v>77439</v>
      </c>
      <c r="K5586" s="272">
        <v>19967</v>
      </c>
    </row>
    <row r="5587" spans="2:11" s="256" customFormat="1" ht="13.5" customHeight="1" x14ac:dyDescent="0.2">
      <c r="B5587" s="273"/>
      <c r="C5587" s="273"/>
      <c r="D5587" s="273"/>
      <c r="E5587" s="273"/>
      <c r="F5587" s="273">
        <v>1.7472181015588399</v>
      </c>
      <c r="G5587" s="273">
        <v>1.7470313915031399</v>
      </c>
      <c r="H5587" s="274">
        <v>0.83</v>
      </c>
      <c r="I5587" s="275" t="s">
        <v>251</v>
      </c>
      <c r="J5587" s="271">
        <v>77439</v>
      </c>
      <c r="K5587" s="272">
        <v>15744</v>
      </c>
    </row>
    <row r="5588" spans="2:11" s="256" customFormat="1" ht="13.5" customHeight="1" x14ac:dyDescent="0.2">
      <c r="B5588" s="273"/>
      <c r="C5588" s="273"/>
      <c r="D5588" s="273"/>
      <c r="E5588" s="273"/>
      <c r="F5588" s="273">
        <v>0.23311547407220298</v>
      </c>
      <c r="G5588" s="273">
        <v>0.23332689161665598</v>
      </c>
      <c r="H5588" s="274">
        <v>0.73342094483752207</v>
      </c>
      <c r="I5588" s="275" t="s">
        <v>252</v>
      </c>
      <c r="J5588" s="271">
        <v>77439</v>
      </c>
      <c r="K5588" s="272">
        <v>13462</v>
      </c>
    </row>
    <row r="5589" spans="2:11" s="256" customFormat="1" ht="13.5" customHeight="1" x14ac:dyDescent="0.2">
      <c r="B5589" s="273"/>
      <c r="C5589" s="273"/>
      <c r="D5589" s="273"/>
      <c r="E5589" s="273"/>
      <c r="F5589" s="273">
        <v>0</v>
      </c>
      <c r="G5589" s="273">
        <v>0</v>
      </c>
      <c r="H5589" s="274"/>
      <c r="I5589" s="275" t="s">
        <v>253</v>
      </c>
      <c r="J5589" s="271">
        <v>77439</v>
      </c>
      <c r="K5589" s="272">
        <v>15544</v>
      </c>
    </row>
    <row r="5590" spans="2:11" s="256" customFormat="1" ht="13.5" customHeight="1" x14ac:dyDescent="0.2">
      <c r="B5590" s="273"/>
      <c r="C5590" s="273"/>
      <c r="D5590" s="273"/>
      <c r="E5590" s="273"/>
      <c r="F5590" s="273">
        <v>0</v>
      </c>
      <c r="G5590" s="273">
        <v>0</v>
      </c>
      <c r="H5590" s="274"/>
      <c r="I5590" s="275" t="s">
        <v>254</v>
      </c>
      <c r="J5590" s="271">
        <v>77439</v>
      </c>
      <c r="K5590" s="272">
        <v>12978</v>
      </c>
    </row>
    <row r="5591" spans="2:11" s="256" customFormat="1" ht="13.5" customHeight="1" x14ac:dyDescent="0.2">
      <c r="B5591" s="268">
        <v>4</v>
      </c>
      <c r="C5591" s="268">
        <v>0</v>
      </c>
      <c r="D5591" s="268"/>
      <c r="E5591" s="268"/>
      <c r="F5591" s="268">
        <v>1.64055876018473</v>
      </c>
      <c r="G5591" s="268">
        <v>1.6408124807019899</v>
      </c>
      <c r="H5591" s="269">
        <v>6.3640403116930297E-2</v>
      </c>
      <c r="I5591" s="270" t="s">
        <v>237</v>
      </c>
      <c r="J5591" s="271">
        <v>77439</v>
      </c>
      <c r="K5591" s="272">
        <v>17726</v>
      </c>
    </row>
    <row r="5592" spans="2:11" s="256" customFormat="1" ht="13.5" customHeight="1" x14ac:dyDescent="0.2">
      <c r="B5592" s="273"/>
      <c r="C5592" s="273"/>
      <c r="D5592" s="273"/>
      <c r="E5592" s="273"/>
      <c r="F5592" s="273">
        <v>1.50135099907118</v>
      </c>
      <c r="G5592" s="273">
        <v>1.5015830718282399</v>
      </c>
      <c r="H5592" s="274"/>
      <c r="I5592" s="275" t="s">
        <v>255</v>
      </c>
      <c r="J5592" s="271">
        <v>77439</v>
      </c>
      <c r="K5592" s="272">
        <v>17727</v>
      </c>
    </row>
    <row r="5593" spans="2:11" s="256" customFormat="1" ht="13.5" customHeight="1" x14ac:dyDescent="0.2">
      <c r="B5593" s="268"/>
      <c r="C5593" s="268"/>
      <c r="D5593" s="268"/>
      <c r="E5593" s="268"/>
      <c r="F5593" s="268">
        <v>0.13920776111355701</v>
      </c>
      <c r="G5593" s="268">
        <v>0.13922940887374602</v>
      </c>
      <c r="H5593" s="269">
        <v>0.75</v>
      </c>
      <c r="I5593" s="270" t="s">
        <v>256</v>
      </c>
      <c r="J5593" s="271">
        <v>77439</v>
      </c>
      <c r="K5593" s="272">
        <v>13592</v>
      </c>
    </row>
    <row r="5594" spans="2:11" s="256" customFormat="1" ht="13.5" customHeight="1" x14ac:dyDescent="0.2">
      <c r="B5594" s="273"/>
      <c r="C5594" s="273"/>
      <c r="D5594" s="273"/>
      <c r="E5594" s="273"/>
      <c r="F5594" s="273">
        <v>0.13920776111355701</v>
      </c>
      <c r="G5594" s="273">
        <v>0.13922940887374602</v>
      </c>
      <c r="H5594" s="274">
        <v>0.75</v>
      </c>
      <c r="I5594" s="275" t="s">
        <v>257</v>
      </c>
      <c r="J5594" s="271">
        <v>77439</v>
      </c>
      <c r="K5594" s="272">
        <v>11566</v>
      </c>
    </row>
    <row r="5595" spans="2:11" s="256" customFormat="1" ht="13.5" customHeight="1" x14ac:dyDescent="0.2">
      <c r="B5595" s="273"/>
      <c r="C5595" s="273"/>
      <c r="D5595" s="273"/>
      <c r="E5595" s="273"/>
      <c r="F5595" s="273">
        <v>0</v>
      </c>
      <c r="G5595" s="273">
        <v>0</v>
      </c>
      <c r="H5595" s="274"/>
      <c r="I5595" s="275" t="s">
        <v>258</v>
      </c>
      <c r="J5595" s="271">
        <v>77439</v>
      </c>
      <c r="K5595" s="272">
        <v>13419</v>
      </c>
    </row>
    <row r="5596" spans="2:11" s="256" customFormat="1" ht="13.5" customHeight="1" x14ac:dyDescent="0.2">
      <c r="B5596" s="273"/>
      <c r="C5596" s="273"/>
      <c r="D5596" s="273"/>
      <c r="E5596" s="273"/>
      <c r="F5596" s="273">
        <v>0</v>
      </c>
      <c r="G5596" s="273">
        <v>0</v>
      </c>
      <c r="H5596" s="274"/>
      <c r="I5596" s="275" t="s">
        <v>259</v>
      </c>
      <c r="J5596" s="271">
        <v>77439</v>
      </c>
      <c r="K5596" s="272">
        <v>11568</v>
      </c>
    </row>
    <row r="5597" spans="2:11" s="256" customFormat="1" ht="13.5" customHeight="1" x14ac:dyDescent="0.2">
      <c r="B5597" s="273"/>
      <c r="C5597" s="273"/>
      <c r="D5597" s="273"/>
      <c r="E5597" s="273"/>
      <c r="F5597" s="273">
        <v>0</v>
      </c>
      <c r="G5597" s="273">
        <v>0</v>
      </c>
      <c r="H5597" s="274"/>
      <c r="I5597" s="275" t="s">
        <v>260</v>
      </c>
      <c r="J5597" s="271">
        <v>77439</v>
      </c>
      <c r="K5597" s="272">
        <v>12479</v>
      </c>
    </row>
    <row r="5598" spans="2:11" s="256" customFormat="1" ht="13.5" customHeight="1" x14ac:dyDescent="0.2">
      <c r="B5598" s="273"/>
      <c r="C5598" s="273"/>
      <c r="D5598" s="273"/>
      <c r="E5598" s="273"/>
      <c r="F5598" s="273">
        <v>0</v>
      </c>
      <c r="G5598" s="273">
        <v>0</v>
      </c>
      <c r="H5598" s="274"/>
      <c r="I5598" s="275" t="s">
        <v>261</v>
      </c>
      <c r="J5598" s="271">
        <v>77439</v>
      </c>
      <c r="K5598" s="272">
        <v>12480</v>
      </c>
    </row>
    <row r="5599" spans="2:11" s="256" customFormat="1" ht="13.5" customHeight="1" x14ac:dyDescent="0.2">
      <c r="B5599" s="273"/>
      <c r="C5599" s="273"/>
      <c r="D5599" s="273"/>
      <c r="E5599" s="273"/>
      <c r="F5599" s="273">
        <v>0</v>
      </c>
      <c r="G5599" s="273">
        <v>0</v>
      </c>
      <c r="H5599" s="274"/>
      <c r="I5599" s="275" t="s">
        <v>262</v>
      </c>
      <c r="J5599" s="271">
        <v>77439</v>
      </c>
      <c r="K5599" s="272">
        <v>11578</v>
      </c>
    </row>
    <row r="5600" spans="2:11" s="256" customFormat="1" ht="13.5" customHeight="1" x14ac:dyDescent="0.2">
      <c r="B5600" s="273"/>
      <c r="C5600" s="273"/>
      <c r="D5600" s="273"/>
      <c r="E5600" s="273"/>
      <c r="F5600" s="273">
        <v>0</v>
      </c>
      <c r="G5600" s="273">
        <v>0</v>
      </c>
      <c r="H5600" s="274"/>
      <c r="I5600" s="275" t="s">
        <v>263</v>
      </c>
      <c r="J5600" s="271">
        <v>77439</v>
      </c>
      <c r="K5600" s="272">
        <v>12497</v>
      </c>
    </row>
    <row r="5601" spans="2:11" s="256" customFormat="1" ht="13.5" customHeight="1" x14ac:dyDescent="0.2">
      <c r="B5601" s="273"/>
      <c r="C5601" s="273"/>
      <c r="D5601" s="273"/>
      <c r="E5601" s="273"/>
      <c r="F5601" s="273">
        <v>0</v>
      </c>
      <c r="G5601" s="273">
        <v>0</v>
      </c>
      <c r="H5601" s="274"/>
      <c r="I5601" s="275" t="s">
        <v>264</v>
      </c>
      <c r="J5601" s="271">
        <v>77439</v>
      </c>
      <c r="K5601" s="272">
        <v>15546</v>
      </c>
    </row>
    <row r="5602" spans="2:11" s="256" customFormat="1" ht="13.5" customHeight="1" x14ac:dyDescent="0.2">
      <c r="B5602" s="273"/>
      <c r="C5602" s="273"/>
      <c r="D5602" s="273"/>
      <c r="E5602" s="273"/>
      <c r="F5602" s="273">
        <v>0</v>
      </c>
      <c r="G5602" s="273">
        <v>0</v>
      </c>
      <c r="H5602" s="274"/>
      <c r="I5602" s="275" t="s">
        <v>265</v>
      </c>
      <c r="J5602" s="271">
        <v>77439</v>
      </c>
      <c r="K5602" s="272">
        <v>12481</v>
      </c>
    </row>
    <row r="5603" spans="2:11" s="256" customFormat="1" ht="13.5" customHeight="1" x14ac:dyDescent="0.2">
      <c r="B5603" s="268"/>
      <c r="C5603" s="268"/>
      <c r="D5603" s="268"/>
      <c r="E5603" s="268"/>
      <c r="F5603" s="268">
        <v>9.9292313502287399</v>
      </c>
      <c r="G5603" s="268">
        <v>9.9455490301585705</v>
      </c>
      <c r="H5603" s="269"/>
      <c r="I5603" s="270" t="s">
        <v>266</v>
      </c>
      <c r="J5603" s="271">
        <v>77439</v>
      </c>
      <c r="K5603" s="272">
        <v>13594</v>
      </c>
    </row>
    <row r="5604" spans="2:11" s="256" customFormat="1" ht="13.5" customHeight="1" x14ac:dyDescent="0.2">
      <c r="B5604" s="273"/>
      <c r="C5604" s="273"/>
      <c r="D5604" s="273"/>
      <c r="E5604" s="273"/>
      <c r="F5604" s="273">
        <v>0</v>
      </c>
      <c r="G5604" s="273">
        <v>0</v>
      </c>
      <c r="H5604" s="274"/>
      <c r="I5604" s="275" t="s">
        <v>267</v>
      </c>
      <c r="J5604" s="271">
        <v>77439</v>
      </c>
      <c r="K5604" s="272">
        <v>15609</v>
      </c>
    </row>
    <row r="5605" spans="2:11" s="256" customFormat="1" ht="13.5" customHeight="1" x14ac:dyDescent="0.2">
      <c r="B5605" s="273"/>
      <c r="C5605" s="273"/>
      <c r="D5605" s="273"/>
      <c r="E5605" s="273"/>
      <c r="F5605" s="273">
        <v>0</v>
      </c>
      <c r="G5605" s="273">
        <v>0</v>
      </c>
      <c r="H5605" s="274"/>
      <c r="I5605" s="275" t="s">
        <v>268</v>
      </c>
      <c r="J5605" s="271">
        <v>77439</v>
      </c>
      <c r="K5605" s="272">
        <v>11524</v>
      </c>
    </row>
    <row r="5606" spans="2:11" s="256" customFormat="1" ht="13.5" customHeight="1" x14ac:dyDescent="0.2">
      <c r="B5606" s="273"/>
      <c r="C5606" s="273"/>
      <c r="D5606" s="273"/>
      <c r="E5606" s="273"/>
      <c r="F5606" s="273">
        <v>0</v>
      </c>
      <c r="G5606" s="273">
        <v>0</v>
      </c>
      <c r="H5606" s="274"/>
      <c r="I5606" s="275" t="s">
        <v>269</v>
      </c>
      <c r="J5606" s="271">
        <v>77439</v>
      </c>
      <c r="K5606" s="272">
        <v>15745</v>
      </c>
    </row>
    <row r="5607" spans="2:11" s="256" customFormat="1" ht="13.5" customHeight="1" x14ac:dyDescent="0.2">
      <c r="B5607" s="273"/>
      <c r="C5607" s="273"/>
      <c r="D5607" s="273"/>
      <c r="E5607" s="273"/>
      <c r="F5607" s="273">
        <v>0</v>
      </c>
      <c r="G5607" s="273">
        <v>0</v>
      </c>
      <c r="H5607" s="274"/>
      <c r="I5607" s="275" t="s">
        <v>270</v>
      </c>
      <c r="J5607" s="271">
        <v>77439</v>
      </c>
      <c r="K5607" s="272">
        <v>15545</v>
      </c>
    </row>
    <row r="5608" spans="2:11" s="256" customFormat="1" ht="13.5" customHeight="1" x14ac:dyDescent="0.2">
      <c r="B5608" s="268"/>
      <c r="C5608" s="268"/>
      <c r="D5608" s="268"/>
      <c r="E5608" s="268"/>
      <c r="F5608" s="268">
        <v>86.4498763139555</v>
      </c>
      <c r="G5608" s="268">
        <v>86.433280206019603</v>
      </c>
      <c r="H5608" s="269"/>
      <c r="I5608" s="270" t="s">
        <v>238</v>
      </c>
      <c r="J5608" s="271">
        <v>77439</v>
      </c>
      <c r="K5608" s="272">
        <v>13595</v>
      </c>
    </row>
    <row r="5609" spans="2:11" s="256" customFormat="1" ht="13.5" customHeight="1" x14ac:dyDescent="0.2">
      <c r="B5609" s="273"/>
      <c r="C5609" s="273"/>
      <c r="D5609" s="273"/>
      <c r="E5609" s="273"/>
      <c r="F5609" s="273">
        <v>0</v>
      </c>
      <c r="G5609" s="273">
        <v>0</v>
      </c>
      <c r="H5609" s="274"/>
      <c r="I5609" s="275" t="s">
        <v>271</v>
      </c>
      <c r="J5609" s="271">
        <v>77439</v>
      </c>
      <c r="K5609" s="272">
        <v>15610</v>
      </c>
    </row>
    <row r="5610" spans="2:11" s="256" customFormat="1" ht="13.5" customHeight="1" x14ac:dyDescent="0.2">
      <c r="B5610" s="273"/>
      <c r="C5610" s="273"/>
      <c r="D5610" s="273"/>
      <c r="E5610" s="273"/>
      <c r="F5610" s="273">
        <v>1.9056865229214901</v>
      </c>
      <c r="G5610" s="273">
        <v>1.9093865042398699</v>
      </c>
      <c r="H5610" s="274"/>
      <c r="I5610" s="275" t="s">
        <v>246</v>
      </c>
      <c r="J5610" s="271">
        <v>77439</v>
      </c>
      <c r="K5610" s="272">
        <v>15611</v>
      </c>
    </row>
    <row r="5611" spans="2:11" s="256" customFormat="1" ht="13.5" customHeight="1" x14ac:dyDescent="0.2">
      <c r="B5611" s="273"/>
      <c r="C5611" s="273"/>
      <c r="D5611" s="273"/>
      <c r="E5611" s="273"/>
      <c r="F5611" s="273">
        <v>84.544189791034</v>
      </c>
      <c r="G5611" s="273">
        <v>84.523893701779798</v>
      </c>
      <c r="H5611" s="274"/>
      <c r="I5611" s="275" t="s">
        <v>272</v>
      </c>
      <c r="J5611" s="271">
        <v>77439</v>
      </c>
      <c r="K5611" s="272">
        <v>15608</v>
      </c>
    </row>
    <row r="5612" spans="2:11" s="256" customFormat="1" ht="13.5" customHeight="1" x14ac:dyDescent="0.2">
      <c r="B5612" s="268"/>
      <c r="C5612" s="268"/>
      <c r="D5612" s="268"/>
      <c r="E5612" s="268"/>
      <c r="F5612" s="268">
        <v>0</v>
      </c>
      <c r="G5612" s="268">
        <v>0</v>
      </c>
      <c r="H5612" s="269"/>
      <c r="I5612" s="270" t="s">
        <v>273</v>
      </c>
      <c r="J5612" s="271">
        <v>77439</v>
      </c>
      <c r="K5612" s="272">
        <v>15584</v>
      </c>
    </row>
    <row r="5613" spans="2:11" s="256" customFormat="1" ht="13.5" customHeight="1" x14ac:dyDescent="0.2">
      <c r="B5613" s="268"/>
      <c r="C5613" s="268"/>
      <c r="D5613" s="268"/>
      <c r="E5613" s="268"/>
      <c r="F5613" s="268">
        <v>0</v>
      </c>
      <c r="G5613" s="268">
        <v>0</v>
      </c>
      <c r="H5613" s="269"/>
      <c r="I5613" s="270" t="s">
        <v>274</v>
      </c>
      <c r="J5613" s="271">
        <v>77439</v>
      </c>
      <c r="K5613" s="272">
        <v>17728</v>
      </c>
    </row>
    <row r="5614" spans="2:11" s="256" customFormat="1" ht="13.5" customHeight="1" x14ac:dyDescent="0.2">
      <c r="B5614" s="268"/>
      <c r="C5614" s="268"/>
      <c r="D5614" s="268"/>
      <c r="E5614" s="268"/>
      <c r="F5614" s="268">
        <v>0</v>
      </c>
      <c r="G5614" s="268">
        <v>0</v>
      </c>
      <c r="H5614" s="269"/>
      <c r="I5614" s="270" t="s">
        <v>275</v>
      </c>
      <c r="J5614" s="271">
        <v>77439</v>
      </c>
      <c r="K5614" s="272">
        <v>15624</v>
      </c>
    </row>
    <row r="5615" spans="2:11" s="256" customFormat="1" ht="13.5" customHeight="1" x14ac:dyDescent="0.2">
      <c r="B5615" s="268"/>
      <c r="C5615" s="268"/>
      <c r="D5615" s="268"/>
      <c r="E5615" s="268"/>
      <c r="F5615" s="268">
        <v>11.430582349299899</v>
      </c>
      <c r="G5615" s="268">
        <v>11.447132101986799</v>
      </c>
      <c r="H5615" s="269"/>
      <c r="I5615" s="270" t="s">
        <v>276</v>
      </c>
      <c r="J5615" s="271">
        <v>77439</v>
      </c>
      <c r="K5615" s="272">
        <v>15644</v>
      </c>
    </row>
    <row r="5616" spans="2:11" s="256" customFormat="1" ht="13.5" customHeight="1" x14ac:dyDescent="0.2">
      <c r="B5616" s="268"/>
      <c r="C5616" s="268"/>
      <c r="D5616" s="268">
        <v>25</v>
      </c>
      <c r="E5616" s="268">
        <v>0</v>
      </c>
      <c r="F5616" s="268">
        <v>0.23311547407220298</v>
      </c>
      <c r="G5616" s="268">
        <v>0.23332689161665598</v>
      </c>
      <c r="H5616" s="269">
        <v>0.73342094483752207</v>
      </c>
      <c r="I5616" s="270" t="s">
        <v>239</v>
      </c>
      <c r="J5616" s="271">
        <v>77439</v>
      </c>
      <c r="K5616" s="272">
        <v>15704</v>
      </c>
    </row>
    <row r="5617" spans="2:11" s="256" customFormat="1" ht="13.5" customHeight="1" x14ac:dyDescent="0.2">
      <c r="B5617" s="268"/>
      <c r="C5617" s="268"/>
      <c r="D5617" s="268"/>
      <c r="E5617" s="268"/>
      <c r="F5617" s="268">
        <v>0</v>
      </c>
      <c r="G5617" s="268">
        <v>0</v>
      </c>
      <c r="H5617" s="269"/>
      <c r="I5617" s="270" t="s">
        <v>277</v>
      </c>
      <c r="J5617" s="271">
        <v>77439</v>
      </c>
      <c r="K5617" s="272">
        <v>15749</v>
      </c>
    </row>
    <row r="5618" spans="2:11" s="256" customFormat="1" ht="13.5" customHeight="1" x14ac:dyDescent="0.2">
      <c r="B5618" s="268"/>
      <c r="C5618" s="268"/>
      <c r="D5618" s="268"/>
      <c r="E5618" s="268"/>
      <c r="F5618" s="268">
        <v>100</v>
      </c>
      <c r="G5618" s="268">
        <v>100</v>
      </c>
      <c r="H5618" s="269">
        <v>1.7255686163792899E-2</v>
      </c>
      <c r="I5618" s="270" t="s">
        <v>278</v>
      </c>
      <c r="J5618" s="271">
        <v>77439</v>
      </c>
      <c r="K5618" s="272">
        <v>11258</v>
      </c>
    </row>
    <row r="5619" spans="2:11" s="256" customFormat="1" ht="13.5" customHeight="1" x14ac:dyDescent="0.2">
      <c r="B5619" s="268"/>
      <c r="C5619" s="268"/>
      <c r="D5619" s="268">
        <v>50</v>
      </c>
      <c r="E5619" s="268">
        <v>0</v>
      </c>
      <c r="F5619" s="268">
        <v>1.8864258626724</v>
      </c>
      <c r="G5619" s="268">
        <v>1.8862608003768799</v>
      </c>
      <c r="H5619" s="269">
        <v>0.82409644391043901</v>
      </c>
      <c r="I5619" s="270" t="s">
        <v>240</v>
      </c>
      <c r="J5619" s="271">
        <v>77439</v>
      </c>
      <c r="K5619" s="272">
        <v>15705</v>
      </c>
    </row>
    <row r="5620" spans="2:11" s="256" customFormat="1" ht="13.5" customHeight="1" x14ac:dyDescent="0.2">
      <c r="B5620" s="268"/>
      <c r="C5620" s="268"/>
      <c r="D5620" s="268"/>
      <c r="E5620" s="268"/>
      <c r="F5620" s="268">
        <v>94.473421141262705</v>
      </c>
      <c r="G5620" s="268">
        <v>94.469442731938301</v>
      </c>
      <c r="H5620" s="269"/>
      <c r="I5620" s="270" t="s">
        <v>279</v>
      </c>
      <c r="J5620" s="271">
        <v>77439</v>
      </c>
      <c r="K5620" s="272">
        <v>16144</v>
      </c>
    </row>
    <row r="5621" spans="2:11" s="256" customFormat="1" ht="13.5" customHeight="1" x14ac:dyDescent="0.2">
      <c r="B5621" s="273"/>
      <c r="C5621" s="273"/>
      <c r="D5621" s="273"/>
      <c r="E5621" s="273"/>
      <c r="F5621" s="273">
        <v>9.9292313502287399</v>
      </c>
      <c r="G5621" s="273">
        <v>9.9455490301585705</v>
      </c>
      <c r="H5621" s="274"/>
      <c r="I5621" s="275" t="s">
        <v>508</v>
      </c>
      <c r="J5621" s="271">
        <v>77439</v>
      </c>
      <c r="K5621" s="272">
        <v>12755</v>
      </c>
    </row>
    <row r="5622" spans="2:11" s="256" customFormat="1" ht="13.5" customHeight="1" x14ac:dyDescent="0.2">
      <c r="B5622" s="273"/>
      <c r="C5622" s="273"/>
      <c r="D5622" s="273"/>
      <c r="E5622" s="273"/>
      <c r="F5622" s="273">
        <v>0</v>
      </c>
      <c r="G5622" s="273">
        <v>0</v>
      </c>
      <c r="H5622" s="274"/>
      <c r="I5622" s="275" t="s">
        <v>509</v>
      </c>
      <c r="J5622" s="271">
        <v>77439</v>
      </c>
      <c r="K5622" s="272">
        <v>12359</v>
      </c>
    </row>
    <row r="5623" spans="2:11" s="256" customFormat="1" ht="26.25" customHeight="1" x14ac:dyDescent="0.2"/>
    <row r="5624" spans="2:11" s="256" customFormat="1" ht="13.5" customHeight="1" x14ac:dyDescent="0.2">
      <c r="B5624" s="257"/>
      <c r="C5624" s="258"/>
      <c r="D5624" s="258"/>
      <c r="E5624" s="258"/>
      <c r="F5624" s="258"/>
      <c r="G5624" s="259"/>
      <c r="H5624" s="260" t="s">
        <v>442</v>
      </c>
      <c r="I5624" s="261"/>
      <c r="J5624" s="262" t="s">
        <v>228</v>
      </c>
      <c r="K5624" s="262" t="s">
        <v>229</v>
      </c>
    </row>
    <row r="5625" spans="2:11" s="256" customFormat="1" ht="13.5" customHeight="1" x14ac:dyDescent="0.2">
      <c r="B5625" s="263"/>
      <c r="C5625" s="264"/>
      <c r="D5625" s="264"/>
      <c r="E5625" s="264"/>
      <c r="F5625" s="369" t="s">
        <v>687</v>
      </c>
      <c r="G5625" s="369"/>
      <c r="H5625" s="369"/>
      <c r="I5625" s="261"/>
      <c r="J5625" s="261"/>
      <c r="K5625" s="265"/>
    </row>
    <row r="5626" spans="2:11" s="256" customFormat="1" ht="13.5" customHeight="1" x14ac:dyDescent="0.2">
      <c r="B5626" s="367" t="s">
        <v>231</v>
      </c>
      <c r="C5626" s="367"/>
      <c r="D5626" s="367" t="s">
        <v>232</v>
      </c>
      <c r="E5626" s="367"/>
      <c r="F5626" s="266" t="s">
        <v>232</v>
      </c>
      <c r="G5626" s="266" t="s">
        <v>232</v>
      </c>
      <c r="H5626" s="368" t="s">
        <v>231</v>
      </c>
      <c r="I5626" s="267" t="s">
        <v>233</v>
      </c>
      <c r="J5626" s="261"/>
      <c r="K5626" s="265"/>
    </row>
    <row r="5627" spans="2:11" s="256" customFormat="1" ht="13.5" customHeight="1" x14ac:dyDescent="0.2">
      <c r="B5627" s="266" t="s">
        <v>234</v>
      </c>
      <c r="C5627" s="266" t="s">
        <v>235</v>
      </c>
      <c r="D5627" s="266" t="s">
        <v>234</v>
      </c>
      <c r="E5627" s="266" t="s">
        <v>235</v>
      </c>
      <c r="F5627" s="266" t="s">
        <v>592</v>
      </c>
      <c r="G5627" s="266" t="s">
        <v>594</v>
      </c>
      <c r="H5627" s="368"/>
      <c r="I5627" s="261"/>
      <c r="J5627" s="261"/>
      <c r="K5627" s="265"/>
    </row>
    <row r="5628" spans="2:11" s="256" customFormat="1" ht="13.5" customHeight="1" x14ac:dyDescent="0.2">
      <c r="B5628" s="268"/>
      <c r="C5628" s="268"/>
      <c r="D5628" s="268"/>
      <c r="E5628" s="268"/>
      <c r="F5628" s="268">
        <v>0</v>
      </c>
      <c r="G5628" s="268">
        <v>0</v>
      </c>
      <c r="H5628" s="269"/>
      <c r="I5628" s="270" t="s">
        <v>236</v>
      </c>
      <c r="J5628" s="271">
        <v>77447</v>
      </c>
      <c r="K5628" s="272">
        <v>13591</v>
      </c>
    </row>
    <row r="5629" spans="2:11" s="256" customFormat="1" ht="13.5" customHeight="1" x14ac:dyDescent="0.2">
      <c r="B5629" s="268"/>
      <c r="C5629" s="268"/>
      <c r="D5629" s="268"/>
      <c r="E5629" s="268"/>
      <c r="F5629" s="268">
        <v>0</v>
      </c>
      <c r="G5629" s="268">
        <v>0</v>
      </c>
      <c r="H5629" s="269"/>
      <c r="I5629" s="270" t="s">
        <v>250</v>
      </c>
      <c r="J5629" s="271">
        <v>77447</v>
      </c>
      <c r="K5629" s="272">
        <v>19967</v>
      </c>
    </row>
    <row r="5630" spans="2:11" s="256" customFormat="1" ht="13.5" customHeight="1" x14ac:dyDescent="0.2">
      <c r="B5630" s="273"/>
      <c r="C5630" s="273"/>
      <c r="D5630" s="273"/>
      <c r="E5630" s="273"/>
      <c r="F5630" s="273">
        <v>0</v>
      </c>
      <c r="G5630" s="273">
        <v>0</v>
      </c>
      <c r="H5630" s="274"/>
      <c r="I5630" s="275" t="s">
        <v>251</v>
      </c>
      <c r="J5630" s="271">
        <v>77447</v>
      </c>
      <c r="K5630" s="272">
        <v>15744</v>
      </c>
    </row>
    <row r="5631" spans="2:11" s="256" customFormat="1" ht="13.5" customHeight="1" x14ac:dyDescent="0.2">
      <c r="B5631" s="273"/>
      <c r="C5631" s="273"/>
      <c r="D5631" s="273"/>
      <c r="E5631" s="273"/>
      <c r="F5631" s="273">
        <v>0</v>
      </c>
      <c r="G5631" s="273">
        <v>0</v>
      </c>
      <c r="H5631" s="274"/>
      <c r="I5631" s="275" t="s">
        <v>252</v>
      </c>
      <c r="J5631" s="271">
        <v>77447</v>
      </c>
      <c r="K5631" s="272">
        <v>13462</v>
      </c>
    </row>
    <row r="5632" spans="2:11" s="256" customFormat="1" ht="13.5" customHeight="1" x14ac:dyDescent="0.2">
      <c r="B5632" s="273"/>
      <c r="C5632" s="273"/>
      <c r="D5632" s="273"/>
      <c r="E5632" s="273"/>
      <c r="F5632" s="273">
        <v>0</v>
      </c>
      <c r="G5632" s="273">
        <v>0</v>
      </c>
      <c r="H5632" s="274"/>
      <c r="I5632" s="275" t="s">
        <v>253</v>
      </c>
      <c r="J5632" s="271">
        <v>77447</v>
      </c>
      <c r="K5632" s="272">
        <v>15544</v>
      </c>
    </row>
    <row r="5633" spans="2:11" s="256" customFormat="1" ht="13.5" customHeight="1" x14ac:dyDescent="0.2">
      <c r="B5633" s="273"/>
      <c r="C5633" s="273"/>
      <c r="D5633" s="273"/>
      <c r="E5633" s="273"/>
      <c r="F5633" s="273">
        <v>0</v>
      </c>
      <c r="G5633" s="273">
        <v>0</v>
      </c>
      <c r="H5633" s="274"/>
      <c r="I5633" s="275" t="s">
        <v>254</v>
      </c>
      <c r="J5633" s="271">
        <v>77447</v>
      </c>
      <c r="K5633" s="272">
        <v>12978</v>
      </c>
    </row>
    <row r="5634" spans="2:11" s="256" customFormat="1" ht="13.5" customHeight="1" x14ac:dyDescent="0.2">
      <c r="B5634" s="268"/>
      <c r="C5634" s="268"/>
      <c r="D5634" s="268"/>
      <c r="E5634" s="268"/>
      <c r="F5634" s="268">
        <v>100</v>
      </c>
      <c r="G5634" s="268">
        <v>100</v>
      </c>
      <c r="H5634" s="269"/>
      <c r="I5634" s="270" t="s">
        <v>237</v>
      </c>
      <c r="J5634" s="271">
        <v>77447</v>
      </c>
      <c r="K5634" s="272">
        <v>17726</v>
      </c>
    </row>
    <row r="5635" spans="2:11" s="256" customFormat="1" ht="13.5" customHeight="1" x14ac:dyDescent="0.2">
      <c r="B5635" s="273"/>
      <c r="C5635" s="273"/>
      <c r="D5635" s="273"/>
      <c r="E5635" s="273"/>
      <c r="F5635" s="273">
        <v>100</v>
      </c>
      <c r="G5635" s="273">
        <v>100</v>
      </c>
      <c r="H5635" s="274"/>
      <c r="I5635" s="275" t="s">
        <v>255</v>
      </c>
      <c r="J5635" s="271">
        <v>77447</v>
      </c>
      <c r="K5635" s="272">
        <v>17727</v>
      </c>
    </row>
    <row r="5636" spans="2:11" s="256" customFormat="1" ht="13.5" customHeight="1" x14ac:dyDescent="0.2">
      <c r="B5636" s="268"/>
      <c r="C5636" s="268"/>
      <c r="D5636" s="268"/>
      <c r="E5636" s="268"/>
      <c r="F5636" s="268">
        <v>0</v>
      </c>
      <c r="G5636" s="268">
        <v>0</v>
      </c>
      <c r="H5636" s="269"/>
      <c r="I5636" s="270" t="s">
        <v>256</v>
      </c>
      <c r="J5636" s="271">
        <v>77447</v>
      </c>
      <c r="K5636" s="272">
        <v>13592</v>
      </c>
    </row>
    <row r="5637" spans="2:11" s="256" customFormat="1" ht="13.5" customHeight="1" x14ac:dyDescent="0.2">
      <c r="B5637" s="273"/>
      <c r="C5637" s="273"/>
      <c r="D5637" s="273"/>
      <c r="E5637" s="273"/>
      <c r="F5637" s="273">
        <v>0</v>
      </c>
      <c r="G5637" s="273">
        <v>0</v>
      </c>
      <c r="H5637" s="274"/>
      <c r="I5637" s="275" t="s">
        <v>257</v>
      </c>
      <c r="J5637" s="271">
        <v>77447</v>
      </c>
      <c r="K5637" s="272">
        <v>11566</v>
      </c>
    </row>
    <row r="5638" spans="2:11" s="256" customFormat="1" ht="13.5" customHeight="1" x14ac:dyDescent="0.2">
      <c r="B5638" s="273"/>
      <c r="C5638" s="273"/>
      <c r="D5638" s="273"/>
      <c r="E5638" s="273"/>
      <c r="F5638" s="273">
        <v>0</v>
      </c>
      <c r="G5638" s="273">
        <v>0</v>
      </c>
      <c r="H5638" s="274"/>
      <c r="I5638" s="275" t="s">
        <v>258</v>
      </c>
      <c r="J5638" s="271">
        <v>77447</v>
      </c>
      <c r="K5638" s="272">
        <v>13419</v>
      </c>
    </row>
    <row r="5639" spans="2:11" s="256" customFormat="1" ht="13.5" customHeight="1" x14ac:dyDescent="0.2">
      <c r="B5639" s="273"/>
      <c r="C5639" s="273"/>
      <c r="D5639" s="273"/>
      <c r="E5639" s="273"/>
      <c r="F5639" s="273">
        <v>0</v>
      </c>
      <c r="G5639" s="273">
        <v>0</v>
      </c>
      <c r="H5639" s="274"/>
      <c r="I5639" s="275" t="s">
        <v>259</v>
      </c>
      <c r="J5639" s="271">
        <v>77447</v>
      </c>
      <c r="K5639" s="272">
        <v>11568</v>
      </c>
    </row>
    <row r="5640" spans="2:11" s="256" customFormat="1" ht="13.5" customHeight="1" x14ac:dyDescent="0.2">
      <c r="B5640" s="273"/>
      <c r="C5640" s="273"/>
      <c r="D5640" s="273"/>
      <c r="E5640" s="273"/>
      <c r="F5640" s="273">
        <v>0</v>
      </c>
      <c r="G5640" s="273">
        <v>0</v>
      </c>
      <c r="H5640" s="274"/>
      <c r="I5640" s="275" t="s">
        <v>260</v>
      </c>
      <c r="J5640" s="271">
        <v>77447</v>
      </c>
      <c r="K5640" s="272">
        <v>12479</v>
      </c>
    </row>
    <row r="5641" spans="2:11" s="256" customFormat="1" ht="13.5" customHeight="1" x14ac:dyDescent="0.2">
      <c r="B5641" s="273"/>
      <c r="C5641" s="273"/>
      <c r="D5641" s="273"/>
      <c r="E5641" s="273"/>
      <c r="F5641" s="273">
        <v>0</v>
      </c>
      <c r="G5641" s="273">
        <v>0</v>
      </c>
      <c r="H5641" s="274"/>
      <c r="I5641" s="275" t="s">
        <v>261</v>
      </c>
      <c r="J5641" s="271">
        <v>77447</v>
      </c>
      <c r="K5641" s="272">
        <v>12480</v>
      </c>
    </row>
    <row r="5642" spans="2:11" s="256" customFormat="1" ht="13.5" customHeight="1" x14ac:dyDescent="0.2">
      <c r="B5642" s="273"/>
      <c r="C5642" s="273"/>
      <c r="D5642" s="273"/>
      <c r="E5642" s="273"/>
      <c r="F5642" s="273">
        <v>0</v>
      </c>
      <c r="G5642" s="273">
        <v>0</v>
      </c>
      <c r="H5642" s="274"/>
      <c r="I5642" s="275" t="s">
        <v>262</v>
      </c>
      <c r="J5642" s="271">
        <v>77447</v>
      </c>
      <c r="K5642" s="272">
        <v>11578</v>
      </c>
    </row>
    <row r="5643" spans="2:11" s="256" customFormat="1" ht="13.5" customHeight="1" x14ac:dyDescent="0.2">
      <c r="B5643" s="273"/>
      <c r="C5643" s="273"/>
      <c r="D5643" s="273"/>
      <c r="E5643" s="273"/>
      <c r="F5643" s="273">
        <v>0</v>
      </c>
      <c r="G5643" s="273">
        <v>0</v>
      </c>
      <c r="H5643" s="274"/>
      <c r="I5643" s="275" t="s">
        <v>263</v>
      </c>
      <c r="J5643" s="271">
        <v>77447</v>
      </c>
      <c r="K5643" s="272">
        <v>12497</v>
      </c>
    </row>
    <row r="5644" spans="2:11" s="256" customFormat="1" ht="13.5" customHeight="1" x14ac:dyDescent="0.2">
      <c r="B5644" s="273"/>
      <c r="C5644" s="273"/>
      <c r="D5644" s="273"/>
      <c r="E5644" s="273"/>
      <c r="F5644" s="273">
        <v>0</v>
      </c>
      <c r="G5644" s="273">
        <v>0</v>
      </c>
      <c r="H5644" s="274"/>
      <c r="I5644" s="275" t="s">
        <v>264</v>
      </c>
      <c r="J5644" s="271">
        <v>77447</v>
      </c>
      <c r="K5644" s="272">
        <v>15546</v>
      </c>
    </row>
    <row r="5645" spans="2:11" s="256" customFormat="1" ht="13.5" customHeight="1" x14ac:dyDescent="0.2">
      <c r="B5645" s="273"/>
      <c r="C5645" s="273"/>
      <c r="D5645" s="273"/>
      <c r="E5645" s="273"/>
      <c r="F5645" s="273">
        <v>0</v>
      </c>
      <c r="G5645" s="273">
        <v>0</v>
      </c>
      <c r="H5645" s="274"/>
      <c r="I5645" s="275" t="s">
        <v>265</v>
      </c>
      <c r="J5645" s="271">
        <v>77447</v>
      </c>
      <c r="K5645" s="272">
        <v>12481</v>
      </c>
    </row>
    <row r="5646" spans="2:11" s="256" customFormat="1" ht="13.5" customHeight="1" x14ac:dyDescent="0.2">
      <c r="B5646" s="268"/>
      <c r="C5646" s="268"/>
      <c r="D5646" s="268"/>
      <c r="E5646" s="268"/>
      <c r="F5646" s="268">
        <v>0</v>
      </c>
      <c r="G5646" s="268">
        <v>0</v>
      </c>
      <c r="H5646" s="269"/>
      <c r="I5646" s="270" t="s">
        <v>266</v>
      </c>
      <c r="J5646" s="271">
        <v>77447</v>
      </c>
      <c r="K5646" s="272">
        <v>13594</v>
      </c>
    </row>
    <row r="5647" spans="2:11" s="256" customFormat="1" ht="13.5" customHeight="1" x14ac:dyDescent="0.2">
      <c r="B5647" s="273"/>
      <c r="C5647" s="273"/>
      <c r="D5647" s="273"/>
      <c r="E5647" s="273"/>
      <c r="F5647" s="273">
        <v>0</v>
      </c>
      <c r="G5647" s="273">
        <v>0</v>
      </c>
      <c r="H5647" s="274"/>
      <c r="I5647" s="275" t="s">
        <v>267</v>
      </c>
      <c r="J5647" s="271">
        <v>77447</v>
      </c>
      <c r="K5647" s="272">
        <v>15609</v>
      </c>
    </row>
    <row r="5648" spans="2:11" s="256" customFormat="1" ht="13.5" customHeight="1" x14ac:dyDescent="0.2">
      <c r="B5648" s="273"/>
      <c r="C5648" s="273"/>
      <c r="D5648" s="273"/>
      <c r="E5648" s="273"/>
      <c r="F5648" s="273">
        <v>0</v>
      </c>
      <c r="G5648" s="273">
        <v>0</v>
      </c>
      <c r="H5648" s="274"/>
      <c r="I5648" s="275" t="s">
        <v>268</v>
      </c>
      <c r="J5648" s="271">
        <v>77447</v>
      </c>
      <c r="K5648" s="272">
        <v>11524</v>
      </c>
    </row>
    <row r="5649" spans="2:11" s="256" customFormat="1" ht="13.5" customHeight="1" x14ac:dyDescent="0.2">
      <c r="B5649" s="273"/>
      <c r="C5649" s="273"/>
      <c r="D5649" s="273"/>
      <c r="E5649" s="273"/>
      <c r="F5649" s="273">
        <v>0</v>
      </c>
      <c r="G5649" s="273">
        <v>0</v>
      </c>
      <c r="H5649" s="274"/>
      <c r="I5649" s="275" t="s">
        <v>269</v>
      </c>
      <c r="J5649" s="271">
        <v>77447</v>
      </c>
      <c r="K5649" s="272">
        <v>15745</v>
      </c>
    </row>
    <row r="5650" spans="2:11" s="256" customFormat="1" ht="13.5" customHeight="1" x14ac:dyDescent="0.2">
      <c r="B5650" s="273"/>
      <c r="C5650" s="273"/>
      <c r="D5650" s="273"/>
      <c r="E5650" s="273"/>
      <c r="F5650" s="273">
        <v>0</v>
      </c>
      <c r="G5650" s="273">
        <v>0</v>
      </c>
      <c r="H5650" s="274"/>
      <c r="I5650" s="275" t="s">
        <v>270</v>
      </c>
      <c r="J5650" s="271">
        <v>77447</v>
      </c>
      <c r="K5650" s="272">
        <v>15545</v>
      </c>
    </row>
    <row r="5651" spans="2:11" s="256" customFormat="1" ht="13.5" customHeight="1" x14ac:dyDescent="0.2">
      <c r="B5651" s="268"/>
      <c r="C5651" s="268"/>
      <c r="D5651" s="268"/>
      <c r="E5651" s="268"/>
      <c r="F5651" s="268">
        <v>0</v>
      </c>
      <c r="G5651" s="268">
        <v>0</v>
      </c>
      <c r="H5651" s="269"/>
      <c r="I5651" s="270" t="s">
        <v>238</v>
      </c>
      <c r="J5651" s="271">
        <v>77447</v>
      </c>
      <c r="K5651" s="272">
        <v>13595</v>
      </c>
    </row>
    <row r="5652" spans="2:11" s="256" customFormat="1" ht="13.5" customHeight="1" x14ac:dyDescent="0.2">
      <c r="B5652" s="273"/>
      <c r="C5652" s="273"/>
      <c r="D5652" s="273"/>
      <c r="E5652" s="273"/>
      <c r="F5652" s="273">
        <v>0</v>
      </c>
      <c r="G5652" s="273">
        <v>0</v>
      </c>
      <c r="H5652" s="274"/>
      <c r="I5652" s="275" t="s">
        <v>271</v>
      </c>
      <c r="J5652" s="271">
        <v>77447</v>
      </c>
      <c r="K5652" s="272">
        <v>15610</v>
      </c>
    </row>
    <row r="5653" spans="2:11" s="256" customFormat="1" ht="13.5" customHeight="1" x14ac:dyDescent="0.2">
      <c r="B5653" s="273"/>
      <c r="C5653" s="273"/>
      <c r="D5653" s="273"/>
      <c r="E5653" s="273"/>
      <c r="F5653" s="273">
        <v>0</v>
      </c>
      <c r="G5653" s="273">
        <v>0</v>
      </c>
      <c r="H5653" s="274"/>
      <c r="I5653" s="275" t="s">
        <v>246</v>
      </c>
      <c r="J5653" s="271">
        <v>77447</v>
      </c>
      <c r="K5653" s="272">
        <v>15611</v>
      </c>
    </row>
    <row r="5654" spans="2:11" s="256" customFormat="1" ht="13.5" customHeight="1" x14ac:dyDescent="0.2">
      <c r="B5654" s="273"/>
      <c r="C5654" s="273"/>
      <c r="D5654" s="273"/>
      <c r="E5654" s="273"/>
      <c r="F5654" s="273">
        <v>0</v>
      </c>
      <c r="G5654" s="273">
        <v>0</v>
      </c>
      <c r="H5654" s="274"/>
      <c r="I5654" s="275" t="s">
        <v>272</v>
      </c>
      <c r="J5654" s="271">
        <v>77447</v>
      </c>
      <c r="K5654" s="272">
        <v>15608</v>
      </c>
    </row>
    <row r="5655" spans="2:11" s="256" customFormat="1" ht="13.5" customHeight="1" x14ac:dyDescent="0.2">
      <c r="B5655" s="268"/>
      <c r="C5655" s="268"/>
      <c r="D5655" s="268"/>
      <c r="E5655" s="268"/>
      <c r="F5655" s="268">
        <v>0</v>
      </c>
      <c r="G5655" s="268">
        <v>0</v>
      </c>
      <c r="H5655" s="269"/>
      <c r="I5655" s="270" t="s">
        <v>273</v>
      </c>
      <c r="J5655" s="271">
        <v>77447</v>
      </c>
      <c r="K5655" s="272">
        <v>15584</v>
      </c>
    </row>
    <row r="5656" spans="2:11" s="256" customFormat="1" ht="13.5" customHeight="1" x14ac:dyDescent="0.2">
      <c r="B5656" s="268"/>
      <c r="C5656" s="268"/>
      <c r="D5656" s="268"/>
      <c r="E5656" s="268"/>
      <c r="F5656" s="268">
        <v>0</v>
      </c>
      <c r="G5656" s="268">
        <v>0</v>
      </c>
      <c r="H5656" s="269"/>
      <c r="I5656" s="270" t="s">
        <v>274</v>
      </c>
      <c r="J5656" s="271">
        <v>77447</v>
      </c>
      <c r="K5656" s="272">
        <v>17728</v>
      </c>
    </row>
    <row r="5657" spans="2:11" s="256" customFormat="1" ht="13.5" customHeight="1" x14ac:dyDescent="0.2">
      <c r="B5657" s="268"/>
      <c r="C5657" s="268"/>
      <c r="D5657" s="268"/>
      <c r="E5657" s="268"/>
      <c r="F5657" s="268">
        <v>0</v>
      </c>
      <c r="G5657" s="268">
        <v>0</v>
      </c>
      <c r="H5657" s="269"/>
      <c r="I5657" s="270" t="s">
        <v>275</v>
      </c>
      <c r="J5657" s="271">
        <v>77447</v>
      </c>
      <c r="K5657" s="272">
        <v>15624</v>
      </c>
    </row>
    <row r="5658" spans="2:11" s="256" customFormat="1" ht="13.5" customHeight="1" x14ac:dyDescent="0.2">
      <c r="B5658" s="268"/>
      <c r="C5658" s="268"/>
      <c r="D5658" s="268"/>
      <c r="E5658" s="268"/>
      <c r="F5658" s="268">
        <v>100</v>
      </c>
      <c r="G5658" s="268">
        <v>100</v>
      </c>
      <c r="H5658" s="269"/>
      <c r="I5658" s="270" t="s">
        <v>276</v>
      </c>
      <c r="J5658" s="271">
        <v>77447</v>
      </c>
      <c r="K5658" s="272">
        <v>15644</v>
      </c>
    </row>
    <row r="5659" spans="2:11" s="256" customFormat="1" ht="13.5" customHeight="1" x14ac:dyDescent="0.2">
      <c r="B5659" s="268"/>
      <c r="C5659" s="268"/>
      <c r="D5659" s="268">
        <v>33</v>
      </c>
      <c r="E5659" s="268">
        <v>27</v>
      </c>
      <c r="F5659" s="268">
        <v>0</v>
      </c>
      <c r="G5659" s="268">
        <v>0</v>
      </c>
      <c r="H5659" s="269"/>
      <c r="I5659" s="270" t="s">
        <v>239</v>
      </c>
      <c r="J5659" s="271">
        <v>77447</v>
      </c>
      <c r="K5659" s="272">
        <v>15704</v>
      </c>
    </row>
    <row r="5660" spans="2:11" s="256" customFormat="1" ht="13.5" customHeight="1" x14ac:dyDescent="0.2">
      <c r="B5660" s="268"/>
      <c r="C5660" s="268"/>
      <c r="D5660" s="268"/>
      <c r="E5660" s="268"/>
      <c r="F5660" s="268">
        <v>0</v>
      </c>
      <c r="G5660" s="268">
        <v>0</v>
      </c>
      <c r="H5660" s="269"/>
      <c r="I5660" s="270" t="s">
        <v>277</v>
      </c>
      <c r="J5660" s="271">
        <v>77447</v>
      </c>
      <c r="K5660" s="272">
        <v>15749</v>
      </c>
    </row>
    <row r="5661" spans="2:11" s="256" customFormat="1" ht="13.5" customHeight="1" x14ac:dyDescent="0.2">
      <c r="B5661" s="268"/>
      <c r="C5661" s="268"/>
      <c r="D5661" s="268"/>
      <c r="E5661" s="268"/>
      <c r="F5661" s="268">
        <v>100</v>
      </c>
      <c r="G5661" s="268">
        <v>100</v>
      </c>
      <c r="H5661" s="269"/>
      <c r="I5661" s="270" t="s">
        <v>278</v>
      </c>
      <c r="J5661" s="271">
        <v>77447</v>
      </c>
      <c r="K5661" s="272">
        <v>11258</v>
      </c>
    </row>
    <row r="5662" spans="2:11" s="256" customFormat="1" ht="13.5" customHeight="1" x14ac:dyDescent="0.2">
      <c r="B5662" s="268"/>
      <c r="C5662" s="268"/>
      <c r="D5662" s="268">
        <v>46</v>
      </c>
      <c r="E5662" s="268">
        <v>40</v>
      </c>
      <c r="F5662" s="268">
        <v>0</v>
      </c>
      <c r="G5662" s="268">
        <v>0</v>
      </c>
      <c r="H5662" s="269"/>
      <c r="I5662" s="270" t="s">
        <v>240</v>
      </c>
      <c r="J5662" s="271">
        <v>77447</v>
      </c>
      <c r="K5662" s="272">
        <v>15705</v>
      </c>
    </row>
    <row r="5663" spans="2:11" s="256" customFormat="1" ht="13.5" customHeight="1" x14ac:dyDescent="0.2">
      <c r="B5663" s="268"/>
      <c r="C5663" s="268"/>
      <c r="D5663" s="268"/>
      <c r="E5663" s="268"/>
      <c r="F5663" s="268">
        <v>0</v>
      </c>
      <c r="G5663" s="268">
        <v>0</v>
      </c>
      <c r="H5663" s="269"/>
      <c r="I5663" s="270" t="s">
        <v>279</v>
      </c>
      <c r="J5663" s="271">
        <v>77447</v>
      </c>
      <c r="K5663" s="272">
        <v>16144</v>
      </c>
    </row>
    <row r="5664" spans="2:11" s="256" customFormat="1" ht="13.5" customHeight="1" x14ac:dyDescent="0.2">
      <c r="B5664" s="273"/>
      <c r="C5664" s="273"/>
      <c r="D5664" s="273"/>
      <c r="E5664" s="273"/>
      <c r="F5664" s="273">
        <v>0</v>
      </c>
      <c r="G5664" s="273">
        <v>0</v>
      </c>
      <c r="H5664" s="274"/>
      <c r="I5664" s="275" t="s">
        <v>508</v>
      </c>
      <c r="J5664" s="271">
        <v>77447</v>
      </c>
      <c r="K5664" s="272">
        <v>12755</v>
      </c>
    </row>
    <row r="5665" spans="2:11" s="256" customFormat="1" ht="13.5" customHeight="1" x14ac:dyDescent="0.2">
      <c r="B5665" s="273"/>
      <c r="C5665" s="273"/>
      <c r="D5665" s="273"/>
      <c r="E5665" s="273"/>
      <c r="F5665" s="273">
        <v>0</v>
      </c>
      <c r="G5665" s="273">
        <v>0</v>
      </c>
      <c r="H5665" s="274"/>
      <c r="I5665" s="275" t="s">
        <v>509</v>
      </c>
      <c r="J5665" s="271">
        <v>77447</v>
      </c>
      <c r="K5665" s="272">
        <v>12359</v>
      </c>
    </row>
    <row r="5666" spans="2:11" s="256" customFormat="1" ht="26.25" customHeight="1" x14ac:dyDescent="0.2"/>
    <row r="5667" spans="2:11" s="256" customFormat="1" ht="13.5" customHeight="1" x14ac:dyDescent="0.2">
      <c r="B5667" s="257"/>
      <c r="C5667" s="258"/>
      <c r="D5667" s="258"/>
      <c r="E5667" s="258"/>
      <c r="F5667" s="258"/>
      <c r="G5667" s="259"/>
      <c r="H5667" s="260" t="s">
        <v>443</v>
      </c>
      <c r="I5667" s="261"/>
      <c r="J5667" s="262" t="s">
        <v>228</v>
      </c>
      <c r="K5667" s="262" t="s">
        <v>229</v>
      </c>
    </row>
    <row r="5668" spans="2:11" s="256" customFormat="1" ht="13.5" customHeight="1" x14ac:dyDescent="0.2">
      <c r="B5668" s="263"/>
      <c r="C5668" s="264"/>
      <c r="D5668" s="264"/>
      <c r="E5668" s="264"/>
      <c r="F5668" s="369" t="s">
        <v>688</v>
      </c>
      <c r="G5668" s="369"/>
      <c r="H5668" s="369"/>
      <c r="I5668" s="261"/>
      <c r="J5668" s="261"/>
      <c r="K5668" s="265"/>
    </row>
    <row r="5669" spans="2:11" s="256" customFormat="1" ht="13.5" customHeight="1" x14ac:dyDescent="0.2">
      <c r="B5669" s="367" t="s">
        <v>231</v>
      </c>
      <c r="C5669" s="367"/>
      <c r="D5669" s="367" t="s">
        <v>232</v>
      </c>
      <c r="E5669" s="367"/>
      <c r="F5669" s="266" t="s">
        <v>232</v>
      </c>
      <c r="G5669" s="266" t="s">
        <v>232</v>
      </c>
      <c r="H5669" s="368" t="s">
        <v>231</v>
      </c>
      <c r="I5669" s="267" t="s">
        <v>233</v>
      </c>
      <c r="J5669" s="261"/>
      <c r="K5669" s="265"/>
    </row>
    <row r="5670" spans="2:11" s="256" customFormat="1" ht="13.5" customHeight="1" x14ac:dyDescent="0.2">
      <c r="B5670" s="266" t="s">
        <v>234</v>
      </c>
      <c r="C5670" s="266" t="s">
        <v>235</v>
      </c>
      <c r="D5670" s="266" t="s">
        <v>234</v>
      </c>
      <c r="E5670" s="266" t="s">
        <v>235</v>
      </c>
      <c r="F5670" s="266" t="s">
        <v>592</v>
      </c>
      <c r="G5670" s="266" t="s">
        <v>594</v>
      </c>
      <c r="H5670" s="368"/>
      <c r="I5670" s="261"/>
      <c r="J5670" s="261"/>
      <c r="K5670" s="265"/>
    </row>
    <row r="5671" spans="2:11" s="256" customFormat="1" ht="13.5" customHeight="1" x14ac:dyDescent="0.2">
      <c r="B5671" s="268"/>
      <c r="C5671" s="268"/>
      <c r="D5671" s="268"/>
      <c r="E5671" s="268"/>
      <c r="F5671" s="268">
        <v>39.330487942026295</v>
      </c>
      <c r="G5671" s="268">
        <v>39.381141090865</v>
      </c>
      <c r="H5671" s="269">
        <v>3.4318920389881997</v>
      </c>
      <c r="I5671" s="270" t="s">
        <v>236</v>
      </c>
      <c r="J5671" s="271">
        <v>77471</v>
      </c>
      <c r="K5671" s="272">
        <v>13591</v>
      </c>
    </row>
    <row r="5672" spans="2:11" s="256" customFormat="1" ht="13.5" customHeight="1" x14ac:dyDescent="0.2">
      <c r="B5672" s="268"/>
      <c r="C5672" s="268"/>
      <c r="D5672" s="268"/>
      <c r="E5672" s="268"/>
      <c r="F5672" s="268">
        <v>39.330487942026295</v>
      </c>
      <c r="G5672" s="268">
        <v>39.381141090865</v>
      </c>
      <c r="H5672" s="269">
        <v>3.4318920389881997</v>
      </c>
      <c r="I5672" s="270" t="s">
        <v>250</v>
      </c>
      <c r="J5672" s="271">
        <v>77471</v>
      </c>
      <c r="K5672" s="272">
        <v>19967</v>
      </c>
    </row>
    <row r="5673" spans="2:11" s="256" customFormat="1" ht="13.5" customHeight="1" x14ac:dyDescent="0.2">
      <c r="B5673" s="273"/>
      <c r="C5673" s="273"/>
      <c r="D5673" s="273"/>
      <c r="E5673" s="273"/>
      <c r="F5673" s="273">
        <v>15.360667859267199</v>
      </c>
      <c r="G5673" s="273">
        <v>15.380815008075999</v>
      </c>
      <c r="H5673" s="274">
        <v>3.5123984414794598</v>
      </c>
      <c r="I5673" s="275" t="s">
        <v>251</v>
      </c>
      <c r="J5673" s="271">
        <v>77471</v>
      </c>
      <c r="K5673" s="272">
        <v>15744</v>
      </c>
    </row>
    <row r="5674" spans="2:11" s="256" customFormat="1" ht="13.5" customHeight="1" x14ac:dyDescent="0.2">
      <c r="B5674" s="273"/>
      <c r="C5674" s="273"/>
      <c r="D5674" s="273"/>
      <c r="E5674" s="273"/>
      <c r="F5674" s="273">
        <v>23.969820082759096</v>
      </c>
      <c r="G5674" s="273">
        <v>24.000326082788998</v>
      </c>
      <c r="H5674" s="274">
        <v>3.3803008253310698</v>
      </c>
      <c r="I5674" s="275" t="s">
        <v>252</v>
      </c>
      <c r="J5674" s="271">
        <v>77471</v>
      </c>
      <c r="K5674" s="272">
        <v>13462</v>
      </c>
    </row>
    <row r="5675" spans="2:11" s="256" customFormat="1" ht="13.5" customHeight="1" x14ac:dyDescent="0.2">
      <c r="B5675" s="273"/>
      <c r="C5675" s="273"/>
      <c r="D5675" s="273"/>
      <c r="E5675" s="273"/>
      <c r="F5675" s="273">
        <v>0</v>
      </c>
      <c r="G5675" s="273">
        <v>0</v>
      </c>
      <c r="H5675" s="274"/>
      <c r="I5675" s="275" t="s">
        <v>253</v>
      </c>
      <c r="J5675" s="271">
        <v>77471</v>
      </c>
      <c r="K5675" s="272">
        <v>15544</v>
      </c>
    </row>
    <row r="5676" spans="2:11" s="256" customFormat="1" ht="13.5" customHeight="1" x14ac:dyDescent="0.2">
      <c r="B5676" s="273"/>
      <c r="C5676" s="273"/>
      <c r="D5676" s="273"/>
      <c r="E5676" s="273"/>
      <c r="F5676" s="273">
        <v>0</v>
      </c>
      <c r="G5676" s="273">
        <v>0</v>
      </c>
      <c r="H5676" s="274"/>
      <c r="I5676" s="275" t="s">
        <v>254</v>
      </c>
      <c r="J5676" s="271">
        <v>77471</v>
      </c>
      <c r="K5676" s="272">
        <v>12978</v>
      </c>
    </row>
    <row r="5677" spans="2:11" s="256" customFormat="1" ht="13.5" customHeight="1" x14ac:dyDescent="0.2">
      <c r="B5677" s="268"/>
      <c r="C5677" s="268"/>
      <c r="D5677" s="268"/>
      <c r="E5677" s="268"/>
      <c r="F5677" s="268">
        <v>37.747650418199498</v>
      </c>
      <c r="G5677" s="268">
        <v>37.721400745352391</v>
      </c>
      <c r="H5677" s="269">
        <v>2.0008963413833101</v>
      </c>
      <c r="I5677" s="270" t="s">
        <v>237</v>
      </c>
      <c r="J5677" s="271">
        <v>77471</v>
      </c>
      <c r="K5677" s="272">
        <v>17726</v>
      </c>
    </row>
    <row r="5678" spans="2:11" s="256" customFormat="1" ht="13.5" customHeight="1" x14ac:dyDescent="0.2">
      <c r="B5678" s="273"/>
      <c r="C5678" s="273"/>
      <c r="D5678" s="273"/>
      <c r="E5678" s="273"/>
      <c r="F5678" s="273">
        <v>3.3701312821307199</v>
      </c>
      <c r="G5678" s="273">
        <v>3.3124482802047899</v>
      </c>
      <c r="H5678" s="274"/>
      <c r="I5678" s="275" t="s">
        <v>255</v>
      </c>
      <c r="J5678" s="271">
        <v>77471</v>
      </c>
      <c r="K5678" s="272">
        <v>17727</v>
      </c>
    </row>
    <row r="5679" spans="2:11" s="256" customFormat="1" ht="13.5" customHeight="1" x14ac:dyDescent="0.2">
      <c r="B5679" s="268"/>
      <c r="C5679" s="268"/>
      <c r="D5679" s="268"/>
      <c r="E5679" s="268"/>
      <c r="F5679" s="268">
        <v>34.377519136068798</v>
      </c>
      <c r="G5679" s="268">
        <v>34.4089524651476</v>
      </c>
      <c r="H5679" s="269">
        <v>2.19705020943023</v>
      </c>
      <c r="I5679" s="270" t="s">
        <v>256</v>
      </c>
      <c r="J5679" s="271">
        <v>77471</v>
      </c>
      <c r="K5679" s="272">
        <v>13592</v>
      </c>
    </row>
    <row r="5680" spans="2:11" s="256" customFormat="1" ht="13.5" customHeight="1" x14ac:dyDescent="0.2">
      <c r="B5680" s="273"/>
      <c r="C5680" s="273"/>
      <c r="D5680" s="273"/>
      <c r="E5680" s="273"/>
      <c r="F5680" s="273">
        <v>15.1481452446638</v>
      </c>
      <c r="G5680" s="273">
        <v>15.173303447348799</v>
      </c>
      <c r="H5680" s="274">
        <v>0.46136787791519401</v>
      </c>
      <c r="I5680" s="275" t="s">
        <v>257</v>
      </c>
      <c r="J5680" s="271">
        <v>77471</v>
      </c>
      <c r="K5680" s="272">
        <v>11566</v>
      </c>
    </row>
    <row r="5681" spans="2:11" s="256" customFormat="1" ht="13.5" customHeight="1" x14ac:dyDescent="0.2">
      <c r="B5681" s="273"/>
      <c r="C5681" s="273"/>
      <c r="D5681" s="273"/>
      <c r="E5681" s="273"/>
      <c r="F5681" s="273">
        <v>11.567198612112199</v>
      </c>
      <c r="G5681" s="273">
        <v>11.5939042286827</v>
      </c>
      <c r="H5681" s="274">
        <v>3.75732246497686</v>
      </c>
      <c r="I5681" s="275" t="s">
        <v>258</v>
      </c>
      <c r="J5681" s="271">
        <v>77471</v>
      </c>
      <c r="K5681" s="272">
        <v>13419</v>
      </c>
    </row>
    <row r="5682" spans="2:11" s="256" customFormat="1" ht="13.5" customHeight="1" x14ac:dyDescent="0.2">
      <c r="B5682" s="273"/>
      <c r="C5682" s="273"/>
      <c r="D5682" s="273"/>
      <c r="E5682" s="273"/>
      <c r="F5682" s="273">
        <v>0</v>
      </c>
      <c r="G5682" s="273">
        <v>0</v>
      </c>
      <c r="H5682" s="274"/>
      <c r="I5682" s="275" t="s">
        <v>259</v>
      </c>
      <c r="J5682" s="271">
        <v>77471</v>
      </c>
      <c r="K5682" s="272">
        <v>11568</v>
      </c>
    </row>
    <row r="5683" spans="2:11" s="256" customFormat="1" ht="13.5" customHeight="1" x14ac:dyDescent="0.2">
      <c r="B5683" s="273"/>
      <c r="C5683" s="273"/>
      <c r="D5683" s="273"/>
      <c r="E5683" s="273"/>
      <c r="F5683" s="273">
        <v>6.1189126493650301</v>
      </c>
      <c r="G5683" s="273">
        <v>6.0964049965911293</v>
      </c>
      <c r="H5683" s="274">
        <v>3.8052289669560597</v>
      </c>
      <c r="I5683" s="275" t="s">
        <v>260</v>
      </c>
      <c r="J5683" s="271">
        <v>77471</v>
      </c>
      <c r="K5683" s="272">
        <v>12479</v>
      </c>
    </row>
    <row r="5684" spans="2:11" s="256" customFormat="1" ht="13.5" customHeight="1" x14ac:dyDescent="0.2">
      <c r="B5684" s="273"/>
      <c r="C5684" s="273"/>
      <c r="D5684" s="273"/>
      <c r="E5684" s="273"/>
      <c r="F5684" s="273">
        <v>1.5432626299277699</v>
      </c>
      <c r="G5684" s="273">
        <v>1.5453397925250001</v>
      </c>
      <c r="H5684" s="274">
        <v>1.1629317623131599</v>
      </c>
      <c r="I5684" s="275" t="s">
        <v>261</v>
      </c>
      <c r="J5684" s="271">
        <v>77471</v>
      </c>
      <c r="K5684" s="272">
        <v>12480</v>
      </c>
    </row>
    <row r="5685" spans="2:11" s="256" customFormat="1" ht="13.5" customHeight="1" x14ac:dyDescent="0.2">
      <c r="B5685" s="273"/>
      <c r="C5685" s="273"/>
      <c r="D5685" s="273"/>
      <c r="E5685" s="273"/>
      <c r="F5685" s="273">
        <v>0</v>
      </c>
      <c r="G5685" s="273">
        <v>0</v>
      </c>
      <c r="H5685" s="274"/>
      <c r="I5685" s="275" t="s">
        <v>262</v>
      </c>
      <c r="J5685" s="271">
        <v>77471</v>
      </c>
      <c r="K5685" s="272">
        <v>11578</v>
      </c>
    </row>
    <row r="5686" spans="2:11" s="256" customFormat="1" ht="13.5" customHeight="1" x14ac:dyDescent="0.2">
      <c r="B5686" s="273"/>
      <c r="C5686" s="273"/>
      <c r="D5686" s="273"/>
      <c r="E5686" s="273"/>
      <c r="F5686" s="273">
        <v>0</v>
      </c>
      <c r="G5686" s="273">
        <v>0</v>
      </c>
      <c r="H5686" s="274"/>
      <c r="I5686" s="275" t="s">
        <v>263</v>
      </c>
      <c r="J5686" s="271">
        <v>77471</v>
      </c>
      <c r="K5686" s="272">
        <v>12497</v>
      </c>
    </row>
    <row r="5687" spans="2:11" s="256" customFormat="1" ht="13.5" customHeight="1" x14ac:dyDescent="0.2">
      <c r="B5687" s="273"/>
      <c r="C5687" s="273"/>
      <c r="D5687" s="273"/>
      <c r="E5687" s="273"/>
      <c r="F5687" s="273">
        <v>0</v>
      </c>
      <c r="G5687" s="273">
        <v>0</v>
      </c>
      <c r="H5687" s="274"/>
      <c r="I5687" s="275" t="s">
        <v>264</v>
      </c>
      <c r="J5687" s="271">
        <v>77471</v>
      </c>
      <c r="K5687" s="272">
        <v>15546</v>
      </c>
    </row>
    <row r="5688" spans="2:11" s="256" customFormat="1" ht="13.5" customHeight="1" x14ac:dyDescent="0.2">
      <c r="B5688" s="273"/>
      <c r="C5688" s="273"/>
      <c r="D5688" s="273"/>
      <c r="E5688" s="273"/>
      <c r="F5688" s="273">
        <v>0</v>
      </c>
      <c r="G5688" s="273">
        <v>0</v>
      </c>
      <c r="H5688" s="274"/>
      <c r="I5688" s="275" t="s">
        <v>265</v>
      </c>
      <c r="J5688" s="271">
        <v>77471</v>
      </c>
      <c r="K5688" s="272">
        <v>12481</v>
      </c>
    </row>
    <row r="5689" spans="2:11" s="256" customFormat="1" ht="13.5" customHeight="1" x14ac:dyDescent="0.2">
      <c r="B5689" s="268"/>
      <c r="C5689" s="268"/>
      <c r="D5689" s="268"/>
      <c r="E5689" s="268"/>
      <c r="F5689" s="268">
        <v>0.41110091445764696</v>
      </c>
      <c r="G5689" s="268">
        <v>0.41438207883226802</v>
      </c>
      <c r="H5689" s="269"/>
      <c r="I5689" s="270" t="s">
        <v>266</v>
      </c>
      <c r="J5689" s="271">
        <v>77471</v>
      </c>
      <c r="K5689" s="272">
        <v>13594</v>
      </c>
    </row>
    <row r="5690" spans="2:11" s="256" customFormat="1" ht="13.5" customHeight="1" x14ac:dyDescent="0.2">
      <c r="B5690" s="273"/>
      <c r="C5690" s="273"/>
      <c r="D5690" s="273"/>
      <c r="E5690" s="273"/>
      <c r="F5690" s="273">
        <v>0</v>
      </c>
      <c r="G5690" s="273">
        <v>0</v>
      </c>
      <c r="H5690" s="274"/>
      <c r="I5690" s="275" t="s">
        <v>267</v>
      </c>
      <c r="J5690" s="271">
        <v>77471</v>
      </c>
      <c r="K5690" s="272">
        <v>15609</v>
      </c>
    </row>
    <row r="5691" spans="2:11" s="256" customFormat="1" ht="13.5" customHeight="1" x14ac:dyDescent="0.2">
      <c r="B5691" s="273"/>
      <c r="C5691" s="273"/>
      <c r="D5691" s="273"/>
      <c r="E5691" s="273"/>
      <c r="F5691" s="273">
        <v>0</v>
      </c>
      <c r="G5691" s="273">
        <v>0</v>
      </c>
      <c r="H5691" s="274"/>
      <c r="I5691" s="275" t="s">
        <v>268</v>
      </c>
      <c r="J5691" s="271">
        <v>77471</v>
      </c>
      <c r="K5691" s="272">
        <v>11524</v>
      </c>
    </row>
    <row r="5692" spans="2:11" s="256" customFormat="1" ht="13.5" customHeight="1" x14ac:dyDescent="0.2">
      <c r="B5692" s="273"/>
      <c r="C5692" s="273"/>
      <c r="D5692" s="273"/>
      <c r="E5692" s="273"/>
      <c r="F5692" s="273">
        <v>0</v>
      </c>
      <c r="G5692" s="273">
        <v>0</v>
      </c>
      <c r="H5692" s="274"/>
      <c r="I5692" s="275" t="s">
        <v>269</v>
      </c>
      <c r="J5692" s="271">
        <v>77471</v>
      </c>
      <c r="K5692" s="272">
        <v>15745</v>
      </c>
    </row>
    <row r="5693" spans="2:11" s="256" customFormat="1" ht="13.5" customHeight="1" x14ac:dyDescent="0.2">
      <c r="B5693" s="273"/>
      <c r="C5693" s="273"/>
      <c r="D5693" s="273"/>
      <c r="E5693" s="273"/>
      <c r="F5693" s="273">
        <v>0</v>
      </c>
      <c r="G5693" s="273">
        <v>0</v>
      </c>
      <c r="H5693" s="274"/>
      <c r="I5693" s="275" t="s">
        <v>270</v>
      </c>
      <c r="J5693" s="271">
        <v>77471</v>
      </c>
      <c r="K5693" s="272">
        <v>15545</v>
      </c>
    </row>
    <row r="5694" spans="2:11" s="256" customFormat="1" ht="13.5" customHeight="1" x14ac:dyDescent="0.2">
      <c r="B5694" s="268"/>
      <c r="C5694" s="268"/>
      <c r="D5694" s="268"/>
      <c r="E5694" s="268"/>
      <c r="F5694" s="268">
        <v>22.510760725316498</v>
      </c>
      <c r="G5694" s="268">
        <v>22.483076084950302</v>
      </c>
      <c r="H5694" s="269"/>
      <c r="I5694" s="270" t="s">
        <v>238</v>
      </c>
      <c r="J5694" s="271">
        <v>77471</v>
      </c>
      <c r="K5694" s="272">
        <v>13595</v>
      </c>
    </row>
    <row r="5695" spans="2:11" s="256" customFormat="1" ht="13.5" customHeight="1" x14ac:dyDescent="0.2">
      <c r="B5695" s="273"/>
      <c r="C5695" s="273"/>
      <c r="D5695" s="273"/>
      <c r="E5695" s="273"/>
      <c r="F5695" s="273">
        <v>0</v>
      </c>
      <c r="G5695" s="273">
        <v>0</v>
      </c>
      <c r="H5695" s="274"/>
      <c r="I5695" s="275" t="s">
        <v>271</v>
      </c>
      <c r="J5695" s="271">
        <v>77471</v>
      </c>
      <c r="K5695" s="272">
        <v>15610</v>
      </c>
    </row>
    <row r="5696" spans="2:11" s="256" customFormat="1" ht="13.5" customHeight="1" x14ac:dyDescent="0.2">
      <c r="B5696" s="273"/>
      <c r="C5696" s="273"/>
      <c r="D5696" s="273"/>
      <c r="E5696" s="273"/>
      <c r="F5696" s="273">
        <v>10.674222490210001</v>
      </c>
      <c r="G5696" s="273">
        <v>10.686516193403699</v>
      </c>
      <c r="H5696" s="274"/>
      <c r="I5696" s="275" t="s">
        <v>246</v>
      </c>
      <c r="J5696" s="271">
        <v>77471</v>
      </c>
      <c r="K5696" s="272">
        <v>15611</v>
      </c>
    </row>
    <row r="5697" spans="2:11" s="256" customFormat="1" ht="13.5" customHeight="1" x14ac:dyDescent="0.2">
      <c r="B5697" s="273"/>
      <c r="C5697" s="273"/>
      <c r="D5697" s="273"/>
      <c r="E5697" s="273"/>
      <c r="F5697" s="273">
        <v>11.836538235106499</v>
      </c>
      <c r="G5697" s="273">
        <v>11.7965598915467</v>
      </c>
      <c r="H5697" s="274"/>
      <c r="I5697" s="275" t="s">
        <v>272</v>
      </c>
      <c r="J5697" s="271">
        <v>77471</v>
      </c>
      <c r="K5697" s="272">
        <v>15608</v>
      </c>
    </row>
    <row r="5698" spans="2:11" s="256" customFormat="1" ht="13.5" customHeight="1" x14ac:dyDescent="0.2">
      <c r="B5698" s="268"/>
      <c r="C5698" s="268"/>
      <c r="D5698" s="268"/>
      <c r="E5698" s="268"/>
      <c r="F5698" s="268">
        <v>0</v>
      </c>
      <c r="G5698" s="268">
        <v>0</v>
      </c>
      <c r="H5698" s="269"/>
      <c r="I5698" s="270" t="s">
        <v>273</v>
      </c>
      <c r="J5698" s="271">
        <v>77471</v>
      </c>
      <c r="K5698" s="272">
        <v>15584</v>
      </c>
    </row>
    <row r="5699" spans="2:11" s="256" customFormat="1" ht="13.5" customHeight="1" x14ac:dyDescent="0.2">
      <c r="B5699" s="268"/>
      <c r="C5699" s="268"/>
      <c r="D5699" s="268"/>
      <c r="E5699" s="268"/>
      <c r="F5699" s="268">
        <v>0</v>
      </c>
      <c r="G5699" s="268">
        <v>0</v>
      </c>
      <c r="H5699" s="269"/>
      <c r="I5699" s="270" t="s">
        <v>274</v>
      </c>
      <c r="J5699" s="271">
        <v>77471</v>
      </c>
      <c r="K5699" s="272">
        <v>17728</v>
      </c>
    </row>
    <row r="5700" spans="2:11" s="256" customFormat="1" ht="13.5" customHeight="1" x14ac:dyDescent="0.2">
      <c r="B5700" s="268"/>
      <c r="C5700" s="268"/>
      <c r="D5700" s="268"/>
      <c r="E5700" s="268"/>
      <c r="F5700" s="268">
        <v>0</v>
      </c>
      <c r="G5700" s="268">
        <v>0</v>
      </c>
      <c r="H5700" s="269"/>
      <c r="I5700" s="270" t="s">
        <v>275</v>
      </c>
      <c r="J5700" s="271">
        <v>77471</v>
      </c>
      <c r="K5700" s="272">
        <v>15624</v>
      </c>
    </row>
    <row r="5701" spans="2:11" s="256" customFormat="1" ht="13.5" customHeight="1" x14ac:dyDescent="0.2">
      <c r="B5701" s="268"/>
      <c r="C5701" s="268"/>
      <c r="D5701" s="268"/>
      <c r="E5701" s="268"/>
      <c r="F5701" s="268">
        <v>3.7812321965883595</v>
      </c>
      <c r="G5701" s="268">
        <v>3.7268303590370597</v>
      </c>
      <c r="H5701" s="269"/>
      <c r="I5701" s="270" t="s">
        <v>276</v>
      </c>
      <c r="J5701" s="271">
        <v>77471</v>
      </c>
      <c r="K5701" s="272">
        <v>15644</v>
      </c>
    </row>
    <row r="5702" spans="2:11" s="256" customFormat="1" ht="13.5" customHeight="1" x14ac:dyDescent="0.2">
      <c r="B5702" s="268"/>
      <c r="C5702" s="268"/>
      <c r="D5702" s="268">
        <v>33</v>
      </c>
      <c r="E5702" s="268">
        <v>27</v>
      </c>
      <c r="F5702" s="268">
        <v>31.631995362051899</v>
      </c>
      <c r="G5702" s="268">
        <v>31.642070871905094</v>
      </c>
      <c r="H5702" s="269">
        <v>3.3543181258065498</v>
      </c>
      <c r="I5702" s="270" t="s">
        <v>239</v>
      </c>
      <c r="J5702" s="271">
        <v>77471</v>
      </c>
      <c r="K5702" s="272">
        <v>15704</v>
      </c>
    </row>
    <row r="5703" spans="2:11" s="256" customFormat="1" ht="13.5" customHeight="1" x14ac:dyDescent="0.2">
      <c r="B5703" s="268"/>
      <c r="C5703" s="268"/>
      <c r="D5703" s="268"/>
      <c r="E5703" s="268"/>
      <c r="F5703" s="268">
        <v>0</v>
      </c>
      <c r="G5703" s="268">
        <v>0</v>
      </c>
      <c r="H5703" s="269"/>
      <c r="I5703" s="270" t="s">
        <v>277</v>
      </c>
      <c r="J5703" s="271">
        <v>77471</v>
      </c>
      <c r="K5703" s="272">
        <v>15749</v>
      </c>
    </row>
    <row r="5704" spans="2:11" s="256" customFormat="1" ht="13.5" customHeight="1" x14ac:dyDescent="0.2">
      <c r="B5704" s="268"/>
      <c r="C5704" s="268"/>
      <c r="D5704" s="268"/>
      <c r="E5704" s="268"/>
      <c r="F5704" s="268">
        <v>100</v>
      </c>
      <c r="G5704" s="268">
        <v>100</v>
      </c>
      <c r="H5704" s="269">
        <v>2.1050712407535297</v>
      </c>
      <c r="I5704" s="270" t="s">
        <v>278</v>
      </c>
      <c r="J5704" s="271">
        <v>77471</v>
      </c>
      <c r="K5704" s="272">
        <v>11258</v>
      </c>
    </row>
    <row r="5705" spans="2:11" s="256" customFormat="1" ht="13.5" customHeight="1" x14ac:dyDescent="0.2">
      <c r="B5705" s="268"/>
      <c r="C5705" s="268"/>
      <c r="D5705" s="268">
        <v>46</v>
      </c>
      <c r="E5705" s="268">
        <v>40</v>
      </c>
      <c r="F5705" s="268">
        <v>42.076011716043197</v>
      </c>
      <c r="G5705" s="268">
        <v>42.148022684107502</v>
      </c>
      <c r="H5705" s="269">
        <v>2.4813033464667904</v>
      </c>
      <c r="I5705" s="270" t="s">
        <v>240</v>
      </c>
      <c r="J5705" s="271">
        <v>77471</v>
      </c>
      <c r="K5705" s="272">
        <v>15705</v>
      </c>
    </row>
    <row r="5706" spans="2:11" s="256" customFormat="1" ht="13.5" customHeight="1" x14ac:dyDescent="0.2">
      <c r="B5706" s="268"/>
      <c r="C5706" s="268"/>
      <c r="D5706" s="268"/>
      <c r="E5706" s="268"/>
      <c r="F5706" s="268">
        <v>8.6586442946722091</v>
      </c>
      <c r="G5706" s="268">
        <v>8.6280222149335906</v>
      </c>
      <c r="H5706" s="269"/>
      <c r="I5706" s="270" t="s">
        <v>279</v>
      </c>
      <c r="J5706" s="271">
        <v>77471</v>
      </c>
      <c r="K5706" s="272">
        <v>16144</v>
      </c>
    </row>
    <row r="5707" spans="2:11" s="256" customFormat="1" ht="13.5" customHeight="1" x14ac:dyDescent="0.2">
      <c r="B5707" s="273"/>
      <c r="C5707" s="273"/>
      <c r="D5707" s="273"/>
      <c r="E5707" s="273"/>
      <c r="F5707" s="273">
        <v>0.41110091445764696</v>
      </c>
      <c r="G5707" s="273">
        <v>0.41438207883226802</v>
      </c>
      <c r="H5707" s="274"/>
      <c r="I5707" s="275" t="s">
        <v>508</v>
      </c>
      <c r="J5707" s="271">
        <v>77471</v>
      </c>
      <c r="K5707" s="272">
        <v>12755</v>
      </c>
    </row>
    <row r="5708" spans="2:11" s="256" customFormat="1" ht="13.5" customHeight="1" x14ac:dyDescent="0.2">
      <c r="B5708" s="273"/>
      <c r="C5708" s="273"/>
      <c r="D5708" s="273"/>
      <c r="E5708" s="273"/>
      <c r="F5708" s="273">
        <v>0</v>
      </c>
      <c r="G5708" s="273">
        <v>0</v>
      </c>
      <c r="H5708" s="274"/>
      <c r="I5708" s="275" t="s">
        <v>509</v>
      </c>
      <c r="J5708" s="271">
        <v>77471</v>
      </c>
      <c r="K5708" s="272">
        <v>12359</v>
      </c>
    </row>
    <row r="5709" spans="2:11" s="256" customFormat="1" ht="26.25" customHeight="1" x14ac:dyDescent="0.2"/>
    <row r="5710" spans="2:11" s="256" customFormat="1" ht="13.5" customHeight="1" x14ac:dyDescent="0.2">
      <c r="B5710" s="257"/>
      <c r="C5710" s="258"/>
      <c r="D5710" s="258"/>
      <c r="E5710" s="258"/>
      <c r="F5710" s="258"/>
      <c r="G5710" s="259"/>
      <c r="H5710" s="260" t="s">
        <v>444</v>
      </c>
      <c r="I5710" s="261"/>
      <c r="J5710" s="262" t="s">
        <v>228</v>
      </c>
      <c r="K5710" s="262" t="s">
        <v>229</v>
      </c>
    </row>
    <row r="5711" spans="2:11" s="256" customFormat="1" ht="13.5" customHeight="1" x14ac:dyDescent="0.2">
      <c r="B5711" s="263"/>
      <c r="C5711" s="264"/>
      <c r="D5711" s="264"/>
      <c r="E5711" s="264"/>
      <c r="F5711" s="369" t="s">
        <v>689</v>
      </c>
      <c r="G5711" s="369"/>
      <c r="H5711" s="369"/>
      <c r="I5711" s="261"/>
      <c r="J5711" s="261"/>
      <c r="K5711" s="265"/>
    </row>
    <row r="5712" spans="2:11" s="256" customFormat="1" ht="13.5" customHeight="1" x14ac:dyDescent="0.2">
      <c r="B5712" s="367" t="s">
        <v>231</v>
      </c>
      <c r="C5712" s="367"/>
      <c r="D5712" s="367" t="s">
        <v>232</v>
      </c>
      <c r="E5712" s="367"/>
      <c r="F5712" s="266" t="s">
        <v>232</v>
      </c>
      <c r="G5712" s="266" t="s">
        <v>232</v>
      </c>
      <c r="H5712" s="368" t="s">
        <v>231</v>
      </c>
      <c r="I5712" s="267" t="s">
        <v>233</v>
      </c>
      <c r="J5712" s="261"/>
      <c r="K5712" s="265"/>
    </row>
    <row r="5713" spans="2:11" s="256" customFormat="1" ht="13.5" customHeight="1" x14ac:dyDescent="0.2">
      <c r="B5713" s="266" t="s">
        <v>234</v>
      </c>
      <c r="C5713" s="266" t="s">
        <v>235</v>
      </c>
      <c r="D5713" s="266" t="s">
        <v>234</v>
      </c>
      <c r="E5713" s="266" t="s">
        <v>235</v>
      </c>
      <c r="F5713" s="266" t="s">
        <v>592</v>
      </c>
      <c r="G5713" s="266" t="s">
        <v>594</v>
      </c>
      <c r="H5713" s="368"/>
      <c r="I5713" s="261"/>
      <c r="J5713" s="261"/>
      <c r="K5713" s="265"/>
    </row>
    <row r="5714" spans="2:11" s="256" customFormat="1" ht="13.5" customHeight="1" x14ac:dyDescent="0.2">
      <c r="B5714" s="268">
        <v>5</v>
      </c>
      <c r="C5714" s="268">
        <v>3.5</v>
      </c>
      <c r="D5714" s="268">
        <v>24</v>
      </c>
      <c r="E5714" s="268">
        <v>16</v>
      </c>
      <c r="F5714" s="268">
        <v>18.809986150401901</v>
      </c>
      <c r="G5714" s="268">
        <v>18.926458154888302</v>
      </c>
      <c r="H5714" s="269">
        <v>3.7020849275946097</v>
      </c>
      <c r="I5714" s="270" t="s">
        <v>236</v>
      </c>
      <c r="J5714" s="271">
        <v>77676</v>
      </c>
      <c r="K5714" s="272">
        <v>13591</v>
      </c>
    </row>
    <row r="5715" spans="2:11" s="256" customFormat="1" ht="13.5" customHeight="1" x14ac:dyDescent="0.2">
      <c r="B5715" s="268"/>
      <c r="C5715" s="268"/>
      <c r="D5715" s="268"/>
      <c r="E5715" s="268"/>
      <c r="F5715" s="268">
        <v>18.809986150401901</v>
      </c>
      <c r="G5715" s="268">
        <v>18.926458154888302</v>
      </c>
      <c r="H5715" s="269">
        <v>3.7020849275946097</v>
      </c>
      <c r="I5715" s="270" t="s">
        <v>250</v>
      </c>
      <c r="J5715" s="271">
        <v>77676</v>
      </c>
      <c r="K5715" s="272">
        <v>19967</v>
      </c>
    </row>
    <row r="5716" spans="2:11" s="256" customFormat="1" ht="13.5" customHeight="1" x14ac:dyDescent="0.2">
      <c r="B5716" s="273"/>
      <c r="C5716" s="273"/>
      <c r="D5716" s="273"/>
      <c r="E5716" s="273"/>
      <c r="F5716" s="273">
        <v>12.1269448413095</v>
      </c>
      <c r="G5716" s="273">
        <v>12.1970466494127</v>
      </c>
      <c r="H5716" s="274">
        <v>4.2028241157261093</v>
      </c>
      <c r="I5716" s="275" t="s">
        <v>251</v>
      </c>
      <c r="J5716" s="271">
        <v>77676</v>
      </c>
      <c r="K5716" s="272">
        <v>15744</v>
      </c>
    </row>
    <row r="5717" spans="2:11" s="256" customFormat="1" ht="13.5" customHeight="1" x14ac:dyDescent="0.2">
      <c r="B5717" s="273"/>
      <c r="C5717" s="273"/>
      <c r="D5717" s="273"/>
      <c r="E5717" s="273"/>
      <c r="F5717" s="273">
        <v>6.6830413090924692</v>
      </c>
      <c r="G5717" s="273">
        <v>6.7294115054755297</v>
      </c>
      <c r="H5717" s="274">
        <v>2.7934512332179198</v>
      </c>
      <c r="I5717" s="275" t="s">
        <v>252</v>
      </c>
      <c r="J5717" s="271">
        <v>77676</v>
      </c>
      <c r="K5717" s="272">
        <v>13462</v>
      </c>
    </row>
    <row r="5718" spans="2:11" s="256" customFormat="1" ht="13.5" customHeight="1" x14ac:dyDescent="0.2">
      <c r="B5718" s="273"/>
      <c r="C5718" s="273"/>
      <c r="D5718" s="273"/>
      <c r="E5718" s="273"/>
      <c r="F5718" s="273">
        <v>0</v>
      </c>
      <c r="G5718" s="273">
        <v>0</v>
      </c>
      <c r="H5718" s="274"/>
      <c r="I5718" s="275" t="s">
        <v>253</v>
      </c>
      <c r="J5718" s="271">
        <v>77676</v>
      </c>
      <c r="K5718" s="272">
        <v>15544</v>
      </c>
    </row>
    <row r="5719" spans="2:11" s="256" customFormat="1" ht="13.5" customHeight="1" x14ac:dyDescent="0.2">
      <c r="B5719" s="273"/>
      <c r="C5719" s="273"/>
      <c r="D5719" s="273"/>
      <c r="E5719" s="273"/>
      <c r="F5719" s="273">
        <v>0</v>
      </c>
      <c r="G5719" s="273">
        <v>0</v>
      </c>
      <c r="H5719" s="274"/>
      <c r="I5719" s="275" t="s">
        <v>254</v>
      </c>
      <c r="J5719" s="271">
        <v>77676</v>
      </c>
      <c r="K5719" s="272">
        <v>12978</v>
      </c>
    </row>
    <row r="5720" spans="2:11" s="256" customFormat="1" ht="13.5" customHeight="1" x14ac:dyDescent="0.2">
      <c r="B5720" s="268">
        <v>3.5</v>
      </c>
      <c r="C5720" s="268">
        <v>2</v>
      </c>
      <c r="D5720" s="268">
        <v>24</v>
      </c>
      <c r="E5720" s="268">
        <v>16</v>
      </c>
      <c r="F5720" s="268">
        <v>18.907702201263799</v>
      </c>
      <c r="G5720" s="268">
        <v>18.917913963421999</v>
      </c>
      <c r="H5720" s="269">
        <v>2.6925313341383399</v>
      </c>
      <c r="I5720" s="270" t="s">
        <v>237</v>
      </c>
      <c r="J5720" s="271">
        <v>77676</v>
      </c>
      <c r="K5720" s="272">
        <v>17726</v>
      </c>
    </row>
    <row r="5721" spans="2:11" s="256" customFormat="1" ht="13.5" customHeight="1" x14ac:dyDescent="0.2">
      <c r="B5721" s="273"/>
      <c r="C5721" s="273"/>
      <c r="D5721" s="273"/>
      <c r="E5721" s="273"/>
      <c r="F5721" s="273">
        <v>6.5732426476300896</v>
      </c>
      <c r="G5721" s="273">
        <v>6.5277577755118692</v>
      </c>
      <c r="H5721" s="274"/>
      <c r="I5721" s="275" t="s">
        <v>255</v>
      </c>
      <c r="J5721" s="271">
        <v>77676</v>
      </c>
      <c r="K5721" s="272">
        <v>17727</v>
      </c>
    </row>
    <row r="5722" spans="2:11" s="256" customFormat="1" ht="13.5" customHeight="1" x14ac:dyDescent="0.2">
      <c r="B5722" s="268"/>
      <c r="C5722" s="268"/>
      <c r="D5722" s="268"/>
      <c r="E5722" s="268"/>
      <c r="F5722" s="268">
        <v>12.334459553633698</v>
      </c>
      <c r="G5722" s="268">
        <v>12.390156187910099</v>
      </c>
      <c r="H5722" s="269">
        <v>4.1274269384961793</v>
      </c>
      <c r="I5722" s="270" t="s">
        <v>256</v>
      </c>
      <c r="J5722" s="271">
        <v>77676</v>
      </c>
      <c r="K5722" s="272">
        <v>13592</v>
      </c>
    </row>
    <row r="5723" spans="2:11" s="256" customFormat="1" ht="13.5" customHeight="1" x14ac:dyDescent="0.2">
      <c r="B5723" s="273"/>
      <c r="C5723" s="273"/>
      <c r="D5723" s="273"/>
      <c r="E5723" s="273"/>
      <c r="F5723" s="273">
        <v>1.5122729465699498</v>
      </c>
      <c r="G5723" s="273">
        <v>1.5212927435694799</v>
      </c>
      <c r="H5723" s="274">
        <v>0.55585611262545498</v>
      </c>
      <c r="I5723" s="275" t="s">
        <v>257</v>
      </c>
      <c r="J5723" s="271">
        <v>77676</v>
      </c>
      <c r="K5723" s="272">
        <v>11566</v>
      </c>
    </row>
    <row r="5724" spans="2:11" s="256" customFormat="1" ht="13.5" customHeight="1" x14ac:dyDescent="0.2">
      <c r="B5724" s="273"/>
      <c r="C5724" s="273"/>
      <c r="D5724" s="273"/>
      <c r="E5724" s="273"/>
      <c r="F5724" s="273">
        <v>5.2470945986618691</v>
      </c>
      <c r="G5724" s="273">
        <v>5.2811694431063092</v>
      </c>
      <c r="H5724" s="274">
        <v>5.63841509726005</v>
      </c>
      <c r="I5724" s="275" t="s">
        <v>258</v>
      </c>
      <c r="J5724" s="271">
        <v>77676</v>
      </c>
      <c r="K5724" s="272">
        <v>13419</v>
      </c>
    </row>
    <row r="5725" spans="2:11" s="256" customFormat="1" ht="13.5" customHeight="1" x14ac:dyDescent="0.2">
      <c r="B5725" s="273"/>
      <c r="C5725" s="273"/>
      <c r="D5725" s="273"/>
      <c r="E5725" s="273"/>
      <c r="F5725" s="273">
        <v>0</v>
      </c>
      <c r="G5725" s="273">
        <v>0</v>
      </c>
      <c r="H5725" s="274"/>
      <c r="I5725" s="275" t="s">
        <v>259</v>
      </c>
      <c r="J5725" s="271">
        <v>77676</v>
      </c>
      <c r="K5725" s="272">
        <v>11568</v>
      </c>
    </row>
    <row r="5726" spans="2:11" s="256" customFormat="1" ht="13.5" customHeight="1" x14ac:dyDescent="0.2">
      <c r="B5726" s="273"/>
      <c r="C5726" s="273"/>
      <c r="D5726" s="273"/>
      <c r="E5726" s="273"/>
      <c r="F5726" s="273">
        <v>5.28231604166207</v>
      </c>
      <c r="G5726" s="273">
        <v>5.2933862790478603</v>
      </c>
      <c r="H5726" s="274">
        <v>3.7636064222624697</v>
      </c>
      <c r="I5726" s="275" t="s">
        <v>260</v>
      </c>
      <c r="J5726" s="271">
        <v>77676</v>
      </c>
      <c r="K5726" s="272">
        <v>12479</v>
      </c>
    </row>
    <row r="5727" spans="2:11" s="256" customFormat="1" ht="13.5" customHeight="1" x14ac:dyDescent="0.2">
      <c r="B5727" s="273"/>
      <c r="C5727" s="273"/>
      <c r="D5727" s="273"/>
      <c r="E5727" s="273"/>
      <c r="F5727" s="273">
        <v>0.29277596673978501</v>
      </c>
      <c r="G5727" s="273">
        <v>0.29430772218644802</v>
      </c>
      <c r="H5727" s="274">
        <v>2.06</v>
      </c>
      <c r="I5727" s="275" t="s">
        <v>261</v>
      </c>
      <c r="J5727" s="271">
        <v>77676</v>
      </c>
      <c r="K5727" s="272">
        <v>12480</v>
      </c>
    </row>
    <row r="5728" spans="2:11" s="256" customFormat="1" ht="13.5" customHeight="1" x14ac:dyDescent="0.2">
      <c r="B5728" s="273"/>
      <c r="C5728" s="273"/>
      <c r="D5728" s="273"/>
      <c r="E5728" s="273"/>
      <c r="F5728" s="273">
        <v>0</v>
      </c>
      <c r="G5728" s="273">
        <v>0</v>
      </c>
      <c r="H5728" s="274"/>
      <c r="I5728" s="275" t="s">
        <v>262</v>
      </c>
      <c r="J5728" s="271">
        <v>77676</v>
      </c>
      <c r="K5728" s="272">
        <v>11578</v>
      </c>
    </row>
    <row r="5729" spans="2:11" s="256" customFormat="1" ht="13.5" customHeight="1" x14ac:dyDescent="0.2">
      <c r="B5729" s="273"/>
      <c r="C5729" s="273"/>
      <c r="D5729" s="273"/>
      <c r="E5729" s="273"/>
      <c r="F5729" s="273">
        <v>0</v>
      </c>
      <c r="G5729" s="273">
        <v>0</v>
      </c>
      <c r="H5729" s="274"/>
      <c r="I5729" s="275" t="s">
        <v>263</v>
      </c>
      <c r="J5729" s="271">
        <v>77676</v>
      </c>
      <c r="K5729" s="272">
        <v>12497</v>
      </c>
    </row>
    <row r="5730" spans="2:11" s="256" customFormat="1" ht="13.5" customHeight="1" x14ac:dyDescent="0.2">
      <c r="B5730" s="273"/>
      <c r="C5730" s="273"/>
      <c r="D5730" s="273"/>
      <c r="E5730" s="273"/>
      <c r="F5730" s="273">
        <v>0</v>
      </c>
      <c r="G5730" s="273">
        <v>0</v>
      </c>
      <c r="H5730" s="274"/>
      <c r="I5730" s="275" t="s">
        <v>264</v>
      </c>
      <c r="J5730" s="271">
        <v>77676</v>
      </c>
      <c r="K5730" s="272">
        <v>15546</v>
      </c>
    </row>
    <row r="5731" spans="2:11" s="256" customFormat="1" ht="13.5" customHeight="1" x14ac:dyDescent="0.2">
      <c r="B5731" s="273"/>
      <c r="C5731" s="273"/>
      <c r="D5731" s="273"/>
      <c r="E5731" s="273"/>
      <c r="F5731" s="273">
        <v>0</v>
      </c>
      <c r="G5731" s="273">
        <v>0</v>
      </c>
      <c r="H5731" s="274"/>
      <c r="I5731" s="275" t="s">
        <v>265</v>
      </c>
      <c r="J5731" s="271">
        <v>77676</v>
      </c>
      <c r="K5731" s="272">
        <v>12481</v>
      </c>
    </row>
    <row r="5732" spans="2:11" s="256" customFormat="1" ht="13.5" customHeight="1" x14ac:dyDescent="0.2">
      <c r="B5732" s="268"/>
      <c r="C5732" s="268"/>
      <c r="D5732" s="268"/>
      <c r="E5732" s="268"/>
      <c r="F5732" s="268">
        <v>2.4654434555023101</v>
      </c>
      <c r="G5732" s="268">
        <v>2.4953003246618999</v>
      </c>
      <c r="H5732" s="269"/>
      <c r="I5732" s="270" t="s">
        <v>266</v>
      </c>
      <c r="J5732" s="271">
        <v>77676</v>
      </c>
      <c r="K5732" s="272">
        <v>13594</v>
      </c>
    </row>
    <row r="5733" spans="2:11" s="256" customFormat="1" ht="13.5" customHeight="1" x14ac:dyDescent="0.2">
      <c r="B5733" s="273"/>
      <c r="C5733" s="273"/>
      <c r="D5733" s="273"/>
      <c r="E5733" s="273"/>
      <c r="F5733" s="273">
        <v>0</v>
      </c>
      <c r="G5733" s="273">
        <v>0</v>
      </c>
      <c r="H5733" s="274"/>
      <c r="I5733" s="275" t="s">
        <v>267</v>
      </c>
      <c r="J5733" s="271">
        <v>77676</v>
      </c>
      <c r="K5733" s="272">
        <v>15609</v>
      </c>
    </row>
    <row r="5734" spans="2:11" s="256" customFormat="1" ht="13.5" customHeight="1" x14ac:dyDescent="0.2">
      <c r="B5734" s="273"/>
      <c r="C5734" s="273"/>
      <c r="D5734" s="273"/>
      <c r="E5734" s="273"/>
      <c r="F5734" s="273">
        <v>0</v>
      </c>
      <c r="G5734" s="273">
        <v>0</v>
      </c>
      <c r="H5734" s="274"/>
      <c r="I5734" s="275" t="s">
        <v>268</v>
      </c>
      <c r="J5734" s="271">
        <v>77676</v>
      </c>
      <c r="K5734" s="272">
        <v>11524</v>
      </c>
    </row>
    <row r="5735" spans="2:11" s="256" customFormat="1" ht="13.5" customHeight="1" x14ac:dyDescent="0.2">
      <c r="B5735" s="273"/>
      <c r="C5735" s="273"/>
      <c r="D5735" s="273"/>
      <c r="E5735" s="273"/>
      <c r="F5735" s="273">
        <v>0</v>
      </c>
      <c r="G5735" s="273">
        <v>0</v>
      </c>
      <c r="H5735" s="274"/>
      <c r="I5735" s="275" t="s">
        <v>269</v>
      </c>
      <c r="J5735" s="271">
        <v>77676</v>
      </c>
      <c r="K5735" s="272">
        <v>15745</v>
      </c>
    </row>
    <row r="5736" spans="2:11" s="256" customFormat="1" ht="13.5" customHeight="1" x14ac:dyDescent="0.2">
      <c r="B5736" s="273"/>
      <c r="C5736" s="273"/>
      <c r="D5736" s="273"/>
      <c r="E5736" s="273"/>
      <c r="F5736" s="273">
        <v>0</v>
      </c>
      <c r="G5736" s="273">
        <v>0</v>
      </c>
      <c r="H5736" s="274"/>
      <c r="I5736" s="275" t="s">
        <v>270</v>
      </c>
      <c r="J5736" s="271">
        <v>77676</v>
      </c>
      <c r="K5736" s="272">
        <v>15545</v>
      </c>
    </row>
    <row r="5737" spans="2:11" s="256" customFormat="1" ht="13.5" customHeight="1" x14ac:dyDescent="0.2">
      <c r="B5737" s="268"/>
      <c r="C5737" s="268"/>
      <c r="D5737" s="268"/>
      <c r="E5737" s="268"/>
      <c r="F5737" s="268">
        <v>59.816868192831997</v>
      </c>
      <c r="G5737" s="268">
        <v>59.660327557027898</v>
      </c>
      <c r="H5737" s="269"/>
      <c r="I5737" s="270" t="s">
        <v>238</v>
      </c>
      <c r="J5737" s="271">
        <v>77676</v>
      </c>
      <c r="K5737" s="272">
        <v>13595</v>
      </c>
    </row>
    <row r="5738" spans="2:11" s="256" customFormat="1" ht="13.5" customHeight="1" x14ac:dyDescent="0.2">
      <c r="B5738" s="273"/>
      <c r="C5738" s="273"/>
      <c r="D5738" s="273"/>
      <c r="E5738" s="273"/>
      <c r="F5738" s="273">
        <v>0</v>
      </c>
      <c r="G5738" s="273">
        <v>0</v>
      </c>
      <c r="H5738" s="274"/>
      <c r="I5738" s="275" t="s">
        <v>271</v>
      </c>
      <c r="J5738" s="271">
        <v>77676</v>
      </c>
      <c r="K5738" s="272">
        <v>15610</v>
      </c>
    </row>
    <row r="5739" spans="2:11" s="256" customFormat="1" ht="13.5" customHeight="1" x14ac:dyDescent="0.2">
      <c r="B5739" s="273"/>
      <c r="C5739" s="273"/>
      <c r="D5739" s="273"/>
      <c r="E5739" s="273"/>
      <c r="F5739" s="273">
        <v>27.094621172075797</v>
      </c>
      <c r="G5739" s="273">
        <v>27.2258456971791</v>
      </c>
      <c r="H5739" s="274"/>
      <c r="I5739" s="275" t="s">
        <v>246</v>
      </c>
      <c r="J5739" s="271">
        <v>77676</v>
      </c>
      <c r="K5739" s="272">
        <v>15611</v>
      </c>
    </row>
    <row r="5740" spans="2:11" s="256" customFormat="1" ht="13.5" customHeight="1" x14ac:dyDescent="0.2">
      <c r="B5740" s="273"/>
      <c r="C5740" s="273"/>
      <c r="D5740" s="273"/>
      <c r="E5740" s="273"/>
      <c r="F5740" s="273">
        <v>32.722247020756193</v>
      </c>
      <c r="G5740" s="273">
        <v>32.434481859848795</v>
      </c>
      <c r="H5740" s="274"/>
      <c r="I5740" s="275" t="s">
        <v>272</v>
      </c>
      <c r="J5740" s="271">
        <v>77676</v>
      </c>
      <c r="K5740" s="272">
        <v>15608</v>
      </c>
    </row>
    <row r="5741" spans="2:11" s="256" customFormat="1" ht="13.5" customHeight="1" x14ac:dyDescent="0.2">
      <c r="B5741" s="268"/>
      <c r="C5741" s="268"/>
      <c r="D5741" s="268"/>
      <c r="E5741" s="268"/>
      <c r="F5741" s="268">
        <v>0</v>
      </c>
      <c r="G5741" s="268">
        <v>0</v>
      </c>
      <c r="H5741" s="269"/>
      <c r="I5741" s="270" t="s">
        <v>273</v>
      </c>
      <c r="J5741" s="271">
        <v>77676</v>
      </c>
      <c r="K5741" s="272">
        <v>15584</v>
      </c>
    </row>
    <row r="5742" spans="2:11" s="256" customFormat="1" ht="13.5" customHeight="1" x14ac:dyDescent="0.2">
      <c r="B5742" s="268"/>
      <c r="C5742" s="268"/>
      <c r="D5742" s="268"/>
      <c r="E5742" s="268"/>
      <c r="F5742" s="268">
        <v>0</v>
      </c>
      <c r="G5742" s="268">
        <v>0</v>
      </c>
      <c r="H5742" s="269"/>
      <c r="I5742" s="270" t="s">
        <v>274</v>
      </c>
      <c r="J5742" s="271">
        <v>77676</v>
      </c>
      <c r="K5742" s="272">
        <v>17728</v>
      </c>
    </row>
    <row r="5743" spans="2:11" s="256" customFormat="1" ht="13.5" customHeight="1" x14ac:dyDescent="0.2">
      <c r="B5743" s="268"/>
      <c r="C5743" s="268"/>
      <c r="D5743" s="268"/>
      <c r="E5743" s="268"/>
      <c r="F5743" s="268">
        <v>0</v>
      </c>
      <c r="G5743" s="268">
        <v>0</v>
      </c>
      <c r="H5743" s="269"/>
      <c r="I5743" s="270" t="s">
        <v>275</v>
      </c>
      <c r="J5743" s="271">
        <v>77676</v>
      </c>
      <c r="K5743" s="272">
        <v>15624</v>
      </c>
    </row>
    <row r="5744" spans="2:11" s="256" customFormat="1" ht="13.5" customHeight="1" x14ac:dyDescent="0.2">
      <c r="B5744" s="268"/>
      <c r="C5744" s="268"/>
      <c r="D5744" s="268"/>
      <c r="E5744" s="268"/>
      <c r="F5744" s="268">
        <v>9.0386861031324006</v>
      </c>
      <c r="G5744" s="268">
        <v>9.0230581001737704</v>
      </c>
      <c r="H5744" s="269"/>
      <c r="I5744" s="270" t="s">
        <v>276</v>
      </c>
      <c r="J5744" s="271">
        <v>77676</v>
      </c>
      <c r="K5744" s="272">
        <v>15644</v>
      </c>
    </row>
    <row r="5745" spans="2:11" s="256" customFormat="1" ht="13.5" customHeight="1" x14ac:dyDescent="0.2">
      <c r="B5745" s="268"/>
      <c r="C5745" s="268"/>
      <c r="D5745" s="268">
        <v>15</v>
      </c>
      <c r="E5745" s="268">
        <v>0</v>
      </c>
      <c r="F5745" s="268">
        <v>12.258133317494298</v>
      </c>
      <c r="G5745" s="268">
        <v>12.317105506709799</v>
      </c>
      <c r="H5745" s="269">
        <v>3.1939958591376398</v>
      </c>
      <c r="I5745" s="270" t="s">
        <v>239</v>
      </c>
      <c r="J5745" s="271">
        <v>77676</v>
      </c>
      <c r="K5745" s="272">
        <v>15704</v>
      </c>
    </row>
    <row r="5746" spans="2:11" s="256" customFormat="1" ht="13.5" customHeight="1" x14ac:dyDescent="0.2">
      <c r="B5746" s="268"/>
      <c r="C5746" s="268"/>
      <c r="D5746" s="268"/>
      <c r="E5746" s="268"/>
      <c r="F5746" s="268">
        <v>0</v>
      </c>
      <c r="G5746" s="268">
        <v>0</v>
      </c>
      <c r="H5746" s="269"/>
      <c r="I5746" s="270" t="s">
        <v>277</v>
      </c>
      <c r="J5746" s="271">
        <v>77676</v>
      </c>
      <c r="K5746" s="272">
        <v>15749</v>
      </c>
    </row>
    <row r="5747" spans="2:11" s="256" customFormat="1" ht="13.5" customHeight="1" x14ac:dyDescent="0.2">
      <c r="B5747" s="268"/>
      <c r="C5747" s="268"/>
      <c r="D5747" s="268"/>
      <c r="E5747" s="268"/>
      <c r="F5747" s="268">
        <v>100</v>
      </c>
      <c r="G5747" s="268">
        <v>100</v>
      </c>
      <c r="H5747" s="269">
        <v>1.20545746849126</v>
      </c>
      <c r="I5747" s="270" t="s">
        <v>278</v>
      </c>
      <c r="J5747" s="271">
        <v>77676</v>
      </c>
      <c r="K5747" s="272">
        <v>11258</v>
      </c>
    </row>
    <row r="5748" spans="2:11" s="256" customFormat="1" ht="13.5" customHeight="1" x14ac:dyDescent="0.2">
      <c r="B5748" s="268"/>
      <c r="C5748" s="268"/>
      <c r="D5748" s="268">
        <v>20</v>
      </c>
      <c r="E5748" s="268">
        <v>0</v>
      </c>
      <c r="F5748" s="268">
        <v>18.886312386541299</v>
      </c>
      <c r="G5748" s="268">
        <v>18.999508836088498</v>
      </c>
      <c r="H5748" s="269">
        <v>4.3096459555701196</v>
      </c>
      <c r="I5748" s="270" t="s">
        <v>240</v>
      </c>
      <c r="J5748" s="271">
        <v>77676</v>
      </c>
      <c r="K5748" s="272">
        <v>15705</v>
      </c>
    </row>
    <row r="5749" spans="2:11" s="256" customFormat="1" ht="13.5" customHeight="1" x14ac:dyDescent="0.2">
      <c r="B5749" s="268"/>
      <c r="C5749" s="268"/>
      <c r="D5749" s="268"/>
      <c r="E5749" s="268"/>
      <c r="F5749" s="268">
        <v>24.690246891015597</v>
      </c>
      <c r="G5749" s="268">
        <v>24.609133808248497</v>
      </c>
      <c r="H5749" s="269"/>
      <c r="I5749" s="270" t="s">
        <v>279</v>
      </c>
      <c r="J5749" s="271">
        <v>77676</v>
      </c>
      <c r="K5749" s="272">
        <v>16144</v>
      </c>
    </row>
    <row r="5750" spans="2:11" s="256" customFormat="1" ht="13.5" customHeight="1" x14ac:dyDescent="0.2">
      <c r="B5750" s="273"/>
      <c r="C5750" s="273"/>
      <c r="D5750" s="273"/>
      <c r="E5750" s="273"/>
      <c r="F5750" s="273">
        <v>2.4654434555023101</v>
      </c>
      <c r="G5750" s="273">
        <v>2.4953003246618999</v>
      </c>
      <c r="H5750" s="274"/>
      <c r="I5750" s="275" t="s">
        <v>508</v>
      </c>
      <c r="J5750" s="271">
        <v>77676</v>
      </c>
      <c r="K5750" s="272">
        <v>12755</v>
      </c>
    </row>
    <row r="5751" spans="2:11" s="256" customFormat="1" ht="13.5" customHeight="1" x14ac:dyDescent="0.2">
      <c r="B5751" s="273"/>
      <c r="C5751" s="273"/>
      <c r="D5751" s="273"/>
      <c r="E5751" s="273"/>
      <c r="F5751" s="273">
        <v>0</v>
      </c>
      <c r="G5751" s="273">
        <v>0</v>
      </c>
      <c r="H5751" s="274"/>
      <c r="I5751" s="275" t="s">
        <v>509</v>
      </c>
      <c r="J5751" s="271">
        <v>77676</v>
      </c>
      <c r="K5751" s="272">
        <v>12359</v>
      </c>
    </row>
    <row r="5752" spans="2:11" s="256" customFormat="1" ht="26.25" customHeight="1" x14ac:dyDescent="0.2"/>
    <row r="5753" spans="2:11" s="256" customFormat="1" ht="22.5" customHeight="1" x14ac:dyDescent="0.2">
      <c r="B5753" s="257"/>
      <c r="C5753" s="258"/>
      <c r="D5753" s="258"/>
      <c r="E5753" s="258"/>
      <c r="F5753" s="258"/>
      <c r="G5753" s="259"/>
      <c r="H5753" s="260" t="s">
        <v>445</v>
      </c>
      <c r="I5753" s="261"/>
      <c r="J5753" s="262" t="s">
        <v>228</v>
      </c>
      <c r="K5753" s="262" t="s">
        <v>229</v>
      </c>
    </row>
    <row r="5754" spans="2:11" s="256" customFormat="1" ht="13.5" customHeight="1" x14ac:dyDescent="0.2">
      <c r="B5754" s="263"/>
      <c r="C5754" s="264"/>
      <c r="D5754" s="264"/>
      <c r="E5754" s="264"/>
      <c r="F5754" s="369" t="s">
        <v>230</v>
      </c>
      <c r="G5754" s="369"/>
      <c r="H5754" s="369"/>
      <c r="I5754" s="261"/>
      <c r="J5754" s="261"/>
      <c r="K5754" s="265"/>
    </row>
    <row r="5755" spans="2:11" s="256" customFormat="1" ht="13.5" customHeight="1" x14ac:dyDescent="0.2">
      <c r="B5755" s="367" t="s">
        <v>231</v>
      </c>
      <c r="C5755" s="367"/>
      <c r="D5755" s="367" t="s">
        <v>232</v>
      </c>
      <c r="E5755" s="367"/>
      <c r="F5755" s="266" t="s">
        <v>232</v>
      </c>
      <c r="G5755" s="266" t="s">
        <v>232</v>
      </c>
      <c r="H5755" s="368" t="s">
        <v>231</v>
      </c>
      <c r="I5755" s="267" t="s">
        <v>233</v>
      </c>
      <c r="J5755" s="261"/>
      <c r="K5755" s="265"/>
    </row>
    <row r="5756" spans="2:11" s="256" customFormat="1" ht="13.5" customHeight="1" x14ac:dyDescent="0.2">
      <c r="B5756" s="266" t="s">
        <v>234</v>
      </c>
      <c r="C5756" s="266" t="s">
        <v>235</v>
      </c>
      <c r="D5756" s="266" t="s">
        <v>234</v>
      </c>
      <c r="E5756" s="266" t="s">
        <v>235</v>
      </c>
      <c r="F5756" s="266" t="s">
        <v>592</v>
      </c>
      <c r="G5756" s="266" t="s">
        <v>592</v>
      </c>
      <c r="H5756" s="368"/>
      <c r="I5756" s="261"/>
      <c r="J5756" s="261"/>
      <c r="K5756" s="265"/>
    </row>
    <row r="5757" spans="2:11" s="256" customFormat="1" ht="13.5" customHeight="1" x14ac:dyDescent="0.2">
      <c r="B5757" s="268">
        <v>5</v>
      </c>
      <c r="C5757" s="268">
        <v>3.5</v>
      </c>
      <c r="D5757" s="268">
        <v>50</v>
      </c>
      <c r="E5757" s="268">
        <v>38.200000000000003</v>
      </c>
      <c r="F5757" s="268"/>
      <c r="G5757" s="268"/>
      <c r="H5757" s="269"/>
      <c r="I5757" s="270" t="s">
        <v>236</v>
      </c>
      <c r="J5757" s="271">
        <v>7775</v>
      </c>
      <c r="K5757" s="272">
        <v>13591</v>
      </c>
    </row>
    <row r="5758" spans="2:11" s="256" customFormat="1" ht="13.5" customHeight="1" x14ac:dyDescent="0.2">
      <c r="B5758" s="268">
        <v>3.5</v>
      </c>
      <c r="C5758" s="268">
        <v>2</v>
      </c>
      <c r="D5758" s="268">
        <v>59.8</v>
      </c>
      <c r="E5758" s="268">
        <v>48</v>
      </c>
      <c r="F5758" s="268"/>
      <c r="G5758" s="268"/>
      <c r="H5758" s="269"/>
      <c r="I5758" s="270" t="s">
        <v>237</v>
      </c>
      <c r="J5758" s="271">
        <v>7775</v>
      </c>
      <c r="K5758" s="272">
        <v>17726</v>
      </c>
    </row>
    <row r="5759" spans="2:11" s="256" customFormat="1" ht="13.5" customHeight="1" x14ac:dyDescent="0.2">
      <c r="B5759" s="273"/>
      <c r="C5759" s="273"/>
      <c r="D5759" s="273">
        <v>0</v>
      </c>
      <c r="E5759" s="273">
        <v>0</v>
      </c>
      <c r="F5759" s="273"/>
      <c r="G5759" s="273"/>
      <c r="H5759" s="274"/>
      <c r="I5759" s="275" t="s">
        <v>263</v>
      </c>
      <c r="J5759" s="271">
        <v>7775</v>
      </c>
      <c r="K5759" s="272">
        <v>12497</v>
      </c>
    </row>
    <row r="5760" spans="2:11" s="256" customFormat="1" ht="13.5" customHeight="1" x14ac:dyDescent="0.2">
      <c r="B5760" s="273"/>
      <c r="C5760" s="273"/>
      <c r="D5760" s="273">
        <v>0</v>
      </c>
      <c r="E5760" s="273">
        <v>0</v>
      </c>
      <c r="F5760" s="273"/>
      <c r="G5760" s="273"/>
      <c r="H5760" s="274"/>
      <c r="I5760" s="275" t="s">
        <v>265</v>
      </c>
      <c r="J5760" s="271">
        <v>7775</v>
      </c>
      <c r="K5760" s="272">
        <v>12481</v>
      </c>
    </row>
    <row r="5761" spans="2:11" s="256" customFormat="1" ht="13.5" customHeight="1" x14ac:dyDescent="0.2">
      <c r="B5761" s="268"/>
      <c r="C5761" s="268"/>
      <c r="D5761" s="268"/>
      <c r="E5761" s="268"/>
      <c r="F5761" s="268"/>
      <c r="G5761" s="268"/>
      <c r="H5761" s="269"/>
      <c r="I5761" s="270" t="s">
        <v>238</v>
      </c>
      <c r="J5761" s="271">
        <v>7775</v>
      </c>
      <c r="K5761" s="272">
        <v>13595</v>
      </c>
    </row>
    <row r="5762" spans="2:11" s="256" customFormat="1" ht="13.5" customHeight="1" x14ac:dyDescent="0.2">
      <c r="B5762" s="268"/>
      <c r="C5762" s="268"/>
      <c r="D5762" s="268">
        <v>0</v>
      </c>
      <c r="E5762" s="268">
        <v>0</v>
      </c>
      <c r="F5762" s="268"/>
      <c r="G5762" s="268"/>
      <c r="H5762" s="269"/>
      <c r="I5762" s="270" t="s">
        <v>273</v>
      </c>
      <c r="J5762" s="271">
        <v>7775</v>
      </c>
      <c r="K5762" s="272">
        <v>15584</v>
      </c>
    </row>
    <row r="5763" spans="2:11" s="256" customFormat="1" ht="13.5" customHeight="1" x14ac:dyDescent="0.2">
      <c r="B5763" s="268"/>
      <c r="C5763" s="268"/>
      <c r="D5763" s="268">
        <v>8</v>
      </c>
      <c r="E5763" s="268">
        <v>0</v>
      </c>
      <c r="F5763" s="268"/>
      <c r="G5763" s="268"/>
      <c r="H5763" s="269"/>
      <c r="I5763" s="270" t="s">
        <v>276</v>
      </c>
      <c r="J5763" s="271">
        <v>7775</v>
      </c>
      <c r="K5763" s="272">
        <v>15644</v>
      </c>
    </row>
    <row r="5764" spans="2:11" s="256" customFormat="1" ht="13.5" customHeight="1" x14ac:dyDescent="0.2">
      <c r="B5764" s="268"/>
      <c r="C5764" s="268"/>
      <c r="D5764" s="268">
        <v>0</v>
      </c>
      <c r="E5764" s="268">
        <v>0</v>
      </c>
      <c r="F5764" s="268"/>
      <c r="G5764" s="268"/>
      <c r="H5764" s="269"/>
      <c r="I5764" s="270" t="s">
        <v>239</v>
      </c>
      <c r="J5764" s="271">
        <v>7775</v>
      </c>
      <c r="K5764" s="272">
        <v>15704</v>
      </c>
    </row>
    <row r="5765" spans="2:11" s="256" customFormat="1" ht="13.5" customHeight="1" x14ac:dyDescent="0.2">
      <c r="B5765" s="268"/>
      <c r="C5765" s="268"/>
      <c r="D5765" s="268">
        <v>100</v>
      </c>
      <c r="E5765" s="268">
        <v>92</v>
      </c>
      <c r="F5765" s="268"/>
      <c r="G5765" s="268"/>
      <c r="H5765" s="269"/>
      <c r="I5765" s="270" t="s">
        <v>240</v>
      </c>
      <c r="J5765" s="271">
        <v>7775</v>
      </c>
      <c r="K5765" s="272">
        <v>15705</v>
      </c>
    </row>
    <row r="5766" spans="2:11" s="256" customFormat="1" ht="13.5" customHeight="1" x14ac:dyDescent="0.2">
      <c r="B5766" s="268"/>
      <c r="C5766" s="268"/>
      <c r="D5766" s="268"/>
      <c r="E5766" s="268"/>
      <c r="F5766" s="268"/>
      <c r="G5766" s="268"/>
      <c r="H5766" s="269"/>
      <c r="I5766" s="270" t="s">
        <v>279</v>
      </c>
      <c r="J5766" s="271">
        <v>7775</v>
      </c>
      <c r="K5766" s="272">
        <v>16144</v>
      </c>
    </row>
    <row r="5767" spans="2:11" s="256" customFormat="1" ht="26.25" customHeight="1" x14ac:dyDescent="0.2"/>
    <row r="5768" spans="2:11" s="256" customFormat="1" ht="13.5" customHeight="1" x14ac:dyDescent="0.2">
      <c r="B5768" s="257"/>
      <c r="C5768" s="258"/>
      <c r="D5768" s="258"/>
      <c r="E5768" s="258"/>
      <c r="F5768" s="258"/>
      <c r="G5768" s="259"/>
      <c r="H5768" s="260" t="s">
        <v>446</v>
      </c>
      <c r="I5768" s="261"/>
      <c r="J5768" s="262" t="s">
        <v>228</v>
      </c>
      <c r="K5768" s="262" t="s">
        <v>229</v>
      </c>
    </row>
    <row r="5769" spans="2:11" s="256" customFormat="1" ht="13.5" customHeight="1" x14ac:dyDescent="0.2">
      <c r="B5769" s="263"/>
      <c r="C5769" s="264"/>
      <c r="D5769" s="264"/>
      <c r="E5769" s="264"/>
      <c r="F5769" s="369" t="s">
        <v>690</v>
      </c>
      <c r="G5769" s="369"/>
      <c r="H5769" s="369"/>
      <c r="I5769" s="261"/>
      <c r="J5769" s="261"/>
      <c r="K5769" s="265"/>
    </row>
    <row r="5770" spans="2:11" s="256" customFormat="1" ht="13.5" customHeight="1" x14ac:dyDescent="0.2">
      <c r="B5770" s="367" t="s">
        <v>231</v>
      </c>
      <c r="C5770" s="367"/>
      <c r="D5770" s="367" t="s">
        <v>232</v>
      </c>
      <c r="E5770" s="367"/>
      <c r="F5770" s="266" t="s">
        <v>232</v>
      </c>
      <c r="G5770" s="266" t="s">
        <v>232</v>
      </c>
      <c r="H5770" s="368" t="s">
        <v>231</v>
      </c>
      <c r="I5770" s="267" t="s">
        <v>233</v>
      </c>
      <c r="J5770" s="261"/>
      <c r="K5770" s="265"/>
    </row>
    <row r="5771" spans="2:11" s="256" customFormat="1" ht="13.5" customHeight="1" x14ac:dyDescent="0.2">
      <c r="B5771" s="266" t="s">
        <v>234</v>
      </c>
      <c r="C5771" s="266" t="s">
        <v>235</v>
      </c>
      <c r="D5771" s="266" t="s">
        <v>234</v>
      </c>
      <c r="E5771" s="266" t="s">
        <v>235</v>
      </c>
      <c r="F5771" s="266" t="s">
        <v>592</v>
      </c>
      <c r="G5771" s="266" t="s">
        <v>594</v>
      </c>
      <c r="H5771" s="368"/>
      <c r="I5771" s="261"/>
      <c r="J5771" s="261"/>
      <c r="K5771" s="265"/>
    </row>
    <row r="5772" spans="2:11" s="256" customFormat="1" ht="13.5" customHeight="1" x14ac:dyDescent="0.2">
      <c r="B5772" s="268"/>
      <c r="C5772" s="268"/>
      <c r="D5772" s="268"/>
      <c r="E5772" s="268"/>
      <c r="F5772" s="268">
        <v>0</v>
      </c>
      <c r="G5772" s="268">
        <v>0</v>
      </c>
      <c r="H5772" s="269"/>
      <c r="I5772" s="270" t="s">
        <v>236</v>
      </c>
      <c r="J5772" s="271">
        <v>7805</v>
      </c>
      <c r="K5772" s="272">
        <v>13591</v>
      </c>
    </row>
    <row r="5773" spans="2:11" s="256" customFormat="1" ht="13.5" customHeight="1" x14ac:dyDescent="0.2">
      <c r="B5773" s="268"/>
      <c r="C5773" s="268"/>
      <c r="D5773" s="268"/>
      <c r="E5773" s="268"/>
      <c r="F5773" s="268">
        <v>0</v>
      </c>
      <c r="G5773" s="268">
        <v>0</v>
      </c>
      <c r="H5773" s="269"/>
      <c r="I5773" s="270" t="s">
        <v>250</v>
      </c>
      <c r="J5773" s="271">
        <v>7805</v>
      </c>
      <c r="K5773" s="272">
        <v>19967</v>
      </c>
    </row>
    <row r="5774" spans="2:11" s="256" customFormat="1" ht="13.5" customHeight="1" x14ac:dyDescent="0.2">
      <c r="B5774" s="273"/>
      <c r="C5774" s="273"/>
      <c r="D5774" s="273"/>
      <c r="E5774" s="273"/>
      <c r="F5774" s="273">
        <v>0</v>
      </c>
      <c r="G5774" s="273">
        <v>0</v>
      </c>
      <c r="H5774" s="274"/>
      <c r="I5774" s="275" t="s">
        <v>251</v>
      </c>
      <c r="J5774" s="271">
        <v>7805</v>
      </c>
      <c r="K5774" s="272">
        <v>15744</v>
      </c>
    </row>
    <row r="5775" spans="2:11" s="256" customFormat="1" ht="13.5" customHeight="1" x14ac:dyDescent="0.2">
      <c r="B5775" s="273"/>
      <c r="C5775" s="273"/>
      <c r="D5775" s="273"/>
      <c r="E5775" s="273"/>
      <c r="F5775" s="273">
        <v>0</v>
      </c>
      <c r="G5775" s="273">
        <v>0</v>
      </c>
      <c r="H5775" s="274"/>
      <c r="I5775" s="275" t="s">
        <v>252</v>
      </c>
      <c r="J5775" s="271">
        <v>7805</v>
      </c>
      <c r="K5775" s="272">
        <v>13462</v>
      </c>
    </row>
    <row r="5776" spans="2:11" s="256" customFormat="1" ht="13.5" customHeight="1" x14ac:dyDescent="0.2">
      <c r="B5776" s="273"/>
      <c r="C5776" s="273"/>
      <c r="D5776" s="273"/>
      <c r="E5776" s="273"/>
      <c r="F5776" s="273">
        <v>0</v>
      </c>
      <c r="G5776" s="273">
        <v>0</v>
      </c>
      <c r="H5776" s="274"/>
      <c r="I5776" s="275" t="s">
        <v>253</v>
      </c>
      <c r="J5776" s="271">
        <v>7805</v>
      </c>
      <c r="K5776" s="272">
        <v>15544</v>
      </c>
    </row>
    <row r="5777" spans="2:11" s="256" customFormat="1" ht="13.5" customHeight="1" x14ac:dyDescent="0.2">
      <c r="B5777" s="273"/>
      <c r="C5777" s="273"/>
      <c r="D5777" s="273"/>
      <c r="E5777" s="273"/>
      <c r="F5777" s="273">
        <v>0</v>
      </c>
      <c r="G5777" s="273">
        <v>0</v>
      </c>
      <c r="H5777" s="274"/>
      <c r="I5777" s="275" t="s">
        <v>254</v>
      </c>
      <c r="J5777" s="271">
        <v>7805</v>
      </c>
      <c r="K5777" s="272">
        <v>12978</v>
      </c>
    </row>
    <row r="5778" spans="2:11" s="256" customFormat="1" ht="13.5" customHeight="1" x14ac:dyDescent="0.2">
      <c r="B5778" s="268"/>
      <c r="C5778" s="268"/>
      <c r="D5778" s="268"/>
      <c r="E5778" s="268"/>
      <c r="F5778" s="268">
        <v>8.3961828126071101</v>
      </c>
      <c r="G5778" s="268">
        <v>6.3793998478768295</v>
      </c>
      <c r="H5778" s="269"/>
      <c r="I5778" s="270" t="s">
        <v>237</v>
      </c>
      <c r="J5778" s="271">
        <v>7805</v>
      </c>
      <c r="K5778" s="272">
        <v>17726</v>
      </c>
    </row>
    <row r="5779" spans="2:11" s="256" customFormat="1" ht="13.5" customHeight="1" x14ac:dyDescent="0.2">
      <c r="B5779" s="273"/>
      <c r="C5779" s="273"/>
      <c r="D5779" s="273"/>
      <c r="E5779" s="273"/>
      <c r="F5779" s="273">
        <v>8.3961828126071101</v>
      </c>
      <c r="G5779" s="273">
        <v>6.3793998478768295</v>
      </c>
      <c r="H5779" s="274"/>
      <c r="I5779" s="275" t="s">
        <v>255</v>
      </c>
      <c r="J5779" s="271">
        <v>7805</v>
      </c>
      <c r="K5779" s="272">
        <v>17727</v>
      </c>
    </row>
    <row r="5780" spans="2:11" s="256" customFormat="1" ht="13.5" customHeight="1" x14ac:dyDescent="0.2">
      <c r="B5780" s="268"/>
      <c r="C5780" s="268"/>
      <c r="D5780" s="268"/>
      <c r="E5780" s="268"/>
      <c r="F5780" s="268">
        <v>0</v>
      </c>
      <c r="G5780" s="268">
        <v>0</v>
      </c>
      <c r="H5780" s="269"/>
      <c r="I5780" s="270" t="s">
        <v>256</v>
      </c>
      <c r="J5780" s="271">
        <v>7805</v>
      </c>
      <c r="K5780" s="272">
        <v>13592</v>
      </c>
    </row>
    <row r="5781" spans="2:11" s="256" customFormat="1" ht="13.5" customHeight="1" x14ac:dyDescent="0.2">
      <c r="B5781" s="273"/>
      <c r="C5781" s="273"/>
      <c r="D5781" s="273"/>
      <c r="E5781" s="273"/>
      <c r="F5781" s="273">
        <v>0</v>
      </c>
      <c r="G5781" s="273">
        <v>0</v>
      </c>
      <c r="H5781" s="274"/>
      <c r="I5781" s="275" t="s">
        <v>257</v>
      </c>
      <c r="J5781" s="271">
        <v>7805</v>
      </c>
      <c r="K5781" s="272">
        <v>11566</v>
      </c>
    </row>
    <row r="5782" spans="2:11" s="256" customFormat="1" ht="13.5" customHeight="1" x14ac:dyDescent="0.2">
      <c r="B5782" s="273"/>
      <c r="C5782" s="273"/>
      <c r="D5782" s="273"/>
      <c r="E5782" s="273"/>
      <c r="F5782" s="273">
        <v>0</v>
      </c>
      <c r="G5782" s="273">
        <v>0</v>
      </c>
      <c r="H5782" s="274"/>
      <c r="I5782" s="275" t="s">
        <v>258</v>
      </c>
      <c r="J5782" s="271">
        <v>7805</v>
      </c>
      <c r="K5782" s="272">
        <v>13419</v>
      </c>
    </row>
    <row r="5783" spans="2:11" s="256" customFormat="1" ht="13.5" customHeight="1" x14ac:dyDescent="0.2">
      <c r="B5783" s="273"/>
      <c r="C5783" s="273"/>
      <c r="D5783" s="273"/>
      <c r="E5783" s="273"/>
      <c r="F5783" s="273">
        <v>0</v>
      </c>
      <c r="G5783" s="273">
        <v>0</v>
      </c>
      <c r="H5783" s="274"/>
      <c r="I5783" s="275" t="s">
        <v>259</v>
      </c>
      <c r="J5783" s="271">
        <v>7805</v>
      </c>
      <c r="K5783" s="272">
        <v>11568</v>
      </c>
    </row>
    <row r="5784" spans="2:11" s="256" customFormat="1" ht="13.5" customHeight="1" x14ac:dyDescent="0.2">
      <c r="B5784" s="273"/>
      <c r="C5784" s="273"/>
      <c r="D5784" s="273"/>
      <c r="E5784" s="273"/>
      <c r="F5784" s="273">
        <v>0</v>
      </c>
      <c r="G5784" s="273">
        <v>0</v>
      </c>
      <c r="H5784" s="274"/>
      <c r="I5784" s="275" t="s">
        <v>260</v>
      </c>
      <c r="J5784" s="271">
        <v>7805</v>
      </c>
      <c r="K5784" s="272">
        <v>12479</v>
      </c>
    </row>
    <row r="5785" spans="2:11" s="256" customFormat="1" ht="13.5" customHeight="1" x14ac:dyDescent="0.2">
      <c r="B5785" s="273"/>
      <c r="C5785" s="273"/>
      <c r="D5785" s="273"/>
      <c r="E5785" s="273"/>
      <c r="F5785" s="273">
        <v>0</v>
      </c>
      <c r="G5785" s="273">
        <v>0</v>
      </c>
      <c r="H5785" s="274"/>
      <c r="I5785" s="275" t="s">
        <v>261</v>
      </c>
      <c r="J5785" s="271">
        <v>7805</v>
      </c>
      <c r="K5785" s="272">
        <v>12480</v>
      </c>
    </row>
    <row r="5786" spans="2:11" s="256" customFormat="1" ht="13.5" customHeight="1" x14ac:dyDescent="0.2">
      <c r="B5786" s="273"/>
      <c r="C5786" s="273"/>
      <c r="D5786" s="273"/>
      <c r="E5786" s="273"/>
      <c r="F5786" s="273">
        <v>0</v>
      </c>
      <c r="G5786" s="273">
        <v>0</v>
      </c>
      <c r="H5786" s="274"/>
      <c r="I5786" s="275" t="s">
        <v>262</v>
      </c>
      <c r="J5786" s="271">
        <v>7805</v>
      </c>
      <c r="K5786" s="272">
        <v>11578</v>
      </c>
    </row>
    <row r="5787" spans="2:11" s="256" customFormat="1" ht="13.5" customHeight="1" x14ac:dyDescent="0.2">
      <c r="B5787" s="273"/>
      <c r="C5787" s="273"/>
      <c r="D5787" s="273"/>
      <c r="E5787" s="273"/>
      <c r="F5787" s="273">
        <v>0</v>
      </c>
      <c r="G5787" s="273">
        <v>0</v>
      </c>
      <c r="H5787" s="274"/>
      <c r="I5787" s="275" t="s">
        <v>263</v>
      </c>
      <c r="J5787" s="271">
        <v>7805</v>
      </c>
      <c r="K5787" s="272">
        <v>12497</v>
      </c>
    </row>
    <row r="5788" spans="2:11" s="256" customFormat="1" ht="13.5" customHeight="1" x14ac:dyDescent="0.2">
      <c r="B5788" s="273"/>
      <c r="C5788" s="273"/>
      <c r="D5788" s="273"/>
      <c r="E5788" s="273"/>
      <c r="F5788" s="273">
        <v>0</v>
      </c>
      <c r="G5788" s="273">
        <v>0</v>
      </c>
      <c r="H5788" s="274"/>
      <c r="I5788" s="275" t="s">
        <v>264</v>
      </c>
      <c r="J5788" s="271">
        <v>7805</v>
      </c>
      <c r="K5788" s="272">
        <v>15546</v>
      </c>
    </row>
    <row r="5789" spans="2:11" s="256" customFormat="1" ht="13.5" customHeight="1" x14ac:dyDescent="0.2">
      <c r="B5789" s="273"/>
      <c r="C5789" s="273"/>
      <c r="D5789" s="273">
        <v>2</v>
      </c>
      <c r="E5789" s="273">
        <v>0</v>
      </c>
      <c r="F5789" s="273">
        <v>0</v>
      </c>
      <c r="G5789" s="273">
        <v>0</v>
      </c>
      <c r="H5789" s="274"/>
      <c r="I5789" s="275" t="s">
        <v>265</v>
      </c>
      <c r="J5789" s="271">
        <v>7805</v>
      </c>
      <c r="K5789" s="272">
        <v>12481</v>
      </c>
    </row>
    <row r="5790" spans="2:11" s="256" customFormat="1" ht="13.5" customHeight="1" x14ac:dyDescent="0.2">
      <c r="B5790" s="268"/>
      <c r="C5790" s="268"/>
      <c r="D5790" s="268"/>
      <c r="E5790" s="268"/>
      <c r="F5790" s="268">
        <v>60.186568204766694</v>
      </c>
      <c r="G5790" s="268">
        <v>62.319762096568198</v>
      </c>
      <c r="H5790" s="269">
        <v>4.17240114382549</v>
      </c>
      <c r="I5790" s="270" t="s">
        <v>266</v>
      </c>
      <c r="J5790" s="271">
        <v>7805</v>
      </c>
      <c r="K5790" s="272">
        <v>13594</v>
      </c>
    </row>
    <row r="5791" spans="2:11" s="256" customFormat="1" ht="13.5" customHeight="1" x14ac:dyDescent="0.2">
      <c r="B5791" s="273"/>
      <c r="C5791" s="273"/>
      <c r="D5791" s="273"/>
      <c r="E5791" s="273"/>
      <c r="F5791" s="273">
        <v>18.168707812561198</v>
      </c>
      <c r="G5791" s="273">
        <v>17.9412858458759</v>
      </c>
      <c r="H5791" s="274">
        <v>3.0933524671596699</v>
      </c>
      <c r="I5791" s="275" t="s">
        <v>267</v>
      </c>
      <c r="J5791" s="271">
        <v>7805</v>
      </c>
      <c r="K5791" s="272">
        <v>15609</v>
      </c>
    </row>
    <row r="5792" spans="2:11" s="256" customFormat="1" ht="13.5" customHeight="1" x14ac:dyDescent="0.2">
      <c r="B5792" s="273"/>
      <c r="C5792" s="273"/>
      <c r="D5792" s="273"/>
      <c r="E5792" s="273"/>
      <c r="F5792" s="273">
        <v>43.108200730995698</v>
      </c>
      <c r="G5792" s="273">
        <v>43.951414552173595</v>
      </c>
      <c r="H5792" s="274">
        <v>4.5216521584780196</v>
      </c>
      <c r="I5792" s="275" t="s">
        <v>268</v>
      </c>
      <c r="J5792" s="271">
        <v>7805</v>
      </c>
      <c r="K5792" s="272">
        <v>11524</v>
      </c>
    </row>
    <row r="5793" spans="2:11" s="256" customFormat="1" ht="13.5" customHeight="1" x14ac:dyDescent="0.2">
      <c r="B5793" s="273"/>
      <c r="C5793" s="273"/>
      <c r="D5793" s="273"/>
      <c r="E5793" s="273"/>
      <c r="F5793" s="273">
        <v>0</v>
      </c>
      <c r="G5793" s="273">
        <v>0</v>
      </c>
      <c r="H5793" s="274"/>
      <c r="I5793" s="275" t="s">
        <v>269</v>
      </c>
      <c r="J5793" s="271">
        <v>7805</v>
      </c>
      <c r="K5793" s="272">
        <v>15745</v>
      </c>
    </row>
    <row r="5794" spans="2:11" s="256" customFormat="1" ht="13.5" customHeight="1" x14ac:dyDescent="0.2">
      <c r="B5794" s="273"/>
      <c r="C5794" s="273"/>
      <c r="D5794" s="273"/>
      <c r="E5794" s="273"/>
      <c r="F5794" s="273">
        <v>0</v>
      </c>
      <c r="G5794" s="273">
        <v>0</v>
      </c>
      <c r="H5794" s="274"/>
      <c r="I5794" s="275" t="s">
        <v>270</v>
      </c>
      <c r="J5794" s="271">
        <v>7805</v>
      </c>
      <c r="K5794" s="272">
        <v>15545</v>
      </c>
    </row>
    <row r="5795" spans="2:11" s="256" customFormat="1" ht="13.5" customHeight="1" x14ac:dyDescent="0.2">
      <c r="B5795" s="268"/>
      <c r="C5795" s="268"/>
      <c r="D5795" s="268"/>
      <c r="E5795" s="268"/>
      <c r="F5795" s="268">
        <v>31.417248982626099</v>
      </c>
      <c r="G5795" s="268">
        <v>31.300838055554998</v>
      </c>
      <c r="H5795" s="269"/>
      <c r="I5795" s="270" t="s">
        <v>238</v>
      </c>
      <c r="J5795" s="271">
        <v>7805</v>
      </c>
      <c r="K5795" s="272">
        <v>13595</v>
      </c>
    </row>
    <row r="5796" spans="2:11" s="256" customFormat="1" ht="13.5" customHeight="1" x14ac:dyDescent="0.2">
      <c r="B5796" s="273"/>
      <c r="C5796" s="273"/>
      <c r="D5796" s="273"/>
      <c r="E5796" s="273"/>
      <c r="F5796" s="273">
        <v>0</v>
      </c>
      <c r="G5796" s="273">
        <v>0</v>
      </c>
      <c r="H5796" s="274"/>
      <c r="I5796" s="275" t="s">
        <v>271</v>
      </c>
      <c r="J5796" s="271">
        <v>7805</v>
      </c>
      <c r="K5796" s="272">
        <v>15610</v>
      </c>
    </row>
    <row r="5797" spans="2:11" s="256" customFormat="1" ht="13.5" customHeight="1" x14ac:dyDescent="0.2">
      <c r="B5797" s="273"/>
      <c r="C5797" s="273"/>
      <c r="D5797" s="273"/>
      <c r="E5797" s="273"/>
      <c r="F5797" s="273">
        <v>0</v>
      </c>
      <c r="G5797" s="273">
        <v>0</v>
      </c>
      <c r="H5797" s="274"/>
      <c r="I5797" s="275" t="s">
        <v>246</v>
      </c>
      <c r="J5797" s="271">
        <v>7805</v>
      </c>
      <c r="K5797" s="272">
        <v>15611</v>
      </c>
    </row>
    <row r="5798" spans="2:11" s="256" customFormat="1" ht="13.5" customHeight="1" x14ac:dyDescent="0.2">
      <c r="B5798" s="273"/>
      <c r="C5798" s="273"/>
      <c r="D5798" s="273"/>
      <c r="E5798" s="273"/>
      <c r="F5798" s="273">
        <v>31.417248982626099</v>
      </c>
      <c r="G5798" s="273">
        <v>31.300838055554998</v>
      </c>
      <c r="H5798" s="274"/>
      <c r="I5798" s="275" t="s">
        <v>272</v>
      </c>
      <c r="J5798" s="271">
        <v>7805</v>
      </c>
      <c r="K5798" s="272">
        <v>15608</v>
      </c>
    </row>
    <row r="5799" spans="2:11" s="256" customFormat="1" ht="13.5" customHeight="1" x14ac:dyDescent="0.2">
      <c r="B5799" s="268"/>
      <c r="C5799" s="268"/>
      <c r="D5799" s="268">
        <v>0</v>
      </c>
      <c r="E5799" s="268">
        <v>0</v>
      </c>
      <c r="F5799" s="268">
        <v>0</v>
      </c>
      <c r="G5799" s="268">
        <v>0</v>
      </c>
      <c r="H5799" s="269"/>
      <c r="I5799" s="270" t="s">
        <v>273</v>
      </c>
      <c r="J5799" s="271">
        <v>7805</v>
      </c>
      <c r="K5799" s="272">
        <v>15584</v>
      </c>
    </row>
    <row r="5800" spans="2:11" s="256" customFormat="1" ht="13.5" customHeight="1" x14ac:dyDescent="0.2">
      <c r="B5800" s="268"/>
      <c r="C5800" s="268"/>
      <c r="D5800" s="268"/>
      <c r="E5800" s="268"/>
      <c r="F5800" s="268">
        <v>0</v>
      </c>
      <c r="G5800" s="268">
        <v>0</v>
      </c>
      <c r="H5800" s="269"/>
      <c r="I5800" s="270" t="s">
        <v>274</v>
      </c>
      <c r="J5800" s="271">
        <v>7805</v>
      </c>
      <c r="K5800" s="272">
        <v>17728</v>
      </c>
    </row>
    <row r="5801" spans="2:11" s="256" customFormat="1" ht="13.5" customHeight="1" x14ac:dyDescent="0.2">
      <c r="B5801" s="268"/>
      <c r="C5801" s="268"/>
      <c r="D5801" s="268"/>
      <c r="E5801" s="268"/>
      <c r="F5801" s="268">
        <v>0</v>
      </c>
      <c r="G5801" s="268">
        <v>0</v>
      </c>
      <c r="H5801" s="269"/>
      <c r="I5801" s="270" t="s">
        <v>275</v>
      </c>
      <c r="J5801" s="271">
        <v>7805</v>
      </c>
      <c r="K5801" s="272">
        <v>15624</v>
      </c>
    </row>
    <row r="5802" spans="2:11" s="256" customFormat="1" ht="13.5" customHeight="1" x14ac:dyDescent="0.2">
      <c r="B5802" s="268"/>
      <c r="C5802" s="268"/>
      <c r="D5802" s="268">
        <v>10</v>
      </c>
      <c r="E5802" s="268">
        <v>1</v>
      </c>
      <c r="F5802" s="268">
        <v>7.3058424738169894</v>
      </c>
      <c r="G5802" s="268">
        <v>6.8064615463955196</v>
      </c>
      <c r="H5802" s="269"/>
      <c r="I5802" s="270" t="s">
        <v>276</v>
      </c>
      <c r="J5802" s="271">
        <v>7805</v>
      </c>
      <c r="K5802" s="272">
        <v>15644</v>
      </c>
    </row>
    <row r="5803" spans="2:11" s="256" customFormat="1" ht="13.5" customHeight="1" x14ac:dyDescent="0.2">
      <c r="B5803" s="268"/>
      <c r="C5803" s="268"/>
      <c r="D5803" s="268">
        <v>49</v>
      </c>
      <c r="E5803" s="268">
        <v>43</v>
      </c>
      <c r="F5803" s="268">
        <v>43.108200730995698</v>
      </c>
      <c r="G5803" s="268">
        <v>43.951414552173595</v>
      </c>
      <c r="H5803" s="269">
        <v>4.5216521584780196</v>
      </c>
      <c r="I5803" s="270" t="s">
        <v>239</v>
      </c>
      <c r="J5803" s="271">
        <v>7805</v>
      </c>
      <c r="K5803" s="272">
        <v>15704</v>
      </c>
    </row>
    <row r="5804" spans="2:11" s="256" customFormat="1" ht="13.5" customHeight="1" x14ac:dyDescent="0.2">
      <c r="B5804" s="268"/>
      <c r="C5804" s="268"/>
      <c r="D5804" s="268"/>
      <c r="E5804" s="268"/>
      <c r="F5804" s="268">
        <v>0</v>
      </c>
      <c r="G5804" s="268">
        <v>0</v>
      </c>
      <c r="H5804" s="269"/>
      <c r="I5804" s="270" t="s">
        <v>277</v>
      </c>
      <c r="J5804" s="271">
        <v>7805</v>
      </c>
      <c r="K5804" s="272">
        <v>15749</v>
      </c>
    </row>
    <row r="5805" spans="2:11" s="256" customFormat="1" ht="13.5" customHeight="1" x14ac:dyDescent="0.2">
      <c r="B5805" s="268"/>
      <c r="C5805" s="268"/>
      <c r="D5805" s="268"/>
      <c r="E5805" s="268"/>
      <c r="F5805" s="268">
        <v>100</v>
      </c>
      <c r="G5805" s="268">
        <v>100</v>
      </c>
      <c r="H5805" s="269">
        <v>2.5112250602050001</v>
      </c>
      <c r="I5805" s="270" t="s">
        <v>278</v>
      </c>
      <c r="J5805" s="271">
        <v>7805</v>
      </c>
      <c r="K5805" s="272">
        <v>11258</v>
      </c>
    </row>
    <row r="5806" spans="2:11" s="256" customFormat="1" ht="13.5" customHeight="1" x14ac:dyDescent="0.2">
      <c r="B5806" s="268"/>
      <c r="C5806" s="268"/>
      <c r="D5806" s="268">
        <v>20</v>
      </c>
      <c r="E5806" s="268">
        <v>10</v>
      </c>
      <c r="F5806" s="268">
        <v>18.168707812561198</v>
      </c>
      <c r="G5806" s="268">
        <v>17.9412858458759</v>
      </c>
      <c r="H5806" s="269">
        <v>3.0933524671596699</v>
      </c>
      <c r="I5806" s="270" t="s">
        <v>240</v>
      </c>
      <c r="J5806" s="271">
        <v>7805</v>
      </c>
      <c r="K5806" s="272">
        <v>15705</v>
      </c>
    </row>
    <row r="5807" spans="2:11" s="256" customFormat="1" ht="13.5" customHeight="1" x14ac:dyDescent="0.2">
      <c r="B5807" s="268"/>
      <c r="C5807" s="268"/>
      <c r="D5807" s="268"/>
      <c r="E5807" s="268"/>
      <c r="F5807" s="268">
        <v>91.603817187392892</v>
      </c>
      <c r="G5807" s="268">
        <v>93.620600152123188</v>
      </c>
      <c r="H5807" s="269">
        <v>2.7413978339656002</v>
      </c>
      <c r="I5807" s="270" t="s">
        <v>279</v>
      </c>
      <c r="J5807" s="271">
        <v>7805</v>
      </c>
      <c r="K5807" s="272">
        <v>16144</v>
      </c>
    </row>
    <row r="5808" spans="2:11" s="256" customFormat="1" ht="13.5" customHeight="1" x14ac:dyDescent="0.2">
      <c r="B5808" s="273"/>
      <c r="C5808" s="273"/>
      <c r="D5808" s="273"/>
      <c r="E5808" s="273"/>
      <c r="F5808" s="273">
        <v>-1.0903403387901098</v>
      </c>
      <c r="G5808" s="273">
        <v>0.42706169851868697</v>
      </c>
      <c r="H5808" s="274"/>
      <c r="I5808" s="275" t="s">
        <v>508</v>
      </c>
      <c r="J5808" s="271">
        <v>7805</v>
      </c>
      <c r="K5808" s="272">
        <v>12755</v>
      </c>
    </row>
    <row r="5809" spans="2:11" s="256" customFormat="1" ht="13.5" customHeight="1" x14ac:dyDescent="0.2">
      <c r="B5809" s="273"/>
      <c r="C5809" s="273"/>
      <c r="D5809" s="273"/>
      <c r="E5809" s="273"/>
      <c r="F5809" s="273">
        <v>0</v>
      </c>
      <c r="G5809" s="273">
        <v>0</v>
      </c>
      <c r="H5809" s="274"/>
      <c r="I5809" s="275" t="s">
        <v>509</v>
      </c>
      <c r="J5809" s="271">
        <v>7805</v>
      </c>
      <c r="K5809" s="272">
        <v>12359</v>
      </c>
    </row>
    <row r="5810" spans="2:11" s="256" customFormat="1" ht="26.25" customHeight="1" x14ac:dyDescent="0.2"/>
    <row r="5811" spans="2:11" s="256" customFormat="1" ht="13.5" customHeight="1" x14ac:dyDescent="0.2">
      <c r="B5811" s="257"/>
      <c r="C5811" s="258"/>
      <c r="D5811" s="258"/>
      <c r="E5811" s="258"/>
      <c r="F5811" s="258"/>
      <c r="G5811" s="259"/>
      <c r="H5811" s="260" t="s">
        <v>447</v>
      </c>
      <c r="I5811" s="261"/>
      <c r="J5811" s="262" t="s">
        <v>228</v>
      </c>
      <c r="K5811" s="262" t="s">
        <v>229</v>
      </c>
    </row>
    <row r="5812" spans="2:11" s="256" customFormat="1" ht="13.5" customHeight="1" x14ac:dyDescent="0.2">
      <c r="B5812" s="263"/>
      <c r="C5812" s="264"/>
      <c r="D5812" s="264"/>
      <c r="E5812" s="264"/>
      <c r="F5812" s="369" t="s">
        <v>691</v>
      </c>
      <c r="G5812" s="369"/>
      <c r="H5812" s="369"/>
      <c r="I5812" s="261"/>
      <c r="J5812" s="261"/>
      <c r="K5812" s="265"/>
    </row>
    <row r="5813" spans="2:11" s="256" customFormat="1" ht="13.5" customHeight="1" x14ac:dyDescent="0.2">
      <c r="B5813" s="367" t="s">
        <v>231</v>
      </c>
      <c r="C5813" s="367"/>
      <c r="D5813" s="367" t="s">
        <v>232</v>
      </c>
      <c r="E5813" s="367"/>
      <c r="F5813" s="266" t="s">
        <v>232</v>
      </c>
      <c r="G5813" s="266" t="s">
        <v>232</v>
      </c>
      <c r="H5813" s="368" t="s">
        <v>231</v>
      </c>
      <c r="I5813" s="267" t="s">
        <v>233</v>
      </c>
      <c r="J5813" s="261"/>
      <c r="K5813" s="265"/>
    </row>
    <row r="5814" spans="2:11" s="256" customFormat="1" ht="13.5" customHeight="1" x14ac:dyDescent="0.2">
      <c r="B5814" s="266" t="s">
        <v>234</v>
      </c>
      <c r="C5814" s="266" t="s">
        <v>235</v>
      </c>
      <c r="D5814" s="266" t="s">
        <v>234</v>
      </c>
      <c r="E5814" s="266" t="s">
        <v>235</v>
      </c>
      <c r="F5814" s="266" t="s">
        <v>592</v>
      </c>
      <c r="G5814" s="266" t="s">
        <v>594</v>
      </c>
      <c r="H5814" s="368"/>
      <c r="I5814" s="261"/>
      <c r="J5814" s="261"/>
      <c r="K5814" s="265"/>
    </row>
    <row r="5815" spans="2:11" s="256" customFormat="1" ht="13.5" customHeight="1" x14ac:dyDescent="0.2">
      <c r="B5815" s="268">
        <v>5.5</v>
      </c>
      <c r="C5815" s="268">
        <v>3.5</v>
      </c>
      <c r="D5815" s="268"/>
      <c r="E5815" s="268"/>
      <c r="F5815" s="268">
        <v>43.303441386068599</v>
      </c>
      <c r="G5815" s="268">
        <v>44.384293906952401</v>
      </c>
      <c r="H5815" s="269">
        <v>4.6366099989941194</v>
      </c>
      <c r="I5815" s="270" t="s">
        <v>236</v>
      </c>
      <c r="J5815" s="271">
        <v>7821</v>
      </c>
      <c r="K5815" s="272">
        <v>13591</v>
      </c>
    </row>
    <row r="5816" spans="2:11" s="256" customFormat="1" ht="13.5" customHeight="1" x14ac:dyDescent="0.2">
      <c r="B5816" s="268"/>
      <c r="C5816" s="268"/>
      <c r="D5816" s="268"/>
      <c r="E5816" s="268"/>
      <c r="F5816" s="268">
        <v>43.303441386068599</v>
      </c>
      <c r="G5816" s="268">
        <v>44.384293906952401</v>
      </c>
      <c r="H5816" s="269">
        <v>4.6366099989941194</v>
      </c>
      <c r="I5816" s="270" t="s">
        <v>250</v>
      </c>
      <c r="J5816" s="271">
        <v>7821</v>
      </c>
      <c r="K5816" s="272">
        <v>19967</v>
      </c>
    </row>
    <row r="5817" spans="2:11" s="256" customFormat="1" ht="13.5" customHeight="1" x14ac:dyDescent="0.2">
      <c r="B5817" s="273"/>
      <c r="C5817" s="273"/>
      <c r="D5817" s="273"/>
      <c r="E5817" s="273"/>
      <c r="F5817" s="273">
        <v>21.835937135374497</v>
      </c>
      <c r="G5817" s="273">
        <v>22.397111486898698</v>
      </c>
      <c r="H5817" s="274">
        <v>5.4940759961551997</v>
      </c>
      <c r="I5817" s="275" t="s">
        <v>251</v>
      </c>
      <c r="J5817" s="271">
        <v>7821</v>
      </c>
      <c r="K5817" s="272">
        <v>15744</v>
      </c>
    </row>
    <row r="5818" spans="2:11" s="256" customFormat="1" ht="13.5" customHeight="1" x14ac:dyDescent="0.2">
      <c r="B5818" s="273"/>
      <c r="C5818" s="273"/>
      <c r="D5818" s="273"/>
      <c r="E5818" s="273"/>
      <c r="F5818" s="273">
        <v>21.467504250694098</v>
      </c>
      <c r="G5818" s="273">
        <v>21.987182420053703</v>
      </c>
      <c r="H5818" s="274">
        <v>3.76442786775615</v>
      </c>
      <c r="I5818" s="275" t="s">
        <v>252</v>
      </c>
      <c r="J5818" s="271">
        <v>7821</v>
      </c>
      <c r="K5818" s="272">
        <v>13462</v>
      </c>
    </row>
    <row r="5819" spans="2:11" s="256" customFormat="1" ht="13.5" customHeight="1" x14ac:dyDescent="0.2">
      <c r="B5819" s="273"/>
      <c r="C5819" s="273"/>
      <c r="D5819" s="273"/>
      <c r="E5819" s="273"/>
      <c r="F5819" s="273">
        <v>0</v>
      </c>
      <c r="G5819" s="273">
        <v>0</v>
      </c>
      <c r="H5819" s="274"/>
      <c r="I5819" s="275" t="s">
        <v>253</v>
      </c>
      <c r="J5819" s="271">
        <v>7821</v>
      </c>
      <c r="K5819" s="272">
        <v>15544</v>
      </c>
    </row>
    <row r="5820" spans="2:11" s="256" customFormat="1" ht="13.5" customHeight="1" x14ac:dyDescent="0.2">
      <c r="B5820" s="273"/>
      <c r="C5820" s="273"/>
      <c r="D5820" s="273"/>
      <c r="E5820" s="273"/>
      <c r="F5820" s="273">
        <v>0</v>
      </c>
      <c r="G5820" s="273">
        <v>0</v>
      </c>
      <c r="H5820" s="274"/>
      <c r="I5820" s="275" t="s">
        <v>254</v>
      </c>
      <c r="J5820" s="271">
        <v>7821</v>
      </c>
      <c r="K5820" s="272">
        <v>12978</v>
      </c>
    </row>
    <row r="5821" spans="2:11" s="256" customFormat="1" ht="13.5" customHeight="1" x14ac:dyDescent="0.2">
      <c r="B5821" s="268">
        <v>4.5</v>
      </c>
      <c r="C5821" s="268">
        <v>2.5</v>
      </c>
      <c r="D5821" s="268"/>
      <c r="E5821" s="268"/>
      <c r="F5821" s="268">
        <v>46.244647741539396</v>
      </c>
      <c r="G5821" s="268">
        <v>44.841626225449097</v>
      </c>
      <c r="H5821" s="269">
        <v>3.1562824890160202</v>
      </c>
      <c r="I5821" s="270" t="s">
        <v>237</v>
      </c>
      <c r="J5821" s="271">
        <v>7821</v>
      </c>
      <c r="K5821" s="272">
        <v>17726</v>
      </c>
    </row>
    <row r="5822" spans="2:11" s="256" customFormat="1" ht="13.5" customHeight="1" x14ac:dyDescent="0.2">
      <c r="B5822" s="273"/>
      <c r="C5822" s="273"/>
      <c r="D5822" s="273"/>
      <c r="E5822" s="273"/>
      <c r="F5822" s="273">
        <v>7.6947287367451489</v>
      </c>
      <c r="G5822" s="273">
        <v>5.9996976411772591</v>
      </c>
      <c r="H5822" s="274"/>
      <c r="I5822" s="275" t="s">
        <v>255</v>
      </c>
      <c r="J5822" s="271">
        <v>7821</v>
      </c>
      <c r="K5822" s="272">
        <v>17727</v>
      </c>
    </row>
    <row r="5823" spans="2:11" s="256" customFormat="1" ht="13.5" customHeight="1" x14ac:dyDescent="0.2">
      <c r="B5823" s="268"/>
      <c r="C5823" s="268"/>
      <c r="D5823" s="268"/>
      <c r="E5823" s="268"/>
      <c r="F5823" s="268">
        <v>38.549919004794191</v>
      </c>
      <c r="G5823" s="268">
        <v>38.841928584271798</v>
      </c>
      <c r="H5823" s="269">
        <v>3.7862899753222004</v>
      </c>
      <c r="I5823" s="270" t="s">
        <v>256</v>
      </c>
      <c r="J5823" s="271">
        <v>7821</v>
      </c>
      <c r="K5823" s="272">
        <v>13592</v>
      </c>
    </row>
    <row r="5824" spans="2:11" s="256" customFormat="1" ht="13.5" customHeight="1" x14ac:dyDescent="0.2">
      <c r="B5824" s="273"/>
      <c r="C5824" s="273"/>
      <c r="D5824" s="273"/>
      <c r="E5824" s="273"/>
      <c r="F5824" s="273">
        <v>14.061255064303898</v>
      </c>
      <c r="G5824" s="273">
        <v>14.0941378828091</v>
      </c>
      <c r="H5824" s="274">
        <v>0.46418014206056402</v>
      </c>
      <c r="I5824" s="275" t="s">
        <v>257</v>
      </c>
      <c r="J5824" s="271">
        <v>7821</v>
      </c>
      <c r="K5824" s="272">
        <v>11566</v>
      </c>
    </row>
    <row r="5825" spans="2:11" s="256" customFormat="1" ht="13.5" customHeight="1" x14ac:dyDescent="0.2">
      <c r="B5825" s="273"/>
      <c r="C5825" s="273"/>
      <c r="D5825" s="273"/>
      <c r="E5825" s="273"/>
      <c r="F5825" s="273">
        <v>16.3625141693391</v>
      </c>
      <c r="G5825" s="273">
        <v>16.798720016448701</v>
      </c>
      <c r="H5825" s="274">
        <v>6.1256671475564097</v>
      </c>
      <c r="I5825" s="275" t="s">
        <v>258</v>
      </c>
      <c r="J5825" s="271">
        <v>7821</v>
      </c>
      <c r="K5825" s="272">
        <v>13419</v>
      </c>
    </row>
    <row r="5826" spans="2:11" s="256" customFormat="1" ht="13.5" customHeight="1" x14ac:dyDescent="0.2">
      <c r="B5826" s="273"/>
      <c r="C5826" s="273"/>
      <c r="D5826" s="273"/>
      <c r="E5826" s="273"/>
      <c r="F5826" s="273">
        <v>0</v>
      </c>
      <c r="G5826" s="273">
        <v>0</v>
      </c>
      <c r="H5826" s="274"/>
      <c r="I5826" s="275" t="s">
        <v>259</v>
      </c>
      <c r="J5826" s="271">
        <v>7821</v>
      </c>
      <c r="K5826" s="272">
        <v>11568</v>
      </c>
    </row>
    <row r="5827" spans="2:11" s="256" customFormat="1" ht="13.5" customHeight="1" x14ac:dyDescent="0.2">
      <c r="B5827" s="273"/>
      <c r="C5827" s="273"/>
      <c r="D5827" s="273"/>
      <c r="E5827" s="273"/>
      <c r="F5827" s="273">
        <v>8.0232178727273986</v>
      </c>
      <c r="G5827" s="273">
        <v>7.8437652795725796</v>
      </c>
      <c r="H5827" s="274">
        <v>4.807153578902879</v>
      </c>
      <c r="I5827" s="275" t="s">
        <v>260</v>
      </c>
      <c r="J5827" s="271">
        <v>7821</v>
      </c>
      <c r="K5827" s="272">
        <v>12479</v>
      </c>
    </row>
    <row r="5828" spans="2:11" s="256" customFormat="1" ht="13.5" customHeight="1" x14ac:dyDescent="0.2">
      <c r="B5828" s="273"/>
      <c r="C5828" s="273"/>
      <c r="D5828" s="273"/>
      <c r="E5828" s="273"/>
      <c r="F5828" s="273">
        <v>0.10293189842388301</v>
      </c>
      <c r="G5828" s="273">
        <v>0.105305405441369</v>
      </c>
      <c r="H5828" s="274">
        <v>6.16</v>
      </c>
      <c r="I5828" s="275" t="s">
        <v>261</v>
      </c>
      <c r="J5828" s="271">
        <v>7821</v>
      </c>
      <c r="K5828" s="272">
        <v>12480</v>
      </c>
    </row>
    <row r="5829" spans="2:11" s="256" customFormat="1" ht="13.5" customHeight="1" x14ac:dyDescent="0.2">
      <c r="B5829" s="273"/>
      <c r="C5829" s="273"/>
      <c r="D5829" s="273"/>
      <c r="E5829" s="273"/>
      <c r="F5829" s="273">
        <v>0</v>
      </c>
      <c r="G5829" s="273">
        <v>0</v>
      </c>
      <c r="H5829" s="274"/>
      <c r="I5829" s="275" t="s">
        <v>262</v>
      </c>
      <c r="J5829" s="271">
        <v>7821</v>
      </c>
      <c r="K5829" s="272">
        <v>11578</v>
      </c>
    </row>
    <row r="5830" spans="2:11" s="256" customFormat="1" ht="13.5" customHeight="1" x14ac:dyDescent="0.2">
      <c r="B5830" s="273"/>
      <c r="C5830" s="273"/>
      <c r="D5830" s="273"/>
      <c r="E5830" s="273"/>
      <c r="F5830" s="273">
        <v>0</v>
      </c>
      <c r="G5830" s="273">
        <v>0</v>
      </c>
      <c r="H5830" s="274"/>
      <c r="I5830" s="275" t="s">
        <v>263</v>
      </c>
      <c r="J5830" s="271">
        <v>7821</v>
      </c>
      <c r="K5830" s="272">
        <v>12497</v>
      </c>
    </row>
    <row r="5831" spans="2:11" s="256" customFormat="1" ht="13.5" customHeight="1" x14ac:dyDescent="0.2">
      <c r="B5831" s="273"/>
      <c r="C5831" s="273"/>
      <c r="D5831" s="273"/>
      <c r="E5831" s="273"/>
      <c r="F5831" s="273">
        <v>0</v>
      </c>
      <c r="G5831" s="273">
        <v>0</v>
      </c>
      <c r="H5831" s="274"/>
      <c r="I5831" s="275" t="s">
        <v>264</v>
      </c>
      <c r="J5831" s="271">
        <v>7821</v>
      </c>
      <c r="K5831" s="272">
        <v>15546</v>
      </c>
    </row>
    <row r="5832" spans="2:11" s="256" customFormat="1" ht="13.5" customHeight="1" x14ac:dyDescent="0.2">
      <c r="B5832" s="273"/>
      <c r="C5832" s="273"/>
      <c r="D5832" s="273">
        <v>2</v>
      </c>
      <c r="E5832" s="273">
        <v>0</v>
      </c>
      <c r="F5832" s="273">
        <v>0</v>
      </c>
      <c r="G5832" s="273">
        <v>0</v>
      </c>
      <c r="H5832" s="274"/>
      <c r="I5832" s="275" t="s">
        <v>265</v>
      </c>
      <c r="J5832" s="271">
        <v>7821</v>
      </c>
      <c r="K5832" s="272">
        <v>12481</v>
      </c>
    </row>
    <row r="5833" spans="2:11" s="256" customFormat="1" ht="13.5" customHeight="1" x14ac:dyDescent="0.2">
      <c r="B5833" s="268"/>
      <c r="C5833" s="268"/>
      <c r="D5833" s="268"/>
      <c r="E5833" s="268"/>
      <c r="F5833" s="268">
        <v>10.4519108723921</v>
      </c>
      <c r="G5833" s="268">
        <v>10.774079867598498</v>
      </c>
      <c r="H5833" s="269">
        <v>3.1517854346657002</v>
      </c>
      <c r="I5833" s="270" t="s">
        <v>266</v>
      </c>
      <c r="J5833" s="271">
        <v>7821</v>
      </c>
      <c r="K5833" s="272">
        <v>13594</v>
      </c>
    </row>
    <row r="5834" spans="2:11" s="256" customFormat="1" ht="13.5" customHeight="1" x14ac:dyDescent="0.2">
      <c r="B5834" s="273"/>
      <c r="C5834" s="273"/>
      <c r="D5834" s="273"/>
      <c r="E5834" s="273"/>
      <c r="F5834" s="273">
        <v>1.2386717283923498</v>
      </c>
      <c r="G5834" s="273">
        <v>1.27693936441078</v>
      </c>
      <c r="H5834" s="274">
        <v>0</v>
      </c>
      <c r="I5834" s="275" t="s">
        <v>267</v>
      </c>
      <c r="J5834" s="271">
        <v>7821</v>
      </c>
      <c r="K5834" s="272">
        <v>15609</v>
      </c>
    </row>
    <row r="5835" spans="2:11" s="256" customFormat="1" ht="13.5" customHeight="1" x14ac:dyDescent="0.2">
      <c r="B5835" s="273"/>
      <c r="C5835" s="273"/>
      <c r="D5835" s="273"/>
      <c r="E5835" s="273"/>
      <c r="F5835" s="273">
        <v>8.062085765652931</v>
      </c>
      <c r="G5835" s="273">
        <v>8.3159252400014214</v>
      </c>
      <c r="H5835" s="274">
        <v>3.6863156131140502</v>
      </c>
      <c r="I5835" s="275" t="s">
        <v>268</v>
      </c>
      <c r="J5835" s="271">
        <v>7821</v>
      </c>
      <c r="K5835" s="272">
        <v>11524</v>
      </c>
    </row>
    <row r="5836" spans="2:11" s="256" customFormat="1" ht="13.5" customHeight="1" x14ac:dyDescent="0.2">
      <c r="B5836" s="273"/>
      <c r="C5836" s="273"/>
      <c r="D5836" s="273"/>
      <c r="E5836" s="273"/>
      <c r="F5836" s="273">
        <v>0.65962084987990099</v>
      </c>
      <c r="G5836" s="273">
        <v>0.67367885265258998</v>
      </c>
      <c r="H5836" s="274">
        <v>4.8858186038620195</v>
      </c>
      <c r="I5836" s="275" t="s">
        <v>269</v>
      </c>
      <c r="J5836" s="271">
        <v>7821</v>
      </c>
      <c r="K5836" s="272">
        <v>15745</v>
      </c>
    </row>
    <row r="5837" spans="2:11" s="256" customFormat="1" ht="13.5" customHeight="1" x14ac:dyDescent="0.2">
      <c r="B5837" s="273"/>
      <c r="C5837" s="273"/>
      <c r="D5837" s="273"/>
      <c r="E5837" s="273"/>
      <c r="F5837" s="273">
        <v>0</v>
      </c>
      <c r="G5837" s="273">
        <v>0</v>
      </c>
      <c r="H5837" s="274"/>
      <c r="I5837" s="275" t="s">
        <v>270</v>
      </c>
      <c r="J5837" s="271">
        <v>7821</v>
      </c>
      <c r="K5837" s="272">
        <v>15545</v>
      </c>
    </row>
    <row r="5838" spans="2:11" s="256" customFormat="1" ht="13.5" customHeight="1" x14ac:dyDescent="0.2">
      <c r="B5838" s="268"/>
      <c r="C5838" s="268"/>
      <c r="D5838" s="268">
        <v>0</v>
      </c>
      <c r="E5838" s="268">
        <v>0</v>
      </c>
      <c r="F5838" s="268">
        <v>0</v>
      </c>
      <c r="G5838" s="268">
        <v>0</v>
      </c>
      <c r="H5838" s="269"/>
      <c r="I5838" s="270" t="s">
        <v>238</v>
      </c>
      <c r="J5838" s="271">
        <v>7821</v>
      </c>
      <c r="K5838" s="272">
        <v>13595</v>
      </c>
    </row>
    <row r="5839" spans="2:11" s="256" customFormat="1" ht="13.5" customHeight="1" x14ac:dyDescent="0.2">
      <c r="B5839" s="273"/>
      <c r="C5839" s="273"/>
      <c r="D5839" s="273"/>
      <c r="E5839" s="273"/>
      <c r="F5839" s="273">
        <v>0</v>
      </c>
      <c r="G5839" s="273">
        <v>0</v>
      </c>
      <c r="H5839" s="274"/>
      <c r="I5839" s="275" t="s">
        <v>271</v>
      </c>
      <c r="J5839" s="271">
        <v>7821</v>
      </c>
      <c r="K5839" s="272">
        <v>15610</v>
      </c>
    </row>
    <row r="5840" spans="2:11" s="256" customFormat="1" ht="13.5" customHeight="1" x14ac:dyDescent="0.2">
      <c r="B5840" s="273"/>
      <c r="C5840" s="273"/>
      <c r="D5840" s="273"/>
      <c r="E5840" s="273"/>
      <c r="F5840" s="273">
        <v>0</v>
      </c>
      <c r="G5840" s="273">
        <v>0</v>
      </c>
      <c r="H5840" s="274"/>
      <c r="I5840" s="275" t="s">
        <v>246</v>
      </c>
      <c r="J5840" s="271">
        <v>7821</v>
      </c>
      <c r="K5840" s="272">
        <v>15611</v>
      </c>
    </row>
    <row r="5841" spans="2:11" s="256" customFormat="1" ht="13.5" customHeight="1" x14ac:dyDescent="0.2">
      <c r="B5841" s="273"/>
      <c r="C5841" s="273"/>
      <c r="D5841" s="273"/>
      <c r="E5841" s="273"/>
      <c r="F5841" s="273">
        <v>0</v>
      </c>
      <c r="G5841" s="273">
        <v>0</v>
      </c>
      <c r="H5841" s="274"/>
      <c r="I5841" s="275" t="s">
        <v>272</v>
      </c>
      <c r="J5841" s="271">
        <v>7821</v>
      </c>
      <c r="K5841" s="272">
        <v>15608</v>
      </c>
    </row>
    <row r="5842" spans="2:11" s="256" customFormat="1" ht="13.5" customHeight="1" x14ac:dyDescent="0.2">
      <c r="B5842" s="268"/>
      <c r="C5842" s="268"/>
      <c r="D5842" s="268">
        <v>0</v>
      </c>
      <c r="E5842" s="268">
        <v>0</v>
      </c>
      <c r="F5842" s="268">
        <v>0</v>
      </c>
      <c r="G5842" s="268">
        <v>0</v>
      </c>
      <c r="H5842" s="269"/>
      <c r="I5842" s="270" t="s">
        <v>273</v>
      </c>
      <c r="J5842" s="271">
        <v>7821</v>
      </c>
      <c r="K5842" s="272">
        <v>15584</v>
      </c>
    </row>
    <row r="5843" spans="2:11" s="256" customFormat="1" ht="13.5" customHeight="1" x14ac:dyDescent="0.2">
      <c r="B5843" s="268"/>
      <c r="C5843" s="268"/>
      <c r="D5843" s="268"/>
      <c r="E5843" s="268"/>
      <c r="F5843" s="268">
        <v>0</v>
      </c>
      <c r="G5843" s="268">
        <v>0</v>
      </c>
      <c r="H5843" s="269"/>
      <c r="I5843" s="270" t="s">
        <v>274</v>
      </c>
      <c r="J5843" s="271">
        <v>7821</v>
      </c>
      <c r="K5843" s="272">
        <v>17728</v>
      </c>
    </row>
    <row r="5844" spans="2:11" s="256" customFormat="1" ht="13.5" customHeight="1" x14ac:dyDescent="0.2">
      <c r="B5844" s="268"/>
      <c r="C5844" s="268"/>
      <c r="D5844" s="268"/>
      <c r="E5844" s="268"/>
      <c r="F5844" s="268">
        <v>-3.4724183830431299</v>
      </c>
      <c r="G5844" s="268">
        <v>-3.5855990733285901</v>
      </c>
      <c r="H5844" s="269"/>
      <c r="I5844" s="270" t="s">
        <v>275</v>
      </c>
      <c r="J5844" s="271">
        <v>7821</v>
      </c>
      <c r="K5844" s="272">
        <v>15624</v>
      </c>
    </row>
    <row r="5845" spans="2:11" s="256" customFormat="1" ht="13.5" customHeight="1" x14ac:dyDescent="0.2">
      <c r="B5845" s="268"/>
      <c r="C5845" s="268"/>
      <c r="D5845" s="268">
        <v>10</v>
      </c>
      <c r="E5845" s="268">
        <v>1</v>
      </c>
      <c r="F5845" s="268">
        <v>8.1862612652120514</v>
      </c>
      <c r="G5845" s="268">
        <v>6.5072340517110003</v>
      </c>
      <c r="H5845" s="269"/>
      <c r="I5845" s="270" t="s">
        <v>276</v>
      </c>
      <c r="J5845" s="271">
        <v>7821</v>
      </c>
      <c r="K5845" s="272">
        <v>15644</v>
      </c>
    </row>
    <row r="5846" spans="2:11" s="256" customFormat="1" ht="13.5" customHeight="1" x14ac:dyDescent="0.2">
      <c r="B5846" s="268"/>
      <c r="C5846" s="268"/>
      <c r="D5846" s="268">
        <v>43</v>
      </c>
      <c r="E5846" s="268">
        <v>37</v>
      </c>
      <c r="F5846" s="268">
        <v>38.315360637378198</v>
      </c>
      <c r="G5846" s="268">
        <v>38.925857197721704</v>
      </c>
      <c r="H5846" s="269">
        <v>3.99207916004291</v>
      </c>
      <c r="I5846" s="270" t="s">
        <v>239</v>
      </c>
      <c r="J5846" s="271">
        <v>7821</v>
      </c>
      <c r="K5846" s="272">
        <v>15704</v>
      </c>
    </row>
    <row r="5847" spans="2:11" s="256" customFormat="1" ht="13.5" customHeight="1" x14ac:dyDescent="0.2">
      <c r="B5847" s="268"/>
      <c r="C5847" s="268"/>
      <c r="D5847" s="268"/>
      <c r="E5847" s="268"/>
      <c r="F5847" s="268">
        <v>0</v>
      </c>
      <c r="G5847" s="268">
        <v>0</v>
      </c>
      <c r="H5847" s="269"/>
      <c r="I5847" s="270" t="s">
        <v>277</v>
      </c>
      <c r="J5847" s="271">
        <v>7821</v>
      </c>
      <c r="K5847" s="272">
        <v>15749</v>
      </c>
    </row>
    <row r="5848" spans="2:11" s="256" customFormat="1" ht="13.5" customHeight="1" x14ac:dyDescent="0.2">
      <c r="B5848" s="268"/>
      <c r="C5848" s="268"/>
      <c r="D5848" s="268"/>
      <c r="E5848" s="268"/>
      <c r="F5848" s="268">
        <v>99.999999999999901</v>
      </c>
      <c r="G5848" s="268">
        <v>100</v>
      </c>
      <c r="H5848" s="269">
        <v>3.7968452165086499</v>
      </c>
      <c r="I5848" s="270" t="s">
        <v>278</v>
      </c>
      <c r="J5848" s="271">
        <v>7821</v>
      </c>
      <c r="K5848" s="272">
        <v>11258</v>
      </c>
    </row>
    <row r="5849" spans="2:11" s="256" customFormat="1" ht="13.5" customHeight="1" x14ac:dyDescent="0.2">
      <c r="B5849" s="268"/>
      <c r="C5849" s="268"/>
      <c r="D5849" s="268">
        <v>60</v>
      </c>
      <c r="E5849" s="268">
        <v>50</v>
      </c>
      <c r="F5849" s="268">
        <v>53.498378097409798</v>
      </c>
      <c r="G5849" s="268">
        <v>54.5669087505674</v>
      </c>
      <c r="H5849" s="269">
        <v>4.2380082724757795</v>
      </c>
      <c r="I5849" s="270" t="s">
        <v>240</v>
      </c>
      <c r="J5849" s="271">
        <v>7821</v>
      </c>
      <c r="K5849" s="272">
        <v>15705</v>
      </c>
    </row>
    <row r="5850" spans="2:11" s="256" customFormat="1" ht="13.5" customHeight="1" x14ac:dyDescent="0.2">
      <c r="B5850" s="268"/>
      <c r="C5850" s="268"/>
      <c r="D5850" s="268"/>
      <c r="E5850" s="268"/>
      <c r="F5850" s="268">
        <v>6.9167306284459196</v>
      </c>
      <c r="G5850" s="268">
        <v>7.1242971547020995</v>
      </c>
      <c r="H5850" s="269">
        <v>3.1926192191882699</v>
      </c>
      <c r="I5850" s="270" t="s">
        <v>279</v>
      </c>
      <c r="J5850" s="271">
        <v>7821</v>
      </c>
      <c r="K5850" s="272">
        <v>16144</v>
      </c>
    </row>
    <row r="5851" spans="2:11" s="256" customFormat="1" ht="13.5" customHeight="1" x14ac:dyDescent="0.2">
      <c r="B5851" s="273"/>
      <c r="C5851" s="273"/>
      <c r="D5851" s="273"/>
      <c r="E5851" s="273"/>
      <c r="F5851" s="273">
        <v>0.49153252846689799</v>
      </c>
      <c r="G5851" s="273">
        <v>0.50753641053373699</v>
      </c>
      <c r="H5851" s="274"/>
      <c r="I5851" s="275" t="s">
        <v>508</v>
      </c>
      <c r="J5851" s="271">
        <v>7821</v>
      </c>
      <c r="K5851" s="272">
        <v>12755</v>
      </c>
    </row>
    <row r="5852" spans="2:11" s="256" customFormat="1" ht="13.5" customHeight="1" x14ac:dyDescent="0.2">
      <c r="B5852" s="273"/>
      <c r="C5852" s="273"/>
      <c r="D5852" s="273"/>
      <c r="E5852" s="273"/>
      <c r="F5852" s="273">
        <v>0</v>
      </c>
      <c r="G5852" s="273">
        <v>0</v>
      </c>
      <c r="H5852" s="274"/>
      <c r="I5852" s="275" t="s">
        <v>509</v>
      </c>
      <c r="J5852" s="271">
        <v>7821</v>
      </c>
      <c r="K5852" s="272">
        <v>12359</v>
      </c>
    </row>
    <row r="5853" spans="2:11" s="256" customFormat="1" ht="26.25" customHeight="1" x14ac:dyDescent="0.2"/>
    <row r="5854" spans="2:11" s="256" customFormat="1" ht="13.5" customHeight="1" x14ac:dyDescent="0.2">
      <c r="B5854" s="257"/>
      <c r="C5854" s="258"/>
      <c r="D5854" s="258"/>
      <c r="E5854" s="258"/>
      <c r="F5854" s="258"/>
      <c r="G5854" s="259"/>
      <c r="H5854" s="260" t="s">
        <v>448</v>
      </c>
      <c r="I5854" s="261"/>
      <c r="J5854" s="262" t="s">
        <v>228</v>
      </c>
      <c r="K5854" s="262" t="s">
        <v>229</v>
      </c>
    </row>
    <row r="5855" spans="2:11" s="256" customFormat="1" ht="13.5" customHeight="1" x14ac:dyDescent="0.2">
      <c r="B5855" s="263"/>
      <c r="C5855" s="264"/>
      <c r="D5855" s="264"/>
      <c r="E5855" s="264"/>
      <c r="F5855" s="369" t="s">
        <v>692</v>
      </c>
      <c r="G5855" s="369"/>
      <c r="H5855" s="369"/>
      <c r="I5855" s="261"/>
      <c r="J5855" s="261"/>
      <c r="K5855" s="265"/>
    </row>
    <row r="5856" spans="2:11" s="256" customFormat="1" ht="13.5" customHeight="1" x14ac:dyDescent="0.2">
      <c r="B5856" s="367" t="s">
        <v>231</v>
      </c>
      <c r="C5856" s="367"/>
      <c r="D5856" s="367" t="s">
        <v>232</v>
      </c>
      <c r="E5856" s="367"/>
      <c r="F5856" s="266" t="s">
        <v>232</v>
      </c>
      <c r="G5856" s="266" t="s">
        <v>232</v>
      </c>
      <c r="H5856" s="368" t="s">
        <v>231</v>
      </c>
      <c r="I5856" s="267" t="s">
        <v>233</v>
      </c>
      <c r="J5856" s="261"/>
      <c r="K5856" s="265"/>
    </row>
    <row r="5857" spans="2:11" s="256" customFormat="1" ht="13.5" customHeight="1" x14ac:dyDescent="0.2">
      <c r="B5857" s="266" t="s">
        <v>234</v>
      </c>
      <c r="C5857" s="266" t="s">
        <v>235</v>
      </c>
      <c r="D5857" s="266" t="s">
        <v>234</v>
      </c>
      <c r="E5857" s="266" t="s">
        <v>235</v>
      </c>
      <c r="F5857" s="266" t="s">
        <v>592</v>
      </c>
      <c r="G5857" s="266" t="s">
        <v>594</v>
      </c>
      <c r="H5857" s="368"/>
      <c r="I5857" s="261"/>
      <c r="J5857" s="261"/>
      <c r="K5857" s="265"/>
    </row>
    <row r="5858" spans="2:11" s="256" customFormat="1" ht="13.5" customHeight="1" x14ac:dyDescent="0.2">
      <c r="B5858" s="268">
        <v>5.5</v>
      </c>
      <c r="C5858" s="268">
        <v>3.5</v>
      </c>
      <c r="D5858" s="268"/>
      <c r="E5858" s="268"/>
      <c r="F5858" s="268">
        <v>26.5560370994592</v>
      </c>
      <c r="G5858" s="268">
        <v>27.044453289682899</v>
      </c>
      <c r="H5858" s="269">
        <v>4.4934925785468796</v>
      </c>
      <c r="I5858" s="270" t="s">
        <v>236</v>
      </c>
      <c r="J5858" s="271">
        <v>7899</v>
      </c>
      <c r="K5858" s="272">
        <v>13591</v>
      </c>
    </row>
    <row r="5859" spans="2:11" s="256" customFormat="1" ht="13.5" customHeight="1" x14ac:dyDescent="0.2">
      <c r="B5859" s="268"/>
      <c r="C5859" s="268"/>
      <c r="D5859" s="268"/>
      <c r="E5859" s="268"/>
      <c r="F5859" s="268">
        <v>26.5560370994592</v>
      </c>
      <c r="G5859" s="268">
        <v>27.044453289682899</v>
      </c>
      <c r="H5859" s="269">
        <v>4.4934925785468796</v>
      </c>
      <c r="I5859" s="270" t="s">
        <v>250</v>
      </c>
      <c r="J5859" s="271">
        <v>7899</v>
      </c>
      <c r="K5859" s="272">
        <v>19967</v>
      </c>
    </row>
    <row r="5860" spans="2:11" s="256" customFormat="1" ht="13.5" customHeight="1" x14ac:dyDescent="0.2">
      <c r="B5860" s="273"/>
      <c r="C5860" s="273"/>
      <c r="D5860" s="273"/>
      <c r="E5860" s="273"/>
      <c r="F5860" s="273">
        <v>8.4941783028660804</v>
      </c>
      <c r="G5860" s="273">
        <v>8.6447745269547713</v>
      </c>
      <c r="H5860" s="274">
        <v>5.2820328218714296</v>
      </c>
      <c r="I5860" s="275" t="s">
        <v>251</v>
      </c>
      <c r="J5860" s="271">
        <v>7899</v>
      </c>
      <c r="K5860" s="272">
        <v>15744</v>
      </c>
    </row>
    <row r="5861" spans="2:11" s="256" customFormat="1" ht="13.5" customHeight="1" x14ac:dyDescent="0.2">
      <c r="B5861" s="273"/>
      <c r="C5861" s="273"/>
      <c r="D5861" s="273"/>
      <c r="E5861" s="273"/>
      <c r="F5861" s="273">
        <v>17.730039436283896</v>
      </c>
      <c r="G5861" s="273">
        <v>18.062504801868602</v>
      </c>
      <c r="H5861" s="274">
        <v>4.1210547606622701</v>
      </c>
      <c r="I5861" s="275" t="s">
        <v>252</v>
      </c>
      <c r="J5861" s="271">
        <v>7899</v>
      </c>
      <c r="K5861" s="272">
        <v>13462</v>
      </c>
    </row>
    <row r="5862" spans="2:11" s="256" customFormat="1" ht="13.5" customHeight="1" x14ac:dyDescent="0.2">
      <c r="B5862" s="273"/>
      <c r="C5862" s="273"/>
      <c r="D5862" s="273"/>
      <c r="E5862" s="273"/>
      <c r="F5862" s="273">
        <v>0.25734717457737999</v>
      </c>
      <c r="G5862" s="273">
        <v>0.26177051649602101</v>
      </c>
      <c r="H5862" s="274">
        <v>4.6243975801107799</v>
      </c>
      <c r="I5862" s="275" t="s">
        <v>253</v>
      </c>
      <c r="J5862" s="271">
        <v>7899</v>
      </c>
      <c r="K5862" s="272">
        <v>15544</v>
      </c>
    </row>
    <row r="5863" spans="2:11" s="256" customFormat="1" ht="13.5" customHeight="1" x14ac:dyDescent="0.2">
      <c r="B5863" s="273"/>
      <c r="C5863" s="273"/>
      <c r="D5863" s="273"/>
      <c r="E5863" s="273"/>
      <c r="F5863" s="273">
        <v>0</v>
      </c>
      <c r="G5863" s="273">
        <v>0</v>
      </c>
      <c r="H5863" s="274"/>
      <c r="I5863" s="275" t="s">
        <v>254</v>
      </c>
      <c r="J5863" s="271">
        <v>7899</v>
      </c>
      <c r="K5863" s="272">
        <v>12978</v>
      </c>
    </row>
    <row r="5864" spans="2:11" s="256" customFormat="1" ht="13.5" customHeight="1" x14ac:dyDescent="0.2">
      <c r="B5864" s="268">
        <v>4.5</v>
      </c>
      <c r="C5864" s="268">
        <v>2.5</v>
      </c>
      <c r="D5864" s="268"/>
      <c r="E5864" s="268"/>
      <c r="F5864" s="268">
        <v>30.913650862378198</v>
      </c>
      <c r="G5864" s="268">
        <v>30.115673401929698</v>
      </c>
      <c r="H5864" s="269">
        <v>2.71481508952566</v>
      </c>
      <c r="I5864" s="270" t="s">
        <v>237</v>
      </c>
      <c r="J5864" s="271">
        <v>7899</v>
      </c>
      <c r="K5864" s="272">
        <v>17726</v>
      </c>
    </row>
    <row r="5865" spans="2:11" s="256" customFormat="1" ht="13.5" customHeight="1" x14ac:dyDescent="0.2">
      <c r="B5865" s="273"/>
      <c r="C5865" s="273"/>
      <c r="D5865" s="273"/>
      <c r="E5865" s="273"/>
      <c r="F5865" s="273">
        <v>9.4155047477971507</v>
      </c>
      <c r="G5865" s="273">
        <v>8.2379398244199287</v>
      </c>
      <c r="H5865" s="274"/>
      <c r="I5865" s="275" t="s">
        <v>255</v>
      </c>
      <c r="J5865" s="271">
        <v>7899</v>
      </c>
      <c r="K5865" s="272">
        <v>17727</v>
      </c>
    </row>
    <row r="5866" spans="2:11" s="256" customFormat="1" ht="13.5" customHeight="1" x14ac:dyDescent="0.2">
      <c r="B5866" s="268"/>
      <c r="C5866" s="268"/>
      <c r="D5866" s="268"/>
      <c r="E5866" s="268"/>
      <c r="F5866" s="268">
        <v>21.498146114581097</v>
      </c>
      <c r="G5866" s="268">
        <v>21.877733577509801</v>
      </c>
      <c r="H5866" s="269">
        <v>3.90381781695076</v>
      </c>
      <c r="I5866" s="270" t="s">
        <v>256</v>
      </c>
      <c r="J5866" s="271">
        <v>7899</v>
      </c>
      <c r="K5866" s="272">
        <v>13592</v>
      </c>
    </row>
    <row r="5867" spans="2:11" s="256" customFormat="1" ht="13.5" customHeight="1" x14ac:dyDescent="0.2">
      <c r="B5867" s="273"/>
      <c r="C5867" s="273"/>
      <c r="D5867" s="273"/>
      <c r="E5867" s="273"/>
      <c r="F5867" s="273">
        <v>4.8669034530930091</v>
      </c>
      <c r="G5867" s="273">
        <v>4.9533073750925993</v>
      </c>
      <c r="H5867" s="274">
        <v>0.516068145608781</v>
      </c>
      <c r="I5867" s="275" t="s">
        <v>257</v>
      </c>
      <c r="J5867" s="271">
        <v>7899</v>
      </c>
      <c r="K5867" s="272">
        <v>11566</v>
      </c>
    </row>
    <row r="5868" spans="2:11" s="256" customFormat="1" ht="13.5" customHeight="1" x14ac:dyDescent="0.2">
      <c r="B5868" s="273"/>
      <c r="C5868" s="273"/>
      <c r="D5868" s="273"/>
      <c r="E5868" s="273"/>
      <c r="F5868" s="273">
        <v>8.9964774260578402</v>
      </c>
      <c r="G5868" s="273">
        <v>9.1654541464208101</v>
      </c>
      <c r="H5868" s="274">
        <v>5.0259309780216999</v>
      </c>
      <c r="I5868" s="275" t="s">
        <v>258</v>
      </c>
      <c r="J5868" s="271">
        <v>7899</v>
      </c>
      <c r="K5868" s="272">
        <v>13419</v>
      </c>
    </row>
    <row r="5869" spans="2:11" s="256" customFormat="1" ht="13.5" customHeight="1" x14ac:dyDescent="0.2">
      <c r="B5869" s="273"/>
      <c r="C5869" s="273"/>
      <c r="D5869" s="273"/>
      <c r="E5869" s="273"/>
      <c r="F5869" s="273">
        <v>0</v>
      </c>
      <c r="G5869" s="273">
        <v>0</v>
      </c>
      <c r="H5869" s="274"/>
      <c r="I5869" s="275" t="s">
        <v>259</v>
      </c>
      <c r="J5869" s="271">
        <v>7899</v>
      </c>
      <c r="K5869" s="272">
        <v>11568</v>
      </c>
    </row>
    <row r="5870" spans="2:11" s="256" customFormat="1" ht="13.5" customHeight="1" x14ac:dyDescent="0.2">
      <c r="B5870" s="273"/>
      <c r="C5870" s="273"/>
      <c r="D5870" s="273"/>
      <c r="E5870" s="273"/>
      <c r="F5870" s="273">
        <v>7.1948433270572796</v>
      </c>
      <c r="G5870" s="273">
        <v>7.3132638547822797</v>
      </c>
      <c r="H5870" s="274">
        <v>4.53667047906261</v>
      </c>
      <c r="I5870" s="275" t="s">
        <v>260</v>
      </c>
      <c r="J5870" s="271">
        <v>7899</v>
      </c>
      <c r="K5870" s="272">
        <v>12479</v>
      </c>
    </row>
    <row r="5871" spans="2:11" s="256" customFormat="1" ht="13.5" customHeight="1" x14ac:dyDescent="0.2">
      <c r="B5871" s="273"/>
      <c r="C5871" s="273"/>
      <c r="D5871" s="273"/>
      <c r="E5871" s="273"/>
      <c r="F5871" s="273">
        <v>0.13906345335287101</v>
      </c>
      <c r="G5871" s="273">
        <v>0.14114102777860299</v>
      </c>
      <c r="H5871" s="274">
        <v>6.16</v>
      </c>
      <c r="I5871" s="275" t="s">
        <v>261</v>
      </c>
      <c r="J5871" s="271">
        <v>7899</v>
      </c>
      <c r="K5871" s="272">
        <v>12480</v>
      </c>
    </row>
    <row r="5872" spans="2:11" s="256" customFormat="1" ht="13.5" customHeight="1" x14ac:dyDescent="0.2">
      <c r="B5872" s="273"/>
      <c r="C5872" s="273"/>
      <c r="D5872" s="273"/>
      <c r="E5872" s="273"/>
      <c r="F5872" s="273">
        <v>0</v>
      </c>
      <c r="G5872" s="273">
        <v>0</v>
      </c>
      <c r="H5872" s="274"/>
      <c r="I5872" s="275" t="s">
        <v>262</v>
      </c>
      <c r="J5872" s="271">
        <v>7899</v>
      </c>
      <c r="K5872" s="272">
        <v>11578</v>
      </c>
    </row>
    <row r="5873" spans="2:11" s="256" customFormat="1" ht="13.5" customHeight="1" x14ac:dyDescent="0.2">
      <c r="B5873" s="273"/>
      <c r="C5873" s="273"/>
      <c r="D5873" s="273"/>
      <c r="E5873" s="273"/>
      <c r="F5873" s="273">
        <v>0</v>
      </c>
      <c r="G5873" s="273">
        <v>0</v>
      </c>
      <c r="H5873" s="274"/>
      <c r="I5873" s="275" t="s">
        <v>263</v>
      </c>
      <c r="J5873" s="271">
        <v>7899</v>
      </c>
      <c r="K5873" s="272">
        <v>12497</v>
      </c>
    </row>
    <row r="5874" spans="2:11" s="256" customFormat="1" ht="13.5" customHeight="1" x14ac:dyDescent="0.2">
      <c r="B5874" s="273"/>
      <c r="C5874" s="273"/>
      <c r="D5874" s="273"/>
      <c r="E5874" s="273"/>
      <c r="F5874" s="273">
        <v>0.30085845502007402</v>
      </c>
      <c r="G5874" s="273">
        <v>0.30456717343551198</v>
      </c>
      <c r="H5874" s="274">
        <v>8.9751614550614001</v>
      </c>
      <c r="I5874" s="275" t="s">
        <v>264</v>
      </c>
      <c r="J5874" s="271">
        <v>7899</v>
      </c>
      <c r="K5874" s="272">
        <v>15546</v>
      </c>
    </row>
    <row r="5875" spans="2:11" s="256" customFormat="1" ht="13.5" customHeight="1" x14ac:dyDescent="0.2">
      <c r="B5875" s="273"/>
      <c r="C5875" s="273"/>
      <c r="D5875" s="273">
        <v>2</v>
      </c>
      <c r="E5875" s="273">
        <v>0</v>
      </c>
      <c r="F5875" s="273">
        <v>0</v>
      </c>
      <c r="G5875" s="273">
        <v>0</v>
      </c>
      <c r="H5875" s="274"/>
      <c r="I5875" s="275" t="s">
        <v>265</v>
      </c>
      <c r="J5875" s="271">
        <v>7899</v>
      </c>
      <c r="K5875" s="272">
        <v>12481</v>
      </c>
    </row>
    <row r="5876" spans="2:11" s="256" customFormat="1" ht="13.5" customHeight="1" x14ac:dyDescent="0.2">
      <c r="B5876" s="268"/>
      <c r="C5876" s="268"/>
      <c r="D5876" s="268"/>
      <c r="E5876" s="268"/>
      <c r="F5876" s="268">
        <v>8.43372634105787</v>
      </c>
      <c r="G5876" s="268">
        <v>8.1949949546048604</v>
      </c>
      <c r="H5876" s="269">
        <v>2.7747496169777097</v>
      </c>
      <c r="I5876" s="270" t="s">
        <v>266</v>
      </c>
      <c r="J5876" s="271">
        <v>7899</v>
      </c>
      <c r="K5876" s="272">
        <v>13594</v>
      </c>
    </row>
    <row r="5877" spans="2:11" s="256" customFormat="1" ht="13.5" customHeight="1" x14ac:dyDescent="0.2">
      <c r="B5877" s="273"/>
      <c r="C5877" s="273"/>
      <c r="D5877" s="273"/>
      <c r="E5877" s="273"/>
      <c r="F5877" s="273">
        <v>1.01995675528668</v>
      </c>
      <c r="G5877" s="273">
        <v>1.0432217171453799</v>
      </c>
      <c r="H5877" s="274">
        <v>0.56493346803985101</v>
      </c>
      <c r="I5877" s="275" t="s">
        <v>267</v>
      </c>
      <c r="J5877" s="271">
        <v>7899</v>
      </c>
      <c r="K5877" s="272">
        <v>15609</v>
      </c>
    </row>
    <row r="5878" spans="2:11" s="256" customFormat="1" ht="13.5" customHeight="1" x14ac:dyDescent="0.2">
      <c r="B5878" s="273"/>
      <c r="C5878" s="273"/>
      <c r="D5878" s="273"/>
      <c r="E5878" s="273"/>
      <c r="F5878" s="273">
        <v>7.41117465302806</v>
      </c>
      <c r="G5878" s="273">
        <v>7.5770273295023394</v>
      </c>
      <c r="H5878" s="274">
        <v>2.6404622846178802</v>
      </c>
      <c r="I5878" s="275" t="s">
        <v>268</v>
      </c>
      <c r="J5878" s="271">
        <v>7899</v>
      </c>
      <c r="K5878" s="272">
        <v>11524</v>
      </c>
    </row>
    <row r="5879" spans="2:11" s="256" customFormat="1" ht="13.5" customHeight="1" x14ac:dyDescent="0.2">
      <c r="B5879" s="273"/>
      <c r="C5879" s="273"/>
      <c r="D5879" s="273"/>
      <c r="E5879" s="273"/>
      <c r="F5879" s="273">
        <v>0.71417056187606898</v>
      </c>
      <c r="G5879" s="273">
        <v>0.72461426769443815</v>
      </c>
      <c r="H5879" s="274">
        <v>4.4372331875020299</v>
      </c>
      <c r="I5879" s="275" t="s">
        <v>269</v>
      </c>
      <c r="J5879" s="271">
        <v>7899</v>
      </c>
      <c r="K5879" s="272">
        <v>15745</v>
      </c>
    </row>
    <row r="5880" spans="2:11" s="256" customFormat="1" ht="13.5" customHeight="1" x14ac:dyDescent="0.2">
      <c r="B5880" s="273"/>
      <c r="C5880" s="273"/>
      <c r="D5880" s="273"/>
      <c r="E5880" s="273"/>
      <c r="F5880" s="273">
        <v>0.15607634428634401</v>
      </c>
      <c r="G5880" s="273">
        <v>0.159452660899425</v>
      </c>
      <c r="H5880" s="274">
        <v>0.56000000000000005</v>
      </c>
      <c r="I5880" s="275" t="s">
        <v>270</v>
      </c>
      <c r="J5880" s="271">
        <v>7899</v>
      </c>
      <c r="K5880" s="272">
        <v>15545</v>
      </c>
    </row>
    <row r="5881" spans="2:11" s="256" customFormat="1" ht="13.5" customHeight="1" x14ac:dyDescent="0.2">
      <c r="B5881" s="268"/>
      <c r="C5881" s="268"/>
      <c r="D5881" s="268"/>
      <c r="E5881" s="268"/>
      <c r="F5881" s="268">
        <v>33.730677494767299</v>
      </c>
      <c r="G5881" s="268">
        <v>34.274692290193101</v>
      </c>
      <c r="H5881" s="269"/>
      <c r="I5881" s="270" t="s">
        <v>238</v>
      </c>
      <c r="J5881" s="271">
        <v>7899</v>
      </c>
      <c r="K5881" s="272">
        <v>13595</v>
      </c>
    </row>
    <row r="5882" spans="2:11" s="256" customFormat="1" ht="13.5" customHeight="1" x14ac:dyDescent="0.2">
      <c r="B5882" s="273"/>
      <c r="C5882" s="273"/>
      <c r="D5882" s="273"/>
      <c r="E5882" s="273"/>
      <c r="F5882" s="273">
        <v>0</v>
      </c>
      <c r="G5882" s="273">
        <v>0</v>
      </c>
      <c r="H5882" s="274"/>
      <c r="I5882" s="275" t="s">
        <v>271</v>
      </c>
      <c r="J5882" s="271">
        <v>7899</v>
      </c>
      <c r="K5882" s="272">
        <v>15610</v>
      </c>
    </row>
    <row r="5883" spans="2:11" s="256" customFormat="1" ht="13.5" customHeight="1" x14ac:dyDescent="0.2">
      <c r="B5883" s="273"/>
      <c r="C5883" s="273"/>
      <c r="D5883" s="273"/>
      <c r="E5883" s="273"/>
      <c r="F5883" s="273">
        <v>12.962683723581499</v>
      </c>
      <c r="G5883" s="273">
        <v>13.160654234456498</v>
      </c>
      <c r="H5883" s="274"/>
      <c r="I5883" s="275" t="s">
        <v>246</v>
      </c>
      <c r="J5883" s="271">
        <v>7899</v>
      </c>
      <c r="K5883" s="272">
        <v>15611</v>
      </c>
    </row>
    <row r="5884" spans="2:11" s="256" customFormat="1" ht="13.5" customHeight="1" x14ac:dyDescent="0.2">
      <c r="B5884" s="273"/>
      <c r="C5884" s="273"/>
      <c r="D5884" s="273"/>
      <c r="E5884" s="273"/>
      <c r="F5884" s="273">
        <v>20.7679937711858</v>
      </c>
      <c r="G5884" s="273">
        <v>21.1140380557366</v>
      </c>
      <c r="H5884" s="274"/>
      <c r="I5884" s="275" t="s">
        <v>272</v>
      </c>
      <c r="J5884" s="271">
        <v>7899</v>
      </c>
      <c r="K5884" s="272">
        <v>15608</v>
      </c>
    </row>
    <row r="5885" spans="2:11" s="256" customFormat="1" ht="13.5" customHeight="1" x14ac:dyDescent="0.2">
      <c r="B5885" s="268"/>
      <c r="C5885" s="268"/>
      <c r="D5885" s="268">
        <v>8</v>
      </c>
      <c r="E5885" s="268">
        <v>0</v>
      </c>
      <c r="F5885" s="268">
        <v>0.36590820233745402</v>
      </c>
      <c r="G5885" s="268">
        <v>0.37018606358939998</v>
      </c>
      <c r="H5885" s="269"/>
      <c r="I5885" s="270" t="s">
        <v>273</v>
      </c>
      <c r="J5885" s="271">
        <v>7899</v>
      </c>
      <c r="K5885" s="272">
        <v>15584</v>
      </c>
    </row>
    <row r="5886" spans="2:11" s="256" customFormat="1" ht="13.5" customHeight="1" x14ac:dyDescent="0.2">
      <c r="B5886" s="268"/>
      <c r="C5886" s="268"/>
      <c r="D5886" s="268"/>
      <c r="E5886" s="268"/>
      <c r="F5886" s="268">
        <v>0</v>
      </c>
      <c r="G5886" s="268">
        <v>0</v>
      </c>
      <c r="H5886" s="269"/>
      <c r="I5886" s="270" t="s">
        <v>274</v>
      </c>
      <c r="J5886" s="271">
        <v>7899</v>
      </c>
      <c r="K5886" s="272">
        <v>17728</v>
      </c>
    </row>
    <row r="5887" spans="2:11" s="256" customFormat="1" ht="13.5" customHeight="1" x14ac:dyDescent="0.2">
      <c r="B5887" s="268"/>
      <c r="C5887" s="268"/>
      <c r="D5887" s="268"/>
      <c r="E5887" s="268"/>
      <c r="F5887" s="268">
        <v>-12.312597497143301</v>
      </c>
      <c r="G5887" s="268">
        <v>-12.607343904473099</v>
      </c>
      <c r="H5887" s="269"/>
      <c r="I5887" s="270" t="s">
        <v>275</v>
      </c>
      <c r="J5887" s="271">
        <v>7899</v>
      </c>
      <c r="K5887" s="272">
        <v>15624</v>
      </c>
    </row>
    <row r="5888" spans="2:11" s="256" customFormat="1" ht="13.5" customHeight="1" x14ac:dyDescent="0.2">
      <c r="B5888" s="268"/>
      <c r="C5888" s="268"/>
      <c r="D5888" s="268">
        <v>8</v>
      </c>
      <c r="E5888" s="268">
        <v>1</v>
      </c>
      <c r="F5888" s="268">
        <v>8.5478527743778692</v>
      </c>
      <c r="G5888" s="268">
        <v>6.9286188037831993</v>
      </c>
      <c r="H5888" s="269"/>
      <c r="I5888" s="270" t="s">
        <v>276</v>
      </c>
      <c r="J5888" s="271">
        <v>7899</v>
      </c>
      <c r="K5888" s="272">
        <v>15644</v>
      </c>
    </row>
    <row r="5889" spans="2:11" s="256" customFormat="1" ht="13.5" customHeight="1" x14ac:dyDescent="0.2">
      <c r="B5889" s="268"/>
      <c r="C5889" s="268"/>
      <c r="D5889" s="268">
        <v>41</v>
      </c>
      <c r="E5889" s="268">
        <v>35</v>
      </c>
      <c r="F5889" s="268">
        <v>33.978045591213807</v>
      </c>
      <c r="G5889" s="268">
        <v>34.619745076820699</v>
      </c>
      <c r="H5889" s="269">
        <v>3.9285842767377099</v>
      </c>
      <c r="I5889" s="270" t="s">
        <v>239</v>
      </c>
      <c r="J5889" s="271">
        <v>7899</v>
      </c>
      <c r="K5889" s="272">
        <v>15704</v>
      </c>
    </row>
    <row r="5890" spans="2:11" s="256" customFormat="1" ht="13.5" customHeight="1" x14ac:dyDescent="0.2">
      <c r="B5890" s="268"/>
      <c r="C5890" s="268"/>
      <c r="D5890" s="268"/>
      <c r="E5890" s="268"/>
      <c r="F5890" s="268">
        <v>1.1546623619530398</v>
      </c>
      <c r="G5890" s="268">
        <v>1.17137985878388</v>
      </c>
      <c r="H5890" s="269">
        <v>3.6235870375906796</v>
      </c>
      <c r="I5890" s="270" t="s">
        <v>277</v>
      </c>
      <c r="J5890" s="271">
        <v>7899</v>
      </c>
      <c r="K5890" s="272">
        <v>15749</v>
      </c>
    </row>
    <row r="5891" spans="2:11" s="256" customFormat="1" ht="13.5" customHeight="1" x14ac:dyDescent="0.2">
      <c r="B5891" s="268"/>
      <c r="C5891" s="268"/>
      <c r="D5891" s="268"/>
      <c r="E5891" s="268"/>
      <c r="F5891" s="268">
        <v>100</v>
      </c>
      <c r="G5891" s="268">
        <v>100</v>
      </c>
      <c r="H5891" s="269">
        <v>2.2665568039009303</v>
      </c>
      <c r="I5891" s="270" t="s">
        <v>278</v>
      </c>
      <c r="J5891" s="271">
        <v>7899</v>
      </c>
      <c r="K5891" s="272">
        <v>11258</v>
      </c>
    </row>
    <row r="5892" spans="2:11" s="256" customFormat="1" ht="13.5" customHeight="1" x14ac:dyDescent="0.2">
      <c r="B5892" s="268"/>
      <c r="C5892" s="268"/>
      <c r="D5892" s="268">
        <v>28</v>
      </c>
      <c r="E5892" s="268">
        <v>18</v>
      </c>
      <c r="F5892" s="268">
        <v>23.377515937303599</v>
      </c>
      <c r="G5892" s="268">
        <v>23.806757765613597</v>
      </c>
      <c r="H5892" s="269">
        <v>3.9854561526574095</v>
      </c>
      <c r="I5892" s="270" t="s">
        <v>240</v>
      </c>
      <c r="J5892" s="271">
        <v>7899</v>
      </c>
      <c r="K5892" s="272">
        <v>15705</v>
      </c>
    </row>
    <row r="5893" spans="2:11" s="256" customFormat="1" ht="13.5" customHeight="1" x14ac:dyDescent="0.2">
      <c r="B5893" s="268"/>
      <c r="C5893" s="268"/>
      <c r="D5893" s="268"/>
      <c r="E5893" s="268"/>
      <c r="F5893" s="268">
        <v>16.703610957298899</v>
      </c>
      <c r="G5893" s="268">
        <v>16.369292856173697</v>
      </c>
      <c r="H5893" s="269">
        <v>0.764761852273938</v>
      </c>
      <c r="I5893" s="270" t="s">
        <v>279</v>
      </c>
      <c r="J5893" s="271">
        <v>7899</v>
      </c>
      <c r="K5893" s="272">
        <v>16144</v>
      </c>
    </row>
    <row r="5894" spans="2:11" s="256" customFormat="1" ht="13.5" customHeight="1" x14ac:dyDescent="0.2">
      <c r="B5894" s="273"/>
      <c r="C5894" s="273"/>
      <c r="D5894" s="273"/>
      <c r="E5894" s="273"/>
      <c r="F5894" s="273">
        <v>-0.86765197341927902</v>
      </c>
      <c r="G5894" s="273">
        <v>-1.3093210206367301</v>
      </c>
      <c r="H5894" s="274"/>
      <c r="I5894" s="275" t="s">
        <v>508</v>
      </c>
      <c r="J5894" s="271">
        <v>7899</v>
      </c>
      <c r="K5894" s="272">
        <v>12755</v>
      </c>
    </row>
    <row r="5895" spans="2:11" s="256" customFormat="1" ht="13.5" customHeight="1" x14ac:dyDescent="0.2">
      <c r="B5895" s="273"/>
      <c r="C5895" s="273"/>
      <c r="D5895" s="273"/>
      <c r="E5895" s="273"/>
      <c r="F5895" s="273">
        <v>7.4472185731789389E-2</v>
      </c>
      <c r="G5895" s="273">
        <v>7.5403444363519798E-2</v>
      </c>
      <c r="H5895" s="274">
        <v>2.77</v>
      </c>
      <c r="I5895" s="275" t="s">
        <v>509</v>
      </c>
      <c r="J5895" s="271">
        <v>7899</v>
      </c>
      <c r="K5895" s="272">
        <v>12359</v>
      </c>
    </row>
    <row r="5896" spans="2:11" s="256" customFormat="1" ht="26.25" customHeight="1" x14ac:dyDescent="0.2"/>
    <row r="5897" spans="2:11" s="256" customFormat="1" ht="13.5" customHeight="1" x14ac:dyDescent="0.2">
      <c r="B5897" s="257"/>
      <c r="C5897" s="258"/>
      <c r="D5897" s="258"/>
      <c r="E5897" s="258"/>
      <c r="F5897" s="258"/>
      <c r="G5897" s="259"/>
      <c r="H5897" s="260" t="s">
        <v>449</v>
      </c>
      <c r="I5897" s="261"/>
      <c r="J5897" s="262" t="s">
        <v>228</v>
      </c>
      <c r="K5897" s="262" t="s">
        <v>229</v>
      </c>
    </row>
    <row r="5898" spans="2:11" s="256" customFormat="1" ht="13.5" customHeight="1" x14ac:dyDescent="0.2">
      <c r="B5898" s="263"/>
      <c r="C5898" s="264"/>
      <c r="D5898" s="264"/>
      <c r="E5898" s="264"/>
      <c r="F5898" s="369" t="s">
        <v>693</v>
      </c>
      <c r="G5898" s="369"/>
      <c r="H5898" s="369"/>
      <c r="I5898" s="261"/>
      <c r="J5898" s="261"/>
      <c r="K5898" s="265"/>
    </row>
    <row r="5899" spans="2:11" s="256" customFormat="1" ht="13.5" customHeight="1" x14ac:dyDescent="0.2">
      <c r="B5899" s="367" t="s">
        <v>231</v>
      </c>
      <c r="C5899" s="367"/>
      <c r="D5899" s="367" t="s">
        <v>232</v>
      </c>
      <c r="E5899" s="367"/>
      <c r="F5899" s="266" t="s">
        <v>232</v>
      </c>
      <c r="G5899" s="266" t="s">
        <v>232</v>
      </c>
      <c r="H5899" s="368" t="s">
        <v>231</v>
      </c>
      <c r="I5899" s="267" t="s">
        <v>233</v>
      </c>
      <c r="J5899" s="261"/>
      <c r="K5899" s="265"/>
    </row>
    <row r="5900" spans="2:11" s="256" customFormat="1" ht="13.5" customHeight="1" x14ac:dyDescent="0.2">
      <c r="B5900" s="266" t="s">
        <v>234</v>
      </c>
      <c r="C5900" s="266" t="s">
        <v>235</v>
      </c>
      <c r="D5900" s="266" t="s">
        <v>234</v>
      </c>
      <c r="E5900" s="266" t="s">
        <v>235</v>
      </c>
      <c r="F5900" s="266" t="s">
        <v>592</v>
      </c>
      <c r="G5900" s="266" t="s">
        <v>594</v>
      </c>
      <c r="H5900" s="368"/>
      <c r="I5900" s="261"/>
      <c r="J5900" s="261"/>
      <c r="K5900" s="265"/>
    </row>
    <row r="5901" spans="2:11" s="256" customFormat="1" ht="13.5" customHeight="1" x14ac:dyDescent="0.2">
      <c r="B5901" s="268"/>
      <c r="C5901" s="268"/>
      <c r="D5901" s="268"/>
      <c r="E5901" s="268"/>
      <c r="F5901" s="268">
        <v>0</v>
      </c>
      <c r="G5901" s="268">
        <v>0</v>
      </c>
      <c r="H5901" s="269"/>
      <c r="I5901" s="270" t="s">
        <v>236</v>
      </c>
      <c r="J5901" s="271">
        <v>7902</v>
      </c>
      <c r="K5901" s="272">
        <v>13591</v>
      </c>
    </row>
    <row r="5902" spans="2:11" s="256" customFormat="1" ht="13.5" customHeight="1" x14ac:dyDescent="0.2">
      <c r="B5902" s="268"/>
      <c r="C5902" s="268"/>
      <c r="D5902" s="268"/>
      <c r="E5902" s="268"/>
      <c r="F5902" s="268">
        <v>0</v>
      </c>
      <c r="G5902" s="268">
        <v>0</v>
      </c>
      <c r="H5902" s="269"/>
      <c r="I5902" s="270" t="s">
        <v>250</v>
      </c>
      <c r="J5902" s="271">
        <v>7902</v>
      </c>
      <c r="K5902" s="272">
        <v>19967</v>
      </c>
    </row>
    <row r="5903" spans="2:11" s="256" customFormat="1" ht="13.5" customHeight="1" x14ac:dyDescent="0.2">
      <c r="B5903" s="273"/>
      <c r="C5903" s="273"/>
      <c r="D5903" s="273"/>
      <c r="E5903" s="273"/>
      <c r="F5903" s="273">
        <v>0</v>
      </c>
      <c r="G5903" s="273">
        <v>0</v>
      </c>
      <c r="H5903" s="274"/>
      <c r="I5903" s="275" t="s">
        <v>251</v>
      </c>
      <c r="J5903" s="271">
        <v>7902</v>
      </c>
      <c r="K5903" s="272">
        <v>15744</v>
      </c>
    </row>
    <row r="5904" spans="2:11" s="256" customFormat="1" ht="13.5" customHeight="1" x14ac:dyDescent="0.2">
      <c r="B5904" s="273"/>
      <c r="C5904" s="273"/>
      <c r="D5904" s="273"/>
      <c r="E5904" s="273"/>
      <c r="F5904" s="273">
        <v>0</v>
      </c>
      <c r="G5904" s="273">
        <v>0</v>
      </c>
      <c r="H5904" s="274"/>
      <c r="I5904" s="275" t="s">
        <v>252</v>
      </c>
      <c r="J5904" s="271">
        <v>7902</v>
      </c>
      <c r="K5904" s="272">
        <v>13462</v>
      </c>
    </row>
    <row r="5905" spans="2:11" s="256" customFormat="1" ht="13.5" customHeight="1" x14ac:dyDescent="0.2">
      <c r="B5905" s="273"/>
      <c r="C5905" s="273"/>
      <c r="D5905" s="273"/>
      <c r="E5905" s="273"/>
      <c r="F5905" s="273">
        <v>0</v>
      </c>
      <c r="G5905" s="273">
        <v>0</v>
      </c>
      <c r="H5905" s="274"/>
      <c r="I5905" s="275" t="s">
        <v>253</v>
      </c>
      <c r="J5905" s="271">
        <v>7902</v>
      </c>
      <c r="K5905" s="272">
        <v>15544</v>
      </c>
    </row>
    <row r="5906" spans="2:11" s="256" customFormat="1" ht="13.5" customHeight="1" x14ac:dyDescent="0.2">
      <c r="B5906" s="273"/>
      <c r="C5906" s="273"/>
      <c r="D5906" s="273"/>
      <c r="E5906" s="273"/>
      <c r="F5906" s="273">
        <v>0</v>
      </c>
      <c r="G5906" s="273">
        <v>0</v>
      </c>
      <c r="H5906" s="274"/>
      <c r="I5906" s="275" t="s">
        <v>254</v>
      </c>
      <c r="J5906" s="271">
        <v>7902</v>
      </c>
      <c r="K5906" s="272">
        <v>12978</v>
      </c>
    </row>
    <row r="5907" spans="2:11" s="256" customFormat="1" ht="13.5" customHeight="1" x14ac:dyDescent="0.2">
      <c r="B5907" s="268"/>
      <c r="C5907" s="268"/>
      <c r="D5907" s="268"/>
      <c r="E5907" s="268"/>
      <c r="F5907" s="268">
        <v>6.383212570491299</v>
      </c>
      <c r="G5907" s="268">
        <v>5.9034332135632299</v>
      </c>
      <c r="H5907" s="269"/>
      <c r="I5907" s="270" t="s">
        <v>237</v>
      </c>
      <c r="J5907" s="271">
        <v>7902</v>
      </c>
      <c r="K5907" s="272">
        <v>17726</v>
      </c>
    </row>
    <row r="5908" spans="2:11" s="256" customFormat="1" ht="13.5" customHeight="1" x14ac:dyDescent="0.2">
      <c r="B5908" s="273"/>
      <c r="C5908" s="273"/>
      <c r="D5908" s="273"/>
      <c r="E5908" s="273"/>
      <c r="F5908" s="273">
        <v>6.383212570491299</v>
      </c>
      <c r="G5908" s="273">
        <v>5.9034332135632299</v>
      </c>
      <c r="H5908" s="274"/>
      <c r="I5908" s="275" t="s">
        <v>255</v>
      </c>
      <c r="J5908" s="271">
        <v>7902</v>
      </c>
      <c r="K5908" s="272">
        <v>17727</v>
      </c>
    </row>
    <row r="5909" spans="2:11" s="256" customFormat="1" ht="13.5" customHeight="1" x14ac:dyDescent="0.2">
      <c r="B5909" s="268"/>
      <c r="C5909" s="268"/>
      <c r="D5909" s="268"/>
      <c r="E5909" s="268"/>
      <c r="F5909" s="268">
        <v>0</v>
      </c>
      <c r="G5909" s="268">
        <v>0</v>
      </c>
      <c r="H5909" s="269"/>
      <c r="I5909" s="270" t="s">
        <v>256</v>
      </c>
      <c r="J5909" s="271">
        <v>7902</v>
      </c>
      <c r="K5909" s="272">
        <v>13592</v>
      </c>
    </row>
    <row r="5910" spans="2:11" s="256" customFormat="1" ht="13.5" customHeight="1" x14ac:dyDescent="0.2">
      <c r="B5910" s="273"/>
      <c r="C5910" s="273"/>
      <c r="D5910" s="273"/>
      <c r="E5910" s="273"/>
      <c r="F5910" s="273">
        <v>0</v>
      </c>
      <c r="G5910" s="273">
        <v>0</v>
      </c>
      <c r="H5910" s="274"/>
      <c r="I5910" s="275" t="s">
        <v>257</v>
      </c>
      <c r="J5910" s="271">
        <v>7902</v>
      </c>
      <c r="K5910" s="272">
        <v>11566</v>
      </c>
    </row>
    <row r="5911" spans="2:11" s="256" customFormat="1" ht="13.5" customHeight="1" x14ac:dyDescent="0.2">
      <c r="B5911" s="273"/>
      <c r="C5911" s="273"/>
      <c r="D5911" s="273"/>
      <c r="E5911" s="273"/>
      <c r="F5911" s="273">
        <v>0</v>
      </c>
      <c r="G5911" s="273">
        <v>0</v>
      </c>
      <c r="H5911" s="274"/>
      <c r="I5911" s="275" t="s">
        <v>258</v>
      </c>
      <c r="J5911" s="271">
        <v>7902</v>
      </c>
      <c r="K5911" s="272">
        <v>13419</v>
      </c>
    </row>
    <row r="5912" spans="2:11" s="256" customFormat="1" ht="13.5" customHeight="1" x14ac:dyDescent="0.2">
      <c r="B5912" s="273"/>
      <c r="C5912" s="273"/>
      <c r="D5912" s="273"/>
      <c r="E5912" s="273"/>
      <c r="F5912" s="273">
        <v>0</v>
      </c>
      <c r="G5912" s="273">
        <v>0</v>
      </c>
      <c r="H5912" s="274"/>
      <c r="I5912" s="275" t="s">
        <v>259</v>
      </c>
      <c r="J5912" s="271">
        <v>7902</v>
      </c>
      <c r="K5912" s="272">
        <v>11568</v>
      </c>
    </row>
    <row r="5913" spans="2:11" s="256" customFormat="1" ht="13.5" customHeight="1" x14ac:dyDescent="0.2">
      <c r="B5913" s="273"/>
      <c r="C5913" s="273"/>
      <c r="D5913" s="273"/>
      <c r="E5913" s="273"/>
      <c r="F5913" s="273">
        <v>0</v>
      </c>
      <c r="G5913" s="273">
        <v>0</v>
      </c>
      <c r="H5913" s="274"/>
      <c r="I5913" s="275" t="s">
        <v>260</v>
      </c>
      <c r="J5913" s="271">
        <v>7902</v>
      </c>
      <c r="K5913" s="272">
        <v>12479</v>
      </c>
    </row>
    <row r="5914" spans="2:11" s="256" customFormat="1" ht="13.5" customHeight="1" x14ac:dyDescent="0.2">
      <c r="B5914" s="273"/>
      <c r="C5914" s="273"/>
      <c r="D5914" s="273"/>
      <c r="E5914" s="273"/>
      <c r="F5914" s="273">
        <v>0</v>
      </c>
      <c r="G5914" s="273">
        <v>0</v>
      </c>
      <c r="H5914" s="274"/>
      <c r="I5914" s="275" t="s">
        <v>261</v>
      </c>
      <c r="J5914" s="271">
        <v>7902</v>
      </c>
      <c r="K5914" s="272">
        <v>12480</v>
      </c>
    </row>
    <row r="5915" spans="2:11" s="256" customFormat="1" ht="13.5" customHeight="1" x14ac:dyDescent="0.2">
      <c r="B5915" s="273"/>
      <c r="C5915" s="273"/>
      <c r="D5915" s="273"/>
      <c r="E5915" s="273"/>
      <c r="F5915" s="273">
        <v>0</v>
      </c>
      <c r="G5915" s="273">
        <v>0</v>
      </c>
      <c r="H5915" s="274"/>
      <c r="I5915" s="275" t="s">
        <v>262</v>
      </c>
      <c r="J5915" s="271">
        <v>7902</v>
      </c>
      <c r="K5915" s="272">
        <v>11578</v>
      </c>
    </row>
    <row r="5916" spans="2:11" s="256" customFormat="1" ht="13.5" customHeight="1" x14ac:dyDescent="0.2">
      <c r="B5916" s="273"/>
      <c r="C5916" s="273"/>
      <c r="D5916" s="273"/>
      <c r="E5916" s="273"/>
      <c r="F5916" s="273">
        <v>0</v>
      </c>
      <c r="G5916" s="273">
        <v>0</v>
      </c>
      <c r="H5916" s="274"/>
      <c r="I5916" s="275" t="s">
        <v>263</v>
      </c>
      <c r="J5916" s="271">
        <v>7902</v>
      </c>
      <c r="K5916" s="272">
        <v>12497</v>
      </c>
    </row>
    <row r="5917" spans="2:11" s="256" customFormat="1" ht="13.5" customHeight="1" x14ac:dyDescent="0.2">
      <c r="B5917" s="273"/>
      <c r="C5917" s="273"/>
      <c r="D5917" s="273"/>
      <c r="E5917" s="273"/>
      <c r="F5917" s="273">
        <v>0</v>
      </c>
      <c r="G5917" s="273">
        <v>0</v>
      </c>
      <c r="H5917" s="274"/>
      <c r="I5917" s="275" t="s">
        <v>264</v>
      </c>
      <c r="J5917" s="271">
        <v>7902</v>
      </c>
      <c r="K5917" s="272">
        <v>15546</v>
      </c>
    </row>
    <row r="5918" spans="2:11" s="256" customFormat="1" ht="13.5" customHeight="1" x14ac:dyDescent="0.2">
      <c r="B5918" s="273"/>
      <c r="C5918" s="273"/>
      <c r="D5918" s="273">
        <v>2</v>
      </c>
      <c r="E5918" s="273">
        <v>0</v>
      </c>
      <c r="F5918" s="273">
        <v>0</v>
      </c>
      <c r="G5918" s="273">
        <v>0</v>
      </c>
      <c r="H5918" s="274"/>
      <c r="I5918" s="275" t="s">
        <v>265</v>
      </c>
      <c r="J5918" s="271">
        <v>7902</v>
      </c>
      <c r="K5918" s="272">
        <v>12481</v>
      </c>
    </row>
    <row r="5919" spans="2:11" s="256" customFormat="1" ht="13.5" customHeight="1" x14ac:dyDescent="0.2">
      <c r="B5919" s="268"/>
      <c r="C5919" s="268"/>
      <c r="D5919" s="268"/>
      <c r="E5919" s="268"/>
      <c r="F5919" s="268">
        <v>-0.14827211553169101</v>
      </c>
      <c r="G5919" s="268">
        <v>-0.75700983294295698</v>
      </c>
      <c r="H5919" s="269"/>
      <c r="I5919" s="270" t="s">
        <v>266</v>
      </c>
      <c r="J5919" s="271">
        <v>7902</v>
      </c>
      <c r="K5919" s="272">
        <v>13594</v>
      </c>
    </row>
    <row r="5920" spans="2:11" s="256" customFormat="1" ht="13.5" customHeight="1" x14ac:dyDescent="0.2">
      <c r="B5920" s="273"/>
      <c r="C5920" s="273"/>
      <c r="D5920" s="273"/>
      <c r="E5920" s="273"/>
      <c r="F5920" s="273">
        <v>0</v>
      </c>
      <c r="G5920" s="273">
        <v>0</v>
      </c>
      <c r="H5920" s="274"/>
      <c r="I5920" s="275" t="s">
        <v>267</v>
      </c>
      <c r="J5920" s="271">
        <v>7902</v>
      </c>
      <c r="K5920" s="272">
        <v>15609</v>
      </c>
    </row>
    <row r="5921" spans="2:11" s="256" customFormat="1" ht="13.5" customHeight="1" x14ac:dyDescent="0.2">
      <c r="B5921" s="273"/>
      <c r="C5921" s="273"/>
      <c r="D5921" s="273"/>
      <c r="E5921" s="273"/>
      <c r="F5921" s="273">
        <v>0</v>
      </c>
      <c r="G5921" s="273">
        <v>0</v>
      </c>
      <c r="H5921" s="274"/>
      <c r="I5921" s="275" t="s">
        <v>268</v>
      </c>
      <c r="J5921" s="271">
        <v>7902</v>
      </c>
      <c r="K5921" s="272">
        <v>11524</v>
      </c>
    </row>
    <row r="5922" spans="2:11" s="256" customFormat="1" ht="13.5" customHeight="1" x14ac:dyDescent="0.2">
      <c r="B5922" s="273"/>
      <c r="C5922" s="273"/>
      <c r="D5922" s="273"/>
      <c r="E5922" s="273"/>
      <c r="F5922" s="273">
        <v>0</v>
      </c>
      <c r="G5922" s="273">
        <v>0</v>
      </c>
      <c r="H5922" s="274"/>
      <c r="I5922" s="275" t="s">
        <v>269</v>
      </c>
      <c r="J5922" s="271">
        <v>7902</v>
      </c>
      <c r="K5922" s="272">
        <v>15745</v>
      </c>
    </row>
    <row r="5923" spans="2:11" s="256" customFormat="1" ht="13.5" customHeight="1" x14ac:dyDescent="0.2">
      <c r="B5923" s="273"/>
      <c r="C5923" s="273"/>
      <c r="D5923" s="273"/>
      <c r="E5923" s="273"/>
      <c r="F5923" s="273">
        <v>0</v>
      </c>
      <c r="G5923" s="273">
        <v>0</v>
      </c>
      <c r="H5923" s="274"/>
      <c r="I5923" s="275" t="s">
        <v>270</v>
      </c>
      <c r="J5923" s="271">
        <v>7902</v>
      </c>
      <c r="K5923" s="272">
        <v>15545</v>
      </c>
    </row>
    <row r="5924" spans="2:11" s="256" customFormat="1" ht="13.5" customHeight="1" x14ac:dyDescent="0.2">
      <c r="B5924" s="268"/>
      <c r="C5924" s="268"/>
      <c r="D5924" s="268"/>
      <c r="E5924" s="268"/>
      <c r="F5924" s="268">
        <v>92.273955770796206</v>
      </c>
      <c r="G5924" s="268">
        <v>93.350701907792001</v>
      </c>
      <c r="H5924" s="269"/>
      <c r="I5924" s="270" t="s">
        <v>238</v>
      </c>
      <c r="J5924" s="271">
        <v>7902</v>
      </c>
      <c r="K5924" s="272">
        <v>13595</v>
      </c>
    </row>
    <row r="5925" spans="2:11" s="256" customFormat="1" ht="13.5" customHeight="1" x14ac:dyDescent="0.2">
      <c r="B5925" s="273"/>
      <c r="C5925" s="273"/>
      <c r="D5925" s="273"/>
      <c r="E5925" s="273"/>
      <c r="F5925" s="273">
        <v>0</v>
      </c>
      <c r="G5925" s="273">
        <v>0</v>
      </c>
      <c r="H5925" s="274"/>
      <c r="I5925" s="275" t="s">
        <v>271</v>
      </c>
      <c r="J5925" s="271">
        <v>7902</v>
      </c>
      <c r="K5925" s="272">
        <v>15610</v>
      </c>
    </row>
    <row r="5926" spans="2:11" s="256" customFormat="1" ht="13.5" customHeight="1" x14ac:dyDescent="0.2">
      <c r="B5926" s="273"/>
      <c r="C5926" s="273"/>
      <c r="D5926" s="273"/>
      <c r="E5926" s="273"/>
      <c r="F5926" s="273">
        <v>35.971984946367698</v>
      </c>
      <c r="G5926" s="273">
        <v>36.367282303378701</v>
      </c>
      <c r="H5926" s="274"/>
      <c r="I5926" s="275" t="s">
        <v>246</v>
      </c>
      <c r="J5926" s="271">
        <v>7902</v>
      </c>
      <c r="K5926" s="272">
        <v>15611</v>
      </c>
    </row>
    <row r="5927" spans="2:11" s="256" customFormat="1" ht="13.5" customHeight="1" x14ac:dyDescent="0.2">
      <c r="B5927" s="273"/>
      <c r="C5927" s="273"/>
      <c r="D5927" s="273"/>
      <c r="E5927" s="273"/>
      <c r="F5927" s="273">
        <v>56.301970824428494</v>
      </c>
      <c r="G5927" s="273">
        <v>56.983419604413292</v>
      </c>
      <c r="H5927" s="274"/>
      <c r="I5927" s="275" t="s">
        <v>272</v>
      </c>
      <c r="J5927" s="271">
        <v>7902</v>
      </c>
      <c r="K5927" s="272">
        <v>15608</v>
      </c>
    </row>
    <row r="5928" spans="2:11" s="256" customFormat="1" ht="13.5" customHeight="1" x14ac:dyDescent="0.2">
      <c r="B5928" s="268"/>
      <c r="C5928" s="268"/>
      <c r="D5928" s="268">
        <v>8</v>
      </c>
      <c r="E5928" s="268">
        <v>0</v>
      </c>
      <c r="F5928" s="268">
        <v>1.4911037742441597</v>
      </c>
      <c r="G5928" s="268">
        <v>1.5028747115877299</v>
      </c>
      <c r="H5928" s="269"/>
      <c r="I5928" s="270" t="s">
        <v>273</v>
      </c>
      <c r="J5928" s="271">
        <v>7902</v>
      </c>
      <c r="K5928" s="272">
        <v>15584</v>
      </c>
    </row>
    <row r="5929" spans="2:11" s="256" customFormat="1" ht="13.5" customHeight="1" x14ac:dyDescent="0.2">
      <c r="B5929" s="268"/>
      <c r="C5929" s="268"/>
      <c r="D5929" s="268"/>
      <c r="E5929" s="268"/>
      <c r="F5929" s="268">
        <v>0</v>
      </c>
      <c r="G5929" s="268">
        <v>0</v>
      </c>
      <c r="H5929" s="269"/>
      <c r="I5929" s="270" t="s">
        <v>274</v>
      </c>
      <c r="J5929" s="271">
        <v>7902</v>
      </c>
      <c r="K5929" s="272">
        <v>17728</v>
      </c>
    </row>
    <row r="5930" spans="2:11" s="256" customFormat="1" ht="13.5" customHeight="1" x14ac:dyDescent="0.2">
      <c r="B5930" s="268"/>
      <c r="C5930" s="268"/>
      <c r="D5930" s="268"/>
      <c r="E5930" s="268"/>
      <c r="F5930" s="268">
        <v>-28.215183167138303</v>
      </c>
      <c r="G5930" s="268">
        <v>-28.776916509357402</v>
      </c>
      <c r="H5930" s="269"/>
      <c r="I5930" s="270" t="s">
        <v>275</v>
      </c>
      <c r="J5930" s="271">
        <v>7902</v>
      </c>
      <c r="K5930" s="272">
        <v>15624</v>
      </c>
    </row>
    <row r="5931" spans="2:11" s="256" customFormat="1" ht="13.5" customHeight="1" x14ac:dyDescent="0.2">
      <c r="B5931" s="268"/>
      <c r="C5931" s="268"/>
      <c r="D5931" s="268">
        <v>9</v>
      </c>
      <c r="E5931" s="268">
        <v>1</v>
      </c>
      <c r="F5931" s="268">
        <v>6.2349404549596095</v>
      </c>
      <c r="G5931" s="268">
        <v>5.1464233806202691</v>
      </c>
      <c r="H5931" s="269"/>
      <c r="I5931" s="270" t="s">
        <v>276</v>
      </c>
      <c r="J5931" s="271">
        <v>7902</v>
      </c>
      <c r="K5931" s="272">
        <v>15644</v>
      </c>
    </row>
    <row r="5932" spans="2:11" s="256" customFormat="1" ht="13.5" customHeight="1" x14ac:dyDescent="0.2">
      <c r="B5932" s="268"/>
      <c r="C5932" s="268"/>
      <c r="D5932" s="268">
        <v>5</v>
      </c>
      <c r="E5932" s="268">
        <v>0</v>
      </c>
      <c r="F5932" s="268">
        <v>0</v>
      </c>
      <c r="G5932" s="268">
        <v>0</v>
      </c>
      <c r="H5932" s="269"/>
      <c r="I5932" s="270" t="s">
        <v>239</v>
      </c>
      <c r="J5932" s="271">
        <v>7902</v>
      </c>
      <c r="K5932" s="272">
        <v>15704</v>
      </c>
    </row>
    <row r="5933" spans="2:11" s="256" customFormat="1" ht="13.5" customHeight="1" x14ac:dyDescent="0.2">
      <c r="B5933" s="268"/>
      <c r="C5933" s="268"/>
      <c r="D5933" s="268"/>
      <c r="E5933" s="268"/>
      <c r="F5933" s="268">
        <v>1.4911037742441597</v>
      </c>
      <c r="G5933" s="268">
        <v>1.5028747115877299</v>
      </c>
      <c r="H5933" s="269"/>
      <c r="I5933" s="270" t="s">
        <v>277</v>
      </c>
      <c r="J5933" s="271">
        <v>7902</v>
      </c>
      <c r="K5933" s="272">
        <v>15749</v>
      </c>
    </row>
    <row r="5934" spans="2:11" s="256" customFormat="1" ht="13.5" customHeight="1" x14ac:dyDescent="0.2">
      <c r="B5934" s="268"/>
      <c r="C5934" s="268"/>
      <c r="D5934" s="268"/>
      <c r="E5934" s="268"/>
      <c r="F5934" s="268">
        <v>100</v>
      </c>
      <c r="G5934" s="268">
        <v>100</v>
      </c>
      <c r="H5934" s="269"/>
      <c r="I5934" s="270" t="s">
        <v>278</v>
      </c>
      <c r="J5934" s="271">
        <v>7902</v>
      </c>
      <c r="K5934" s="272">
        <v>11258</v>
      </c>
    </row>
    <row r="5935" spans="2:11" s="256" customFormat="1" ht="13.5" customHeight="1" x14ac:dyDescent="0.2">
      <c r="B5935" s="268"/>
      <c r="C5935" s="268"/>
      <c r="D5935" s="268"/>
      <c r="E5935" s="268"/>
      <c r="F5935" s="268">
        <v>0</v>
      </c>
      <c r="G5935" s="268">
        <v>0</v>
      </c>
      <c r="H5935" s="269"/>
      <c r="I5935" s="270" t="s">
        <v>240</v>
      </c>
      <c r="J5935" s="271">
        <v>7902</v>
      </c>
      <c r="K5935" s="272">
        <v>15705</v>
      </c>
    </row>
    <row r="5936" spans="2:11" s="256" customFormat="1" ht="13.5" customHeight="1" x14ac:dyDescent="0.2">
      <c r="B5936" s="268"/>
      <c r="C5936" s="268"/>
      <c r="D5936" s="268"/>
      <c r="E5936" s="268"/>
      <c r="F5936" s="268">
        <v>28.483310888858298</v>
      </c>
      <c r="G5936" s="268">
        <v>27.918235568371898</v>
      </c>
      <c r="H5936" s="269"/>
      <c r="I5936" s="270" t="s">
        <v>279</v>
      </c>
      <c r="J5936" s="271">
        <v>7902</v>
      </c>
      <c r="K5936" s="272">
        <v>16144</v>
      </c>
    </row>
    <row r="5937" spans="2:11" s="256" customFormat="1" ht="13.5" customHeight="1" x14ac:dyDescent="0.2">
      <c r="B5937" s="273"/>
      <c r="C5937" s="273"/>
      <c r="D5937" s="273"/>
      <c r="E5937" s="273"/>
      <c r="F5937" s="273">
        <v>-0.14827211553169101</v>
      </c>
      <c r="G5937" s="273">
        <v>-0.75700983294295698</v>
      </c>
      <c r="H5937" s="274"/>
      <c r="I5937" s="275" t="s">
        <v>508</v>
      </c>
      <c r="J5937" s="271">
        <v>7902</v>
      </c>
      <c r="K5937" s="272">
        <v>12755</v>
      </c>
    </row>
    <row r="5938" spans="2:11" s="256" customFormat="1" ht="13.5" customHeight="1" x14ac:dyDescent="0.2">
      <c r="B5938" s="273"/>
      <c r="C5938" s="273"/>
      <c r="D5938" s="273"/>
      <c r="E5938" s="273"/>
      <c r="F5938" s="273">
        <v>0</v>
      </c>
      <c r="G5938" s="273">
        <v>0</v>
      </c>
      <c r="H5938" s="274"/>
      <c r="I5938" s="275" t="s">
        <v>509</v>
      </c>
      <c r="J5938" s="271">
        <v>7902</v>
      </c>
      <c r="K5938" s="272">
        <v>12359</v>
      </c>
    </row>
    <row r="5939" spans="2:11" s="256" customFormat="1" ht="26.25" customHeight="1" x14ac:dyDescent="0.2"/>
    <row r="5940" spans="2:11" s="256" customFormat="1" ht="13.5" customHeight="1" x14ac:dyDescent="0.2">
      <c r="B5940" s="257"/>
      <c r="C5940" s="258"/>
      <c r="D5940" s="258"/>
      <c r="E5940" s="258"/>
      <c r="F5940" s="258"/>
      <c r="G5940" s="259"/>
      <c r="H5940" s="260" t="s">
        <v>450</v>
      </c>
      <c r="I5940" s="261"/>
      <c r="J5940" s="262" t="s">
        <v>228</v>
      </c>
      <c r="K5940" s="262" t="s">
        <v>229</v>
      </c>
    </row>
    <row r="5941" spans="2:11" s="256" customFormat="1" ht="13.5" customHeight="1" x14ac:dyDescent="0.2">
      <c r="B5941" s="263"/>
      <c r="C5941" s="264"/>
      <c r="D5941" s="264"/>
      <c r="E5941" s="264"/>
      <c r="F5941" s="369" t="s">
        <v>694</v>
      </c>
      <c r="G5941" s="369"/>
      <c r="H5941" s="369"/>
      <c r="I5941" s="261"/>
      <c r="J5941" s="261"/>
      <c r="K5941" s="265"/>
    </row>
    <row r="5942" spans="2:11" s="256" customFormat="1" ht="13.5" customHeight="1" x14ac:dyDescent="0.2">
      <c r="B5942" s="367" t="s">
        <v>231</v>
      </c>
      <c r="C5942" s="367"/>
      <c r="D5942" s="367" t="s">
        <v>232</v>
      </c>
      <c r="E5942" s="367"/>
      <c r="F5942" s="266" t="s">
        <v>232</v>
      </c>
      <c r="G5942" s="266" t="s">
        <v>232</v>
      </c>
      <c r="H5942" s="368" t="s">
        <v>231</v>
      </c>
      <c r="I5942" s="267" t="s">
        <v>233</v>
      </c>
      <c r="J5942" s="261"/>
      <c r="K5942" s="265"/>
    </row>
    <row r="5943" spans="2:11" s="256" customFormat="1" ht="13.5" customHeight="1" x14ac:dyDescent="0.2">
      <c r="B5943" s="266" t="s">
        <v>234</v>
      </c>
      <c r="C5943" s="266" t="s">
        <v>235</v>
      </c>
      <c r="D5943" s="266" t="s">
        <v>234</v>
      </c>
      <c r="E5943" s="266" t="s">
        <v>235</v>
      </c>
      <c r="F5943" s="266" t="s">
        <v>592</v>
      </c>
      <c r="G5943" s="266" t="s">
        <v>594</v>
      </c>
      <c r="H5943" s="368"/>
      <c r="I5943" s="261"/>
      <c r="J5943" s="261"/>
      <c r="K5943" s="265"/>
    </row>
    <row r="5944" spans="2:11" s="256" customFormat="1" ht="13.5" customHeight="1" x14ac:dyDescent="0.2">
      <c r="B5944" s="268">
        <v>6</v>
      </c>
      <c r="C5944" s="268">
        <v>4</v>
      </c>
      <c r="D5944" s="268"/>
      <c r="E5944" s="268"/>
      <c r="F5944" s="268">
        <v>45.775038934714196</v>
      </c>
      <c r="G5944" s="268">
        <v>45.873141611955198</v>
      </c>
      <c r="H5944" s="269">
        <v>4.6735119438813095</v>
      </c>
      <c r="I5944" s="270" t="s">
        <v>236</v>
      </c>
      <c r="J5944" s="271">
        <v>8003</v>
      </c>
      <c r="K5944" s="272">
        <v>13591</v>
      </c>
    </row>
    <row r="5945" spans="2:11" s="256" customFormat="1" ht="13.5" customHeight="1" x14ac:dyDescent="0.2">
      <c r="B5945" s="268"/>
      <c r="C5945" s="268"/>
      <c r="D5945" s="268"/>
      <c r="E5945" s="268"/>
      <c r="F5945" s="268">
        <v>45.775038934714196</v>
      </c>
      <c r="G5945" s="268">
        <v>45.873141611955198</v>
      </c>
      <c r="H5945" s="269">
        <v>4.6735119438813095</v>
      </c>
      <c r="I5945" s="270" t="s">
        <v>250</v>
      </c>
      <c r="J5945" s="271">
        <v>8003</v>
      </c>
      <c r="K5945" s="272">
        <v>19967</v>
      </c>
    </row>
    <row r="5946" spans="2:11" s="256" customFormat="1" ht="13.5" customHeight="1" x14ac:dyDescent="0.2">
      <c r="B5946" s="273"/>
      <c r="C5946" s="273"/>
      <c r="D5946" s="273"/>
      <c r="E5946" s="273"/>
      <c r="F5946" s="273">
        <v>15.3338186980248</v>
      </c>
      <c r="G5946" s="273">
        <v>15.346002619215399</v>
      </c>
      <c r="H5946" s="274">
        <v>6.106080404338889</v>
      </c>
      <c r="I5946" s="275" t="s">
        <v>251</v>
      </c>
      <c r="J5946" s="271">
        <v>8003</v>
      </c>
      <c r="K5946" s="272">
        <v>15744</v>
      </c>
    </row>
    <row r="5947" spans="2:11" s="256" customFormat="1" ht="13.5" customHeight="1" x14ac:dyDescent="0.2">
      <c r="B5947" s="273"/>
      <c r="C5947" s="273"/>
      <c r="D5947" s="273"/>
      <c r="E5947" s="273"/>
      <c r="F5947" s="273">
        <v>24.521596431110499</v>
      </c>
      <c r="G5947" s="273">
        <v>24.624742029367596</v>
      </c>
      <c r="H5947" s="274">
        <v>3.6554434180804001</v>
      </c>
      <c r="I5947" s="275" t="s">
        <v>252</v>
      </c>
      <c r="J5947" s="271">
        <v>8003</v>
      </c>
      <c r="K5947" s="272">
        <v>13462</v>
      </c>
    </row>
    <row r="5948" spans="2:11" s="256" customFormat="1" ht="13.5" customHeight="1" x14ac:dyDescent="0.2">
      <c r="B5948" s="273"/>
      <c r="C5948" s="273"/>
      <c r="D5948" s="273"/>
      <c r="E5948" s="273"/>
      <c r="F5948" s="273">
        <v>4.52398766593892</v>
      </c>
      <c r="G5948" s="273">
        <v>4.5087365638457202</v>
      </c>
      <c r="H5948" s="274">
        <v>5.8921319014220099</v>
      </c>
      <c r="I5948" s="275" t="s">
        <v>253</v>
      </c>
      <c r="J5948" s="271">
        <v>8003</v>
      </c>
      <c r="K5948" s="272">
        <v>15544</v>
      </c>
    </row>
    <row r="5949" spans="2:11" s="256" customFormat="1" ht="13.5" customHeight="1" x14ac:dyDescent="0.2">
      <c r="B5949" s="273"/>
      <c r="C5949" s="273"/>
      <c r="D5949" s="273"/>
      <c r="E5949" s="273"/>
      <c r="F5949" s="273">
        <v>0.19984069799647902</v>
      </c>
      <c r="G5949" s="273">
        <v>0.199273765747707</v>
      </c>
      <c r="H5949" s="274">
        <v>4.6000000000000005</v>
      </c>
      <c r="I5949" s="275" t="s">
        <v>254</v>
      </c>
      <c r="J5949" s="271">
        <v>8003</v>
      </c>
      <c r="K5949" s="272">
        <v>12978</v>
      </c>
    </row>
    <row r="5950" spans="2:11" s="256" customFormat="1" ht="13.5" customHeight="1" x14ac:dyDescent="0.2">
      <c r="B5950" s="268">
        <v>4.5</v>
      </c>
      <c r="C5950" s="268">
        <v>2.5</v>
      </c>
      <c r="D5950" s="268"/>
      <c r="E5950" s="268"/>
      <c r="F5950" s="268">
        <v>50.538402257718801</v>
      </c>
      <c r="G5950" s="268">
        <v>50.439858171428604</v>
      </c>
      <c r="H5950" s="269">
        <v>3.2616868191512798</v>
      </c>
      <c r="I5950" s="270" t="s">
        <v>237</v>
      </c>
      <c r="J5950" s="271">
        <v>8003</v>
      </c>
      <c r="K5950" s="272">
        <v>17726</v>
      </c>
    </row>
    <row r="5951" spans="2:11" s="256" customFormat="1" ht="13.5" customHeight="1" x14ac:dyDescent="0.2">
      <c r="B5951" s="273"/>
      <c r="C5951" s="273"/>
      <c r="D5951" s="273"/>
      <c r="E5951" s="273"/>
      <c r="F5951" s="273">
        <v>4.3601775269126799</v>
      </c>
      <c r="G5951" s="273">
        <v>4.1914631563672096</v>
      </c>
      <c r="H5951" s="274">
        <v>0</v>
      </c>
      <c r="I5951" s="275" t="s">
        <v>255</v>
      </c>
      <c r="J5951" s="271">
        <v>8003</v>
      </c>
      <c r="K5951" s="272">
        <v>17727</v>
      </c>
    </row>
    <row r="5952" spans="2:11" s="256" customFormat="1" ht="13.5" customHeight="1" x14ac:dyDescent="0.2">
      <c r="B5952" s="268"/>
      <c r="C5952" s="268"/>
      <c r="D5952" s="268"/>
      <c r="E5952" s="268"/>
      <c r="F5952" s="268">
        <v>46.1782247308061</v>
      </c>
      <c r="G5952" s="268">
        <v>46.248395015061398</v>
      </c>
      <c r="H5952" s="269">
        <v>3.5696573756547898</v>
      </c>
      <c r="I5952" s="270" t="s">
        <v>256</v>
      </c>
      <c r="J5952" s="271">
        <v>8003</v>
      </c>
      <c r="K5952" s="272">
        <v>13592</v>
      </c>
    </row>
    <row r="5953" spans="2:11" s="256" customFormat="1" ht="13.5" customHeight="1" x14ac:dyDescent="0.2">
      <c r="B5953" s="273"/>
      <c r="C5953" s="273"/>
      <c r="D5953" s="273"/>
      <c r="E5953" s="273"/>
      <c r="F5953" s="273">
        <v>25.436719516615</v>
      </c>
      <c r="G5953" s="273">
        <v>25.461753753345597</v>
      </c>
      <c r="H5953" s="274">
        <v>0.33485200891395495</v>
      </c>
      <c r="I5953" s="275" t="s">
        <v>257</v>
      </c>
      <c r="J5953" s="271">
        <v>8003</v>
      </c>
      <c r="K5953" s="272">
        <v>11566</v>
      </c>
    </row>
    <row r="5954" spans="2:11" s="256" customFormat="1" ht="13.5" customHeight="1" x14ac:dyDescent="0.2">
      <c r="B5954" s="273"/>
      <c r="C5954" s="273"/>
      <c r="D5954" s="273"/>
      <c r="E5954" s="273"/>
      <c r="F5954" s="273">
        <v>9.1919176128222801</v>
      </c>
      <c r="G5954" s="273">
        <v>9.2176148211733686</v>
      </c>
      <c r="H5954" s="274">
        <v>12.0066290071988</v>
      </c>
      <c r="I5954" s="275" t="s">
        <v>258</v>
      </c>
      <c r="J5954" s="271">
        <v>8003</v>
      </c>
      <c r="K5954" s="272">
        <v>13419</v>
      </c>
    </row>
    <row r="5955" spans="2:11" s="256" customFormat="1" ht="13.5" customHeight="1" x14ac:dyDescent="0.2">
      <c r="B5955" s="273"/>
      <c r="C5955" s="273"/>
      <c r="D5955" s="273"/>
      <c r="E5955" s="273"/>
      <c r="F5955" s="273">
        <v>0.90250373055998312</v>
      </c>
      <c r="G5955" s="273">
        <v>0.90355617848479508</v>
      </c>
      <c r="H5955" s="274">
        <v>1.41</v>
      </c>
      <c r="I5955" s="275" t="s">
        <v>259</v>
      </c>
      <c r="J5955" s="271">
        <v>8003</v>
      </c>
      <c r="K5955" s="272">
        <v>11568</v>
      </c>
    </row>
    <row r="5956" spans="2:11" s="256" customFormat="1" ht="13.5" customHeight="1" x14ac:dyDescent="0.2">
      <c r="B5956" s="273"/>
      <c r="C5956" s="273"/>
      <c r="D5956" s="273"/>
      <c r="E5956" s="273"/>
      <c r="F5956" s="273">
        <v>6.9438251860535791</v>
      </c>
      <c r="G5956" s="273">
        <v>6.9483734481621386</v>
      </c>
      <c r="H5956" s="274">
        <v>4.0855761304330098</v>
      </c>
      <c r="I5956" s="275" t="s">
        <v>260</v>
      </c>
      <c r="J5956" s="271">
        <v>8003</v>
      </c>
      <c r="K5956" s="272">
        <v>12479</v>
      </c>
    </row>
    <row r="5957" spans="2:11" s="256" customFormat="1" ht="13.5" customHeight="1" x14ac:dyDescent="0.2">
      <c r="B5957" s="273"/>
      <c r="C5957" s="273"/>
      <c r="D5957" s="273"/>
      <c r="E5957" s="273"/>
      <c r="F5957" s="273">
        <v>1.4831029501720698</v>
      </c>
      <c r="G5957" s="273">
        <v>1.4837811139469701</v>
      </c>
      <c r="H5957" s="274">
        <v>1.4906069148671099</v>
      </c>
      <c r="I5957" s="275" t="s">
        <v>261</v>
      </c>
      <c r="J5957" s="271">
        <v>8003</v>
      </c>
      <c r="K5957" s="272">
        <v>12480</v>
      </c>
    </row>
    <row r="5958" spans="2:11" s="256" customFormat="1" ht="13.5" customHeight="1" x14ac:dyDescent="0.2">
      <c r="B5958" s="273"/>
      <c r="C5958" s="273"/>
      <c r="D5958" s="273"/>
      <c r="E5958" s="273"/>
      <c r="F5958" s="273">
        <v>0.82597218634454306</v>
      </c>
      <c r="G5958" s="273">
        <v>0.82814896365427904</v>
      </c>
      <c r="H5958" s="274">
        <v>3.6399729029379202</v>
      </c>
      <c r="I5958" s="275" t="s">
        <v>262</v>
      </c>
      <c r="J5958" s="271">
        <v>8003</v>
      </c>
      <c r="K5958" s="272">
        <v>11578</v>
      </c>
    </row>
    <row r="5959" spans="2:11" s="256" customFormat="1" ht="13.5" customHeight="1" x14ac:dyDescent="0.2">
      <c r="B5959" s="273"/>
      <c r="C5959" s="273"/>
      <c r="D5959" s="273"/>
      <c r="E5959" s="273"/>
      <c r="F5959" s="273">
        <v>0</v>
      </c>
      <c r="G5959" s="273">
        <v>0</v>
      </c>
      <c r="H5959" s="274"/>
      <c r="I5959" s="275" t="s">
        <v>263</v>
      </c>
      <c r="J5959" s="271">
        <v>8003</v>
      </c>
      <c r="K5959" s="272">
        <v>12497</v>
      </c>
    </row>
    <row r="5960" spans="2:11" s="256" customFormat="1" ht="13.5" customHeight="1" x14ac:dyDescent="0.2">
      <c r="B5960" s="273"/>
      <c r="C5960" s="273"/>
      <c r="D5960" s="273"/>
      <c r="E5960" s="273"/>
      <c r="F5960" s="273">
        <v>1.3941835482386</v>
      </c>
      <c r="G5960" s="273">
        <v>1.4051667362942</v>
      </c>
      <c r="H5960" s="274">
        <v>7.9614069917738393</v>
      </c>
      <c r="I5960" s="275" t="s">
        <v>264</v>
      </c>
      <c r="J5960" s="271">
        <v>8003</v>
      </c>
      <c r="K5960" s="272">
        <v>15546</v>
      </c>
    </row>
    <row r="5961" spans="2:11" s="256" customFormat="1" ht="13.5" customHeight="1" x14ac:dyDescent="0.2">
      <c r="B5961" s="273"/>
      <c r="C5961" s="273"/>
      <c r="D5961" s="273">
        <v>4</v>
      </c>
      <c r="E5961" s="273">
        <v>0</v>
      </c>
      <c r="F5961" s="273">
        <v>0</v>
      </c>
      <c r="G5961" s="273">
        <v>0</v>
      </c>
      <c r="H5961" s="274"/>
      <c r="I5961" s="275" t="s">
        <v>265</v>
      </c>
      <c r="J5961" s="271">
        <v>8003</v>
      </c>
      <c r="K5961" s="272">
        <v>12481</v>
      </c>
    </row>
    <row r="5962" spans="2:11" s="256" customFormat="1" ht="13.5" customHeight="1" x14ac:dyDescent="0.2">
      <c r="B5962" s="268"/>
      <c r="C5962" s="268"/>
      <c r="D5962" s="268"/>
      <c r="E5962" s="268"/>
      <c r="F5962" s="268">
        <v>3.6865588075670601</v>
      </c>
      <c r="G5962" s="268">
        <v>3.6870002166162297</v>
      </c>
      <c r="H5962" s="269">
        <v>1.8013653448101399</v>
      </c>
      <c r="I5962" s="270" t="s">
        <v>266</v>
      </c>
      <c r="J5962" s="271">
        <v>8003</v>
      </c>
      <c r="K5962" s="272">
        <v>13594</v>
      </c>
    </row>
    <row r="5963" spans="2:11" s="256" customFormat="1" ht="13.5" customHeight="1" x14ac:dyDescent="0.2">
      <c r="B5963" s="273"/>
      <c r="C5963" s="273"/>
      <c r="D5963" s="273"/>
      <c r="E5963" s="273"/>
      <c r="F5963" s="273">
        <v>0</v>
      </c>
      <c r="G5963" s="273">
        <v>0</v>
      </c>
      <c r="H5963" s="274"/>
      <c r="I5963" s="275" t="s">
        <v>267</v>
      </c>
      <c r="J5963" s="271">
        <v>8003</v>
      </c>
      <c r="K5963" s="272">
        <v>15609</v>
      </c>
    </row>
    <row r="5964" spans="2:11" s="256" customFormat="1" ht="13.5" customHeight="1" x14ac:dyDescent="0.2">
      <c r="B5964" s="273"/>
      <c r="C5964" s="273"/>
      <c r="D5964" s="273"/>
      <c r="E5964" s="273"/>
      <c r="F5964" s="273">
        <v>0</v>
      </c>
      <c r="G5964" s="273">
        <v>0</v>
      </c>
      <c r="H5964" s="274"/>
      <c r="I5964" s="275" t="s">
        <v>268</v>
      </c>
      <c r="J5964" s="271">
        <v>8003</v>
      </c>
      <c r="K5964" s="272">
        <v>11524</v>
      </c>
    </row>
    <row r="5965" spans="2:11" s="256" customFormat="1" ht="13.5" customHeight="1" x14ac:dyDescent="0.2">
      <c r="B5965" s="273"/>
      <c r="C5965" s="273"/>
      <c r="D5965" s="273"/>
      <c r="E5965" s="273"/>
      <c r="F5965" s="273">
        <v>1.2675423293471</v>
      </c>
      <c r="G5965" s="273">
        <v>1.2622858729689799</v>
      </c>
      <c r="H5965" s="274">
        <v>5.11905287655041</v>
      </c>
      <c r="I5965" s="275" t="s">
        <v>269</v>
      </c>
      <c r="J5965" s="271">
        <v>8003</v>
      </c>
      <c r="K5965" s="272">
        <v>15745</v>
      </c>
    </row>
    <row r="5966" spans="2:11" s="256" customFormat="1" ht="13.5" customHeight="1" x14ac:dyDescent="0.2">
      <c r="B5966" s="273"/>
      <c r="C5966" s="273"/>
      <c r="D5966" s="273"/>
      <c r="E5966" s="273"/>
      <c r="F5966" s="273">
        <v>0.35428340756393406</v>
      </c>
      <c r="G5966" s="273">
        <v>0.35630186066420005</v>
      </c>
      <c r="H5966" s="274">
        <v>0.42966468965879001</v>
      </c>
      <c r="I5966" s="275" t="s">
        <v>270</v>
      </c>
      <c r="J5966" s="271">
        <v>8003</v>
      </c>
      <c r="K5966" s="272">
        <v>15545</v>
      </c>
    </row>
    <row r="5967" spans="2:11" s="256" customFormat="1" ht="13.5" customHeight="1" x14ac:dyDescent="0.2">
      <c r="B5967" s="268"/>
      <c r="C5967" s="268"/>
      <c r="D5967" s="268">
        <v>0</v>
      </c>
      <c r="E5967" s="268">
        <v>0</v>
      </c>
      <c r="F5967" s="268">
        <v>0</v>
      </c>
      <c r="G5967" s="268">
        <v>0</v>
      </c>
      <c r="H5967" s="269"/>
      <c r="I5967" s="270" t="s">
        <v>238</v>
      </c>
      <c r="J5967" s="271">
        <v>8003</v>
      </c>
      <c r="K5967" s="272">
        <v>13595</v>
      </c>
    </row>
    <row r="5968" spans="2:11" s="256" customFormat="1" ht="13.5" customHeight="1" x14ac:dyDescent="0.2">
      <c r="B5968" s="273"/>
      <c r="C5968" s="273"/>
      <c r="D5968" s="273"/>
      <c r="E5968" s="273"/>
      <c r="F5968" s="273">
        <v>0</v>
      </c>
      <c r="G5968" s="273">
        <v>0</v>
      </c>
      <c r="H5968" s="274"/>
      <c r="I5968" s="275" t="s">
        <v>271</v>
      </c>
      <c r="J5968" s="271">
        <v>8003</v>
      </c>
      <c r="K5968" s="272">
        <v>15610</v>
      </c>
    </row>
    <row r="5969" spans="2:11" s="256" customFormat="1" ht="13.5" customHeight="1" x14ac:dyDescent="0.2">
      <c r="B5969" s="273"/>
      <c r="C5969" s="273"/>
      <c r="D5969" s="273"/>
      <c r="E5969" s="273"/>
      <c r="F5969" s="273">
        <v>0</v>
      </c>
      <c r="G5969" s="273">
        <v>0</v>
      </c>
      <c r="H5969" s="274"/>
      <c r="I5969" s="275" t="s">
        <v>246</v>
      </c>
      <c r="J5969" s="271">
        <v>8003</v>
      </c>
      <c r="K5969" s="272">
        <v>15611</v>
      </c>
    </row>
    <row r="5970" spans="2:11" s="256" customFormat="1" ht="13.5" customHeight="1" x14ac:dyDescent="0.2">
      <c r="B5970" s="273"/>
      <c r="C5970" s="273"/>
      <c r="D5970" s="273"/>
      <c r="E5970" s="273"/>
      <c r="F5970" s="273">
        <v>0</v>
      </c>
      <c r="G5970" s="273">
        <v>0</v>
      </c>
      <c r="H5970" s="274"/>
      <c r="I5970" s="275" t="s">
        <v>272</v>
      </c>
      <c r="J5970" s="271">
        <v>8003</v>
      </c>
      <c r="K5970" s="272">
        <v>15608</v>
      </c>
    </row>
    <row r="5971" spans="2:11" s="256" customFormat="1" ht="13.5" customHeight="1" x14ac:dyDescent="0.2">
      <c r="B5971" s="268"/>
      <c r="C5971" s="268"/>
      <c r="D5971" s="268">
        <v>4</v>
      </c>
      <c r="E5971" s="268">
        <v>0</v>
      </c>
      <c r="F5971" s="268">
        <v>0</v>
      </c>
      <c r="G5971" s="268">
        <v>0</v>
      </c>
      <c r="H5971" s="269"/>
      <c r="I5971" s="270" t="s">
        <v>273</v>
      </c>
      <c r="J5971" s="271">
        <v>8003</v>
      </c>
      <c r="K5971" s="272">
        <v>15584</v>
      </c>
    </row>
    <row r="5972" spans="2:11" s="256" customFormat="1" ht="13.5" customHeight="1" x14ac:dyDescent="0.2">
      <c r="B5972" s="268"/>
      <c r="C5972" s="268"/>
      <c r="D5972" s="268"/>
      <c r="E5972" s="268"/>
      <c r="F5972" s="268">
        <v>0</v>
      </c>
      <c r="G5972" s="268">
        <v>0</v>
      </c>
      <c r="H5972" s="269"/>
      <c r="I5972" s="270" t="s">
        <v>274</v>
      </c>
      <c r="J5972" s="271">
        <v>8003</v>
      </c>
      <c r="K5972" s="272">
        <v>17728</v>
      </c>
    </row>
    <row r="5973" spans="2:11" s="256" customFormat="1" ht="13.5" customHeight="1" x14ac:dyDescent="0.2">
      <c r="B5973" s="268"/>
      <c r="C5973" s="268"/>
      <c r="D5973" s="268"/>
      <c r="E5973" s="268"/>
      <c r="F5973" s="268">
        <v>-1.0057700328000601</v>
      </c>
      <c r="G5973" s="268">
        <v>-1.00106098269703</v>
      </c>
      <c r="H5973" s="269"/>
      <c r="I5973" s="270" t="s">
        <v>275</v>
      </c>
      <c r="J5973" s="271">
        <v>8003</v>
      </c>
      <c r="K5973" s="272">
        <v>15624</v>
      </c>
    </row>
    <row r="5974" spans="2:11" s="256" customFormat="1" ht="13.5" customHeight="1" x14ac:dyDescent="0.2">
      <c r="B5974" s="268"/>
      <c r="C5974" s="268"/>
      <c r="D5974" s="268">
        <v>9</v>
      </c>
      <c r="E5974" s="268">
        <v>1</v>
      </c>
      <c r="F5974" s="268">
        <v>6.4249105975687097</v>
      </c>
      <c r="G5974" s="268">
        <v>6.2598756393502599</v>
      </c>
      <c r="H5974" s="269">
        <v>0</v>
      </c>
      <c r="I5974" s="270" t="s">
        <v>276</v>
      </c>
      <c r="J5974" s="271">
        <v>8003</v>
      </c>
      <c r="K5974" s="272">
        <v>15644</v>
      </c>
    </row>
    <row r="5975" spans="2:11" s="256" customFormat="1" ht="13.5" customHeight="1" x14ac:dyDescent="0.2">
      <c r="B5975" s="268"/>
      <c r="C5975" s="268"/>
      <c r="D5975" s="268">
        <v>47</v>
      </c>
      <c r="E5975" s="268">
        <v>41</v>
      </c>
      <c r="F5975" s="268">
        <v>42.510289146412795</v>
      </c>
      <c r="G5975" s="268">
        <v>42.611923222682897</v>
      </c>
      <c r="H5975" s="269">
        <v>4.0157022166753604</v>
      </c>
      <c r="I5975" s="270" t="s">
        <v>239</v>
      </c>
      <c r="J5975" s="271">
        <v>8003</v>
      </c>
      <c r="K5975" s="272">
        <v>15704</v>
      </c>
    </row>
    <row r="5976" spans="2:11" s="256" customFormat="1" ht="13.5" customHeight="1" x14ac:dyDescent="0.2">
      <c r="B5976" s="268"/>
      <c r="C5976" s="268"/>
      <c r="D5976" s="268"/>
      <c r="E5976" s="268"/>
      <c r="F5976" s="268">
        <v>8.4940629477260394</v>
      </c>
      <c r="G5976" s="268">
        <v>8.4920145239849205</v>
      </c>
      <c r="H5976" s="269">
        <v>5.2886063377271899</v>
      </c>
      <c r="I5976" s="270" t="s">
        <v>277</v>
      </c>
      <c r="J5976" s="271">
        <v>8003</v>
      </c>
      <c r="K5976" s="272">
        <v>15749</v>
      </c>
    </row>
    <row r="5977" spans="2:11" s="256" customFormat="1" ht="13.5" customHeight="1" x14ac:dyDescent="0.2">
      <c r="B5977" s="268"/>
      <c r="C5977" s="268"/>
      <c r="D5977" s="268"/>
      <c r="E5977" s="268"/>
      <c r="F5977" s="268">
        <v>100</v>
      </c>
      <c r="G5977" s="268">
        <v>100</v>
      </c>
      <c r="H5977" s="269">
        <v>3.85411470975541</v>
      </c>
      <c r="I5977" s="270" t="s">
        <v>278</v>
      </c>
      <c r="J5977" s="271">
        <v>8003</v>
      </c>
      <c r="K5977" s="272">
        <v>11258</v>
      </c>
    </row>
    <row r="5978" spans="2:11" s="256" customFormat="1" ht="13.5" customHeight="1" x14ac:dyDescent="0.2">
      <c r="B5978" s="268"/>
      <c r="C5978" s="268"/>
      <c r="D5978" s="268">
        <v>53</v>
      </c>
      <c r="E5978" s="268">
        <v>43</v>
      </c>
      <c r="F5978" s="268">
        <v>50.864959558022001</v>
      </c>
      <c r="G5978" s="268">
        <v>50.928927372219192</v>
      </c>
      <c r="H5978" s="269">
        <v>4.2029629683305298</v>
      </c>
      <c r="I5978" s="270" t="s">
        <v>240</v>
      </c>
      <c r="J5978" s="271">
        <v>8003</v>
      </c>
      <c r="K5978" s="272">
        <v>15705</v>
      </c>
    </row>
    <row r="5979" spans="2:11" s="256" customFormat="1" ht="13.5" customHeight="1" x14ac:dyDescent="0.2">
      <c r="B5979" s="268"/>
      <c r="C5979" s="268"/>
      <c r="D5979" s="268"/>
      <c r="E5979" s="268"/>
      <c r="F5979" s="268">
        <v>2.20846938770846</v>
      </c>
      <c r="G5979" s="268">
        <v>2.2162303397247798</v>
      </c>
      <c r="H5979" s="269">
        <v>1.2823083462060201</v>
      </c>
      <c r="I5979" s="270" t="s">
        <v>279</v>
      </c>
      <c r="J5979" s="271">
        <v>8003</v>
      </c>
      <c r="K5979" s="272">
        <v>16144</v>
      </c>
    </row>
    <row r="5980" spans="2:11" s="256" customFormat="1" ht="13.5" customHeight="1" x14ac:dyDescent="0.2">
      <c r="B5980" s="273"/>
      <c r="C5980" s="273"/>
      <c r="D5980" s="273"/>
      <c r="E5980" s="273"/>
      <c r="F5980" s="273">
        <v>2.0647330706560201</v>
      </c>
      <c r="G5980" s="273">
        <v>2.0684124829830499</v>
      </c>
      <c r="H5980" s="274"/>
      <c r="I5980" s="275" t="s">
        <v>508</v>
      </c>
      <c r="J5980" s="271">
        <v>8003</v>
      </c>
      <c r="K5980" s="272">
        <v>12755</v>
      </c>
    </row>
    <row r="5981" spans="2:11" s="256" customFormat="1" ht="13.5" customHeight="1" x14ac:dyDescent="0.2">
      <c r="B5981" s="273"/>
      <c r="C5981" s="273"/>
      <c r="D5981" s="273"/>
      <c r="E5981" s="273"/>
      <c r="F5981" s="273">
        <v>1.1957954416435599</v>
      </c>
      <c r="G5981" s="273">
        <v>1.1943866337788001</v>
      </c>
      <c r="H5981" s="274">
        <v>2.5825100815330404</v>
      </c>
      <c r="I5981" s="275" t="s">
        <v>509</v>
      </c>
      <c r="J5981" s="271">
        <v>8003</v>
      </c>
      <c r="K5981" s="272">
        <v>12359</v>
      </c>
    </row>
    <row r="5982" spans="2:11" s="256" customFormat="1" ht="26.25" customHeight="1" x14ac:dyDescent="0.2"/>
    <row r="5983" spans="2:11" s="256" customFormat="1" ht="13.5" customHeight="1" x14ac:dyDescent="0.2">
      <c r="B5983" s="257"/>
      <c r="C5983" s="258"/>
      <c r="D5983" s="258"/>
      <c r="E5983" s="258"/>
      <c r="F5983" s="258"/>
      <c r="G5983" s="259"/>
      <c r="H5983" s="260" t="s">
        <v>451</v>
      </c>
      <c r="I5983" s="261"/>
      <c r="J5983" s="262" t="s">
        <v>228</v>
      </c>
      <c r="K5983" s="262" t="s">
        <v>229</v>
      </c>
    </row>
    <row r="5984" spans="2:11" s="256" customFormat="1" ht="13.5" customHeight="1" x14ac:dyDescent="0.2">
      <c r="B5984" s="263"/>
      <c r="C5984" s="264"/>
      <c r="D5984" s="264"/>
      <c r="E5984" s="264"/>
      <c r="F5984" s="369" t="s">
        <v>695</v>
      </c>
      <c r="G5984" s="369"/>
      <c r="H5984" s="369"/>
      <c r="I5984" s="261"/>
      <c r="J5984" s="261"/>
      <c r="K5984" s="265"/>
    </row>
    <row r="5985" spans="2:11" s="256" customFormat="1" ht="13.5" customHeight="1" x14ac:dyDescent="0.2">
      <c r="B5985" s="367" t="s">
        <v>231</v>
      </c>
      <c r="C5985" s="367"/>
      <c r="D5985" s="367" t="s">
        <v>232</v>
      </c>
      <c r="E5985" s="367"/>
      <c r="F5985" s="266" t="s">
        <v>232</v>
      </c>
      <c r="G5985" s="266" t="s">
        <v>232</v>
      </c>
      <c r="H5985" s="368" t="s">
        <v>231</v>
      </c>
      <c r="I5985" s="267" t="s">
        <v>233</v>
      </c>
      <c r="J5985" s="261"/>
      <c r="K5985" s="265"/>
    </row>
    <row r="5986" spans="2:11" s="256" customFormat="1" ht="13.5" customHeight="1" x14ac:dyDescent="0.2">
      <c r="B5986" s="266" t="s">
        <v>234</v>
      </c>
      <c r="C5986" s="266" t="s">
        <v>235</v>
      </c>
      <c r="D5986" s="266" t="s">
        <v>234</v>
      </c>
      <c r="E5986" s="266" t="s">
        <v>235</v>
      </c>
      <c r="F5986" s="266" t="s">
        <v>592</v>
      </c>
      <c r="G5986" s="266" t="s">
        <v>594</v>
      </c>
      <c r="H5986" s="368"/>
      <c r="I5986" s="261"/>
      <c r="J5986" s="261"/>
      <c r="K5986" s="265"/>
    </row>
    <row r="5987" spans="2:11" s="256" customFormat="1" ht="13.5" customHeight="1" x14ac:dyDescent="0.2">
      <c r="B5987" s="268">
        <v>5.5</v>
      </c>
      <c r="C5987" s="268">
        <v>3.5</v>
      </c>
      <c r="D5987" s="268"/>
      <c r="E5987" s="268"/>
      <c r="F5987" s="268">
        <v>32.097959100162697</v>
      </c>
      <c r="G5987" s="268">
        <v>32.145781232138596</v>
      </c>
      <c r="H5987" s="269">
        <v>4.3610129432282898</v>
      </c>
      <c r="I5987" s="270" t="s">
        <v>236</v>
      </c>
      <c r="J5987" s="271">
        <v>8186</v>
      </c>
      <c r="K5987" s="272">
        <v>13591</v>
      </c>
    </row>
    <row r="5988" spans="2:11" s="256" customFormat="1" ht="13.5" customHeight="1" x14ac:dyDescent="0.2">
      <c r="B5988" s="268"/>
      <c r="C5988" s="268"/>
      <c r="D5988" s="268"/>
      <c r="E5988" s="268"/>
      <c r="F5988" s="268">
        <v>32.097959100162697</v>
      </c>
      <c r="G5988" s="268">
        <v>32.145781232138596</v>
      </c>
      <c r="H5988" s="269">
        <v>4.3610129432282898</v>
      </c>
      <c r="I5988" s="270" t="s">
        <v>250</v>
      </c>
      <c r="J5988" s="271">
        <v>8186</v>
      </c>
      <c r="K5988" s="272">
        <v>19967</v>
      </c>
    </row>
    <row r="5989" spans="2:11" s="256" customFormat="1" ht="13.5" customHeight="1" x14ac:dyDescent="0.2">
      <c r="B5989" s="273"/>
      <c r="C5989" s="273"/>
      <c r="D5989" s="273"/>
      <c r="E5989" s="273"/>
      <c r="F5989" s="273">
        <v>32.097959100162697</v>
      </c>
      <c r="G5989" s="273">
        <v>32.145781232138596</v>
      </c>
      <c r="H5989" s="274">
        <v>4.3610129432282898</v>
      </c>
      <c r="I5989" s="275" t="s">
        <v>251</v>
      </c>
      <c r="J5989" s="271">
        <v>8186</v>
      </c>
      <c r="K5989" s="272">
        <v>15744</v>
      </c>
    </row>
    <row r="5990" spans="2:11" s="256" customFormat="1" ht="13.5" customHeight="1" x14ac:dyDescent="0.2">
      <c r="B5990" s="273"/>
      <c r="C5990" s="273"/>
      <c r="D5990" s="273"/>
      <c r="E5990" s="273"/>
      <c r="F5990" s="273">
        <v>0</v>
      </c>
      <c r="G5990" s="273">
        <v>0</v>
      </c>
      <c r="H5990" s="274"/>
      <c r="I5990" s="275" t="s">
        <v>252</v>
      </c>
      <c r="J5990" s="271">
        <v>8186</v>
      </c>
      <c r="K5990" s="272">
        <v>13462</v>
      </c>
    </row>
    <row r="5991" spans="2:11" s="256" customFormat="1" ht="13.5" customHeight="1" x14ac:dyDescent="0.2">
      <c r="B5991" s="273"/>
      <c r="C5991" s="273"/>
      <c r="D5991" s="273"/>
      <c r="E5991" s="273"/>
      <c r="F5991" s="273">
        <v>0</v>
      </c>
      <c r="G5991" s="273">
        <v>0</v>
      </c>
      <c r="H5991" s="274"/>
      <c r="I5991" s="275" t="s">
        <v>253</v>
      </c>
      <c r="J5991" s="271">
        <v>8186</v>
      </c>
      <c r="K5991" s="272">
        <v>15544</v>
      </c>
    </row>
    <row r="5992" spans="2:11" s="256" customFormat="1" ht="13.5" customHeight="1" x14ac:dyDescent="0.2">
      <c r="B5992" s="273"/>
      <c r="C5992" s="273"/>
      <c r="D5992" s="273"/>
      <c r="E5992" s="273"/>
      <c r="F5992" s="273">
        <v>0</v>
      </c>
      <c r="G5992" s="273">
        <v>0</v>
      </c>
      <c r="H5992" s="274"/>
      <c r="I5992" s="275" t="s">
        <v>254</v>
      </c>
      <c r="J5992" s="271">
        <v>8186</v>
      </c>
      <c r="K5992" s="272">
        <v>12978</v>
      </c>
    </row>
    <row r="5993" spans="2:11" s="256" customFormat="1" ht="13.5" customHeight="1" x14ac:dyDescent="0.2">
      <c r="B5993" s="268">
        <v>3</v>
      </c>
      <c r="C5993" s="268">
        <v>1</v>
      </c>
      <c r="D5993" s="268"/>
      <c r="E5993" s="268"/>
      <c r="F5993" s="268">
        <v>63.717685521975191</v>
      </c>
      <c r="G5993" s="268">
        <v>63.736479810006891</v>
      </c>
      <c r="H5993" s="269">
        <v>2.05500798833764</v>
      </c>
      <c r="I5993" s="270" t="s">
        <v>237</v>
      </c>
      <c r="J5993" s="271">
        <v>8186</v>
      </c>
      <c r="K5993" s="272">
        <v>17726</v>
      </c>
    </row>
    <row r="5994" spans="2:11" s="256" customFormat="1" ht="13.5" customHeight="1" x14ac:dyDescent="0.2">
      <c r="B5994" s="273"/>
      <c r="C5994" s="273"/>
      <c r="D5994" s="273"/>
      <c r="E5994" s="273"/>
      <c r="F5994" s="273">
        <v>1.3486727719409799</v>
      </c>
      <c r="G5994" s="273">
        <v>1.2503051400598799</v>
      </c>
      <c r="H5994" s="274"/>
      <c r="I5994" s="275" t="s">
        <v>255</v>
      </c>
      <c r="J5994" s="271">
        <v>8186</v>
      </c>
      <c r="K5994" s="272">
        <v>17727</v>
      </c>
    </row>
    <row r="5995" spans="2:11" s="256" customFormat="1" ht="13.5" customHeight="1" x14ac:dyDescent="0.2">
      <c r="B5995" s="268"/>
      <c r="C5995" s="268"/>
      <c r="D5995" s="268"/>
      <c r="E5995" s="268"/>
      <c r="F5995" s="268">
        <v>62.369012750034202</v>
      </c>
      <c r="G5995" s="268">
        <v>62.486174669947005</v>
      </c>
      <c r="H5995" s="269">
        <v>2.0994456537388797</v>
      </c>
      <c r="I5995" s="270" t="s">
        <v>256</v>
      </c>
      <c r="J5995" s="271">
        <v>8186</v>
      </c>
      <c r="K5995" s="272">
        <v>13592</v>
      </c>
    </row>
    <row r="5996" spans="2:11" s="256" customFormat="1" ht="13.5" customHeight="1" x14ac:dyDescent="0.2">
      <c r="B5996" s="273"/>
      <c r="C5996" s="273"/>
      <c r="D5996" s="273"/>
      <c r="E5996" s="273"/>
      <c r="F5996" s="273">
        <v>39.708765962929803</v>
      </c>
      <c r="G5996" s="273">
        <v>39.768023407893601</v>
      </c>
      <c r="H5996" s="274">
        <v>0.67441777856590801</v>
      </c>
      <c r="I5996" s="275" t="s">
        <v>257</v>
      </c>
      <c r="J5996" s="271">
        <v>8186</v>
      </c>
      <c r="K5996" s="272">
        <v>11566</v>
      </c>
    </row>
    <row r="5997" spans="2:11" s="256" customFormat="1" ht="13.5" customHeight="1" x14ac:dyDescent="0.2">
      <c r="B5997" s="273"/>
      <c r="C5997" s="273"/>
      <c r="D5997" s="273"/>
      <c r="E5997" s="273"/>
      <c r="F5997" s="273">
        <v>22.660246787104398</v>
      </c>
      <c r="G5997" s="273">
        <v>22.7181512620535</v>
      </c>
      <c r="H5997" s="274">
        <v>4.5965984392988899</v>
      </c>
      <c r="I5997" s="275" t="s">
        <v>258</v>
      </c>
      <c r="J5997" s="271">
        <v>8186</v>
      </c>
      <c r="K5997" s="272">
        <v>13419</v>
      </c>
    </row>
    <row r="5998" spans="2:11" s="256" customFormat="1" ht="13.5" customHeight="1" x14ac:dyDescent="0.2">
      <c r="B5998" s="273"/>
      <c r="C5998" s="273"/>
      <c r="D5998" s="273"/>
      <c r="E5998" s="273"/>
      <c r="F5998" s="273">
        <v>0</v>
      </c>
      <c r="G5998" s="273">
        <v>0</v>
      </c>
      <c r="H5998" s="274"/>
      <c r="I5998" s="275" t="s">
        <v>259</v>
      </c>
      <c r="J5998" s="271">
        <v>8186</v>
      </c>
      <c r="K5998" s="272">
        <v>11568</v>
      </c>
    </row>
    <row r="5999" spans="2:11" s="256" customFormat="1" ht="13.5" customHeight="1" x14ac:dyDescent="0.2">
      <c r="B5999" s="273"/>
      <c r="C5999" s="273"/>
      <c r="D5999" s="273"/>
      <c r="E5999" s="273"/>
      <c r="F5999" s="273">
        <v>0</v>
      </c>
      <c r="G5999" s="273">
        <v>0</v>
      </c>
      <c r="H5999" s="274"/>
      <c r="I5999" s="275" t="s">
        <v>260</v>
      </c>
      <c r="J5999" s="271">
        <v>8186</v>
      </c>
      <c r="K5999" s="272">
        <v>12479</v>
      </c>
    </row>
    <row r="6000" spans="2:11" s="256" customFormat="1" ht="13.5" customHeight="1" x14ac:dyDescent="0.2">
      <c r="B6000" s="273"/>
      <c r="C6000" s="273"/>
      <c r="D6000" s="273"/>
      <c r="E6000" s="273"/>
      <c r="F6000" s="273">
        <v>0</v>
      </c>
      <c r="G6000" s="273">
        <v>0</v>
      </c>
      <c r="H6000" s="274"/>
      <c r="I6000" s="275" t="s">
        <v>261</v>
      </c>
      <c r="J6000" s="271">
        <v>8186</v>
      </c>
      <c r="K6000" s="272">
        <v>12480</v>
      </c>
    </row>
    <row r="6001" spans="2:11" s="256" customFormat="1" ht="13.5" customHeight="1" x14ac:dyDescent="0.2">
      <c r="B6001" s="273"/>
      <c r="C6001" s="273"/>
      <c r="D6001" s="273"/>
      <c r="E6001" s="273"/>
      <c r="F6001" s="273">
        <v>0</v>
      </c>
      <c r="G6001" s="273">
        <v>0</v>
      </c>
      <c r="H6001" s="274"/>
      <c r="I6001" s="275" t="s">
        <v>262</v>
      </c>
      <c r="J6001" s="271">
        <v>8186</v>
      </c>
      <c r="K6001" s="272">
        <v>11578</v>
      </c>
    </row>
    <row r="6002" spans="2:11" s="256" customFormat="1" ht="13.5" customHeight="1" x14ac:dyDescent="0.2">
      <c r="B6002" s="273"/>
      <c r="C6002" s="273"/>
      <c r="D6002" s="273"/>
      <c r="E6002" s="273"/>
      <c r="F6002" s="273">
        <v>0</v>
      </c>
      <c r="G6002" s="273">
        <v>0</v>
      </c>
      <c r="H6002" s="274"/>
      <c r="I6002" s="275" t="s">
        <v>263</v>
      </c>
      <c r="J6002" s="271">
        <v>8186</v>
      </c>
      <c r="K6002" s="272">
        <v>12497</v>
      </c>
    </row>
    <row r="6003" spans="2:11" s="256" customFormat="1" ht="13.5" customHeight="1" x14ac:dyDescent="0.2">
      <c r="B6003" s="273"/>
      <c r="C6003" s="273"/>
      <c r="D6003" s="273"/>
      <c r="E6003" s="273"/>
      <c r="F6003" s="273">
        <v>0</v>
      </c>
      <c r="G6003" s="273">
        <v>0</v>
      </c>
      <c r="H6003" s="274"/>
      <c r="I6003" s="275" t="s">
        <v>264</v>
      </c>
      <c r="J6003" s="271">
        <v>8186</v>
      </c>
      <c r="K6003" s="272">
        <v>15546</v>
      </c>
    </row>
    <row r="6004" spans="2:11" s="256" customFormat="1" ht="13.5" customHeight="1" x14ac:dyDescent="0.2">
      <c r="B6004" s="273"/>
      <c r="C6004" s="273"/>
      <c r="D6004" s="273">
        <v>0</v>
      </c>
      <c r="E6004" s="273">
        <v>0</v>
      </c>
      <c r="F6004" s="273">
        <v>0</v>
      </c>
      <c r="G6004" s="273">
        <v>0</v>
      </c>
      <c r="H6004" s="274"/>
      <c r="I6004" s="275" t="s">
        <v>265</v>
      </c>
      <c r="J6004" s="271">
        <v>8186</v>
      </c>
      <c r="K6004" s="272">
        <v>12481</v>
      </c>
    </row>
    <row r="6005" spans="2:11" s="256" customFormat="1" ht="13.5" customHeight="1" x14ac:dyDescent="0.2">
      <c r="B6005" s="268"/>
      <c r="C6005" s="268"/>
      <c r="D6005" s="268"/>
      <c r="E6005" s="268"/>
      <c r="F6005" s="268">
        <v>3.8880599051542899</v>
      </c>
      <c r="G6005" s="268">
        <v>3.91947724565529</v>
      </c>
      <c r="H6005" s="269"/>
      <c r="I6005" s="270" t="s">
        <v>266</v>
      </c>
      <c r="J6005" s="271">
        <v>8186</v>
      </c>
      <c r="K6005" s="272">
        <v>13594</v>
      </c>
    </row>
    <row r="6006" spans="2:11" s="256" customFormat="1" ht="13.5" customHeight="1" x14ac:dyDescent="0.2">
      <c r="B6006" s="273"/>
      <c r="C6006" s="273"/>
      <c r="D6006" s="273"/>
      <c r="E6006" s="273"/>
      <c r="F6006" s="273">
        <v>0.74713350103404497</v>
      </c>
      <c r="G6006" s="273">
        <v>0.75321852357841002</v>
      </c>
      <c r="H6006" s="274"/>
      <c r="I6006" s="275" t="s">
        <v>267</v>
      </c>
      <c r="J6006" s="271">
        <v>8186</v>
      </c>
      <c r="K6006" s="272">
        <v>15609</v>
      </c>
    </row>
    <row r="6007" spans="2:11" s="256" customFormat="1" ht="13.5" customHeight="1" x14ac:dyDescent="0.2">
      <c r="B6007" s="273"/>
      <c r="C6007" s="273"/>
      <c r="D6007" s="273"/>
      <c r="E6007" s="273"/>
      <c r="F6007" s="273">
        <v>0</v>
      </c>
      <c r="G6007" s="273">
        <v>0</v>
      </c>
      <c r="H6007" s="274"/>
      <c r="I6007" s="275" t="s">
        <v>268</v>
      </c>
      <c r="J6007" s="271">
        <v>8186</v>
      </c>
      <c r="K6007" s="272">
        <v>11524</v>
      </c>
    </row>
    <row r="6008" spans="2:11" s="256" customFormat="1" ht="13.5" customHeight="1" x14ac:dyDescent="0.2">
      <c r="B6008" s="273"/>
      <c r="C6008" s="273"/>
      <c r="D6008" s="273"/>
      <c r="E6008" s="273"/>
      <c r="F6008" s="273">
        <v>0</v>
      </c>
      <c r="G6008" s="273">
        <v>0</v>
      </c>
      <c r="H6008" s="274"/>
      <c r="I6008" s="275" t="s">
        <v>269</v>
      </c>
      <c r="J6008" s="271">
        <v>8186</v>
      </c>
      <c r="K6008" s="272">
        <v>15745</v>
      </c>
    </row>
    <row r="6009" spans="2:11" s="256" customFormat="1" ht="13.5" customHeight="1" x14ac:dyDescent="0.2">
      <c r="B6009" s="273"/>
      <c r="C6009" s="273"/>
      <c r="D6009" s="273"/>
      <c r="E6009" s="273"/>
      <c r="F6009" s="273">
        <v>0</v>
      </c>
      <c r="G6009" s="273">
        <v>0</v>
      </c>
      <c r="H6009" s="274"/>
      <c r="I6009" s="275" t="s">
        <v>270</v>
      </c>
      <c r="J6009" s="271">
        <v>8186</v>
      </c>
      <c r="K6009" s="272">
        <v>15545</v>
      </c>
    </row>
    <row r="6010" spans="2:11" s="256" customFormat="1" ht="13.5" customHeight="1" x14ac:dyDescent="0.2">
      <c r="B6010" s="268"/>
      <c r="C6010" s="268"/>
      <c r="D6010" s="268"/>
      <c r="E6010" s="268"/>
      <c r="F6010" s="268">
        <v>33.4844992720977</v>
      </c>
      <c r="G6010" s="268">
        <v>33.477935323940592</v>
      </c>
      <c r="H6010" s="269"/>
      <c r="I6010" s="270" t="s">
        <v>238</v>
      </c>
      <c r="J6010" s="271">
        <v>8186</v>
      </c>
      <c r="K6010" s="272">
        <v>13595</v>
      </c>
    </row>
    <row r="6011" spans="2:11" s="256" customFormat="1" ht="13.5" customHeight="1" x14ac:dyDescent="0.2">
      <c r="B6011" s="273"/>
      <c r="C6011" s="273"/>
      <c r="D6011" s="273"/>
      <c r="E6011" s="273"/>
      <c r="F6011" s="273">
        <v>33.4844992720977</v>
      </c>
      <c r="G6011" s="273">
        <v>33.477935323940592</v>
      </c>
      <c r="H6011" s="274"/>
      <c r="I6011" s="275" t="s">
        <v>271</v>
      </c>
      <c r="J6011" s="271">
        <v>8186</v>
      </c>
      <c r="K6011" s="272">
        <v>15610</v>
      </c>
    </row>
    <row r="6012" spans="2:11" s="256" customFormat="1" ht="13.5" customHeight="1" x14ac:dyDescent="0.2">
      <c r="B6012" s="273"/>
      <c r="C6012" s="273"/>
      <c r="D6012" s="273"/>
      <c r="E6012" s="273"/>
      <c r="F6012" s="273">
        <v>14.516094851315998</v>
      </c>
      <c r="G6012" s="273">
        <v>14.5496242412262</v>
      </c>
      <c r="H6012" s="274"/>
      <c r="I6012" s="275" t="s">
        <v>246</v>
      </c>
      <c r="J6012" s="271">
        <v>8186</v>
      </c>
      <c r="K6012" s="272">
        <v>15611</v>
      </c>
    </row>
    <row r="6013" spans="2:11" s="256" customFormat="1" ht="13.5" customHeight="1" x14ac:dyDescent="0.2">
      <c r="B6013" s="273"/>
      <c r="C6013" s="273"/>
      <c r="D6013" s="273"/>
      <c r="E6013" s="273"/>
      <c r="F6013" s="273">
        <v>18.968404420781599</v>
      </c>
      <c r="G6013" s="273">
        <v>18.928311082714401</v>
      </c>
      <c r="H6013" s="274"/>
      <c r="I6013" s="275" t="s">
        <v>272</v>
      </c>
      <c r="J6013" s="271">
        <v>8186</v>
      </c>
      <c r="K6013" s="272">
        <v>15608</v>
      </c>
    </row>
    <row r="6014" spans="2:11" s="256" customFormat="1" ht="13.5" customHeight="1" x14ac:dyDescent="0.2">
      <c r="B6014" s="268"/>
      <c r="C6014" s="268"/>
      <c r="D6014" s="268">
        <v>0</v>
      </c>
      <c r="E6014" s="268">
        <v>0</v>
      </c>
      <c r="F6014" s="268">
        <v>0</v>
      </c>
      <c r="G6014" s="268">
        <v>0</v>
      </c>
      <c r="H6014" s="269"/>
      <c r="I6014" s="270" t="s">
        <v>273</v>
      </c>
      <c r="J6014" s="271">
        <v>8186</v>
      </c>
      <c r="K6014" s="272">
        <v>15584</v>
      </c>
    </row>
    <row r="6015" spans="2:11" s="256" customFormat="1" ht="13.5" customHeight="1" x14ac:dyDescent="0.2">
      <c r="B6015" s="268"/>
      <c r="C6015" s="268"/>
      <c r="D6015" s="268"/>
      <c r="E6015" s="268"/>
      <c r="F6015" s="268">
        <v>0</v>
      </c>
      <c r="G6015" s="268">
        <v>0</v>
      </c>
      <c r="H6015" s="269"/>
      <c r="I6015" s="270" t="s">
        <v>274</v>
      </c>
      <c r="J6015" s="271">
        <v>8186</v>
      </c>
      <c r="K6015" s="272">
        <v>17728</v>
      </c>
    </row>
    <row r="6016" spans="2:11" s="256" customFormat="1" ht="13.5" customHeight="1" x14ac:dyDescent="0.2">
      <c r="B6016" s="268"/>
      <c r="C6016" s="268"/>
      <c r="D6016" s="268"/>
      <c r="E6016" s="268"/>
      <c r="F6016" s="268">
        <v>1.4757123790060298</v>
      </c>
      <c r="G6016" s="268">
        <v>1.4878013983462899</v>
      </c>
      <c r="H6016" s="269"/>
      <c r="I6016" s="270" t="s">
        <v>275</v>
      </c>
      <c r="J6016" s="271">
        <v>8186</v>
      </c>
      <c r="K6016" s="272">
        <v>15624</v>
      </c>
    </row>
    <row r="6017" spans="2:11" s="256" customFormat="1" ht="13.5" customHeight="1" x14ac:dyDescent="0.2">
      <c r="B6017" s="268"/>
      <c r="C6017" s="268"/>
      <c r="D6017" s="268">
        <v>8</v>
      </c>
      <c r="E6017" s="268">
        <v>1</v>
      </c>
      <c r="F6017" s="268">
        <v>4.4895991760612297</v>
      </c>
      <c r="G6017" s="268">
        <v>4.4165638621367602</v>
      </c>
      <c r="H6017" s="269"/>
      <c r="I6017" s="270" t="s">
        <v>276</v>
      </c>
      <c r="J6017" s="271">
        <v>8186</v>
      </c>
      <c r="K6017" s="272">
        <v>15644</v>
      </c>
    </row>
    <row r="6018" spans="2:11" s="256" customFormat="1" ht="13.5" customHeight="1" x14ac:dyDescent="0.2">
      <c r="B6018" s="268"/>
      <c r="C6018" s="268"/>
      <c r="D6018" s="268">
        <v>0</v>
      </c>
      <c r="E6018" s="268">
        <v>0</v>
      </c>
      <c r="F6018" s="268">
        <v>0</v>
      </c>
      <c r="G6018" s="268">
        <v>0</v>
      </c>
      <c r="H6018" s="269"/>
      <c r="I6018" s="270" t="s">
        <v>239</v>
      </c>
      <c r="J6018" s="271">
        <v>8186</v>
      </c>
      <c r="K6018" s="272">
        <v>15704</v>
      </c>
    </row>
    <row r="6019" spans="2:11" s="256" customFormat="1" ht="13.5" customHeight="1" x14ac:dyDescent="0.2">
      <c r="B6019" s="268"/>
      <c r="C6019" s="268"/>
      <c r="D6019" s="268"/>
      <c r="E6019" s="268"/>
      <c r="F6019" s="268">
        <v>0</v>
      </c>
      <c r="G6019" s="268">
        <v>0</v>
      </c>
      <c r="H6019" s="269"/>
      <c r="I6019" s="270" t="s">
        <v>277</v>
      </c>
      <c r="J6019" s="271">
        <v>8186</v>
      </c>
      <c r="K6019" s="272">
        <v>15749</v>
      </c>
    </row>
    <row r="6020" spans="2:11" s="256" customFormat="1" ht="13.5" customHeight="1" x14ac:dyDescent="0.2">
      <c r="B6020" s="268"/>
      <c r="C6020" s="268"/>
      <c r="D6020" s="268"/>
      <c r="E6020" s="268"/>
      <c r="F6020" s="268">
        <v>119.41751315061499</v>
      </c>
      <c r="G6020" s="268">
        <v>119.476777589362</v>
      </c>
      <c r="H6020" s="269">
        <v>2.70919967833066</v>
      </c>
      <c r="I6020" s="270" t="s">
        <v>278</v>
      </c>
      <c r="J6020" s="271">
        <v>8186</v>
      </c>
      <c r="K6020" s="272">
        <v>11258</v>
      </c>
    </row>
    <row r="6021" spans="2:11" s="256" customFormat="1" ht="13.5" customHeight="1" x14ac:dyDescent="0.2">
      <c r="B6021" s="268"/>
      <c r="C6021" s="268"/>
      <c r="D6021" s="268">
        <v>100</v>
      </c>
      <c r="E6021" s="268">
        <v>90</v>
      </c>
      <c r="F6021" s="268">
        <v>95.214105351230998</v>
      </c>
      <c r="G6021" s="268">
        <v>95.38517442566399</v>
      </c>
      <c r="H6021" s="269">
        <v>2.8453763949541102</v>
      </c>
      <c r="I6021" s="270" t="s">
        <v>240</v>
      </c>
      <c r="J6021" s="271">
        <v>8186</v>
      </c>
      <c r="K6021" s="272">
        <v>15705</v>
      </c>
    </row>
    <row r="6022" spans="2:11" s="256" customFormat="1" ht="13.5" customHeight="1" x14ac:dyDescent="0.2">
      <c r="B6022" s="268"/>
      <c r="C6022" s="268"/>
      <c r="D6022" s="268"/>
      <c r="E6022" s="268"/>
      <c r="F6022" s="268">
        <v>4.9146635543272899</v>
      </c>
      <c r="G6022" s="268">
        <v>4.8588121373543398</v>
      </c>
      <c r="H6022" s="269"/>
      <c r="I6022" s="270" t="s">
        <v>279</v>
      </c>
      <c r="J6022" s="271">
        <v>8186</v>
      </c>
      <c r="K6022" s="272">
        <v>16144</v>
      </c>
    </row>
    <row r="6023" spans="2:11" s="256" customFormat="1" ht="13.5" customHeight="1" x14ac:dyDescent="0.2">
      <c r="B6023" s="273"/>
      <c r="C6023" s="273"/>
      <c r="D6023" s="273"/>
      <c r="E6023" s="273"/>
      <c r="F6023" s="273">
        <v>3.14092640412025</v>
      </c>
      <c r="G6023" s="273">
        <v>3.1662587220768801</v>
      </c>
      <c r="H6023" s="274"/>
      <c r="I6023" s="275" t="s">
        <v>508</v>
      </c>
      <c r="J6023" s="271">
        <v>8186</v>
      </c>
      <c r="K6023" s="272">
        <v>12755</v>
      </c>
    </row>
    <row r="6024" spans="2:11" s="256" customFormat="1" ht="13.5" customHeight="1" x14ac:dyDescent="0.2">
      <c r="B6024" s="273"/>
      <c r="C6024" s="273"/>
      <c r="D6024" s="273"/>
      <c r="E6024" s="273"/>
      <c r="F6024" s="273">
        <v>0</v>
      </c>
      <c r="G6024" s="273">
        <v>0</v>
      </c>
      <c r="H6024" s="274"/>
      <c r="I6024" s="275" t="s">
        <v>509</v>
      </c>
      <c r="J6024" s="271">
        <v>8186</v>
      </c>
      <c r="K6024" s="272">
        <v>12359</v>
      </c>
    </row>
    <row r="6025" spans="2:11" s="256" customFormat="1" ht="26.25" customHeight="1" x14ac:dyDescent="0.2"/>
    <row r="6026" spans="2:11" s="256" customFormat="1" ht="13.5" customHeight="1" x14ac:dyDescent="0.2">
      <c r="B6026" s="257"/>
      <c r="C6026" s="258"/>
      <c r="D6026" s="258"/>
      <c r="E6026" s="258"/>
      <c r="F6026" s="258"/>
      <c r="G6026" s="259"/>
      <c r="H6026" s="260" t="s">
        <v>452</v>
      </c>
      <c r="I6026" s="261"/>
      <c r="J6026" s="262" t="s">
        <v>228</v>
      </c>
      <c r="K6026" s="262" t="s">
        <v>229</v>
      </c>
    </row>
    <row r="6027" spans="2:11" s="256" customFormat="1" ht="13.5" customHeight="1" x14ac:dyDescent="0.2">
      <c r="B6027" s="263"/>
      <c r="C6027" s="264"/>
      <c r="D6027" s="264"/>
      <c r="E6027" s="264"/>
      <c r="F6027" s="369" t="s">
        <v>696</v>
      </c>
      <c r="G6027" s="369"/>
      <c r="H6027" s="369"/>
      <c r="I6027" s="261"/>
      <c r="J6027" s="261"/>
      <c r="K6027" s="265"/>
    </row>
    <row r="6028" spans="2:11" s="256" customFormat="1" ht="13.5" customHeight="1" x14ac:dyDescent="0.2">
      <c r="B6028" s="367" t="s">
        <v>231</v>
      </c>
      <c r="C6028" s="367"/>
      <c r="D6028" s="367" t="s">
        <v>232</v>
      </c>
      <c r="E6028" s="367"/>
      <c r="F6028" s="266" t="s">
        <v>232</v>
      </c>
      <c r="G6028" s="266" t="s">
        <v>232</v>
      </c>
      <c r="H6028" s="368" t="s">
        <v>231</v>
      </c>
      <c r="I6028" s="267" t="s">
        <v>233</v>
      </c>
      <c r="J6028" s="261"/>
      <c r="K6028" s="265"/>
    </row>
    <row r="6029" spans="2:11" s="256" customFormat="1" ht="13.5" customHeight="1" x14ac:dyDescent="0.2">
      <c r="B6029" s="266" t="s">
        <v>234</v>
      </c>
      <c r="C6029" s="266" t="s">
        <v>235</v>
      </c>
      <c r="D6029" s="266" t="s">
        <v>234</v>
      </c>
      <c r="E6029" s="266" t="s">
        <v>235</v>
      </c>
      <c r="F6029" s="266" t="s">
        <v>592</v>
      </c>
      <c r="G6029" s="266" t="s">
        <v>594</v>
      </c>
      <c r="H6029" s="368"/>
      <c r="I6029" s="261"/>
      <c r="J6029" s="261"/>
      <c r="K6029" s="265"/>
    </row>
    <row r="6030" spans="2:11" s="256" customFormat="1" ht="13.5" customHeight="1" x14ac:dyDescent="0.2">
      <c r="B6030" s="268"/>
      <c r="C6030" s="268"/>
      <c r="D6030" s="268"/>
      <c r="E6030" s="268"/>
      <c r="F6030" s="268">
        <v>28.744111057476601</v>
      </c>
      <c r="G6030" s="268">
        <v>29.511990120397495</v>
      </c>
      <c r="H6030" s="269">
        <v>4.0939287634887798</v>
      </c>
      <c r="I6030" s="270" t="s">
        <v>236</v>
      </c>
      <c r="J6030" s="271">
        <v>822663</v>
      </c>
      <c r="K6030" s="272">
        <v>13591</v>
      </c>
    </row>
    <row r="6031" spans="2:11" s="256" customFormat="1" ht="13.5" customHeight="1" x14ac:dyDescent="0.2">
      <c r="B6031" s="268"/>
      <c r="C6031" s="268"/>
      <c r="D6031" s="268"/>
      <c r="E6031" s="268"/>
      <c r="F6031" s="268">
        <v>28.744111057476601</v>
      </c>
      <c r="G6031" s="268">
        <v>29.511990120397495</v>
      </c>
      <c r="H6031" s="269">
        <v>4.0939287634887798</v>
      </c>
      <c r="I6031" s="270" t="s">
        <v>250</v>
      </c>
      <c r="J6031" s="271">
        <v>822663</v>
      </c>
      <c r="K6031" s="272">
        <v>19967</v>
      </c>
    </row>
    <row r="6032" spans="2:11" s="256" customFormat="1" ht="13.5" customHeight="1" x14ac:dyDescent="0.2">
      <c r="B6032" s="273"/>
      <c r="C6032" s="273"/>
      <c r="D6032" s="273"/>
      <c r="E6032" s="273"/>
      <c r="F6032" s="273">
        <v>5.0522818680450596</v>
      </c>
      <c r="G6032" s="273">
        <v>5.1889633632758887</v>
      </c>
      <c r="H6032" s="274">
        <v>6.9829152363318494</v>
      </c>
      <c r="I6032" s="275" t="s">
        <v>251</v>
      </c>
      <c r="J6032" s="271">
        <v>822663</v>
      </c>
      <c r="K6032" s="272">
        <v>15744</v>
      </c>
    </row>
    <row r="6033" spans="2:11" s="256" customFormat="1" ht="13.5" customHeight="1" x14ac:dyDescent="0.2">
      <c r="B6033" s="273"/>
      <c r="C6033" s="273"/>
      <c r="D6033" s="273"/>
      <c r="E6033" s="273"/>
      <c r="F6033" s="273">
        <v>22.234664497193897</v>
      </c>
      <c r="G6033" s="273">
        <v>22.812421269490102</v>
      </c>
      <c r="H6033" s="274">
        <v>3.6118411243912898</v>
      </c>
      <c r="I6033" s="275" t="s">
        <v>252</v>
      </c>
      <c r="J6033" s="271">
        <v>822663</v>
      </c>
      <c r="K6033" s="272">
        <v>13462</v>
      </c>
    </row>
    <row r="6034" spans="2:11" s="256" customFormat="1" ht="13.5" customHeight="1" x14ac:dyDescent="0.2">
      <c r="B6034" s="273"/>
      <c r="C6034" s="273"/>
      <c r="D6034" s="273"/>
      <c r="E6034" s="273"/>
      <c r="F6034" s="273">
        <v>0</v>
      </c>
      <c r="G6034" s="273">
        <v>0</v>
      </c>
      <c r="H6034" s="274"/>
      <c r="I6034" s="275" t="s">
        <v>253</v>
      </c>
      <c r="J6034" s="271">
        <v>822663</v>
      </c>
      <c r="K6034" s="272">
        <v>15544</v>
      </c>
    </row>
    <row r="6035" spans="2:11" s="256" customFormat="1" ht="13.5" customHeight="1" x14ac:dyDescent="0.2">
      <c r="B6035" s="273"/>
      <c r="C6035" s="273"/>
      <c r="D6035" s="273"/>
      <c r="E6035" s="273"/>
      <c r="F6035" s="273">
        <v>0.23052586253752899</v>
      </c>
      <c r="G6035" s="273">
        <v>0.23683021934502502</v>
      </c>
      <c r="H6035" s="274">
        <v>5.07</v>
      </c>
      <c r="I6035" s="275" t="s">
        <v>254</v>
      </c>
      <c r="J6035" s="271">
        <v>822663</v>
      </c>
      <c r="K6035" s="272">
        <v>12978</v>
      </c>
    </row>
    <row r="6036" spans="2:11" s="256" customFormat="1" ht="13.5" customHeight="1" x14ac:dyDescent="0.2">
      <c r="B6036" s="268"/>
      <c r="C6036" s="268"/>
      <c r="D6036" s="268"/>
      <c r="E6036" s="268"/>
      <c r="F6036" s="268">
        <v>33.988306499980702</v>
      </c>
      <c r="G6036" s="268">
        <v>27.398303943788399</v>
      </c>
      <c r="H6036" s="269">
        <v>2.6790052052639401</v>
      </c>
      <c r="I6036" s="270" t="s">
        <v>237</v>
      </c>
      <c r="J6036" s="271">
        <v>822663</v>
      </c>
      <c r="K6036" s="272">
        <v>17726</v>
      </c>
    </row>
    <row r="6037" spans="2:11" s="256" customFormat="1" ht="13.5" customHeight="1" x14ac:dyDescent="0.2">
      <c r="B6037" s="273"/>
      <c r="C6037" s="273"/>
      <c r="D6037" s="273"/>
      <c r="E6037" s="273"/>
      <c r="F6037" s="273">
        <v>9.517091534309829</v>
      </c>
      <c r="G6037" s="273">
        <v>2.2542221862210101</v>
      </c>
      <c r="H6037" s="274">
        <v>0</v>
      </c>
      <c r="I6037" s="275" t="s">
        <v>255</v>
      </c>
      <c r="J6037" s="271">
        <v>822663</v>
      </c>
      <c r="K6037" s="272">
        <v>17727</v>
      </c>
    </row>
    <row r="6038" spans="2:11" s="256" customFormat="1" ht="13.5" customHeight="1" x14ac:dyDescent="0.2">
      <c r="B6038" s="268"/>
      <c r="C6038" s="268"/>
      <c r="D6038" s="268"/>
      <c r="E6038" s="268"/>
      <c r="F6038" s="268">
        <v>24.471214965670899</v>
      </c>
      <c r="G6038" s="268">
        <v>25.144081757567402</v>
      </c>
      <c r="H6038" s="269">
        <v>3.7208961696135501</v>
      </c>
      <c r="I6038" s="270" t="s">
        <v>256</v>
      </c>
      <c r="J6038" s="271">
        <v>822663</v>
      </c>
      <c r="K6038" s="272">
        <v>13592</v>
      </c>
    </row>
    <row r="6039" spans="2:11" s="256" customFormat="1" ht="13.5" customHeight="1" x14ac:dyDescent="0.2">
      <c r="B6039" s="273"/>
      <c r="C6039" s="273"/>
      <c r="D6039" s="273"/>
      <c r="E6039" s="273"/>
      <c r="F6039" s="273">
        <v>6.23047170345707</v>
      </c>
      <c r="G6039" s="273">
        <v>6.3977482906761294</v>
      </c>
      <c r="H6039" s="274">
        <v>0.61192898541094209</v>
      </c>
      <c r="I6039" s="275" t="s">
        <v>257</v>
      </c>
      <c r="J6039" s="271">
        <v>822663</v>
      </c>
      <c r="K6039" s="272">
        <v>11566</v>
      </c>
    </row>
    <row r="6040" spans="2:11" s="256" customFormat="1" ht="13.5" customHeight="1" x14ac:dyDescent="0.2">
      <c r="B6040" s="273"/>
      <c r="C6040" s="273"/>
      <c r="D6040" s="273"/>
      <c r="E6040" s="273"/>
      <c r="F6040" s="273">
        <v>10.187871973586999</v>
      </c>
      <c r="G6040" s="273">
        <v>10.473858651905699</v>
      </c>
      <c r="H6040" s="274">
        <v>4.9351836511334195</v>
      </c>
      <c r="I6040" s="275" t="s">
        <v>258</v>
      </c>
      <c r="J6040" s="271">
        <v>822663</v>
      </c>
      <c r="K6040" s="272">
        <v>13419</v>
      </c>
    </row>
    <row r="6041" spans="2:11" s="256" customFormat="1" ht="13.5" customHeight="1" x14ac:dyDescent="0.2">
      <c r="B6041" s="273"/>
      <c r="C6041" s="273"/>
      <c r="D6041" s="273"/>
      <c r="E6041" s="273"/>
      <c r="F6041" s="273">
        <v>0.25535507586385903</v>
      </c>
      <c r="G6041" s="273">
        <v>0.26233845505233799</v>
      </c>
      <c r="H6041" s="274">
        <v>1.41</v>
      </c>
      <c r="I6041" s="275" t="s">
        <v>259</v>
      </c>
      <c r="J6041" s="271">
        <v>822663</v>
      </c>
      <c r="K6041" s="272">
        <v>11568</v>
      </c>
    </row>
    <row r="6042" spans="2:11" s="256" customFormat="1" ht="13.5" customHeight="1" x14ac:dyDescent="0.2">
      <c r="B6042" s="273"/>
      <c r="C6042" s="273"/>
      <c r="D6042" s="273"/>
      <c r="E6042" s="273"/>
      <c r="F6042" s="273">
        <v>6.85216876839314</v>
      </c>
      <c r="G6042" s="273">
        <v>7.0341364422879193</v>
      </c>
      <c r="H6042" s="274">
        <v>4.9017781215224998</v>
      </c>
      <c r="I6042" s="275" t="s">
        <v>260</v>
      </c>
      <c r="J6042" s="271">
        <v>822663</v>
      </c>
      <c r="K6042" s="272">
        <v>12479</v>
      </c>
    </row>
    <row r="6043" spans="2:11" s="256" customFormat="1" ht="13.5" customHeight="1" x14ac:dyDescent="0.2">
      <c r="B6043" s="273"/>
      <c r="C6043" s="273"/>
      <c r="D6043" s="273"/>
      <c r="E6043" s="273"/>
      <c r="F6043" s="273">
        <v>0.77693368866539214</v>
      </c>
      <c r="G6043" s="273">
        <v>0.79648645639003102</v>
      </c>
      <c r="H6043" s="274">
        <v>3.12266521152134</v>
      </c>
      <c r="I6043" s="275" t="s">
        <v>261</v>
      </c>
      <c r="J6043" s="271">
        <v>822663</v>
      </c>
      <c r="K6043" s="272">
        <v>12480</v>
      </c>
    </row>
    <row r="6044" spans="2:11" s="256" customFormat="1" ht="13.5" customHeight="1" x14ac:dyDescent="0.2">
      <c r="B6044" s="273"/>
      <c r="C6044" s="273"/>
      <c r="D6044" s="273"/>
      <c r="E6044" s="273"/>
      <c r="F6044" s="273">
        <v>0.16841375570438402</v>
      </c>
      <c r="G6044" s="273">
        <v>0.17951346125526202</v>
      </c>
      <c r="H6044" s="274">
        <v>3.4988780160098303</v>
      </c>
      <c r="I6044" s="275" t="s">
        <v>262</v>
      </c>
      <c r="J6044" s="271">
        <v>822663</v>
      </c>
      <c r="K6044" s="272">
        <v>11578</v>
      </c>
    </row>
    <row r="6045" spans="2:11" s="256" customFormat="1" ht="13.5" customHeight="1" x14ac:dyDescent="0.2">
      <c r="B6045" s="273"/>
      <c r="C6045" s="273"/>
      <c r="D6045" s="273"/>
      <c r="E6045" s="273"/>
      <c r="F6045" s="273">
        <v>0</v>
      </c>
      <c r="G6045" s="273">
        <v>0</v>
      </c>
      <c r="H6045" s="274"/>
      <c r="I6045" s="275" t="s">
        <v>263</v>
      </c>
      <c r="J6045" s="271">
        <v>822663</v>
      </c>
      <c r="K6045" s="272">
        <v>12497</v>
      </c>
    </row>
    <row r="6046" spans="2:11" s="256" customFormat="1" ht="13.5" customHeight="1" x14ac:dyDescent="0.2">
      <c r="B6046" s="273"/>
      <c r="C6046" s="273"/>
      <c r="D6046" s="273"/>
      <c r="E6046" s="273"/>
      <c r="F6046" s="273">
        <v>0</v>
      </c>
      <c r="G6046" s="273">
        <v>0</v>
      </c>
      <c r="H6046" s="274"/>
      <c r="I6046" s="275" t="s">
        <v>264</v>
      </c>
      <c r="J6046" s="271">
        <v>822663</v>
      </c>
      <c r="K6046" s="272">
        <v>15546</v>
      </c>
    </row>
    <row r="6047" spans="2:11" s="256" customFormat="1" ht="13.5" customHeight="1" x14ac:dyDescent="0.2">
      <c r="B6047" s="273"/>
      <c r="C6047" s="273"/>
      <c r="D6047" s="273"/>
      <c r="E6047" s="273"/>
      <c r="F6047" s="273">
        <v>0</v>
      </c>
      <c r="G6047" s="273">
        <v>0</v>
      </c>
      <c r="H6047" s="274"/>
      <c r="I6047" s="275" t="s">
        <v>265</v>
      </c>
      <c r="J6047" s="271">
        <v>822663</v>
      </c>
      <c r="K6047" s="272">
        <v>12481</v>
      </c>
    </row>
    <row r="6048" spans="2:11" s="256" customFormat="1" ht="13.5" customHeight="1" x14ac:dyDescent="0.2">
      <c r="B6048" s="268"/>
      <c r="C6048" s="268"/>
      <c r="D6048" s="268"/>
      <c r="E6048" s="268"/>
      <c r="F6048" s="268">
        <v>4.7462709577851401</v>
      </c>
      <c r="G6048" s="268">
        <v>9.6931035123891203</v>
      </c>
      <c r="H6048" s="269">
        <v>1.7716345037219798</v>
      </c>
      <c r="I6048" s="270" t="s">
        <v>266</v>
      </c>
      <c r="J6048" s="271">
        <v>822663</v>
      </c>
      <c r="K6048" s="272">
        <v>13594</v>
      </c>
    </row>
    <row r="6049" spans="2:11" s="256" customFormat="1" ht="13.5" customHeight="1" x14ac:dyDescent="0.2">
      <c r="B6049" s="273"/>
      <c r="C6049" s="273"/>
      <c r="D6049" s="273"/>
      <c r="E6049" s="273"/>
      <c r="F6049" s="273">
        <v>0</v>
      </c>
      <c r="G6049" s="273">
        <v>0</v>
      </c>
      <c r="H6049" s="274"/>
      <c r="I6049" s="275" t="s">
        <v>267</v>
      </c>
      <c r="J6049" s="271">
        <v>822663</v>
      </c>
      <c r="K6049" s="272">
        <v>15609</v>
      </c>
    </row>
    <row r="6050" spans="2:11" s="256" customFormat="1" ht="13.5" customHeight="1" x14ac:dyDescent="0.2">
      <c r="B6050" s="273"/>
      <c r="C6050" s="273"/>
      <c r="D6050" s="273"/>
      <c r="E6050" s="273"/>
      <c r="F6050" s="273">
        <v>1.6706849626889098</v>
      </c>
      <c r="G6050" s="273">
        <v>1.7246757707157601</v>
      </c>
      <c r="H6050" s="274">
        <v>4.2406016091370393</v>
      </c>
      <c r="I6050" s="275" t="s">
        <v>268</v>
      </c>
      <c r="J6050" s="271">
        <v>822663</v>
      </c>
      <c r="K6050" s="272">
        <v>11524</v>
      </c>
    </row>
    <row r="6051" spans="2:11" s="256" customFormat="1" ht="13.5" customHeight="1" x14ac:dyDescent="0.2">
      <c r="B6051" s="273"/>
      <c r="C6051" s="273"/>
      <c r="D6051" s="273"/>
      <c r="E6051" s="273"/>
      <c r="F6051" s="273">
        <v>0.31324435324014399</v>
      </c>
      <c r="G6051" s="273">
        <v>0.320568050526367</v>
      </c>
      <c r="H6051" s="274">
        <v>4.2265663785838496</v>
      </c>
      <c r="I6051" s="275" t="s">
        <v>269</v>
      </c>
      <c r="J6051" s="271">
        <v>822663</v>
      </c>
      <c r="K6051" s="272">
        <v>15745</v>
      </c>
    </row>
    <row r="6052" spans="2:11" s="256" customFormat="1" ht="13.5" customHeight="1" x14ac:dyDescent="0.2">
      <c r="B6052" s="273"/>
      <c r="C6052" s="273"/>
      <c r="D6052" s="273"/>
      <c r="E6052" s="273"/>
      <c r="F6052" s="273">
        <v>0</v>
      </c>
      <c r="G6052" s="273">
        <v>0</v>
      </c>
      <c r="H6052" s="274"/>
      <c r="I6052" s="275" t="s">
        <v>270</v>
      </c>
      <c r="J6052" s="271">
        <v>822663</v>
      </c>
      <c r="K6052" s="272">
        <v>15545</v>
      </c>
    </row>
    <row r="6053" spans="2:11" s="256" customFormat="1" ht="13.5" customHeight="1" x14ac:dyDescent="0.2">
      <c r="B6053" s="268"/>
      <c r="C6053" s="268"/>
      <c r="D6053" s="268"/>
      <c r="E6053" s="268"/>
      <c r="F6053" s="268">
        <v>32.521311484757597</v>
      </c>
      <c r="G6053" s="268">
        <v>33.396602423425001</v>
      </c>
      <c r="H6053" s="269">
        <v>0</v>
      </c>
      <c r="I6053" s="270" t="s">
        <v>238</v>
      </c>
      <c r="J6053" s="271">
        <v>822663</v>
      </c>
      <c r="K6053" s="272">
        <v>13595</v>
      </c>
    </row>
    <row r="6054" spans="2:11" s="256" customFormat="1" ht="13.5" customHeight="1" x14ac:dyDescent="0.2">
      <c r="B6054" s="273"/>
      <c r="C6054" s="273"/>
      <c r="D6054" s="273"/>
      <c r="E6054" s="273"/>
      <c r="F6054" s="273">
        <v>0</v>
      </c>
      <c r="G6054" s="273">
        <v>0</v>
      </c>
      <c r="H6054" s="274"/>
      <c r="I6054" s="275" t="s">
        <v>271</v>
      </c>
      <c r="J6054" s="271">
        <v>822663</v>
      </c>
      <c r="K6054" s="272">
        <v>15610</v>
      </c>
    </row>
    <row r="6055" spans="2:11" s="256" customFormat="1" ht="13.5" customHeight="1" x14ac:dyDescent="0.2">
      <c r="B6055" s="273"/>
      <c r="C6055" s="273"/>
      <c r="D6055" s="273"/>
      <c r="E6055" s="273"/>
      <c r="F6055" s="273">
        <v>13.662363385269899</v>
      </c>
      <c r="G6055" s="273">
        <v>14.0348598032626</v>
      </c>
      <c r="H6055" s="274"/>
      <c r="I6055" s="275" t="s">
        <v>246</v>
      </c>
      <c r="J6055" s="271">
        <v>822663</v>
      </c>
      <c r="K6055" s="272">
        <v>15611</v>
      </c>
    </row>
    <row r="6056" spans="2:11" s="256" customFormat="1" ht="13.5" customHeight="1" x14ac:dyDescent="0.2">
      <c r="B6056" s="273"/>
      <c r="C6056" s="273"/>
      <c r="D6056" s="273"/>
      <c r="E6056" s="273"/>
      <c r="F6056" s="273">
        <v>18.8586054073835</v>
      </c>
      <c r="G6056" s="273">
        <v>19.361381531332697</v>
      </c>
      <c r="H6056" s="274">
        <v>0</v>
      </c>
      <c r="I6056" s="275" t="s">
        <v>272</v>
      </c>
      <c r="J6056" s="271">
        <v>822663</v>
      </c>
      <c r="K6056" s="272">
        <v>15608</v>
      </c>
    </row>
    <row r="6057" spans="2:11" s="256" customFormat="1" ht="13.5" customHeight="1" x14ac:dyDescent="0.2">
      <c r="B6057" s="268"/>
      <c r="C6057" s="268"/>
      <c r="D6057" s="268"/>
      <c r="E6057" s="268"/>
      <c r="F6057" s="268">
        <v>0</v>
      </c>
      <c r="G6057" s="268">
        <v>0</v>
      </c>
      <c r="H6057" s="269"/>
      <c r="I6057" s="270" t="s">
        <v>273</v>
      </c>
      <c r="J6057" s="271">
        <v>822663</v>
      </c>
      <c r="K6057" s="272">
        <v>15584</v>
      </c>
    </row>
    <row r="6058" spans="2:11" s="256" customFormat="1" ht="13.5" customHeight="1" x14ac:dyDescent="0.2">
      <c r="B6058" s="268"/>
      <c r="C6058" s="268"/>
      <c r="D6058" s="268"/>
      <c r="E6058" s="268"/>
      <c r="F6058" s="268">
        <v>0</v>
      </c>
      <c r="G6058" s="268">
        <v>0</v>
      </c>
      <c r="H6058" s="269"/>
      <c r="I6058" s="270" t="s">
        <v>274</v>
      </c>
      <c r="J6058" s="271">
        <v>822663</v>
      </c>
      <c r="K6058" s="272">
        <v>17728</v>
      </c>
    </row>
    <row r="6059" spans="2:11" s="256" customFormat="1" ht="13.5" customHeight="1" x14ac:dyDescent="0.2">
      <c r="B6059" s="268"/>
      <c r="C6059" s="268"/>
      <c r="D6059" s="268"/>
      <c r="E6059" s="268"/>
      <c r="F6059" s="268">
        <v>0</v>
      </c>
      <c r="G6059" s="268">
        <v>0</v>
      </c>
      <c r="H6059" s="269"/>
      <c r="I6059" s="270" t="s">
        <v>275</v>
      </c>
      <c r="J6059" s="271">
        <v>822663</v>
      </c>
      <c r="K6059" s="272">
        <v>15624</v>
      </c>
    </row>
    <row r="6060" spans="2:11" s="256" customFormat="1" ht="13.5" customHeight="1" x14ac:dyDescent="0.2">
      <c r="B6060" s="268"/>
      <c r="C6060" s="268"/>
      <c r="D6060" s="268"/>
      <c r="E6060" s="268"/>
      <c r="F6060" s="268">
        <v>12.279433176165899</v>
      </c>
      <c r="G6060" s="268">
        <v>9.9020818773680102</v>
      </c>
      <c r="H6060" s="269">
        <v>0</v>
      </c>
      <c r="I6060" s="270" t="s">
        <v>276</v>
      </c>
      <c r="J6060" s="271">
        <v>822663</v>
      </c>
      <c r="K6060" s="272">
        <v>15644</v>
      </c>
    </row>
    <row r="6061" spans="2:11" s="256" customFormat="1" ht="13.5" customHeight="1" x14ac:dyDescent="0.2">
      <c r="B6061" s="268"/>
      <c r="C6061" s="268"/>
      <c r="D6061" s="268"/>
      <c r="E6061" s="268"/>
      <c r="F6061" s="268">
        <v>33.242748855585994</v>
      </c>
      <c r="G6061" s="268">
        <v>34.141576718951903</v>
      </c>
      <c r="H6061" s="269">
        <v>3.7975124369302402</v>
      </c>
      <c r="I6061" s="270" t="s">
        <v>239</v>
      </c>
      <c r="J6061" s="271">
        <v>822663</v>
      </c>
      <c r="K6061" s="272">
        <v>15704</v>
      </c>
    </row>
    <row r="6062" spans="2:11" s="256" customFormat="1" ht="13.5" customHeight="1" x14ac:dyDescent="0.2">
      <c r="B6062" s="268"/>
      <c r="C6062" s="268"/>
      <c r="D6062" s="268"/>
      <c r="E6062" s="268"/>
      <c r="F6062" s="268">
        <v>1.6259211400461999</v>
      </c>
      <c r="G6062" s="268">
        <v>1.6904800377164599</v>
      </c>
      <c r="H6062" s="269">
        <v>1.6469867498299398</v>
      </c>
      <c r="I6062" s="270" t="s">
        <v>277</v>
      </c>
      <c r="J6062" s="271">
        <v>822663</v>
      </c>
      <c r="K6062" s="272">
        <v>15749</v>
      </c>
    </row>
    <row r="6063" spans="2:11" s="256" customFormat="1" ht="13.5" customHeight="1" x14ac:dyDescent="0.2">
      <c r="B6063" s="268"/>
      <c r="C6063" s="268"/>
      <c r="D6063" s="268"/>
      <c r="E6063" s="268"/>
      <c r="F6063" s="268">
        <v>100</v>
      </c>
      <c r="G6063" s="268">
        <v>100</v>
      </c>
      <c r="H6063" s="269">
        <v>2.1713985046349999</v>
      </c>
      <c r="I6063" s="270" t="s">
        <v>278</v>
      </c>
      <c r="J6063" s="271">
        <v>822663</v>
      </c>
      <c r="K6063" s="272">
        <v>11258</v>
      </c>
    </row>
    <row r="6064" spans="2:11" s="256" customFormat="1" ht="13.5" customHeight="1" x14ac:dyDescent="0.2">
      <c r="B6064" s="268"/>
      <c r="C6064" s="268"/>
      <c r="D6064" s="268"/>
      <c r="E6064" s="268"/>
      <c r="F6064" s="268">
        <v>21.725980620953003</v>
      </c>
      <c r="G6064" s="268">
        <v>22.322908760910099</v>
      </c>
      <c r="H6064" s="269">
        <v>4.13013956373777</v>
      </c>
      <c r="I6064" s="270" t="s">
        <v>240</v>
      </c>
      <c r="J6064" s="271">
        <v>822663</v>
      </c>
      <c r="K6064" s="272">
        <v>15705</v>
      </c>
    </row>
    <row r="6065" spans="2:11" s="256" customFormat="1" ht="13.5" customHeight="1" x14ac:dyDescent="0.2">
      <c r="B6065" s="268"/>
      <c r="C6065" s="268"/>
      <c r="D6065" s="268"/>
      <c r="E6065" s="268"/>
      <c r="F6065" s="268">
        <v>24.419704592859301</v>
      </c>
      <c r="G6065" s="268">
        <v>29.924194132877801</v>
      </c>
      <c r="H6065" s="269">
        <v>0.35034616256335699</v>
      </c>
      <c r="I6065" s="270" t="s">
        <v>279</v>
      </c>
      <c r="J6065" s="271">
        <v>822663</v>
      </c>
      <c r="K6065" s="272">
        <v>16144</v>
      </c>
    </row>
    <row r="6066" spans="2:11" s="256" customFormat="1" ht="13.5" customHeight="1" x14ac:dyDescent="0.2">
      <c r="B6066" s="273"/>
      <c r="C6066" s="273"/>
      <c r="D6066" s="273"/>
      <c r="E6066" s="273"/>
      <c r="F6066" s="273">
        <v>2.76234164185608</v>
      </c>
      <c r="G6066" s="273">
        <v>7.6478596911469898</v>
      </c>
      <c r="H6066" s="274"/>
      <c r="I6066" s="275" t="s">
        <v>508</v>
      </c>
      <c r="J6066" s="271">
        <v>822663</v>
      </c>
      <c r="K6066" s="272">
        <v>12755</v>
      </c>
    </row>
    <row r="6067" spans="2:11" s="256" customFormat="1" ht="13.5" customHeight="1" x14ac:dyDescent="0.2">
      <c r="B6067" s="273"/>
      <c r="C6067" s="273"/>
      <c r="D6067" s="273"/>
      <c r="E6067" s="273"/>
      <c r="F6067" s="273">
        <v>1.2266388297001498</v>
      </c>
      <c r="G6067" s="273">
        <v>1.2737752682864498</v>
      </c>
      <c r="H6067" s="274">
        <v>0.74989087346627603</v>
      </c>
      <c r="I6067" s="275" t="s">
        <v>509</v>
      </c>
      <c r="J6067" s="271">
        <v>822663</v>
      </c>
      <c r="K6067" s="272">
        <v>12359</v>
      </c>
    </row>
    <row r="6068" spans="2:11" s="256" customFormat="1" ht="26.25" customHeight="1" x14ac:dyDescent="0.2"/>
    <row r="6069" spans="2:11" s="256" customFormat="1" ht="13.5" customHeight="1" x14ac:dyDescent="0.2">
      <c r="B6069" s="257"/>
      <c r="C6069" s="258"/>
      <c r="D6069" s="258"/>
      <c r="E6069" s="258"/>
      <c r="F6069" s="258"/>
      <c r="G6069" s="259"/>
      <c r="H6069" s="260" t="s">
        <v>453</v>
      </c>
      <c r="I6069" s="261"/>
      <c r="J6069" s="262" t="s">
        <v>228</v>
      </c>
      <c r="K6069" s="262" t="s">
        <v>229</v>
      </c>
    </row>
    <row r="6070" spans="2:11" s="256" customFormat="1" ht="13.5" customHeight="1" x14ac:dyDescent="0.2">
      <c r="B6070" s="263"/>
      <c r="C6070" s="264"/>
      <c r="D6070" s="264"/>
      <c r="E6070" s="264"/>
      <c r="F6070" s="369" t="s">
        <v>697</v>
      </c>
      <c r="G6070" s="369"/>
      <c r="H6070" s="369"/>
      <c r="I6070" s="261"/>
      <c r="J6070" s="261"/>
      <c r="K6070" s="265"/>
    </row>
    <row r="6071" spans="2:11" s="256" customFormat="1" ht="13.5" customHeight="1" x14ac:dyDescent="0.2">
      <c r="B6071" s="367" t="s">
        <v>231</v>
      </c>
      <c r="C6071" s="367"/>
      <c r="D6071" s="367" t="s">
        <v>232</v>
      </c>
      <c r="E6071" s="367"/>
      <c r="F6071" s="266" t="s">
        <v>232</v>
      </c>
      <c r="G6071" s="266" t="s">
        <v>232</v>
      </c>
      <c r="H6071" s="368" t="s">
        <v>231</v>
      </c>
      <c r="I6071" s="267" t="s">
        <v>233</v>
      </c>
      <c r="J6071" s="261"/>
      <c r="K6071" s="265"/>
    </row>
    <row r="6072" spans="2:11" s="256" customFormat="1" ht="13.5" customHeight="1" x14ac:dyDescent="0.2">
      <c r="B6072" s="266" t="s">
        <v>234</v>
      </c>
      <c r="C6072" s="266" t="s">
        <v>235</v>
      </c>
      <c r="D6072" s="266" t="s">
        <v>234</v>
      </c>
      <c r="E6072" s="266" t="s">
        <v>235</v>
      </c>
      <c r="F6072" s="266" t="s">
        <v>592</v>
      </c>
      <c r="G6072" s="266" t="s">
        <v>594</v>
      </c>
      <c r="H6072" s="368"/>
      <c r="I6072" s="261"/>
      <c r="J6072" s="261"/>
      <c r="K6072" s="265"/>
    </row>
    <row r="6073" spans="2:11" s="256" customFormat="1" ht="13.5" customHeight="1" x14ac:dyDescent="0.2">
      <c r="B6073" s="268">
        <v>5.5</v>
      </c>
      <c r="C6073" s="268">
        <v>3.5</v>
      </c>
      <c r="D6073" s="268"/>
      <c r="E6073" s="268"/>
      <c r="F6073" s="268">
        <v>28.802373323314598</v>
      </c>
      <c r="G6073" s="268">
        <v>28.818079765307299</v>
      </c>
      <c r="H6073" s="269">
        <v>4.4395678972470289</v>
      </c>
      <c r="I6073" s="270" t="s">
        <v>236</v>
      </c>
      <c r="J6073" s="271">
        <v>8291</v>
      </c>
      <c r="K6073" s="272">
        <v>13591</v>
      </c>
    </row>
    <row r="6074" spans="2:11" s="256" customFormat="1" ht="13.5" customHeight="1" x14ac:dyDescent="0.2">
      <c r="B6074" s="268"/>
      <c r="C6074" s="268"/>
      <c r="D6074" s="268"/>
      <c r="E6074" s="268"/>
      <c r="F6074" s="268">
        <v>28.802373323314598</v>
      </c>
      <c r="G6074" s="268">
        <v>28.818079765307299</v>
      </c>
      <c r="H6074" s="269">
        <v>4.4395678972470289</v>
      </c>
      <c r="I6074" s="270" t="s">
        <v>250</v>
      </c>
      <c r="J6074" s="271">
        <v>8291</v>
      </c>
      <c r="K6074" s="272">
        <v>19967</v>
      </c>
    </row>
    <row r="6075" spans="2:11" s="256" customFormat="1" ht="13.5" customHeight="1" x14ac:dyDescent="0.2">
      <c r="B6075" s="273"/>
      <c r="C6075" s="273"/>
      <c r="D6075" s="273"/>
      <c r="E6075" s="273"/>
      <c r="F6075" s="273">
        <v>9.1008022344783406</v>
      </c>
      <c r="G6075" s="273">
        <v>9.0896695215918797</v>
      </c>
      <c r="H6075" s="274">
        <v>6.4225433575336703</v>
      </c>
      <c r="I6075" s="275" t="s">
        <v>251</v>
      </c>
      <c r="J6075" s="271">
        <v>8291</v>
      </c>
      <c r="K6075" s="272">
        <v>15744</v>
      </c>
    </row>
    <row r="6076" spans="2:11" s="256" customFormat="1" ht="13.5" customHeight="1" x14ac:dyDescent="0.2">
      <c r="B6076" s="273"/>
      <c r="C6076" s="273"/>
      <c r="D6076" s="273"/>
      <c r="E6076" s="273"/>
      <c r="F6076" s="273">
        <v>16.591628739255501</v>
      </c>
      <c r="G6076" s="273">
        <v>16.613994950531797</v>
      </c>
      <c r="H6076" s="274">
        <v>3.3518384760361397</v>
      </c>
      <c r="I6076" s="275" t="s">
        <v>252</v>
      </c>
      <c r="J6076" s="271">
        <v>8291</v>
      </c>
      <c r="K6076" s="272">
        <v>13462</v>
      </c>
    </row>
    <row r="6077" spans="2:11" s="256" customFormat="1" ht="13.5" customHeight="1" x14ac:dyDescent="0.2">
      <c r="B6077" s="273"/>
      <c r="C6077" s="273"/>
      <c r="D6077" s="273"/>
      <c r="E6077" s="273"/>
      <c r="F6077" s="273">
        <v>2.4513615839039402</v>
      </c>
      <c r="G6077" s="273">
        <v>2.4415564302767399</v>
      </c>
      <c r="H6077" s="274">
        <v>4.7090803273663102</v>
      </c>
      <c r="I6077" s="275" t="s">
        <v>253</v>
      </c>
      <c r="J6077" s="271">
        <v>8291</v>
      </c>
      <c r="K6077" s="272">
        <v>15544</v>
      </c>
    </row>
    <row r="6078" spans="2:11" s="256" customFormat="1" ht="13.5" customHeight="1" x14ac:dyDescent="0.2">
      <c r="B6078" s="273"/>
      <c r="C6078" s="273"/>
      <c r="D6078" s="273"/>
      <c r="E6078" s="273"/>
      <c r="F6078" s="273">
        <v>0.22778675083497901</v>
      </c>
      <c r="G6078" s="273">
        <v>0.22671862984370203</v>
      </c>
      <c r="H6078" s="274">
        <v>4.4136088140607201</v>
      </c>
      <c r="I6078" s="275" t="s">
        <v>254</v>
      </c>
      <c r="J6078" s="271">
        <v>8291</v>
      </c>
      <c r="K6078" s="272">
        <v>12978</v>
      </c>
    </row>
    <row r="6079" spans="2:11" s="256" customFormat="1" ht="13.5" customHeight="1" x14ac:dyDescent="0.2">
      <c r="B6079" s="268">
        <v>4.5</v>
      </c>
      <c r="C6079" s="268">
        <v>2.5</v>
      </c>
      <c r="D6079" s="268"/>
      <c r="E6079" s="268"/>
      <c r="F6079" s="268">
        <v>28.904014244283101</v>
      </c>
      <c r="G6079" s="268">
        <v>28.9235133553683</v>
      </c>
      <c r="H6079" s="269">
        <v>3.73125029449597</v>
      </c>
      <c r="I6079" s="270" t="s">
        <v>237</v>
      </c>
      <c r="J6079" s="271">
        <v>8291</v>
      </c>
      <c r="K6079" s="272">
        <v>17726</v>
      </c>
    </row>
    <row r="6080" spans="2:11" s="256" customFormat="1" ht="13.5" customHeight="1" x14ac:dyDescent="0.2">
      <c r="B6080" s="273"/>
      <c r="C6080" s="273"/>
      <c r="D6080" s="273"/>
      <c r="E6080" s="273"/>
      <c r="F6080" s="273">
        <v>1.0373953191150398</v>
      </c>
      <c r="G6080" s="273">
        <v>1.0293492654718899</v>
      </c>
      <c r="H6080" s="274">
        <v>0</v>
      </c>
      <c r="I6080" s="275" t="s">
        <v>255</v>
      </c>
      <c r="J6080" s="271">
        <v>8291</v>
      </c>
      <c r="K6080" s="272">
        <v>17727</v>
      </c>
    </row>
    <row r="6081" spans="2:11" s="256" customFormat="1" ht="13.5" customHeight="1" x14ac:dyDescent="0.2">
      <c r="B6081" s="268"/>
      <c r="C6081" s="268"/>
      <c r="D6081" s="268"/>
      <c r="E6081" s="268"/>
      <c r="F6081" s="268">
        <v>27.866618925168098</v>
      </c>
      <c r="G6081" s="268">
        <v>27.8941640898964</v>
      </c>
      <c r="H6081" s="269">
        <v>3.8701541780403299</v>
      </c>
      <c r="I6081" s="270" t="s">
        <v>256</v>
      </c>
      <c r="J6081" s="271">
        <v>8291</v>
      </c>
      <c r="K6081" s="272">
        <v>13592</v>
      </c>
    </row>
    <row r="6082" spans="2:11" s="256" customFormat="1" ht="13.5" customHeight="1" x14ac:dyDescent="0.2">
      <c r="B6082" s="273"/>
      <c r="C6082" s="273"/>
      <c r="D6082" s="273"/>
      <c r="E6082" s="273"/>
      <c r="F6082" s="273">
        <v>4.46160192231227</v>
      </c>
      <c r="G6082" s="273">
        <v>4.4564117750640797</v>
      </c>
      <c r="H6082" s="274">
        <v>0.42009617202344901</v>
      </c>
      <c r="I6082" s="275" t="s">
        <v>257</v>
      </c>
      <c r="J6082" s="271">
        <v>8291</v>
      </c>
      <c r="K6082" s="272">
        <v>11566</v>
      </c>
    </row>
    <row r="6083" spans="2:11" s="256" customFormat="1" ht="13.5" customHeight="1" x14ac:dyDescent="0.2">
      <c r="B6083" s="273"/>
      <c r="C6083" s="273"/>
      <c r="D6083" s="273"/>
      <c r="E6083" s="273"/>
      <c r="F6083" s="273">
        <v>11.132435187848699</v>
      </c>
      <c r="G6083" s="273">
        <v>11.129714033895899</v>
      </c>
      <c r="H6083" s="274">
        <v>5.8464423810915296</v>
      </c>
      <c r="I6083" s="275" t="s">
        <v>258</v>
      </c>
      <c r="J6083" s="271">
        <v>8291</v>
      </c>
      <c r="K6083" s="272">
        <v>13419</v>
      </c>
    </row>
    <row r="6084" spans="2:11" s="256" customFormat="1" ht="13.5" customHeight="1" x14ac:dyDescent="0.2">
      <c r="B6084" s="273"/>
      <c r="C6084" s="273"/>
      <c r="D6084" s="273"/>
      <c r="E6084" s="273"/>
      <c r="F6084" s="273">
        <v>0</v>
      </c>
      <c r="G6084" s="273">
        <v>0</v>
      </c>
      <c r="H6084" s="274"/>
      <c r="I6084" s="275" t="s">
        <v>259</v>
      </c>
      <c r="J6084" s="271">
        <v>8291</v>
      </c>
      <c r="K6084" s="272">
        <v>11568</v>
      </c>
    </row>
    <row r="6085" spans="2:11" s="256" customFormat="1" ht="13.5" customHeight="1" x14ac:dyDescent="0.2">
      <c r="B6085" s="273"/>
      <c r="C6085" s="273"/>
      <c r="D6085" s="273"/>
      <c r="E6085" s="273"/>
      <c r="F6085" s="273">
        <v>5.3485000349311891</v>
      </c>
      <c r="G6085" s="273">
        <v>5.3407993232532291</v>
      </c>
      <c r="H6085" s="274">
        <v>4.34824486374775</v>
      </c>
      <c r="I6085" s="275" t="s">
        <v>260</v>
      </c>
      <c r="J6085" s="271">
        <v>8291</v>
      </c>
      <c r="K6085" s="272">
        <v>12479</v>
      </c>
    </row>
    <row r="6086" spans="2:11" s="256" customFormat="1" ht="13.5" customHeight="1" x14ac:dyDescent="0.2">
      <c r="B6086" s="273"/>
      <c r="C6086" s="273"/>
      <c r="D6086" s="273"/>
      <c r="E6086" s="273"/>
      <c r="F6086" s="273">
        <v>0.51098133168146198</v>
      </c>
      <c r="G6086" s="273">
        <v>0.50959118331476694</v>
      </c>
      <c r="H6086" s="274">
        <v>3.5847142213768204</v>
      </c>
      <c r="I6086" s="275" t="s">
        <v>261</v>
      </c>
      <c r="J6086" s="271">
        <v>8291</v>
      </c>
      <c r="K6086" s="272">
        <v>12480</v>
      </c>
    </row>
    <row r="6087" spans="2:11" s="256" customFormat="1" ht="13.5" customHeight="1" x14ac:dyDescent="0.2">
      <c r="B6087" s="273"/>
      <c r="C6087" s="273"/>
      <c r="D6087" s="273"/>
      <c r="E6087" s="273"/>
      <c r="F6087" s="273">
        <v>0.75706144848739099</v>
      </c>
      <c r="G6087" s="273">
        <v>0.80360103584226705</v>
      </c>
      <c r="H6087" s="274">
        <v>4.0935592708835493</v>
      </c>
      <c r="I6087" s="275" t="s">
        <v>262</v>
      </c>
      <c r="J6087" s="271">
        <v>8291</v>
      </c>
      <c r="K6087" s="272">
        <v>11578</v>
      </c>
    </row>
    <row r="6088" spans="2:11" s="256" customFormat="1" ht="13.5" customHeight="1" x14ac:dyDescent="0.2">
      <c r="B6088" s="273"/>
      <c r="C6088" s="273"/>
      <c r="D6088" s="273"/>
      <c r="E6088" s="273"/>
      <c r="F6088" s="273">
        <v>0</v>
      </c>
      <c r="G6088" s="273">
        <v>0</v>
      </c>
      <c r="H6088" s="274"/>
      <c r="I6088" s="275" t="s">
        <v>263</v>
      </c>
      <c r="J6088" s="271">
        <v>8291</v>
      </c>
      <c r="K6088" s="272">
        <v>12497</v>
      </c>
    </row>
    <row r="6089" spans="2:11" s="256" customFormat="1" ht="13.5" customHeight="1" x14ac:dyDescent="0.2">
      <c r="B6089" s="273"/>
      <c r="C6089" s="273"/>
      <c r="D6089" s="273"/>
      <c r="E6089" s="273"/>
      <c r="F6089" s="273">
        <v>1.6451277775244</v>
      </c>
      <c r="G6089" s="273">
        <v>1.6447643845244999</v>
      </c>
      <c r="H6089" s="274">
        <v>7.5255006896926995</v>
      </c>
      <c r="I6089" s="275" t="s">
        <v>264</v>
      </c>
      <c r="J6089" s="271">
        <v>8291</v>
      </c>
      <c r="K6089" s="272">
        <v>15546</v>
      </c>
    </row>
    <row r="6090" spans="2:11" s="256" customFormat="1" ht="13.5" customHeight="1" x14ac:dyDescent="0.2">
      <c r="B6090" s="273"/>
      <c r="C6090" s="273"/>
      <c r="D6090" s="273">
        <v>4</v>
      </c>
      <c r="E6090" s="273">
        <v>0</v>
      </c>
      <c r="F6090" s="273">
        <v>4.0109112223826999</v>
      </c>
      <c r="G6090" s="273">
        <v>4.0092823540016793</v>
      </c>
      <c r="H6090" s="274">
        <v>0.08</v>
      </c>
      <c r="I6090" s="275" t="s">
        <v>265</v>
      </c>
      <c r="J6090" s="271">
        <v>8291</v>
      </c>
      <c r="K6090" s="272">
        <v>12481</v>
      </c>
    </row>
    <row r="6091" spans="2:11" s="256" customFormat="1" ht="13.5" customHeight="1" x14ac:dyDescent="0.2">
      <c r="B6091" s="268"/>
      <c r="C6091" s="268"/>
      <c r="D6091" s="268"/>
      <c r="E6091" s="268"/>
      <c r="F6091" s="268">
        <v>8.3104028932585496</v>
      </c>
      <c r="G6091" s="268">
        <v>8.3306156135022604</v>
      </c>
      <c r="H6091" s="269">
        <v>2.9274552414180999</v>
      </c>
      <c r="I6091" s="270" t="s">
        <v>266</v>
      </c>
      <c r="J6091" s="271">
        <v>8291</v>
      </c>
      <c r="K6091" s="272">
        <v>13594</v>
      </c>
    </row>
    <row r="6092" spans="2:11" s="256" customFormat="1" ht="13.5" customHeight="1" x14ac:dyDescent="0.2">
      <c r="B6092" s="273"/>
      <c r="C6092" s="273"/>
      <c r="D6092" s="273"/>
      <c r="E6092" s="273"/>
      <c r="F6092" s="273">
        <v>1.3963311772784399</v>
      </c>
      <c r="G6092" s="273">
        <v>1.40143062386835</v>
      </c>
      <c r="H6092" s="274">
        <v>0.40660836749389101</v>
      </c>
      <c r="I6092" s="275" t="s">
        <v>267</v>
      </c>
      <c r="J6092" s="271">
        <v>8291</v>
      </c>
      <c r="K6092" s="272">
        <v>15609</v>
      </c>
    </row>
    <row r="6093" spans="2:11" s="256" customFormat="1" ht="13.5" customHeight="1" x14ac:dyDescent="0.2">
      <c r="B6093" s="273"/>
      <c r="C6093" s="273"/>
      <c r="D6093" s="273"/>
      <c r="E6093" s="273"/>
      <c r="F6093" s="273">
        <v>5.5293946239698801</v>
      </c>
      <c r="G6093" s="273">
        <v>5.7094669213576701</v>
      </c>
      <c r="H6093" s="274">
        <v>3.7099371380821604</v>
      </c>
      <c r="I6093" s="275" t="s">
        <v>268</v>
      </c>
      <c r="J6093" s="271">
        <v>8291</v>
      </c>
      <c r="K6093" s="272">
        <v>11524</v>
      </c>
    </row>
    <row r="6094" spans="2:11" s="256" customFormat="1" ht="13.5" customHeight="1" x14ac:dyDescent="0.2">
      <c r="B6094" s="273"/>
      <c r="C6094" s="273"/>
      <c r="D6094" s="273"/>
      <c r="E6094" s="273"/>
      <c r="F6094" s="273">
        <v>0.59416944087480705</v>
      </c>
      <c r="G6094" s="273">
        <v>0.58855192695915604</v>
      </c>
      <c r="H6094" s="274">
        <v>4.5867442099196793</v>
      </c>
      <c r="I6094" s="275" t="s">
        <v>269</v>
      </c>
      <c r="J6094" s="271">
        <v>8291</v>
      </c>
      <c r="K6094" s="272">
        <v>15745</v>
      </c>
    </row>
    <row r="6095" spans="2:11" s="256" customFormat="1" ht="13.5" customHeight="1" x14ac:dyDescent="0.2">
      <c r="B6095" s="273"/>
      <c r="C6095" s="273"/>
      <c r="D6095" s="273"/>
      <c r="E6095" s="273"/>
      <c r="F6095" s="273">
        <v>0.40822941031746701</v>
      </c>
      <c r="G6095" s="273">
        <v>0.41377056920739103</v>
      </c>
      <c r="H6095" s="274">
        <v>1.2776219578714199</v>
      </c>
      <c r="I6095" s="275" t="s">
        <v>270</v>
      </c>
      <c r="J6095" s="271">
        <v>8291</v>
      </c>
      <c r="K6095" s="272">
        <v>15545</v>
      </c>
    </row>
    <row r="6096" spans="2:11" s="256" customFormat="1" ht="13.5" customHeight="1" x14ac:dyDescent="0.2">
      <c r="B6096" s="268"/>
      <c r="C6096" s="268"/>
      <c r="D6096" s="268"/>
      <c r="E6096" s="268"/>
      <c r="F6096" s="268">
        <v>36.032022679071098</v>
      </c>
      <c r="G6096" s="268">
        <v>35.904403670184195</v>
      </c>
      <c r="H6096" s="269">
        <v>0</v>
      </c>
      <c r="I6096" s="270" t="s">
        <v>238</v>
      </c>
      <c r="J6096" s="271">
        <v>8291</v>
      </c>
      <c r="K6096" s="272">
        <v>13595</v>
      </c>
    </row>
    <row r="6097" spans="2:11" s="256" customFormat="1" ht="13.5" customHeight="1" x14ac:dyDescent="0.2">
      <c r="B6097" s="273"/>
      <c r="C6097" s="273"/>
      <c r="D6097" s="273"/>
      <c r="E6097" s="273"/>
      <c r="F6097" s="273">
        <v>9.2275672570270082</v>
      </c>
      <c r="G6097" s="273">
        <v>9.1637244941251801</v>
      </c>
      <c r="H6097" s="274"/>
      <c r="I6097" s="275" t="s">
        <v>271</v>
      </c>
      <c r="J6097" s="271">
        <v>8291</v>
      </c>
      <c r="K6097" s="272">
        <v>15610</v>
      </c>
    </row>
    <row r="6098" spans="2:11" s="256" customFormat="1" ht="13.5" customHeight="1" x14ac:dyDescent="0.2">
      <c r="B6098" s="273"/>
      <c r="C6098" s="273"/>
      <c r="D6098" s="273"/>
      <c r="E6098" s="273"/>
      <c r="F6098" s="273">
        <v>15.629298770686699</v>
      </c>
      <c r="G6098" s="273">
        <v>15.589599810418001</v>
      </c>
      <c r="H6098" s="274"/>
      <c r="I6098" s="275" t="s">
        <v>246</v>
      </c>
      <c r="J6098" s="271">
        <v>8291</v>
      </c>
      <c r="K6098" s="272">
        <v>15611</v>
      </c>
    </row>
    <row r="6099" spans="2:11" s="256" customFormat="1" ht="13.5" customHeight="1" x14ac:dyDescent="0.2">
      <c r="B6099" s="273"/>
      <c r="C6099" s="273"/>
      <c r="D6099" s="273"/>
      <c r="E6099" s="273"/>
      <c r="F6099" s="273">
        <v>19.722429824326397</v>
      </c>
      <c r="G6099" s="273">
        <v>19.631544509953898</v>
      </c>
      <c r="H6099" s="274"/>
      <c r="I6099" s="275" t="s">
        <v>272</v>
      </c>
      <c r="J6099" s="271">
        <v>8291</v>
      </c>
      <c r="K6099" s="272">
        <v>15608</v>
      </c>
    </row>
    <row r="6100" spans="2:11" s="256" customFormat="1" ht="13.5" customHeight="1" x14ac:dyDescent="0.2">
      <c r="B6100" s="268"/>
      <c r="C6100" s="268"/>
      <c r="D6100" s="268">
        <v>8</v>
      </c>
      <c r="E6100" s="268">
        <v>0</v>
      </c>
      <c r="F6100" s="268">
        <v>4.6894186501694</v>
      </c>
      <c r="G6100" s="268">
        <v>4.7393191047964196</v>
      </c>
      <c r="H6100" s="269">
        <v>0</v>
      </c>
      <c r="I6100" s="270" t="s">
        <v>273</v>
      </c>
      <c r="J6100" s="271">
        <v>8291</v>
      </c>
      <c r="K6100" s="272">
        <v>15584</v>
      </c>
    </row>
    <row r="6101" spans="2:11" s="256" customFormat="1" ht="13.5" customHeight="1" x14ac:dyDescent="0.2">
      <c r="B6101" s="268"/>
      <c r="C6101" s="268"/>
      <c r="D6101" s="268">
        <v>3.5</v>
      </c>
      <c r="E6101" s="268">
        <v>0</v>
      </c>
      <c r="F6101" s="268">
        <v>2.7195686348037498</v>
      </c>
      <c r="G6101" s="268">
        <v>2.7339153471086104</v>
      </c>
      <c r="H6101" s="269">
        <v>0</v>
      </c>
      <c r="I6101" s="270" t="s">
        <v>274</v>
      </c>
      <c r="J6101" s="271">
        <v>8291</v>
      </c>
      <c r="K6101" s="272">
        <v>17728</v>
      </c>
    </row>
    <row r="6102" spans="2:11" s="256" customFormat="1" ht="13.5" customHeight="1" x14ac:dyDescent="0.2">
      <c r="B6102" s="268"/>
      <c r="C6102" s="268"/>
      <c r="D6102" s="268"/>
      <c r="E6102" s="268"/>
      <c r="F6102" s="268">
        <v>-6.6177440834498205</v>
      </c>
      <c r="G6102" s="268">
        <v>-6.6440679095581698</v>
      </c>
      <c r="H6102" s="269"/>
      <c r="I6102" s="270" t="s">
        <v>275</v>
      </c>
      <c r="J6102" s="271">
        <v>8291</v>
      </c>
      <c r="K6102" s="272">
        <v>15624</v>
      </c>
    </row>
    <row r="6103" spans="2:11" s="256" customFormat="1" ht="13.5" customHeight="1" x14ac:dyDescent="0.2">
      <c r="B6103" s="268"/>
      <c r="C6103" s="268"/>
      <c r="D6103" s="268">
        <v>8</v>
      </c>
      <c r="E6103" s="268">
        <v>1</v>
      </c>
      <c r="F6103" s="268">
        <v>1.4196735599329999</v>
      </c>
      <c r="G6103" s="268">
        <v>1.2467448375815899</v>
      </c>
      <c r="H6103" s="269">
        <v>0</v>
      </c>
      <c r="I6103" s="270" t="s">
        <v>276</v>
      </c>
      <c r="J6103" s="271">
        <v>8291</v>
      </c>
      <c r="K6103" s="272">
        <v>15644</v>
      </c>
    </row>
    <row r="6104" spans="2:11" s="256" customFormat="1" ht="13.5" customHeight="1" x14ac:dyDescent="0.2">
      <c r="B6104" s="268"/>
      <c r="C6104" s="268"/>
      <c r="D6104" s="268">
        <v>34</v>
      </c>
      <c r="E6104" s="268">
        <v>28</v>
      </c>
      <c r="F6104" s="268">
        <v>34.267248405787797</v>
      </c>
      <c r="G6104" s="268">
        <v>34.512236958330696</v>
      </c>
      <c r="H6104" s="269">
        <v>3.8737514142849103</v>
      </c>
      <c r="I6104" s="270" t="s">
        <v>239</v>
      </c>
      <c r="J6104" s="271">
        <v>8291</v>
      </c>
      <c r="K6104" s="272">
        <v>15704</v>
      </c>
    </row>
    <row r="6105" spans="2:11" s="256" customFormat="1" ht="13.5" customHeight="1" x14ac:dyDescent="0.2">
      <c r="B6105" s="268"/>
      <c r="C6105" s="268"/>
      <c r="D6105" s="268"/>
      <c r="E6105" s="268"/>
      <c r="F6105" s="268">
        <v>18.020553577323799</v>
      </c>
      <c r="G6105" s="268">
        <v>18.142327438476798</v>
      </c>
      <c r="H6105" s="269">
        <v>1.6719385009760399</v>
      </c>
      <c r="I6105" s="270" t="s">
        <v>277</v>
      </c>
      <c r="J6105" s="271">
        <v>8291</v>
      </c>
      <c r="K6105" s="272">
        <v>15749</v>
      </c>
    </row>
    <row r="6106" spans="2:11" s="256" customFormat="1" ht="13.5" customHeight="1" x14ac:dyDescent="0.2">
      <c r="B6106" s="268"/>
      <c r="C6106" s="268"/>
      <c r="D6106" s="268"/>
      <c r="E6106" s="268"/>
      <c r="F6106" s="268">
        <v>109.15018210021501</v>
      </c>
      <c r="G6106" s="268">
        <v>109.14240111697102</v>
      </c>
      <c r="H6106" s="269">
        <v>2.6004653613997499</v>
      </c>
      <c r="I6106" s="270" t="s">
        <v>278</v>
      </c>
      <c r="J6106" s="271">
        <v>8291</v>
      </c>
      <c r="K6106" s="272">
        <v>11258</v>
      </c>
    </row>
    <row r="6107" spans="2:11" s="256" customFormat="1" ht="13.5" customHeight="1" x14ac:dyDescent="0.2">
      <c r="B6107" s="268"/>
      <c r="C6107" s="268"/>
      <c r="D6107" s="268">
        <v>32</v>
      </c>
      <c r="E6107" s="268">
        <v>22</v>
      </c>
      <c r="F6107" s="268">
        <v>26.0911705219177</v>
      </c>
      <c r="G6107" s="268">
        <v>26.0772259544202</v>
      </c>
      <c r="H6107" s="269">
        <v>4.8283575299763895</v>
      </c>
      <c r="I6107" s="270" t="s">
        <v>240</v>
      </c>
      <c r="J6107" s="271">
        <v>8291</v>
      </c>
      <c r="K6107" s="272">
        <v>15705</v>
      </c>
    </row>
    <row r="6108" spans="2:11" s="256" customFormat="1" ht="13.5" customHeight="1" x14ac:dyDescent="0.2">
      <c r="B6108" s="268"/>
      <c r="C6108" s="268"/>
      <c r="D6108" s="268"/>
      <c r="E6108" s="268"/>
      <c r="F6108" s="268">
        <v>18.901866039475099</v>
      </c>
      <c r="G6108" s="268">
        <v>18.882306272387098</v>
      </c>
      <c r="H6108" s="269">
        <v>0.9163020567483029</v>
      </c>
      <c r="I6108" s="270" t="s">
        <v>279</v>
      </c>
      <c r="J6108" s="271">
        <v>8291</v>
      </c>
      <c r="K6108" s="272">
        <v>16144</v>
      </c>
    </row>
    <row r="6109" spans="2:11" s="256" customFormat="1" ht="13.5" customHeight="1" x14ac:dyDescent="0.2">
      <c r="B6109" s="273"/>
      <c r="C6109" s="273"/>
      <c r="D6109" s="273"/>
      <c r="E6109" s="273"/>
      <c r="F6109" s="273">
        <v>0.38227824081796596</v>
      </c>
      <c r="G6109" s="273">
        <v>0.21739557210970001</v>
      </c>
      <c r="H6109" s="274"/>
      <c r="I6109" s="275" t="s">
        <v>508</v>
      </c>
      <c r="J6109" s="271">
        <v>8291</v>
      </c>
      <c r="K6109" s="272">
        <v>12755</v>
      </c>
    </row>
    <row r="6110" spans="2:11" s="256" customFormat="1" ht="13.5" customHeight="1" x14ac:dyDescent="0.2">
      <c r="B6110" s="273"/>
      <c r="C6110" s="273"/>
      <c r="D6110" s="273"/>
      <c r="E6110" s="273"/>
      <c r="F6110" s="273">
        <v>0.43079401484181601</v>
      </c>
      <c r="G6110" s="273">
        <v>0.44614023306319101</v>
      </c>
      <c r="H6110" s="274">
        <v>2.9209208542937799</v>
      </c>
      <c r="I6110" s="275" t="s">
        <v>509</v>
      </c>
      <c r="J6110" s="271">
        <v>8291</v>
      </c>
      <c r="K6110" s="272">
        <v>12359</v>
      </c>
    </row>
    <row r="6111" spans="2:11" s="256" customFormat="1" ht="26.25" customHeight="1" x14ac:dyDescent="0.2"/>
    <row r="6112" spans="2:11" s="256" customFormat="1" ht="22.5" customHeight="1" x14ac:dyDescent="0.2">
      <c r="B6112" s="257"/>
      <c r="C6112" s="258"/>
      <c r="D6112" s="258"/>
      <c r="E6112" s="258"/>
      <c r="F6112" s="258"/>
      <c r="G6112" s="259"/>
      <c r="H6112" s="260" t="s">
        <v>454</v>
      </c>
      <c r="I6112" s="261"/>
      <c r="J6112" s="262" t="s">
        <v>228</v>
      </c>
      <c r="K6112" s="262" t="s">
        <v>229</v>
      </c>
    </row>
    <row r="6113" spans="2:11" s="256" customFormat="1" ht="13.5" customHeight="1" x14ac:dyDescent="0.2">
      <c r="B6113" s="263"/>
      <c r="C6113" s="264"/>
      <c r="D6113" s="264"/>
      <c r="E6113" s="264"/>
      <c r="F6113" s="369" t="s">
        <v>698</v>
      </c>
      <c r="G6113" s="369"/>
      <c r="H6113" s="369"/>
      <c r="I6113" s="261"/>
      <c r="J6113" s="261"/>
      <c r="K6113" s="265"/>
    </row>
    <row r="6114" spans="2:11" s="256" customFormat="1" ht="13.5" customHeight="1" x14ac:dyDescent="0.2">
      <c r="B6114" s="367" t="s">
        <v>231</v>
      </c>
      <c r="C6114" s="367"/>
      <c r="D6114" s="367" t="s">
        <v>232</v>
      </c>
      <c r="E6114" s="367"/>
      <c r="F6114" s="266" t="s">
        <v>232</v>
      </c>
      <c r="G6114" s="266" t="s">
        <v>232</v>
      </c>
      <c r="H6114" s="368" t="s">
        <v>231</v>
      </c>
      <c r="I6114" s="267" t="s">
        <v>233</v>
      </c>
      <c r="J6114" s="261"/>
      <c r="K6114" s="265"/>
    </row>
    <row r="6115" spans="2:11" s="256" customFormat="1" ht="13.5" customHeight="1" x14ac:dyDescent="0.2">
      <c r="B6115" s="266" t="s">
        <v>234</v>
      </c>
      <c r="C6115" s="266" t="s">
        <v>235</v>
      </c>
      <c r="D6115" s="266" t="s">
        <v>234</v>
      </c>
      <c r="E6115" s="266" t="s">
        <v>235</v>
      </c>
      <c r="F6115" s="266" t="s">
        <v>592</v>
      </c>
      <c r="G6115" s="266" t="s">
        <v>594</v>
      </c>
      <c r="H6115" s="368"/>
      <c r="I6115" s="261"/>
      <c r="J6115" s="261"/>
      <c r="K6115" s="265"/>
    </row>
    <row r="6116" spans="2:11" s="256" customFormat="1" ht="13.5" customHeight="1" x14ac:dyDescent="0.2">
      <c r="B6116" s="268">
        <v>5</v>
      </c>
      <c r="C6116" s="268">
        <v>3.5</v>
      </c>
      <c r="D6116" s="268">
        <v>43.2</v>
      </c>
      <c r="E6116" s="268">
        <v>33.9</v>
      </c>
      <c r="F6116" s="268">
        <v>34.118043089007898</v>
      </c>
      <c r="G6116" s="268">
        <v>34.030558835512494</v>
      </c>
      <c r="H6116" s="269">
        <v>4.4295504197096198</v>
      </c>
      <c r="I6116" s="270" t="s">
        <v>236</v>
      </c>
      <c r="J6116" s="271">
        <v>8305</v>
      </c>
      <c r="K6116" s="272">
        <v>13591</v>
      </c>
    </row>
    <row r="6117" spans="2:11" s="256" customFormat="1" ht="13.5" customHeight="1" x14ac:dyDescent="0.2">
      <c r="B6117" s="268"/>
      <c r="C6117" s="268"/>
      <c r="D6117" s="268"/>
      <c r="E6117" s="268"/>
      <c r="F6117" s="268">
        <v>34.118043089007898</v>
      </c>
      <c r="G6117" s="268">
        <v>34.030558835512494</v>
      </c>
      <c r="H6117" s="269">
        <v>4.4295504197096198</v>
      </c>
      <c r="I6117" s="270" t="s">
        <v>250</v>
      </c>
      <c r="J6117" s="271">
        <v>8305</v>
      </c>
      <c r="K6117" s="272">
        <v>19967</v>
      </c>
    </row>
    <row r="6118" spans="2:11" s="256" customFormat="1" ht="13.5" customHeight="1" x14ac:dyDescent="0.2">
      <c r="B6118" s="273"/>
      <c r="C6118" s="273"/>
      <c r="D6118" s="273"/>
      <c r="E6118" s="273"/>
      <c r="F6118" s="273">
        <v>14.550289523903199</v>
      </c>
      <c r="G6118" s="273">
        <v>14.508524907889401</v>
      </c>
      <c r="H6118" s="274">
        <v>5.89441650781162</v>
      </c>
      <c r="I6118" s="275" t="s">
        <v>251</v>
      </c>
      <c r="J6118" s="271">
        <v>8305</v>
      </c>
      <c r="K6118" s="272">
        <v>15744</v>
      </c>
    </row>
    <row r="6119" spans="2:11" s="256" customFormat="1" ht="13.5" customHeight="1" x14ac:dyDescent="0.2">
      <c r="B6119" s="273"/>
      <c r="C6119" s="273"/>
      <c r="D6119" s="273"/>
      <c r="E6119" s="273"/>
      <c r="F6119" s="273">
        <v>17.3702415622557</v>
      </c>
      <c r="G6119" s="273">
        <v>17.3243703105585</v>
      </c>
      <c r="H6119" s="274">
        <v>3.2533741748400802</v>
      </c>
      <c r="I6119" s="275" t="s">
        <v>252</v>
      </c>
      <c r="J6119" s="271">
        <v>8305</v>
      </c>
      <c r="K6119" s="272">
        <v>13462</v>
      </c>
    </row>
    <row r="6120" spans="2:11" s="256" customFormat="1" ht="13.5" customHeight="1" x14ac:dyDescent="0.2">
      <c r="B6120" s="273"/>
      <c r="C6120" s="273"/>
      <c r="D6120" s="273"/>
      <c r="E6120" s="273"/>
      <c r="F6120" s="273">
        <v>1.3168351696493801</v>
      </c>
      <c r="G6120" s="273">
        <v>1.3105901635747299</v>
      </c>
      <c r="H6120" s="274">
        <v>4.5324943452552793</v>
      </c>
      <c r="I6120" s="275" t="s">
        <v>253</v>
      </c>
      <c r="J6120" s="271">
        <v>8305</v>
      </c>
      <c r="K6120" s="272">
        <v>15544</v>
      </c>
    </row>
    <row r="6121" spans="2:11" s="256" customFormat="1" ht="13.5" customHeight="1" x14ac:dyDescent="0.2">
      <c r="B6121" s="273"/>
      <c r="C6121" s="273"/>
      <c r="D6121" s="273"/>
      <c r="E6121" s="273"/>
      <c r="F6121" s="273">
        <v>0.22264589228937301</v>
      </c>
      <c r="G6121" s="273">
        <v>0.22110897875643701</v>
      </c>
      <c r="H6121" s="274">
        <v>4.6000000000000005</v>
      </c>
      <c r="I6121" s="275" t="s">
        <v>254</v>
      </c>
      <c r="J6121" s="271">
        <v>8305</v>
      </c>
      <c r="K6121" s="272">
        <v>12978</v>
      </c>
    </row>
    <row r="6122" spans="2:11" s="256" customFormat="1" ht="13.5" customHeight="1" x14ac:dyDescent="0.2">
      <c r="B6122" s="268">
        <v>4</v>
      </c>
      <c r="C6122" s="268">
        <v>2.5</v>
      </c>
      <c r="D6122" s="268">
        <v>43.2</v>
      </c>
      <c r="E6122" s="268">
        <v>33.9</v>
      </c>
      <c r="F6122" s="268">
        <v>31.568279717759097</v>
      </c>
      <c r="G6122" s="268">
        <v>31.280931158803799</v>
      </c>
      <c r="H6122" s="269">
        <v>3.6220505882410299</v>
      </c>
      <c r="I6122" s="270" t="s">
        <v>237</v>
      </c>
      <c r="J6122" s="271">
        <v>8305</v>
      </c>
      <c r="K6122" s="272">
        <v>17726</v>
      </c>
    </row>
    <row r="6123" spans="2:11" s="256" customFormat="1" ht="13.5" customHeight="1" x14ac:dyDescent="0.2">
      <c r="B6123" s="273"/>
      <c r="C6123" s="273"/>
      <c r="D6123" s="273"/>
      <c r="E6123" s="273"/>
      <c r="F6123" s="273">
        <v>1.3793219997706101</v>
      </c>
      <c r="G6123" s="273">
        <v>1.14581472298526</v>
      </c>
      <c r="H6123" s="274"/>
      <c r="I6123" s="275" t="s">
        <v>255</v>
      </c>
      <c r="J6123" s="271">
        <v>8305</v>
      </c>
      <c r="K6123" s="272">
        <v>17727</v>
      </c>
    </row>
    <row r="6124" spans="2:11" s="256" customFormat="1" ht="13.5" customHeight="1" x14ac:dyDescent="0.2">
      <c r="B6124" s="268"/>
      <c r="C6124" s="268"/>
      <c r="D6124" s="268"/>
      <c r="E6124" s="268"/>
      <c r="F6124" s="268">
        <v>30.188957717988497</v>
      </c>
      <c r="G6124" s="268">
        <v>30.135116435818599</v>
      </c>
      <c r="H6124" s="269">
        <v>3.7875407024514303</v>
      </c>
      <c r="I6124" s="270" t="s">
        <v>256</v>
      </c>
      <c r="J6124" s="271">
        <v>8305</v>
      </c>
      <c r="K6124" s="272">
        <v>13592</v>
      </c>
    </row>
    <row r="6125" spans="2:11" s="256" customFormat="1" ht="13.5" customHeight="1" x14ac:dyDescent="0.2">
      <c r="B6125" s="273"/>
      <c r="C6125" s="273"/>
      <c r="D6125" s="273"/>
      <c r="E6125" s="273"/>
      <c r="F6125" s="273">
        <v>7.0037601496327602</v>
      </c>
      <c r="G6125" s="273">
        <v>6.9815083829732094</v>
      </c>
      <c r="H6125" s="274">
        <v>0.58109167074454804</v>
      </c>
      <c r="I6125" s="275" t="s">
        <v>257</v>
      </c>
      <c r="J6125" s="271">
        <v>8305</v>
      </c>
      <c r="K6125" s="272">
        <v>11566</v>
      </c>
    </row>
    <row r="6126" spans="2:11" s="256" customFormat="1" ht="13.5" customHeight="1" x14ac:dyDescent="0.2">
      <c r="B6126" s="273"/>
      <c r="C6126" s="273"/>
      <c r="D6126" s="273"/>
      <c r="E6126" s="273"/>
      <c r="F6126" s="273">
        <v>15.3246474379884</v>
      </c>
      <c r="G6126" s="273">
        <v>15.291014520894798</v>
      </c>
      <c r="H6126" s="274">
        <v>4.7103011202197491</v>
      </c>
      <c r="I6126" s="275" t="s">
        <v>258</v>
      </c>
      <c r="J6126" s="271">
        <v>8305</v>
      </c>
      <c r="K6126" s="272">
        <v>13419</v>
      </c>
    </row>
    <row r="6127" spans="2:11" s="256" customFormat="1" ht="13.5" customHeight="1" x14ac:dyDescent="0.2">
      <c r="B6127" s="273"/>
      <c r="C6127" s="273"/>
      <c r="D6127" s="273"/>
      <c r="E6127" s="273"/>
      <c r="F6127" s="273">
        <v>0.44034023475561795</v>
      </c>
      <c r="G6127" s="273">
        <v>0.43905611022417601</v>
      </c>
      <c r="H6127" s="274">
        <v>1.41</v>
      </c>
      <c r="I6127" s="275" t="s">
        <v>259</v>
      </c>
      <c r="J6127" s="271">
        <v>8305</v>
      </c>
      <c r="K6127" s="272">
        <v>11568</v>
      </c>
    </row>
    <row r="6128" spans="2:11" s="256" customFormat="1" ht="13.5" customHeight="1" x14ac:dyDescent="0.2">
      <c r="B6128" s="273"/>
      <c r="C6128" s="273"/>
      <c r="D6128" s="273"/>
      <c r="E6128" s="273"/>
      <c r="F6128" s="273">
        <v>4.9700450530043598</v>
      </c>
      <c r="G6128" s="273">
        <v>4.9625062719160793</v>
      </c>
      <c r="H6128" s="274">
        <v>4.7473680072272497</v>
      </c>
      <c r="I6128" s="275" t="s">
        <v>260</v>
      </c>
      <c r="J6128" s="271">
        <v>8305</v>
      </c>
      <c r="K6128" s="272">
        <v>12479</v>
      </c>
    </row>
    <row r="6129" spans="2:11" s="256" customFormat="1" ht="13.5" customHeight="1" x14ac:dyDescent="0.2">
      <c r="B6129" s="273"/>
      <c r="C6129" s="273"/>
      <c r="D6129" s="273"/>
      <c r="E6129" s="273"/>
      <c r="F6129" s="273">
        <v>0.8075644692396271</v>
      </c>
      <c r="G6129" s="273">
        <v>0.80440310384305103</v>
      </c>
      <c r="H6129" s="274">
        <v>2.9675292683966701</v>
      </c>
      <c r="I6129" s="275" t="s">
        <v>261</v>
      </c>
      <c r="J6129" s="271">
        <v>8305</v>
      </c>
      <c r="K6129" s="272">
        <v>12480</v>
      </c>
    </row>
    <row r="6130" spans="2:11" s="256" customFormat="1" ht="13.5" customHeight="1" x14ac:dyDescent="0.2">
      <c r="B6130" s="273"/>
      <c r="C6130" s="273"/>
      <c r="D6130" s="273"/>
      <c r="E6130" s="273"/>
      <c r="F6130" s="273">
        <v>0.52511533269732003</v>
      </c>
      <c r="G6130" s="273">
        <v>0.54560716983545499</v>
      </c>
      <c r="H6130" s="274">
        <v>3.7384801410896302</v>
      </c>
      <c r="I6130" s="275" t="s">
        <v>262</v>
      </c>
      <c r="J6130" s="271">
        <v>8305</v>
      </c>
      <c r="K6130" s="272">
        <v>11578</v>
      </c>
    </row>
    <row r="6131" spans="2:11" s="256" customFormat="1" ht="13.5" customHeight="1" x14ac:dyDescent="0.2">
      <c r="B6131" s="273"/>
      <c r="C6131" s="273"/>
      <c r="D6131" s="273">
        <v>5</v>
      </c>
      <c r="E6131" s="273">
        <v>0</v>
      </c>
      <c r="F6131" s="273">
        <v>0</v>
      </c>
      <c r="G6131" s="273">
        <v>0</v>
      </c>
      <c r="H6131" s="274"/>
      <c r="I6131" s="275" t="s">
        <v>263</v>
      </c>
      <c r="J6131" s="271">
        <v>8305</v>
      </c>
      <c r="K6131" s="272">
        <v>12497</v>
      </c>
    </row>
    <row r="6132" spans="2:11" s="256" customFormat="1" ht="13.5" customHeight="1" x14ac:dyDescent="0.2">
      <c r="B6132" s="273"/>
      <c r="C6132" s="273"/>
      <c r="D6132" s="273"/>
      <c r="E6132" s="273"/>
      <c r="F6132" s="273">
        <v>1.1174850406703598</v>
      </c>
      <c r="G6132" s="273">
        <v>1.1110208761317999</v>
      </c>
      <c r="H6132" s="274">
        <v>8.5130968581136788</v>
      </c>
      <c r="I6132" s="275" t="s">
        <v>264</v>
      </c>
      <c r="J6132" s="271">
        <v>8305</v>
      </c>
      <c r="K6132" s="272">
        <v>15546</v>
      </c>
    </row>
    <row r="6133" spans="2:11" s="256" customFormat="1" ht="13.5" customHeight="1" x14ac:dyDescent="0.2">
      <c r="B6133" s="273"/>
      <c r="C6133" s="273"/>
      <c r="D6133" s="273">
        <v>4</v>
      </c>
      <c r="E6133" s="273">
        <v>0</v>
      </c>
      <c r="F6133" s="273">
        <v>0</v>
      </c>
      <c r="G6133" s="273">
        <v>0</v>
      </c>
      <c r="H6133" s="274"/>
      <c r="I6133" s="275" t="s">
        <v>265</v>
      </c>
      <c r="J6133" s="271">
        <v>8305</v>
      </c>
      <c r="K6133" s="272">
        <v>12481</v>
      </c>
    </row>
    <row r="6134" spans="2:11" s="256" customFormat="1" ht="13.5" customHeight="1" x14ac:dyDescent="0.2">
      <c r="B6134" s="268"/>
      <c r="C6134" s="268"/>
      <c r="D6134" s="268"/>
      <c r="E6134" s="268"/>
      <c r="F6134" s="268">
        <v>13.604053615018099</v>
      </c>
      <c r="G6134" s="268">
        <v>14.067249446357598</v>
      </c>
      <c r="H6134" s="269">
        <v>2.6387634336393702</v>
      </c>
      <c r="I6134" s="270" t="s">
        <v>266</v>
      </c>
      <c r="J6134" s="271">
        <v>8305</v>
      </c>
      <c r="K6134" s="272">
        <v>13594</v>
      </c>
    </row>
    <row r="6135" spans="2:11" s="256" customFormat="1" ht="13.5" customHeight="1" x14ac:dyDescent="0.2">
      <c r="B6135" s="273"/>
      <c r="C6135" s="273"/>
      <c r="D6135" s="273"/>
      <c r="E6135" s="273"/>
      <c r="F6135" s="273">
        <v>2.9490974419834703</v>
      </c>
      <c r="G6135" s="273">
        <v>2.9713057702730001</v>
      </c>
      <c r="H6135" s="274">
        <v>1.9515943457786598</v>
      </c>
      <c r="I6135" s="275" t="s">
        <v>267</v>
      </c>
      <c r="J6135" s="271">
        <v>8305</v>
      </c>
      <c r="K6135" s="272">
        <v>15609</v>
      </c>
    </row>
    <row r="6136" spans="2:11" s="256" customFormat="1" ht="13.5" customHeight="1" x14ac:dyDescent="0.2">
      <c r="B6136" s="273"/>
      <c r="C6136" s="273"/>
      <c r="D6136" s="273"/>
      <c r="E6136" s="273"/>
      <c r="F6136" s="273">
        <v>9.5961946778413285</v>
      </c>
      <c r="G6136" s="273">
        <v>10.212747589302801</v>
      </c>
      <c r="H6136" s="274">
        <v>2.8775063014649898</v>
      </c>
      <c r="I6136" s="275" t="s">
        <v>268</v>
      </c>
      <c r="J6136" s="271">
        <v>8305</v>
      </c>
      <c r="K6136" s="272">
        <v>11524</v>
      </c>
    </row>
    <row r="6137" spans="2:11" s="256" customFormat="1" ht="13.5" customHeight="1" x14ac:dyDescent="0.2">
      <c r="B6137" s="273"/>
      <c r="C6137" s="273"/>
      <c r="D6137" s="273"/>
      <c r="E6137" s="273"/>
      <c r="F6137" s="273">
        <v>0.46777697266323504</v>
      </c>
      <c r="G6137" s="273">
        <v>0.46243179794496903</v>
      </c>
      <c r="H6137" s="274">
        <v>5.0505431527038693</v>
      </c>
      <c r="I6137" s="275" t="s">
        <v>269</v>
      </c>
      <c r="J6137" s="271">
        <v>8305</v>
      </c>
      <c r="K6137" s="272">
        <v>15745</v>
      </c>
    </row>
    <row r="6138" spans="2:11" s="256" customFormat="1" ht="13.5" customHeight="1" x14ac:dyDescent="0.2">
      <c r="B6138" s="273"/>
      <c r="C6138" s="273"/>
      <c r="D6138" s="273"/>
      <c r="E6138" s="273"/>
      <c r="F6138" s="273">
        <v>0.38159560110310303</v>
      </c>
      <c r="G6138" s="273">
        <v>0.38219792976460604</v>
      </c>
      <c r="H6138" s="274">
        <v>0.437109058180291</v>
      </c>
      <c r="I6138" s="275" t="s">
        <v>270</v>
      </c>
      <c r="J6138" s="271">
        <v>8305</v>
      </c>
      <c r="K6138" s="272">
        <v>15545</v>
      </c>
    </row>
    <row r="6139" spans="2:11" s="256" customFormat="1" ht="13.5" customHeight="1" x14ac:dyDescent="0.2">
      <c r="B6139" s="268"/>
      <c r="C6139" s="268"/>
      <c r="D6139" s="268"/>
      <c r="E6139" s="268"/>
      <c r="F6139" s="268">
        <v>17.7564942266619</v>
      </c>
      <c r="G6139" s="268">
        <v>17.654979758861298</v>
      </c>
      <c r="H6139" s="269"/>
      <c r="I6139" s="270" t="s">
        <v>238</v>
      </c>
      <c r="J6139" s="271">
        <v>8305</v>
      </c>
      <c r="K6139" s="272">
        <v>13595</v>
      </c>
    </row>
    <row r="6140" spans="2:11" s="256" customFormat="1" ht="13.5" customHeight="1" x14ac:dyDescent="0.2">
      <c r="B6140" s="273"/>
      <c r="C6140" s="273"/>
      <c r="D6140" s="273"/>
      <c r="E6140" s="273"/>
      <c r="F6140" s="273">
        <v>0</v>
      </c>
      <c r="G6140" s="273">
        <v>0</v>
      </c>
      <c r="H6140" s="274"/>
      <c r="I6140" s="275" t="s">
        <v>271</v>
      </c>
      <c r="J6140" s="271">
        <v>8305</v>
      </c>
      <c r="K6140" s="272">
        <v>15610</v>
      </c>
    </row>
    <row r="6141" spans="2:11" s="256" customFormat="1" ht="13.5" customHeight="1" x14ac:dyDescent="0.2">
      <c r="B6141" s="273"/>
      <c r="C6141" s="273"/>
      <c r="D6141" s="273"/>
      <c r="E6141" s="273"/>
      <c r="F6141" s="273">
        <v>6.9852776894124995</v>
      </c>
      <c r="G6141" s="273">
        <v>6.9372995560985498</v>
      </c>
      <c r="H6141" s="274"/>
      <c r="I6141" s="275" t="s">
        <v>246</v>
      </c>
      <c r="J6141" s="271">
        <v>8305</v>
      </c>
      <c r="K6141" s="272">
        <v>15611</v>
      </c>
    </row>
    <row r="6142" spans="2:11" s="256" customFormat="1" ht="13.5" customHeight="1" x14ac:dyDescent="0.2">
      <c r="B6142" s="273"/>
      <c r="C6142" s="273"/>
      <c r="D6142" s="273"/>
      <c r="E6142" s="273"/>
      <c r="F6142" s="273">
        <v>10.7704872317656</v>
      </c>
      <c r="G6142" s="273">
        <v>10.716948561677601</v>
      </c>
      <c r="H6142" s="274"/>
      <c r="I6142" s="275" t="s">
        <v>272</v>
      </c>
      <c r="J6142" s="271">
        <v>8305</v>
      </c>
      <c r="K6142" s="272">
        <v>15608</v>
      </c>
    </row>
    <row r="6143" spans="2:11" s="256" customFormat="1" ht="13.5" customHeight="1" x14ac:dyDescent="0.2">
      <c r="B6143" s="268"/>
      <c r="C6143" s="268"/>
      <c r="D6143" s="268">
        <v>6</v>
      </c>
      <c r="E6143" s="268">
        <v>0</v>
      </c>
      <c r="F6143" s="268">
        <v>2.9531293515530699</v>
      </c>
      <c r="G6143" s="268">
        <v>2.9662808004647796</v>
      </c>
      <c r="H6143" s="269">
        <v>0</v>
      </c>
      <c r="I6143" s="270" t="s">
        <v>273</v>
      </c>
      <c r="J6143" s="271">
        <v>8305</v>
      </c>
      <c r="K6143" s="272">
        <v>15584</v>
      </c>
    </row>
    <row r="6144" spans="2:11" s="256" customFormat="1" ht="13.5" customHeight="1" x14ac:dyDescent="0.2">
      <c r="B6144" s="268"/>
      <c r="C6144" s="268"/>
      <c r="D6144" s="268"/>
      <c r="E6144" s="268"/>
      <c r="F6144" s="268">
        <v>0</v>
      </c>
      <c r="G6144" s="268">
        <v>0</v>
      </c>
      <c r="H6144" s="269"/>
      <c r="I6144" s="270" t="s">
        <v>274</v>
      </c>
      <c r="J6144" s="271">
        <v>8305</v>
      </c>
      <c r="K6144" s="272">
        <v>17728</v>
      </c>
    </row>
    <row r="6145" spans="2:11" s="256" customFormat="1" ht="13.5" customHeight="1" x14ac:dyDescent="0.2">
      <c r="B6145" s="268"/>
      <c r="C6145" s="268"/>
      <c r="D6145" s="268"/>
      <c r="E6145" s="268"/>
      <c r="F6145" s="268">
        <v>-9.90930053061909</v>
      </c>
      <c r="G6145" s="268">
        <v>-9.9287197266233491</v>
      </c>
      <c r="H6145" s="269"/>
      <c r="I6145" s="270" t="s">
        <v>275</v>
      </c>
      <c r="J6145" s="271">
        <v>8305</v>
      </c>
      <c r="K6145" s="272">
        <v>15624</v>
      </c>
    </row>
    <row r="6146" spans="2:11" s="256" customFormat="1" ht="13.5" customHeight="1" x14ac:dyDescent="0.2">
      <c r="B6146" s="268"/>
      <c r="C6146" s="268"/>
      <c r="D6146" s="268">
        <v>10</v>
      </c>
      <c r="E6146" s="268">
        <v>1</v>
      </c>
      <c r="F6146" s="268">
        <v>1.5887109211976198</v>
      </c>
      <c r="G6146" s="268">
        <v>1.18438108205755</v>
      </c>
      <c r="H6146" s="269"/>
      <c r="I6146" s="270" t="s">
        <v>276</v>
      </c>
      <c r="J6146" s="271">
        <v>8305</v>
      </c>
      <c r="K6146" s="272">
        <v>15644</v>
      </c>
    </row>
    <row r="6147" spans="2:11" s="256" customFormat="1" ht="13.5" customHeight="1" x14ac:dyDescent="0.2">
      <c r="B6147" s="268"/>
      <c r="C6147" s="268"/>
      <c r="D6147" s="268">
        <v>33</v>
      </c>
      <c r="E6147" s="268">
        <v>27</v>
      </c>
      <c r="F6147" s="268">
        <v>37.2108848200346</v>
      </c>
      <c r="G6147" s="268">
        <v>37.781839687605398</v>
      </c>
      <c r="H6147" s="269">
        <v>3.5459486626079997</v>
      </c>
      <c r="I6147" s="270" t="s">
        <v>239</v>
      </c>
      <c r="J6147" s="271">
        <v>8305</v>
      </c>
      <c r="K6147" s="272">
        <v>15704</v>
      </c>
    </row>
    <row r="6148" spans="2:11" s="256" customFormat="1" ht="13.5" customHeight="1" x14ac:dyDescent="0.2">
      <c r="B6148" s="268"/>
      <c r="C6148" s="268"/>
      <c r="D6148" s="268"/>
      <c r="E6148" s="268"/>
      <c r="F6148" s="268">
        <v>7.1755666343565299</v>
      </c>
      <c r="G6148" s="268">
        <v>7.2035020343463696</v>
      </c>
      <c r="H6148" s="269">
        <v>2.85600031076953</v>
      </c>
      <c r="I6148" s="270" t="s">
        <v>277</v>
      </c>
      <c r="J6148" s="271">
        <v>8305</v>
      </c>
      <c r="K6148" s="272">
        <v>15749</v>
      </c>
    </row>
    <row r="6149" spans="2:11" s="256" customFormat="1" ht="13.5" customHeight="1" x14ac:dyDescent="0.2">
      <c r="B6149" s="268"/>
      <c r="C6149" s="268"/>
      <c r="D6149" s="268"/>
      <c r="E6149" s="268"/>
      <c r="F6149" s="268">
        <v>99.999999999999901</v>
      </c>
      <c r="G6149" s="268">
        <v>100</v>
      </c>
      <c r="H6149" s="269">
        <v>3.01367377434631</v>
      </c>
      <c r="I6149" s="270" t="s">
        <v>278</v>
      </c>
      <c r="J6149" s="271">
        <v>8305</v>
      </c>
      <c r="K6149" s="272">
        <v>11258</v>
      </c>
    </row>
    <row r="6150" spans="2:11" s="256" customFormat="1" ht="13.5" customHeight="1" x14ac:dyDescent="0.2">
      <c r="B6150" s="268"/>
      <c r="C6150" s="268"/>
      <c r="D6150" s="268">
        <v>58</v>
      </c>
      <c r="E6150" s="268">
        <v>48</v>
      </c>
      <c r="F6150" s="268">
        <v>40.268134788263495</v>
      </c>
      <c r="G6150" s="268">
        <v>40.191409692254496</v>
      </c>
      <c r="H6150" s="269">
        <v>4.1818504868300597</v>
      </c>
      <c r="I6150" s="270" t="s">
        <v>240</v>
      </c>
      <c r="J6150" s="271">
        <v>8305</v>
      </c>
      <c r="K6150" s="272">
        <v>15705</v>
      </c>
    </row>
    <row r="6151" spans="2:11" s="256" customFormat="1" ht="13.5" customHeight="1" x14ac:dyDescent="0.2">
      <c r="B6151" s="268"/>
      <c r="C6151" s="268"/>
      <c r="D6151" s="268"/>
      <c r="E6151" s="268"/>
      <c r="F6151" s="268">
        <v>13.222025384035298</v>
      </c>
      <c r="G6151" s="268">
        <v>13.192812808053</v>
      </c>
      <c r="H6151" s="269">
        <v>1.4952666389340299</v>
      </c>
      <c r="I6151" s="270" t="s">
        <v>279</v>
      </c>
      <c r="J6151" s="271">
        <v>8305</v>
      </c>
      <c r="K6151" s="272">
        <v>16144</v>
      </c>
    </row>
    <row r="6152" spans="2:11" s="256" customFormat="1" ht="13.5" customHeight="1" x14ac:dyDescent="0.2">
      <c r="B6152" s="273"/>
      <c r="C6152" s="273"/>
      <c r="D6152" s="273"/>
      <c r="E6152" s="273"/>
      <c r="F6152" s="273">
        <v>0.20938892142701401</v>
      </c>
      <c r="G6152" s="273">
        <v>3.8566359072285603E-2</v>
      </c>
      <c r="H6152" s="274"/>
      <c r="I6152" s="275" t="s">
        <v>508</v>
      </c>
      <c r="J6152" s="271">
        <v>8305</v>
      </c>
      <c r="K6152" s="272">
        <v>12755</v>
      </c>
    </row>
    <row r="6153" spans="2:11" s="256" customFormat="1" ht="13.5" customHeight="1" x14ac:dyDescent="0.2">
      <c r="B6153" s="273"/>
      <c r="C6153" s="273"/>
      <c r="D6153" s="273"/>
      <c r="E6153" s="273"/>
      <c r="F6153" s="273">
        <v>0.658030940910169</v>
      </c>
      <c r="G6153" s="273">
        <v>0.66596447473348397</v>
      </c>
      <c r="H6153" s="274">
        <v>2.8228322286880103</v>
      </c>
      <c r="I6153" s="275" t="s">
        <v>509</v>
      </c>
      <c r="J6153" s="271">
        <v>8305</v>
      </c>
      <c r="K6153" s="272">
        <v>12359</v>
      </c>
    </row>
    <row r="6154" spans="2:11" s="256" customFormat="1" ht="26.25" customHeight="1" x14ac:dyDescent="0.2"/>
    <row r="6155" spans="2:11" s="256" customFormat="1" ht="22.5" customHeight="1" x14ac:dyDescent="0.2">
      <c r="B6155" s="257"/>
      <c r="C6155" s="258"/>
      <c r="D6155" s="258"/>
      <c r="E6155" s="258"/>
      <c r="F6155" s="258"/>
      <c r="G6155" s="259"/>
      <c r="H6155" s="260" t="s">
        <v>455</v>
      </c>
      <c r="I6155" s="261"/>
      <c r="J6155" s="262" t="s">
        <v>228</v>
      </c>
      <c r="K6155" s="262" t="s">
        <v>229</v>
      </c>
    </row>
    <row r="6156" spans="2:11" s="256" customFormat="1" ht="13.5" customHeight="1" x14ac:dyDescent="0.2">
      <c r="B6156" s="263"/>
      <c r="C6156" s="264"/>
      <c r="D6156" s="264"/>
      <c r="E6156" s="264"/>
      <c r="F6156" s="369" t="s">
        <v>699</v>
      </c>
      <c r="G6156" s="369"/>
      <c r="H6156" s="369"/>
      <c r="I6156" s="261"/>
      <c r="J6156" s="261"/>
      <c r="K6156" s="265"/>
    </row>
    <row r="6157" spans="2:11" s="256" customFormat="1" ht="13.5" customHeight="1" x14ac:dyDescent="0.2">
      <c r="B6157" s="367" t="s">
        <v>231</v>
      </c>
      <c r="C6157" s="367"/>
      <c r="D6157" s="367" t="s">
        <v>232</v>
      </c>
      <c r="E6157" s="367"/>
      <c r="F6157" s="266" t="s">
        <v>232</v>
      </c>
      <c r="G6157" s="266" t="s">
        <v>232</v>
      </c>
      <c r="H6157" s="368" t="s">
        <v>231</v>
      </c>
      <c r="I6157" s="267" t="s">
        <v>233</v>
      </c>
      <c r="J6157" s="261"/>
      <c r="K6157" s="265"/>
    </row>
    <row r="6158" spans="2:11" s="256" customFormat="1" ht="13.5" customHeight="1" x14ac:dyDescent="0.2">
      <c r="B6158" s="266" t="s">
        <v>234</v>
      </c>
      <c r="C6158" s="266" t="s">
        <v>235</v>
      </c>
      <c r="D6158" s="266" t="s">
        <v>234</v>
      </c>
      <c r="E6158" s="266" t="s">
        <v>235</v>
      </c>
      <c r="F6158" s="266" t="s">
        <v>592</v>
      </c>
      <c r="G6158" s="266" t="s">
        <v>594</v>
      </c>
      <c r="H6158" s="368"/>
      <c r="I6158" s="261"/>
      <c r="J6158" s="261"/>
      <c r="K6158" s="265"/>
    </row>
    <row r="6159" spans="2:11" s="256" customFormat="1" ht="13.5" customHeight="1" x14ac:dyDescent="0.2">
      <c r="B6159" s="268">
        <v>5</v>
      </c>
      <c r="C6159" s="268">
        <v>3.5</v>
      </c>
      <c r="D6159" s="268">
        <v>30.5</v>
      </c>
      <c r="E6159" s="268">
        <v>23.9</v>
      </c>
      <c r="F6159" s="268">
        <v>26.827728393944902</v>
      </c>
      <c r="G6159" s="268">
        <v>26.855892113331095</v>
      </c>
      <c r="H6159" s="269">
        <v>4.2242591500053495</v>
      </c>
      <c r="I6159" s="270" t="s">
        <v>236</v>
      </c>
      <c r="J6159" s="271">
        <v>8313</v>
      </c>
      <c r="K6159" s="272">
        <v>13591</v>
      </c>
    </row>
    <row r="6160" spans="2:11" s="256" customFormat="1" ht="13.5" customHeight="1" x14ac:dyDescent="0.2">
      <c r="B6160" s="268"/>
      <c r="C6160" s="268"/>
      <c r="D6160" s="268"/>
      <c r="E6160" s="268"/>
      <c r="F6160" s="268">
        <v>26.827728393944902</v>
      </c>
      <c r="G6160" s="268">
        <v>26.855892113331095</v>
      </c>
      <c r="H6160" s="269">
        <v>4.2242591500053495</v>
      </c>
      <c r="I6160" s="270" t="s">
        <v>250</v>
      </c>
      <c r="J6160" s="271">
        <v>8313</v>
      </c>
      <c r="K6160" s="272">
        <v>19967</v>
      </c>
    </row>
    <row r="6161" spans="2:11" s="256" customFormat="1" ht="13.5" customHeight="1" x14ac:dyDescent="0.2">
      <c r="B6161" s="273"/>
      <c r="C6161" s="273"/>
      <c r="D6161" s="273"/>
      <c r="E6161" s="273"/>
      <c r="F6161" s="273">
        <v>8.8939740462615315</v>
      </c>
      <c r="G6161" s="273">
        <v>8.9063590689898504</v>
      </c>
      <c r="H6161" s="274">
        <v>5.76894954397138</v>
      </c>
      <c r="I6161" s="275" t="s">
        <v>251</v>
      </c>
      <c r="J6161" s="271">
        <v>8313</v>
      </c>
      <c r="K6161" s="272">
        <v>15744</v>
      </c>
    </row>
    <row r="6162" spans="2:11" s="256" customFormat="1" ht="13.5" customHeight="1" x14ac:dyDescent="0.2">
      <c r="B6162" s="273"/>
      <c r="C6162" s="273"/>
      <c r="D6162" s="273"/>
      <c r="E6162" s="273"/>
      <c r="F6162" s="273">
        <v>15.885073835635499</v>
      </c>
      <c r="G6162" s="273">
        <v>15.9017199107561</v>
      </c>
      <c r="H6162" s="274">
        <v>3.4226531577620003</v>
      </c>
      <c r="I6162" s="275" t="s">
        <v>252</v>
      </c>
      <c r="J6162" s="271">
        <v>8313</v>
      </c>
      <c r="K6162" s="272">
        <v>13462</v>
      </c>
    </row>
    <row r="6163" spans="2:11" s="256" customFormat="1" ht="13.5" customHeight="1" x14ac:dyDescent="0.2">
      <c r="B6163" s="273"/>
      <c r="C6163" s="273"/>
      <c r="D6163" s="273"/>
      <c r="E6163" s="273"/>
      <c r="F6163" s="273">
        <v>1.2296135786903899</v>
      </c>
      <c r="G6163" s="273">
        <v>1.2295661378553699</v>
      </c>
      <c r="H6163" s="274">
        <v>4.0903992573880599</v>
      </c>
      <c r="I6163" s="275" t="s">
        <v>253</v>
      </c>
      <c r="J6163" s="271">
        <v>8313</v>
      </c>
      <c r="K6163" s="272">
        <v>15544</v>
      </c>
    </row>
    <row r="6164" spans="2:11" s="256" customFormat="1" ht="13.5" customHeight="1" x14ac:dyDescent="0.2">
      <c r="B6164" s="273"/>
      <c r="C6164" s="273"/>
      <c r="D6164" s="273"/>
      <c r="E6164" s="273"/>
      <c r="F6164" s="273">
        <v>0.20639118039184601</v>
      </c>
      <c r="G6164" s="273">
        <v>0.20591182678398498</v>
      </c>
      <c r="H6164" s="274">
        <v>4.6000000000000005</v>
      </c>
      <c r="I6164" s="275" t="s">
        <v>254</v>
      </c>
      <c r="J6164" s="271">
        <v>8313</v>
      </c>
      <c r="K6164" s="272">
        <v>12978</v>
      </c>
    </row>
    <row r="6165" spans="2:11" s="256" customFormat="1" ht="13.5" customHeight="1" x14ac:dyDescent="0.2">
      <c r="B6165" s="268">
        <v>4</v>
      </c>
      <c r="C6165" s="268">
        <v>2.5</v>
      </c>
      <c r="D6165" s="268">
        <v>30.5</v>
      </c>
      <c r="E6165" s="268">
        <v>23.9</v>
      </c>
      <c r="F6165" s="268">
        <v>24.800422190089698</v>
      </c>
      <c r="G6165" s="268">
        <v>24.713741268388997</v>
      </c>
      <c r="H6165" s="269">
        <v>3.5208875265870501</v>
      </c>
      <c r="I6165" s="270" t="s">
        <v>237</v>
      </c>
      <c r="J6165" s="271">
        <v>8313</v>
      </c>
      <c r="K6165" s="272">
        <v>17726</v>
      </c>
    </row>
    <row r="6166" spans="2:11" s="256" customFormat="1" ht="13.5" customHeight="1" x14ac:dyDescent="0.2">
      <c r="B6166" s="273"/>
      <c r="C6166" s="273"/>
      <c r="D6166" s="273"/>
      <c r="E6166" s="273"/>
      <c r="F6166" s="273">
        <v>1.6220552173377401</v>
      </c>
      <c r="G6166" s="273">
        <v>1.4898931060265599</v>
      </c>
      <c r="H6166" s="274"/>
      <c r="I6166" s="275" t="s">
        <v>255</v>
      </c>
      <c r="J6166" s="271">
        <v>8313</v>
      </c>
      <c r="K6166" s="272">
        <v>17727</v>
      </c>
    </row>
    <row r="6167" spans="2:11" s="256" customFormat="1" ht="13.5" customHeight="1" x14ac:dyDescent="0.2">
      <c r="B6167" s="268"/>
      <c r="C6167" s="268"/>
      <c r="D6167" s="268"/>
      <c r="E6167" s="268"/>
      <c r="F6167" s="268">
        <v>23.178366972751999</v>
      </c>
      <c r="G6167" s="268">
        <v>23.223848162362401</v>
      </c>
      <c r="H6167" s="269">
        <v>3.7672842632024297</v>
      </c>
      <c r="I6167" s="270" t="s">
        <v>256</v>
      </c>
      <c r="J6167" s="271">
        <v>8313</v>
      </c>
      <c r="K6167" s="272">
        <v>13592</v>
      </c>
    </row>
    <row r="6168" spans="2:11" s="256" customFormat="1" ht="13.5" customHeight="1" x14ac:dyDescent="0.2">
      <c r="B6168" s="273"/>
      <c r="C6168" s="273"/>
      <c r="D6168" s="273"/>
      <c r="E6168" s="273"/>
      <c r="F6168" s="273">
        <v>5.9548465209778199</v>
      </c>
      <c r="G6168" s="273">
        <v>5.9633659166726094</v>
      </c>
      <c r="H6168" s="274">
        <v>0.45359373940829306</v>
      </c>
      <c r="I6168" s="275" t="s">
        <v>257</v>
      </c>
      <c r="J6168" s="271">
        <v>8313</v>
      </c>
      <c r="K6168" s="272">
        <v>11566</v>
      </c>
    </row>
    <row r="6169" spans="2:11" s="256" customFormat="1" ht="13.5" customHeight="1" x14ac:dyDescent="0.2">
      <c r="B6169" s="273"/>
      <c r="C6169" s="273"/>
      <c r="D6169" s="273"/>
      <c r="E6169" s="273"/>
      <c r="F6169" s="273">
        <v>10.1675800997049</v>
      </c>
      <c r="G6169" s="273">
        <v>10.192120710452798</v>
      </c>
      <c r="H6169" s="274">
        <v>5.0122377974545493</v>
      </c>
      <c r="I6169" s="275" t="s">
        <v>258</v>
      </c>
      <c r="J6169" s="271">
        <v>8313</v>
      </c>
      <c r="K6169" s="272">
        <v>13419</v>
      </c>
    </row>
    <row r="6170" spans="2:11" s="256" customFormat="1" ht="13.5" customHeight="1" x14ac:dyDescent="0.2">
      <c r="B6170" s="273"/>
      <c r="C6170" s="273"/>
      <c r="D6170" s="273"/>
      <c r="E6170" s="273"/>
      <c r="F6170" s="273">
        <v>0.32124281243595099</v>
      </c>
      <c r="G6170" s="273">
        <v>0.32178332896544398</v>
      </c>
      <c r="H6170" s="274">
        <v>1.41</v>
      </c>
      <c r="I6170" s="275" t="s">
        <v>259</v>
      </c>
      <c r="J6170" s="271">
        <v>8313</v>
      </c>
      <c r="K6170" s="272">
        <v>11568</v>
      </c>
    </row>
    <row r="6171" spans="2:11" s="256" customFormat="1" ht="13.5" customHeight="1" x14ac:dyDescent="0.2">
      <c r="B6171" s="273"/>
      <c r="C6171" s="273"/>
      <c r="D6171" s="273"/>
      <c r="E6171" s="273"/>
      <c r="F6171" s="273">
        <v>4.74782530446514</v>
      </c>
      <c r="G6171" s="273">
        <v>4.7587186004868895</v>
      </c>
      <c r="H6171" s="274">
        <v>4.3212424036519694</v>
      </c>
      <c r="I6171" s="275" t="s">
        <v>260</v>
      </c>
      <c r="J6171" s="271">
        <v>8313</v>
      </c>
      <c r="K6171" s="272">
        <v>12479</v>
      </c>
    </row>
    <row r="6172" spans="2:11" s="256" customFormat="1" ht="13.5" customHeight="1" x14ac:dyDescent="0.2">
      <c r="B6172" s="273"/>
      <c r="C6172" s="273"/>
      <c r="D6172" s="273"/>
      <c r="E6172" s="273"/>
      <c r="F6172" s="273">
        <v>0.40292233736836197</v>
      </c>
      <c r="G6172" s="273">
        <v>0.402788522350986</v>
      </c>
      <c r="H6172" s="274">
        <v>3.2526281220169202</v>
      </c>
      <c r="I6172" s="275" t="s">
        <v>261</v>
      </c>
      <c r="J6172" s="271">
        <v>8313</v>
      </c>
      <c r="K6172" s="272">
        <v>12480</v>
      </c>
    </row>
    <row r="6173" spans="2:11" s="256" customFormat="1" ht="13.5" customHeight="1" x14ac:dyDescent="0.2">
      <c r="B6173" s="273"/>
      <c r="C6173" s="273"/>
      <c r="D6173" s="273"/>
      <c r="E6173" s="273"/>
      <c r="F6173" s="273">
        <v>0.54977913697608805</v>
      </c>
      <c r="G6173" s="273">
        <v>0.55229297134197497</v>
      </c>
      <c r="H6173" s="274">
        <v>4.6955200443503298</v>
      </c>
      <c r="I6173" s="275" t="s">
        <v>262</v>
      </c>
      <c r="J6173" s="271">
        <v>8313</v>
      </c>
      <c r="K6173" s="272">
        <v>11578</v>
      </c>
    </row>
    <row r="6174" spans="2:11" s="256" customFormat="1" ht="13.5" customHeight="1" x14ac:dyDescent="0.2">
      <c r="B6174" s="273"/>
      <c r="C6174" s="273"/>
      <c r="D6174" s="273"/>
      <c r="E6174" s="273"/>
      <c r="F6174" s="273">
        <v>0</v>
      </c>
      <c r="G6174" s="273">
        <v>0</v>
      </c>
      <c r="H6174" s="274"/>
      <c r="I6174" s="275" t="s">
        <v>263</v>
      </c>
      <c r="J6174" s="271">
        <v>8313</v>
      </c>
      <c r="K6174" s="272">
        <v>12497</v>
      </c>
    </row>
    <row r="6175" spans="2:11" s="256" customFormat="1" ht="13.5" customHeight="1" x14ac:dyDescent="0.2">
      <c r="B6175" s="273"/>
      <c r="C6175" s="273"/>
      <c r="D6175" s="273"/>
      <c r="E6175" s="273"/>
      <c r="F6175" s="273">
        <v>1.03417076082374</v>
      </c>
      <c r="G6175" s="273">
        <v>1.0327781120916899</v>
      </c>
      <c r="H6175" s="274">
        <v>8.5039871667448814</v>
      </c>
      <c r="I6175" s="275" t="s">
        <v>264</v>
      </c>
      <c r="J6175" s="271">
        <v>8313</v>
      </c>
      <c r="K6175" s="272">
        <v>15546</v>
      </c>
    </row>
    <row r="6176" spans="2:11" s="256" customFormat="1" ht="13.5" customHeight="1" x14ac:dyDescent="0.2">
      <c r="B6176" s="273"/>
      <c r="C6176" s="273"/>
      <c r="D6176" s="273">
        <v>4</v>
      </c>
      <c r="E6176" s="273">
        <v>0</v>
      </c>
      <c r="F6176" s="273">
        <v>0</v>
      </c>
      <c r="G6176" s="273">
        <v>0</v>
      </c>
      <c r="H6176" s="274"/>
      <c r="I6176" s="275" t="s">
        <v>265</v>
      </c>
      <c r="J6176" s="271">
        <v>8313</v>
      </c>
      <c r="K6176" s="272">
        <v>12481</v>
      </c>
    </row>
    <row r="6177" spans="2:11" s="256" customFormat="1" ht="13.5" customHeight="1" x14ac:dyDescent="0.2">
      <c r="B6177" s="268"/>
      <c r="C6177" s="268"/>
      <c r="D6177" s="268"/>
      <c r="E6177" s="268"/>
      <c r="F6177" s="268">
        <v>11.100932034091601</v>
      </c>
      <c r="G6177" s="268">
        <v>11.153522154155999</v>
      </c>
      <c r="H6177" s="269">
        <v>2.5017599431442497</v>
      </c>
      <c r="I6177" s="270" t="s">
        <v>266</v>
      </c>
      <c r="J6177" s="271">
        <v>8313</v>
      </c>
      <c r="K6177" s="272">
        <v>13594</v>
      </c>
    </row>
    <row r="6178" spans="2:11" s="256" customFormat="1" ht="13.5" customHeight="1" x14ac:dyDescent="0.2">
      <c r="B6178" s="273"/>
      <c r="C6178" s="273"/>
      <c r="D6178" s="273"/>
      <c r="E6178" s="273"/>
      <c r="F6178" s="273">
        <v>0.9033152674190541</v>
      </c>
      <c r="G6178" s="273">
        <v>0.9081373207888771</v>
      </c>
      <c r="H6178" s="274">
        <v>0.58938652503241695</v>
      </c>
      <c r="I6178" s="275" t="s">
        <v>267</v>
      </c>
      <c r="J6178" s="271">
        <v>8313</v>
      </c>
      <c r="K6178" s="272">
        <v>15609</v>
      </c>
    </row>
    <row r="6179" spans="2:11" s="256" customFormat="1" ht="13.5" customHeight="1" x14ac:dyDescent="0.2">
      <c r="B6179" s="273"/>
      <c r="C6179" s="273"/>
      <c r="D6179" s="273"/>
      <c r="E6179" s="273"/>
      <c r="F6179" s="273">
        <v>7.5425788871110795</v>
      </c>
      <c r="G6179" s="273">
        <v>7.5934663669557994</v>
      </c>
      <c r="H6179" s="274">
        <v>3.2959452232237196</v>
      </c>
      <c r="I6179" s="275" t="s">
        <v>268</v>
      </c>
      <c r="J6179" s="271">
        <v>8313</v>
      </c>
      <c r="K6179" s="272">
        <v>11524</v>
      </c>
    </row>
    <row r="6180" spans="2:11" s="256" customFormat="1" ht="13.5" customHeight="1" x14ac:dyDescent="0.2">
      <c r="B6180" s="273"/>
      <c r="C6180" s="273"/>
      <c r="D6180" s="273"/>
      <c r="E6180" s="273"/>
      <c r="F6180" s="273">
        <v>0.43676753211630204</v>
      </c>
      <c r="G6180" s="273">
        <v>0.43381445891860798</v>
      </c>
      <c r="H6180" s="274">
        <v>5.0566461605314501</v>
      </c>
      <c r="I6180" s="275" t="s">
        <v>269</v>
      </c>
      <c r="J6180" s="271">
        <v>8313</v>
      </c>
      <c r="K6180" s="272">
        <v>15745</v>
      </c>
    </row>
    <row r="6181" spans="2:11" s="256" customFormat="1" ht="13.5" customHeight="1" x14ac:dyDescent="0.2">
      <c r="B6181" s="273"/>
      <c r="C6181" s="273"/>
      <c r="D6181" s="273"/>
      <c r="E6181" s="273"/>
      <c r="F6181" s="273">
        <v>0.42536604670997097</v>
      </c>
      <c r="G6181" s="273">
        <v>0.428135302381347</v>
      </c>
      <c r="H6181" s="274">
        <v>0.40191155646776899</v>
      </c>
      <c r="I6181" s="275" t="s">
        <v>270</v>
      </c>
      <c r="J6181" s="271">
        <v>8313</v>
      </c>
      <c r="K6181" s="272">
        <v>15545</v>
      </c>
    </row>
    <row r="6182" spans="2:11" s="256" customFormat="1" ht="13.5" customHeight="1" x14ac:dyDescent="0.2">
      <c r="B6182" s="268"/>
      <c r="C6182" s="268"/>
      <c r="D6182" s="268"/>
      <c r="E6182" s="268"/>
      <c r="F6182" s="268">
        <v>34.585044283152797</v>
      </c>
      <c r="G6182" s="268">
        <v>34.562289555497003</v>
      </c>
      <c r="H6182" s="269"/>
      <c r="I6182" s="270" t="s">
        <v>238</v>
      </c>
      <c r="J6182" s="271">
        <v>8313</v>
      </c>
      <c r="K6182" s="272">
        <v>13595</v>
      </c>
    </row>
    <row r="6183" spans="2:11" s="256" customFormat="1" ht="13.5" customHeight="1" x14ac:dyDescent="0.2">
      <c r="B6183" s="273"/>
      <c r="C6183" s="273"/>
      <c r="D6183" s="273"/>
      <c r="E6183" s="273"/>
      <c r="F6183" s="273">
        <v>-0.13217026416576103</v>
      </c>
      <c r="G6183" s="273">
        <v>-0.13242792279194901</v>
      </c>
      <c r="H6183" s="274"/>
      <c r="I6183" s="275" t="s">
        <v>271</v>
      </c>
      <c r="J6183" s="271">
        <v>8313</v>
      </c>
      <c r="K6183" s="272">
        <v>15610</v>
      </c>
    </row>
    <row r="6184" spans="2:11" s="256" customFormat="1" ht="13.5" customHeight="1" x14ac:dyDescent="0.2">
      <c r="B6184" s="273"/>
      <c r="C6184" s="273"/>
      <c r="D6184" s="273"/>
      <c r="E6184" s="273"/>
      <c r="F6184" s="273">
        <v>14.713145947387099</v>
      </c>
      <c r="G6184" s="273">
        <v>14.7194172696948</v>
      </c>
      <c r="H6184" s="274"/>
      <c r="I6184" s="275" t="s">
        <v>246</v>
      </c>
      <c r="J6184" s="271">
        <v>8313</v>
      </c>
      <c r="K6184" s="272">
        <v>15611</v>
      </c>
    </row>
    <row r="6185" spans="2:11" s="256" customFormat="1" ht="13.5" customHeight="1" x14ac:dyDescent="0.2">
      <c r="B6185" s="273"/>
      <c r="C6185" s="273"/>
      <c r="D6185" s="273"/>
      <c r="E6185" s="273"/>
      <c r="F6185" s="273">
        <v>19.871424575247296</v>
      </c>
      <c r="G6185" s="273">
        <v>19.8423948159707</v>
      </c>
      <c r="H6185" s="274"/>
      <c r="I6185" s="275" t="s">
        <v>272</v>
      </c>
      <c r="J6185" s="271">
        <v>8313</v>
      </c>
      <c r="K6185" s="272">
        <v>15608</v>
      </c>
    </row>
    <row r="6186" spans="2:11" s="256" customFormat="1" ht="13.5" customHeight="1" x14ac:dyDescent="0.2">
      <c r="B6186" s="268"/>
      <c r="C6186" s="268"/>
      <c r="D6186" s="268">
        <v>6</v>
      </c>
      <c r="E6186" s="268">
        <v>0</v>
      </c>
      <c r="F6186" s="268">
        <v>2.5550815361706598</v>
      </c>
      <c r="G6186" s="268">
        <v>2.5833651117573595</v>
      </c>
      <c r="H6186" s="269">
        <v>0</v>
      </c>
      <c r="I6186" s="270" t="s">
        <v>273</v>
      </c>
      <c r="J6186" s="271">
        <v>8313</v>
      </c>
      <c r="K6186" s="272">
        <v>15584</v>
      </c>
    </row>
    <row r="6187" spans="2:11" s="256" customFormat="1" ht="13.5" customHeight="1" x14ac:dyDescent="0.2">
      <c r="B6187" s="268"/>
      <c r="C6187" s="268"/>
      <c r="D6187" s="268"/>
      <c r="E6187" s="268"/>
      <c r="F6187" s="268">
        <v>0</v>
      </c>
      <c r="G6187" s="268">
        <v>0</v>
      </c>
      <c r="H6187" s="269"/>
      <c r="I6187" s="270" t="s">
        <v>274</v>
      </c>
      <c r="J6187" s="271">
        <v>8313</v>
      </c>
      <c r="K6187" s="272">
        <v>17728</v>
      </c>
    </row>
    <row r="6188" spans="2:11" s="256" customFormat="1" ht="13.5" customHeight="1" x14ac:dyDescent="0.2">
      <c r="B6188" s="268"/>
      <c r="C6188" s="268"/>
      <c r="D6188" s="268"/>
      <c r="E6188" s="268"/>
      <c r="F6188" s="268">
        <v>-11.150280351551798</v>
      </c>
      <c r="G6188" s="268">
        <v>-11.222960316643498</v>
      </c>
      <c r="H6188" s="269"/>
      <c r="I6188" s="270" t="s">
        <v>275</v>
      </c>
      <c r="J6188" s="271">
        <v>8313</v>
      </c>
      <c r="K6188" s="272">
        <v>15624</v>
      </c>
    </row>
    <row r="6189" spans="2:11" s="256" customFormat="1" ht="13.5" customHeight="1" x14ac:dyDescent="0.2">
      <c r="B6189" s="268"/>
      <c r="C6189" s="268"/>
      <c r="D6189" s="268">
        <v>9</v>
      </c>
      <c r="E6189" s="268">
        <v>1</v>
      </c>
      <c r="F6189" s="268">
        <v>3.4149595180728998</v>
      </c>
      <c r="G6189" s="268">
        <v>3.2798618111378901</v>
      </c>
      <c r="H6189" s="269"/>
      <c r="I6189" s="270" t="s">
        <v>276</v>
      </c>
      <c r="J6189" s="271">
        <v>8313</v>
      </c>
      <c r="K6189" s="272">
        <v>15644</v>
      </c>
    </row>
    <row r="6190" spans="2:11" s="256" customFormat="1" ht="13.5" customHeight="1" x14ac:dyDescent="0.2">
      <c r="B6190" s="268"/>
      <c r="C6190" s="268"/>
      <c r="D6190" s="268">
        <v>33</v>
      </c>
      <c r="E6190" s="268">
        <v>27</v>
      </c>
      <c r="F6190" s="268">
        <v>32.866773172862302</v>
      </c>
      <c r="G6190" s="268">
        <v>32.94561555208449</v>
      </c>
      <c r="H6190" s="269">
        <v>3.6970952151282002</v>
      </c>
      <c r="I6190" s="270" t="s">
        <v>239</v>
      </c>
      <c r="J6190" s="271">
        <v>8313</v>
      </c>
      <c r="K6190" s="272">
        <v>15704</v>
      </c>
    </row>
    <row r="6191" spans="2:11" s="256" customFormat="1" ht="13.5" customHeight="1" x14ac:dyDescent="0.2">
      <c r="B6191" s="268"/>
      <c r="C6191" s="268"/>
      <c r="D6191" s="268"/>
      <c r="E6191" s="268"/>
      <c r="F6191" s="268">
        <v>6.6135517532468189</v>
      </c>
      <c r="G6191" s="268">
        <v>6.6448621009890196</v>
      </c>
      <c r="H6191" s="269">
        <v>2.9025742265143002</v>
      </c>
      <c r="I6191" s="270" t="s">
        <v>277</v>
      </c>
      <c r="J6191" s="271">
        <v>8313</v>
      </c>
      <c r="K6191" s="272">
        <v>15749</v>
      </c>
    </row>
    <row r="6192" spans="2:11" s="256" customFormat="1" ht="13.5" customHeight="1" x14ac:dyDescent="0.2">
      <c r="B6192" s="268"/>
      <c r="C6192" s="268"/>
      <c r="D6192" s="268"/>
      <c r="E6192" s="268"/>
      <c r="F6192" s="268">
        <v>100</v>
      </c>
      <c r="G6192" s="268">
        <v>99.999999999999901</v>
      </c>
      <c r="H6192" s="269">
        <v>2.2841864137961703</v>
      </c>
      <c r="I6192" s="270" t="s">
        <v>278</v>
      </c>
      <c r="J6192" s="271">
        <v>8313</v>
      </c>
      <c r="K6192" s="272">
        <v>11258</v>
      </c>
    </row>
    <row r="6193" spans="2:11" s="256" customFormat="1" ht="13.5" customHeight="1" x14ac:dyDescent="0.2">
      <c r="B6193" s="268"/>
      <c r="C6193" s="268"/>
      <c r="D6193" s="268">
        <v>32</v>
      </c>
      <c r="E6193" s="268">
        <v>22</v>
      </c>
      <c r="F6193" s="268">
        <v>26.240958746799201</v>
      </c>
      <c r="G6193" s="268">
        <v>26.2917663458696</v>
      </c>
      <c r="H6193" s="269">
        <v>4.0378727445941998</v>
      </c>
      <c r="I6193" s="270" t="s">
        <v>240</v>
      </c>
      <c r="J6193" s="271">
        <v>8313</v>
      </c>
      <c r="K6193" s="272">
        <v>15705</v>
      </c>
    </row>
    <row r="6194" spans="2:11" s="256" customFormat="1" ht="13.5" customHeight="1" x14ac:dyDescent="0.2">
      <c r="B6194" s="268"/>
      <c r="C6194" s="268"/>
      <c r="D6194" s="268"/>
      <c r="E6194" s="268"/>
      <c r="F6194" s="268">
        <v>17.881594959654997</v>
      </c>
      <c r="G6194" s="268">
        <v>17.887651248466998</v>
      </c>
      <c r="H6194" s="269">
        <v>0.90394341936594702</v>
      </c>
      <c r="I6194" s="270" t="s">
        <v>279</v>
      </c>
      <c r="J6194" s="271">
        <v>8313</v>
      </c>
      <c r="K6194" s="272">
        <v>16144</v>
      </c>
    </row>
    <row r="6195" spans="2:11" s="256" customFormat="1" ht="13.5" customHeight="1" x14ac:dyDescent="0.2">
      <c r="B6195" s="273"/>
      <c r="C6195" s="273"/>
      <c r="D6195" s="273"/>
      <c r="E6195" s="273"/>
      <c r="F6195" s="273">
        <v>1.7929043007351599</v>
      </c>
      <c r="G6195" s="273">
        <v>1.78996870511133</v>
      </c>
      <c r="H6195" s="274"/>
      <c r="I6195" s="275" t="s">
        <v>508</v>
      </c>
      <c r="J6195" s="271">
        <v>8313</v>
      </c>
      <c r="K6195" s="272">
        <v>12755</v>
      </c>
    </row>
    <row r="6196" spans="2:11" s="256" customFormat="1" ht="13.5" customHeight="1" x14ac:dyDescent="0.2">
      <c r="B6196" s="273"/>
      <c r="C6196" s="273"/>
      <c r="D6196" s="273"/>
      <c r="E6196" s="273"/>
      <c r="F6196" s="273">
        <v>0.61267575296568499</v>
      </c>
      <c r="G6196" s="273">
        <v>0.61233516894571693</v>
      </c>
      <c r="H6196" s="274">
        <v>2.72620809922577</v>
      </c>
      <c r="I6196" s="275" t="s">
        <v>509</v>
      </c>
      <c r="J6196" s="271">
        <v>8313</v>
      </c>
      <c r="K6196" s="272">
        <v>12359</v>
      </c>
    </row>
    <row r="6197" spans="2:11" s="256" customFormat="1" ht="26.25" customHeight="1" x14ac:dyDescent="0.2"/>
    <row r="6198" spans="2:11" s="256" customFormat="1" ht="13.5" customHeight="1" x14ac:dyDescent="0.2">
      <c r="B6198" s="257"/>
      <c r="C6198" s="258"/>
      <c r="D6198" s="258"/>
      <c r="E6198" s="258"/>
      <c r="F6198" s="258"/>
      <c r="G6198" s="259"/>
      <c r="H6198" s="260" t="s">
        <v>456</v>
      </c>
      <c r="I6198" s="261"/>
      <c r="J6198" s="262" t="s">
        <v>228</v>
      </c>
      <c r="K6198" s="262" t="s">
        <v>229</v>
      </c>
    </row>
    <row r="6199" spans="2:11" s="256" customFormat="1" ht="13.5" customHeight="1" x14ac:dyDescent="0.2">
      <c r="B6199" s="263"/>
      <c r="C6199" s="264"/>
      <c r="D6199" s="264"/>
      <c r="E6199" s="264"/>
      <c r="F6199" s="369" t="s">
        <v>700</v>
      </c>
      <c r="G6199" s="369"/>
      <c r="H6199" s="369"/>
      <c r="I6199" s="261"/>
      <c r="J6199" s="261"/>
      <c r="K6199" s="265"/>
    </row>
    <row r="6200" spans="2:11" s="256" customFormat="1" ht="13.5" customHeight="1" x14ac:dyDescent="0.2">
      <c r="B6200" s="367" t="s">
        <v>231</v>
      </c>
      <c r="C6200" s="367"/>
      <c r="D6200" s="367" t="s">
        <v>232</v>
      </c>
      <c r="E6200" s="367"/>
      <c r="F6200" s="266" t="s">
        <v>232</v>
      </c>
      <c r="G6200" s="266" t="s">
        <v>232</v>
      </c>
      <c r="H6200" s="368" t="s">
        <v>231</v>
      </c>
      <c r="I6200" s="267" t="s">
        <v>233</v>
      </c>
      <c r="J6200" s="261"/>
      <c r="K6200" s="265"/>
    </row>
    <row r="6201" spans="2:11" s="256" customFormat="1" ht="13.5" customHeight="1" x14ac:dyDescent="0.2">
      <c r="B6201" s="266" t="s">
        <v>234</v>
      </c>
      <c r="C6201" s="266" t="s">
        <v>235</v>
      </c>
      <c r="D6201" s="266" t="s">
        <v>234</v>
      </c>
      <c r="E6201" s="266" t="s">
        <v>235</v>
      </c>
      <c r="F6201" s="266" t="s">
        <v>592</v>
      </c>
      <c r="G6201" s="266" t="s">
        <v>594</v>
      </c>
      <c r="H6201" s="368"/>
      <c r="I6201" s="261"/>
      <c r="J6201" s="261"/>
      <c r="K6201" s="265"/>
    </row>
    <row r="6202" spans="2:11" s="256" customFormat="1" ht="13.5" customHeight="1" x14ac:dyDescent="0.2">
      <c r="B6202" s="268">
        <v>5.5</v>
      </c>
      <c r="C6202" s="268">
        <v>3.5</v>
      </c>
      <c r="D6202" s="268"/>
      <c r="E6202" s="268"/>
      <c r="F6202" s="268">
        <v>24.472216949732999</v>
      </c>
      <c r="G6202" s="268">
        <v>24.679889774072898</v>
      </c>
      <c r="H6202" s="269">
        <v>4.1759369736356904</v>
      </c>
      <c r="I6202" s="270" t="s">
        <v>236</v>
      </c>
      <c r="J6202" s="271">
        <v>8321</v>
      </c>
      <c r="K6202" s="272">
        <v>13591</v>
      </c>
    </row>
    <row r="6203" spans="2:11" s="256" customFormat="1" ht="13.5" customHeight="1" x14ac:dyDescent="0.2">
      <c r="B6203" s="268"/>
      <c r="C6203" s="268"/>
      <c r="D6203" s="268"/>
      <c r="E6203" s="268"/>
      <c r="F6203" s="268">
        <v>24.472216949732999</v>
      </c>
      <c r="G6203" s="268">
        <v>24.679889774072898</v>
      </c>
      <c r="H6203" s="269">
        <v>4.1759369736356904</v>
      </c>
      <c r="I6203" s="270" t="s">
        <v>250</v>
      </c>
      <c r="J6203" s="271">
        <v>8321</v>
      </c>
      <c r="K6203" s="272">
        <v>19967</v>
      </c>
    </row>
    <row r="6204" spans="2:11" s="256" customFormat="1" ht="13.5" customHeight="1" x14ac:dyDescent="0.2">
      <c r="B6204" s="273"/>
      <c r="C6204" s="273"/>
      <c r="D6204" s="273"/>
      <c r="E6204" s="273"/>
      <c r="F6204" s="273">
        <v>7.8450880788223598</v>
      </c>
      <c r="G6204" s="273">
        <v>7.9081873630385902</v>
      </c>
      <c r="H6204" s="274">
        <v>5.44889835582181</v>
      </c>
      <c r="I6204" s="275" t="s">
        <v>251</v>
      </c>
      <c r="J6204" s="271">
        <v>8321</v>
      </c>
      <c r="K6204" s="272">
        <v>15744</v>
      </c>
    </row>
    <row r="6205" spans="2:11" s="256" customFormat="1" ht="13.5" customHeight="1" x14ac:dyDescent="0.2">
      <c r="B6205" s="273"/>
      <c r="C6205" s="273"/>
      <c r="D6205" s="273"/>
      <c r="E6205" s="273"/>
      <c r="F6205" s="273">
        <v>16.361920284805198</v>
      </c>
      <c r="G6205" s="273">
        <v>16.505431587199897</v>
      </c>
      <c r="H6205" s="274">
        <v>3.5700586305895001</v>
      </c>
      <c r="I6205" s="275" t="s">
        <v>252</v>
      </c>
      <c r="J6205" s="271">
        <v>8321</v>
      </c>
      <c r="K6205" s="272">
        <v>13462</v>
      </c>
    </row>
    <row r="6206" spans="2:11" s="256" customFormat="1" ht="13.5" customHeight="1" x14ac:dyDescent="0.2">
      <c r="B6206" s="273"/>
      <c r="C6206" s="273"/>
      <c r="D6206" s="273"/>
      <c r="E6206" s="273"/>
      <c r="F6206" s="273">
        <v>0</v>
      </c>
      <c r="G6206" s="273">
        <v>0</v>
      </c>
      <c r="H6206" s="274"/>
      <c r="I6206" s="275" t="s">
        <v>253</v>
      </c>
      <c r="J6206" s="271">
        <v>8321</v>
      </c>
      <c r="K6206" s="272">
        <v>15544</v>
      </c>
    </row>
    <row r="6207" spans="2:11" s="256" customFormat="1" ht="13.5" customHeight="1" x14ac:dyDescent="0.2">
      <c r="B6207" s="273"/>
      <c r="C6207" s="273"/>
      <c r="D6207" s="273"/>
      <c r="E6207" s="273"/>
      <c r="F6207" s="273">
        <v>0.16226777224965802</v>
      </c>
      <c r="G6207" s="273">
        <v>0.162997646219844</v>
      </c>
      <c r="H6207" s="274">
        <v>4.6000000000000005</v>
      </c>
      <c r="I6207" s="275" t="s">
        <v>254</v>
      </c>
      <c r="J6207" s="271">
        <v>8321</v>
      </c>
      <c r="K6207" s="272">
        <v>12978</v>
      </c>
    </row>
    <row r="6208" spans="2:11" s="256" customFormat="1" ht="13.5" customHeight="1" x14ac:dyDescent="0.2">
      <c r="B6208" s="268">
        <v>4.5</v>
      </c>
      <c r="C6208" s="268">
        <v>2.5</v>
      </c>
      <c r="D6208" s="268"/>
      <c r="E6208" s="268"/>
      <c r="F6208" s="268">
        <v>22.8454958908154</v>
      </c>
      <c r="G6208" s="268">
        <v>22.440193611149102</v>
      </c>
      <c r="H6208" s="269">
        <v>3.23523299142055</v>
      </c>
      <c r="I6208" s="270" t="s">
        <v>237</v>
      </c>
      <c r="J6208" s="271">
        <v>8321</v>
      </c>
      <c r="K6208" s="272">
        <v>17726</v>
      </c>
    </row>
    <row r="6209" spans="2:11" s="256" customFormat="1" ht="13.5" customHeight="1" x14ac:dyDescent="0.2">
      <c r="B6209" s="273"/>
      <c r="C6209" s="273"/>
      <c r="D6209" s="273"/>
      <c r="E6209" s="273"/>
      <c r="F6209" s="273">
        <v>3.6342122809180797</v>
      </c>
      <c r="G6209" s="273">
        <v>3.0679491361684299</v>
      </c>
      <c r="H6209" s="274"/>
      <c r="I6209" s="275" t="s">
        <v>255</v>
      </c>
      <c r="J6209" s="271">
        <v>8321</v>
      </c>
      <c r="K6209" s="272">
        <v>17727</v>
      </c>
    </row>
    <row r="6210" spans="2:11" s="256" customFormat="1" ht="13.5" customHeight="1" x14ac:dyDescent="0.2">
      <c r="B6210" s="268"/>
      <c r="C6210" s="268"/>
      <c r="D6210" s="268"/>
      <c r="E6210" s="268"/>
      <c r="F6210" s="268">
        <v>19.211283609897297</v>
      </c>
      <c r="G6210" s="268">
        <v>19.3722444749807</v>
      </c>
      <c r="H6210" s="269">
        <v>3.84724433370247</v>
      </c>
      <c r="I6210" s="270" t="s">
        <v>256</v>
      </c>
      <c r="J6210" s="271">
        <v>8321</v>
      </c>
      <c r="K6210" s="272">
        <v>13592</v>
      </c>
    </row>
    <row r="6211" spans="2:11" s="256" customFormat="1" ht="13.5" customHeight="1" x14ac:dyDescent="0.2">
      <c r="B6211" s="273"/>
      <c r="C6211" s="273"/>
      <c r="D6211" s="273"/>
      <c r="E6211" s="273"/>
      <c r="F6211" s="273">
        <v>5.2886805508968795</v>
      </c>
      <c r="G6211" s="273">
        <v>5.3315855716983194</v>
      </c>
      <c r="H6211" s="274">
        <v>0.57805685148638808</v>
      </c>
      <c r="I6211" s="275" t="s">
        <v>257</v>
      </c>
      <c r="J6211" s="271">
        <v>8321</v>
      </c>
      <c r="K6211" s="272">
        <v>11566</v>
      </c>
    </row>
    <row r="6212" spans="2:11" s="256" customFormat="1" ht="13.5" customHeight="1" x14ac:dyDescent="0.2">
      <c r="B6212" s="273"/>
      <c r="C6212" s="273"/>
      <c r="D6212" s="273"/>
      <c r="E6212" s="273"/>
      <c r="F6212" s="273">
        <v>7.8738845729649096</v>
      </c>
      <c r="G6212" s="273">
        <v>7.9471993891220292</v>
      </c>
      <c r="H6212" s="274">
        <v>5.32051971766625</v>
      </c>
      <c r="I6212" s="275" t="s">
        <v>258</v>
      </c>
      <c r="J6212" s="271">
        <v>8321</v>
      </c>
      <c r="K6212" s="272">
        <v>13419</v>
      </c>
    </row>
    <row r="6213" spans="2:11" s="256" customFormat="1" ht="13.5" customHeight="1" x14ac:dyDescent="0.2">
      <c r="B6213" s="273"/>
      <c r="C6213" s="273"/>
      <c r="D6213" s="273"/>
      <c r="E6213" s="273"/>
      <c r="F6213" s="273">
        <v>0</v>
      </c>
      <c r="G6213" s="273">
        <v>0</v>
      </c>
      <c r="H6213" s="274"/>
      <c r="I6213" s="275" t="s">
        <v>259</v>
      </c>
      <c r="J6213" s="271">
        <v>8321</v>
      </c>
      <c r="K6213" s="272">
        <v>11568</v>
      </c>
    </row>
    <row r="6214" spans="2:11" s="256" customFormat="1" ht="13.5" customHeight="1" x14ac:dyDescent="0.2">
      <c r="B6214" s="273"/>
      <c r="C6214" s="273"/>
      <c r="D6214" s="273"/>
      <c r="E6214" s="273"/>
      <c r="F6214" s="273">
        <v>5.7883553667528398</v>
      </c>
      <c r="G6214" s="273">
        <v>5.8317068441338193</v>
      </c>
      <c r="H6214" s="274">
        <v>4.7487691613666891</v>
      </c>
      <c r="I6214" s="275" t="s">
        <v>260</v>
      </c>
      <c r="J6214" s="271">
        <v>8321</v>
      </c>
      <c r="K6214" s="272">
        <v>12479</v>
      </c>
    </row>
    <row r="6215" spans="2:11" s="256" customFormat="1" ht="13.5" customHeight="1" x14ac:dyDescent="0.2">
      <c r="B6215" s="273"/>
      <c r="C6215" s="273"/>
      <c r="D6215" s="273"/>
      <c r="E6215" s="273"/>
      <c r="F6215" s="273">
        <v>8.7115695515431593E-2</v>
      </c>
      <c r="G6215" s="273">
        <v>8.7580030439962098E-2</v>
      </c>
      <c r="H6215" s="274">
        <v>6.1412209871317893</v>
      </c>
      <c r="I6215" s="275" t="s">
        <v>261</v>
      </c>
      <c r="J6215" s="271">
        <v>8321</v>
      </c>
      <c r="K6215" s="272">
        <v>12480</v>
      </c>
    </row>
    <row r="6216" spans="2:11" s="256" customFormat="1" ht="13.5" customHeight="1" x14ac:dyDescent="0.2">
      <c r="B6216" s="273"/>
      <c r="C6216" s="273"/>
      <c r="D6216" s="273"/>
      <c r="E6216" s="273"/>
      <c r="F6216" s="273">
        <v>0.173247423767208</v>
      </c>
      <c r="G6216" s="273">
        <v>0.17417263958655599</v>
      </c>
      <c r="H6216" s="274">
        <v>5.4120612001500392</v>
      </c>
      <c r="I6216" s="275" t="s">
        <v>262</v>
      </c>
      <c r="J6216" s="271">
        <v>8321</v>
      </c>
      <c r="K6216" s="272">
        <v>11578</v>
      </c>
    </row>
    <row r="6217" spans="2:11" s="256" customFormat="1" ht="13.5" customHeight="1" x14ac:dyDescent="0.2">
      <c r="B6217" s="273"/>
      <c r="C6217" s="273"/>
      <c r="D6217" s="273"/>
      <c r="E6217" s="273"/>
      <c r="F6217" s="273">
        <v>0</v>
      </c>
      <c r="G6217" s="273">
        <v>0</v>
      </c>
      <c r="H6217" s="274"/>
      <c r="I6217" s="275" t="s">
        <v>263</v>
      </c>
      <c r="J6217" s="271">
        <v>8321</v>
      </c>
      <c r="K6217" s="272">
        <v>12497</v>
      </c>
    </row>
    <row r="6218" spans="2:11" s="256" customFormat="1" ht="13.5" customHeight="1" x14ac:dyDescent="0.2">
      <c r="B6218" s="273"/>
      <c r="C6218" s="273"/>
      <c r="D6218" s="273"/>
      <c r="E6218" s="273"/>
      <c r="F6218" s="273">
        <v>0</v>
      </c>
      <c r="G6218" s="273">
        <v>0</v>
      </c>
      <c r="H6218" s="274"/>
      <c r="I6218" s="275" t="s">
        <v>264</v>
      </c>
      <c r="J6218" s="271">
        <v>8321</v>
      </c>
      <c r="K6218" s="272">
        <v>15546</v>
      </c>
    </row>
    <row r="6219" spans="2:11" s="256" customFormat="1" ht="13.5" customHeight="1" x14ac:dyDescent="0.2">
      <c r="B6219" s="273"/>
      <c r="C6219" s="273"/>
      <c r="D6219" s="273">
        <v>4</v>
      </c>
      <c r="E6219" s="273">
        <v>0</v>
      </c>
      <c r="F6219" s="273">
        <v>0</v>
      </c>
      <c r="G6219" s="273">
        <v>0</v>
      </c>
      <c r="H6219" s="274"/>
      <c r="I6219" s="275" t="s">
        <v>265</v>
      </c>
      <c r="J6219" s="271">
        <v>8321</v>
      </c>
      <c r="K6219" s="272">
        <v>12481</v>
      </c>
    </row>
    <row r="6220" spans="2:11" s="256" customFormat="1" ht="13.5" customHeight="1" x14ac:dyDescent="0.2">
      <c r="B6220" s="268"/>
      <c r="C6220" s="268"/>
      <c r="D6220" s="268"/>
      <c r="E6220" s="268"/>
      <c r="F6220" s="268">
        <v>9.2486159877174803</v>
      </c>
      <c r="G6220" s="268">
        <v>9.3569624593168594</v>
      </c>
      <c r="H6220" s="269">
        <v>2.4421310478149199</v>
      </c>
      <c r="I6220" s="270" t="s">
        <v>266</v>
      </c>
      <c r="J6220" s="271">
        <v>8321</v>
      </c>
      <c r="K6220" s="272">
        <v>13594</v>
      </c>
    </row>
    <row r="6221" spans="2:11" s="256" customFormat="1" ht="13.5" customHeight="1" x14ac:dyDescent="0.2">
      <c r="B6221" s="273"/>
      <c r="C6221" s="273"/>
      <c r="D6221" s="273"/>
      <c r="E6221" s="273"/>
      <c r="F6221" s="273">
        <v>1.0113091901201101</v>
      </c>
      <c r="G6221" s="273">
        <v>1.0239571856385301</v>
      </c>
      <c r="H6221" s="274">
        <v>0.36731685101672407</v>
      </c>
      <c r="I6221" s="275" t="s">
        <v>267</v>
      </c>
      <c r="J6221" s="271">
        <v>8321</v>
      </c>
      <c r="K6221" s="272">
        <v>15609</v>
      </c>
    </row>
    <row r="6222" spans="2:11" s="256" customFormat="1" ht="13.5" customHeight="1" x14ac:dyDescent="0.2">
      <c r="B6222" s="273"/>
      <c r="C6222" s="273"/>
      <c r="D6222" s="273"/>
      <c r="E6222" s="273"/>
      <c r="F6222" s="273">
        <v>7.2631130744456298</v>
      </c>
      <c r="G6222" s="273">
        <v>7.3575233933468791</v>
      </c>
      <c r="H6222" s="274">
        <v>2.7991550162438701</v>
      </c>
      <c r="I6222" s="275" t="s">
        <v>268</v>
      </c>
      <c r="J6222" s="271">
        <v>8321</v>
      </c>
      <c r="K6222" s="272">
        <v>11524</v>
      </c>
    </row>
    <row r="6223" spans="2:11" s="256" customFormat="1" ht="13.5" customHeight="1" x14ac:dyDescent="0.2">
      <c r="B6223" s="273"/>
      <c r="C6223" s="273"/>
      <c r="D6223" s="273"/>
      <c r="E6223" s="273"/>
      <c r="F6223" s="273">
        <v>0.369761537676216</v>
      </c>
      <c r="G6223" s="273">
        <v>0.36996838560932199</v>
      </c>
      <c r="H6223" s="274">
        <v>5.0959382140286289</v>
      </c>
      <c r="I6223" s="275" t="s">
        <v>269</v>
      </c>
      <c r="J6223" s="271">
        <v>8321</v>
      </c>
      <c r="K6223" s="272">
        <v>15745</v>
      </c>
    </row>
    <row r="6224" spans="2:11" s="256" customFormat="1" ht="13.5" customHeight="1" x14ac:dyDescent="0.2">
      <c r="B6224" s="273"/>
      <c r="C6224" s="273"/>
      <c r="D6224" s="273"/>
      <c r="E6224" s="273"/>
      <c r="F6224" s="273">
        <v>0</v>
      </c>
      <c r="G6224" s="273">
        <v>0</v>
      </c>
      <c r="H6224" s="274"/>
      <c r="I6224" s="275" t="s">
        <v>270</v>
      </c>
      <c r="J6224" s="271">
        <v>8321</v>
      </c>
      <c r="K6224" s="272">
        <v>15545</v>
      </c>
    </row>
    <row r="6225" spans="2:11" s="256" customFormat="1" ht="13.5" customHeight="1" x14ac:dyDescent="0.2">
      <c r="B6225" s="268"/>
      <c r="C6225" s="268"/>
      <c r="D6225" s="268"/>
      <c r="E6225" s="268"/>
      <c r="F6225" s="268">
        <v>41.864702081137899</v>
      </c>
      <c r="G6225" s="268">
        <v>41.949469605949801</v>
      </c>
      <c r="H6225" s="269"/>
      <c r="I6225" s="270" t="s">
        <v>238</v>
      </c>
      <c r="J6225" s="271">
        <v>8321</v>
      </c>
      <c r="K6225" s="272">
        <v>13595</v>
      </c>
    </row>
    <row r="6226" spans="2:11" s="256" customFormat="1" ht="13.5" customHeight="1" x14ac:dyDescent="0.2">
      <c r="B6226" s="273"/>
      <c r="C6226" s="273"/>
      <c r="D6226" s="273"/>
      <c r="E6226" s="273"/>
      <c r="F6226" s="273">
        <v>0</v>
      </c>
      <c r="G6226" s="273">
        <v>0</v>
      </c>
      <c r="H6226" s="274"/>
      <c r="I6226" s="275" t="s">
        <v>271</v>
      </c>
      <c r="J6226" s="271">
        <v>8321</v>
      </c>
      <c r="K6226" s="272">
        <v>15610</v>
      </c>
    </row>
    <row r="6227" spans="2:11" s="256" customFormat="1" ht="13.5" customHeight="1" x14ac:dyDescent="0.2">
      <c r="B6227" s="273"/>
      <c r="C6227" s="273"/>
      <c r="D6227" s="273"/>
      <c r="E6227" s="273"/>
      <c r="F6227" s="273">
        <v>18.097981771932602</v>
      </c>
      <c r="G6227" s="273">
        <v>18.210083153276599</v>
      </c>
      <c r="H6227" s="274"/>
      <c r="I6227" s="275" t="s">
        <v>246</v>
      </c>
      <c r="J6227" s="271">
        <v>8321</v>
      </c>
      <c r="K6227" s="272">
        <v>15611</v>
      </c>
    </row>
    <row r="6228" spans="2:11" s="256" customFormat="1" ht="13.5" customHeight="1" x14ac:dyDescent="0.2">
      <c r="B6228" s="273"/>
      <c r="C6228" s="273"/>
      <c r="D6228" s="273"/>
      <c r="E6228" s="273"/>
      <c r="F6228" s="273">
        <v>23.766720309205301</v>
      </c>
      <c r="G6228" s="273">
        <v>23.739386452673202</v>
      </c>
      <c r="H6228" s="274"/>
      <c r="I6228" s="275" t="s">
        <v>272</v>
      </c>
      <c r="J6228" s="271">
        <v>8321</v>
      </c>
      <c r="K6228" s="272">
        <v>15608</v>
      </c>
    </row>
    <row r="6229" spans="2:11" s="256" customFormat="1" ht="13.5" customHeight="1" x14ac:dyDescent="0.2">
      <c r="B6229" s="268"/>
      <c r="C6229" s="268"/>
      <c r="D6229" s="268">
        <v>8</v>
      </c>
      <c r="E6229" s="268">
        <v>0</v>
      </c>
      <c r="F6229" s="268">
        <v>1.5689690905962899</v>
      </c>
      <c r="G6229" s="268">
        <v>1.5734845495112999</v>
      </c>
      <c r="H6229" s="269"/>
      <c r="I6229" s="270" t="s">
        <v>273</v>
      </c>
      <c r="J6229" s="271">
        <v>8321</v>
      </c>
      <c r="K6229" s="272">
        <v>15584</v>
      </c>
    </row>
    <row r="6230" spans="2:11" s="256" customFormat="1" ht="13.5" customHeight="1" x14ac:dyDescent="0.2">
      <c r="B6230" s="268"/>
      <c r="C6230" s="268"/>
      <c r="D6230" s="268"/>
      <c r="E6230" s="268"/>
      <c r="F6230" s="268">
        <v>0</v>
      </c>
      <c r="G6230" s="268">
        <v>0</v>
      </c>
      <c r="H6230" s="269"/>
      <c r="I6230" s="270" t="s">
        <v>274</v>
      </c>
      <c r="J6230" s="271">
        <v>8321</v>
      </c>
      <c r="K6230" s="272">
        <v>17728</v>
      </c>
    </row>
    <row r="6231" spans="2:11" s="256" customFormat="1" ht="13.5" customHeight="1" x14ac:dyDescent="0.2">
      <c r="B6231" s="268"/>
      <c r="C6231" s="268"/>
      <c r="D6231" s="268"/>
      <c r="E6231" s="268"/>
      <c r="F6231" s="268">
        <v>-5.6281291670227498</v>
      </c>
      <c r="G6231" s="268">
        <v>-5.7104132706830102</v>
      </c>
      <c r="H6231" s="269"/>
      <c r="I6231" s="270" t="s">
        <v>275</v>
      </c>
      <c r="J6231" s="271">
        <v>8321</v>
      </c>
      <c r="K6231" s="272">
        <v>15624</v>
      </c>
    </row>
    <row r="6232" spans="2:11" s="256" customFormat="1" ht="13.5" customHeight="1" x14ac:dyDescent="0.2">
      <c r="B6232" s="268"/>
      <c r="C6232" s="268"/>
      <c r="D6232" s="268">
        <v>10</v>
      </c>
      <c r="E6232" s="268">
        <v>1</v>
      </c>
      <c r="F6232" s="268">
        <v>4.2386444663936</v>
      </c>
      <c r="G6232" s="268">
        <v>3.67346263089056</v>
      </c>
      <c r="H6232" s="269"/>
      <c r="I6232" s="270" t="s">
        <v>276</v>
      </c>
      <c r="J6232" s="271">
        <v>8321</v>
      </c>
      <c r="K6232" s="272">
        <v>15644</v>
      </c>
    </row>
    <row r="6233" spans="2:11" s="256" customFormat="1" ht="13.5" customHeight="1" x14ac:dyDescent="0.2">
      <c r="B6233" s="268"/>
      <c r="C6233" s="268"/>
      <c r="D6233" s="268">
        <v>33</v>
      </c>
      <c r="E6233" s="268">
        <v>27</v>
      </c>
      <c r="F6233" s="268">
        <v>30.146454196818297</v>
      </c>
      <c r="G6233" s="268">
        <v>30.429656057930998</v>
      </c>
      <c r="H6233" s="269">
        <v>3.6447392050762097</v>
      </c>
      <c r="I6233" s="270" t="s">
        <v>239</v>
      </c>
      <c r="J6233" s="271">
        <v>8321</v>
      </c>
      <c r="K6233" s="272">
        <v>15704</v>
      </c>
    </row>
    <row r="6234" spans="2:11" s="256" customFormat="1" ht="13.5" customHeight="1" x14ac:dyDescent="0.2">
      <c r="B6234" s="268"/>
      <c r="C6234" s="268"/>
      <c r="D6234" s="268"/>
      <c r="E6234" s="268"/>
      <c r="F6234" s="268">
        <v>2.0074251004689301</v>
      </c>
      <c r="G6234" s="268">
        <v>2.0139280129322601</v>
      </c>
      <c r="H6234" s="269">
        <v>0.98233253494795503</v>
      </c>
      <c r="I6234" s="270" t="s">
        <v>277</v>
      </c>
      <c r="J6234" s="271">
        <v>8321</v>
      </c>
      <c r="K6234" s="272">
        <v>15749</v>
      </c>
    </row>
    <row r="6235" spans="2:11" s="256" customFormat="1" ht="13.5" customHeight="1" x14ac:dyDescent="0.2">
      <c r="B6235" s="268"/>
      <c r="C6235" s="268"/>
      <c r="D6235" s="268"/>
      <c r="E6235" s="268"/>
      <c r="F6235" s="268">
        <v>99.999999999999901</v>
      </c>
      <c r="G6235" s="268">
        <v>100</v>
      </c>
      <c r="H6235" s="269">
        <v>1.9869126985147501</v>
      </c>
      <c r="I6235" s="270" t="s">
        <v>278</v>
      </c>
      <c r="J6235" s="271">
        <v>8321</v>
      </c>
      <c r="K6235" s="272">
        <v>11258</v>
      </c>
    </row>
    <row r="6236" spans="2:11" s="256" customFormat="1" ht="13.5" customHeight="1" x14ac:dyDescent="0.2">
      <c r="B6236" s="268"/>
      <c r="C6236" s="268"/>
      <c r="D6236" s="268">
        <v>24</v>
      </c>
      <c r="E6236" s="268">
        <v>14</v>
      </c>
      <c r="F6236" s="268">
        <v>22.018962392804298</v>
      </c>
      <c r="G6236" s="268">
        <v>22.2109295094975</v>
      </c>
      <c r="H6236" s="269">
        <v>3.9996832286124895</v>
      </c>
      <c r="I6236" s="270" t="s">
        <v>240</v>
      </c>
      <c r="J6236" s="271">
        <v>8321</v>
      </c>
      <c r="K6236" s="272">
        <v>15705</v>
      </c>
    </row>
    <row r="6237" spans="2:11" s="256" customFormat="1" ht="13.5" customHeight="1" x14ac:dyDescent="0.2">
      <c r="B6237" s="268"/>
      <c r="C6237" s="268"/>
      <c r="D6237" s="268"/>
      <c r="E6237" s="268"/>
      <c r="F6237" s="268">
        <v>18.772198369423599</v>
      </c>
      <c r="G6237" s="268">
        <v>18.870934216951998</v>
      </c>
      <c r="H6237" s="269">
        <v>0.87001369272777707</v>
      </c>
      <c r="I6237" s="270" t="s">
        <v>279</v>
      </c>
      <c r="J6237" s="271">
        <v>8321</v>
      </c>
      <c r="K6237" s="272">
        <v>16144</v>
      </c>
    </row>
    <row r="6238" spans="2:11" s="256" customFormat="1" ht="13.5" customHeight="1" x14ac:dyDescent="0.2">
      <c r="B6238" s="273"/>
      <c r="C6238" s="273"/>
      <c r="D6238" s="273"/>
      <c r="E6238" s="273"/>
      <c r="F6238" s="273">
        <v>0.60443218547551891</v>
      </c>
      <c r="G6238" s="273">
        <v>0.60551349472212501</v>
      </c>
      <c r="H6238" s="274"/>
      <c r="I6238" s="275" t="s">
        <v>508</v>
      </c>
      <c r="J6238" s="271">
        <v>8321</v>
      </c>
      <c r="K6238" s="272">
        <v>12755</v>
      </c>
    </row>
    <row r="6239" spans="2:11" s="256" customFormat="1" ht="13.5" customHeight="1" x14ac:dyDescent="0.2">
      <c r="B6239" s="273"/>
      <c r="C6239" s="273"/>
      <c r="D6239" s="273"/>
      <c r="E6239" s="273"/>
      <c r="F6239" s="273">
        <v>0.10294081385576702</v>
      </c>
      <c r="G6239" s="273">
        <v>0.10327317761456499</v>
      </c>
      <c r="H6239" s="274">
        <v>2.7967680100168595</v>
      </c>
      <c r="I6239" s="275" t="s">
        <v>509</v>
      </c>
      <c r="J6239" s="271">
        <v>8321</v>
      </c>
      <c r="K6239" s="272">
        <v>12359</v>
      </c>
    </row>
    <row r="6240" spans="2:11" s="256" customFormat="1" ht="26.25" customHeight="1" x14ac:dyDescent="0.2"/>
    <row r="6241" spans="2:11" s="256" customFormat="1" ht="22.5" customHeight="1" x14ac:dyDescent="0.2">
      <c r="B6241" s="257"/>
      <c r="C6241" s="258"/>
      <c r="D6241" s="258"/>
      <c r="E6241" s="258"/>
      <c r="F6241" s="258"/>
      <c r="G6241" s="259"/>
      <c r="H6241" s="260" t="s">
        <v>457</v>
      </c>
      <c r="I6241" s="261"/>
      <c r="J6241" s="262" t="s">
        <v>228</v>
      </c>
      <c r="K6241" s="262" t="s">
        <v>229</v>
      </c>
    </row>
    <row r="6242" spans="2:11" s="256" customFormat="1" ht="13.5" customHeight="1" x14ac:dyDescent="0.2">
      <c r="B6242" s="263"/>
      <c r="C6242" s="264"/>
      <c r="D6242" s="264"/>
      <c r="E6242" s="264"/>
      <c r="F6242" s="369" t="s">
        <v>701</v>
      </c>
      <c r="G6242" s="369"/>
      <c r="H6242" s="369"/>
      <c r="I6242" s="261"/>
      <c r="J6242" s="261"/>
      <c r="K6242" s="265"/>
    </row>
    <row r="6243" spans="2:11" s="256" customFormat="1" ht="13.5" customHeight="1" x14ac:dyDescent="0.2">
      <c r="B6243" s="367" t="s">
        <v>231</v>
      </c>
      <c r="C6243" s="367"/>
      <c r="D6243" s="367" t="s">
        <v>232</v>
      </c>
      <c r="E6243" s="367"/>
      <c r="F6243" s="266" t="s">
        <v>232</v>
      </c>
      <c r="G6243" s="266" t="s">
        <v>232</v>
      </c>
      <c r="H6243" s="368" t="s">
        <v>231</v>
      </c>
      <c r="I6243" s="267" t="s">
        <v>233</v>
      </c>
      <c r="J6243" s="261"/>
      <c r="K6243" s="265"/>
    </row>
    <row r="6244" spans="2:11" s="256" customFormat="1" ht="13.5" customHeight="1" x14ac:dyDescent="0.2">
      <c r="B6244" s="266" t="s">
        <v>234</v>
      </c>
      <c r="C6244" s="266" t="s">
        <v>235</v>
      </c>
      <c r="D6244" s="266" t="s">
        <v>234</v>
      </c>
      <c r="E6244" s="266" t="s">
        <v>235</v>
      </c>
      <c r="F6244" s="266" t="s">
        <v>592</v>
      </c>
      <c r="G6244" s="266" t="s">
        <v>594</v>
      </c>
      <c r="H6244" s="368"/>
      <c r="I6244" s="261"/>
      <c r="J6244" s="261"/>
      <c r="K6244" s="265"/>
    </row>
    <row r="6245" spans="2:11" s="256" customFormat="1" ht="13.5" customHeight="1" x14ac:dyDescent="0.2">
      <c r="B6245" s="268"/>
      <c r="C6245" s="268"/>
      <c r="D6245" s="268"/>
      <c r="E6245" s="268"/>
      <c r="F6245" s="268">
        <v>0.44739561815562501</v>
      </c>
      <c r="G6245" s="268">
        <v>0.45047120212605901</v>
      </c>
      <c r="H6245" s="269">
        <v>2.5775291526571298</v>
      </c>
      <c r="I6245" s="270" t="s">
        <v>236</v>
      </c>
      <c r="J6245" s="271">
        <v>8496</v>
      </c>
      <c r="K6245" s="272">
        <v>13591</v>
      </c>
    </row>
    <row r="6246" spans="2:11" s="256" customFormat="1" ht="13.5" customHeight="1" x14ac:dyDescent="0.2">
      <c r="B6246" s="268"/>
      <c r="C6246" s="268"/>
      <c r="D6246" s="268"/>
      <c r="E6246" s="268"/>
      <c r="F6246" s="268">
        <v>0.44739561815562501</v>
      </c>
      <c r="G6246" s="268">
        <v>0.45047120212605901</v>
      </c>
      <c r="H6246" s="269">
        <v>2.5775291526571298</v>
      </c>
      <c r="I6246" s="270" t="s">
        <v>250</v>
      </c>
      <c r="J6246" s="271">
        <v>8496</v>
      </c>
      <c r="K6246" s="272">
        <v>19967</v>
      </c>
    </row>
    <row r="6247" spans="2:11" s="256" customFormat="1" ht="13.5" customHeight="1" x14ac:dyDescent="0.2">
      <c r="B6247" s="273"/>
      <c r="C6247" s="273"/>
      <c r="D6247" s="273"/>
      <c r="E6247" s="273"/>
      <c r="F6247" s="273">
        <v>0</v>
      </c>
      <c r="G6247" s="273">
        <v>0</v>
      </c>
      <c r="H6247" s="274"/>
      <c r="I6247" s="275" t="s">
        <v>251</v>
      </c>
      <c r="J6247" s="271">
        <v>8496</v>
      </c>
      <c r="K6247" s="272">
        <v>15744</v>
      </c>
    </row>
    <row r="6248" spans="2:11" s="256" customFormat="1" ht="13.5" customHeight="1" x14ac:dyDescent="0.2">
      <c r="B6248" s="273"/>
      <c r="C6248" s="273"/>
      <c r="D6248" s="273"/>
      <c r="E6248" s="273"/>
      <c r="F6248" s="273">
        <v>0</v>
      </c>
      <c r="G6248" s="273">
        <v>0</v>
      </c>
      <c r="H6248" s="274"/>
      <c r="I6248" s="275" t="s">
        <v>252</v>
      </c>
      <c r="J6248" s="271">
        <v>8496</v>
      </c>
      <c r="K6248" s="272">
        <v>13462</v>
      </c>
    </row>
    <row r="6249" spans="2:11" s="256" customFormat="1" ht="13.5" customHeight="1" x14ac:dyDescent="0.2">
      <c r="B6249" s="273"/>
      <c r="C6249" s="273"/>
      <c r="D6249" s="273"/>
      <c r="E6249" s="273"/>
      <c r="F6249" s="273">
        <v>0</v>
      </c>
      <c r="G6249" s="273">
        <v>0</v>
      </c>
      <c r="H6249" s="274"/>
      <c r="I6249" s="275" t="s">
        <v>253</v>
      </c>
      <c r="J6249" s="271">
        <v>8496</v>
      </c>
      <c r="K6249" s="272">
        <v>15544</v>
      </c>
    </row>
    <row r="6250" spans="2:11" s="256" customFormat="1" ht="13.5" customHeight="1" x14ac:dyDescent="0.2">
      <c r="B6250" s="273"/>
      <c r="C6250" s="273"/>
      <c r="D6250" s="273"/>
      <c r="E6250" s="273"/>
      <c r="F6250" s="273">
        <v>0</v>
      </c>
      <c r="G6250" s="273">
        <v>0</v>
      </c>
      <c r="H6250" s="274"/>
      <c r="I6250" s="275" t="s">
        <v>254</v>
      </c>
      <c r="J6250" s="271">
        <v>8496</v>
      </c>
      <c r="K6250" s="272">
        <v>12978</v>
      </c>
    </row>
    <row r="6251" spans="2:11" s="256" customFormat="1" ht="13.5" customHeight="1" x14ac:dyDescent="0.2">
      <c r="B6251" s="268"/>
      <c r="C6251" s="268"/>
      <c r="D6251" s="268"/>
      <c r="E6251" s="268"/>
      <c r="F6251" s="268">
        <v>-0.84886622537495404</v>
      </c>
      <c r="G6251" s="268">
        <v>-0.86926102142305706</v>
      </c>
      <c r="H6251" s="269">
        <v>1.0691685366864598</v>
      </c>
      <c r="I6251" s="270" t="s">
        <v>237</v>
      </c>
      <c r="J6251" s="271">
        <v>8496</v>
      </c>
      <c r="K6251" s="272">
        <v>17726</v>
      </c>
    </row>
    <row r="6252" spans="2:11" s="256" customFormat="1" ht="13.5" customHeight="1" x14ac:dyDescent="0.2">
      <c r="B6252" s="273"/>
      <c r="C6252" s="273"/>
      <c r="D6252" s="273"/>
      <c r="E6252" s="273"/>
      <c r="F6252" s="273">
        <v>-1.1783951034851898</v>
      </c>
      <c r="G6252" s="273">
        <v>-1.2067547829584899</v>
      </c>
      <c r="H6252" s="274"/>
      <c r="I6252" s="275" t="s">
        <v>255</v>
      </c>
      <c r="J6252" s="271">
        <v>8496</v>
      </c>
      <c r="K6252" s="272">
        <v>17727</v>
      </c>
    </row>
    <row r="6253" spans="2:11" s="256" customFormat="1" ht="13.5" customHeight="1" x14ac:dyDescent="0.2">
      <c r="B6253" s="268"/>
      <c r="C6253" s="268"/>
      <c r="D6253" s="268"/>
      <c r="E6253" s="268"/>
      <c r="F6253" s="268">
        <v>0.32952887811023607</v>
      </c>
      <c r="G6253" s="268">
        <v>0.33749376153543603</v>
      </c>
      <c r="H6253" s="269">
        <v>2.7541776163334801</v>
      </c>
      <c r="I6253" s="270" t="s">
        <v>256</v>
      </c>
      <c r="J6253" s="271">
        <v>8496</v>
      </c>
      <c r="K6253" s="272">
        <v>13592</v>
      </c>
    </row>
    <row r="6254" spans="2:11" s="256" customFormat="1" ht="13.5" customHeight="1" x14ac:dyDescent="0.2">
      <c r="B6254" s="273"/>
      <c r="C6254" s="273"/>
      <c r="D6254" s="273"/>
      <c r="E6254" s="273"/>
      <c r="F6254" s="273">
        <v>0</v>
      </c>
      <c r="G6254" s="273">
        <v>0</v>
      </c>
      <c r="H6254" s="274"/>
      <c r="I6254" s="275" t="s">
        <v>257</v>
      </c>
      <c r="J6254" s="271">
        <v>8496</v>
      </c>
      <c r="K6254" s="272">
        <v>11566</v>
      </c>
    </row>
    <row r="6255" spans="2:11" s="256" customFormat="1" ht="13.5" customHeight="1" x14ac:dyDescent="0.2">
      <c r="B6255" s="273"/>
      <c r="C6255" s="273"/>
      <c r="D6255" s="273"/>
      <c r="E6255" s="273"/>
      <c r="F6255" s="273">
        <v>0</v>
      </c>
      <c r="G6255" s="273">
        <v>0</v>
      </c>
      <c r="H6255" s="274"/>
      <c r="I6255" s="275" t="s">
        <v>258</v>
      </c>
      <c r="J6255" s="271">
        <v>8496</v>
      </c>
      <c r="K6255" s="272">
        <v>13419</v>
      </c>
    </row>
    <row r="6256" spans="2:11" s="256" customFormat="1" ht="13.5" customHeight="1" x14ac:dyDescent="0.2">
      <c r="B6256" s="273"/>
      <c r="C6256" s="273"/>
      <c r="D6256" s="273"/>
      <c r="E6256" s="273"/>
      <c r="F6256" s="273">
        <v>0</v>
      </c>
      <c r="G6256" s="273">
        <v>0</v>
      </c>
      <c r="H6256" s="274"/>
      <c r="I6256" s="275" t="s">
        <v>259</v>
      </c>
      <c r="J6256" s="271">
        <v>8496</v>
      </c>
      <c r="K6256" s="272">
        <v>11568</v>
      </c>
    </row>
    <row r="6257" spans="2:11" s="256" customFormat="1" ht="13.5" customHeight="1" x14ac:dyDescent="0.2">
      <c r="B6257" s="273"/>
      <c r="C6257" s="273"/>
      <c r="D6257" s="273"/>
      <c r="E6257" s="273"/>
      <c r="F6257" s="273">
        <v>0</v>
      </c>
      <c r="G6257" s="273">
        <v>0</v>
      </c>
      <c r="H6257" s="274"/>
      <c r="I6257" s="275" t="s">
        <v>260</v>
      </c>
      <c r="J6257" s="271">
        <v>8496</v>
      </c>
      <c r="K6257" s="272">
        <v>12479</v>
      </c>
    </row>
    <row r="6258" spans="2:11" s="256" customFormat="1" ht="13.5" customHeight="1" x14ac:dyDescent="0.2">
      <c r="B6258" s="273"/>
      <c r="C6258" s="273"/>
      <c r="D6258" s="273"/>
      <c r="E6258" s="273"/>
      <c r="F6258" s="273">
        <v>0</v>
      </c>
      <c r="G6258" s="273">
        <v>0</v>
      </c>
      <c r="H6258" s="274"/>
      <c r="I6258" s="275" t="s">
        <v>261</v>
      </c>
      <c r="J6258" s="271">
        <v>8496</v>
      </c>
      <c r="K6258" s="272">
        <v>12480</v>
      </c>
    </row>
    <row r="6259" spans="2:11" s="256" customFormat="1" ht="13.5" customHeight="1" x14ac:dyDescent="0.2">
      <c r="B6259" s="273"/>
      <c r="C6259" s="273"/>
      <c r="D6259" s="273"/>
      <c r="E6259" s="273"/>
      <c r="F6259" s="273">
        <v>0.27139233838856203</v>
      </c>
      <c r="G6259" s="273">
        <v>0.27920315273101703</v>
      </c>
      <c r="H6259" s="274">
        <v>3.3270288402769999</v>
      </c>
      <c r="I6259" s="275" t="s">
        <v>262</v>
      </c>
      <c r="J6259" s="271">
        <v>8496</v>
      </c>
      <c r="K6259" s="272">
        <v>11578</v>
      </c>
    </row>
    <row r="6260" spans="2:11" s="256" customFormat="1" ht="13.5" customHeight="1" x14ac:dyDescent="0.2">
      <c r="B6260" s="273"/>
      <c r="C6260" s="273"/>
      <c r="D6260" s="273"/>
      <c r="E6260" s="273"/>
      <c r="F6260" s="273">
        <v>0</v>
      </c>
      <c r="G6260" s="273">
        <v>0</v>
      </c>
      <c r="H6260" s="274"/>
      <c r="I6260" s="275" t="s">
        <v>263</v>
      </c>
      <c r="J6260" s="271">
        <v>8496</v>
      </c>
      <c r="K6260" s="272">
        <v>12497</v>
      </c>
    </row>
    <row r="6261" spans="2:11" s="256" customFormat="1" ht="13.5" customHeight="1" x14ac:dyDescent="0.2">
      <c r="B6261" s="273"/>
      <c r="C6261" s="273"/>
      <c r="D6261" s="273"/>
      <c r="E6261" s="273"/>
      <c r="F6261" s="273">
        <v>0</v>
      </c>
      <c r="G6261" s="273">
        <v>0</v>
      </c>
      <c r="H6261" s="274"/>
      <c r="I6261" s="275" t="s">
        <v>264</v>
      </c>
      <c r="J6261" s="271">
        <v>8496</v>
      </c>
      <c r="K6261" s="272">
        <v>15546</v>
      </c>
    </row>
    <row r="6262" spans="2:11" s="256" customFormat="1" ht="13.5" customHeight="1" x14ac:dyDescent="0.2">
      <c r="B6262" s="273"/>
      <c r="C6262" s="273"/>
      <c r="D6262" s="273">
        <v>3</v>
      </c>
      <c r="E6262" s="273">
        <v>0</v>
      </c>
      <c r="F6262" s="273">
        <v>5.8136539721674298E-2</v>
      </c>
      <c r="G6262" s="273">
        <v>5.8290608804419698E-2</v>
      </c>
      <c r="H6262" s="274">
        <v>0.08</v>
      </c>
      <c r="I6262" s="275" t="s">
        <v>265</v>
      </c>
      <c r="J6262" s="271">
        <v>8496</v>
      </c>
      <c r="K6262" s="272">
        <v>12481</v>
      </c>
    </row>
    <row r="6263" spans="2:11" s="256" customFormat="1" ht="13.5" customHeight="1" x14ac:dyDescent="0.2">
      <c r="B6263" s="268"/>
      <c r="C6263" s="268"/>
      <c r="D6263" s="268"/>
      <c r="E6263" s="268"/>
      <c r="F6263" s="268">
        <v>5.0859406363862698</v>
      </c>
      <c r="G6263" s="268">
        <v>5.1211852307122099</v>
      </c>
      <c r="H6263" s="269"/>
      <c r="I6263" s="270" t="s">
        <v>266</v>
      </c>
      <c r="J6263" s="271">
        <v>8496</v>
      </c>
      <c r="K6263" s="272">
        <v>13594</v>
      </c>
    </row>
    <row r="6264" spans="2:11" s="256" customFormat="1" ht="13.5" customHeight="1" x14ac:dyDescent="0.2">
      <c r="B6264" s="273"/>
      <c r="C6264" s="273"/>
      <c r="D6264" s="273"/>
      <c r="E6264" s="273"/>
      <c r="F6264" s="273">
        <v>0</v>
      </c>
      <c r="G6264" s="273">
        <v>0</v>
      </c>
      <c r="H6264" s="274"/>
      <c r="I6264" s="275" t="s">
        <v>267</v>
      </c>
      <c r="J6264" s="271">
        <v>8496</v>
      </c>
      <c r="K6264" s="272">
        <v>15609</v>
      </c>
    </row>
    <row r="6265" spans="2:11" s="256" customFormat="1" ht="13.5" customHeight="1" x14ac:dyDescent="0.2">
      <c r="B6265" s="273"/>
      <c r="C6265" s="273"/>
      <c r="D6265" s="273"/>
      <c r="E6265" s="273"/>
      <c r="F6265" s="273">
        <v>0</v>
      </c>
      <c r="G6265" s="273">
        <v>0</v>
      </c>
      <c r="H6265" s="274"/>
      <c r="I6265" s="275" t="s">
        <v>268</v>
      </c>
      <c r="J6265" s="271">
        <v>8496</v>
      </c>
      <c r="K6265" s="272">
        <v>11524</v>
      </c>
    </row>
    <row r="6266" spans="2:11" s="256" customFormat="1" ht="13.5" customHeight="1" x14ac:dyDescent="0.2">
      <c r="B6266" s="273"/>
      <c r="C6266" s="273"/>
      <c r="D6266" s="273"/>
      <c r="E6266" s="273"/>
      <c r="F6266" s="273">
        <v>0</v>
      </c>
      <c r="G6266" s="273">
        <v>0</v>
      </c>
      <c r="H6266" s="274"/>
      <c r="I6266" s="275" t="s">
        <v>269</v>
      </c>
      <c r="J6266" s="271">
        <v>8496</v>
      </c>
      <c r="K6266" s="272">
        <v>15745</v>
      </c>
    </row>
    <row r="6267" spans="2:11" s="256" customFormat="1" ht="13.5" customHeight="1" x14ac:dyDescent="0.2">
      <c r="B6267" s="273"/>
      <c r="C6267" s="273"/>
      <c r="D6267" s="273"/>
      <c r="E6267" s="273"/>
      <c r="F6267" s="273">
        <v>0</v>
      </c>
      <c r="G6267" s="273">
        <v>0</v>
      </c>
      <c r="H6267" s="274"/>
      <c r="I6267" s="275" t="s">
        <v>270</v>
      </c>
      <c r="J6267" s="271">
        <v>8496</v>
      </c>
      <c r="K6267" s="272">
        <v>15545</v>
      </c>
    </row>
    <row r="6268" spans="2:11" s="256" customFormat="1" ht="13.5" customHeight="1" x14ac:dyDescent="0.2">
      <c r="B6268" s="268"/>
      <c r="C6268" s="268"/>
      <c r="D6268" s="268"/>
      <c r="E6268" s="268"/>
      <c r="F6268" s="268">
        <v>96.794654832451684</v>
      </c>
      <c r="G6268" s="268">
        <v>96.776519283662893</v>
      </c>
      <c r="H6268" s="269">
        <v>0</v>
      </c>
      <c r="I6268" s="270" t="s">
        <v>238</v>
      </c>
      <c r="J6268" s="271">
        <v>8496</v>
      </c>
      <c r="K6268" s="272">
        <v>13595</v>
      </c>
    </row>
    <row r="6269" spans="2:11" s="256" customFormat="1" ht="13.5" customHeight="1" x14ac:dyDescent="0.2">
      <c r="B6269" s="273"/>
      <c r="C6269" s="273"/>
      <c r="D6269" s="273"/>
      <c r="E6269" s="273"/>
      <c r="F6269" s="273">
        <v>2.4120014738354403</v>
      </c>
      <c r="G6269" s="273">
        <v>2.4190385656364102</v>
      </c>
      <c r="H6269" s="274"/>
      <c r="I6269" s="275" t="s">
        <v>271</v>
      </c>
      <c r="J6269" s="271">
        <v>8496</v>
      </c>
      <c r="K6269" s="272">
        <v>15610</v>
      </c>
    </row>
    <row r="6270" spans="2:11" s="256" customFormat="1" ht="13.5" customHeight="1" x14ac:dyDescent="0.2">
      <c r="B6270" s="273"/>
      <c r="C6270" s="273"/>
      <c r="D6270" s="273"/>
      <c r="E6270" s="273"/>
      <c r="F6270" s="273">
        <v>45.2938637511823</v>
      </c>
      <c r="G6270" s="273">
        <v>45.09112952982079</v>
      </c>
      <c r="H6270" s="274"/>
      <c r="I6270" s="275" t="s">
        <v>246</v>
      </c>
      <c r="J6270" s="271">
        <v>8496</v>
      </c>
      <c r="K6270" s="272">
        <v>15611</v>
      </c>
    </row>
    <row r="6271" spans="2:11" s="256" customFormat="1" ht="13.5" customHeight="1" x14ac:dyDescent="0.2">
      <c r="B6271" s="273"/>
      <c r="C6271" s="273"/>
      <c r="D6271" s="273"/>
      <c r="E6271" s="273"/>
      <c r="F6271" s="273">
        <v>51.010504834953402</v>
      </c>
      <c r="G6271" s="273">
        <v>51.191129354355994</v>
      </c>
      <c r="H6271" s="274"/>
      <c r="I6271" s="275" t="s">
        <v>272</v>
      </c>
      <c r="J6271" s="271">
        <v>8496</v>
      </c>
      <c r="K6271" s="272">
        <v>15608</v>
      </c>
    </row>
    <row r="6272" spans="2:11" s="256" customFormat="1" ht="13.5" customHeight="1" x14ac:dyDescent="0.2">
      <c r="B6272" s="268"/>
      <c r="C6272" s="268"/>
      <c r="D6272" s="268">
        <v>8</v>
      </c>
      <c r="E6272" s="268">
        <v>0</v>
      </c>
      <c r="F6272" s="268">
        <v>0.80901988259722901</v>
      </c>
      <c r="G6272" s="268">
        <v>0.81597191106505396</v>
      </c>
      <c r="H6272" s="269">
        <v>0</v>
      </c>
      <c r="I6272" s="270" t="s">
        <v>273</v>
      </c>
      <c r="J6272" s="271">
        <v>8496</v>
      </c>
      <c r="K6272" s="272">
        <v>15584</v>
      </c>
    </row>
    <row r="6273" spans="2:11" s="256" customFormat="1" ht="13.5" customHeight="1" x14ac:dyDescent="0.2">
      <c r="B6273" s="268"/>
      <c r="C6273" s="268"/>
      <c r="D6273" s="268"/>
      <c r="E6273" s="268"/>
      <c r="F6273" s="268">
        <v>0</v>
      </c>
      <c r="G6273" s="268">
        <v>0</v>
      </c>
      <c r="H6273" s="269"/>
      <c r="I6273" s="270" t="s">
        <v>274</v>
      </c>
      <c r="J6273" s="271">
        <v>8496</v>
      </c>
      <c r="K6273" s="272">
        <v>17728</v>
      </c>
    </row>
    <row r="6274" spans="2:11" s="256" customFormat="1" ht="13.5" customHeight="1" x14ac:dyDescent="0.2">
      <c r="B6274" s="268"/>
      <c r="C6274" s="268"/>
      <c r="D6274" s="268"/>
      <c r="E6274" s="268"/>
      <c r="F6274" s="268">
        <v>-33.736513537995897</v>
      </c>
      <c r="G6274" s="268">
        <v>-34.0121900746622</v>
      </c>
      <c r="H6274" s="269"/>
      <c r="I6274" s="270" t="s">
        <v>275</v>
      </c>
      <c r="J6274" s="271">
        <v>8496</v>
      </c>
      <c r="K6274" s="272">
        <v>15624</v>
      </c>
    </row>
    <row r="6275" spans="2:11" s="256" customFormat="1" ht="13.5" customHeight="1" x14ac:dyDescent="0.2">
      <c r="B6275" s="268"/>
      <c r="C6275" s="268"/>
      <c r="D6275" s="268">
        <v>10</v>
      </c>
      <c r="E6275" s="268">
        <v>1</v>
      </c>
      <c r="F6275" s="268">
        <v>3.90754553290108</v>
      </c>
      <c r="G6275" s="268">
        <v>3.9144304477537202</v>
      </c>
      <c r="H6275" s="269"/>
      <c r="I6275" s="270" t="s">
        <v>276</v>
      </c>
      <c r="J6275" s="271">
        <v>8496</v>
      </c>
      <c r="K6275" s="272">
        <v>15644</v>
      </c>
    </row>
    <row r="6276" spans="2:11" s="256" customFormat="1" ht="13.5" customHeight="1" x14ac:dyDescent="0.2">
      <c r="B6276" s="268"/>
      <c r="C6276" s="268"/>
      <c r="D6276" s="268">
        <v>5</v>
      </c>
      <c r="E6276" s="268">
        <v>0</v>
      </c>
      <c r="F6276" s="268">
        <v>0.71878795654418703</v>
      </c>
      <c r="G6276" s="268">
        <v>0.7296743548570761</v>
      </c>
      <c r="H6276" s="269">
        <v>2.8605173009597298</v>
      </c>
      <c r="I6276" s="270" t="s">
        <v>239</v>
      </c>
      <c r="J6276" s="271">
        <v>8496</v>
      </c>
      <c r="K6276" s="272">
        <v>15704</v>
      </c>
    </row>
    <row r="6277" spans="2:11" s="256" customFormat="1" ht="13.5" customHeight="1" x14ac:dyDescent="0.2">
      <c r="B6277" s="268"/>
      <c r="C6277" s="268"/>
      <c r="D6277" s="268"/>
      <c r="E6277" s="268"/>
      <c r="F6277" s="268">
        <v>2.0762306251790696</v>
      </c>
      <c r="G6277" s="268">
        <v>2.09819727421272</v>
      </c>
      <c r="H6277" s="269">
        <v>0.99254691824812991</v>
      </c>
      <c r="I6277" s="270" t="s">
        <v>277</v>
      </c>
      <c r="J6277" s="271">
        <v>8496</v>
      </c>
      <c r="K6277" s="272">
        <v>15749</v>
      </c>
    </row>
    <row r="6278" spans="2:11" s="256" customFormat="1" ht="13.5" customHeight="1" x14ac:dyDescent="0.2">
      <c r="B6278" s="268"/>
      <c r="C6278" s="268"/>
      <c r="D6278" s="268"/>
      <c r="E6278" s="268"/>
      <c r="F6278" s="268">
        <v>100</v>
      </c>
      <c r="G6278" s="268">
        <v>100</v>
      </c>
      <c r="H6278" s="269">
        <v>2.0607563085938699E-2</v>
      </c>
      <c r="I6278" s="270" t="s">
        <v>278</v>
      </c>
      <c r="J6278" s="271">
        <v>8496</v>
      </c>
      <c r="K6278" s="272">
        <v>11258</v>
      </c>
    </row>
    <row r="6279" spans="2:11" s="256" customFormat="1" ht="13.5" customHeight="1" x14ac:dyDescent="0.2">
      <c r="B6279" s="268"/>
      <c r="C6279" s="268"/>
      <c r="D6279" s="268"/>
      <c r="E6279" s="268"/>
      <c r="F6279" s="268">
        <v>0</v>
      </c>
      <c r="G6279" s="268">
        <v>0</v>
      </c>
      <c r="H6279" s="269"/>
      <c r="I6279" s="270" t="s">
        <v>240</v>
      </c>
      <c r="J6279" s="271">
        <v>8496</v>
      </c>
      <c r="K6279" s="272">
        <v>15705</v>
      </c>
    </row>
    <row r="6280" spans="2:11" s="256" customFormat="1" ht="13.5" customHeight="1" x14ac:dyDescent="0.2">
      <c r="B6280" s="268"/>
      <c r="C6280" s="268"/>
      <c r="D6280" s="268"/>
      <c r="E6280" s="268"/>
      <c r="F6280" s="268">
        <v>23.930402525353497</v>
      </c>
      <c r="G6280" s="268">
        <v>23.890626127607796</v>
      </c>
      <c r="H6280" s="269">
        <v>1.5787624011179498E-2</v>
      </c>
      <c r="I6280" s="270" t="s">
        <v>279</v>
      </c>
      <c r="J6280" s="271">
        <v>8496</v>
      </c>
      <c r="K6280" s="272">
        <v>16144</v>
      </c>
    </row>
    <row r="6281" spans="2:11" s="256" customFormat="1" ht="13.5" customHeight="1" x14ac:dyDescent="0.2">
      <c r="B6281" s="273"/>
      <c r="C6281" s="273"/>
      <c r="D6281" s="273"/>
      <c r="E6281" s="273"/>
      <c r="F6281" s="273">
        <v>5.0859406363862698</v>
      </c>
      <c r="G6281" s="273">
        <v>5.1211852307122099</v>
      </c>
      <c r="H6281" s="274"/>
      <c r="I6281" s="275" t="s">
        <v>508</v>
      </c>
      <c r="J6281" s="271">
        <v>8496</v>
      </c>
      <c r="K6281" s="272">
        <v>12755</v>
      </c>
    </row>
    <row r="6282" spans="2:11" s="256" customFormat="1" ht="13.5" customHeight="1" x14ac:dyDescent="0.2">
      <c r="B6282" s="273"/>
      <c r="C6282" s="273"/>
      <c r="D6282" s="273"/>
      <c r="E6282" s="273"/>
      <c r="F6282" s="273">
        <v>0.44739561815562501</v>
      </c>
      <c r="G6282" s="273">
        <v>0.45047120212605901</v>
      </c>
      <c r="H6282" s="274">
        <v>2.5775291526571298</v>
      </c>
      <c r="I6282" s="275" t="s">
        <v>509</v>
      </c>
      <c r="J6282" s="271">
        <v>8496</v>
      </c>
      <c r="K6282" s="272">
        <v>12359</v>
      </c>
    </row>
    <row r="6283" spans="2:11" s="256" customFormat="1" ht="26.25" customHeight="1" x14ac:dyDescent="0.2"/>
    <row r="6284" spans="2:11" s="256" customFormat="1" ht="22.5" customHeight="1" x14ac:dyDescent="0.2">
      <c r="B6284" s="257"/>
      <c r="C6284" s="258"/>
      <c r="D6284" s="258"/>
      <c r="E6284" s="258"/>
      <c r="F6284" s="258"/>
      <c r="G6284" s="259"/>
      <c r="H6284" s="260" t="s">
        <v>458</v>
      </c>
      <c r="I6284" s="261"/>
      <c r="J6284" s="262" t="s">
        <v>228</v>
      </c>
      <c r="K6284" s="262" t="s">
        <v>229</v>
      </c>
    </row>
    <row r="6285" spans="2:11" s="256" customFormat="1" ht="13.5" customHeight="1" x14ac:dyDescent="0.2">
      <c r="B6285" s="263"/>
      <c r="C6285" s="264"/>
      <c r="D6285" s="264"/>
      <c r="E6285" s="264"/>
      <c r="F6285" s="369" t="s">
        <v>702</v>
      </c>
      <c r="G6285" s="369"/>
      <c r="H6285" s="369"/>
      <c r="I6285" s="261"/>
      <c r="J6285" s="261"/>
      <c r="K6285" s="265"/>
    </row>
    <row r="6286" spans="2:11" s="256" customFormat="1" ht="13.5" customHeight="1" x14ac:dyDescent="0.2">
      <c r="B6286" s="367" t="s">
        <v>231</v>
      </c>
      <c r="C6286" s="367"/>
      <c r="D6286" s="367" t="s">
        <v>232</v>
      </c>
      <c r="E6286" s="367"/>
      <c r="F6286" s="266" t="s">
        <v>232</v>
      </c>
      <c r="G6286" s="266" t="s">
        <v>232</v>
      </c>
      <c r="H6286" s="368" t="s">
        <v>231</v>
      </c>
      <c r="I6286" s="267" t="s">
        <v>233</v>
      </c>
      <c r="J6286" s="261"/>
      <c r="K6286" s="265"/>
    </row>
    <row r="6287" spans="2:11" s="256" customFormat="1" ht="13.5" customHeight="1" x14ac:dyDescent="0.2">
      <c r="B6287" s="266" t="s">
        <v>234</v>
      </c>
      <c r="C6287" s="266" t="s">
        <v>235</v>
      </c>
      <c r="D6287" s="266" t="s">
        <v>234</v>
      </c>
      <c r="E6287" s="266" t="s">
        <v>235</v>
      </c>
      <c r="F6287" s="266" t="s">
        <v>592</v>
      </c>
      <c r="G6287" s="266" t="s">
        <v>594</v>
      </c>
      <c r="H6287" s="368"/>
      <c r="I6287" s="261"/>
      <c r="J6287" s="261"/>
      <c r="K6287" s="265"/>
    </row>
    <row r="6288" spans="2:11" s="256" customFormat="1" ht="13.5" customHeight="1" x14ac:dyDescent="0.2">
      <c r="B6288" s="268">
        <v>5.5</v>
      </c>
      <c r="C6288" s="268">
        <v>3.5</v>
      </c>
      <c r="D6288" s="268"/>
      <c r="E6288" s="268"/>
      <c r="F6288" s="268">
        <v>34.895200423502096</v>
      </c>
      <c r="G6288" s="268">
        <v>35.047101273969695</v>
      </c>
      <c r="H6288" s="269">
        <v>4.4546468434390798</v>
      </c>
      <c r="I6288" s="270" t="s">
        <v>236</v>
      </c>
      <c r="J6288" s="271">
        <v>8518</v>
      </c>
      <c r="K6288" s="272">
        <v>13591</v>
      </c>
    </row>
    <row r="6289" spans="2:11" s="256" customFormat="1" ht="13.5" customHeight="1" x14ac:dyDescent="0.2">
      <c r="B6289" s="268"/>
      <c r="C6289" s="268"/>
      <c r="D6289" s="268"/>
      <c r="E6289" s="268"/>
      <c r="F6289" s="268">
        <v>34.895200423502096</v>
      </c>
      <c r="G6289" s="268">
        <v>35.047101273969695</v>
      </c>
      <c r="H6289" s="269">
        <v>4.4546468434390798</v>
      </c>
      <c r="I6289" s="270" t="s">
        <v>250</v>
      </c>
      <c r="J6289" s="271">
        <v>8518</v>
      </c>
      <c r="K6289" s="272">
        <v>19967</v>
      </c>
    </row>
    <row r="6290" spans="2:11" s="256" customFormat="1" ht="13.5" customHeight="1" x14ac:dyDescent="0.2">
      <c r="B6290" s="273"/>
      <c r="C6290" s="273"/>
      <c r="D6290" s="273"/>
      <c r="E6290" s="273"/>
      <c r="F6290" s="273">
        <v>17.293347551999901</v>
      </c>
      <c r="G6290" s="273">
        <v>17.346314835592299</v>
      </c>
      <c r="H6290" s="274">
        <v>5.0959107906155401</v>
      </c>
      <c r="I6290" s="275" t="s">
        <v>251</v>
      </c>
      <c r="J6290" s="271">
        <v>8518</v>
      </c>
      <c r="K6290" s="272">
        <v>15744</v>
      </c>
    </row>
    <row r="6291" spans="2:11" s="256" customFormat="1" ht="13.5" customHeight="1" x14ac:dyDescent="0.2">
      <c r="B6291" s="273"/>
      <c r="C6291" s="273"/>
      <c r="D6291" s="273"/>
      <c r="E6291" s="273"/>
      <c r="F6291" s="273">
        <v>16.481595204991901</v>
      </c>
      <c r="G6291" s="273">
        <v>16.569113343972898</v>
      </c>
      <c r="H6291" s="274">
        <v>3.8012988246642796</v>
      </c>
      <c r="I6291" s="275" t="s">
        <v>252</v>
      </c>
      <c r="J6291" s="271">
        <v>8518</v>
      </c>
      <c r="K6291" s="272">
        <v>13462</v>
      </c>
    </row>
    <row r="6292" spans="2:11" s="256" customFormat="1" ht="13.5" customHeight="1" x14ac:dyDescent="0.2">
      <c r="B6292" s="273"/>
      <c r="C6292" s="273"/>
      <c r="D6292" s="273"/>
      <c r="E6292" s="273"/>
      <c r="F6292" s="273">
        <v>0.78439514704395608</v>
      </c>
      <c r="G6292" s="273">
        <v>0.78630980085764202</v>
      </c>
      <c r="H6292" s="274">
        <v>4.42785651678484</v>
      </c>
      <c r="I6292" s="275" t="s">
        <v>253</v>
      </c>
      <c r="J6292" s="271">
        <v>8518</v>
      </c>
      <c r="K6292" s="272">
        <v>15544</v>
      </c>
    </row>
    <row r="6293" spans="2:11" s="256" customFormat="1" ht="13.5" customHeight="1" x14ac:dyDescent="0.2">
      <c r="B6293" s="273"/>
      <c r="C6293" s="273"/>
      <c r="D6293" s="273"/>
      <c r="E6293" s="273"/>
      <c r="F6293" s="273">
        <v>0.17177127933241401</v>
      </c>
      <c r="G6293" s="273">
        <v>0.17171653826621502</v>
      </c>
      <c r="H6293" s="274">
        <v>4.6000000000000005</v>
      </c>
      <c r="I6293" s="275" t="s">
        <v>254</v>
      </c>
      <c r="J6293" s="271">
        <v>8518</v>
      </c>
      <c r="K6293" s="272">
        <v>12978</v>
      </c>
    </row>
    <row r="6294" spans="2:11" s="256" customFormat="1" ht="13.5" customHeight="1" x14ac:dyDescent="0.2">
      <c r="B6294" s="268">
        <v>4.5</v>
      </c>
      <c r="C6294" s="268">
        <v>2.5</v>
      </c>
      <c r="D6294" s="268"/>
      <c r="E6294" s="268"/>
      <c r="F6294" s="268">
        <v>35.818272374315896</v>
      </c>
      <c r="G6294" s="268">
        <v>35.581971742297895</v>
      </c>
      <c r="H6294" s="269">
        <v>3.45001038855108</v>
      </c>
      <c r="I6294" s="270" t="s">
        <v>237</v>
      </c>
      <c r="J6294" s="271">
        <v>8518</v>
      </c>
      <c r="K6294" s="272">
        <v>17726</v>
      </c>
    </row>
    <row r="6295" spans="2:11" s="256" customFormat="1" ht="13.5" customHeight="1" x14ac:dyDescent="0.2">
      <c r="B6295" s="273"/>
      <c r="C6295" s="273"/>
      <c r="D6295" s="273"/>
      <c r="E6295" s="273"/>
      <c r="F6295" s="273">
        <v>4.3814443426923999</v>
      </c>
      <c r="G6295" s="273">
        <v>3.99238220049422</v>
      </c>
      <c r="H6295" s="274"/>
      <c r="I6295" s="275" t="s">
        <v>255</v>
      </c>
      <c r="J6295" s="271">
        <v>8518</v>
      </c>
      <c r="K6295" s="272">
        <v>17727</v>
      </c>
    </row>
    <row r="6296" spans="2:11" s="256" customFormat="1" ht="13.5" customHeight="1" x14ac:dyDescent="0.2">
      <c r="B6296" s="268"/>
      <c r="C6296" s="268"/>
      <c r="D6296" s="268"/>
      <c r="E6296" s="268"/>
      <c r="F6296" s="268">
        <v>31.436828031623598</v>
      </c>
      <c r="G6296" s="268">
        <v>31.589589541803697</v>
      </c>
      <c r="H6296" s="269">
        <v>3.9308486106497398</v>
      </c>
      <c r="I6296" s="270" t="s">
        <v>256</v>
      </c>
      <c r="J6296" s="271">
        <v>8518</v>
      </c>
      <c r="K6296" s="272">
        <v>13592</v>
      </c>
    </row>
    <row r="6297" spans="2:11" s="256" customFormat="1" ht="13.5" customHeight="1" x14ac:dyDescent="0.2">
      <c r="B6297" s="273"/>
      <c r="C6297" s="273"/>
      <c r="D6297" s="273"/>
      <c r="E6297" s="273"/>
      <c r="F6297" s="273">
        <v>11.7485392184861</v>
      </c>
      <c r="G6297" s="273">
        <v>11.786449722485299</v>
      </c>
      <c r="H6297" s="274">
        <v>0.55837262115057196</v>
      </c>
      <c r="I6297" s="275" t="s">
        <v>257</v>
      </c>
      <c r="J6297" s="271">
        <v>8518</v>
      </c>
      <c r="K6297" s="272">
        <v>11566</v>
      </c>
    </row>
    <row r="6298" spans="2:11" s="256" customFormat="1" ht="13.5" customHeight="1" x14ac:dyDescent="0.2">
      <c r="B6298" s="273"/>
      <c r="C6298" s="273"/>
      <c r="D6298" s="273"/>
      <c r="E6298" s="273"/>
      <c r="F6298" s="273">
        <v>11.797103990274799</v>
      </c>
      <c r="G6298" s="273">
        <v>11.847665786127099</v>
      </c>
      <c r="H6298" s="274">
        <v>6.9511085969328095</v>
      </c>
      <c r="I6298" s="275" t="s">
        <v>258</v>
      </c>
      <c r="J6298" s="271">
        <v>8518</v>
      </c>
      <c r="K6298" s="272">
        <v>13419</v>
      </c>
    </row>
    <row r="6299" spans="2:11" s="256" customFormat="1" ht="13.5" customHeight="1" x14ac:dyDescent="0.2">
      <c r="B6299" s="273"/>
      <c r="C6299" s="273"/>
      <c r="D6299" s="273"/>
      <c r="E6299" s="273"/>
      <c r="F6299" s="273">
        <v>0</v>
      </c>
      <c r="G6299" s="273">
        <v>0</v>
      </c>
      <c r="H6299" s="274"/>
      <c r="I6299" s="275" t="s">
        <v>259</v>
      </c>
      <c r="J6299" s="271">
        <v>8518</v>
      </c>
      <c r="K6299" s="272">
        <v>11568</v>
      </c>
    </row>
    <row r="6300" spans="2:11" s="256" customFormat="1" ht="13.5" customHeight="1" x14ac:dyDescent="0.2">
      <c r="B6300" s="273"/>
      <c r="C6300" s="273"/>
      <c r="D6300" s="273"/>
      <c r="E6300" s="273"/>
      <c r="F6300" s="273">
        <v>4.9091091401211093</v>
      </c>
      <c r="G6300" s="273">
        <v>4.9468534819723402</v>
      </c>
      <c r="H6300" s="274">
        <v>4.8338989837345991</v>
      </c>
      <c r="I6300" s="275" t="s">
        <v>260</v>
      </c>
      <c r="J6300" s="271">
        <v>8518</v>
      </c>
      <c r="K6300" s="272">
        <v>12479</v>
      </c>
    </row>
    <row r="6301" spans="2:11" s="256" customFormat="1" ht="13.5" customHeight="1" x14ac:dyDescent="0.2">
      <c r="B6301" s="273"/>
      <c r="C6301" s="273"/>
      <c r="D6301" s="273"/>
      <c r="E6301" s="273"/>
      <c r="F6301" s="273">
        <v>0.56455122604743802</v>
      </c>
      <c r="G6301" s="273">
        <v>0.56585639321056203</v>
      </c>
      <c r="H6301" s="274">
        <v>2.8508477972750903</v>
      </c>
      <c r="I6301" s="275" t="s">
        <v>261</v>
      </c>
      <c r="J6301" s="271">
        <v>8518</v>
      </c>
      <c r="K6301" s="272">
        <v>12480</v>
      </c>
    </row>
    <row r="6302" spans="2:11" s="256" customFormat="1" ht="13.5" customHeight="1" x14ac:dyDescent="0.2">
      <c r="B6302" s="273"/>
      <c r="C6302" s="273"/>
      <c r="D6302" s="273"/>
      <c r="E6302" s="273"/>
      <c r="F6302" s="273">
        <v>0.43948573536083901</v>
      </c>
      <c r="G6302" s="273">
        <v>0.46039552352985103</v>
      </c>
      <c r="H6302" s="274">
        <v>4.2113374448720995</v>
      </c>
      <c r="I6302" s="275" t="s">
        <v>262</v>
      </c>
      <c r="J6302" s="271">
        <v>8518</v>
      </c>
      <c r="K6302" s="272">
        <v>11578</v>
      </c>
    </row>
    <row r="6303" spans="2:11" s="256" customFormat="1" ht="13.5" customHeight="1" x14ac:dyDescent="0.2">
      <c r="B6303" s="273"/>
      <c r="C6303" s="273"/>
      <c r="D6303" s="273"/>
      <c r="E6303" s="273"/>
      <c r="F6303" s="273">
        <v>0</v>
      </c>
      <c r="G6303" s="273">
        <v>0</v>
      </c>
      <c r="H6303" s="274"/>
      <c r="I6303" s="275" t="s">
        <v>263</v>
      </c>
      <c r="J6303" s="271">
        <v>8518</v>
      </c>
      <c r="K6303" s="272">
        <v>12497</v>
      </c>
    </row>
    <row r="6304" spans="2:11" s="256" customFormat="1" ht="13.5" customHeight="1" x14ac:dyDescent="0.2">
      <c r="B6304" s="273"/>
      <c r="C6304" s="273"/>
      <c r="D6304" s="273"/>
      <c r="E6304" s="273"/>
      <c r="F6304" s="273">
        <v>0.90472382775718307</v>
      </c>
      <c r="G6304" s="273">
        <v>0.90508839310300704</v>
      </c>
      <c r="H6304" s="274">
        <v>8.5486009345978218</v>
      </c>
      <c r="I6304" s="275" t="s">
        <v>264</v>
      </c>
      <c r="J6304" s="271">
        <v>8518</v>
      </c>
      <c r="K6304" s="272">
        <v>15546</v>
      </c>
    </row>
    <row r="6305" spans="2:11" s="256" customFormat="1" ht="13.5" customHeight="1" x14ac:dyDescent="0.2">
      <c r="B6305" s="273"/>
      <c r="C6305" s="273"/>
      <c r="D6305" s="273">
        <v>4</v>
      </c>
      <c r="E6305" s="273">
        <v>0</v>
      </c>
      <c r="F6305" s="273">
        <v>1.0733148935761099</v>
      </c>
      <c r="G6305" s="273">
        <v>1.0772802413754701</v>
      </c>
      <c r="H6305" s="274">
        <v>0.08</v>
      </c>
      <c r="I6305" s="275" t="s">
        <v>265</v>
      </c>
      <c r="J6305" s="271">
        <v>8518</v>
      </c>
      <c r="K6305" s="272">
        <v>12481</v>
      </c>
    </row>
    <row r="6306" spans="2:11" s="256" customFormat="1" ht="13.5" customHeight="1" x14ac:dyDescent="0.2">
      <c r="B6306" s="268"/>
      <c r="C6306" s="268"/>
      <c r="D6306" s="268"/>
      <c r="E6306" s="268"/>
      <c r="F6306" s="268">
        <v>10.756760312276899</v>
      </c>
      <c r="G6306" s="268">
        <v>10.835279209272299</v>
      </c>
      <c r="H6306" s="269">
        <v>2.8912745531319</v>
      </c>
      <c r="I6306" s="270" t="s">
        <v>266</v>
      </c>
      <c r="J6306" s="271">
        <v>8518</v>
      </c>
      <c r="K6306" s="272">
        <v>13594</v>
      </c>
    </row>
    <row r="6307" spans="2:11" s="256" customFormat="1" ht="13.5" customHeight="1" x14ac:dyDescent="0.2">
      <c r="B6307" s="273"/>
      <c r="C6307" s="273"/>
      <c r="D6307" s="273"/>
      <c r="E6307" s="273"/>
      <c r="F6307" s="273">
        <v>1.2414557907902299</v>
      </c>
      <c r="G6307" s="273">
        <v>1.2509904523936501</v>
      </c>
      <c r="H6307" s="274">
        <v>0.35625862908665101</v>
      </c>
      <c r="I6307" s="275" t="s">
        <v>267</v>
      </c>
      <c r="J6307" s="271">
        <v>8518</v>
      </c>
      <c r="K6307" s="272">
        <v>15609</v>
      </c>
    </row>
    <row r="6308" spans="2:11" s="256" customFormat="1" ht="13.5" customHeight="1" x14ac:dyDescent="0.2">
      <c r="B6308" s="273"/>
      <c r="C6308" s="273"/>
      <c r="D6308" s="273"/>
      <c r="E6308" s="273"/>
      <c r="F6308" s="273">
        <v>8.7364179913674498</v>
      </c>
      <c r="G6308" s="273">
        <v>8.80909235041252</v>
      </c>
      <c r="H6308" s="274">
        <v>3.2392498428241598</v>
      </c>
      <c r="I6308" s="275" t="s">
        <v>268</v>
      </c>
      <c r="J6308" s="271">
        <v>8518</v>
      </c>
      <c r="K6308" s="272">
        <v>11524</v>
      </c>
    </row>
    <row r="6309" spans="2:11" s="256" customFormat="1" ht="13.5" customHeight="1" x14ac:dyDescent="0.2">
      <c r="B6309" s="273"/>
      <c r="C6309" s="273"/>
      <c r="D6309" s="273"/>
      <c r="E6309" s="273"/>
      <c r="F6309" s="273">
        <v>0.44332102597182699</v>
      </c>
      <c r="G6309" s="273">
        <v>0.44136112078798401</v>
      </c>
      <c r="H6309" s="274">
        <v>4.9968568949423799</v>
      </c>
      <c r="I6309" s="275" t="s">
        <v>269</v>
      </c>
      <c r="J6309" s="271">
        <v>8518</v>
      </c>
      <c r="K6309" s="272">
        <v>15745</v>
      </c>
    </row>
    <row r="6310" spans="2:11" s="256" customFormat="1" ht="13.5" customHeight="1" x14ac:dyDescent="0.2">
      <c r="B6310" s="273"/>
      <c r="C6310" s="273"/>
      <c r="D6310" s="273"/>
      <c r="E6310" s="273"/>
      <c r="F6310" s="273">
        <v>0.32342849928006201</v>
      </c>
      <c r="G6310" s="273">
        <v>0.32606502521425296</v>
      </c>
      <c r="H6310" s="274">
        <v>0.44465993740020504</v>
      </c>
      <c r="I6310" s="275" t="s">
        <v>270</v>
      </c>
      <c r="J6310" s="271">
        <v>8518</v>
      </c>
      <c r="K6310" s="272">
        <v>15545</v>
      </c>
    </row>
    <row r="6311" spans="2:11" s="256" customFormat="1" ht="13.5" customHeight="1" x14ac:dyDescent="0.2">
      <c r="B6311" s="268"/>
      <c r="C6311" s="268"/>
      <c r="D6311" s="268"/>
      <c r="E6311" s="268"/>
      <c r="F6311" s="268">
        <v>17.471010793167899</v>
      </c>
      <c r="G6311" s="268">
        <v>17.466681272813897</v>
      </c>
      <c r="H6311" s="269"/>
      <c r="I6311" s="270" t="s">
        <v>238</v>
      </c>
      <c r="J6311" s="271">
        <v>8518</v>
      </c>
      <c r="K6311" s="272">
        <v>13595</v>
      </c>
    </row>
    <row r="6312" spans="2:11" s="256" customFormat="1" ht="13.5" customHeight="1" x14ac:dyDescent="0.2">
      <c r="B6312" s="273"/>
      <c r="C6312" s="273"/>
      <c r="D6312" s="273"/>
      <c r="E6312" s="273"/>
      <c r="F6312" s="273">
        <v>0</v>
      </c>
      <c r="G6312" s="273">
        <v>0</v>
      </c>
      <c r="H6312" s="274"/>
      <c r="I6312" s="275" t="s">
        <v>271</v>
      </c>
      <c r="J6312" s="271">
        <v>8518</v>
      </c>
      <c r="K6312" s="272">
        <v>15610</v>
      </c>
    </row>
    <row r="6313" spans="2:11" s="256" customFormat="1" ht="13.5" customHeight="1" x14ac:dyDescent="0.2">
      <c r="B6313" s="273"/>
      <c r="C6313" s="273"/>
      <c r="D6313" s="273"/>
      <c r="E6313" s="273"/>
      <c r="F6313" s="273">
        <v>6.8218858704946097</v>
      </c>
      <c r="G6313" s="273">
        <v>6.8035419691843195</v>
      </c>
      <c r="H6313" s="274"/>
      <c r="I6313" s="275" t="s">
        <v>246</v>
      </c>
      <c r="J6313" s="271">
        <v>8518</v>
      </c>
      <c r="K6313" s="272">
        <v>15611</v>
      </c>
    </row>
    <row r="6314" spans="2:11" s="256" customFormat="1" ht="13.5" customHeight="1" x14ac:dyDescent="0.2">
      <c r="B6314" s="273"/>
      <c r="C6314" s="273"/>
      <c r="D6314" s="273"/>
      <c r="E6314" s="273"/>
      <c r="F6314" s="273">
        <v>10.4696056337526</v>
      </c>
      <c r="G6314" s="273">
        <v>10.482016357116599</v>
      </c>
      <c r="H6314" s="274"/>
      <c r="I6314" s="275" t="s">
        <v>272</v>
      </c>
      <c r="J6314" s="271">
        <v>8518</v>
      </c>
      <c r="K6314" s="272">
        <v>15608</v>
      </c>
    </row>
    <row r="6315" spans="2:11" s="256" customFormat="1" ht="13.5" customHeight="1" x14ac:dyDescent="0.2">
      <c r="B6315" s="268"/>
      <c r="C6315" s="268"/>
      <c r="D6315" s="268">
        <v>8</v>
      </c>
      <c r="E6315" s="268">
        <v>0</v>
      </c>
      <c r="F6315" s="268">
        <v>0.20794576983326499</v>
      </c>
      <c r="G6315" s="268">
        <v>0.20977249419782501</v>
      </c>
      <c r="H6315" s="269"/>
      <c r="I6315" s="270" t="s">
        <v>273</v>
      </c>
      <c r="J6315" s="271">
        <v>8518</v>
      </c>
      <c r="K6315" s="272">
        <v>15584</v>
      </c>
    </row>
    <row r="6316" spans="2:11" s="256" customFormat="1" ht="13.5" customHeight="1" x14ac:dyDescent="0.2">
      <c r="B6316" s="268"/>
      <c r="C6316" s="268"/>
      <c r="D6316" s="268">
        <v>3</v>
      </c>
      <c r="E6316" s="268"/>
      <c r="F6316" s="268">
        <v>0.85081032690387304</v>
      </c>
      <c r="G6316" s="268">
        <v>0.859194007448283</v>
      </c>
      <c r="H6316" s="269"/>
      <c r="I6316" s="270" t="s">
        <v>274</v>
      </c>
      <c r="J6316" s="271">
        <v>8518</v>
      </c>
      <c r="K6316" s="272">
        <v>17728</v>
      </c>
    </row>
    <row r="6317" spans="2:11" s="256" customFormat="1" ht="13.5" customHeight="1" x14ac:dyDescent="0.2">
      <c r="B6317" s="268"/>
      <c r="C6317" s="268"/>
      <c r="D6317" s="268"/>
      <c r="E6317" s="268"/>
      <c r="F6317" s="268">
        <v>-7.5810019169212097</v>
      </c>
      <c r="G6317" s="268">
        <v>-7.6463690500485901</v>
      </c>
      <c r="H6317" s="269"/>
      <c r="I6317" s="270" t="s">
        <v>275</v>
      </c>
      <c r="J6317" s="271">
        <v>8518</v>
      </c>
      <c r="K6317" s="272">
        <v>15624</v>
      </c>
    </row>
    <row r="6318" spans="2:11" s="256" customFormat="1" ht="13.5" customHeight="1" x14ac:dyDescent="0.2">
      <c r="B6318" s="268"/>
      <c r="C6318" s="268"/>
      <c r="D6318" s="268">
        <v>8</v>
      </c>
      <c r="E6318" s="268">
        <v>1</v>
      </c>
      <c r="F6318" s="268">
        <v>4.3935813475597403</v>
      </c>
      <c r="G6318" s="268">
        <v>4.0001524609581596</v>
      </c>
      <c r="H6318" s="269"/>
      <c r="I6318" s="270" t="s">
        <v>276</v>
      </c>
      <c r="J6318" s="271">
        <v>8518</v>
      </c>
      <c r="K6318" s="272">
        <v>15644</v>
      </c>
    </row>
    <row r="6319" spans="2:11" s="256" customFormat="1" ht="13.5" customHeight="1" x14ac:dyDescent="0.2">
      <c r="B6319" s="268"/>
      <c r="C6319" s="268"/>
      <c r="D6319" s="268">
        <v>38</v>
      </c>
      <c r="E6319" s="268">
        <v>32</v>
      </c>
      <c r="F6319" s="268">
        <v>33.751119038075593</v>
      </c>
      <c r="G6319" s="268">
        <v>33.983782188341699</v>
      </c>
      <c r="H6319" s="269">
        <v>3.9143380997416202</v>
      </c>
      <c r="I6319" s="270" t="s">
        <v>239</v>
      </c>
      <c r="J6319" s="271">
        <v>8518</v>
      </c>
      <c r="K6319" s="272">
        <v>15704</v>
      </c>
    </row>
    <row r="6320" spans="2:11" s="256" customFormat="1" ht="13.5" customHeight="1" x14ac:dyDescent="0.2">
      <c r="B6320" s="268"/>
      <c r="C6320" s="268"/>
      <c r="D6320" s="268"/>
      <c r="E6320" s="268"/>
      <c r="F6320" s="268">
        <v>5.0994860081422502</v>
      </c>
      <c r="G6320" s="268">
        <v>5.1505917257862093</v>
      </c>
      <c r="H6320" s="269">
        <v>2.8402070518934601</v>
      </c>
      <c r="I6320" s="270" t="s">
        <v>277</v>
      </c>
      <c r="J6320" s="271">
        <v>8518</v>
      </c>
      <c r="K6320" s="272">
        <v>15749</v>
      </c>
    </row>
    <row r="6321" spans="2:11" s="256" customFormat="1" ht="13.5" customHeight="1" x14ac:dyDescent="0.2">
      <c r="B6321" s="268"/>
      <c r="C6321" s="268"/>
      <c r="D6321" s="268"/>
      <c r="E6321" s="268"/>
      <c r="F6321" s="268">
        <v>100</v>
      </c>
      <c r="G6321" s="268">
        <v>100</v>
      </c>
      <c r="H6321" s="269">
        <v>3.1011995357409599</v>
      </c>
      <c r="I6321" s="270" t="s">
        <v>278</v>
      </c>
      <c r="J6321" s="271">
        <v>8518</v>
      </c>
      <c r="K6321" s="272">
        <v>11258</v>
      </c>
    </row>
    <row r="6322" spans="2:11" s="256" customFormat="1" ht="13.5" customHeight="1" x14ac:dyDescent="0.2">
      <c r="B6322" s="268"/>
      <c r="C6322" s="268"/>
      <c r="D6322" s="268">
        <v>50</v>
      </c>
      <c r="E6322" s="268">
        <v>40</v>
      </c>
      <c r="F6322" s="268">
        <v>42.080446551551091</v>
      </c>
      <c r="G6322" s="268">
        <v>42.231420796598499</v>
      </c>
      <c r="H6322" s="269">
        <v>4.2093338795972697</v>
      </c>
      <c r="I6322" s="270" t="s">
        <v>240</v>
      </c>
      <c r="J6322" s="271">
        <v>8518</v>
      </c>
      <c r="K6322" s="272">
        <v>15705</v>
      </c>
    </row>
    <row r="6323" spans="2:11" s="256" customFormat="1" ht="13.5" customHeight="1" x14ac:dyDescent="0.2">
      <c r="B6323" s="268"/>
      <c r="C6323" s="268"/>
      <c r="D6323" s="268"/>
      <c r="E6323" s="268"/>
      <c r="F6323" s="268">
        <v>13.2003151061762</v>
      </c>
      <c r="G6323" s="268">
        <v>13.2460653524818</v>
      </c>
      <c r="H6323" s="269">
        <v>1.4330461353366901</v>
      </c>
      <c r="I6323" s="270" t="s">
        <v>279</v>
      </c>
      <c r="J6323" s="271">
        <v>8518</v>
      </c>
      <c r="K6323" s="272">
        <v>16144</v>
      </c>
    </row>
    <row r="6324" spans="2:11" s="256" customFormat="1" ht="13.5" customHeight="1" x14ac:dyDescent="0.2">
      <c r="B6324" s="273"/>
      <c r="C6324" s="273"/>
      <c r="D6324" s="273"/>
      <c r="E6324" s="273"/>
      <c r="F6324" s="273">
        <v>1.21370048673419E-2</v>
      </c>
      <c r="G6324" s="273">
        <v>7.7702604639402501E-3</v>
      </c>
      <c r="H6324" s="274"/>
      <c r="I6324" s="275" t="s">
        <v>508</v>
      </c>
      <c r="J6324" s="271">
        <v>8518</v>
      </c>
      <c r="K6324" s="272">
        <v>12755</v>
      </c>
    </row>
    <row r="6325" spans="2:11" s="256" customFormat="1" ht="13.5" customHeight="1" x14ac:dyDescent="0.2">
      <c r="B6325" s="273"/>
      <c r="C6325" s="273"/>
      <c r="D6325" s="273"/>
      <c r="E6325" s="273"/>
      <c r="F6325" s="273">
        <v>0.164091240133834</v>
      </c>
      <c r="G6325" s="273">
        <v>0.17364675528062903</v>
      </c>
      <c r="H6325" s="274">
        <v>2.4719935778723499</v>
      </c>
      <c r="I6325" s="275" t="s">
        <v>509</v>
      </c>
      <c r="J6325" s="271">
        <v>8518</v>
      </c>
      <c r="K6325" s="272">
        <v>12359</v>
      </c>
    </row>
    <row r="6326" spans="2:11" s="256" customFormat="1" ht="26.25" customHeight="1" x14ac:dyDescent="0.2"/>
    <row r="6327" spans="2:11" s="256" customFormat="1" ht="13.5" customHeight="1" x14ac:dyDescent="0.2">
      <c r="B6327" s="257"/>
      <c r="C6327" s="258"/>
      <c r="D6327" s="258"/>
      <c r="E6327" s="258"/>
      <c r="F6327" s="258"/>
      <c r="G6327" s="259"/>
      <c r="H6327" s="260" t="s">
        <v>459</v>
      </c>
      <c r="I6327" s="261"/>
      <c r="J6327" s="262" t="s">
        <v>228</v>
      </c>
      <c r="K6327" s="262" t="s">
        <v>229</v>
      </c>
    </row>
    <row r="6328" spans="2:11" s="256" customFormat="1" ht="13.5" customHeight="1" x14ac:dyDescent="0.2">
      <c r="B6328" s="263"/>
      <c r="C6328" s="264"/>
      <c r="D6328" s="264"/>
      <c r="E6328" s="264"/>
      <c r="F6328" s="369" t="s">
        <v>703</v>
      </c>
      <c r="G6328" s="369"/>
      <c r="H6328" s="369"/>
      <c r="I6328" s="261"/>
      <c r="J6328" s="261"/>
      <c r="K6328" s="265"/>
    </row>
    <row r="6329" spans="2:11" s="256" customFormat="1" ht="13.5" customHeight="1" x14ac:dyDescent="0.2">
      <c r="B6329" s="367" t="s">
        <v>231</v>
      </c>
      <c r="C6329" s="367"/>
      <c r="D6329" s="367" t="s">
        <v>232</v>
      </c>
      <c r="E6329" s="367"/>
      <c r="F6329" s="266" t="s">
        <v>232</v>
      </c>
      <c r="G6329" s="266" t="s">
        <v>232</v>
      </c>
      <c r="H6329" s="368" t="s">
        <v>231</v>
      </c>
      <c r="I6329" s="267" t="s">
        <v>233</v>
      </c>
      <c r="J6329" s="261"/>
      <c r="K6329" s="265"/>
    </row>
    <row r="6330" spans="2:11" s="256" customFormat="1" ht="13.5" customHeight="1" x14ac:dyDescent="0.2">
      <c r="B6330" s="266" t="s">
        <v>234</v>
      </c>
      <c r="C6330" s="266" t="s">
        <v>235</v>
      </c>
      <c r="D6330" s="266" t="s">
        <v>234</v>
      </c>
      <c r="E6330" s="266" t="s">
        <v>235</v>
      </c>
      <c r="F6330" s="266" t="s">
        <v>592</v>
      </c>
      <c r="G6330" s="266" t="s">
        <v>594</v>
      </c>
      <c r="H6330" s="368"/>
      <c r="I6330" s="261"/>
      <c r="J6330" s="261"/>
      <c r="K6330" s="265"/>
    </row>
    <row r="6331" spans="2:11" s="256" customFormat="1" ht="13.5" customHeight="1" x14ac:dyDescent="0.2">
      <c r="B6331" s="268">
        <v>5.5</v>
      </c>
      <c r="C6331" s="268">
        <v>3.5</v>
      </c>
      <c r="D6331" s="268">
        <v>42</v>
      </c>
      <c r="E6331" s="268">
        <v>28</v>
      </c>
      <c r="F6331" s="268">
        <v>33.359003736712197</v>
      </c>
      <c r="G6331" s="268">
        <v>33.399353632347598</v>
      </c>
      <c r="H6331" s="269">
        <v>3.50086609971927</v>
      </c>
      <c r="I6331" s="270" t="s">
        <v>236</v>
      </c>
      <c r="J6331" s="271">
        <v>8542</v>
      </c>
      <c r="K6331" s="272">
        <v>13591</v>
      </c>
    </row>
    <row r="6332" spans="2:11" s="256" customFormat="1" ht="13.5" customHeight="1" x14ac:dyDescent="0.2">
      <c r="B6332" s="268"/>
      <c r="C6332" s="268"/>
      <c r="D6332" s="268"/>
      <c r="E6332" s="268"/>
      <c r="F6332" s="268">
        <v>33.359003736712197</v>
      </c>
      <c r="G6332" s="268">
        <v>33.399353632347598</v>
      </c>
      <c r="H6332" s="269">
        <v>3.50086609971927</v>
      </c>
      <c r="I6332" s="270" t="s">
        <v>250</v>
      </c>
      <c r="J6332" s="271">
        <v>8542</v>
      </c>
      <c r="K6332" s="272">
        <v>19967</v>
      </c>
    </row>
    <row r="6333" spans="2:11" s="256" customFormat="1" ht="13.5" customHeight="1" x14ac:dyDescent="0.2">
      <c r="B6333" s="273"/>
      <c r="C6333" s="273"/>
      <c r="D6333" s="273"/>
      <c r="E6333" s="273"/>
      <c r="F6333" s="273">
        <v>21.072832077442701</v>
      </c>
      <c r="G6333" s="273">
        <v>21.1096160595025</v>
      </c>
      <c r="H6333" s="274">
        <v>3.3805897158170901</v>
      </c>
      <c r="I6333" s="275" t="s">
        <v>251</v>
      </c>
      <c r="J6333" s="271">
        <v>8542</v>
      </c>
      <c r="K6333" s="272">
        <v>15744</v>
      </c>
    </row>
    <row r="6334" spans="2:11" s="256" customFormat="1" ht="13.5" customHeight="1" x14ac:dyDescent="0.2">
      <c r="B6334" s="273"/>
      <c r="C6334" s="273"/>
      <c r="D6334" s="273"/>
      <c r="E6334" s="273"/>
      <c r="F6334" s="273">
        <v>12.286171659269598</v>
      </c>
      <c r="G6334" s="273">
        <v>12.289737572845098</v>
      </c>
      <c r="H6334" s="274">
        <v>3.70716014404351</v>
      </c>
      <c r="I6334" s="275" t="s">
        <v>252</v>
      </c>
      <c r="J6334" s="271">
        <v>8542</v>
      </c>
      <c r="K6334" s="272">
        <v>13462</v>
      </c>
    </row>
    <row r="6335" spans="2:11" s="256" customFormat="1" ht="13.5" customHeight="1" x14ac:dyDescent="0.2">
      <c r="B6335" s="273"/>
      <c r="C6335" s="273"/>
      <c r="D6335" s="273"/>
      <c r="E6335" s="273"/>
      <c r="F6335" s="273">
        <v>0</v>
      </c>
      <c r="G6335" s="273">
        <v>0</v>
      </c>
      <c r="H6335" s="274"/>
      <c r="I6335" s="275" t="s">
        <v>253</v>
      </c>
      <c r="J6335" s="271">
        <v>8542</v>
      </c>
      <c r="K6335" s="272">
        <v>15544</v>
      </c>
    </row>
    <row r="6336" spans="2:11" s="256" customFormat="1" ht="13.5" customHeight="1" x14ac:dyDescent="0.2">
      <c r="B6336" s="273"/>
      <c r="C6336" s="273"/>
      <c r="D6336" s="273"/>
      <c r="E6336" s="273"/>
      <c r="F6336" s="273">
        <v>0</v>
      </c>
      <c r="G6336" s="273">
        <v>0</v>
      </c>
      <c r="H6336" s="274"/>
      <c r="I6336" s="275" t="s">
        <v>254</v>
      </c>
      <c r="J6336" s="271">
        <v>8542</v>
      </c>
      <c r="K6336" s="272">
        <v>12978</v>
      </c>
    </row>
    <row r="6337" spans="2:11" s="256" customFormat="1" ht="13.5" customHeight="1" x14ac:dyDescent="0.2">
      <c r="B6337" s="268">
        <v>3.5</v>
      </c>
      <c r="C6337" s="268">
        <v>1.5</v>
      </c>
      <c r="D6337" s="268">
        <v>42</v>
      </c>
      <c r="E6337" s="268">
        <v>28</v>
      </c>
      <c r="F6337" s="268">
        <v>35.998478692061795</v>
      </c>
      <c r="G6337" s="268">
        <v>36.035742474787305</v>
      </c>
      <c r="H6337" s="269">
        <v>1.74290819097491</v>
      </c>
      <c r="I6337" s="270" t="s">
        <v>237</v>
      </c>
      <c r="J6337" s="271">
        <v>8542</v>
      </c>
      <c r="K6337" s="272">
        <v>17726</v>
      </c>
    </row>
    <row r="6338" spans="2:11" s="256" customFormat="1" ht="13.5" customHeight="1" x14ac:dyDescent="0.2">
      <c r="B6338" s="273"/>
      <c r="C6338" s="273"/>
      <c r="D6338" s="273"/>
      <c r="E6338" s="273"/>
      <c r="F6338" s="273">
        <v>6.7034275641632695</v>
      </c>
      <c r="G6338" s="273">
        <v>6.6868475332659596</v>
      </c>
      <c r="H6338" s="274"/>
      <c r="I6338" s="275" t="s">
        <v>255</v>
      </c>
      <c r="J6338" s="271">
        <v>8542</v>
      </c>
      <c r="K6338" s="272">
        <v>17727</v>
      </c>
    </row>
    <row r="6339" spans="2:11" s="256" customFormat="1" ht="13.5" customHeight="1" x14ac:dyDescent="0.2">
      <c r="B6339" s="268"/>
      <c r="C6339" s="268"/>
      <c r="D6339" s="268"/>
      <c r="E6339" s="268"/>
      <c r="F6339" s="268">
        <v>29.295051127898496</v>
      </c>
      <c r="G6339" s="268">
        <v>29.348894941521298</v>
      </c>
      <c r="H6339" s="269">
        <v>2.1417284134820802</v>
      </c>
      <c r="I6339" s="270" t="s">
        <v>256</v>
      </c>
      <c r="J6339" s="271">
        <v>8542</v>
      </c>
      <c r="K6339" s="272">
        <v>13592</v>
      </c>
    </row>
    <row r="6340" spans="2:11" s="256" customFormat="1" ht="13.5" customHeight="1" x14ac:dyDescent="0.2">
      <c r="B6340" s="273"/>
      <c r="C6340" s="273"/>
      <c r="D6340" s="273"/>
      <c r="E6340" s="273"/>
      <c r="F6340" s="273">
        <v>16.728041028727599</v>
      </c>
      <c r="G6340" s="273">
        <v>16.760504930140904</v>
      </c>
      <c r="H6340" s="274">
        <v>0.52799399390558299</v>
      </c>
      <c r="I6340" s="275" t="s">
        <v>257</v>
      </c>
      <c r="J6340" s="271">
        <v>8542</v>
      </c>
      <c r="K6340" s="272">
        <v>11566</v>
      </c>
    </row>
    <row r="6341" spans="2:11" s="256" customFormat="1" ht="13.5" customHeight="1" x14ac:dyDescent="0.2">
      <c r="B6341" s="273"/>
      <c r="C6341" s="273"/>
      <c r="D6341" s="273"/>
      <c r="E6341" s="273"/>
      <c r="F6341" s="273">
        <v>9.0963834052725598</v>
      </c>
      <c r="G6341" s="273">
        <v>9.1204135743286692</v>
      </c>
      <c r="H6341" s="274">
        <v>4.8904376530228895</v>
      </c>
      <c r="I6341" s="275" t="s">
        <v>258</v>
      </c>
      <c r="J6341" s="271">
        <v>8542</v>
      </c>
      <c r="K6341" s="272">
        <v>13419</v>
      </c>
    </row>
    <row r="6342" spans="2:11" s="256" customFormat="1" ht="13.5" customHeight="1" x14ac:dyDescent="0.2">
      <c r="B6342" s="273"/>
      <c r="C6342" s="273"/>
      <c r="D6342" s="273"/>
      <c r="E6342" s="273"/>
      <c r="F6342" s="273">
        <v>0</v>
      </c>
      <c r="G6342" s="273">
        <v>0</v>
      </c>
      <c r="H6342" s="274"/>
      <c r="I6342" s="275" t="s">
        <v>259</v>
      </c>
      <c r="J6342" s="271">
        <v>8542</v>
      </c>
      <c r="K6342" s="272">
        <v>11568</v>
      </c>
    </row>
    <row r="6343" spans="2:11" s="256" customFormat="1" ht="13.5" customHeight="1" x14ac:dyDescent="0.2">
      <c r="B6343" s="273"/>
      <c r="C6343" s="273"/>
      <c r="D6343" s="273"/>
      <c r="E6343" s="273"/>
      <c r="F6343" s="273">
        <v>2.3280722858709395</v>
      </c>
      <c r="G6343" s="273">
        <v>2.3235143095122597</v>
      </c>
      <c r="H6343" s="274">
        <v>3.4931648535759896</v>
      </c>
      <c r="I6343" s="275" t="s">
        <v>260</v>
      </c>
      <c r="J6343" s="271">
        <v>8542</v>
      </c>
      <c r="K6343" s="272">
        <v>12479</v>
      </c>
    </row>
    <row r="6344" spans="2:11" s="256" customFormat="1" ht="13.5" customHeight="1" x14ac:dyDescent="0.2">
      <c r="B6344" s="273"/>
      <c r="C6344" s="273"/>
      <c r="D6344" s="273"/>
      <c r="E6344" s="273"/>
      <c r="F6344" s="273">
        <v>1.1425544080274299</v>
      </c>
      <c r="G6344" s="273">
        <v>1.1444621275394899</v>
      </c>
      <c r="H6344" s="274">
        <v>1.1308888013662499</v>
      </c>
      <c r="I6344" s="275" t="s">
        <v>261</v>
      </c>
      <c r="J6344" s="271">
        <v>8542</v>
      </c>
      <c r="K6344" s="272">
        <v>12480</v>
      </c>
    </row>
    <row r="6345" spans="2:11" s="256" customFormat="1" ht="13.5" customHeight="1" x14ac:dyDescent="0.2">
      <c r="B6345" s="273"/>
      <c r="C6345" s="273"/>
      <c r="D6345" s="273"/>
      <c r="E6345" s="273"/>
      <c r="F6345" s="273">
        <v>0</v>
      </c>
      <c r="G6345" s="273">
        <v>0</v>
      </c>
      <c r="H6345" s="274"/>
      <c r="I6345" s="275" t="s">
        <v>262</v>
      </c>
      <c r="J6345" s="271">
        <v>8542</v>
      </c>
      <c r="K6345" s="272">
        <v>11578</v>
      </c>
    </row>
    <row r="6346" spans="2:11" s="256" customFormat="1" ht="13.5" customHeight="1" x14ac:dyDescent="0.2">
      <c r="B6346" s="273"/>
      <c r="C6346" s="273"/>
      <c r="D6346" s="273"/>
      <c r="E6346" s="273"/>
      <c r="F6346" s="273">
        <v>0</v>
      </c>
      <c r="G6346" s="273">
        <v>0</v>
      </c>
      <c r="H6346" s="274"/>
      <c r="I6346" s="275" t="s">
        <v>263</v>
      </c>
      <c r="J6346" s="271">
        <v>8542</v>
      </c>
      <c r="K6346" s="272">
        <v>12497</v>
      </c>
    </row>
    <row r="6347" spans="2:11" s="256" customFormat="1" ht="13.5" customHeight="1" x14ac:dyDescent="0.2">
      <c r="B6347" s="273"/>
      <c r="C6347" s="273"/>
      <c r="D6347" s="273"/>
      <c r="E6347" s="273"/>
      <c r="F6347" s="273">
        <v>0</v>
      </c>
      <c r="G6347" s="273">
        <v>0</v>
      </c>
      <c r="H6347" s="274"/>
      <c r="I6347" s="275" t="s">
        <v>264</v>
      </c>
      <c r="J6347" s="271">
        <v>8542</v>
      </c>
      <c r="K6347" s="272">
        <v>15546</v>
      </c>
    </row>
    <row r="6348" spans="2:11" s="256" customFormat="1" ht="13.5" customHeight="1" x14ac:dyDescent="0.2">
      <c r="B6348" s="273"/>
      <c r="C6348" s="273"/>
      <c r="D6348" s="273"/>
      <c r="E6348" s="273"/>
      <c r="F6348" s="273">
        <v>0</v>
      </c>
      <c r="G6348" s="273">
        <v>0</v>
      </c>
      <c r="H6348" s="274"/>
      <c r="I6348" s="275" t="s">
        <v>265</v>
      </c>
      <c r="J6348" s="271">
        <v>8542</v>
      </c>
      <c r="K6348" s="272">
        <v>12481</v>
      </c>
    </row>
    <row r="6349" spans="2:11" s="256" customFormat="1" ht="13.5" customHeight="1" x14ac:dyDescent="0.2">
      <c r="B6349" s="268"/>
      <c r="C6349" s="268"/>
      <c r="D6349" s="268"/>
      <c r="E6349" s="268"/>
      <c r="F6349" s="268">
        <v>3.63880841171625</v>
      </c>
      <c r="G6349" s="268">
        <v>3.6691007754326299</v>
      </c>
      <c r="H6349" s="269"/>
      <c r="I6349" s="270" t="s">
        <v>266</v>
      </c>
      <c r="J6349" s="271">
        <v>8542</v>
      </c>
      <c r="K6349" s="272">
        <v>13594</v>
      </c>
    </row>
    <row r="6350" spans="2:11" s="256" customFormat="1" ht="13.5" customHeight="1" x14ac:dyDescent="0.2">
      <c r="B6350" s="273"/>
      <c r="C6350" s="273"/>
      <c r="D6350" s="273"/>
      <c r="E6350" s="273"/>
      <c r="F6350" s="273">
        <v>0</v>
      </c>
      <c r="G6350" s="273">
        <v>0</v>
      </c>
      <c r="H6350" s="274"/>
      <c r="I6350" s="275" t="s">
        <v>267</v>
      </c>
      <c r="J6350" s="271">
        <v>8542</v>
      </c>
      <c r="K6350" s="272">
        <v>15609</v>
      </c>
    </row>
    <row r="6351" spans="2:11" s="256" customFormat="1" ht="13.5" customHeight="1" x14ac:dyDescent="0.2">
      <c r="B6351" s="273"/>
      <c r="C6351" s="273"/>
      <c r="D6351" s="273"/>
      <c r="E6351" s="273"/>
      <c r="F6351" s="273">
        <v>0</v>
      </c>
      <c r="G6351" s="273">
        <v>0</v>
      </c>
      <c r="H6351" s="274"/>
      <c r="I6351" s="275" t="s">
        <v>268</v>
      </c>
      <c r="J6351" s="271">
        <v>8542</v>
      </c>
      <c r="K6351" s="272">
        <v>11524</v>
      </c>
    </row>
    <row r="6352" spans="2:11" s="256" customFormat="1" ht="13.5" customHeight="1" x14ac:dyDescent="0.2">
      <c r="B6352" s="273"/>
      <c r="C6352" s="273"/>
      <c r="D6352" s="273"/>
      <c r="E6352" s="273"/>
      <c r="F6352" s="273">
        <v>0</v>
      </c>
      <c r="G6352" s="273">
        <v>0</v>
      </c>
      <c r="H6352" s="274"/>
      <c r="I6352" s="275" t="s">
        <v>269</v>
      </c>
      <c r="J6352" s="271">
        <v>8542</v>
      </c>
      <c r="K6352" s="272">
        <v>15745</v>
      </c>
    </row>
    <row r="6353" spans="2:11" s="256" customFormat="1" ht="13.5" customHeight="1" x14ac:dyDescent="0.2">
      <c r="B6353" s="273"/>
      <c r="C6353" s="273"/>
      <c r="D6353" s="273"/>
      <c r="E6353" s="273"/>
      <c r="F6353" s="273">
        <v>0</v>
      </c>
      <c r="G6353" s="273">
        <v>0</v>
      </c>
      <c r="H6353" s="274"/>
      <c r="I6353" s="275" t="s">
        <v>270</v>
      </c>
      <c r="J6353" s="271">
        <v>8542</v>
      </c>
      <c r="K6353" s="272">
        <v>15545</v>
      </c>
    </row>
    <row r="6354" spans="2:11" s="256" customFormat="1" ht="13.5" customHeight="1" x14ac:dyDescent="0.2">
      <c r="B6354" s="268"/>
      <c r="C6354" s="268"/>
      <c r="D6354" s="268"/>
      <c r="E6354" s="268"/>
      <c r="F6354" s="268">
        <v>27.0037091595097</v>
      </c>
      <c r="G6354" s="268">
        <v>26.895803117432497</v>
      </c>
      <c r="H6354" s="269"/>
      <c r="I6354" s="270" t="s">
        <v>238</v>
      </c>
      <c r="J6354" s="271">
        <v>8542</v>
      </c>
      <c r="K6354" s="272">
        <v>13595</v>
      </c>
    </row>
    <row r="6355" spans="2:11" s="256" customFormat="1" ht="13.5" customHeight="1" x14ac:dyDescent="0.2">
      <c r="B6355" s="273"/>
      <c r="C6355" s="273"/>
      <c r="D6355" s="273"/>
      <c r="E6355" s="273"/>
      <c r="F6355" s="273">
        <v>0</v>
      </c>
      <c r="G6355" s="273">
        <v>0</v>
      </c>
      <c r="H6355" s="274"/>
      <c r="I6355" s="275" t="s">
        <v>271</v>
      </c>
      <c r="J6355" s="271">
        <v>8542</v>
      </c>
      <c r="K6355" s="272">
        <v>15610</v>
      </c>
    </row>
    <row r="6356" spans="2:11" s="256" customFormat="1" ht="13.5" customHeight="1" x14ac:dyDescent="0.2">
      <c r="B6356" s="273"/>
      <c r="C6356" s="273"/>
      <c r="D6356" s="273"/>
      <c r="E6356" s="273"/>
      <c r="F6356" s="273">
        <v>12.1398473139537</v>
      </c>
      <c r="G6356" s="273">
        <v>12.151633368715599</v>
      </c>
      <c r="H6356" s="274"/>
      <c r="I6356" s="275" t="s">
        <v>246</v>
      </c>
      <c r="J6356" s="271">
        <v>8542</v>
      </c>
      <c r="K6356" s="272">
        <v>15611</v>
      </c>
    </row>
    <row r="6357" spans="2:11" s="256" customFormat="1" ht="13.5" customHeight="1" x14ac:dyDescent="0.2">
      <c r="B6357" s="273"/>
      <c r="C6357" s="273"/>
      <c r="D6357" s="273"/>
      <c r="E6357" s="273"/>
      <c r="F6357" s="273">
        <v>14.8638618455561</v>
      </c>
      <c r="G6357" s="273">
        <v>14.744169748716899</v>
      </c>
      <c r="H6357" s="274"/>
      <c r="I6357" s="275" t="s">
        <v>272</v>
      </c>
      <c r="J6357" s="271">
        <v>8542</v>
      </c>
      <c r="K6357" s="272">
        <v>15608</v>
      </c>
    </row>
    <row r="6358" spans="2:11" s="256" customFormat="1" ht="13.5" customHeight="1" x14ac:dyDescent="0.2">
      <c r="B6358" s="268"/>
      <c r="C6358" s="268"/>
      <c r="D6358" s="268"/>
      <c r="E6358" s="268"/>
      <c r="F6358" s="268">
        <v>0</v>
      </c>
      <c r="G6358" s="268">
        <v>0</v>
      </c>
      <c r="H6358" s="269"/>
      <c r="I6358" s="270" t="s">
        <v>273</v>
      </c>
      <c r="J6358" s="271">
        <v>8542</v>
      </c>
      <c r="K6358" s="272">
        <v>15584</v>
      </c>
    </row>
    <row r="6359" spans="2:11" s="256" customFormat="1" ht="13.5" customHeight="1" x14ac:dyDescent="0.2">
      <c r="B6359" s="268"/>
      <c r="C6359" s="268"/>
      <c r="D6359" s="268"/>
      <c r="E6359" s="268"/>
      <c r="F6359" s="268">
        <v>0</v>
      </c>
      <c r="G6359" s="268">
        <v>0</v>
      </c>
      <c r="H6359" s="269"/>
      <c r="I6359" s="270" t="s">
        <v>274</v>
      </c>
      <c r="J6359" s="271">
        <v>8542</v>
      </c>
      <c r="K6359" s="272">
        <v>17728</v>
      </c>
    </row>
    <row r="6360" spans="2:11" s="256" customFormat="1" ht="13.5" customHeight="1" x14ac:dyDescent="0.2">
      <c r="B6360" s="268"/>
      <c r="C6360" s="268"/>
      <c r="D6360" s="268"/>
      <c r="E6360" s="268"/>
      <c r="F6360" s="268">
        <v>0</v>
      </c>
      <c r="G6360" s="268">
        <v>0</v>
      </c>
      <c r="H6360" s="269"/>
      <c r="I6360" s="270" t="s">
        <v>275</v>
      </c>
      <c r="J6360" s="271">
        <v>8542</v>
      </c>
      <c r="K6360" s="272">
        <v>15624</v>
      </c>
    </row>
    <row r="6361" spans="2:11" s="256" customFormat="1" ht="13.5" customHeight="1" x14ac:dyDescent="0.2">
      <c r="B6361" s="268"/>
      <c r="C6361" s="268"/>
      <c r="D6361" s="268"/>
      <c r="E6361" s="268"/>
      <c r="F6361" s="268">
        <v>10.342235975879499</v>
      </c>
      <c r="G6361" s="268">
        <v>10.355948308698599</v>
      </c>
      <c r="H6361" s="269"/>
      <c r="I6361" s="270" t="s">
        <v>276</v>
      </c>
      <c r="J6361" s="271">
        <v>8542</v>
      </c>
      <c r="K6361" s="272">
        <v>15644</v>
      </c>
    </row>
    <row r="6362" spans="2:11" s="256" customFormat="1" ht="13.5" customHeight="1" x14ac:dyDescent="0.2">
      <c r="B6362" s="268"/>
      <c r="C6362" s="268"/>
      <c r="D6362" s="268">
        <v>25</v>
      </c>
      <c r="E6362" s="268">
        <v>0</v>
      </c>
      <c r="F6362" s="268">
        <v>15.7567983531679</v>
      </c>
      <c r="G6362" s="268">
        <v>15.7577140098968</v>
      </c>
      <c r="H6362" s="269">
        <v>3.48873209751063</v>
      </c>
      <c r="I6362" s="270" t="s">
        <v>239</v>
      </c>
      <c r="J6362" s="271">
        <v>8542</v>
      </c>
      <c r="K6362" s="272">
        <v>15704</v>
      </c>
    </row>
    <row r="6363" spans="2:11" s="256" customFormat="1" ht="13.5" customHeight="1" x14ac:dyDescent="0.2">
      <c r="B6363" s="268"/>
      <c r="C6363" s="268"/>
      <c r="D6363" s="268"/>
      <c r="E6363" s="268"/>
      <c r="F6363" s="268">
        <v>0</v>
      </c>
      <c r="G6363" s="268">
        <v>0</v>
      </c>
      <c r="H6363" s="269"/>
      <c r="I6363" s="270" t="s">
        <v>277</v>
      </c>
      <c r="J6363" s="271">
        <v>8542</v>
      </c>
      <c r="K6363" s="272">
        <v>15749</v>
      </c>
    </row>
    <row r="6364" spans="2:11" s="256" customFormat="1" ht="13.5" customHeight="1" x14ac:dyDescent="0.2">
      <c r="B6364" s="268"/>
      <c r="C6364" s="268"/>
      <c r="D6364" s="268"/>
      <c r="E6364" s="268"/>
      <c r="F6364" s="268">
        <v>100</v>
      </c>
      <c r="G6364" s="268">
        <v>100</v>
      </c>
      <c r="H6364" s="269">
        <v>1.7952744867729498</v>
      </c>
      <c r="I6364" s="270" t="s">
        <v>278</v>
      </c>
      <c r="J6364" s="271">
        <v>8542</v>
      </c>
      <c r="K6364" s="272">
        <v>11258</v>
      </c>
    </row>
    <row r="6365" spans="2:11" s="256" customFormat="1" ht="13.5" customHeight="1" x14ac:dyDescent="0.2">
      <c r="B6365" s="268"/>
      <c r="C6365" s="268"/>
      <c r="D6365" s="268">
        <v>80</v>
      </c>
      <c r="E6365" s="268">
        <v>0</v>
      </c>
      <c r="F6365" s="268">
        <v>46.897256511442897</v>
      </c>
      <c r="G6365" s="268">
        <v>46.990534563972098</v>
      </c>
      <c r="H6365" s="269">
        <v>2.6559378900598096</v>
      </c>
      <c r="I6365" s="270" t="s">
        <v>240</v>
      </c>
      <c r="J6365" s="271">
        <v>8542</v>
      </c>
      <c r="K6365" s="272">
        <v>15705</v>
      </c>
    </row>
    <row r="6366" spans="2:11" s="256" customFormat="1" ht="13.5" customHeight="1" x14ac:dyDescent="0.2">
      <c r="B6366" s="268"/>
      <c r="C6366" s="268"/>
      <c r="D6366" s="268"/>
      <c r="E6366" s="268"/>
      <c r="F6366" s="268">
        <v>13.8976541215963</v>
      </c>
      <c r="G6366" s="268">
        <v>13.8257119669698</v>
      </c>
      <c r="H6366" s="269"/>
      <c r="I6366" s="270" t="s">
        <v>279</v>
      </c>
      <c r="J6366" s="271">
        <v>8542</v>
      </c>
      <c r="K6366" s="272">
        <v>16144</v>
      </c>
    </row>
    <row r="6367" spans="2:11" s="256" customFormat="1" ht="13.5" customHeight="1" x14ac:dyDescent="0.2">
      <c r="B6367" s="273"/>
      <c r="C6367" s="273"/>
      <c r="D6367" s="273"/>
      <c r="E6367" s="273"/>
      <c r="F6367" s="273">
        <v>3.63880841171625</v>
      </c>
      <c r="G6367" s="273">
        <v>3.6691007754326299</v>
      </c>
      <c r="H6367" s="274"/>
      <c r="I6367" s="275" t="s">
        <v>508</v>
      </c>
      <c r="J6367" s="271">
        <v>8542</v>
      </c>
      <c r="K6367" s="272">
        <v>12755</v>
      </c>
    </row>
    <row r="6368" spans="2:11" s="256" customFormat="1" ht="13.5" customHeight="1" x14ac:dyDescent="0.2">
      <c r="B6368" s="273"/>
      <c r="C6368" s="273"/>
      <c r="D6368" s="273"/>
      <c r="E6368" s="273"/>
      <c r="F6368" s="273">
        <v>0</v>
      </c>
      <c r="G6368" s="273">
        <v>0</v>
      </c>
      <c r="H6368" s="274"/>
      <c r="I6368" s="275" t="s">
        <v>509</v>
      </c>
      <c r="J6368" s="271">
        <v>8542</v>
      </c>
      <c r="K6368" s="272">
        <v>12359</v>
      </c>
    </row>
    <row r="6369" spans="2:11" s="256" customFormat="1" ht="26.25" customHeight="1" x14ac:dyDescent="0.2"/>
    <row r="6370" spans="2:11" s="256" customFormat="1" ht="13.5" customHeight="1" x14ac:dyDescent="0.2">
      <c r="B6370" s="257"/>
      <c r="C6370" s="258"/>
      <c r="D6370" s="258"/>
      <c r="E6370" s="258"/>
      <c r="F6370" s="258"/>
      <c r="G6370" s="259"/>
      <c r="H6370" s="260" t="s">
        <v>460</v>
      </c>
      <c r="I6370" s="261"/>
      <c r="J6370" s="262" t="s">
        <v>228</v>
      </c>
      <c r="K6370" s="262" t="s">
        <v>229</v>
      </c>
    </row>
    <row r="6371" spans="2:11" s="256" customFormat="1" ht="13.5" customHeight="1" x14ac:dyDescent="0.2">
      <c r="B6371" s="263"/>
      <c r="C6371" s="264"/>
      <c r="D6371" s="264"/>
      <c r="E6371" s="264"/>
      <c r="F6371" s="369" t="s">
        <v>230</v>
      </c>
      <c r="G6371" s="369"/>
      <c r="H6371" s="369"/>
      <c r="I6371" s="261"/>
      <c r="J6371" s="261"/>
      <c r="K6371" s="265"/>
    </row>
    <row r="6372" spans="2:11" s="256" customFormat="1" ht="13.5" customHeight="1" x14ac:dyDescent="0.2">
      <c r="B6372" s="367" t="s">
        <v>231</v>
      </c>
      <c r="C6372" s="367"/>
      <c r="D6372" s="367" t="s">
        <v>232</v>
      </c>
      <c r="E6372" s="367"/>
      <c r="F6372" s="266" t="s">
        <v>232</v>
      </c>
      <c r="G6372" s="266" t="s">
        <v>232</v>
      </c>
      <c r="H6372" s="368" t="s">
        <v>231</v>
      </c>
      <c r="I6372" s="267" t="s">
        <v>233</v>
      </c>
      <c r="J6372" s="261"/>
      <c r="K6372" s="265"/>
    </row>
    <row r="6373" spans="2:11" s="256" customFormat="1" ht="13.5" customHeight="1" x14ac:dyDescent="0.2">
      <c r="B6373" s="266" t="s">
        <v>234</v>
      </c>
      <c r="C6373" s="266" t="s">
        <v>235</v>
      </c>
      <c r="D6373" s="266" t="s">
        <v>234</v>
      </c>
      <c r="E6373" s="266" t="s">
        <v>235</v>
      </c>
      <c r="F6373" s="266" t="s">
        <v>592</v>
      </c>
      <c r="G6373" s="266" t="s">
        <v>592</v>
      </c>
      <c r="H6373" s="368"/>
      <c r="I6373" s="261"/>
      <c r="J6373" s="261"/>
      <c r="K6373" s="265"/>
    </row>
    <row r="6374" spans="2:11" s="256" customFormat="1" ht="13.5" customHeight="1" x14ac:dyDescent="0.2">
      <c r="B6374" s="273"/>
      <c r="C6374" s="273"/>
      <c r="D6374" s="273">
        <v>5</v>
      </c>
      <c r="E6374" s="273">
        <v>0</v>
      </c>
      <c r="F6374" s="273"/>
      <c r="G6374" s="273"/>
      <c r="H6374" s="274"/>
      <c r="I6374" s="275" t="s">
        <v>263</v>
      </c>
      <c r="J6374" s="271">
        <v>8690</v>
      </c>
      <c r="K6374" s="272">
        <v>12497</v>
      </c>
    </row>
    <row r="6375" spans="2:11" s="256" customFormat="1" ht="13.5" customHeight="1" x14ac:dyDescent="0.2">
      <c r="B6375" s="273"/>
      <c r="C6375" s="273"/>
      <c r="D6375" s="273">
        <v>4</v>
      </c>
      <c r="E6375" s="273">
        <v>0</v>
      </c>
      <c r="F6375" s="273"/>
      <c r="G6375" s="273"/>
      <c r="H6375" s="274"/>
      <c r="I6375" s="275" t="s">
        <v>265</v>
      </c>
      <c r="J6375" s="271">
        <v>8690</v>
      </c>
      <c r="K6375" s="272">
        <v>12481</v>
      </c>
    </row>
    <row r="6376" spans="2:11" s="256" customFormat="1" ht="13.5" customHeight="1" x14ac:dyDescent="0.2">
      <c r="B6376" s="268"/>
      <c r="C6376" s="268"/>
      <c r="D6376" s="268">
        <v>0</v>
      </c>
      <c r="E6376" s="268">
        <v>0</v>
      </c>
      <c r="F6376" s="268"/>
      <c r="G6376" s="268"/>
      <c r="H6376" s="269"/>
      <c r="I6376" s="270" t="s">
        <v>238</v>
      </c>
      <c r="J6376" s="271">
        <v>8690</v>
      </c>
      <c r="K6376" s="272">
        <v>13595</v>
      </c>
    </row>
    <row r="6377" spans="2:11" s="256" customFormat="1" ht="13.5" customHeight="1" x14ac:dyDescent="0.2">
      <c r="B6377" s="268"/>
      <c r="C6377" s="268"/>
      <c r="D6377" s="268">
        <v>6</v>
      </c>
      <c r="E6377" s="268">
        <v>0</v>
      </c>
      <c r="F6377" s="268"/>
      <c r="G6377" s="268"/>
      <c r="H6377" s="269"/>
      <c r="I6377" s="270" t="s">
        <v>273</v>
      </c>
      <c r="J6377" s="271">
        <v>8690</v>
      </c>
      <c r="K6377" s="272">
        <v>15584</v>
      </c>
    </row>
    <row r="6378" spans="2:11" s="256" customFormat="1" ht="13.5" customHeight="1" x14ac:dyDescent="0.2">
      <c r="B6378" s="268"/>
      <c r="C6378" s="268"/>
      <c r="D6378" s="268"/>
      <c r="E6378" s="268">
        <v>1</v>
      </c>
      <c r="F6378" s="268"/>
      <c r="G6378" s="268"/>
      <c r="H6378" s="269"/>
      <c r="I6378" s="270" t="s">
        <v>276</v>
      </c>
      <c r="J6378" s="271">
        <v>8690</v>
      </c>
      <c r="K6378" s="272">
        <v>15644</v>
      </c>
    </row>
    <row r="6379" spans="2:11" s="256" customFormat="1" ht="13.5" customHeight="1" x14ac:dyDescent="0.2">
      <c r="B6379" s="268"/>
      <c r="C6379" s="268"/>
      <c r="D6379" s="268">
        <v>68</v>
      </c>
      <c r="E6379" s="268">
        <v>58</v>
      </c>
      <c r="F6379" s="268"/>
      <c r="G6379" s="268"/>
      <c r="H6379" s="269"/>
      <c r="I6379" s="270" t="s">
        <v>239</v>
      </c>
      <c r="J6379" s="271">
        <v>8690</v>
      </c>
      <c r="K6379" s="272">
        <v>15704</v>
      </c>
    </row>
    <row r="6380" spans="2:11" s="256" customFormat="1" ht="13.5" customHeight="1" x14ac:dyDescent="0.2">
      <c r="B6380" s="268"/>
      <c r="C6380" s="268"/>
      <c r="D6380" s="268">
        <v>32</v>
      </c>
      <c r="E6380" s="268">
        <v>22</v>
      </c>
      <c r="F6380" s="268"/>
      <c r="G6380" s="268"/>
      <c r="H6380" s="269"/>
      <c r="I6380" s="270" t="s">
        <v>240</v>
      </c>
      <c r="J6380" s="271">
        <v>8690</v>
      </c>
      <c r="K6380" s="272">
        <v>15705</v>
      </c>
    </row>
    <row r="6381" spans="2:11" s="256" customFormat="1" ht="13.5" customHeight="1" x14ac:dyDescent="0.2">
      <c r="B6381" s="268"/>
      <c r="C6381" s="268"/>
      <c r="D6381" s="268"/>
      <c r="E6381" s="268"/>
      <c r="F6381" s="268"/>
      <c r="G6381" s="268"/>
      <c r="H6381" s="269"/>
      <c r="I6381" s="270" t="s">
        <v>279</v>
      </c>
      <c r="J6381" s="271">
        <v>8690</v>
      </c>
      <c r="K6381" s="272">
        <v>16144</v>
      </c>
    </row>
    <row r="6382" spans="2:11" s="256" customFormat="1" ht="26.25" customHeight="1" x14ac:dyDescent="0.2"/>
    <row r="6383" spans="2:11" s="256" customFormat="1" ht="13.5" customHeight="1" x14ac:dyDescent="0.2">
      <c r="B6383" s="257"/>
      <c r="C6383" s="258"/>
      <c r="D6383" s="258"/>
      <c r="E6383" s="258"/>
      <c r="F6383" s="258"/>
      <c r="G6383" s="259"/>
      <c r="H6383" s="260" t="s">
        <v>461</v>
      </c>
      <c r="I6383" s="261"/>
      <c r="J6383" s="262" t="s">
        <v>228</v>
      </c>
      <c r="K6383" s="262" t="s">
        <v>229</v>
      </c>
    </row>
    <row r="6384" spans="2:11" s="256" customFormat="1" ht="13.5" customHeight="1" x14ac:dyDescent="0.2">
      <c r="B6384" s="263"/>
      <c r="C6384" s="264"/>
      <c r="D6384" s="264"/>
      <c r="E6384" s="264"/>
      <c r="F6384" s="369" t="s">
        <v>704</v>
      </c>
      <c r="G6384" s="369"/>
      <c r="H6384" s="369"/>
      <c r="I6384" s="261"/>
      <c r="J6384" s="261"/>
      <c r="K6384" s="265"/>
    </row>
    <row r="6385" spans="2:11" s="256" customFormat="1" ht="13.5" customHeight="1" x14ac:dyDescent="0.2">
      <c r="B6385" s="367" t="s">
        <v>231</v>
      </c>
      <c r="C6385" s="367"/>
      <c r="D6385" s="367" t="s">
        <v>232</v>
      </c>
      <c r="E6385" s="367"/>
      <c r="F6385" s="266" t="s">
        <v>232</v>
      </c>
      <c r="G6385" s="266" t="s">
        <v>232</v>
      </c>
      <c r="H6385" s="368" t="s">
        <v>231</v>
      </c>
      <c r="I6385" s="267" t="s">
        <v>233</v>
      </c>
      <c r="J6385" s="261"/>
      <c r="K6385" s="265"/>
    </row>
    <row r="6386" spans="2:11" s="256" customFormat="1" ht="13.5" customHeight="1" x14ac:dyDescent="0.2">
      <c r="B6386" s="266" t="s">
        <v>234</v>
      </c>
      <c r="C6386" s="266" t="s">
        <v>235</v>
      </c>
      <c r="D6386" s="266" t="s">
        <v>234</v>
      </c>
      <c r="E6386" s="266" t="s">
        <v>235</v>
      </c>
      <c r="F6386" s="266" t="s">
        <v>592</v>
      </c>
      <c r="G6386" s="266" t="s">
        <v>594</v>
      </c>
      <c r="H6386" s="368"/>
      <c r="I6386" s="261"/>
      <c r="J6386" s="261"/>
      <c r="K6386" s="265"/>
    </row>
    <row r="6387" spans="2:11" s="256" customFormat="1" ht="13.5" customHeight="1" x14ac:dyDescent="0.2">
      <c r="B6387" s="268"/>
      <c r="C6387" s="268"/>
      <c r="D6387" s="268"/>
      <c r="E6387" s="268"/>
      <c r="F6387" s="268">
        <v>0</v>
      </c>
      <c r="G6387" s="268">
        <v>0</v>
      </c>
      <c r="H6387" s="269"/>
      <c r="I6387" s="270" t="s">
        <v>236</v>
      </c>
      <c r="J6387" s="271">
        <v>8771</v>
      </c>
      <c r="K6387" s="272">
        <v>13591</v>
      </c>
    </row>
    <row r="6388" spans="2:11" s="256" customFormat="1" ht="13.5" customHeight="1" x14ac:dyDescent="0.2">
      <c r="B6388" s="268"/>
      <c r="C6388" s="268"/>
      <c r="D6388" s="268"/>
      <c r="E6388" s="268"/>
      <c r="F6388" s="268">
        <v>0</v>
      </c>
      <c r="G6388" s="268">
        <v>0</v>
      </c>
      <c r="H6388" s="269"/>
      <c r="I6388" s="270" t="s">
        <v>250</v>
      </c>
      <c r="J6388" s="271">
        <v>8771</v>
      </c>
      <c r="K6388" s="272">
        <v>19967</v>
      </c>
    </row>
    <row r="6389" spans="2:11" s="256" customFormat="1" ht="13.5" customHeight="1" x14ac:dyDescent="0.2">
      <c r="B6389" s="273"/>
      <c r="C6389" s="273"/>
      <c r="D6389" s="273"/>
      <c r="E6389" s="273"/>
      <c r="F6389" s="273">
        <v>0</v>
      </c>
      <c r="G6389" s="273">
        <v>0</v>
      </c>
      <c r="H6389" s="274"/>
      <c r="I6389" s="275" t="s">
        <v>251</v>
      </c>
      <c r="J6389" s="271">
        <v>8771</v>
      </c>
      <c r="K6389" s="272">
        <v>15744</v>
      </c>
    </row>
    <row r="6390" spans="2:11" s="256" customFormat="1" ht="13.5" customHeight="1" x14ac:dyDescent="0.2">
      <c r="B6390" s="273"/>
      <c r="C6390" s="273"/>
      <c r="D6390" s="273"/>
      <c r="E6390" s="273"/>
      <c r="F6390" s="273">
        <v>0</v>
      </c>
      <c r="G6390" s="273">
        <v>0</v>
      </c>
      <c r="H6390" s="274"/>
      <c r="I6390" s="275" t="s">
        <v>252</v>
      </c>
      <c r="J6390" s="271">
        <v>8771</v>
      </c>
      <c r="K6390" s="272">
        <v>13462</v>
      </c>
    </row>
    <row r="6391" spans="2:11" s="256" customFormat="1" ht="13.5" customHeight="1" x14ac:dyDescent="0.2">
      <c r="B6391" s="273"/>
      <c r="C6391" s="273"/>
      <c r="D6391" s="273"/>
      <c r="E6391" s="273"/>
      <c r="F6391" s="273">
        <v>0</v>
      </c>
      <c r="G6391" s="273">
        <v>0</v>
      </c>
      <c r="H6391" s="274"/>
      <c r="I6391" s="275" t="s">
        <v>253</v>
      </c>
      <c r="J6391" s="271">
        <v>8771</v>
      </c>
      <c r="K6391" s="272">
        <v>15544</v>
      </c>
    </row>
    <row r="6392" spans="2:11" s="256" customFormat="1" ht="13.5" customHeight="1" x14ac:dyDescent="0.2">
      <c r="B6392" s="273"/>
      <c r="C6392" s="273"/>
      <c r="D6392" s="273"/>
      <c r="E6392" s="273"/>
      <c r="F6392" s="273">
        <v>0</v>
      </c>
      <c r="G6392" s="273">
        <v>0</v>
      </c>
      <c r="H6392" s="274"/>
      <c r="I6392" s="275" t="s">
        <v>254</v>
      </c>
      <c r="J6392" s="271">
        <v>8771</v>
      </c>
      <c r="K6392" s="272">
        <v>12978</v>
      </c>
    </row>
    <row r="6393" spans="2:11" s="256" customFormat="1" ht="13.5" customHeight="1" x14ac:dyDescent="0.2">
      <c r="B6393" s="268"/>
      <c r="C6393" s="268"/>
      <c r="D6393" s="268"/>
      <c r="E6393" s="268"/>
      <c r="F6393" s="268">
        <v>3.18529865640489</v>
      </c>
      <c r="G6393" s="268">
        <v>3.08458151673155</v>
      </c>
      <c r="H6393" s="269">
        <v>1.0717834887892699</v>
      </c>
      <c r="I6393" s="270" t="s">
        <v>237</v>
      </c>
      <c r="J6393" s="271">
        <v>8771</v>
      </c>
      <c r="K6393" s="272">
        <v>17726</v>
      </c>
    </row>
    <row r="6394" spans="2:11" s="256" customFormat="1" ht="13.5" customHeight="1" x14ac:dyDescent="0.2">
      <c r="B6394" s="273"/>
      <c r="C6394" s="273"/>
      <c r="D6394" s="273"/>
      <c r="E6394" s="273"/>
      <c r="F6394" s="273">
        <v>1.37917830053921</v>
      </c>
      <c r="G6394" s="273">
        <v>1.2693989641979</v>
      </c>
      <c r="H6394" s="274">
        <v>0</v>
      </c>
      <c r="I6394" s="275" t="s">
        <v>255</v>
      </c>
      <c r="J6394" s="271">
        <v>8771</v>
      </c>
      <c r="K6394" s="272">
        <v>17727</v>
      </c>
    </row>
    <row r="6395" spans="2:11" s="256" customFormat="1" ht="13.5" customHeight="1" x14ac:dyDescent="0.2">
      <c r="B6395" s="268"/>
      <c r="C6395" s="268"/>
      <c r="D6395" s="268"/>
      <c r="E6395" s="268"/>
      <c r="F6395" s="268">
        <v>1.80612035586568</v>
      </c>
      <c r="G6395" s="268">
        <v>1.8151825525336498</v>
      </c>
      <c r="H6395" s="269">
        <v>1.89021207568479</v>
      </c>
      <c r="I6395" s="270" t="s">
        <v>256</v>
      </c>
      <c r="J6395" s="271">
        <v>8771</v>
      </c>
      <c r="K6395" s="272">
        <v>13592</v>
      </c>
    </row>
    <row r="6396" spans="2:11" s="256" customFormat="1" ht="13.5" customHeight="1" x14ac:dyDescent="0.2">
      <c r="B6396" s="273"/>
      <c r="C6396" s="273"/>
      <c r="D6396" s="273"/>
      <c r="E6396" s="273"/>
      <c r="F6396" s="273">
        <v>0</v>
      </c>
      <c r="G6396" s="273">
        <v>0</v>
      </c>
      <c r="H6396" s="274"/>
      <c r="I6396" s="275" t="s">
        <v>257</v>
      </c>
      <c r="J6396" s="271">
        <v>8771</v>
      </c>
      <c r="K6396" s="272">
        <v>11566</v>
      </c>
    </row>
    <row r="6397" spans="2:11" s="256" customFormat="1" ht="13.5" customHeight="1" x14ac:dyDescent="0.2">
      <c r="B6397" s="273"/>
      <c r="C6397" s="273"/>
      <c r="D6397" s="273"/>
      <c r="E6397" s="273"/>
      <c r="F6397" s="273">
        <v>0</v>
      </c>
      <c r="G6397" s="273">
        <v>0</v>
      </c>
      <c r="H6397" s="274"/>
      <c r="I6397" s="275" t="s">
        <v>258</v>
      </c>
      <c r="J6397" s="271">
        <v>8771</v>
      </c>
      <c r="K6397" s="272">
        <v>13419</v>
      </c>
    </row>
    <row r="6398" spans="2:11" s="256" customFormat="1" ht="13.5" customHeight="1" x14ac:dyDescent="0.2">
      <c r="B6398" s="273"/>
      <c r="C6398" s="273"/>
      <c r="D6398" s="273"/>
      <c r="E6398" s="273"/>
      <c r="F6398" s="273">
        <v>0</v>
      </c>
      <c r="G6398" s="273">
        <v>0</v>
      </c>
      <c r="H6398" s="274"/>
      <c r="I6398" s="275" t="s">
        <v>259</v>
      </c>
      <c r="J6398" s="271">
        <v>8771</v>
      </c>
      <c r="K6398" s="272">
        <v>11568</v>
      </c>
    </row>
    <row r="6399" spans="2:11" s="256" customFormat="1" ht="13.5" customHeight="1" x14ac:dyDescent="0.2">
      <c r="B6399" s="273"/>
      <c r="C6399" s="273"/>
      <c r="D6399" s="273"/>
      <c r="E6399" s="273"/>
      <c r="F6399" s="273">
        <v>0</v>
      </c>
      <c r="G6399" s="273">
        <v>0</v>
      </c>
      <c r="H6399" s="274"/>
      <c r="I6399" s="275" t="s">
        <v>260</v>
      </c>
      <c r="J6399" s="271">
        <v>8771</v>
      </c>
      <c r="K6399" s="272">
        <v>12479</v>
      </c>
    </row>
    <row r="6400" spans="2:11" s="256" customFormat="1" ht="13.5" customHeight="1" x14ac:dyDescent="0.2">
      <c r="B6400" s="273"/>
      <c r="C6400" s="273"/>
      <c r="D6400" s="273"/>
      <c r="E6400" s="273"/>
      <c r="F6400" s="273">
        <v>0</v>
      </c>
      <c r="G6400" s="273">
        <v>0</v>
      </c>
      <c r="H6400" s="274"/>
      <c r="I6400" s="275" t="s">
        <v>261</v>
      </c>
      <c r="J6400" s="271">
        <v>8771</v>
      </c>
      <c r="K6400" s="272">
        <v>12480</v>
      </c>
    </row>
    <row r="6401" spans="2:11" s="256" customFormat="1" ht="13.5" customHeight="1" x14ac:dyDescent="0.2">
      <c r="B6401" s="273"/>
      <c r="C6401" s="273"/>
      <c r="D6401" s="273"/>
      <c r="E6401" s="273"/>
      <c r="F6401" s="273">
        <v>2.6604587096694604E-4</v>
      </c>
      <c r="G6401" s="273">
        <v>2.7435671939641702E-4</v>
      </c>
      <c r="H6401" s="274">
        <v>3.3297299604252402</v>
      </c>
      <c r="I6401" s="275" t="s">
        <v>262</v>
      </c>
      <c r="J6401" s="271">
        <v>8771</v>
      </c>
      <c r="K6401" s="272">
        <v>11578</v>
      </c>
    </row>
    <row r="6402" spans="2:11" s="256" customFormat="1" ht="13.5" customHeight="1" x14ac:dyDescent="0.2">
      <c r="B6402" s="273"/>
      <c r="C6402" s="273"/>
      <c r="D6402" s="273">
        <v>0</v>
      </c>
      <c r="E6402" s="273">
        <v>0</v>
      </c>
      <c r="F6402" s="273">
        <v>0</v>
      </c>
      <c r="G6402" s="273">
        <v>0</v>
      </c>
      <c r="H6402" s="274"/>
      <c r="I6402" s="275" t="s">
        <v>263</v>
      </c>
      <c r="J6402" s="271">
        <v>8771</v>
      </c>
      <c r="K6402" s="272">
        <v>12497</v>
      </c>
    </row>
    <row r="6403" spans="2:11" s="256" customFormat="1" ht="13.5" customHeight="1" x14ac:dyDescent="0.2">
      <c r="B6403" s="273"/>
      <c r="C6403" s="273"/>
      <c r="D6403" s="273"/>
      <c r="E6403" s="273"/>
      <c r="F6403" s="273">
        <v>0</v>
      </c>
      <c r="G6403" s="273">
        <v>0</v>
      </c>
      <c r="H6403" s="274"/>
      <c r="I6403" s="275" t="s">
        <v>264</v>
      </c>
      <c r="J6403" s="271">
        <v>8771</v>
      </c>
      <c r="K6403" s="272">
        <v>15546</v>
      </c>
    </row>
    <row r="6404" spans="2:11" s="256" customFormat="1" ht="13.5" customHeight="1" x14ac:dyDescent="0.2">
      <c r="B6404" s="273"/>
      <c r="C6404" s="273"/>
      <c r="D6404" s="273">
        <v>4</v>
      </c>
      <c r="E6404" s="273">
        <v>0</v>
      </c>
      <c r="F6404" s="273">
        <v>1.8058543099947097</v>
      </c>
      <c r="G6404" s="273">
        <v>1.8149081958142499</v>
      </c>
      <c r="H6404" s="274">
        <v>1.89</v>
      </c>
      <c r="I6404" s="275" t="s">
        <v>265</v>
      </c>
      <c r="J6404" s="271">
        <v>8771</v>
      </c>
      <c r="K6404" s="272">
        <v>12481</v>
      </c>
    </row>
    <row r="6405" spans="2:11" s="256" customFormat="1" ht="13.5" customHeight="1" x14ac:dyDescent="0.2">
      <c r="B6405" s="268"/>
      <c r="C6405" s="268"/>
      <c r="D6405" s="268"/>
      <c r="E6405" s="268"/>
      <c r="F6405" s="268">
        <v>0.84544565932092408</v>
      </c>
      <c r="G6405" s="268">
        <v>0.82811342831145596</v>
      </c>
      <c r="H6405" s="269"/>
      <c r="I6405" s="270" t="s">
        <v>266</v>
      </c>
      <c r="J6405" s="271">
        <v>8771</v>
      </c>
      <c r="K6405" s="272">
        <v>13594</v>
      </c>
    </row>
    <row r="6406" spans="2:11" s="256" customFormat="1" ht="13.5" customHeight="1" x14ac:dyDescent="0.2">
      <c r="B6406" s="273"/>
      <c r="C6406" s="273"/>
      <c r="D6406" s="273"/>
      <c r="E6406" s="273"/>
      <c r="F6406" s="273">
        <v>5.15116038372328E-2</v>
      </c>
      <c r="G6406" s="273">
        <v>5.2085101781731001E-2</v>
      </c>
      <c r="H6406" s="274"/>
      <c r="I6406" s="275" t="s">
        <v>267</v>
      </c>
      <c r="J6406" s="271">
        <v>8771</v>
      </c>
      <c r="K6406" s="272">
        <v>15609</v>
      </c>
    </row>
    <row r="6407" spans="2:11" s="256" customFormat="1" ht="13.5" customHeight="1" x14ac:dyDescent="0.2">
      <c r="B6407" s="273"/>
      <c r="C6407" s="273"/>
      <c r="D6407" s="273"/>
      <c r="E6407" s="273"/>
      <c r="F6407" s="273">
        <v>0</v>
      </c>
      <c r="G6407" s="273">
        <v>0</v>
      </c>
      <c r="H6407" s="274"/>
      <c r="I6407" s="275" t="s">
        <v>268</v>
      </c>
      <c r="J6407" s="271">
        <v>8771</v>
      </c>
      <c r="K6407" s="272">
        <v>11524</v>
      </c>
    </row>
    <row r="6408" spans="2:11" s="256" customFormat="1" ht="13.5" customHeight="1" x14ac:dyDescent="0.2">
      <c r="B6408" s="273"/>
      <c r="C6408" s="273"/>
      <c r="D6408" s="273"/>
      <c r="E6408" s="273"/>
      <c r="F6408" s="273">
        <v>0</v>
      </c>
      <c r="G6408" s="273">
        <v>0</v>
      </c>
      <c r="H6408" s="274"/>
      <c r="I6408" s="275" t="s">
        <v>269</v>
      </c>
      <c r="J6408" s="271">
        <v>8771</v>
      </c>
      <c r="K6408" s="272">
        <v>15745</v>
      </c>
    </row>
    <row r="6409" spans="2:11" s="256" customFormat="1" ht="13.5" customHeight="1" x14ac:dyDescent="0.2">
      <c r="B6409" s="273"/>
      <c r="C6409" s="273"/>
      <c r="D6409" s="273"/>
      <c r="E6409" s="273"/>
      <c r="F6409" s="273">
        <v>0</v>
      </c>
      <c r="G6409" s="273">
        <v>0</v>
      </c>
      <c r="H6409" s="274"/>
      <c r="I6409" s="275" t="s">
        <v>270</v>
      </c>
      <c r="J6409" s="271">
        <v>8771</v>
      </c>
      <c r="K6409" s="272">
        <v>15545</v>
      </c>
    </row>
    <row r="6410" spans="2:11" s="256" customFormat="1" ht="13.5" customHeight="1" x14ac:dyDescent="0.2">
      <c r="B6410" s="268"/>
      <c r="C6410" s="268"/>
      <c r="D6410" s="268"/>
      <c r="E6410" s="268"/>
      <c r="F6410" s="268">
        <v>95.341122233100009</v>
      </c>
      <c r="G6410" s="268">
        <v>95.448847280391902</v>
      </c>
      <c r="H6410" s="269">
        <v>0</v>
      </c>
      <c r="I6410" s="270" t="s">
        <v>238</v>
      </c>
      <c r="J6410" s="271">
        <v>8771</v>
      </c>
      <c r="K6410" s="272">
        <v>13595</v>
      </c>
    </row>
    <row r="6411" spans="2:11" s="256" customFormat="1" ht="13.5" customHeight="1" x14ac:dyDescent="0.2">
      <c r="B6411" s="273"/>
      <c r="C6411" s="273"/>
      <c r="D6411" s="273"/>
      <c r="E6411" s="273"/>
      <c r="F6411" s="273">
        <v>3.0498663802212498</v>
      </c>
      <c r="G6411" s="273">
        <v>3.0545199584779299</v>
      </c>
      <c r="H6411" s="274"/>
      <c r="I6411" s="275" t="s">
        <v>271</v>
      </c>
      <c r="J6411" s="271">
        <v>8771</v>
      </c>
      <c r="K6411" s="272">
        <v>15610</v>
      </c>
    </row>
    <row r="6412" spans="2:11" s="256" customFormat="1" ht="13.5" customHeight="1" x14ac:dyDescent="0.2">
      <c r="B6412" s="273"/>
      <c r="C6412" s="273"/>
      <c r="D6412" s="273"/>
      <c r="E6412" s="273"/>
      <c r="F6412" s="273">
        <v>45.332460850090698</v>
      </c>
      <c r="G6412" s="273">
        <v>45.408731047079399</v>
      </c>
      <c r="H6412" s="274"/>
      <c r="I6412" s="275" t="s">
        <v>246</v>
      </c>
      <c r="J6412" s="271">
        <v>8771</v>
      </c>
      <c r="K6412" s="272">
        <v>15611</v>
      </c>
    </row>
    <row r="6413" spans="2:11" s="256" customFormat="1" ht="13.5" customHeight="1" x14ac:dyDescent="0.2">
      <c r="B6413" s="273"/>
      <c r="C6413" s="273"/>
      <c r="D6413" s="273"/>
      <c r="E6413" s="273"/>
      <c r="F6413" s="273">
        <v>50.007475436296197</v>
      </c>
      <c r="G6413" s="273">
        <v>50.0389170298549</v>
      </c>
      <c r="H6413" s="274"/>
      <c r="I6413" s="275" t="s">
        <v>272</v>
      </c>
      <c r="J6413" s="271">
        <v>8771</v>
      </c>
      <c r="K6413" s="272">
        <v>15608</v>
      </c>
    </row>
    <row r="6414" spans="2:11" s="256" customFormat="1" ht="13.5" customHeight="1" x14ac:dyDescent="0.2">
      <c r="B6414" s="268"/>
      <c r="C6414" s="268"/>
      <c r="D6414" s="268">
        <v>8</v>
      </c>
      <c r="E6414" s="268">
        <v>0</v>
      </c>
      <c r="F6414" s="268">
        <v>3.79392275518265</v>
      </c>
      <c r="G6414" s="268">
        <v>3.8249202828849396</v>
      </c>
      <c r="H6414" s="269">
        <v>0</v>
      </c>
      <c r="I6414" s="270" t="s">
        <v>273</v>
      </c>
      <c r="J6414" s="271">
        <v>8771</v>
      </c>
      <c r="K6414" s="272">
        <v>15584</v>
      </c>
    </row>
    <row r="6415" spans="2:11" s="256" customFormat="1" ht="13.5" customHeight="1" x14ac:dyDescent="0.2">
      <c r="B6415" s="268"/>
      <c r="C6415" s="268"/>
      <c r="D6415" s="268"/>
      <c r="E6415" s="268"/>
      <c r="F6415" s="268">
        <v>0</v>
      </c>
      <c r="G6415" s="268">
        <v>0</v>
      </c>
      <c r="H6415" s="269"/>
      <c r="I6415" s="270" t="s">
        <v>274</v>
      </c>
      <c r="J6415" s="271">
        <v>8771</v>
      </c>
      <c r="K6415" s="272">
        <v>17728</v>
      </c>
    </row>
    <row r="6416" spans="2:11" s="256" customFormat="1" ht="13.5" customHeight="1" x14ac:dyDescent="0.2">
      <c r="B6416" s="268"/>
      <c r="C6416" s="268"/>
      <c r="D6416" s="268"/>
      <c r="E6416" s="268"/>
      <c r="F6416" s="268">
        <v>-12.4831175789162</v>
      </c>
      <c r="G6416" s="268">
        <v>-12.618659091105998</v>
      </c>
      <c r="H6416" s="269"/>
      <c r="I6416" s="270" t="s">
        <v>275</v>
      </c>
      <c r="J6416" s="271">
        <v>8771</v>
      </c>
      <c r="K6416" s="272">
        <v>15624</v>
      </c>
    </row>
    <row r="6417" spans="2:11" s="256" customFormat="1" ht="13.5" customHeight="1" x14ac:dyDescent="0.2">
      <c r="B6417" s="268"/>
      <c r="C6417" s="268"/>
      <c r="D6417" s="268">
        <v>10</v>
      </c>
      <c r="E6417" s="268">
        <v>1</v>
      </c>
      <c r="F6417" s="268">
        <v>2.1731123560228998</v>
      </c>
      <c r="G6417" s="268">
        <v>2.0454272907276305</v>
      </c>
      <c r="H6417" s="269">
        <v>0</v>
      </c>
      <c r="I6417" s="270" t="s">
        <v>276</v>
      </c>
      <c r="J6417" s="271">
        <v>8771</v>
      </c>
      <c r="K6417" s="272">
        <v>15644</v>
      </c>
    </row>
    <row r="6418" spans="2:11" s="256" customFormat="1" ht="13.5" customHeight="1" x14ac:dyDescent="0.2">
      <c r="B6418" s="268"/>
      <c r="C6418" s="268"/>
      <c r="D6418" s="268">
        <v>5</v>
      </c>
      <c r="E6418" s="268">
        <v>0</v>
      </c>
      <c r="F6418" s="268">
        <v>2.6604587096694604E-4</v>
      </c>
      <c r="G6418" s="268">
        <v>2.7435671939641702E-4</v>
      </c>
      <c r="H6418" s="269">
        <v>3.3297299604252402</v>
      </c>
      <c r="I6418" s="270" t="s">
        <v>239</v>
      </c>
      <c r="J6418" s="271">
        <v>8771</v>
      </c>
      <c r="K6418" s="272">
        <v>15704</v>
      </c>
    </row>
    <row r="6419" spans="2:11" s="256" customFormat="1" ht="13.5" customHeight="1" x14ac:dyDescent="0.2">
      <c r="B6419" s="268"/>
      <c r="C6419" s="268"/>
      <c r="D6419" s="268"/>
      <c r="E6419" s="268"/>
      <c r="F6419" s="268">
        <v>5.6012290577612598</v>
      </c>
      <c r="G6419" s="268">
        <v>5.6413020388761792</v>
      </c>
      <c r="H6419" s="269">
        <v>0.60950024924742707</v>
      </c>
      <c r="I6419" s="270" t="s">
        <v>277</v>
      </c>
      <c r="J6419" s="271">
        <v>8771</v>
      </c>
      <c r="K6419" s="272">
        <v>15749</v>
      </c>
    </row>
    <row r="6420" spans="2:11" s="256" customFormat="1" ht="13.5" customHeight="1" x14ac:dyDescent="0.2">
      <c r="B6420" s="268"/>
      <c r="C6420" s="268"/>
      <c r="D6420" s="268"/>
      <c r="E6420" s="268"/>
      <c r="F6420" s="268">
        <v>103.165789304008</v>
      </c>
      <c r="G6420" s="268">
        <v>103.18646250832001</v>
      </c>
      <c r="H6420" s="269">
        <v>3.4139505067974203E-2</v>
      </c>
      <c r="I6420" s="270" t="s">
        <v>278</v>
      </c>
      <c r="J6420" s="271">
        <v>8771</v>
      </c>
      <c r="K6420" s="272">
        <v>11258</v>
      </c>
    </row>
    <row r="6421" spans="2:11" s="256" customFormat="1" ht="13.5" customHeight="1" x14ac:dyDescent="0.2">
      <c r="B6421" s="268"/>
      <c r="C6421" s="268"/>
      <c r="D6421" s="268"/>
      <c r="E6421" s="268"/>
      <c r="F6421" s="268">
        <v>5.15116038372328E-2</v>
      </c>
      <c r="G6421" s="268">
        <v>5.2085101781731001E-2</v>
      </c>
      <c r="H6421" s="269"/>
      <c r="I6421" s="270" t="s">
        <v>240</v>
      </c>
      <c r="J6421" s="271">
        <v>8771</v>
      </c>
      <c r="K6421" s="272">
        <v>15705</v>
      </c>
    </row>
    <row r="6422" spans="2:11" s="256" customFormat="1" ht="13.5" customHeight="1" x14ac:dyDescent="0.2">
      <c r="B6422" s="268"/>
      <c r="C6422" s="268"/>
      <c r="D6422" s="268"/>
      <c r="E6422" s="268"/>
      <c r="F6422" s="268">
        <v>25.432873690532496</v>
      </c>
      <c r="G6422" s="268">
        <v>25.372629171121197</v>
      </c>
      <c r="H6422" s="269">
        <v>2.3579045407320999E-5</v>
      </c>
      <c r="I6422" s="270" t="s">
        <v>279</v>
      </c>
      <c r="J6422" s="271">
        <v>8771</v>
      </c>
      <c r="K6422" s="272">
        <v>16144</v>
      </c>
    </row>
    <row r="6423" spans="2:11" s="256" customFormat="1" ht="13.5" customHeight="1" x14ac:dyDescent="0.2">
      <c r="B6423" s="273"/>
      <c r="C6423" s="273"/>
      <c r="D6423" s="273"/>
      <c r="E6423" s="273"/>
      <c r="F6423" s="273">
        <v>0.79393405548369111</v>
      </c>
      <c r="G6423" s="273">
        <v>0.77602832652972498</v>
      </c>
      <c r="H6423" s="274"/>
      <c r="I6423" s="275" t="s">
        <v>508</v>
      </c>
      <c r="J6423" s="271">
        <v>8771</v>
      </c>
      <c r="K6423" s="272">
        <v>12755</v>
      </c>
    </row>
    <row r="6424" spans="2:11" s="256" customFormat="1" ht="13.5" customHeight="1" x14ac:dyDescent="0.2">
      <c r="B6424" s="273"/>
      <c r="C6424" s="273"/>
      <c r="D6424" s="273"/>
      <c r="E6424" s="273"/>
      <c r="F6424" s="273">
        <v>0</v>
      </c>
      <c r="G6424" s="273">
        <v>0</v>
      </c>
      <c r="H6424" s="274"/>
      <c r="I6424" s="275" t="s">
        <v>509</v>
      </c>
      <c r="J6424" s="271">
        <v>8771</v>
      </c>
      <c r="K6424" s="272">
        <v>12359</v>
      </c>
    </row>
    <row r="6425" spans="2:11" s="256" customFormat="1" ht="26.25" customHeight="1" x14ac:dyDescent="0.2"/>
    <row r="6426" spans="2:11" s="256" customFormat="1" ht="22.5" customHeight="1" x14ac:dyDescent="0.2">
      <c r="B6426" s="257"/>
      <c r="C6426" s="258"/>
      <c r="D6426" s="258"/>
      <c r="E6426" s="258"/>
      <c r="F6426" s="258"/>
      <c r="G6426" s="259"/>
      <c r="H6426" s="260" t="s">
        <v>462</v>
      </c>
      <c r="I6426" s="261"/>
      <c r="J6426" s="262" t="s">
        <v>228</v>
      </c>
      <c r="K6426" s="262" t="s">
        <v>229</v>
      </c>
    </row>
    <row r="6427" spans="2:11" s="256" customFormat="1" ht="13.5" customHeight="1" x14ac:dyDescent="0.2">
      <c r="B6427" s="263"/>
      <c r="C6427" s="264"/>
      <c r="D6427" s="264"/>
      <c r="E6427" s="264"/>
      <c r="F6427" s="369" t="s">
        <v>705</v>
      </c>
      <c r="G6427" s="369"/>
      <c r="H6427" s="369"/>
      <c r="I6427" s="261"/>
      <c r="J6427" s="261"/>
      <c r="K6427" s="265"/>
    </row>
    <row r="6428" spans="2:11" s="256" customFormat="1" ht="13.5" customHeight="1" x14ac:dyDescent="0.2">
      <c r="B6428" s="367" t="s">
        <v>231</v>
      </c>
      <c r="C6428" s="367"/>
      <c r="D6428" s="367" t="s">
        <v>232</v>
      </c>
      <c r="E6428" s="367"/>
      <c r="F6428" s="266" t="s">
        <v>232</v>
      </c>
      <c r="G6428" s="266" t="s">
        <v>232</v>
      </c>
      <c r="H6428" s="368" t="s">
        <v>231</v>
      </c>
      <c r="I6428" s="267" t="s">
        <v>233</v>
      </c>
      <c r="J6428" s="261"/>
      <c r="K6428" s="265"/>
    </row>
    <row r="6429" spans="2:11" s="256" customFormat="1" ht="13.5" customHeight="1" x14ac:dyDescent="0.2">
      <c r="B6429" s="266" t="s">
        <v>234</v>
      </c>
      <c r="C6429" s="266" t="s">
        <v>235</v>
      </c>
      <c r="D6429" s="266" t="s">
        <v>234</v>
      </c>
      <c r="E6429" s="266" t="s">
        <v>235</v>
      </c>
      <c r="F6429" s="266" t="s">
        <v>592</v>
      </c>
      <c r="G6429" s="266" t="s">
        <v>594</v>
      </c>
      <c r="H6429" s="368"/>
      <c r="I6429" s="261"/>
      <c r="J6429" s="261"/>
      <c r="K6429" s="265"/>
    </row>
    <row r="6430" spans="2:11" s="256" customFormat="1" ht="13.5" customHeight="1" x14ac:dyDescent="0.2">
      <c r="B6430" s="268">
        <v>5.5</v>
      </c>
      <c r="C6430" s="268">
        <v>3.5</v>
      </c>
      <c r="D6430" s="268"/>
      <c r="E6430" s="268"/>
      <c r="F6430" s="268">
        <v>36.110079478998301</v>
      </c>
      <c r="G6430" s="268">
        <v>36.128598533673895</v>
      </c>
      <c r="H6430" s="269">
        <v>4.4110678045373</v>
      </c>
      <c r="I6430" s="270" t="s">
        <v>236</v>
      </c>
      <c r="J6430" s="271">
        <v>8798</v>
      </c>
      <c r="K6430" s="272">
        <v>13591</v>
      </c>
    </row>
    <row r="6431" spans="2:11" s="256" customFormat="1" ht="13.5" customHeight="1" x14ac:dyDescent="0.2">
      <c r="B6431" s="268"/>
      <c r="C6431" s="268"/>
      <c r="D6431" s="268"/>
      <c r="E6431" s="268"/>
      <c r="F6431" s="268">
        <v>36.110079478998301</v>
      </c>
      <c r="G6431" s="268">
        <v>36.128598533673895</v>
      </c>
      <c r="H6431" s="269">
        <v>4.4110678045373</v>
      </c>
      <c r="I6431" s="270" t="s">
        <v>250</v>
      </c>
      <c r="J6431" s="271">
        <v>8798</v>
      </c>
      <c r="K6431" s="272">
        <v>19967</v>
      </c>
    </row>
    <row r="6432" spans="2:11" s="256" customFormat="1" ht="13.5" customHeight="1" x14ac:dyDescent="0.2">
      <c r="B6432" s="273"/>
      <c r="C6432" s="273"/>
      <c r="D6432" s="273"/>
      <c r="E6432" s="273"/>
      <c r="F6432" s="273">
        <v>17.647172183209598</v>
      </c>
      <c r="G6432" s="273">
        <v>17.617052199080696</v>
      </c>
      <c r="H6432" s="274">
        <v>5.22021032560676</v>
      </c>
      <c r="I6432" s="275" t="s">
        <v>251</v>
      </c>
      <c r="J6432" s="271">
        <v>8798</v>
      </c>
      <c r="K6432" s="272">
        <v>15744</v>
      </c>
    </row>
    <row r="6433" spans="2:11" s="256" customFormat="1" ht="13.5" customHeight="1" x14ac:dyDescent="0.2">
      <c r="B6433" s="273"/>
      <c r="C6433" s="273"/>
      <c r="D6433" s="273"/>
      <c r="E6433" s="273"/>
      <c r="F6433" s="273">
        <v>14.2519354642351</v>
      </c>
      <c r="G6433" s="273">
        <v>14.309048493254299</v>
      </c>
      <c r="H6433" s="274">
        <v>3.3647975639424001</v>
      </c>
      <c r="I6433" s="275" t="s">
        <v>252</v>
      </c>
      <c r="J6433" s="271">
        <v>8798</v>
      </c>
      <c r="K6433" s="272">
        <v>13462</v>
      </c>
    </row>
    <row r="6434" spans="2:11" s="256" customFormat="1" ht="13.5" customHeight="1" x14ac:dyDescent="0.2">
      <c r="B6434" s="273"/>
      <c r="C6434" s="273"/>
      <c r="D6434" s="273"/>
      <c r="E6434" s="273"/>
      <c r="F6434" s="273">
        <v>3.6805150780395501</v>
      </c>
      <c r="G6434" s="273">
        <v>3.6636413280371296</v>
      </c>
      <c r="H6434" s="274">
        <v>4.6914319675420799</v>
      </c>
      <c r="I6434" s="275" t="s">
        <v>253</v>
      </c>
      <c r="J6434" s="271">
        <v>8798</v>
      </c>
      <c r="K6434" s="272">
        <v>15544</v>
      </c>
    </row>
    <row r="6435" spans="2:11" s="256" customFormat="1" ht="13.5" customHeight="1" x14ac:dyDescent="0.2">
      <c r="B6435" s="273"/>
      <c r="C6435" s="273"/>
      <c r="D6435" s="273"/>
      <c r="E6435" s="273"/>
      <c r="F6435" s="273">
        <v>0.236441200298599</v>
      </c>
      <c r="G6435" s="273">
        <v>0.23522619988021201</v>
      </c>
      <c r="H6435" s="274">
        <v>4.3923715135995591</v>
      </c>
      <c r="I6435" s="275" t="s">
        <v>254</v>
      </c>
      <c r="J6435" s="271">
        <v>8798</v>
      </c>
      <c r="K6435" s="272">
        <v>12978</v>
      </c>
    </row>
    <row r="6436" spans="2:11" s="256" customFormat="1" ht="13.5" customHeight="1" x14ac:dyDescent="0.2">
      <c r="B6436" s="268">
        <v>4.5</v>
      </c>
      <c r="C6436" s="268">
        <v>2.5</v>
      </c>
      <c r="D6436" s="268"/>
      <c r="E6436" s="268"/>
      <c r="F6436" s="268">
        <v>35.291162195438794</v>
      </c>
      <c r="G6436" s="268">
        <v>34.961562953682296</v>
      </c>
      <c r="H6436" s="269">
        <v>3.50716451380179</v>
      </c>
      <c r="I6436" s="270" t="s">
        <v>237</v>
      </c>
      <c r="J6436" s="271">
        <v>8798</v>
      </c>
      <c r="K6436" s="272">
        <v>17726</v>
      </c>
    </row>
    <row r="6437" spans="2:11" s="256" customFormat="1" ht="13.5" customHeight="1" x14ac:dyDescent="0.2">
      <c r="B6437" s="273"/>
      <c r="C6437" s="273"/>
      <c r="D6437" s="273"/>
      <c r="E6437" s="273"/>
      <c r="F6437" s="273">
        <v>1.6444561604664298</v>
      </c>
      <c r="G6437" s="273">
        <v>1.30004287391733</v>
      </c>
      <c r="H6437" s="274">
        <v>0</v>
      </c>
      <c r="I6437" s="275" t="s">
        <v>255</v>
      </c>
      <c r="J6437" s="271">
        <v>8798</v>
      </c>
      <c r="K6437" s="272">
        <v>17727</v>
      </c>
    </row>
    <row r="6438" spans="2:11" s="256" customFormat="1" ht="13.5" customHeight="1" x14ac:dyDescent="0.2">
      <c r="B6438" s="268"/>
      <c r="C6438" s="268"/>
      <c r="D6438" s="268"/>
      <c r="E6438" s="268"/>
      <c r="F6438" s="268">
        <v>33.646706034972404</v>
      </c>
      <c r="G6438" s="268">
        <v>33.661520079764998</v>
      </c>
      <c r="H6438" s="269">
        <v>3.6785744070762099</v>
      </c>
      <c r="I6438" s="270" t="s">
        <v>256</v>
      </c>
      <c r="J6438" s="271">
        <v>8798</v>
      </c>
      <c r="K6438" s="272">
        <v>13592</v>
      </c>
    </row>
    <row r="6439" spans="2:11" s="256" customFormat="1" ht="13.5" customHeight="1" x14ac:dyDescent="0.2">
      <c r="B6439" s="273"/>
      <c r="C6439" s="273"/>
      <c r="D6439" s="273"/>
      <c r="E6439" s="273"/>
      <c r="F6439" s="273">
        <v>5.0743467034231893</v>
      </c>
      <c r="G6439" s="273">
        <v>5.0665733140257698</v>
      </c>
      <c r="H6439" s="274">
        <v>0.44177590434192898</v>
      </c>
      <c r="I6439" s="275" t="s">
        <v>257</v>
      </c>
      <c r="J6439" s="271">
        <v>8798</v>
      </c>
      <c r="K6439" s="272">
        <v>11566</v>
      </c>
    </row>
    <row r="6440" spans="2:11" s="256" customFormat="1" ht="13.5" customHeight="1" x14ac:dyDescent="0.2">
      <c r="B6440" s="273"/>
      <c r="C6440" s="273"/>
      <c r="D6440" s="273"/>
      <c r="E6440" s="273"/>
      <c r="F6440" s="273">
        <v>17.857251184667799</v>
      </c>
      <c r="G6440" s="273">
        <v>17.842002061012799</v>
      </c>
      <c r="H6440" s="274">
        <v>4.5074590028080497</v>
      </c>
      <c r="I6440" s="275" t="s">
        <v>258</v>
      </c>
      <c r="J6440" s="271">
        <v>8798</v>
      </c>
      <c r="K6440" s="272">
        <v>13419</v>
      </c>
    </row>
    <row r="6441" spans="2:11" s="256" customFormat="1" ht="13.5" customHeight="1" x14ac:dyDescent="0.2">
      <c r="B6441" s="273"/>
      <c r="C6441" s="273"/>
      <c r="D6441" s="273"/>
      <c r="E6441" s="273"/>
      <c r="F6441" s="273">
        <v>0</v>
      </c>
      <c r="G6441" s="273">
        <v>0</v>
      </c>
      <c r="H6441" s="274"/>
      <c r="I6441" s="275" t="s">
        <v>259</v>
      </c>
      <c r="J6441" s="271">
        <v>8798</v>
      </c>
      <c r="K6441" s="272">
        <v>11568</v>
      </c>
    </row>
    <row r="6442" spans="2:11" s="256" customFormat="1" ht="13.5" customHeight="1" x14ac:dyDescent="0.2">
      <c r="B6442" s="273"/>
      <c r="C6442" s="273"/>
      <c r="D6442" s="273"/>
      <c r="E6442" s="273"/>
      <c r="F6442" s="273">
        <v>4.99369736465919</v>
      </c>
      <c r="G6442" s="273">
        <v>5.0051664975040202</v>
      </c>
      <c r="H6442" s="274">
        <v>4.4692632198077193</v>
      </c>
      <c r="I6442" s="275" t="s">
        <v>260</v>
      </c>
      <c r="J6442" s="271">
        <v>8798</v>
      </c>
      <c r="K6442" s="272">
        <v>12479</v>
      </c>
    </row>
    <row r="6443" spans="2:11" s="256" customFormat="1" ht="13.5" customHeight="1" x14ac:dyDescent="0.2">
      <c r="B6443" s="273"/>
      <c r="C6443" s="273"/>
      <c r="D6443" s="273"/>
      <c r="E6443" s="273"/>
      <c r="F6443" s="273">
        <v>1.25712364767734</v>
      </c>
      <c r="G6443" s="273">
        <v>1.2543475615690198</v>
      </c>
      <c r="H6443" s="274">
        <v>1.72864869774964</v>
      </c>
      <c r="I6443" s="275" t="s">
        <v>261</v>
      </c>
      <c r="J6443" s="271">
        <v>8798</v>
      </c>
      <c r="K6443" s="272">
        <v>12480</v>
      </c>
    </row>
    <row r="6444" spans="2:11" s="256" customFormat="1" ht="13.5" customHeight="1" x14ac:dyDescent="0.2">
      <c r="B6444" s="273"/>
      <c r="C6444" s="273"/>
      <c r="D6444" s="273"/>
      <c r="E6444" s="273"/>
      <c r="F6444" s="273">
        <v>0.8503173048960091</v>
      </c>
      <c r="G6444" s="273">
        <v>0.87382765537405505</v>
      </c>
      <c r="H6444" s="274">
        <v>4.0261342307865</v>
      </c>
      <c r="I6444" s="275" t="s">
        <v>262</v>
      </c>
      <c r="J6444" s="271">
        <v>8798</v>
      </c>
      <c r="K6444" s="272">
        <v>11578</v>
      </c>
    </row>
    <row r="6445" spans="2:11" s="256" customFormat="1" ht="13.5" customHeight="1" x14ac:dyDescent="0.2">
      <c r="B6445" s="273"/>
      <c r="C6445" s="273"/>
      <c r="D6445" s="273"/>
      <c r="E6445" s="273"/>
      <c r="F6445" s="273">
        <v>0</v>
      </c>
      <c r="G6445" s="273">
        <v>0</v>
      </c>
      <c r="H6445" s="274"/>
      <c r="I6445" s="275" t="s">
        <v>263</v>
      </c>
      <c r="J6445" s="271">
        <v>8798</v>
      </c>
      <c r="K6445" s="272">
        <v>12497</v>
      </c>
    </row>
    <row r="6446" spans="2:11" s="256" customFormat="1" ht="13.5" customHeight="1" x14ac:dyDescent="0.2">
      <c r="B6446" s="273"/>
      <c r="C6446" s="273"/>
      <c r="D6446" s="273"/>
      <c r="E6446" s="273"/>
      <c r="F6446" s="273">
        <v>1.7960655878558101</v>
      </c>
      <c r="G6446" s="273">
        <v>1.7969531611374201</v>
      </c>
      <c r="H6446" s="274">
        <v>7.2264415075015194</v>
      </c>
      <c r="I6446" s="275" t="s">
        <v>264</v>
      </c>
      <c r="J6446" s="271">
        <v>8798</v>
      </c>
      <c r="K6446" s="272">
        <v>15546</v>
      </c>
    </row>
    <row r="6447" spans="2:11" s="256" customFormat="1" ht="13.5" customHeight="1" x14ac:dyDescent="0.2">
      <c r="B6447" s="273"/>
      <c r="C6447" s="273"/>
      <c r="D6447" s="273">
        <v>4</v>
      </c>
      <c r="E6447" s="273">
        <v>0</v>
      </c>
      <c r="F6447" s="273">
        <v>1.81790424179306</v>
      </c>
      <c r="G6447" s="273">
        <v>1.82264982914185</v>
      </c>
      <c r="H6447" s="274">
        <v>0.08</v>
      </c>
      <c r="I6447" s="275" t="s">
        <v>265</v>
      </c>
      <c r="J6447" s="271">
        <v>8798</v>
      </c>
      <c r="K6447" s="272">
        <v>12481</v>
      </c>
    </row>
    <row r="6448" spans="2:11" s="256" customFormat="1" ht="13.5" customHeight="1" x14ac:dyDescent="0.2">
      <c r="B6448" s="268"/>
      <c r="C6448" s="268"/>
      <c r="D6448" s="268"/>
      <c r="E6448" s="268"/>
      <c r="F6448" s="268">
        <v>13.2838110956154</v>
      </c>
      <c r="G6448" s="268">
        <v>13.592917307714799</v>
      </c>
      <c r="H6448" s="269">
        <v>2.7796797017690502</v>
      </c>
      <c r="I6448" s="270" t="s">
        <v>266</v>
      </c>
      <c r="J6448" s="271">
        <v>8798</v>
      </c>
      <c r="K6448" s="272">
        <v>13594</v>
      </c>
    </row>
    <row r="6449" spans="2:11" s="256" customFormat="1" ht="13.5" customHeight="1" x14ac:dyDescent="0.2">
      <c r="B6449" s="273"/>
      <c r="C6449" s="273"/>
      <c r="D6449" s="273"/>
      <c r="E6449" s="273"/>
      <c r="F6449" s="273">
        <v>1.3653619941450901</v>
      </c>
      <c r="G6449" s="273">
        <v>1.3698013871511401</v>
      </c>
      <c r="H6449" s="274">
        <v>0.44158750842703803</v>
      </c>
      <c r="I6449" s="275" t="s">
        <v>267</v>
      </c>
      <c r="J6449" s="271">
        <v>8798</v>
      </c>
      <c r="K6449" s="272">
        <v>15609</v>
      </c>
    </row>
    <row r="6450" spans="2:11" s="256" customFormat="1" ht="13.5" customHeight="1" x14ac:dyDescent="0.2">
      <c r="B6450" s="273"/>
      <c r="C6450" s="273"/>
      <c r="D6450" s="273"/>
      <c r="E6450" s="273"/>
      <c r="F6450" s="273">
        <v>9.9806487358847313</v>
      </c>
      <c r="G6450" s="273">
        <v>10.279901981191198</v>
      </c>
      <c r="H6450" s="274">
        <v>3.2929399225792002</v>
      </c>
      <c r="I6450" s="275" t="s">
        <v>268</v>
      </c>
      <c r="J6450" s="271">
        <v>8798</v>
      </c>
      <c r="K6450" s="272">
        <v>11524</v>
      </c>
    </row>
    <row r="6451" spans="2:11" s="256" customFormat="1" ht="13.5" customHeight="1" x14ac:dyDescent="0.2">
      <c r="B6451" s="273"/>
      <c r="C6451" s="273"/>
      <c r="D6451" s="273"/>
      <c r="E6451" s="273"/>
      <c r="F6451" s="273">
        <v>0.57298674488387302</v>
      </c>
      <c r="G6451" s="273">
        <v>0.56781525446507797</v>
      </c>
      <c r="H6451" s="274">
        <v>4.6403239870710289</v>
      </c>
      <c r="I6451" s="275" t="s">
        <v>269</v>
      </c>
      <c r="J6451" s="271">
        <v>8798</v>
      </c>
      <c r="K6451" s="272">
        <v>15745</v>
      </c>
    </row>
    <row r="6452" spans="2:11" s="256" customFormat="1" ht="13.5" customHeight="1" x14ac:dyDescent="0.2">
      <c r="B6452" s="273"/>
      <c r="C6452" s="273"/>
      <c r="D6452" s="273"/>
      <c r="E6452" s="273"/>
      <c r="F6452" s="273">
        <v>0.308815190254915</v>
      </c>
      <c r="G6452" s="273">
        <v>0.31814952207814701</v>
      </c>
      <c r="H6452" s="274">
        <v>2.5817786057417398</v>
      </c>
      <c r="I6452" s="275" t="s">
        <v>270</v>
      </c>
      <c r="J6452" s="271">
        <v>8798</v>
      </c>
      <c r="K6452" s="272">
        <v>15545</v>
      </c>
    </row>
    <row r="6453" spans="2:11" s="256" customFormat="1" ht="13.5" customHeight="1" x14ac:dyDescent="0.2">
      <c r="B6453" s="268"/>
      <c r="C6453" s="268"/>
      <c r="D6453" s="268"/>
      <c r="E6453" s="268"/>
      <c r="F6453" s="268">
        <v>9.8127682579678215</v>
      </c>
      <c r="G6453" s="268">
        <v>9.7787556073861897</v>
      </c>
      <c r="H6453" s="269">
        <v>0</v>
      </c>
      <c r="I6453" s="270" t="s">
        <v>238</v>
      </c>
      <c r="J6453" s="271">
        <v>8798</v>
      </c>
      <c r="K6453" s="272">
        <v>13595</v>
      </c>
    </row>
    <row r="6454" spans="2:11" s="256" customFormat="1" ht="13.5" customHeight="1" x14ac:dyDescent="0.2">
      <c r="B6454" s="273"/>
      <c r="C6454" s="273"/>
      <c r="D6454" s="273"/>
      <c r="E6454" s="273"/>
      <c r="F6454" s="273">
        <v>0</v>
      </c>
      <c r="G6454" s="273">
        <v>0</v>
      </c>
      <c r="H6454" s="274"/>
      <c r="I6454" s="275" t="s">
        <v>271</v>
      </c>
      <c r="J6454" s="271">
        <v>8798</v>
      </c>
      <c r="K6454" s="272">
        <v>15610</v>
      </c>
    </row>
    <row r="6455" spans="2:11" s="256" customFormat="1" ht="13.5" customHeight="1" x14ac:dyDescent="0.2">
      <c r="B6455" s="273"/>
      <c r="C6455" s="273"/>
      <c r="D6455" s="273"/>
      <c r="E6455" s="273"/>
      <c r="F6455" s="273">
        <v>4.5178013346404695</v>
      </c>
      <c r="G6455" s="273">
        <v>4.4997650319048299</v>
      </c>
      <c r="H6455" s="274"/>
      <c r="I6455" s="275" t="s">
        <v>246</v>
      </c>
      <c r="J6455" s="271">
        <v>8798</v>
      </c>
      <c r="K6455" s="272">
        <v>15611</v>
      </c>
    </row>
    <row r="6456" spans="2:11" s="256" customFormat="1" ht="13.5" customHeight="1" x14ac:dyDescent="0.2">
      <c r="B6456" s="273"/>
      <c r="C6456" s="273"/>
      <c r="D6456" s="273"/>
      <c r="E6456" s="273"/>
      <c r="F6456" s="273">
        <v>5.0597020487180293</v>
      </c>
      <c r="G6456" s="273">
        <v>5.0428113351924688</v>
      </c>
      <c r="H6456" s="274"/>
      <c r="I6456" s="275" t="s">
        <v>272</v>
      </c>
      <c r="J6456" s="271">
        <v>8798</v>
      </c>
      <c r="K6456" s="272">
        <v>15608</v>
      </c>
    </row>
    <row r="6457" spans="2:11" s="256" customFormat="1" ht="13.5" customHeight="1" x14ac:dyDescent="0.2">
      <c r="B6457" s="268"/>
      <c r="C6457" s="268"/>
      <c r="D6457" s="268">
        <v>4.5</v>
      </c>
      <c r="E6457" s="268">
        <v>0</v>
      </c>
      <c r="F6457" s="268">
        <v>2.2414392137498198</v>
      </c>
      <c r="G6457" s="268">
        <v>2.2617655724733399</v>
      </c>
      <c r="H6457" s="269">
        <v>0</v>
      </c>
      <c r="I6457" s="270" t="s">
        <v>273</v>
      </c>
      <c r="J6457" s="271">
        <v>8798</v>
      </c>
      <c r="K6457" s="272">
        <v>15584</v>
      </c>
    </row>
    <row r="6458" spans="2:11" s="256" customFormat="1" ht="13.5" customHeight="1" x14ac:dyDescent="0.2">
      <c r="B6458" s="268"/>
      <c r="C6458" s="268"/>
      <c r="D6458" s="268">
        <v>3.5</v>
      </c>
      <c r="E6458" s="268">
        <v>0</v>
      </c>
      <c r="F6458" s="268">
        <v>3.2607397582298501</v>
      </c>
      <c r="G6458" s="268">
        <v>3.2764000250693899</v>
      </c>
      <c r="H6458" s="269"/>
      <c r="I6458" s="270" t="s">
        <v>274</v>
      </c>
      <c r="J6458" s="271">
        <v>8798</v>
      </c>
      <c r="K6458" s="272">
        <v>17728</v>
      </c>
    </row>
    <row r="6459" spans="2:11" s="256" customFormat="1" ht="13.5" customHeight="1" x14ac:dyDescent="0.2">
      <c r="B6459" s="268"/>
      <c r="C6459" s="268"/>
      <c r="D6459" s="268"/>
      <c r="E6459" s="268"/>
      <c r="F6459" s="268">
        <v>-10.684385500516498</v>
      </c>
      <c r="G6459" s="268">
        <v>-10.721568819322799</v>
      </c>
      <c r="H6459" s="269"/>
      <c r="I6459" s="270" t="s">
        <v>275</v>
      </c>
      <c r="J6459" s="271">
        <v>8798</v>
      </c>
      <c r="K6459" s="272">
        <v>15624</v>
      </c>
    </row>
    <row r="6460" spans="2:11" s="256" customFormat="1" ht="13.5" customHeight="1" x14ac:dyDescent="0.2">
      <c r="B6460" s="268"/>
      <c r="C6460" s="268"/>
      <c r="D6460" s="268">
        <v>10</v>
      </c>
      <c r="E6460" s="268">
        <v>1</v>
      </c>
      <c r="F6460" s="268">
        <v>2.7004545909132101</v>
      </c>
      <c r="G6460" s="268">
        <v>2.3572920367466401</v>
      </c>
      <c r="H6460" s="269">
        <v>0</v>
      </c>
      <c r="I6460" s="270" t="s">
        <v>276</v>
      </c>
      <c r="J6460" s="271">
        <v>8798</v>
      </c>
      <c r="K6460" s="272">
        <v>15644</v>
      </c>
    </row>
    <row r="6461" spans="2:11" s="256" customFormat="1" ht="13.5" customHeight="1" x14ac:dyDescent="0.2">
      <c r="B6461" s="268"/>
      <c r="C6461" s="268"/>
      <c r="D6461" s="268">
        <v>39</v>
      </c>
      <c r="E6461" s="268">
        <v>33</v>
      </c>
      <c r="F6461" s="268">
        <v>37.986120671601995</v>
      </c>
      <c r="G6461" s="268">
        <v>38.372481768032003</v>
      </c>
      <c r="H6461" s="269">
        <v>3.7734640794769696</v>
      </c>
      <c r="I6461" s="270" t="s">
        <v>239</v>
      </c>
      <c r="J6461" s="271">
        <v>8798</v>
      </c>
      <c r="K6461" s="272">
        <v>15704</v>
      </c>
    </row>
    <row r="6462" spans="2:11" s="256" customFormat="1" ht="13.5" customHeight="1" x14ac:dyDescent="0.2">
      <c r="B6462" s="268"/>
      <c r="C6462" s="268"/>
      <c r="D6462" s="268"/>
      <c r="E6462" s="268"/>
      <c r="F6462" s="268">
        <v>14.7215180029424</v>
      </c>
      <c r="G6462" s="268">
        <v>14.788422846901998</v>
      </c>
      <c r="H6462" s="269">
        <v>2.48293417397125</v>
      </c>
      <c r="I6462" s="270" t="s">
        <v>277</v>
      </c>
      <c r="J6462" s="271">
        <v>8798</v>
      </c>
      <c r="K6462" s="272">
        <v>15749</v>
      </c>
    </row>
    <row r="6463" spans="2:11" s="256" customFormat="1" ht="13.5" customHeight="1" x14ac:dyDescent="0.2">
      <c r="B6463" s="268"/>
      <c r="C6463" s="268"/>
      <c r="D6463" s="268"/>
      <c r="E6463" s="268"/>
      <c r="F6463" s="268">
        <v>99.999999999999901</v>
      </c>
      <c r="G6463" s="268">
        <v>100</v>
      </c>
      <c r="H6463" s="269">
        <v>3.1998066077637497</v>
      </c>
      <c r="I6463" s="270" t="s">
        <v>278</v>
      </c>
      <c r="J6463" s="271">
        <v>8798</v>
      </c>
      <c r="K6463" s="272">
        <v>11258</v>
      </c>
    </row>
    <row r="6464" spans="2:11" s="256" customFormat="1" ht="13.5" customHeight="1" x14ac:dyDescent="0.2">
      <c r="B6464" s="268"/>
      <c r="C6464" s="268"/>
      <c r="D6464" s="268">
        <v>49</v>
      </c>
      <c r="E6464" s="268">
        <v>39</v>
      </c>
      <c r="F6464" s="268">
        <v>41.944132065445594</v>
      </c>
      <c r="G6464" s="268">
        <v>41.895428961270497</v>
      </c>
      <c r="H6464" s="269">
        <v>4.1831221754085703</v>
      </c>
      <c r="I6464" s="270" t="s">
        <v>240</v>
      </c>
      <c r="J6464" s="271">
        <v>8798</v>
      </c>
      <c r="K6464" s="272">
        <v>15705</v>
      </c>
    </row>
    <row r="6465" spans="2:11" s="256" customFormat="1" ht="13.5" customHeight="1" x14ac:dyDescent="0.2">
      <c r="B6465" s="268"/>
      <c r="C6465" s="268"/>
      <c r="D6465" s="268"/>
      <c r="E6465" s="268"/>
      <c r="F6465" s="268">
        <v>12.4057845642477</v>
      </c>
      <c r="G6465" s="268">
        <v>12.439393872022199</v>
      </c>
      <c r="H6465" s="269">
        <v>1.5387315143187099</v>
      </c>
      <c r="I6465" s="270" t="s">
        <v>279</v>
      </c>
      <c r="J6465" s="271">
        <v>8798</v>
      </c>
      <c r="K6465" s="272">
        <v>16144</v>
      </c>
    </row>
    <row r="6466" spans="2:11" s="256" customFormat="1" ht="13.5" customHeight="1" x14ac:dyDescent="0.2">
      <c r="B6466" s="273"/>
      <c r="C6466" s="273"/>
      <c r="D6466" s="273"/>
      <c r="E6466" s="273"/>
      <c r="F6466" s="273">
        <v>1.05599843044678</v>
      </c>
      <c r="G6466" s="273">
        <v>1.0572491628293099</v>
      </c>
      <c r="H6466" s="274"/>
      <c r="I6466" s="275" t="s">
        <v>508</v>
      </c>
      <c r="J6466" s="271">
        <v>8798</v>
      </c>
      <c r="K6466" s="272">
        <v>12755</v>
      </c>
    </row>
    <row r="6467" spans="2:11" s="256" customFormat="1" ht="13.5" customHeight="1" x14ac:dyDescent="0.2">
      <c r="B6467" s="273"/>
      <c r="C6467" s="273"/>
      <c r="D6467" s="273"/>
      <c r="E6467" s="273"/>
      <c r="F6467" s="273">
        <v>0.29401555321547201</v>
      </c>
      <c r="G6467" s="273">
        <v>0.303630313421547</v>
      </c>
      <c r="H6467" s="274">
        <v>3.06703891065801</v>
      </c>
      <c r="I6467" s="275" t="s">
        <v>509</v>
      </c>
      <c r="J6467" s="271">
        <v>8798</v>
      </c>
      <c r="K6467" s="272">
        <v>12359</v>
      </c>
    </row>
    <row r="6468" spans="2:11" s="256" customFormat="1" ht="26.25" customHeight="1" x14ac:dyDescent="0.2"/>
    <row r="6469" spans="2:11" s="256" customFormat="1" ht="13.5" customHeight="1" x14ac:dyDescent="0.2">
      <c r="B6469" s="257"/>
      <c r="C6469" s="258"/>
      <c r="D6469" s="258"/>
      <c r="E6469" s="258"/>
      <c r="F6469" s="258"/>
      <c r="G6469" s="259"/>
      <c r="H6469" s="260" t="s">
        <v>463</v>
      </c>
      <c r="I6469" s="261"/>
      <c r="J6469" s="262" t="s">
        <v>228</v>
      </c>
      <c r="K6469" s="262" t="s">
        <v>229</v>
      </c>
    </row>
    <row r="6470" spans="2:11" s="256" customFormat="1" ht="13.5" customHeight="1" x14ac:dyDescent="0.2">
      <c r="B6470" s="263"/>
      <c r="C6470" s="264"/>
      <c r="D6470" s="264"/>
      <c r="E6470" s="264"/>
      <c r="F6470" s="369" t="s">
        <v>706</v>
      </c>
      <c r="G6470" s="369"/>
      <c r="H6470" s="369"/>
      <c r="I6470" s="261"/>
      <c r="J6470" s="261"/>
      <c r="K6470" s="265"/>
    </row>
    <row r="6471" spans="2:11" s="256" customFormat="1" ht="13.5" customHeight="1" x14ac:dyDescent="0.2">
      <c r="B6471" s="367" t="s">
        <v>231</v>
      </c>
      <c r="C6471" s="367"/>
      <c r="D6471" s="367" t="s">
        <v>232</v>
      </c>
      <c r="E6471" s="367"/>
      <c r="F6471" s="266" t="s">
        <v>232</v>
      </c>
      <c r="G6471" s="266" t="s">
        <v>232</v>
      </c>
      <c r="H6471" s="368" t="s">
        <v>231</v>
      </c>
      <c r="I6471" s="267" t="s">
        <v>233</v>
      </c>
      <c r="J6471" s="261"/>
      <c r="K6471" s="265"/>
    </row>
    <row r="6472" spans="2:11" s="256" customFormat="1" ht="13.5" customHeight="1" x14ac:dyDescent="0.2">
      <c r="B6472" s="266" t="s">
        <v>234</v>
      </c>
      <c r="C6472" s="266" t="s">
        <v>235</v>
      </c>
      <c r="D6472" s="266" t="s">
        <v>234</v>
      </c>
      <c r="E6472" s="266" t="s">
        <v>235</v>
      </c>
      <c r="F6472" s="266" t="s">
        <v>592</v>
      </c>
      <c r="G6472" s="266" t="s">
        <v>594</v>
      </c>
      <c r="H6472" s="368"/>
      <c r="I6472" s="261"/>
      <c r="J6472" s="261"/>
      <c r="K6472" s="265"/>
    </row>
    <row r="6473" spans="2:11" s="256" customFormat="1" ht="13.5" customHeight="1" x14ac:dyDescent="0.2">
      <c r="B6473" s="268">
        <v>5.5</v>
      </c>
      <c r="C6473" s="268">
        <v>3.5</v>
      </c>
      <c r="D6473" s="268"/>
      <c r="E6473" s="268"/>
      <c r="F6473" s="268">
        <v>41.3931924936944</v>
      </c>
      <c r="G6473" s="268">
        <v>41.25541452684309</v>
      </c>
      <c r="H6473" s="269">
        <v>4.4358605546342202</v>
      </c>
      <c r="I6473" s="270" t="s">
        <v>236</v>
      </c>
      <c r="J6473" s="271">
        <v>8801</v>
      </c>
      <c r="K6473" s="272">
        <v>13591</v>
      </c>
    </row>
    <row r="6474" spans="2:11" s="256" customFormat="1" ht="13.5" customHeight="1" x14ac:dyDescent="0.2">
      <c r="B6474" s="268"/>
      <c r="C6474" s="268"/>
      <c r="D6474" s="268"/>
      <c r="E6474" s="268"/>
      <c r="F6474" s="268">
        <v>41.3931924936944</v>
      </c>
      <c r="G6474" s="268">
        <v>41.25541452684309</v>
      </c>
      <c r="H6474" s="269">
        <v>4.4358605546342202</v>
      </c>
      <c r="I6474" s="270" t="s">
        <v>250</v>
      </c>
      <c r="J6474" s="271">
        <v>8801</v>
      </c>
      <c r="K6474" s="272">
        <v>19967</v>
      </c>
    </row>
    <row r="6475" spans="2:11" s="256" customFormat="1" ht="13.5" customHeight="1" x14ac:dyDescent="0.2">
      <c r="B6475" s="273"/>
      <c r="C6475" s="273"/>
      <c r="D6475" s="273"/>
      <c r="E6475" s="273"/>
      <c r="F6475" s="273">
        <v>19.857309207818503</v>
      </c>
      <c r="G6475" s="273">
        <v>19.7505865453385</v>
      </c>
      <c r="H6475" s="274">
        <v>5.2168126209213197</v>
      </c>
      <c r="I6475" s="275" t="s">
        <v>251</v>
      </c>
      <c r="J6475" s="271">
        <v>8801</v>
      </c>
      <c r="K6475" s="272">
        <v>15744</v>
      </c>
    </row>
    <row r="6476" spans="2:11" s="256" customFormat="1" ht="13.5" customHeight="1" x14ac:dyDescent="0.2">
      <c r="B6476" s="273"/>
      <c r="C6476" s="273"/>
      <c r="D6476" s="273"/>
      <c r="E6476" s="273"/>
      <c r="F6476" s="273">
        <v>15.674756440344998</v>
      </c>
      <c r="G6476" s="273">
        <v>15.672597579893399</v>
      </c>
      <c r="H6476" s="274">
        <v>3.42376408147372</v>
      </c>
      <c r="I6476" s="275" t="s">
        <v>252</v>
      </c>
      <c r="J6476" s="271">
        <v>8801</v>
      </c>
      <c r="K6476" s="272">
        <v>13462</v>
      </c>
    </row>
    <row r="6477" spans="2:11" s="256" customFormat="1" ht="13.5" customHeight="1" x14ac:dyDescent="0.2">
      <c r="B6477" s="273"/>
      <c r="C6477" s="273"/>
      <c r="D6477" s="273"/>
      <c r="E6477" s="273"/>
      <c r="F6477" s="273">
        <v>4.8953451902018292</v>
      </c>
      <c r="G6477" s="273">
        <v>4.8625489011884895</v>
      </c>
      <c r="H6477" s="274">
        <v>4.6429092846681597</v>
      </c>
      <c r="I6477" s="275" t="s">
        <v>253</v>
      </c>
      <c r="J6477" s="271">
        <v>8801</v>
      </c>
      <c r="K6477" s="272">
        <v>15544</v>
      </c>
    </row>
    <row r="6478" spans="2:11" s="256" customFormat="1" ht="13.5" customHeight="1" x14ac:dyDescent="0.2">
      <c r="B6478" s="273"/>
      <c r="C6478" s="273"/>
      <c r="D6478" s="273"/>
      <c r="E6478" s="273"/>
      <c r="F6478" s="273">
        <v>0.28534017751882701</v>
      </c>
      <c r="G6478" s="273">
        <v>0.282863604479204</v>
      </c>
      <c r="H6478" s="274">
        <v>4.1108096588371295</v>
      </c>
      <c r="I6478" s="275" t="s">
        <v>254</v>
      </c>
      <c r="J6478" s="271">
        <v>8801</v>
      </c>
      <c r="K6478" s="272">
        <v>12978</v>
      </c>
    </row>
    <row r="6479" spans="2:11" s="256" customFormat="1" ht="13.5" customHeight="1" x14ac:dyDescent="0.2">
      <c r="B6479" s="268">
        <v>4.5</v>
      </c>
      <c r="C6479" s="268">
        <v>2.5</v>
      </c>
      <c r="D6479" s="268"/>
      <c r="E6479" s="268"/>
      <c r="F6479" s="268">
        <v>43.407242932965694</v>
      </c>
      <c r="G6479" s="268">
        <v>43.548233252490498</v>
      </c>
      <c r="H6479" s="269">
        <v>3.5933163823741299</v>
      </c>
      <c r="I6479" s="270" t="s">
        <v>237</v>
      </c>
      <c r="J6479" s="271">
        <v>8801</v>
      </c>
      <c r="K6479" s="272">
        <v>17726</v>
      </c>
    </row>
    <row r="6480" spans="2:11" s="256" customFormat="1" ht="13.5" customHeight="1" x14ac:dyDescent="0.2">
      <c r="B6480" s="273"/>
      <c r="C6480" s="273"/>
      <c r="D6480" s="273"/>
      <c r="E6480" s="273"/>
      <c r="F6480" s="273">
        <v>1.40980254017039</v>
      </c>
      <c r="G6480" s="273">
        <v>1.7036722439279299</v>
      </c>
      <c r="H6480" s="274"/>
      <c r="I6480" s="275" t="s">
        <v>255</v>
      </c>
      <c r="J6480" s="271">
        <v>8801</v>
      </c>
      <c r="K6480" s="272">
        <v>17727</v>
      </c>
    </row>
    <row r="6481" spans="2:11" s="256" customFormat="1" ht="13.5" customHeight="1" x14ac:dyDescent="0.2">
      <c r="B6481" s="268"/>
      <c r="C6481" s="268"/>
      <c r="D6481" s="268"/>
      <c r="E6481" s="268"/>
      <c r="F6481" s="268">
        <v>41.997440392795298</v>
      </c>
      <c r="G6481" s="268">
        <v>41.844561008562501</v>
      </c>
      <c r="H6481" s="269">
        <v>3.7139396040782802</v>
      </c>
      <c r="I6481" s="270" t="s">
        <v>256</v>
      </c>
      <c r="J6481" s="271">
        <v>8801</v>
      </c>
      <c r="K6481" s="272">
        <v>13592</v>
      </c>
    </row>
    <row r="6482" spans="2:11" s="256" customFormat="1" ht="13.5" customHeight="1" x14ac:dyDescent="0.2">
      <c r="B6482" s="273"/>
      <c r="C6482" s="273"/>
      <c r="D6482" s="273"/>
      <c r="E6482" s="273"/>
      <c r="F6482" s="273">
        <v>10.776383353428498</v>
      </c>
      <c r="G6482" s="273">
        <v>10.716809558608499</v>
      </c>
      <c r="H6482" s="274">
        <v>0.49972248185913104</v>
      </c>
      <c r="I6482" s="275" t="s">
        <v>257</v>
      </c>
      <c r="J6482" s="271">
        <v>8801</v>
      </c>
      <c r="K6482" s="272">
        <v>11566</v>
      </c>
    </row>
    <row r="6483" spans="2:11" s="256" customFormat="1" ht="13.5" customHeight="1" x14ac:dyDescent="0.2">
      <c r="B6483" s="273"/>
      <c r="C6483" s="273"/>
      <c r="D6483" s="273"/>
      <c r="E6483" s="273"/>
      <c r="F6483" s="273">
        <v>19.516354465874599</v>
      </c>
      <c r="G6483" s="273">
        <v>19.425636814766403</v>
      </c>
      <c r="H6483" s="274">
        <v>5.4080308954576397</v>
      </c>
      <c r="I6483" s="275" t="s">
        <v>258</v>
      </c>
      <c r="J6483" s="271">
        <v>8801</v>
      </c>
      <c r="K6483" s="272">
        <v>13419</v>
      </c>
    </row>
    <row r="6484" spans="2:11" s="256" customFormat="1" ht="13.5" customHeight="1" x14ac:dyDescent="0.2">
      <c r="B6484" s="273"/>
      <c r="C6484" s="273"/>
      <c r="D6484" s="273"/>
      <c r="E6484" s="273"/>
      <c r="F6484" s="273">
        <v>0</v>
      </c>
      <c r="G6484" s="273">
        <v>0</v>
      </c>
      <c r="H6484" s="274"/>
      <c r="I6484" s="275" t="s">
        <v>259</v>
      </c>
      <c r="J6484" s="271">
        <v>8801</v>
      </c>
      <c r="K6484" s="272">
        <v>11568</v>
      </c>
    </row>
    <row r="6485" spans="2:11" s="256" customFormat="1" ht="13.5" customHeight="1" x14ac:dyDescent="0.2">
      <c r="B6485" s="273"/>
      <c r="C6485" s="273"/>
      <c r="D6485" s="273"/>
      <c r="E6485" s="273"/>
      <c r="F6485" s="273">
        <v>5.6362488973789899</v>
      </c>
      <c r="G6485" s="273">
        <v>5.6371117111386697</v>
      </c>
      <c r="H6485" s="274">
        <v>4.5705466628017604</v>
      </c>
      <c r="I6485" s="275" t="s">
        <v>260</v>
      </c>
      <c r="J6485" s="271">
        <v>8801</v>
      </c>
      <c r="K6485" s="272">
        <v>12479</v>
      </c>
    </row>
    <row r="6486" spans="2:11" s="256" customFormat="1" ht="13.5" customHeight="1" x14ac:dyDescent="0.2">
      <c r="B6486" s="273"/>
      <c r="C6486" s="273"/>
      <c r="D6486" s="273"/>
      <c r="E6486" s="273"/>
      <c r="F6486" s="273">
        <v>1.14454253212663</v>
      </c>
      <c r="G6486" s="273">
        <v>1.1373983595941599</v>
      </c>
      <c r="H6486" s="274">
        <v>2.3398023511447299</v>
      </c>
      <c r="I6486" s="275" t="s">
        <v>261</v>
      </c>
      <c r="J6486" s="271">
        <v>8801</v>
      </c>
      <c r="K6486" s="272">
        <v>12480</v>
      </c>
    </row>
    <row r="6487" spans="2:11" s="256" customFormat="1" ht="13.5" customHeight="1" x14ac:dyDescent="0.2">
      <c r="B6487" s="273"/>
      <c r="C6487" s="273"/>
      <c r="D6487" s="273"/>
      <c r="E6487" s="273"/>
      <c r="F6487" s="273">
        <v>1.0922489722307798</v>
      </c>
      <c r="G6487" s="273">
        <v>1.11431716853131</v>
      </c>
      <c r="H6487" s="274">
        <v>3.93348540797379</v>
      </c>
      <c r="I6487" s="275" t="s">
        <v>262</v>
      </c>
      <c r="J6487" s="271">
        <v>8801</v>
      </c>
      <c r="K6487" s="272">
        <v>11578</v>
      </c>
    </row>
    <row r="6488" spans="2:11" s="256" customFormat="1" ht="13.5" customHeight="1" x14ac:dyDescent="0.2">
      <c r="B6488" s="273"/>
      <c r="C6488" s="273"/>
      <c r="D6488" s="273"/>
      <c r="E6488" s="273"/>
      <c r="F6488" s="273">
        <v>0</v>
      </c>
      <c r="G6488" s="273">
        <v>0</v>
      </c>
      <c r="H6488" s="274"/>
      <c r="I6488" s="275" t="s">
        <v>263</v>
      </c>
      <c r="J6488" s="271">
        <v>8801</v>
      </c>
      <c r="K6488" s="272">
        <v>12497</v>
      </c>
    </row>
    <row r="6489" spans="2:11" s="256" customFormat="1" ht="13.5" customHeight="1" x14ac:dyDescent="0.2">
      <c r="B6489" s="273"/>
      <c r="C6489" s="273"/>
      <c r="D6489" s="273"/>
      <c r="E6489" s="273"/>
      <c r="F6489" s="273">
        <v>1.7608088378184898</v>
      </c>
      <c r="G6489" s="273">
        <v>1.7530416074238899</v>
      </c>
      <c r="H6489" s="274">
        <v>6.8973714657309495</v>
      </c>
      <c r="I6489" s="275" t="s">
        <v>264</v>
      </c>
      <c r="J6489" s="271">
        <v>8801</v>
      </c>
      <c r="K6489" s="272">
        <v>15546</v>
      </c>
    </row>
    <row r="6490" spans="2:11" s="256" customFormat="1" ht="13.5" customHeight="1" x14ac:dyDescent="0.2">
      <c r="B6490" s="273"/>
      <c r="C6490" s="273"/>
      <c r="D6490" s="273">
        <v>4</v>
      </c>
      <c r="E6490" s="273">
        <v>0</v>
      </c>
      <c r="F6490" s="273">
        <v>2.0708533339373401</v>
      </c>
      <c r="G6490" s="273">
        <v>2.0602457884995102</v>
      </c>
      <c r="H6490" s="274">
        <v>0.08</v>
      </c>
      <c r="I6490" s="275" t="s">
        <v>265</v>
      </c>
      <c r="J6490" s="271">
        <v>8801</v>
      </c>
      <c r="K6490" s="272">
        <v>12481</v>
      </c>
    </row>
    <row r="6491" spans="2:11" s="256" customFormat="1" ht="13.5" customHeight="1" x14ac:dyDescent="0.2">
      <c r="B6491" s="268"/>
      <c r="C6491" s="268"/>
      <c r="D6491" s="268"/>
      <c r="E6491" s="268"/>
      <c r="F6491" s="268">
        <v>15.185742863428899</v>
      </c>
      <c r="G6491" s="268">
        <v>15.1825143248484</v>
      </c>
      <c r="H6491" s="269">
        <v>2.7347083794438998</v>
      </c>
      <c r="I6491" s="270" t="s">
        <v>266</v>
      </c>
      <c r="J6491" s="271">
        <v>8801</v>
      </c>
      <c r="K6491" s="272">
        <v>13594</v>
      </c>
    </row>
    <row r="6492" spans="2:11" s="256" customFormat="1" ht="13.5" customHeight="1" x14ac:dyDescent="0.2">
      <c r="B6492" s="273"/>
      <c r="C6492" s="273"/>
      <c r="D6492" s="273"/>
      <c r="E6492" s="273"/>
      <c r="F6492" s="273">
        <v>1.4265137578259799</v>
      </c>
      <c r="G6492" s="273">
        <v>1.4244165604720498</v>
      </c>
      <c r="H6492" s="274">
        <v>0.63712947375228091</v>
      </c>
      <c r="I6492" s="275" t="s">
        <v>267</v>
      </c>
      <c r="J6492" s="271">
        <v>8801</v>
      </c>
      <c r="K6492" s="272">
        <v>15609</v>
      </c>
    </row>
    <row r="6493" spans="2:11" s="256" customFormat="1" ht="13.5" customHeight="1" x14ac:dyDescent="0.2">
      <c r="B6493" s="273"/>
      <c r="C6493" s="273"/>
      <c r="D6493" s="273"/>
      <c r="E6493" s="273"/>
      <c r="F6493" s="273">
        <v>11.866580982124999</v>
      </c>
      <c r="G6493" s="273">
        <v>11.974380365532401</v>
      </c>
      <c r="H6493" s="274">
        <v>3.0757836169985699</v>
      </c>
      <c r="I6493" s="275" t="s">
        <v>268</v>
      </c>
      <c r="J6493" s="271">
        <v>8801</v>
      </c>
      <c r="K6493" s="272">
        <v>11524</v>
      </c>
    </row>
    <row r="6494" spans="2:11" s="256" customFormat="1" ht="13.5" customHeight="1" x14ac:dyDescent="0.2">
      <c r="B6494" s="273"/>
      <c r="C6494" s="273"/>
      <c r="D6494" s="273"/>
      <c r="E6494" s="273"/>
      <c r="F6494" s="273">
        <v>0.66921300290137897</v>
      </c>
      <c r="G6494" s="273">
        <v>0.66067250373296493</v>
      </c>
      <c r="H6494" s="274">
        <v>4.593422192637199</v>
      </c>
      <c r="I6494" s="275" t="s">
        <v>269</v>
      </c>
      <c r="J6494" s="271">
        <v>8801</v>
      </c>
      <c r="K6494" s="272">
        <v>15745</v>
      </c>
    </row>
    <row r="6495" spans="2:11" s="256" customFormat="1" ht="13.5" customHeight="1" x14ac:dyDescent="0.2">
      <c r="B6495" s="273"/>
      <c r="C6495" s="273"/>
      <c r="D6495" s="273"/>
      <c r="E6495" s="273"/>
      <c r="F6495" s="273">
        <v>0.156965006957661</v>
      </c>
      <c r="G6495" s="273">
        <v>0.16943830191908002</v>
      </c>
      <c r="H6495" s="274">
        <v>6.6683083282529694</v>
      </c>
      <c r="I6495" s="275" t="s">
        <v>270</v>
      </c>
      <c r="J6495" s="271">
        <v>8801</v>
      </c>
      <c r="K6495" s="272">
        <v>15545</v>
      </c>
    </row>
    <row r="6496" spans="2:11" s="256" customFormat="1" ht="13.5" customHeight="1" x14ac:dyDescent="0.2">
      <c r="B6496" s="268"/>
      <c r="C6496" s="268"/>
      <c r="D6496" s="268"/>
      <c r="E6496" s="268"/>
      <c r="F6496" s="268">
        <v>1.3821709911032902E-2</v>
      </c>
      <c r="G6496" s="268">
        <v>1.38378958180799E-2</v>
      </c>
      <c r="H6496" s="269"/>
      <c r="I6496" s="270" t="s">
        <v>238</v>
      </c>
      <c r="J6496" s="271">
        <v>8801</v>
      </c>
      <c r="K6496" s="272">
        <v>13595</v>
      </c>
    </row>
    <row r="6497" spans="2:11" s="256" customFormat="1" ht="13.5" customHeight="1" x14ac:dyDescent="0.2">
      <c r="B6497" s="273"/>
      <c r="C6497" s="273"/>
      <c r="D6497" s="273"/>
      <c r="E6497" s="273"/>
      <c r="F6497" s="273">
        <v>0</v>
      </c>
      <c r="G6497" s="273">
        <v>0</v>
      </c>
      <c r="H6497" s="274"/>
      <c r="I6497" s="275" t="s">
        <v>271</v>
      </c>
      <c r="J6497" s="271">
        <v>8801</v>
      </c>
      <c r="K6497" s="272">
        <v>15610</v>
      </c>
    </row>
    <row r="6498" spans="2:11" s="256" customFormat="1" ht="13.5" customHeight="1" x14ac:dyDescent="0.2">
      <c r="B6498" s="273"/>
      <c r="C6498" s="273"/>
      <c r="D6498" s="273"/>
      <c r="E6498" s="273"/>
      <c r="F6498" s="273">
        <v>7.2826717623428701E-7</v>
      </c>
      <c r="G6498" s="273">
        <v>7.2000683120745403E-7</v>
      </c>
      <c r="H6498" s="274"/>
      <c r="I6498" s="275" t="s">
        <v>246</v>
      </c>
      <c r="J6498" s="271">
        <v>8801</v>
      </c>
      <c r="K6498" s="272">
        <v>15611</v>
      </c>
    </row>
    <row r="6499" spans="2:11" s="256" customFormat="1" ht="13.5" customHeight="1" x14ac:dyDescent="0.2">
      <c r="B6499" s="273"/>
      <c r="C6499" s="273"/>
      <c r="D6499" s="273"/>
      <c r="E6499" s="273"/>
      <c r="F6499" s="273">
        <v>1.0956627944116501E-4</v>
      </c>
      <c r="G6499" s="273">
        <v>1.1231351842694601E-4</v>
      </c>
      <c r="H6499" s="274"/>
      <c r="I6499" s="275" t="s">
        <v>272</v>
      </c>
      <c r="J6499" s="271">
        <v>8801</v>
      </c>
      <c r="K6499" s="272">
        <v>15608</v>
      </c>
    </row>
    <row r="6500" spans="2:11" s="256" customFormat="1" ht="13.5" customHeight="1" x14ac:dyDescent="0.2">
      <c r="B6500" s="268"/>
      <c r="C6500" s="268"/>
      <c r="D6500" s="268">
        <v>8</v>
      </c>
      <c r="E6500" s="268">
        <v>0</v>
      </c>
      <c r="F6500" s="268">
        <v>0</v>
      </c>
      <c r="G6500" s="268">
        <v>0</v>
      </c>
      <c r="H6500" s="269"/>
      <c r="I6500" s="270" t="s">
        <v>273</v>
      </c>
      <c r="J6500" s="271">
        <v>8801</v>
      </c>
      <c r="K6500" s="272">
        <v>15584</v>
      </c>
    </row>
    <row r="6501" spans="2:11" s="256" customFormat="1" ht="13.5" customHeight="1" x14ac:dyDescent="0.2">
      <c r="B6501" s="268"/>
      <c r="C6501" s="268"/>
      <c r="D6501" s="268"/>
      <c r="E6501" s="268"/>
      <c r="F6501" s="268">
        <v>0</v>
      </c>
      <c r="G6501" s="268">
        <v>0</v>
      </c>
      <c r="H6501" s="269"/>
      <c r="I6501" s="270" t="s">
        <v>274</v>
      </c>
      <c r="J6501" s="271">
        <v>8801</v>
      </c>
      <c r="K6501" s="272">
        <v>17728</v>
      </c>
    </row>
    <row r="6502" spans="2:11" s="256" customFormat="1" ht="13.5" customHeight="1" x14ac:dyDescent="0.2">
      <c r="B6502" s="268"/>
      <c r="C6502" s="268"/>
      <c r="D6502" s="268"/>
      <c r="E6502" s="268"/>
      <c r="F6502" s="268">
        <v>-6.7976388437437301</v>
      </c>
      <c r="G6502" s="268">
        <v>-6.7964324824996396</v>
      </c>
      <c r="H6502" s="269"/>
      <c r="I6502" s="270" t="s">
        <v>275</v>
      </c>
      <c r="J6502" s="271">
        <v>8801</v>
      </c>
      <c r="K6502" s="272">
        <v>15624</v>
      </c>
    </row>
    <row r="6503" spans="2:11" s="256" customFormat="1" ht="13.5" customHeight="1" x14ac:dyDescent="0.2">
      <c r="B6503" s="268"/>
      <c r="C6503" s="268"/>
      <c r="D6503" s="268">
        <v>10</v>
      </c>
      <c r="E6503" s="268">
        <v>1</v>
      </c>
      <c r="F6503" s="268">
        <v>2.4762726537892799</v>
      </c>
      <c r="G6503" s="268">
        <v>2.6572788371197902</v>
      </c>
      <c r="H6503" s="269"/>
      <c r="I6503" s="270" t="s">
        <v>276</v>
      </c>
      <c r="J6503" s="271">
        <v>8801</v>
      </c>
      <c r="K6503" s="272">
        <v>15644</v>
      </c>
    </row>
    <row r="6504" spans="2:11" s="256" customFormat="1" ht="13.5" customHeight="1" x14ac:dyDescent="0.2">
      <c r="B6504" s="268"/>
      <c r="C6504" s="268"/>
      <c r="D6504" s="268">
        <v>43</v>
      </c>
      <c r="E6504" s="268">
        <v>37</v>
      </c>
      <c r="F6504" s="268">
        <v>43.577151339895899</v>
      </c>
      <c r="G6504" s="268">
        <v>43.668324394897901</v>
      </c>
      <c r="H6504" s="269">
        <v>3.7714565668246696</v>
      </c>
      <c r="I6504" s="270" t="s">
        <v>239</v>
      </c>
      <c r="J6504" s="271">
        <v>8801</v>
      </c>
      <c r="K6504" s="272">
        <v>15704</v>
      </c>
    </row>
    <row r="6505" spans="2:11" s="256" customFormat="1" ht="13.5" customHeight="1" x14ac:dyDescent="0.2">
      <c r="B6505" s="268"/>
      <c r="C6505" s="268"/>
      <c r="D6505" s="268"/>
      <c r="E6505" s="268"/>
      <c r="F6505" s="268">
        <v>10.955714411839498</v>
      </c>
      <c r="G6505" s="268">
        <v>10.942998130277799</v>
      </c>
      <c r="H6505" s="269">
        <v>4.0170413483021097</v>
      </c>
      <c r="I6505" s="270" t="s">
        <v>277</v>
      </c>
      <c r="J6505" s="271">
        <v>8801</v>
      </c>
      <c r="K6505" s="272">
        <v>15749</v>
      </c>
    </row>
    <row r="6506" spans="2:11" s="256" customFormat="1" ht="13.5" customHeight="1" x14ac:dyDescent="0.2">
      <c r="B6506" s="268"/>
      <c r="C6506" s="268"/>
      <c r="D6506" s="268"/>
      <c r="E6506" s="268"/>
      <c r="F6506" s="268">
        <v>100</v>
      </c>
      <c r="G6506" s="268">
        <v>99.999999999999901</v>
      </c>
      <c r="H6506" s="269">
        <v>3.8111896521457895</v>
      </c>
      <c r="I6506" s="270" t="s">
        <v>278</v>
      </c>
      <c r="J6506" s="271">
        <v>8801</v>
      </c>
      <c r="K6506" s="272">
        <v>11258</v>
      </c>
    </row>
    <row r="6507" spans="2:11" s="256" customFormat="1" ht="13.5" customHeight="1" x14ac:dyDescent="0.2">
      <c r="B6507" s="268"/>
      <c r="C6507" s="268"/>
      <c r="D6507" s="268">
        <v>60</v>
      </c>
      <c r="E6507" s="268">
        <v>50</v>
      </c>
      <c r="F6507" s="268">
        <v>51.576560784947596</v>
      </c>
      <c r="G6507" s="268">
        <v>51.317449479185598</v>
      </c>
      <c r="H6507" s="269">
        <v>4.1769164311664388</v>
      </c>
      <c r="I6507" s="270" t="s">
        <v>240</v>
      </c>
      <c r="J6507" s="271">
        <v>8801</v>
      </c>
      <c r="K6507" s="272">
        <v>15705</v>
      </c>
    </row>
    <row r="6508" spans="2:11" s="256" customFormat="1" ht="13.5" customHeight="1" x14ac:dyDescent="0.2">
      <c r="B6508" s="268"/>
      <c r="C6508" s="268"/>
      <c r="D6508" s="268"/>
      <c r="E6508" s="268"/>
      <c r="F6508" s="268">
        <v>7.3652320529802093</v>
      </c>
      <c r="G6508" s="268">
        <v>7.3735355729738892</v>
      </c>
      <c r="H6508" s="269">
        <v>2.8677698210136402</v>
      </c>
      <c r="I6508" s="270" t="s">
        <v>279</v>
      </c>
      <c r="J6508" s="271">
        <v>8801</v>
      </c>
      <c r="K6508" s="272">
        <v>16144</v>
      </c>
    </row>
    <row r="6509" spans="2:11" s="256" customFormat="1" ht="13.5" customHeight="1" x14ac:dyDescent="0.2">
      <c r="B6509" s="273"/>
      <c r="C6509" s="273"/>
      <c r="D6509" s="273"/>
      <c r="E6509" s="273"/>
      <c r="F6509" s="273">
        <v>1.0664701136189001</v>
      </c>
      <c r="G6509" s="273">
        <v>0.95360659319185204</v>
      </c>
      <c r="H6509" s="274"/>
      <c r="I6509" s="275" t="s">
        <v>508</v>
      </c>
      <c r="J6509" s="271">
        <v>8801</v>
      </c>
      <c r="K6509" s="272">
        <v>12755</v>
      </c>
    </row>
    <row r="6510" spans="2:11" s="256" customFormat="1" ht="13.5" customHeight="1" x14ac:dyDescent="0.2">
      <c r="B6510" s="273"/>
      <c r="C6510" s="273"/>
      <c r="D6510" s="273"/>
      <c r="E6510" s="273"/>
      <c r="F6510" s="273">
        <v>0.68044147781015096</v>
      </c>
      <c r="G6510" s="273">
        <v>0.68681789594349696</v>
      </c>
      <c r="H6510" s="274">
        <v>3.6068901161483797</v>
      </c>
      <c r="I6510" s="275" t="s">
        <v>509</v>
      </c>
      <c r="J6510" s="271">
        <v>8801</v>
      </c>
      <c r="K6510" s="272">
        <v>12359</v>
      </c>
    </row>
    <row r="6511" spans="2:11" s="256" customFormat="1" ht="26.25" customHeight="1" x14ac:dyDescent="0.2"/>
    <row r="6512" spans="2:11" s="256" customFormat="1" ht="13.5" customHeight="1" x14ac:dyDescent="0.2">
      <c r="B6512" s="257"/>
      <c r="C6512" s="258"/>
      <c r="D6512" s="258"/>
      <c r="E6512" s="258"/>
      <c r="F6512" s="258"/>
      <c r="G6512" s="259"/>
      <c r="H6512" s="260" t="s">
        <v>464</v>
      </c>
      <c r="I6512" s="261"/>
      <c r="J6512" s="262" t="s">
        <v>228</v>
      </c>
      <c r="K6512" s="262" t="s">
        <v>229</v>
      </c>
    </row>
    <row r="6513" spans="2:11" s="256" customFormat="1" ht="13.5" customHeight="1" x14ac:dyDescent="0.2">
      <c r="B6513" s="263"/>
      <c r="C6513" s="264"/>
      <c r="D6513" s="264"/>
      <c r="E6513" s="264"/>
      <c r="F6513" s="369" t="s">
        <v>707</v>
      </c>
      <c r="G6513" s="369"/>
      <c r="H6513" s="369"/>
      <c r="I6513" s="261"/>
      <c r="J6513" s="261"/>
      <c r="K6513" s="265"/>
    </row>
    <row r="6514" spans="2:11" s="256" customFormat="1" ht="13.5" customHeight="1" x14ac:dyDescent="0.2">
      <c r="B6514" s="367" t="s">
        <v>231</v>
      </c>
      <c r="C6514" s="367"/>
      <c r="D6514" s="367" t="s">
        <v>232</v>
      </c>
      <c r="E6514" s="367"/>
      <c r="F6514" s="266" t="s">
        <v>232</v>
      </c>
      <c r="G6514" s="266" t="s">
        <v>232</v>
      </c>
      <c r="H6514" s="368" t="s">
        <v>231</v>
      </c>
      <c r="I6514" s="267" t="s">
        <v>233</v>
      </c>
      <c r="J6514" s="261"/>
      <c r="K6514" s="265"/>
    </row>
    <row r="6515" spans="2:11" s="256" customFormat="1" ht="13.5" customHeight="1" x14ac:dyDescent="0.2">
      <c r="B6515" s="266" t="s">
        <v>234</v>
      </c>
      <c r="C6515" s="266" t="s">
        <v>235</v>
      </c>
      <c r="D6515" s="266" t="s">
        <v>234</v>
      </c>
      <c r="E6515" s="266" t="s">
        <v>235</v>
      </c>
      <c r="F6515" s="266" t="s">
        <v>592</v>
      </c>
      <c r="G6515" s="266" t="s">
        <v>594</v>
      </c>
      <c r="H6515" s="368"/>
      <c r="I6515" s="261"/>
      <c r="J6515" s="261"/>
      <c r="K6515" s="265"/>
    </row>
    <row r="6516" spans="2:11" s="256" customFormat="1" ht="13.5" customHeight="1" x14ac:dyDescent="0.2">
      <c r="B6516" s="268"/>
      <c r="C6516" s="268"/>
      <c r="D6516" s="268"/>
      <c r="E6516" s="268"/>
      <c r="F6516" s="268">
        <v>0</v>
      </c>
      <c r="G6516" s="268">
        <v>0</v>
      </c>
      <c r="H6516" s="269"/>
      <c r="I6516" s="270" t="s">
        <v>236</v>
      </c>
      <c r="J6516" s="271">
        <v>8828</v>
      </c>
      <c r="K6516" s="272">
        <v>13591</v>
      </c>
    </row>
    <row r="6517" spans="2:11" s="256" customFormat="1" ht="13.5" customHeight="1" x14ac:dyDescent="0.2">
      <c r="B6517" s="268"/>
      <c r="C6517" s="268"/>
      <c r="D6517" s="268"/>
      <c r="E6517" s="268"/>
      <c r="F6517" s="268">
        <v>0</v>
      </c>
      <c r="G6517" s="268">
        <v>0</v>
      </c>
      <c r="H6517" s="269"/>
      <c r="I6517" s="270" t="s">
        <v>250</v>
      </c>
      <c r="J6517" s="271">
        <v>8828</v>
      </c>
      <c r="K6517" s="272">
        <v>19967</v>
      </c>
    </row>
    <row r="6518" spans="2:11" s="256" customFormat="1" ht="13.5" customHeight="1" x14ac:dyDescent="0.2">
      <c r="B6518" s="273"/>
      <c r="C6518" s="273"/>
      <c r="D6518" s="273"/>
      <c r="E6518" s="273"/>
      <c r="F6518" s="273">
        <v>0</v>
      </c>
      <c r="G6518" s="273">
        <v>0</v>
      </c>
      <c r="H6518" s="274"/>
      <c r="I6518" s="275" t="s">
        <v>251</v>
      </c>
      <c r="J6518" s="271">
        <v>8828</v>
      </c>
      <c r="K6518" s="272">
        <v>15744</v>
      </c>
    </row>
    <row r="6519" spans="2:11" s="256" customFormat="1" ht="13.5" customHeight="1" x14ac:dyDescent="0.2">
      <c r="B6519" s="273"/>
      <c r="C6519" s="273"/>
      <c r="D6519" s="273"/>
      <c r="E6519" s="273"/>
      <c r="F6519" s="273">
        <v>0</v>
      </c>
      <c r="G6519" s="273">
        <v>0</v>
      </c>
      <c r="H6519" s="274"/>
      <c r="I6519" s="275" t="s">
        <v>252</v>
      </c>
      <c r="J6519" s="271">
        <v>8828</v>
      </c>
      <c r="K6519" s="272">
        <v>13462</v>
      </c>
    </row>
    <row r="6520" spans="2:11" s="256" customFormat="1" ht="13.5" customHeight="1" x14ac:dyDescent="0.2">
      <c r="B6520" s="273"/>
      <c r="C6520" s="273"/>
      <c r="D6520" s="273"/>
      <c r="E6520" s="273"/>
      <c r="F6520" s="273">
        <v>0</v>
      </c>
      <c r="G6520" s="273">
        <v>0</v>
      </c>
      <c r="H6520" s="274"/>
      <c r="I6520" s="275" t="s">
        <v>253</v>
      </c>
      <c r="J6520" s="271">
        <v>8828</v>
      </c>
      <c r="K6520" s="272">
        <v>15544</v>
      </c>
    </row>
    <row r="6521" spans="2:11" s="256" customFormat="1" ht="13.5" customHeight="1" x14ac:dyDescent="0.2">
      <c r="B6521" s="273"/>
      <c r="C6521" s="273"/>
      <c r="D6521" s="273"/>
      <c r="E6521" s="273"/>
      <c r="F6521" s="273">
        <v>0</v>
      </c>
      <c r="G6521" s="273">
        <v>0</v>
      </c>
      <c r="H6521" s="274"/>
      <c r="I6521" s="275" t="s">
        <v>254</v>
      </c>
      <c r="J6521" s="271">
        <v>8828</v>
      </c>
      <c r="K6521" s="272">
        <v>12978</v>
      </c>
    </row>
    <row r="6522" spans="2:11" s="256" customFormat="1" ht="13.5" customHeight="1" x14ac:dyDescent="0.2">
      <c r="B6522" s="268"/>
      <c r="C6522" s="268"/>
      <c r="D6522" s="268"/>
      <c r="E6522" s="268"/>
      <c r="F6522" s="268">
        <v>100</v>
      </c>
      <c r="G6522" s="268">
        <v>100</v>
      </c>
      <c r="H6522" s="269">
        <v>0.17391618682105001</v>
      </c>
      <c r="I6522" s="270" t="s">
        <v>237</v>
      </c>
      <c r="J6522" s="271">
        <v>8828</v>
      </c>
      <c r="K6522" s="272">
        <v>17726</v>
      </c>
    </row>
    <row r="6523" spans="2:11" s="256" customFormat="1" ht="13.5" customHeight="1" x14ac:dyDescent="0.2">
      <c r="B6523" s="273"/>
      <c r="C6523" s="273"/>
      <c r="D6523" s="273"/>
      <c r="E6523" s="273"/>
      <c r="F6523" s="273">
        <v>53.192911344212497</v>
      </c>
      <c r="G6523" s="273">
        <v>52.838005515686497</v>
      </c>
      <c r="H6523" s="274"/>
      <c r="I6523" s="275" t="s">
        <v>255</v>
      </c>
      <c r="J6523" s="271">
        <v>8828</v>
      </c>
      <c r="K6523" s="272">
        <v>17727</v>
      </c>
    </row>
    <row r="6524" spans="2:11" s="256" customFormat="1" ht="13.5" customHeight="1" x14ac:dyDescent="0.2">
      <c r="B6524" s="268"/>
      <c r="C6524" s="268"/>
      <c r="D6524" s="268"/>
      <c r="E6524" s="268"/>
      <c r="F6524" s="268">
        <v>46.807088655787602</v>
      </c>
      <c r="G6524" s="268">
        <v>47.161994484313496</v>
      </c>
      <c r="H6524" s="269">
        <v>0.37155950480065897</v>
      </c>
      <c r="I6524" s="270" t="s">
        <v>256</v>
      </c>
      <c r="J6524" s="271">
        <v>8828</v>
      </c>
      <c r="K6524" s="272">
        <v>13592</v>
      </c>
    </row>
    <row r="6525" spans="2:11" s="256" customFormat="1" ht="13.5" customHeight="1" x14ac:dyDescent="0.2">
      <c r="B6525" s="273"/>
      <c r="C6525" s="273"/>
      <c r="D6525" s="273"/>
      <c r="E6525" s="273"/>
      <c r="F6525" s="273">
        <v>38.826080748756596</v>
      </c>
      <c r="G6525" s="273">
        <v>39.119003595663301</v>
      </c>
      <c r="H6525" s="274">
        <v>0.44793649904161303</v>
      </c>
      <c r="I6525" s="275" t="s">
        <v>257</v>
      </c>
      <c r="J6525" s="271">
        <v>8828</v>
      </c>
      <c r="K6525" s="272">
        <v>11566</v>
      </c>
    </row>
    <row r="6526" spans="2:11" s="256" customFormat="1" ht="13.5" customHeight="1" x14ac:dyDescent="0.2">
      <c r="B6526" s="273"/>
      <c r="C6526" s="273"/>
      <c r="D6526" s="273"/>
      <c r="E6526" s="273"/>
      <c r="F6526" s="273">
        <v>0</v>
      </c>
      <c r="G6526" s="273">
        <v>0</v>
      </c>
      <c r="H6526" s="274"/>
      <c r="I6526" s="275" t="s">
        <v>258</v>
      </c>
      <c r="J6526" s="271">
        <v>8828</v>
      </c>
      <c r="K6526" s="272">
        <v>13419</v>
      </c>
    </row>
    <row r="6527" spans="2:11" s="256" customFormat="1" ht="13.5" customHeight="1" x14ac:dyDescent="0.2">
      <c r="B6527" s="273"/>
      <c r="C6527" s="273"/>
      <c r="D6527" s="273"/>
      <c r="E6527" s="273"/>
      <c r="F6527" s="273">
        <v>0</v>
      </c>
      <c r="G6527" s="273">
        <v>0</v>
      </c>
      <c r="H6527" s="274"/>
      <c r="I6527" s="275" t="s">
        <v>259</v>
      </c>
      <c r="J6527" s="271">
        <v>8828</v>
      </c>
      <c r="K6527" s="272">
        <v>11568</v>
      </c>
    </row>
    <row r="6528" spans="2:11" s="256" customFormat="1" ht="13.5" customHeight="1" x14ac:dyDescent="0.2">
      <c r="B6528" s="273"/>
      <c r="C6528" s="273"/>
      <c r="D6528" s="273"/>
      <c r="E6528" s="273"/>
      <c r="F6528" s="273">
        <v>0</v>
      </c>
      <c r="G6528" s="273">
        <v>0</v>
      </c>
      <c r="H6528" s="274"/>
      <c r="I6528" s="275" t="s">
        <v>260</v>
      </c>
      <c r="J6528" s="271">
        <v>8828</v>
      </c>
      <c r="K6528" s="272">
        <v>12479</v>
      </c>
    </row>
    <row r="6529" spans="2:11" s="256" customFormat="1" ht="13.5" customHeight="1" x14ac:dyDescent="0.2">
      <c r="B6529" s="273"/>
      <c r="C6529" s="273"/>
      <c r="D6529" s="273"/>
      <c r="E6529" s="273"/>
      <c r="F6529" s="273">
        <v>0</v>
      </c>
      <c r="G6529" s="273">
        <v>0</v>
      </c>
      <c r="H6529" s="274"/>
      <c r="I6529" s="275" t="s">
        <v>261</v>
      </c>
      <c r="J6529" s="271">
        <v>8828</v>
      </c>
      <c r="K6529" s="272">
        <v>12480</v>
      </c>
    </row>
    <row r="6530" spans="2:11" s="256" customFormat="1" ht="13.5" customHeight="1" x14ac:dyDescent="0.2">
      <c r="B6530" s="273"/>
      <c r="C6530" s="273"/>
      <c r="D6530" s="273"/>
      <c r="E6530" s="273"/>
      <c r="F6530" s="273">
        <v>0</v>
      </c>
      <c r="G6530" s="273">
        <v>0</v>
      </c>
      <c r="H6530" s="274"/>
      <c r="I6530" s="275" t="s">
        <v>262</v>
      </c>
      <c r="J6530" s="271">
        <v>8828</v>
      </c>
      <c r="K6530" s="272">
        <v>11578</v>
      </c>
    </row>
    <row r="6531" spans="2:11" s="256" customFormat="1" ht="13.5" customHeight="1" x14ac:dyDescent="0.2">
      <c r="B6531" s="273"/>
      <c r="C6531" s="273"/>
      <c r="D6531" s="273"/>
      <c r="E6531" s="273"/>
      <c r="F6531" s="273">
        <v>0</v>
      </c>
      <c r="G6531" s="273">
        <v>0</v>
      </c>
      <c r="H6531" s="274"/>
      <c r="I6531" s="275" t="s">
        <v>263</v>
      </c>
      <c r="J6531" s="271">
        <v>8828</v>
      </c>
      <c r="K6531" s="272">
        <v>12497</v>
      </c>
    </row>
    <row r="6532" spans="2:11" s="256" customFormat="1" ht="13.5" customHeight="1" x14ac:dyDescent="0.2">
      <c r="B6532" s="273"/>
      <c r="C6532" s="273"/>
      <c r="D6532" s="273"/>
      <c r="E6532" s="273"/>
      <c r="F6532" s="273">
        <v>0</v>
      </c>
      <c r="G6532" s="273">
        <v>0</v>
      </c>
      <c r="H6532" s="274"/>
      <c r="I6532" s="275" t="s">
        <v>264</v>
      </c>
      <c r="J6532" s="271">
        <v>8828</v>
      </c>
      <c r="K6532" s="272">
        <v>15546</v>
      </c>
    </row>
    <row r="6533" spans="2:11" s="256" customFormat="1" ht="13.5" customHeight="1" x14ac:dyDescent="0.2">
      <c r="B6533" s="273"/>
      <c r="C6533" s="273"/>
      <c r="D6533" s="273">
        <v>0</v>
      </c>
      <c r="E6533" s="273">
        <v>0</v>
      </c>
      <c r="F6533" s="273">
        <v>0</v>
      </c>
      <c r="G6533" s="273">
        <v>0</v>
      </c>
      <c r="H6533" s="274"/>
      <c r="I6533" s="275" t="s">
        <v>265</v>
      </c>
      <c r="J6533" s="271">
        <v>8828</v>
      </c>
      <c r="K6533" s="272">
        <v>12481</v>
      </c>
    </row>
    <row r="6534" spans="2:11" s="256" customFormat="1" ht="13.5" customHeight="1" x14ac:dyDescent="0.2">
      <c r="B6534" s="268"/>
      <c r="C6534" s="268"/>
      <c r="D6534" s="268"/>
      <c r="E6534" s="268"/>
      <c r="F6534" s="268">
        <v>0</v>
      </c>
      <c r="G6534" s="268">
        <v>0</v>
      </c>
      <c r="H6534" s="269"/>
      <c r="I6534" s="270" t="s">
        <v>266</v>
      </c>
      <c r="J6534" s="271">
        <v>8828</v>
      </c>
      <c r="K6534" s="272">
        <v>13594</v>
      </c>
    </row>
    <row r="6535" spans="2:11" s="256" customFormat="1" ht="13.5" customHeight="1" x14ac:dyDescent="0.2">
      <c r="B6535" s="273"/>
      <c r="C6535" s="273"/>
      <c r="D6535" s="273"/>
      <c r="E6535" s="273"/>
      <c r="F6535" s="273">
        <v>0</v>
      </c>
      <c r="G6535" s="273">
        <v>0</v>
      </c>
      <c r="H6535" s="274"/>
      <c r="I6535" s="275" t="s">
        <v>267</v>
      </c>
      <c r="J6535" s="271">
        <v>8828</v>
      </c>
      <c r="K6535" s="272">
        <v>15609</v>
      </c>
    </row>
    <row r="6536" spans="2:11" s="256" customFormat="1" ht="13.5" customHeight="1" x14ac:dyDescent="0.2">
      <c r="B6536" s="273"/>
      <c r="C6536" s="273"/>
      <c r="D6536" s="273"/>
      <c r="E6536" s="273"/>
      <c r="F6536" s="273">
        <v>0</v>
      </c>
      <c r="G6536" s="273">
        <v>0</v>
      </c>
      <c r="H6536" s="274"/>
      <c r="I6536" s="275" t="s">
        <v>268</v>
      </c>
      <c r="J6536" s="271">
        <v>8828</v>
      </c>
      <c r="K6536" s="272">
        <v>11524</v>
      </c>
    </row>
    <row r="6537" spans="2:11" s="256" customFormat="1" ht="13.5" customHeight="1" x14ac:dyDescent="0.2">
      <c r="B6537" s="273"/>
      <c r="C6537" s="273"/>
      <c r="D6537" s="273"/>
      <c r="E6537" s="273"/>
      <c r="F6537" s="273">
        <v>0</v>
      </c>
      <c r="G6537" s="273">
        <v>0</v>
      </c>
      <c r="H6537" s="274"/>
      <c r="I6537" s="275" t="s">
        <v>269</v>
      </c>
      <c r="J6537" s="271">
        <v>8828</v>
      </c>
      <c r="K6537" s="272">
        <v>15745</v>
      </c>
    </row>
    <row r="6538" spans="2:11" s="256" customFormat="1" ht="13.5" customHeight="1" x14ac:dyDescent="0.2">
      <c r="B6538" s="273"/>
      <c r="C6538" s="273"/>
      <c r="D6538" s="273"/>
      <c r="E6538" s="273"/>
      <c r="F6538" s="273">
        <v>0</v>
      </c>
      <c r="G6538" s="273">
        <v>0</v>
      </c>
      <c r="H6538" s="274"/>
      <c r="I6538" s="275" t="s">
        <v>270</v>
      </c>
      <c r="J6538" s="271">
        <v>8828</v>
      </c>
      <c r="K6538" s="272">
        <v>15545</v>
      </c>
    </row>
    <row r="6539" spans="2:11" s="256" customFormat="1" ht="13.5" customHeight="1" x14ac:dyDescent="0.2">
      <c r="B6539" s="268"/>
      <c r="C6539" s="268"/>
      <c r="D6539" s="268">
        <v>0</v>
      </c>
      <c r="E6539" s="268">
        <v>0</v>
      </c>
      <c r="F6539" s="268">
        <v>0</v>
      </c>
      <c r="G6539" s="268">
        <v>0</v>
      </c>
      <c r="H6539" s="269"/>
      <c r="I6539" s="270" t="s">
        <v>238</v>
      </c>
      <c r="J6539" s="271">
        <v>8828</v>
      </c>
      <c r="K6539" s="272">
        <v>13595</v>
      </c>
    </row>
    <row r="6540" spans="2:11" s="256" customFormat="1" ht="13.5" customHeight="1" x14ac:dyDescent="0.2">
      <c r="B6540" s="273"/>
      <c r="C6540" s="273"/>
      <c r="D6540" s="273"/>
      <c r="E6540" s="273"/>
      <c r="F6540" s="273">
        <v>0</v>
      </c>
      <c r="G6540" s="273">
        <v>0</v>
      </c>
      <c r="H6540" s="274"/>
      <c r="I6540" s="275" t="s">
        <v>271</v>
      </c>
      <c r="J6540" s="271">
        <v>8828</v>
      </c>
      <c r="K6540" s="272">
        <v>15610</v>
      </c>
    </row>
    <row r="6541" spans="2:11" s="256" customFormat="1" ht="13.5" customHeight="1" x14ac:dyDescent="0.2">
      <c r="B6541" s="273"/>
      <c r="C6541" s="273"/>
      <c r="D6541" s="273"/>
      <c r="E6541" s="273"/>
      <c r="F6541" s="273">
        <v>0</v>
      </c>
      <c r="G6541" s="273">
        <v>0</v>
      </c>
      <c r="H6541" s="274"/>
      <c r="I6541" s="275" t="s">
        <v>246</v>
      </c>
      <c r="J6541" s="271">
        <v>8828</v>
      </c>
      <c r="K6541" s="272">
        <v>15611</v>
      </c>
    </row>
    <row r="6542" spans="2:11" s="256" customFormat="1" ht="13.5" customHeight="1" x14ac:dyDescent="0.2">
      <c r="B6542" s="273"/>
      <c r="C6542" s="273"/>
      <c r="D6542" s="273"/>
      <c r="E6542" s="273"/>
      <c r="F6542" s="273">
        <v>0</v>
      </c>
      <c r="G6542" s="273">
        <v>0</v>
      </c>
      <c r="H6542" s="274"/>
      <c r="I6542" s="275" t="s">
        <v>272</v>
      </c>
      <c r="J6542" s="271">
        <v>8828</v>
      </c>
      <c r="K6542" s="272">
        <v>15608</v>
      </c>
    </row>
    <row r="6543" spans="2:11" s="256" customFormat="1" ht="13.5" customHeight="1" x14ac:dyDescent="0.2">
      <c r="B6543" s="268"/>
      <c r="C6543" s="268"/>
      <c r="D6543" s="268">
        <v>0</v>
      </c>
      <c r="E6543" s="268">
        <v>0</v>
      </c>
      <c r="F6543" s="268">
        <v>0</v>
      </c>
      <c r="G6543" s="268">
        <v>0</v>
      </c>
      <c r="H6543" s="269"/>
      <c r="I6543" s="270" t="s">
        <v>273</v>
      </c>
      <c r="J6543" s="271">
        <v>8828</v>
      </c>
      <c r="K6543" s="272">
        <v>15584</v>
      </c>
    </row>
    <row r="6544" spans="2:11" s="256" customFormat="1" ht="13.5" customHeight="1" x14ac:dyDescent="0.2">
      <c r="B6544" s="268"/>
      <c r="C6544" s="268"/>
      <c r="D6544" s="268"/>
      <c r="E6544" s="268"/>
      <c r="F6544" s="268">
        <v>0</v>
      </c>
      <c r="G6544" s="268">
        <v>0</v>
      </c>
      <c r="H6544" s="269"/>
      <c r="I6544" s="270" t="s">
        <v>274</v>
      </c>
      <c r="J6544" s="271">
        <v>8828</v>
      </c>
      <c r="K6544" s="272">
        <v>17728</v>
      </c>
    </row>
    <row r="6545" spans="2:11" s="256" customFormat="1" ht="13.5" customHeight="1" x14ac:dyDescent="0.2">
      <c r="B6545" s="268"/>
      <c r="C6545" s="268"/>
      <c r="D6545" s="268"/>
      <c r="E6545" s="268"/>
      <c r="F6545" s="268">
        <v>0</v>
      </c>
      <c r="G6545" s="268">
        <v>0</v>
      </c>
      <c r="H6545" s="269"/>
      <c r="I6545" s="270" t="s">
        <v>275</v>
      </c>
      <c r="J6545" s="271">
        <v>8828</v>
      </c>
      <c r="K6545" s="272">
        <v>15624</v>
      </c>
    </row>
    <row r="6546" spans="2:11" s="256" customFormat="1" ht="13.5" customHeight="1" x14ac:dyDescent="0.2">
      <c r="B6546" s="268"/>
      <c r="C6546" s="268"/>
      <c r="D6546" s="268"/>
      <c r="E6546" s="268">
        <v>1</v>
      </c>
      <c r="F6546" s="268">
        <v>53.192911344212497</v>
      </c>
      <c r="G6546" s="268">
        <v>52.838005515686497</v>
      </c>
      <c r="H6546" s="269"/>
      <c r="I6546" s="270" t="s">
        <v>276</v>
      </c>
      <c r="J6546" s="271">
        <v>8828</v>
      </c>
      <c r="K6546" s="272">
        <v>15644</v>
      </c>
    </row>
    <row r="6547" spans="2:11" s="256" customFormat="1" ht="13.5" customHeight="1" x14ac:dyDescent="0.2">
      <c r="B6547" s="268"/>
      <c r="C6547" s="268"/>
      <c r="D6547" s="268">
        <v>10</v>
      </c>
      <c r="E6547" s="268">
        <v>0</v>
      </c>
      <c r="F6547" s="268">
        <v>0</v>
      </c>
      <c r="G6547" s="268">
        <v>0</v>
      </c>
      <c r="H6547" s="269"/>
      <c r="I6547" s="270" t="s">
        <v>239</v>
      </c>
      <c r="J6547" s="271">
        <v>8828</v>
      </c>
      <c r="K6547" s="272">
        <v>15704</v>
      </c>
    </row>
    <row r="6548" spans="2:11" s="256" customFormat="1" ht="13.5" customHeight="1" x14ac:dyDescent="0.2">
      <c r="B6548" s="268"/>
      <c r="C6548" s="268"/>
      <c r="D6548" s="268"/>
      <c r="E6548" s="268"/>
      <c r="F6548" s="268">
        <v>0</v>
      </c>
      <c r="G6548" s="268">
        <v>0</v>
      </c>
      <c r="H6548" s="269"/>
      <c r="I6548" s="270" t="s">
        <v>277</v>
      </c>
      <c r="J6548" s="271">
        <v>8828</v>
      </c>
      <c r="K6548" s="272">
        <v>15749</v>
      </c>
    </row>
    <row r="6549" spans="2:11" s="256" customFormat="1" ht="13.5" customHeight="1" x14ac:dyDescent="0.2">
      <c r="B6549" s="268"/>
      <c r="C6549" s="268"/>
      <c r="D6549" s="268"/>
      <c r="E6549" s="268"/>
      <c r="F6549" s="268">
        <v>100</v>
      </c>
      <c r="G6549" s="268">
        <v>100</v>
      </c>
      <c r="H6549" s="269">
        <v>0.17391618682105001</v>
      </c>
      <c r="I6549" s="270" t="s">
        <v>278</v>
      </c>
      <c r="J6549" s="271">
        <v>8828</v>
      </c>
      <c r="K6549" s="272">
        <v>11258</v>
      </c>
    </row>
    <row r="6550" spans="2:11" s="256" customFormat="1" ht="13.5" customHeight="1" x14ac:dyDescent="0.2">
      <c r="B6550" s="268"/>
      <c r="C6550" s="268"/>
      <c r="D6550" s="268"/>
      <c r="E6550" s="268"/>
      <c r="F6550" s="268">
        <v>46.807088655787602</v>
      </c>
      <c r="G6550" s="268">
        <v>47.161994484313496</v>
      </c>
      <c r="H6550" s="269">
        <v>0.37155950480065897</v>
      </c>
      <c r="I6550" s="270" t="s">
        <v>240</v>
      </c>
      <c r="J6550" s="271">
        <v>8828</v>
      </c>
      <c r="K6550" s="272">
        <v>15705</v>
      </c>
    </row>
    <row r="6551" spans="2:11" s="256" customFormat="1" ht="13.5" customHeight="1" x14ac:dyDescent="0.2">
      <c r="B6551" s="268"/>
      <c r="C6551" s="268"/>
      <c r="D6551" s="268"/>
      <c r="E6551" s="268"/>
      <c r="F6551" s="268">
        <v>0</v>
      </c>
      <c r="G6551" s="268">
        <v>0</v>
      </c>
      <c r="H6551" s="269"/>
      <c r="I6551" s="270" t="s">
        <v>279</v>
      </c>
      <c r="J6551" s="271">
        <v>8828</v>
      </c>
      <c r="K6551" s="272">
        <v>16144</v>
      </c>
    </row>
    <row r="6552" spans="2:11" s="256" customFormat="1" ht="13.5" customHeight="1" x14ac:dyDescent="0.2">
      <c r="B6552" s="273"/>
      <c r="C6552" s="273"/>
      <c r="D6552" s="273"/>
      <c r="E6552" s="273"/>
      <c r="F6552" s="273">
        <v>0</v>
      </c>
      <c r="G6552" s="273">
        <v>0</v>
      </c>
      <c r="H6552" s="274"/>
      <c r="I6552" s="275" t="s">
        <v>508</v>
      </c>
      <c r="J6552" s="271">
        <v>8828</v>
      </c>
      <c r="K6552" s="272">
        <v>12755</v>
      </c>
    </row>
    <row r="6553" spans="2:11" s="256" customFormat="1" ht="13.5" customHeight="1" x14ac:dyDescent="0.2">
      <c r="B6553" s="273"/>
      <c r="C6553" s="273"/>
      <c r="D6553" s="273"/>
      <c r="E6553" s="273"/>
      <c r="F6553" s="273">
        <v>0</v>
      </c>
      <c r="G6553" s="273">
        <v>0</v>
      </c>
      <c r="H6553" s="274"/>
      <c r="I6553" s="275" t="s">
        <v>509</v>
      </c>
      <c r="J6553" s="271">
        <v>8828</v>
      </c>
      <c r="K6553" s="272">
        <v>12359</v>
      </c>
    </row>
    <row r="6554" spans="2:11" s="256" customFormat="1" ht="26.25" customHeight="1" x14ac:dyDescent="0.2"/>
    <row r="6555" spans="2:11" s="256" customFormat="1" ht="13.5" customHeight="1" x14ac:dyDescent="0.2">
      <c r="B6555" s="257"/>
      <c r="C6555" s="258"/>
      <c r="D6555" s="258"/>
      <c r="E6555" s="258"/>
      <c r="F6555" s="258"/>
      <c r="G6555" s="259"/>
      <c r="H6555" s="260" t="s">
        <v>465</v>
      </c>
      <c r="I6555" s="261"/>
      <c r="J6555" s="262" t="s">
        <v>228</v>
      </c>
      <c r="K6555" s="262" t="s">
        <v>229</v>
      </c>
    </row>
    <row r="6556" spans="2:11" s="256" customFormat="1" ht="13.5" customHeight="1" x14ac:dyDescent="0.2">
      <c r="B6556" s="263"/>
      <c r="C6556" s="264"/>
      <c r="D6556" s="264"/>
      <c r="E6556" s="264"/>
      <c r="F6556" s="369" t="s">
        <v>708</v>
      </c>
      <c r="G6556" s="369"/>
      <c r="H6556" s="369"/>
      <c r="I6556" s="261"/>
      <c r="J6556" s="261"/>
      <c r="K6556" s="265"/>
    </row>
    <row r="6557" spans="2:11" s="256" customFormat="1" ht="13.5" customHeight="1" x14ac:dyDescent="0.2">
      <c r="B6557" s="367" t="s">
        <v>231</v>
      </c>
      <c r="C6557" s="367"/>
      <c r="D6557" s="367" t="s">
        <v>232</v>
      </c>
      <c r="E6557" s="367"/>
      <c r="F6557" s="266" t="s">
        <v>232</v>
      </c>
      <c r="G6557" s="266" t="s">
        <v>232</v>
      </c>
      <c r="H6557" s="368" t="s">
        <v>231</v>
      </c>
      <c r="I6557" s="267" t="s">
        <v>233</v>
      </c>
      <c r="J6557" s="261"/>
      <c r="K6557" s="265"/>
    </row>
    <row r="6558" spans="2:11" s="256" customFormat="1" ht="13.5" customHeight="1" x14ac:dyDescent="0.2">
      <c r="B6558" s="266" t="s">
        <v>234</v>
      </c>
      <c r="C6558" s="266" t="s">
        <v>235</v>
      </c>
      <c r="D6558" s="266" t="s">
        <v>234</v>
      </c>
      <c r="E6558" s="266" t="s">
        <v>235</v>
      </c>
      <c r="F6558" s="266" t="s">
        <v>592</v>
      </c>
      <c r="G6558" s="266" t="s">
        <v>594</v>
      </c>
      <c r="H6558" s="368"/>
      <c r="I6558" s="261"/>
      <c r="J6558" s="261"/>
      <c r="K6558" s="265"/>
    </row>
    <row r="6559" spans="2:11" s="256" customFormat="1" ht="13.5" customHeight="1" x14ac:dyDescent="0.2">
      <c r="B6559" s="268">
        <v>5.5</v>
      </c>
      <c r="C6559" s="268">
        <v>3.5</v>
      </c>
      <c r="D6559" s="268"/>
      <c r="E6559" s="268"/>
      <c r="F6559" s="268">
        <v>27.367812106175798</v>
      </c>
      <c r="G6559" s="268">
        <v>27.482161180116396</v>
      </c>
      <c r="H6559" s="269">
        <v>4.4365094361174497</v>
      </c>
      <c r="I6559" s="270" t="s">
        <v>236</v>
      </c>
      <c r="J6559" s="271">
        <v>8852</v>
      </c>
      <c r="K6559" s="272">
        <v>13591</v>
      </c>
    </row>
    <row r="6560" spans="2:11" s="256" customFormat="1" ht="13.5" customHeight="1" x14ac:dyDescent="0.2">
      <c r="B6560" s="268"/>
      <c r="C6560" s="268"/>
      <c r="D6560" s="268"/>
      <c r="E6560" s="268"/>
      <c r="F6560" s="268">
        <v>27.367812106175798</v>
      </c>
      <c r="G6560" s="268">
        <v>27.482161180116396</v>
      </c>
      <c r="H6560" s="269">
        <v>4.4365094361174497</v>
      </c>
      <c r="I6560" s="270" t="s">
        <v>250</v>
      </c>
      <c r="J6560" s="271">
        <v>8852</v>
      </c>
      <c r="K6560" s="272">
        <v>19967</v>
      </c>
    </row>
    <row r="6561" spans="2:11" s="256" customFormat="1" ht="13.5" customHeight="1" x14ac:dyDescent="0.2">
      <c r="B6561" s="273"/>
      <c r="C6561" s="273"/>
      <c r="D6561" s="273"/>
      <c r="E6561" s="273"/>
      <c r="F6561" s="273">
        <v>13.067428803913598</v>
      </c>
      <c r="G6561" s="273">
        <v>13.108062444743899</v>
      </c>
      <c r="H6561" s="274">
        <v>5.3030360565925792</v>
      </c>
      <c r="I6561" s="275" t="s">
        <v>251</v>
      </c>
      <c r="J6561" s="271">
        <v>8852</v>
      </c>
      <c r="K6561" s="272">
        <v>15744</v>
      </c>
    </row>
    <row r="6562" spans="2:11" s="256" customFormat="1" ht="13.5" customHeight="1" x14ac:dyDescent="0.2">
      <c r="B6562" s="273"/>
      <c r="C6562" s="273"/>
      <c r="D6562" s="273"/>
      <c r="E6562" s="273"/>
      <c r="F6562" s="273">
        <v>13.2080221095396</v>
      </c>
      <c r="G6562" s="273">
        <v>13.281262197898899</v>
      </c>
      <c r="H6562" s="274">
        <v>3.6076210196816598</v>
      </c>
      <c r="I6562" s="275" t="s">
        <v>252</v>
      </c>
      <c r="J6562" s="271">
        <v>8852</v>
      </c>
      <c r="K6562" s="272">
        <v>13462</v>
      </c>
    </row>
    <row r="6563" spans="2:11" s="256" customFormat="1" ht="13.5" customHeight="1" x14ac:dyDescent="0.2">
      <c r="B6563" s="273"/>
      <c r="C6563" s="273"/>
      <c r="D6563" s="273"/>
      <c r="E6563" s="273"/>
      <c r="F6563" s="273">
        <v>0</v>
      </c>
      <c r="G6563" s="273">
        <v>0</v>
      </c>
      <c r="H6563" s="274"/>
      <c r="I6563" s="275" t="s">
        <v>253</v>
      </c>
      <c r="J6563" s="271">
        <v>8852</v>
      </c>
      <c r="K6563" s="272">
        <v>15544</v>
      </c>
    </row>
    <row r="6564" spans="2:11" s="256" customFormat="1" ht="13.5" customHeight="1" x14ac:dyDescent="0.2">
      <c r="B6564" s="273"/>
      <c r="C6564" s="273"/>
      <c r="D6564" s="273"/>
      <c r="E6564" s="273"/>
      <c r="F6564" s="273">
        <v>0.21542757332752199</v>
      </c>
      <c r="G6564" s="273">
        <v>0.21533744313154499</v>
      </c>
      <c r="H6564" s="274">
        <v>4.6000000000000005</v>
      </c>
      <c r="I6564" s="275" t="s">
        <v>254</v>
      </c>
      <c r="J6564" s="271">
        <v>8852</v>
      </c>
      <c r="K6564" s="272">
        <v>12978</v>
      </c>
    </row>
    <row r="6565" spans="2:11" s="256" customFormat="1" ht="13.5" customHeight="1" x14ac:dyDescent="0.2">
      <c r="B6565" s="268">
        <v>4.5</v>
      </c>
      <c r="C6565" s="268">
        <v>2.5</v>
      </c>
      <c r="D6565" s="268"/>
      <c r="E6565" s="268"/>
      <c r="F6565" s="268">
        <v>25.904802310661498</v>
      </c>
      <c r="G6565" s="268">
        <v>25.6855269942135</v>
      </c>
      <c r="H6565" s="269">
        <v>3.5648843555466798</v>
      </c>
      <c r="I6565" s="270" t="s">
        <v>237</v>
      </c>
      <c r="J6565" s="271">
        <v>8852</v>
      </c>
      <c r="K6565" s="272">
        <v>17726</v>
      </c>
    </row>
    <row r="6566" spans="2:11" s="256" customFormat="1" ht="13.5" customHeight="1" x14ac:dyDescent="0.2">
      <c r="B6566" s="273"/>
      <c r="C6566" s="273"/>
      <c r="D6566" s="273"/>
      <c r="E6566" s="273"/>
      <c r="F6566" s="273">
        <v>1.5925509654911298</v>
      </c>
      <c r="G6566" s="273">
        <v>1.29631478379972</v>
      </c>
      <c r="H6566" s="274"/>
      <c r="I6566" s="275" t="s">
        <v>255</v>
      </c>
      <c r="J6566" s="271">
        <v>8852</v>
      </c>
      <c r="K6566" s="272">
        <v>17727</v>
      </c>
    </row>
    <row r="6567" spans="2:11" s="256" customFormat="1" ht="13.5" customHeight="1" x14ac:dyDescent="0.2">
      <c r="B6567" s="268"/>
      <c r="C6567" s="268"/>
      <c r="D6567" s="268"/>
      <c r="E6567" s="268"/>
      <c r="F6567" s="268">
        <v>24.312251345170399</v>
      </c>
      <c r="G6567" s="268">
        <v>24.389212210413799</v>
      </c>
      <c r="H6567" s="269">
        <v>3.7983987241540098</v>
      </c>
      <c r="I6567" s="270" t="s">
        <v>256</v>
      </c>
      <c r="J6567" s="271">
        <v>8852</v>
      </c>
      <c r="K6567" s="272">
        <v>13592</v>
      </c>
    </row>
    <row r="6568" spans="2:11" s="256" customFormat="1" ht="13.5" customHeight="1" x14ac:dyDescent="0.2">
      <c r="B6568" s="273"/>
      <c r="C6568" s="273"/>
      <c r="D6568" s="273"/>
      <c r="E6568" s="273"/>
      <c r="F6568" s="273">
        <v>4.5666376870555903</v>
      </c>
      <c r="G6568" s="273">
        <v>4.5820999455587295</v>
      </c>
      <c r="H6568" s="274">
        <v>0.40001688893618798</v>
      </c>
      <c r="I6568" s="275" t="s">
        <v>257</v>
      </c>
      <c r="J6568" s="271">
        <v>8852</v>
      </c>
      <c r="K6568" s="272">
        <v>11566</v>
      </c>
    </row>
    <row r="6569" spans="2:11" s="256" customFormat="1" ht="13.5" customHeight="1" x14ac:dyDescent="0.2">
      <c r="B6569" s="273"/>
      <c r="C6569" s="273"/>
      <c r="D6569" s="273"/>
      <c r="E6569" s="273"/>
      <c r="F6569" s="273">
        <v>10.0272867220983</v>
      </c>
      <c r="G6569" s="273">
        <v>10.0689418993747</v>
      </c>
      <c r="H6569" s="274">
        <v>4.9453933100447696</v>
      </c>
      <c r="I6569" s="275" t="s">
        <v>258</v>
      </c>
      <c r="J6569" s="271">
        <v>8852</v>
      </c>
      <c r="K6569" s="272">
        <v>13419</v>
      </c>
    </row>
    <row r="6570" spans="2:11" s="256" customFormat="1" ht="13.5" customHeight="1" x14ac:dyDescent="0.2">
      <c r="B6570" s="273"/>
      <c r="C6570" s="273"/>
      <c r="D6570" s="273"/>
      <c r="E6570" s="273"/>
      <c r="F6570" s="273">
        <v>0</v>
      </c>
      <c r="G6570" s="273">
        <v>0</v>
      </c>
      <c r="H6570" s="274"/>
      <c r="I6570" s="275" t="s">
        <v>259</v>
      </c>
      <c r="J6570" s="271">
        <v>8852</v>
      </c>
      <c r="K6570" s="272">
        <v>11568</v>
      </c>
    </row>
    <row r="6571" spans="2:11" s="256" customFormat="1" ht="13.5" customHeight="1" x14ac:dyDescent="0.2">
      <c r="B6571" s="273"/>
      <c r="C6571" s="273"/>
      <c r="D6571" s="273"/>
      <c r="E6571" s="273"/>
      <c r="F6571" s="273">
        <v>8.6619504947094388</v>
      </c>
      <c r="G6571" s="273">
        <v>8.6797661051331403</v>
      </c>
      <c r="H6571" s="274">
        <v>4.3590080618525704</v>
      </c>
      <c r="I6571" s="275" t="s">
        <v>260</v>
      </c>
      <c r="J6571" s="271">
        <v>8852</v>
      </c>
      <c r="K6571" s="272">
        <v>12479</v>
      </c>
    </row>
    <row r="6572" spans="2:11" s="256" customFormat="1" ht="13.5" customHeight="1" x14ac:dyDescent="0.2">
      <c r="B6572" s="273"/>
      <c r="C6572" s="273"/>
      <c r="D6572" s="273"/>
      <c r="E6572" s="273"/>
      <c r="F6572" s="273">
        <v>0.75376435785511298</v>
      </c>
      <c r="G6572" s="273">
        <v>0.75562470013526106</v>
      </c>
      <c r="H6572" s="274">
        <v>2.2437759299651399</v>
      </c>
      <c r="I6572" s="275" t="s">
        <v>261</v>
      </c>
      <c r="J6572" s="271">
        <v>8852</v>
      </c>
      <c r="K6572" s="272">
        <v>12480</v>
      </c>
    </row>
    <row r="6573" spans="2:11" s="256" customFormat="1" ht="13.5" customHeight="1" x14ac:dyDescent="0.2">
      <c r="B6573" s="273"/>
      <c r="C6573" s="273"/>
      <c r="D6573" s="273"/>
      <c r="E6573" s="273"/>
      <c r="F6573" s="273">
        <v>0.30261208345198504</v>
      </c>
      <c r="G6573" s="273">
        <v>0.30277956021194502</v>
      </c>
      <c r="H6573" s="274">
        <v>4.9014078989172898</v>
      </c>
      <c r="I6573" s="275" t="s">
        <v>262</v>
      </c>
      <c r="J6573" s="271">
        <v>8852</v>
      </c>
      <c r="K6573" s="272">
        <v>11578</v>
      </c>
    </row>
    <row r="6574" spans="2:11" s="256" customFormat="1" ht="13.5" customHeight="1" x14ac:dyDescent="0.2">
      <c r="B6574" s="273"/>
      <c r="C6574" s="273"/>
      <c r="D6574" s="273"/>
      <c r="E6574" s="273"/>
      <c r="F6574" s="273">
        <v>0</v>
      </c>
      <c r="G6574" s="273">
        <v>0</v>
      </c>
      <c r="H6574" s="274"/>
      <c r="I6574" s="275" t="s">
        <v>263</v>
      </c>
      <c r="J6574" s="271">
        <v>8852</v>
      </c>
      <c r="K6574" s="272">
        <v>12497</v>
      </c>
    </row>
    <row r="6575" spans="2:11" s="256" customFormat="1" ht="13.5" customHeight="1" x14ac:dyDescent="0.2">
      <c r="B6575" s="273"/>
      <c r="C6575" s="273"/>
      <c r="D6575" s="273"/>
      <c r="E6575" s="273"/>
      <c r="F6575" s="273">
        <v>0</v>
      </c>
      <c r="G6575" s="273">
        <v>0</v>
      </c>
      <c r="H6575" s="274"/>
      <c r="I6575" s="275" t="s">
        <v>264</v>
      </c>
      <c r="J6575" s="271">
        <v>8852</v>
      </c>
      <c r="K6575" s="272">
        <v>15546</v>
      </c>
    </row>
    <row r="6576" spans="2:11" s="256" customFormat="1" ht="13.5" customHeight="1" x14ac:dyDescent="0.2">
      <c r="B6576" s="273"/>
      <c r="C6576" s="273"/>
      <c r="D6576" s="273">
        <v>4</v>
      </c>
      <c r="E6576" s="273">
        <v>0</v>
      </c>
      <c r="F6576" s="273">
        <v>0</v>
      </c>
      <c r="G6576" s="273">
        <v>0</v>
      </c>
      <c r="H6576" s="274"/>
      <c r="I6576" s="275" t="s">
        <v>265</v>
      </c>
      <c r="J6576" s="271">
        <v>8852</v>
      </c>
      <c r="K6576" s="272">
        <v>12481</v>
      </c>
    </row>
    <row r="6577" spans="2:11" s="256" customFormat="1" ht="13.5" customHeight="1" x14ac:dyDescent="0.2">
      <c r="B6577" s="268"/>
      <c r="C6577" s="268"/>
      <c r="D6577" s="268"/>
      <c r="E6577" s="268"/>
      <c r="F6577" s="268">
        <v>11.175499405976799</v>
      </c>
      <c r="G6577" s="268">
        <v>11.256171535511299</v>
      </c>
      <c r="H6577" s="269">
        <v>2.30931688677365</v>
      </c>
      <c r="I6577" s="270" t="s">
        <v>266</v>
      </c>
      <c r="J6577" s="271">
        <v>8852</v>
      </c>
      <c r="K6577" s="272">
        <v>13594</v>
      </c>
    </row>
    <row r="6578" spans="2:11" s="256" customFormat="1" ht="13.5" customHeight="1" x14ac:dyDescent="0.2">
      <c r="B6578" s="273"/>
      <c r="C6578" s="273"/>
      <c r="D6578" s="273"/>
      <c r="E6578" s="273"/>
      <c r="F6578" s="273">
        <v>0.93163710837461799</v>
      </c>
      <c r="G6578" s="273">
        <v>0.938389956649614</v>
      </c>
      <c r="H6578" s="274">
        <v>0.58188781611448692</v>
      </c>
      <c r="I6578" s="275" t="s">
        <v>267</v>
      </c>
      <c r="J6578" s="271">
        <v>8852</v>
      </c>
      <c r="K6578" s="272">
        <v>15609</v>
      </c>
    </row>
    <row r="6579" spans="2:11" s="256" customFormat="1" ht="13.5" customHeight="1" x14ac:dyDescent="0.2">
      <c r="B6579" s="273"/>
      <c r="C6579" s="273"/>
      <c r="D6579" s="273"/>
      <c r="E6579" s="273"/>
      <c r="F6579" s="273">
        <v>6.7501280692933898</v>
      </c>
      <c r="G6579" s="273">
        <v>6.8075346510408989</v>
      </c>
      <c r="H6579" s="274">
        <v>3.3658221244182696</v>
      </c>
      <c r="I6579" s="275" t="s">
        <v>268</v>
      </c>
      <c r="J6579" s="271">
        <v>8852</v>
      </c>
      <c r="K6579" s="272">
        <v>11524</v>
      </c>
    </row>
    <row r="6580" spans="2:11" s="256" customFormat="1" ht="13.5" customHeight="1" x14ac:dyDescent="0.2">
      <c r="B6580" s="273"/>
      <c r="C6580" s="273"/>
      <c r="D6580" s="273"/>
      <c r="E6580" s="273"/>
      <c r="F6580" s="273">
        <v>0.53927648630680103</v>
      </c>
      <c r="G6580" s="273">
        <v>0.53707565574194804</v>
      </c>
      <c r="H6580" s="274">
        <v>4.7210120973363399</v>
      </c>
      <c r="I6580" s="275" t="s">
        <v>269</v>
      </c>
      <c r="J6580" s="271">
        <v>8852</v>
      </c>
      <c r="K6580" s="272">
        <v>15745</v>
      </c>
    </row>
    <row r="6581" spans="2:11" s="256" customFormat="1" ht="13.5" customHeight="1" x14ac:dyDescent="0.2">
      <c r="B6581" s="273"/>
      <c r="C6581" s="273"/>
      <c r="D6581" s="273"/>
      <c r="E6581" s="273"/>
      <c r="F6581" s="273">
        <v>0</v>
      </c>
      <c r="G6581" s="273">
        <v>0</v>
      </c>
      <c r="H6581" s="274"/>
      <c r="I6581" s="275" t="s">
        <v>270</v>
      </c>
      <c r="J6581" s="271">
        <v>8852</v>
      </c>
      <c r="K6581" s="272">
        <v>15545</v>
      </c>
    </row>
    <row r="6582" spans="2:11" s="256" customFormat="1" ht="13.5" customHeight="1" x14ac:dyDescent="0.2">
      <c r="B6582" s="268"/>
      <c r="C6582" s="268"/>
      <c r="D6582" s="268"/>
      <c r="E6582" s="268"/>
      <c r="F6582" s="268">
        <v>34.722181652724601</v>
      </c>
      <c r="G6582" s="268">
        <v>34.717809991354798</v>
      </c>
      <c r="H6582" s="269"/>
      <c r="I6582" s="270" t="s">
        <v>238</v>
      </c>
      <c r="J6582" s="271">
        <v>8852</v>
      </c>
      <c r="K6582" s="272">
        <v>13595</v>
      </c>
    </row>
    <row r="6583" spans="2:11" s="256" customFormat="1" ht="13.5" customHeight="1" x14ac:dyDescent="0.2">
      <c r="B6583" s="273"/>
      <c r="C6583" s="273"/>
      <c r="D6583" s="273"/>
      <c r="E6583" s="273"/>
      <c r="F6583" s="273">
        <v>0</v>
      </c>
      <c r="G6583" s="273">
        <v>0</v>
      </c>
      <c r="H6583" s="274"/>
      <c r="I6583" s="275" t="s">
        <v>271</v>
      </c>
      <c r="J6583" s="271">
        <v>8852</v>
      </c>
      <c r="K6583" s="272">
        <v>15610</v>
      </c>
    </row>
    <row r="6584" spans="2:11" s="256" customFormat="1" ht="13.5" customHeight="1" x14ac:dyDescent="0.2">
      <c r="B6584" s="273"/>
      <c r="C6584" s="273"/>
      <c r="D6584" s="273"/>
      <c r="E6584" s="273"/>
      <c r="F6584" s="273">
        <v>14.969313749207899</v>
      </c>
      <c r="G6584" s="273">
        <v>14.996951172687099</v>
      </c>
      <c r="H6584" s="274"/>
      <c r="I6584" s="275" t="s">
        <v>246</v>
      </c>
      <c r="J6584" s="271">
        <v>8852</v>
      </c>
      <c r="K6584" s="272">
        <v>15611</v>
      </c>
    </row>
    <row r="6585" spans="2:11" s="256" customFormat="1" ht="13.5" customHeight="1" x14ac:dyDescent="0.2">
      <c r="B6585" s="273"/>
      <c r="C6585" s="273"/>
      <c r="D6585" s="273"/>
      <c r="E6585" s="273"/>
      <c r="F6585" s="273">
        <v>19.752867903516599</v>
      </c>
      <c r="G6585" s="273">
        <v>19.720858818667697</v>
      </c>
      <c r="H6585" s="274"/>
      <c r="I6585" s="275" t="s">
        <v>272</v>
      </c>
      <c r="J6585" s="271">
        <v>8852</v>
      </c>
      <c r="K6585" s="272">
        <v>15608</v>
      </c>
    </row>
    <row r="6586" spans="2:11" s="256" customFormat="1" ht="13.5" customHeight="1" x14ac:dyDescent="0.2">
      <c r="B6586" s="268"/>
      <c r="C6586" s="268"/>
      <c r="D6586" s="268">
        <v>8</v>
      </c>
      <c r="E6586" s="268">
        <v>0</v>
      </c>
      <c r="F6586" s="268">
        <v>0.82970452446132403</v>
      </c>
      <c r="G6586" s="268">
        <v>0.85833029880401601</v>
      </c>
      <c r="H6586" s="269">
        <v>0</v>
      </c>
      <c r="I6586" s="270" t="s">
        <v>273</v>
      </c>
      <c r="J6586" s="271">
        <v>8852</v>
      </c>
      <c r="K6586" s="272">
        <v>15584</v>
      </c>
    </row>
    <row r="6587" spans="2:11" s="256" customFormat="1" ht="13.5" customHeight="1" x14ac:dyDescent="0.2">
      <c r="B6587" s="268"/>
      <c r="C6587" s="268"/>
      <c r="D6587" s="268"/>
      <c r="E6587" s="268"/>
      <c r="F6587" s="268">
        <v>0</v>
      </c>
      <c r="G6587" s="268">
        <v>0</v>
      </c>
      <c r="H6587" s="269"/>
      <c r="I6587" s="270" t="s">
        <v>274</v>
      </c>
      <c r="J6587" s="271">
        <v>8852</v>
      </c>
      <c r="K6587" s="272">
        <v>17728</v>
      </c>
    </row>
    <row r="6588" spans="2:11" s="256" customFormat="1" ht="13.5" customHeight="1" x14ac:dyDescent="0.2">
      <c r="B6588" s="268"/>
      <c r="C6588" s="268"/>
      <c r="D6588" s="268"/>
      <c r="E6588" s="268"/>
      <c r="F6588" s="268">
        <v>-8.6996561726824684</v>
      </c>
      <c r="G6588" s="268">
        <v>-8.7818696025467418</v>
      </c>
      <c r="H6588" s="269"/>
      <c r="I6588" s="270" t="s">
        <v>275</v>
      </c>
      <c r="J6588" s="271">
        <v>8852</v>
      </c>
      <c r="K6588" s="272">
        <v>15624</v>
      </c>
    </row>
    <row r="6589" spans="2:11" s="256" customFormat="1" ht="13.5" customHeight="1" x14ac:dyDescent="0.2">
      <c r="B6589" s="268"/>
      <c r="C6589" s="268"/>
      <c r="D6589" s="268">
        <v>9</v>
      </c>
      <c r="E6589" s="268">
        <v>1</v>
      </c>
      <c r="F6589" s="268">
        <v>4.5470087074931698</v>
      </c>
      <c r="G6589" s="268">
        <v>4.2694860558785797</v>
      </c>
      <c r="H6589" s="269"/>
      <c r="I6589" s="270" t="s">
        <v>276</v>
      </c>
      <c r="J6589" s="271">
        <v>8852</v>
      </c>
      <c r="K6589" s="272">
        <v>15644</v>
      </c>
    </row>
    <row r="6590" spans="2:11" s="256" customFormat="1" ht="13.5" customHeight="1" x14ac:dyDescent="0.2">
      <c r="B6590" s="268"/>
      <c r="C6590" s="268"/>
      <c r="D6590" s="268">
        <v>33</v>
      </c>
      <c r="E6590" s="268">
        <v>27</v>
      </c>
      <c r="F6590" s="268">
        <v>31.092687220551397</v>
      </c>
      <c r="G6590" s="268">
        <v>31.241541964504098</v>
      </c>
      <c r="H6590" s="269">
        <v>3.7734667223258302</v>
      </c>
      <c r="I6590" s="270" t="s">
        <v>239</v>
      </c>
      <c r="J6590" s="271">
        <v>8852</v>
      </c>
      <c r="K6590" s="272">
        <v>15704</v>
      </c>
    </row>
    <row r="6591" spans="2:11" s="256" customFormat="1" ht="13.5" customHeight="1" x14ac:dyDescent="0.2">
      <c r="B6591" s="268"/>
      <c r="C6591" s="268"/>
      <c r="D6591" s="268"/>
      <c r="E6591" s="268"/>
      <c r="F6591" s="268">
        <v>2.2246778006359298</v>
      </c>
      <c r="G6591" s="268">
        <v>2.2539463964894502</v>
      </c>
      <c r="H6591" s="269">
        <v>2.6764314385078301</v>
      </c>
      <c r="I6591" s="270" t="s">
        <v>277</v>
      </c>
      <c r="J6591" s="271">
        <v>8852</v>
      </c>
      <c r="K6591" s="272">
        <v>15749</v>
      </c>
    </row>
    <row r="6592" spans="2:11" s="256" customFormat="1" ht="13.5" customHeight="1" x14ac:dyDescent="0.2">
      <c r="B6592" s="268"/>
      <c r="C6592" s="268"/>
      <c r="D6592" s="268"/>
      <c r="E6592" s="268"/>
      <c r="F6592" s="268">
        <v>99.999999999999901</v>
      </c>
      <c r="G6592" s="268">
        <v>100</v>
      </c>
      <c r="H6592" s="269">
        <v>2.3957295064209698</v>
      </c>
      <c r="I6592" s="270" t="s">
        <v>278</v>
      </c>
      <c r="J6592" s="271">
        <v>8852</v>
      </c>
      <c r="K6592" s="272">
        <v>11258</v>
      </c>
    </row>
    <row r="6593" spans="2:11" s="256" customFormat="1" ht="13.5" customHeight="1" x14ac:dyDescent="0.2">
      <c r="B6593" s="268"/>
      <c r="C6593" s="268"/>
      <c r="D6593" s="268">
        <v>34</v>
      </c>
      <c r="E6593" s="268">
        <v>24</v>
      </c>
      <c r="F6593" s="268">
        <v>28.592990321442002</v>
      </c>
      <c r="G6593" s="268">
        <v>28.697494246327</v>
      </c>
      <c r="H6593" s="269">
        <v>4.2407164101134196</v>
      </c>
      <c r="I6593" s="270" t="s">
        <v>240</v>
      </c>
      <c r="J6593" s="271">
        <v>8852</v>
      </c>
      <c r="K6593" s="272">
        <v>15705</v>
      </c>
    </row>
    <row r="6594" spans="2:11" s="256" customFormat="1" ht="13.5" customHeight="1" x14ac:dyDescent="0.2">
      <c r="B6594" s="268"/>
      <c r="C6594" s="268"/>
      <c r="D6594" s="268"/>
      <c r="E6594" s="268"/>
      <c r="F6594" s="268">
        <v>18.051667247097498</v>
      </c>
      <c r="G6594" s="268">
        <v>18.076317554828599</v>
      </c>
      <c r="H6594" s="269">
        <v>0.90732251590488788</v>
      </c>
      <c r="I6594" s="270" t="s">
        <v>279</v>
      </c>
      <c r="J6594" s="271">
        <v>8852</v>
      </c>
      <c r="K6594" s="272">
        <v>16144</v>
      </c>
    </row>
    <row r="6595" spans="2:11" s="256" customFormat="1" ht="13.5" customHeight="1" x14ac:dyDescent="0.2">
      <c r="B6595" s="273"/>
      <c r="C6595" s="273"/>
      <c r="D6595" s="273"/>
      <c r="E6595" s="273"/>
      <c r="F6595" s="273">
        <v>2.9544577420020395</v>
      </c>
      <c r="G6595" s="273">
        <v>2.9731712720788601</v>
      </c>
      <c r="H6595" s="274"/>
      <c r="I6595" s="275" t="s">
        <v>508</v>
      </c>
      <c r="J6595" s="271">
        <v>8852</v>
      </c>
      <c r="K6595" s="272">
        <v>12755</v>
      </c>
    </row>
    <row r="6596" spans="2:11" s="256" customFormat="1" ht="13.5" customHeight="1" x14ac:dyDescent="0.2">
      <c r="B6596" s="273"/>
      <c r="C6596" s="273"/>
      <c r="D6596" s="273"/>
      <c r="E6596" s="273"/>
      <c r="F6596" s="273">
        <v>0.87693361939510206</v>
      </c>
      <c r="G6596" s="273">
        <v>0.87749909434194007</v>
      </c>
      <c r="H6596" s="274">
        <v>3.9683796307489598</v>
      </c>
      <c r="I6596" s="275" t="s">
        <v>509</v>
      </c>
      <c r="J6596" s="271">
        <v>8852</v>
      </c>
      <c r="K6596" s="272">
        <v>12359</v>
      </c>
    </row>
    <row r="6597" spans="2:11" s="256" customFormat="1" ht="26.25" customHeight="1" x14ac:dyDescent="0.2"/>
    <row r="6598" spans="2:11" s="256" customFormat="1" ht="13.5" customHeight="1" x14ac:dyDescent="0.2">
      <c r="B6598" s="257"/>
      <c r="C6598" s="258"/>
      <c r="D6598" s="258"/>
      <c r="E6598" s="258"/>
      <c r="F6598" s="258"/>
      <c r="G6598" s="259"/>
      <c r="H6598" s="260" t="s">
        <v>466</v>
      </c>
      <c r="I6598" s="261"/>
      <c r="J6598" s="262" t="s">
        <v>228</v>
      </c>
      <c r="K6598" s="262" t="s">
        <v>229</v>
      </c>
    </row>
    <row r="6599" spans="2:11" s="256" customFormat="1" ht="13.5" customHeight="1" x14ac:dyDescent="0.2">
      <c r="B6599" s="263"/>
      <c r="C6599" s="264"/>
      <c r="D6599" s="264"/>
      <c r="E6599" s="264"/>
      <c r="F6599" s="369" t="s">
        <v>709</v>
      </c>
      <c r="G6599" s="369"/>
      <c r="H6599" s="369"/>
      <c r="I6599" s="261"/>
      <c r="J6599" s="261"/>
      <c r="K6599" s="265"/>
    </row>
    <row r="6600" spans="2:11" s="256" customFormat="1" ht="13.5" customHeight="1" x14ac:dyDescent="0.2">
      <c r="B6600" s="367" t="s">
        <v>231</v>
      </c>
      <c r="C6600" s="367"/>
      <c r="D6600" s="367" t="s">
        <v>232</v>
      </c>
      <c r="E6600" s="367"/>
      <c r="F6600" s="266" t="s">
        <v>232</v>
      </c>
      <c r="G6600" s="266" t="s">
        <v>232</v>
      </c>
      <c r="H6600" s="368" t="s">
        <v>231</v>
      </c>
      <c r="I6600" s="267" t="s">
        <v>233</v>
      </c>
      <c r="J6600" s="261"/>
      <c r="K6600" s="265"/>
    </row>
    <row r="6601" spans="2:11" s="256" customFormat="1" ht="13.5" customHeight="1" x14ac:dyDescent="0.2">
      <c r="B6601" s="266" t="s">
        <v>234</v>
      </c>
      <c r="C6601" s="266" t="s">
        <v>235</v>
      </c>
      <c r="D6601" s="266" t="s">
        <v>234</v>
      </c>
      <c r="E6601" s="266" t="s">
        <v>235</v>
      </c>
      <c r="F6601" s="266" t="s">
        <v>592</v>
      </c>
      <c r="G6601" s="266" t="s">
        <v>594</v>
      </c>
      <c r="H6601" s="368"/>
      <c r="I6601" s="261"/>
      <c r="J6601" s="261"/>
      <c r="K6601" s="265"/>
    </row>
    <row r="6602" spans="2:11" s="256" customFormat="1" ht="13.5" customHeight="1" x14ac:dyDescent="0.2">
      <c r="B6602" s="268">
        <v>5.5</v>
      </c>
      <c r="C6602" s="268">
        <v>3.5</v>
      </c>
      <c r="D6602" s="268"/>
      <c r="E6602" s="268"/>
      <c r="F6602" s="268">
        <v>38.959276583841195</v>
      </c>
      <c r="G6602" s="268">
        <v>39.0386574931387</v>
      </c>
      <c r="H6602" s="269">
        <v>4.2947307786120792</v>
      </c>
      <c r="I6602" s="270" t="s">
        <v>236</v>
      </c>
      <c r="J6602" s="271">
        <v>8860</v>
      </c>
      <c r="K6602" s="272">
        <v>13591</v>
      </c>
    </row>
    <row r="6603" spans="2:11" s="256" customFormat="1" ht="13.5" customHeight="1" x14ac:dyDescent="0.2">
      <c r="B6603" s="268"/>
      <c r="C6603" s="268"/>
      <c r="D6603" s="268"/>
      <c r="E6603" s="268"/>
      <c r="F6603" s="268">
        <v>38.959276583841195</v>
      </c>
      <c r="G6603" s="268">
        <v>39.0386574931387</v>
      </c>
      <c r="H6603" s="269">
        <v>4.2947307786120792</v>
      </c>
      <c r="I6603" s="270" t="s">
        <v>250</v>
      </c>
      <c r="J6603" s="271">
        <v>8860</v>
      </c>
      <c r="K6603" s="272">
        <v>19967</v>
      </c>
    </row>
    <row r="6604" spans="2:11" s="256" customFormat="1" ht="13.5" customHeight="1" x14ac:dyDescent="0.2">
      <c r="B6604" s="273"/>
      <c r="C6604" s="273"/>
      <c r="D6604" s="273"/>
      <c r="E6604" s="273"/>
      <c r="F6604" s="273">
        <v>19.441412589220498</v>
      </c>
      <c r="G6604" s="273">
        <v>19.460537260195199</v>
      </c>
      <c r="H6604" s="274">
        <v>5.1790534013936194</v>
      </c>
      <c r="I6604" s="275" t="s">
        <v>251</v>
      </c>
      <c r="J6604" s="271">
        <v>8860</v>
      </c>
      <c r="K6604" s="272">
        <v>15744</v>
      </c>
    </row>
    <row r="6605" spans="2:11" s="256" customFormat="1" ht="13.5" customHeight="1" x14ac:dyDescent="0.2">
      <c r="B6605" s="273"/>
      <c r="C6605" s="273"/>
      <c r="D6605" s="273"/>
      <c r="E6605" s="273"/>
      <c r="F6605" s="273">
        <v>18.6180320845083</v>
      </c>
      <c r="G6605" s="273">
        <v>18.668486021928398</v>
      </c>
      <c r="H6605" s="274">
        <v>3.3958292129288501</v>
      </c>
      <c r="I6605" s="275" t="s">
        <v>252</v>
      </c>
      <c r="J6605" s="271">
        <v>8860</v>
      </c>
      <c r="K6605" s="272">
        <v>13462</v>
      </c>
    </row>
    <row r="6606" spans="2:11" s="256" customFormat="1" ht="13.5" customHeight="1" x14ac:dyDescent="0.2">
      <c r="B6606" s="273"/>
      <c r="C6606" s="273"/>
      <c r="D6606" s="273"/>
      <c r="E6606" s="273"/>
      <c r="F6606" s="273">
        <v>0</v>
      </c>
      <c r="G6606" s="273">
        <v>0</v>
      </c>
      <c r="H6606" s="274"/>
      <c r="I6606" s="275" t="s">
        <v>253</v>
      </c>
      <c r="J6606" s="271">
        <v>8860</v>
      </c>
      <c r="K6606" s="272">
        <v>15544</v>
      </c>
    </row>
    <row r="6607" spans="2:11" s="256" customFormat="1" ht="13.5" customHeight="1" x14ac:dyDescent="0.2">
      <c r="B6607" s="273"/>
      <c r="C6607" s="273"/>
      <c r="D6607" s="273"/>
      <c r="E6607" s="273"/>
      <c r="F6607" s="273">
        <v>0.237552087191263</v>
      </c>
      <c r="G6607" s="273">
        <v>0.23695073754416501</v>
      </c>
      <c r="H6607" s="274">
        <v>4.6000000000000005</v>
      </c>
      <c r="I6607" s="275" t="s">
        <v>254</v>
      </c>
      <c r="J6607" s="271">
        <v>8860</v>
      </c>
      <c r="K6607" s="272">
        <v>12978</v>
      </c>
    </row>
    <row r="6608" spans="2:11" s="256" customFormat="1" ht="13.5" customHeight="1" x14ac:dyDescent="0.2">
      <c r="B6608" s="268">
        <v>4.5</v>
      </c>
      <c r="C6608" s="268">
        <v>2.5</v>
      </c>
      <c r="D6608" s="268"/>
      <c r="E6608" s="268"/>
      <c r="F6608" s="268">
        <v>34.961896665570499</v>
      </c>
      <c r="G6608" s="268">
        <v>34.872997537436795</v>
      </c>
      <c r="H6608" s="269">
        <v>3.6340406528060898</v>
      </c>
      <c r="I6608" s="270" t="s">
        <v>237</v>
      </c>
      <c r="J6608" s="271">
        <v>8860</v>
      </c>
      <c r="K6608" s="272">
        <v>17726</v>
      </c>
    </row>
    <row r="6609" spans="2:11" s="256" customFormat="1" ht="13.5" customHeight="1" x14ac:dyDescent="0.2">
      <c r="B6609" s="273"/>
      <c r="C6609" s="273"/>
      <c r="D6609" s="273"/>
      <c r="E6609" s="273"/>
      <c r="F6609" s="273">
        <v>2.9247093829198598</v>
      </c>
      <c r="G6609" s="273">
        <v>2.7675694999954703</v>
      </c>
      <c r="H6609" s="274"/>
      <c r="I6609" s="275" t="s">
        <v>255</v>
      </c>
      <c r="J6609" s="271">
        <v>8860</v>
      </c>
      <c r="K6609" s="272">
        <v>17727</v>
      </c>
    </row>
    <row r="6610" spans="2:11" s="256" customFormat="1" ht="13.5" customHeight="1" x14ac:dyDescent="0.2">
      <c r="B6610" s="268"/>
      <c r="C6610" s="268"/>
      <c r="D6610" s="268"/>
      <c r="E6610" s="268"/>
      <c r="F6610" s="268">
        <v>32.037187282650599</v>
      </c>
      <c r="G6610" s="268">
        <v>32.105428037441392</v>
      </c>
      <c r="H6610" s="269">
        <v>3.9657961437423896</v>
      </c>
      <c r="I6610" s="270" t="s">
        <v>256</v>
      </c>
      <c r="J6610" s="271">
        <v>8860</v>
      </c>
      <c r="K6610" s="272">
        <v>13592</v>
      </c>
    </row>
    <row r="6611" spans="2:11" s="256" customFormat="1" ht="13.5" customHeight="1" x14ac:dyDescent="0.2">
      <c r="B6611" s="273"/>
      <c r="C6611" s="273"/>
      <c r="D6611" s="273"/>
      <c r="E6611" s="273"/>
      <c r="F6611" s="273">
        <v>6.4060848354769995</v>
      </c>
      <c r="G6611" s="273">
        <v>6.4126212951343193</v>
      </c>
      <c r="H6611" s="274">
        <v>0.56576360584915597</v>
      </c>
      <c r="I6611" s="275" t="s">
        <v>257</v>
      </c>
      <c r="J6611" s="271">
        <v>8860</v>
      </c>
      <c r="K6611" s="272">
        <v>11566</v>
      </c>
    </row>
    <row r="6612" spans="2:11" s="256" customFormat="1" ht="13.5" customHeight="1" x14ac:dyDescent="0.2">
      <c r="B6612" s="273"/>
      <c r="C6612" s="273"/>
      <c r="D6612" s="273"/>
      <c r="E6612" s="273"/>
      <c r="F6612" s="273">
        <v>16.5221581810268</v>
      </c>
      <c r="G6612" s="273">
        <v>16.555134880009799</v>
      </c>
      <c r="H6612" s="274">
        <v>5.2505130305116294</v>
      </c>
      <c r="I6612" s="275" t="s">
        <v>258</v>
      </c>
      <c r="J6612" s="271">
        <v>8860</v>
      </c>
      <c r="K6612" s="272">
        <v>13419</v>
      </c>
    </row>
    <row r="6613" spans="2:11" s="256" customFormat="1" ht="13.5" customHeight="1" x14ac:dyDescent="0.2">
      <c r="B6613" s="273"/>
      <c r="C6613" s="273"/>
      <c r="D6613" s="273"/>
      <c r="E6613" s="273"/>
      <c r="F6613" s="273">
        <v>0</v>
      </c>
      <c r="G6613" s="273">
        <v>0</v>
      </c>
      <c r="H6613" s="274"/>
      <c r="I6613" s="275" t="s">
        <v>259</v>
      </c>
      <c r="J6613" s="271">
        <v>8860</v>
      </c>
      <c r="K6613" s="272">
        <v>11568</v>
      </c>
    </row>
    <row r="6614" spans="2:11" s="256" customFormat="1" ht="13.5" customHeight="1" x14ac:dyDescent="0.2">
      <c r="B6614" s="273"/>
      <c r="C6614" s="273"/>
      <c r="D6614" s="273"/>
      <c r="E6614" s="273"/>
      <c r="F6614" s="273">
        <v>7.8034134088282698</v>
      </c>
      <c r="G6614" s="273">
        <v>7.8083450557896992</v>
      </c>
      <c r="H6614" s="274">
        <v>4.21939229764895</v>
      </c>
      <c r="I6614" s="275" t="s">
        <v>260</v>
      </c>
      <c r="J6614" s="271">
        <v>8860</v>
      </c>
      <c r="K6614" s="272">
        <v>12479</v>
      </c>
    </row>
    <row r="6615" spans="2:11" s="256" customFormat="1" ht="13.5" customHeight="1" x14ac:dyDescent="0.2">
      <c r="B6615" s="273"/>
      <c r="C6615" s="273"/>
      <c r="D6615" s="273"/>
      <c r="E6615" s="273"/>
      <c r="F6615" s="273">
        <v>0.84706442467892606</v>
      </c>
      <c r="G6615" s="273">
        <v>0.84750095260746705</v>
      </c>
      <c r="H6615" s="274">
        <v>2.10555675505864</v>
      </c>
      <c r="I6615" s="275" t="s">
        <v>261</v>
      </c>
      <c r="J6615" s="271">
        <v>8860</v>
      </c>
      <c r="K6615" s="272">
        <v>12480</v>
      </c>
    </row>
    <row r="6616" spans="2:11" s="256" customFormat="1" ht="13.5" customHeight="1" x14ac:dyDescent="0.2">
      <c r="B6616" s="273"/>
      <c r="C6616" s="273"/>
      <c r="D6616" s="273"/>
      <c r="E6616" s="273"/>
      <c r="F6616" s="273">
        <v>0.458466432639619</v>
      </c>
      <c r="G6616" s="273">
        <v>0.48182585390007004</v>
      </c>
      <c r="H6616" s="274">
        <v>4.2960891140166897</v>
      </c>
      <c r="I6616" s="275" t="s">
        <v>262</v>
      </c>
      <c r="J6616" s="271">
        <v>8860</v>
      </c>
      <c r="K6616" s="272">
        <v>11578</v>
      </c>
    </row>
    <row r="6617" spans="2:11" s="256" customFormat="1" ht="13.5" customHeight="1" x14ac:dyDescent="0.2">
      <c r="B6617" s="273"/>
      <c r="C6617" s="273"/>
      <c r="D6617" s="273">
        <v>5</v>
      </c>
      <c r="E6617" s="273">
        <v>0</v>
      </c>
      <c r="F6617" s="273">
        <v>0</v>
      </c>
      <c r="G6617" s="273">
        <v>0</v>
      </c>
      <c r="H6617" s="274"/>
      <c r="I6617" s="275" t="s">
        <v>263</v>
      </c>
      <c r="J6617" s="271">
        <v>8860</v>
      </c>
      <c r="K6617" s="272">
        <v>12497</v>
      </c>
    </row>
    <row r="6618" spans="2:11" s="256" customFormat="1" ht="13.5" customHeight="1" x14ac:dyDescent="0.2">
      <c r="B6618" s="273"/>
      <c r="C6618" s="273"/>
      <c r="D6618" s="273"/>
      <c r="E6618" s="273"/>
      <c r="F6618" s="273">
        <v>0</v>
      </c>
      <c r="G6618" s="273">
        <v>0</v>
      </c>
      <c r="H6618" s="274"/>
      <c r="I6618" s="275" t="s">
        <v>264</v>
      </c>
      <c r="J6618" s="271">
        <v>8860</v>
      </c>
      <c r="K6618" s="272">
        <v>15546</v>
      </c>
    </row>
    <row r="6619" spans="2:11" s="256" customFormat="1" ht="13.5" customHeight="1" x14ac:dyDescent="0.2">
      <c r="B6619" s="273"/>
      <c r="C6619" s="273"/>
      <c r="D6619" s="273">
        <v>0</v>
      </c>
      <c r="E6619" s="273">
        <v>0</v>
      </c>
      <c r="F6619" s="273">
        <v>0</v>
      </c>
      <c r="G6619" s="273">
        <v>0</v>
      </c>
      <c r="H6619" s="274"/>
      <c r="I6619" s="275" t="s">
        <v>265</v>
      </c>
      <c r="J6619" s="271">
        <v>8860</v>
      </c>
      <c r="K6619" s="272">
        <v>12481</v>
      </c>
    </row>
    <row r="6620" spans="2:11" s="256" customFormat="1" ht="13.5" customHeight="1" x14ac:dyDescent="0.2">
      <c r="B6620" s="268"/>
      <c r="C6620" s="268"/>
      <c r="D6620" s="268"/>
      <c r="E6620" s="268"/>
      <c r="F6620" s="268">
        <v>11.4736681614056</v>
      </c>
      <c r="G6620" s="268">
        <v>11.532700745586901</v>
      </c>
      <c r="H6620" s="269">
        <v>2.9147460241766501</v>
      </c>
      <c r="I6620" s="270" t="s">
        <v>266</v>
      </c>
      <c r="J6620" s="271">
        <v>8860</v>
      </c>
      <c r="K6620" s="272">
        <v>13594</v>
      </c>
    </row>
    <row r="6621" spans="2:11" s="256" customFormat="1" ht="13.5" customHeight="1" x14ac:dyDescent="0.2">
      <c r="B6621" s="273"/>
      <c r="C6621" s="273"/>
      <c r="D6621" s="273"/>
      <c r="E6621" s="273"/>
      <c r="F6621" s="273">
        <v>1.1568568478198098</v>
      </c>
      <c r="G6621" s="273">
        <v>1.16291848749316</v>
      </c>
      <c r="H6621" s="274">
        <v>0.53806559412610899</v>
      </c>
      <c r="I6621" s="275" t="s">
        <v>267</v>
      </c>
      <c r="J6621" s="271">
        <v>8860</v>
      </c>
      <c r="K6621" s="272">
        <v>15609</v>
      </c>
    </row>
    <row r="6622" spans="2:11" s="256" customFormat="1" ht="13.5" customHeight="1" x14ac:dyDescent="0.2">
      <c r="B6622" s="273"/>
      <c r="C6622" s="273"/>
      <c r="D6622" s="273"/>
      <c r="E6622" s="273"/>
      <c r="F6622" s="273">
        <v>8.8813324172597312</v>
      </c>
      <c r="G6622" s="273">
        <v>8.9359838126061195</v>
      </c>
      <c r="H6622" s="274">
        <v>3.38711793658213</v>
      </c>
      <c r="I6622" s="275" t="s">
        <v>268</v>
      </c>
      <c r="J6622" s="271">
        <v>8860</v>
      </c>
      <c r="K6622" s="272">
        <v>11524</v>
      </c>
    </row>
    <row r="6623" spans="2:11" s="256" customFormat="1" ht="13.5" customHeight="1" x14ac:dyDescent="0.2">
      <c r="B6623" s="273"/>
      <c r="C6623" s="273"/>
      <c r="D6623" s="273"/>
      <c r="E6623" s="273"/>
      <c r="F6623" s="273">
        <v>0.59126608196833608</v>
      </c>
      <c r="G6623" s="273">
        <v>0.58750704223928496</v>
      </c>
      <c r="H6623" s="274">
        <v>4.6311526084394004</v>
      </c>
      <c r="I6623" s="275" t="s">
        <v>269</v>
      </c>
      <c r="J6623" s="271">
        <v>8860</v>
      </c>
      <c r="K6623" s="272">
        <v>15745</v>
      </c>
    </row>
    <row r="6624" spans="2:11" s="256" customFormat="1" ht="13.5" customHeight="1" x14ac:dyDescent="0.2">
      <c r="B6624" s="273"/>
      <c r="C6624" s="273"/>
      <c r="D6624" s="273"/>
      <c r="E6624" s="273"/>
      <c r="F6624" s="273">
        <v>0</v>
      </c>
      <c r="G6624" s="273">
        <v>0</v>
      </c>
      <c r="H6624" s="274"/>
      <c r="I6624" s="275" t="s">
        <v>270</v>
      </c>
      <c r="J6624" s="271">
        <v>8860</v>
      </c>
      <c r="K6624" s="272">
        <v>15545</v>
      </c>
    </row>
    <row r="6625" spans="2:11" s="256" customFormat="1" ht="13.5" customHeight="1" x14ac:dyDescent="0.2">
      <c r="B6625" s="268"/>
      <c r="C6625" s="268"/>
      <c r="D6625" s="268"/>
      <c r="E6625" s="268"/>
      <c r="F6625" s="268">
        <v>14.5514297466173</v>
      </c>
      <c r="G6625" s="268">
        <v>14.501506048696299</v>
      </c>
      <c r="H6625" s="269"/>
      <c r="I6625" s="270" t="s">
        <v>238</v>
      </c>
      <c r="J6625" s="271">
        <v>8860</v>
      </c>
      <c r="K6625" s="272">
        <v>13595</v>
      </c>
    </row>
    <row r="6626" spans="2:11" s="256" customFormat="1" ht="13.5" customHeight="1" x14ac:dyDescent="0.2">
      <c r="B6626" s="273"/>
      <c r="C6626" s="273"/>
      <c r="D6626" s="273"/>
      <c r="E6626" s="273"/>
      <c r="F6626" s="273">
        <v>0</v>
      </c>
      <c r="G6626" s="273">
        <v>0</v>
      </c>
      <c r="H6626" s="274"/>
      <c r="I6626" s="275" t="s">
        <v>271</v>
      </c>
      <c r="J6626" s="271">
        <v>8860</v>
      </c>
      <c r="K6626" s="272">
        <v>15610</v>
      </c>
    </row>
    <row r="6627" spans="2:11" s="256" customFormat="1" ht="13.5" customHeight="1" x14ac:dyDescent="0.2">
      <c r="B6627" s="273"/>
      <c r="C6627" s="273"/>
      <c r="D6627" s="273"/>
      <c r="E6627" s="273"/>
      <c r="F6627" s="273">
        <v>6.6229919976507592</v>
      </c>
      <c r="G6627" s="273">
        <v>6.6061982100968804</v>
      </c>
      <c r="H6627" s="274"/>
      <c r="I6627" s="275" t="s">
        <v>246</v>
      </c>
      <c r="J6627" s="271">
        <v>8860</v>
      </c>
      <c r="K6627" s="272">
        <v>15611</v>
      </c>
    </row>
    <row r="6628" spans="2:11" s="256" customFormat="1" ht="13.5" customHeight="1" x14ac:dyDescent="0.2">
      <c r="B6628" s="273"/>
      <c r="C6628" s="273"/>
      <c r="D6628" s="273"/>
      <c r="E6628" s="273"/>
      <c r="F6628" s="273">
        <v>7.9284377489665401</v>
      </c>
      <c r="G6628" s="273">
        <v>7.89530783859938</v>
      </c>
      <c r="H6628" s="274"/>
      <c r="I6628" s="275" t="s">
        <v>272</v>
      </c>
      <c r="J6628" s="271">
        <v>8860</v>
      </c>
      <c r="K6628" s="272">
        <v>15608</v>
      </c>
    </row>
    <row r="6629" spans="2:11" s="256" customFormat="1" ht="13.5" customHeight="1" x14ac:dyDescent="0.2">
      <c r="B6629" s="268"/>
      <c r="C6629" s="268"/>
      <c r="D6629" s="268">
        <v>8</v>
      </c>
      <c r="E6629" s="268">
        <v>0</v>
      </c>
      <c r="F6629" s="268">
        <v>5.3728842565442296E-2</v>
      </c>
      <c r="G6629" s="268">
        <v>5.4138175141275002E-2</v>
      </c>
      <c r="H6629" s="269"/>
      <c r="I6629" s="270" t="s">
        <v>273</v>
      </c>
      <c r="J6629" s="271">
        <v>8860</v>
      </c>
      <c r="K6629" s="272">
        <v>15584</v>
      </c>
    </row>
    <row r="6630" spans="2:11" s="256" customFormat="1" ht="13.5" customHeight="1" x14ac:dyDescent="0.2">
      <c r="B6630" s="268"/>
      <c r="C6630" s="268"/>
      <c r="D6630" s="268"/>
      <c r="E6630" s="268"/>
      <c r="F6630" s="268">
        <v>0</v>
      </c>
      <c r="G6630" s="268">
        <v>0</v>
      </c>
      <c r="H6630" s="269"/>
      <c r="I6630" s="270" t="s">
        <v>274</v>
      </c>
      <c r="J6630" s="271">
        <v>8860</v>
      </c>
      <c r="K6630" s="272">
        <v>17728</v>
      </c>
    </row>
    <row r="6631" spans="2:11" s="256" customFormat="1" ht="13.5" customHeight="1" x14ac:dyDescent="0.2">
      <c r="B6631" s="268"/>
      <c r="C6631" s="268"/>
      <c r="D6631" s="268"/>
      <c r="E6631" s="268"/>
      <c r="F6631" s="268">
        <v>-6.4784083932588894</v>
      </c>
      <c r="G6631" s="268">
        <v>-6.5241264592003301</v>
      </c>
      <c r="H6631" s="269"/>
      <c r="I6631" s="270" t="s">
        <v>275</v>
      </c>
      <c r="J6631" s="271">
        <v>8860</v>
      </c>
      <c r="K6631" s="272">
        <v>15624</v>
      </c>
    </row>
    <row r="6632" spans="2:11" s="256" customFormat="1" ht="13.5" customHeight="1" x14ac:dyDescent="0.2">
      <c r="B6632" s="268"/>
      <c r="C6632" s="268"/>
      <c r="D6632" s="268">
        <v>10</v>
      </c>
      <c r="E6632" s="268">
        <v>1</v>
      </c>
      <c r="F6632" s="268">
        <v>3.7689221972775799</v>
      </c>
      <c r="G6632" s="268">
        <v>3.61386090324382</v>
      </c>
      <c r="H6632" s="269"/>
      <c r="I6632" s="270" t="s">
        <v>276</v>
      </c>
      <c r="J6632" s="271">
        <v>8860</v>
      </c>
      <c r="K6632" s="272">
        <v>15644</v>
      </c>
    </row>
    <row r="6633" spans="2:11" s="256" customFormat="1" ht="13.5" customHeight="1" x14ac:dyDescent="0.2">
      <c r="B6633" s="268"/>
      <c r="C6633" s="268"/>
      <c r="D6633" s="268">
        <v>38</v>
      </c>
      <c r="E6633" s="268">
        <v>32</v>
      </c>
      <c r="F6633" s="268">
        <v>37.861854672804398</v>
      </c>
      <c r="G6633" s="268">
        <v>38.002332212541994</v>
      </c>
      <c r="H6633" s="269">
        <v>3.566595797228</v>
      </c>
      <c r="I6633" s="270" t="s">
        <v>239</v>
      </c>
      <c r="J6633" s="271">
        <v>8860</v>
      </c>
      <c r="K6633" s="272">
        <v>15704</v>
      </c>
    </row>
    <row r="6634" spans="2:11" s="256" customFormat="1" ht="13.5" customHeight="1" x14ac:dyDescent="0.2">
      <c r="B6634" s="268"/>
      <c r="C6634" s="268"/>
      <c r="D6634" s="268"/>
      <c r="E6634" s="268"/>
      <c r="F6634" s="268">
        <v>1.4120271853175399</v>
      </c>
      <c r="G6634" s="268">
        <v>1.44559824005642</v>
      </c>
      <c r="H6634" s="269">
        <v>3.8083159626708301</v>
      </c>
      <c r="I6634" s="270" t="s">
        <v>277</v>
      </c>
      <c r="J6634" s="271">
        <v>8860</v>
      </c>
      <c r="K6634" s="272">
        <v>15749</v>
      </c>
    </row>
    <row r="6635" spans="2:11" s="256" customFormat="1" ht="13.5" customHeight="1" x14ac:dyDescent="0.2">
      <c r="B6635" s="268"/>
      <c r="C6635" s="268"/>
      <c r="D6635" s="268"/>
      <c r="E6635" s="268"/>
      <c r="F6635" s="268">
        <v>99.999999999999901</v>
      </c>
      <c r="G6635" s="268">
        <v>100</v>
      </c>
      <c r="H6635" s="269">
        <v>3.2781538669515098</v>
      </c>
      <c r="I6635" s="270" t="s">
        <v>278</v>
      </c>
      <c r="J6635" s="271">
        <v>8860</v>
      </c>
      <c r="K6635" s="272">
        <v>11258</v>
      </c>
    </row>
    <row r="6636" spans="2:11" s="256" customFormat="1" ht="13.5" customHeight="1" x14ac:dyDescent="0.2">
      <c r="B6636" s="268"/>
      <c r="C6636" s="268"/>
      <c r="D6636" s="268">
        <v>49</v>
      </c>
      <c r="E6636" s="268">
        <v>39</v>
      </c>
      <c r="F6636" s="268">
        <v>43.526512453544093</v>
      </c>
      <c r="G6636" s="268">
        <v>43.5912119228325</v>
      </c>
      <c r="H6636" s="269">
        <v>4.4038611075807195</v>
      </c>
      <c r="I6636" s="270" t="s">
        <v>240</v>
      </c>
      <c r="J6636" s="271">
        <v>8860</v>
      </c>
      <c r="K6636" s="272">
        <v>15705</v>
      </c>
    </row>
    <row r="6637" spans="2:11" s="256" customFormat="1" ht="13.5" customHeight="1" x14ac:dyDescent="0.2">
      <c r="B6637" s="268"/>
      <c r="C6637" s="268"/>
      <c r="D6637" s="268"/>
      <c r="E6637" s="268"/>
      <c r="F6637" s="268">
        <v>10.503587406132301</v>
      </c>
      <c r="G6637" s="268">
        <v>10.5154406980131</v>
      </c>
      <c r="H6637" s="269">
        <v>1.8705812339312298</v>
      </c>
      <c r="I6637" s="270" t="s">
        <v>279</v>
      </c>
      <c r="J6637" s="271">
        <v>8860</v>
      </c>
      <c r="K6637" s="272">
        <v>16144</v>
      </c>
    </row>
    <row r="6638" spans="2:11" s="256" customFormat="1" ht="13.5" customHeight="1" x14ac:dyDescent="0.2">
      <c r="B6638" s="273"/>
      <c r="C6638" s="273"/>
      <c r="D6638" s="273"/>
      <c r="E6638" s="273"/>
      <c r="F6638" s="273">
        <v>0.84421281435771811</v>
      </c>
      <c r="G6638" s="273">
        <v>0.84629140324835406</v>
      </c>
      <c r="H6638" s="274"/>
      <c r="I6638" s="275" t="s">
        <v>508</v>
      </c>
      <c r="J6638" s="271">
        <v>8860</v>
      </c>
      <c r="K6638" s="272">
        <v>12755</v>
      </c>
    </row>
    <row r="6639" spans="2:11" s="256" customFormat="1" ht="13.5" customHeight="1" x14ac:dyDescent="0.2">
      <c r="B6639" s="273"/>
      <c r="C6639" s="273"/>
      <c r="D6639" s="273"/>
      <c r="E6639" s="273"/>
      <c r="F6639" s="273">
        <v>0.6622798229212199</v>
      </c>
      <c r="G6639" s="273">
        <v>0.67268347347091406</v>
      </c>
      <c r="H6639" s="274">
        <v>3.4956423825105896</v>
      </c>
      <c r="I6639" s="275" t="s">
        <v>509</v>
      </c>
      <c r="J6639" s="271">
        <v>8860</v>
      </c>
      <c r="K6639" s="272">
        <v>12359</v>
      </c>
    </row>
    <row r="6640" spans="2:11" s="256" customFormat="1" ht="26.25" customHeight="1" x14ac:dyDescent="0.2"/>
    <row r="6641" spans="2:11" s="256" customFormat="1" ht="13.5" customHeight="1" x14ac:dyDescent="0.2">
      <c r="B6641" s="257"/>
      <c r="C6641" s="258"/>
      <c r="D6641" s="258"/>
      <c r="E6641" s="258"/>
      <c r="F6641" s="258"/>
      <c r="G6641" s="259"/>
      <c r="H6641" s="260" t="s">
        <v>467</v>
      </c>
      <c r="I6641" s="261"/>
      <c r="J6641" s="262" t="s">
        <v>228</v>
      </c>
      <c r="K6641" s="262" t="s">
        <v>229</v>
      </c>
    </row>
    <row r="6642" spans="2:11" s="256" customFormat="1" ht="13.5" customHeight="1" x14ac:dyDescent="0.2">
      <c r="B6642" s="263"/>
      <c r="C6642" s="264"/>
      <c r="D6642" s="264"/>
      <c r="E6642" s="264"/>
      <c r="F6642" s="369" t="s">
        <v>710</v>
      </c>
      <c r="G6642" s="369"/>
      <c r="H6642" s="369"/>
      <c r="I6642" s="261"/>
      <c r="J6642" s="261"/>
      <c r="K6642" s="265"/>
    </row>
    <row r="6643" spans="2:11" s="256" customFormat="1" ht="13.5" customHeight="1" x14ac:dyDescent="0.2">
      <c r="B6643" s="367" t="s">
        <v>231</v>
      </c>
      <c r="C6643" s="367"/>
      <c r="D6643" s="367" t="s">
        <v>232</v>
      </c>
      <c r="E6643" s="367"/>
      <c r="F6643" s="266" t="s">
        <v>232</v>
      </c>
      <c r="G6643" s="266" t="s">
        <v>232</v>
      </c>
      <c r="H6643" s="368" t="s">
        <v>231</v>
      </c>
      <c r="I6643" s="267" t="s">
        <v>233</v>
      </c>
      <c r="J6643" s="261"/>
      <c r="K6643" s="265"/>
    </row>
    <row r="6644" spans="2:11" s="256" customFormat="1" ht="13.5" customHeight="1" x14ac:dyDescent="0.2">
      <c r="B6644" s="266" t="s">
        <v>234</v>
      </c>
      <c r="C6644" s="266" t="s">
        <v>235</v>
      </c>
      <c r="D6644" s="266" t="s">
        <v>234</v>
      </c>
      <c r="E6644" s="266" t="s">
        <v>235</v>
      </c>
      <c r="F6644" s="266" t="s">
        <v>592</v>
      </c>
      <c r="G6644" s="266" t="s">
        <v>594</v>
      </c>
      <c r="H6644" s="368"/>
      <c r="I6644" s="261"/>
      <c r="J6644" s="261"/>
      <c r="K6644" s="265"/>
    </row>
    <row r="6645" spans="2:11" s="256" customFormat="1" ht="13.5" customHeight="1" x14ac:dyDescent="0.2">
      <c r="B6645" s="268">
        <v>5.5</v>
      </c>
      <c r="C6645" s="268">
        <v>3.5</v>
      </c>
      <c r="D6645" s="268"/>
      <c r="E6645" s="268"/>
      <c r="F6645" s="268">
        <v>34.6182379404543</v>
      </c>
      <c r="G6645" s="268">
        <v>34.698484497906797</v>
      </c>
      <c r="H6645" s="269">
        <v>4.3791426792264092</v>
      </c>
      <c r="I6645" s="270" t="s">
        <v>236</v>
      </c>
      <c r="J6645" s="271">
        <v>8879</v>
      </c>
      <c r="K6645" s="272">
        <v>13591</v>
      </c>
    </row>
    <row r="6646" spans="2:11" s="256" customFormat="1" ht="13.5" customHeight="1" x14ac:dyDescent="0.2">
      <c r="B6646" s="268"/>
      <c r="C6646" s="268"/>
      <c r="D6646" s="268"/>
      <c r="E6646" s="268"/>
      <c r="F6646" s="268">
        <v>34.6182379404543</v>
      </c>
      <c r="G6646" s="268">
        <v>34.698484497906797</v>
      </c>
      <c r="H6646" s="269">
        <v>4.3791426792264092</v>
      </c>
      <c r="I6646" s="270" t="s">
        <v>250</v>
      </c>
      <c r="J6646" s="271">
        <v>8879</v>
      </c>
      <c r="K6646" s="272">
        <v>19967</v>
      </c>
    </row>
    <row r="6647" spans="2:11" s="256" customFormat="1" ht="13.5" customHeight="1" x14ac:dyDescent="0.2">
      <c r="B6647" s="273"/>
      <c r="C6647" s="273"/>
      <c r="D6647" s="273"/>
      <c r="E6647" s="273"/>
      <c r="F6647" s="273">
        <v>15.905323880597399</v>
      </c>
      <c r="G6647" s="273">
        <v>15.923688490805098</v>
      </c>
      <c r="H6647" s="274">
        <v>5.1804361865443198</v>
      </c>
      <c r="I6647" s="275" t="s">
        <v>251</v>
      </c>
      <c r="J6647" s="271">
        <v>8879</v>
      </c>
      <c r="K6647" s="272">
        <v>15744</v>
      </c>
    </row>
    <row r="6648" spans="2:11" s="256" customFormat="1" ht="13.5" customHeight="1" x14ac:dyDescent="0.2">
      <c r="B6648" s="273"/>
      <c r="C6648" s="273"/>
      <c r="D6648" s="273"/>
      <c r="E6648" s="273"/>
      <c r="F6648" s="273">
        <v>17.805937175928502</v>
      </c>
      <c r="G6648" s="273">
        <v>17.858289359052897</v>
      </c>
      <c r="H6648" s="274">
        <v>3.7002817405795398</v>
      </c>
      <c r="I6648" s="275" t="s">
        <v>252</v>
      </c>
      <c r="J6648" s="271">
        <v>8879</v>
      </c>
      <c r="K6648" s="272">
        <v>13462</v>
      </c>
    </row>
    <row r="6649" spans="2:11" s="256" customFormat="1" ht="13.5" customHeight="1" x14ac:dyDescent="0.2">
      <c r="B6649" s="273"/>
      <c r="C6649" s="273"/>
      <c r="D6649" s="273"/>
      <c r="E6649" s="273"/>
      <c r="F6649" s="273">
        <v>0</v>
      </c>
      <c r="G6649" s="273">
        <v>0</v>
      </c>
      <c r="H6649" s="274"/>
      <c r="I6649" s="275" t="s">
        <v>253</v>
      </c>
      <c r="J6649" s="271">
        <v>8879</v>
      </c>
      <c r="K6649" s="272">
        <v>15544</v>
      </c>
    </row>
    <row r="6650" spans="2:11" s="256" customFormat="1" ht="13.5" customHeight="1" x14ac:dyDescent="0.2">
      <c r="B6650" s="273"/>
      <c r="C6650" s="273"/>
      <c r="D6650" s="273"/>
      <c r="E6650" s="273"/>
      <c r="F6650" s="273">
        <v>0.21055715917710299</v>
      </c>
      <c r="G6650" s="273">
        <v>0.21006654917069298</v>
      </c>
      <c r="H6650" s="274">
        <v>4.6000000000000005</v>
      </c>
      <c r="I6650" s="275" t="s">
        <v>254</v>
      </c>
      <c r="J6650" s="271">
        <v>8879</v>
      </c>
      <c r="K6650" s="272">
        <v>12978</v>
      </c>
    </row>
    <row r="6651" spans="2:11" s="256" customFormat="1" ht="13.5" customHeight="1" x14ac:dyDescent="0.2">
      <c r="B6651" s="268">
        <v>4.5</v>
      </c>
      <c r="C6651" s="268">
        <v>2.5</v>
      </c>
      <c r="D6651" s="268"/>
      <c r="E6651" s="268"/>
      <c r="F6651" s="268">
        <v>30.537733970425101</v>
      </c>
      <c r="G6651" s="268">
        <v>30.992416412114899</v>
      </c>
      <c r="H6651" s="269">
        <v>3.7873150766177499</v>
      </c>
      <c r="I6651" s="270" t="s">
        <v>237</v>
      </c>
      <c r="J6651" s="271">
        <v>8879</v>
      </c>
      <c r="K6651" s="272">
        <v>17726</v>
      </c>
    </row>
    <row r="6652" spans="2:11" s="256" customFormat="1" ht="13.5" customHeight="1" x14ac:dyDescent="0.2">
      <c r="B6652" s="273"/>
      <c r="C6652" s="273"/>
      <c r="D6652" s="273"/>
      <c r="E6652" s="273"/>
      <c r="F6652" s="273">
        <v>1.1047154437447599</v>
      </c>
      <c r="G6652" s="273">
        <v>1.4882075588104697</v>
      </c>
      <c r="H6652" s="274"/>
      <c r="I6652" s="275" t="s">
        <v>255</v>
      </c>
      <c r="J6652" s="271">
        <v>8879</v>
      </c>
      <c r="K6652" s="272">
        <v>17727</v>
      </c>
    </row>
    <row r="6653" spans="2:11" s="256" customFormat="1" ht="13.5" customHeight="1" x14ac:dyDescent="0.2">
      <c r="B6653" s="268"/>
      <c r="C6653" s="268"/>
      <c r="D6653" s="268"/>
      <c r="E6653" s="268"/>
      <c r="F6653" s="268">
        <v>29.433018526680296</v>
      </c>
      <c r="G6653" s="268">
        <v>29.504208853304398</v>
      </c>
      <c r="H6653" s="269">
        <v>3.9294651402163701</v>
      </c>
      <c r="I6653" s="270" t="s">
        <v>256</v>
      </c>
      <c r="J6653" s="271">
        <v>8879</v>
      </c>
      <c r="K6653" s="272">
        <v>13592</v>
      </c>
    </row>
    <row r="6654" spans="2:11" s="256" customFormat="1" ht="13.5" customHeight="1" x14ac:dyDescent="0.2">
      <c r="B6654" s="273"/>
      <c r="C6654" s="273"/>
      <c r="D6654" s="273"/>
      <c r="E6654" s="273"/>
      <c r="F6654" s="273">
        <v>8.2290261085981786</v>
      </c>
      <c r="G6654" s="273">
        <v>8.2412727064058</v>
      </c>
      <c r="H6654" s="274">
        <v>0.67327091901342806</v>
      </c>
      <c r="I6654" s="275" t="s">
        <v>257</v>
      </c>
      <c r="J6654" s="271">
        <v>8879</v>
      </c>
      <c r="K6654" s="272">
        <v>11566</v>
      </c>
    </row>
    <row r="6655" spans="2:11" s="256" customFormat="1" ht="13.5" customHeight="1" x14ac:dyDescent="0.2">
      <c r="B6655" s="273"/>
      <c r="C6655" s="273"/>
      <c r="D6655" s="273"/>
      <c r="E6655" s="273"/>
      <c r="F6655" s="273">
        <v>14.344397601598699</v>
      </c>
      <c r="G6655" s="273">
        <v>14.3730401066098</v>
      </c>
      <c r="H6655" s="274">
        <v>5.5150916577071101</v>
      </c>
      <c r="I6655" s="275" t="s">
        <v>258</v>
      </c>
      <c r="J6655" s="271">
        <v>8879</v>
      </c>
      <c r="K6655" s="272">
        <v>13419</v>
      </c>
    </row>
    <row r="6656" spans="2:11" s="256" customFormat="1" ht="13.5" customHeight="1" x14ac:dyDescent="0.2">
      <c r="B6656" s="273"/>
      <c r="C6656" s="273"/>
      <c r="D6656" s="273"/>
      <c r="E6656" s="273"/>
      <c r="F6656" s="273">
        <v>0</v>
      </c>
      <c r="G6656" s="273">
        <v>0</v>
      </c>
      <c r="H6656" s="274"/>
      <c r="I6656" s="275" t="s">
        <v>259</v>
      </c>
      <c r="J6656" s="271">
        <v>8879</v>
      </c>
      <c r="K6656" s="272">
        <v>11568</v>
      </c>
    </row>
    <row r="6657" spans="2:11" s="256" customFormat="1" ht="13.5" customHeight="1" x14ac:dyDescent="0.2">
      <c r="B6657" s="273"/>
      <c r="C6657" s="273"/>
      <c r="D6657" s="273"/>
      <c r="E6657" s="273"/>
      <c r="F6657" s="273">
        <v>6.132284968287399</v>
      </c>
      <c r="G6657" s="273">
        <v>6.1405672076511699</v>
      </c>
      <c r="H6657" s="274">
        <v>4.6418680493872593</v>
      </c>
      <c r="I6657" s="275" t="s">
        <v>260</v>
      </c>
      <c r="J6657" s="271">
        <v>8879</v>
      </c>
      <c r="K6657" s="272">
        <v>12479</v>
      </c>
    </row>
    <row r="6658" spans="2:11" s="256" customFormat="1" ht="13.5" customHeight="1" x14ac:dyDescent="0.2">
      <c r="B6658" s="273"/>
      <c r="C6658" s="273"/>
      <c r="D6658" s="273"/>
      <c r="E6658" s="273"/>
      <c r="F6658" s="273">
        <v>0.36791570078535302</v>
      </c>
      <c r="G6658" s="273">
        <v>0.36807767092676302</v>
      </c>
      <c r="H6658" s="274">
        <v>2.73658277019875</v>
      </c>
      <c r="I6658" s="275" t="s">
        <v>261</v>
      </c>
      <c r="J6658" s="271">
        <v>8879</v>
      </c>
      <c r="K6658" s="272">
        <v>12480</v>
      </c>
    </row>
    <row r="6659" spans="2:11" s="256" customFormat="1" ht="13.5" customHeight="1" x14ac:dyDescent="0.2">
      <c r="B6659" s="273"/>
      <c r="C6659" s="273"/>
      <c r="D6659" s="273"/>
      <c r="E6659" s="273"/>
      <c r="F6659" s="273">
        <v>0.35939414741073905</v>
      </c>
      <c r="G6659" s="273">
        <v>0.38125116171087303</v>
      </c>
      <c r="H6659" s="274">
        <v>4.2652317327898999</v>
      </c>
      <c r="I6659" s="275" t="s">
        <v>262</v>
      </c>
      <c r="J6659" s="271">
        <v>8879</v>
      </c>
      <c r="K6659" s="272">
        <v>11578</v>
      </c>
    </row>
    <row r="6660" spans="2:11" s="256" customFormat="1" ht="13.5" customHeight="1" x14ac:dyDescent="0.2">
      <c r="B6660" s="273"/>
      <c r="C6660" s="273"/>
      <c r="D6660" s="273"/>
      <c r="E6660" s="273"/>
      <c r="F6660" s="273">
        <v>0</v>
      </c>
      <c r="G6660" s="273">
        <v>0</v>
      </c>
      <c r="H6660" s="274"/>
      <c r="I6660" s="275" t="s">
        <v>263</v>
      </c>
      <c r="J6660" s="271">
        <v>8879</v>
      </c>
      <c r="K6660" s="272">
        <v>12497</v>
      </c>
    </row>
    <row r="6661" spans="2:11" s="256" customFormat="1" ht="13.5" customHeight="1" x14ac:dyDescent="0.2">
      <c r="B6661" s="273"/>
      <c r="C6661" s="273"/>
      <c r="D6661" s="273"/>
      <c r="E6661" s="273"/>
      <c r="F6661" s="273">
        <v>0</v>
      </c>
      <c r="G6661" s="273">
        <v>0</v>
      </c>
      <c r="H6661" s="274"/>
      <c r="I6661" s="275" t="s">
        <v>264</v>
      </c>
      <c r="J6661" s="271">
        <v>8879</v>
      </c>
      <c r="K6661" s="272">
        <v>15546</v>
      </c>
    </row>
    <row r="6662" spans="2:11" s="256" customFormat="1" ht="13.5" customHeight="1" x14ac:dyDescent="0.2">
      <c r="B6662" s="273"/>
      <c r="C6662" s="273"/>
      <c r="D6662" s="273">
        <v>0</v>
      </c>
      <c r="E6662" s="273">
        <v>0</v>
      </c>
      <c r="F6662" s="273">
        <v>0</v>
      </c>
      <c r="G6662" s="273">
        <v>0</v>
      </c>
      <c r="H6662" s="274"/>
      <c r="I6662" s="275" t="s">
        <v>265</v>
      </c>
      <c r="J6662" s="271">
        <v>8879</v>
      </c>
      <c r="K6662" s="272">
        <v>12481</v>
      </c>
    </row>
    <row r="6663" spans="2:11" s="256" customFormat="1" ht="13.5" customHeight="1" x14ac:dyDescent="0.2">
      <c r="B6663" s="268"/>
      <c r="C6663" s="268"/>
      <c r="D6663" s="268"/>
      <c r="E6663" s="268"/>
      <c r="F6663" s="268">
        <v>10.409624801109098</v>
      </c>
      <c r="G6663" s="268">
        <v>9.9362756489225017</v>
      </c>
      <c r="H6663" s="269">
        <v>2.5083642538499502</v>
      </c>
      <c r="I6663" s="270" t="s">
        <v>266</v>
      </c>
      <c r="J6663" s="271">
        <v>8879</v>
      </c>
      <c r="K6663" s="272">
        <v>13594</v>
      </c>
    </row>
    <row r="6664" spans="2:11" s="256" customFormat="1" ht="13.5" customHeight="1" x14ac:dyDescent="0.2">
      <c r="B6664" s="273"/>
      <c r="C6664" s="273"/>
      <c r="D6664" s="273"/>
      <c r="E6664" s="273"/>
      <c r="F6664" s="273">
        <v>1.0830824849910099</v>
      </c>
      <c r="G6664" s="273">
        <v>1.0892680860824999</v>
      </c>
      <c r="H6664" s="274">
        <v>0.46665164095009404</v>
      </c>
      <c r="I6664" s="275" t="s">
        <v>267</v>
      </c>
      <c r="J6664" s="271">
        <v>8879</v>
      </c>
      <c r="K6664" s="272">
        <v>15609</v>
      </c>
    </row>
    <row r="6665" spans="2:11" s="256" customFormat="1" ht="13.5" customHeight="1" x14ac:dyDescent="0.2">
      <c r="B6665" s="273"/>
      <c r="C6665" s="273"/>
      <c r="D6665" s="273"/>
      <c r="E6665" s="273"/>
      <c r="F6665" s="273">
        <v>6.8269960834119194</v>
      </c>
      <c r="G6665" s="273">
        <v>6.8713536701058198</v>
      </c>
      <c r="H6665" s="274">
        <v>3.37439440907059</v>
      </c>
      <c r="I6665" s="275" t="s">
        <v>268</v>
      </c>
      <c r="J6665" s="271">
        <v>8879</v>
      </c>
      <c r="K6665" s="272">
        <v>11524</v>
      </c>
    </row>
    <row r="6666" spans="2:11" s="256" customFormat="1" ht="13.5" customHeight="1" x14ac:dyDescent="0.2">
      <c r="B6666" s="273"/>
      <c r="C6666" s="273"/>
      <c r="D6666" s="273"/>
      <c r="E6666" s="273"/>
      <c r="F6666" s="273">
        <v>0.54711997771913901</v>
      </c>
      <c r="G6666" s="273">
        <v>0.543882284054372</v>
      </c>
      <c r="H6666" s="274">
        <v>4.6950051509421398</v>
      </c>
      <c r="I6666" s="275" t="s">
        <v>269</v>
      </c>
      <c r="J6666" s="271">
        <v>8879</v>
      </c>
      <c r="K6666" s="272">
        <v>15745</v>
      </c>
    </row>
    <row r="6667" spans="2:11" s="256" customFormat="1" ht="13.5" customHeight="1" x14ac:dyDescent="0.2">
      <c r="B6667" s="273"/>
      <c r="C6667" s="273"/>
      <c r="D6667" s="273"/>
      <c r="E6667" s="273"/>
      <c r="F6667" s="273">
        <v>0</v>
      </c>
      <c r="G6667" s="273">
        <v>0</v>
      </c>
      <c r="H6667" s="274"/>
      <c r="I6667" s="275" t="s">
        <v>270</v>
      </c>
      <c r="J6667" s="271">
        <v>8879</v>
      </c>
      <c r="K6667" s="272">
        <v>15545</v>
      </c>
    </row>
    <row r="6668" spans="2:11" s="256" customFormat="1" ht="13.5" customHeight="1" x14ac:dyDescent="0.2">
      <c r="B6668" s="268"/>
      <c r="C6668" s="268"/>
      <c r="D6668" s="268"/>
      <c r="E6668" s="268"/>
      <c r="F6668" s="268">
        <v>24.395627421860897</v>
      </c>
      <c r="G6668" s="268">
        <v>24.333744274660301</v>
      </c>
      <c r="H6668" s="269"/>
      <c r="I6668" s="270" t="s">
        <v>238</v>
      </c>
      <c r="J6668" s="271">
        <v>8879</v>
      </c>
      <c r="K6668" s="272">
        <v>13595</v>
      </c>
    </row>
    <row r="6669" spans="2:11" s="256" customFormat="1" ht="13.5" customHeight="1" x14ac:dyDescent="0.2">
      <c r="B6669" s="273"/>
      <c r="C6669" s="273"/>
      <c r="D6669" s="273"/>
      <c r="E6669" s="273"/>
      <c r="F6669" s="273">
        <v>0</v>
      </c>
      <c r="G6669" s="273">
        <v>0</v>
      </c>
      <c r="H6669" s="274"/>
      <c r="I6669" s="275" t="s">
        <v>271</v>
      </c>
      <c r="J6669" s="271">
        <v>8879</v>
      </c>
      <c r="K6669" s="272">
        <v>15610</v>
      </c>
    </row>
    <row r="6670" spans="2:11" s="256" customFormat="1" ht="13.5" customHeight="1" x14ac:dyDescent="0.2">
      <c r="B6670" s="273"/>
      <c r="C6670" s="273"/>
      <c r="D6670" s="273"/>
      <c r="E6670" s="273"/>
      <c r="F6670" s="273">
        <v>11.565326957234898</v>
      </c>
      <c r="G6670" s="273">
        <v>11.553535833931099</v>
      </c>
      <c r="H6670" s="274"/>
      <c r="I6670" s="275" t="s">
        <v>246</v>
      </c>
      <c r="J6670" s="271">
        <v>8879</v>
      </c>
      <c r="K6670" s="272">
        <v>15611</v>
      </c>
    </row>
    <row r="6671" spans="2:11" s="256" customFormat="1" ht="13.5" customHeight="1" x14ac:dyDescent="0.2">
      <c r="B6671" s="273"/>
      <c r="C6671" s="273"/>
      <c r="D6671" s="273"/>
      <c r="E6671" s="273"/>
      <c r="F6671" s="273">
        <v>12.830300464625999</v>
      </c>
      <c r="G6671" s="273">
        <v>12.780208440729199</v>
      </c>
      <c r="H6671" s="274"/>
      <c r="I6671" s="275" t="s">
        <v>272</v>
      </c>
      <c r="J6671" s="271">
        <v>8879</v>
      </c>
      <c r="K6671" s="272">
        <v>15608</v>
      </c>
    </row>
    <row r="6672" spans="2:11" s="256" customFormat="1" ht="13.5" customHeight="1" x14ac:dyDescent="0.2">
      <c r="B6672" s="268"/>
      <c r="C6672" s="268"/>
      <c r="D6672" s="268">
        <v>8</v>
      </c>
      <c r="E6672" s="268">
        <v>0</v>
      </c>
      <c r="F6672" s="268">
        <v>3.8775866150638202E-2</v>
      </c>
      <c r="G6672" s="268">
        <v>3.9079166395517902E-2</v>
      </c>
      <c r="H6672" s="269"/>
      <c r="I6672" s="270" t="s">
        <v>273</v>
      </c>
      <c r="J6672" s="271">
        <v>8879</v>
      </c>
      <c r="K6672" s="272">
        <v>15584</v>
      </c>
    </row>
    <row r="6673" spans="2:11" s="256" customFormat="1" ht="13.5" customHeight="1" x14ac:dyDescent="0.2">
      <c r="B6673" s="268"/>
      <c r="C6673" s="268"/>
      <c r="D6673" s="268"/>
      <c r="E6673" s="268"/>
      <c r="F6673" s="268">
        <v>0</v>
      </c>
      <c r="G6673" s="268">
        <v>0</v>
      </c>
      <c r="H6673" s="269"/>
      <c r="I6673" s="270" t="s">
        <v>274</v>
      </c>
      <c r="J6673" s="271">
        <v>8879</v>
      </c>
      <c r="K6673" s="272">
        <v>17728</v>
      </c>
    </row>
    <row r="6674" spans="2:11" s="256" customFormat="1" ht="13.5" customHeight="1" x14ac:dyDescent="0.2">
      <c r="B6674" s="268"/>
      <c r="C6674" s="268"/>
      <c r="D6674" s="268"/>
      <c r="E6674" s="268"/>
      <c r="F6674" s="268">
        <v>-8.4032987221096498</v>
      </c>
      <c r="G6674" s="268">
        <v>-8.4632615217938501</v>
      </c>
      <c r="H6674" s="269"/>
      <c r="I6674" s="270" t="s">
        <v>275</v>
      </c>
      <c r="J6674" s="271">
        <v>8879</v>
      </c>
      <c r="K6674" s="272">
        <v>15624</v>
      </c>
    </row>
    <row r="6675" spans="2:11" s="256" customFormat="1" ht="13.5" customHeight="1" x14ac:dyDescent="0.2">
      <c r="B6675" s="268"/>
      <c r="C6675" s="268"/>
      <c r="D6675" s="268">
        <v>8</v>
      </c>
      <c r="E6675" s="268">
        <v>1</v>
      </c>
      <c r="F6675" s="268">
        <v>3.0571416987318298</v>
      </c>
      <c r="G6675" s="268">
        <v>2.9199791674902795</v>
      </c>
      <c r="H6675" s="269"/>
      <c r="I6675" s="270" t="s">
        <v>276</v>
      </c>
      <c r="J6675" s="271">
        <v>8879</v>
      </c>
      <c r="K6675" s="272">
        <v>15644</v>
      </c>
    </row>
    <row r="6676" spans="2:11" s="256" customFormat="1" ht="13.5" customHeight="1" x14ac:dyDescent="0.2">
      <c r="B6676" s="268"/>
      <c r="C6676" s="268"/>
      <c r="D6676" s="268">
        <v>36</v>
      </c>
      <c r="E6676" s="268">
        <v>30</v>
      </c>
      <c r="F6676" s="268">
        <v>32.736067778294299</v>
      </c>
      <c r="G6676" s="268">
        <v>32.86986145238</v>
      </c>
      <c r="H6676" s="269">
        <v>3.8136474744060402</v>
      </c>
      <c r="I6676" s="270" t="s">
        <v>239</v>
      </c>
      <c r="J6676" s="271">
        <v>8879</v>
      </c>
      <c r="K6676" s="272">
        <v>15704</v>
      </c>
    </row>
    <row r="6677" spans="2:11" s="256" customFormat="1" ht="13.5" customHeight="1" x14ac:dyDescent="0.2">
      <c r="B6677" s="268"/>
      <c r="C6677" s="268"/>
      <c r="D6677" s="268"/>
      <c r="E6677" s="268"/>
      <c r="F6677" s="268">
        <v>1.30514689748976</v>
      </c>
      <c r="G6677" s="268">
        <v>1.3368369761551999</v>
      </c>
      <c r="H6677" s="269">
        <v>3.7142202003069298</v>
      </c>
      <c r="I6677" s="270" t="s">
        <v>277</v>
      </c>
      <c r="J6677" s="271">
        <v>8879</v>
      </c>
      <c r="K6677" s="272">
        <v>15749</v>
      </c>
    </row>
    <row r="6678" spans="2:11" s="256" customFormat="1" ht="13.5" customHeight="1" x14ac:dyDescent="0.2">
      <c r="B6678" s="268"/>
      <c r="C6678" s="268"/>
      <c r="D6678" s="268"/>
      <c r="E6678" s="268"/>
      <c r="F6678" s="268">
        <v>99.999999999999901</v>
      </c>
      <c r="G6678" s="268">
        <v>100</v>
      </c>
      <c r="H6678" s="269">
        <v>2.9336535426368302</v>
      </c>
      <c r="I6678" s="270" t="s">
        <v>278</v>
      </c>
      <c r="J6678" s="271">
        <v>8879</v>
      </c>
      <c r="K6678" s="272">
        <v>11258</v>
      </c>
    </row>
    <row r="6679" spans="2:11" s="256" customFormat="1" ht="13.5" customHeight="1" x14ac:dyDescent="0.2">
      <c r="B6679" s="268"/>
      <c r="C6679" s="268"/>
      <c r="D6679" s="268">
        <v>45</v>
      </c>
      <c r="E6679" s="268">
        <v>35</v>
      </c>
      <c r="F6679" s="268">
        <v>39.561830075785203</v>
      </c>
      <c r="G6679" s="268">
        <v>39.627269389903198</v>
      </c>
      <c r="H6679" s="269">
        <v>4.2352178553374493</v>
      </c>
      <c r="I6679" s="270" t="s">
        <v>240</v>
      </c>
      <c r="J6679" s="271">
        <v>8879</v>
      </c>
      <c r="K6679" s="272">
        <v>15705</v>
      </c>
    </row>
    <row r="6680" spans="2:11" s="256" customFormat="1" ht="13.5" customHeight="1" x14ac:dyDescent="0.2">
      <c r="B6680" s="268"/>
      <c r="C6680" s="268"/>
      <c r="D6680" s="268"/>
      <c r="E6680" s="268"/>
      <c r="F6680" s="268">
        <v>11.9555939925087</v>
      </c>
      <c r="G6680" s="268">
        <v>11.4250583795954</v>
      </c>
      <c r="H6680" s="269">
        <v>1.20238665770663</v>
      </c>
      <c r="I6680" s="270" t="s">
        <v>279</v>
      </c>
      <c r="J6680" s="271">
        <v>8879</v>
      </c>
      <c r="K6680" s="272">
        <v>16144</v>
      </c>
    </row>
    <row r="6681" spans="2:11" s="256" customFormat="1" ht="13.5" customHeight="1" x14ac:dyDescent="0.2">
      <c r="B6681" s="273"/>
      <c r="C6681" s="273"/>
      <c r="D6681" s="273"/>
      <c r="E6681" s="273"/>
      <c r="F6681" s="273">
        <v>1.9524262549870699</v>
      </c>
      <c r="G6681" s="273">
        <v>1.4317716086798098</v>
      </c>
      <c r="H6681" s="274"/>
      <c r="I6681" s="275" t="s">
        <v>508</v>
      </c>
      <c r="J6681" s="271">
        <v>8879</v>
      </c>
      <c r="K6681" s="272">
        <v>12755</v>
      </c>
    </row>
    <row r="6682" spans="2:11" s="256" customFormat="1" ht="13.5" customHeight="1" x14ac:dyDescent="0.2">
      <c r="B6682" s="273"/>
      <c r="C6682" s="273"/>
      <c r="D6682" s="273"/>
      <c r="E6682" s="273"/>
      <c r="F6682" s="273">
        <v>0.696419724751279</v>
      </c>
      <c r="G6682" s="273">
        <v>0.70644009887811188</v>
      </c>
      <c r="H6682" s="274">
        <v>3.3688602337223497</v>
      </c>
      <c r="I6682" s="275" t="s">
        <v>509</v>
      </c>
      <c r="J6682" s="271">
        <v>8879</v>
      </c>
      <c r="K6682" s="272">
        <v>12359</v>
      </c>
    </row>
    <row r="6683" spans="2:11" s="256" customFormat="1" ht="26.25" customHeight="1" x14ac:dyDescent="0.2"/>
    <row r="6684" spans="2:11" s="256" customFormat="1" ht="13.5" customHeight="1" x14ac:dyDescent="0.2">
      <c r="B6684" s="257"/>
      <c r="C6684" s="258"/>
      <c r="D6684" s="258"/>
      <c r="E6684" s="258"/>
      <c r="F6684" s="258"/>
      <c r="G6684" s="259"/>
      <c r="H6684" s="260" t="s">
        <v>468</v>
      </c>
      <c r="I6684" s="261"/>
      <c r="J6684" s="262" t="s">
        <v>228</v>
      </c>
      <c r="K6684" s="262" t="s">
        <v>229</v>
      </c>
    </row>
    <row r="6685" spans="2:11" s="256" customFormat="1" ht="13.5" customHeight="1" x14ac:dyDescent="0.2">
      <c r="B6685" s="263"/>
      <c r="C6685" s="264"/>
      <c r="D6685" s="264"/>
      <c r="E6685" s="264"/>
      <c r="F6685" s="369" t="s">
        <v>711</v>
      </c>
      <c r="G6685" s="369"/>
      <c r="H6685" s="369"/>
      <c r="I6685" s="261"/>
      <c r="J6685" s="261"/>
      <c r="K6685" s="265"/>
    </row>
    <row r="6686" spans="2:11" s="256" customFormat="1" ht="13.5" customHeight="1" x14ac:dyDescent="0.2">
      <c r="B6686" s="367" t="s">
        <v>231</v>
      </c>
      <c r="C6686" s="367"/>
      <c r="D6686" s="367" t="s">
        <v>232</v>
      </c>
      <c r="E6686" s="367"/>
      <c r="F6686" s="266" t="s">
        <v>232</v>
      </c>
      <c r="G6686" s="266" t="s">
        <v>232</v>
      </c>
      <c r="H6686" s="368" t="s">
        <v>231</v>
      </c>
      <c r="I6686" s="267" t="s">
        <v>233</v>
      </c>
      <c r="J6686" s="261"/>
      <c r="K6686" s="265"/>
    </row>
    <row r="6687" spans="2:11" s="256" customFormat="1" ht="13.5" customHeight="1" x14ac:dyDescent="0.2">
      <c r="B6687" s="266" t="s">
        <v>234</v>
      </c>
      <c r="C6687" s="266" t="s">
        <v>235</v>
      </c>
      <c r="D6687" s="266" t="s">
        <v>234</v>
      </c>
      <c r="E6687" s="266" t="s">
        <v>235</v>
      </c>
      <c r="F6687" s="266" t="s">
        <v>592</v>
      </c>
      <c r="G6687" s="266" t="s">
        <v>594</v>
      </c>
      <c r="H6687" s="368"/>
      <c r="I6687" s="261"/>
      <c r="J6687" s="261"/>
      <c r="K6687" s="265"/>
    </row>
    <row r="6688" spans="2:11" s="256" customFormat="1" ht="13.5" customHeight="1" x14ac:dyDescent="0.2">
      <c r="B6688" s="268">
        <v>5.5</v>
      </c>
      <c r="C6688" s="268">
        <v>3.5</v>
      </c>
      <c r="D6688" s="268"/>
      <c r="E6688" s="268"/>
      <c r="F6688" s="268">
        <v>43.051093170737694</v>
      </c>
      <c r="G6688" s="268">
        <v>42.975234809518298</v>
      </c>
      <c r="H6688" s="269">
        <v>4.4321940819792394</v>
      </c>
      <c r="I6688" s="270" t="s">
        <v>236</v>
      </c>
      <c r="J6688" s="271">
        <v>8887</v>
      </c>
      <c r="K6688" s="272">
        <v>13591</v>
      </c>
    </row>
    <row r="6689" spans="2:11" s="256" customFormat="1" ht="13.5" customHeight="1" x14ac:dyDescent="0.2">
      <c r="B6689" s="268"/>
      <c r="C6689" s="268"/>
      <c r="D6689" s="268"/>
      <c r="E6689" s="268"/>
      <c r="F6689" s="268">
        <v>43.051093170737694</v>
      </c>
      <c r="G6689" s="268">
        <v>42.975234809518298</v>
      </c>
      <c r="H6689" s="269">
        <v>4.4321940819792394</v>
      </c>
      <c r="I6689" s="270" t="s">
        <v>250</v>
      </c>
      <c r="J6689" s="271">
        <v>8887</v>
      </c>
      <c r="K6689" s="272">
        <v>19967</v>
      </c>
    </row>
    <row r="6690" spans="2:11" s="256" customFormat="1" ht="13.5" customHeight="1" x14ac:dyDescent="0.2">
      <c r="B6690" s="273"/>
      <c r="C6690" s="273"/>
      <c r="D6690" s="273"/>
      <c r="E6690" s="273"/>
      <c r="F6690" s="273">
        <v>19.924808542073698</v>
      </c>
      <c r="G6690" s="273">
        <v>19.859933875406195</v>
      </c>
      <c r="H6690" s="274">
        <v>5.22889674146343</v>
      </c>
      <c r="I6690" s="275" t="s">
        <v>251</v>
      </c>
      <c r="J6690" s="271">
        <v>8887</v>
      </c>
      <c r="K6690" s="272">
        <v>15744</v>
      </c>
    </row>
    <row r="6691" spans="2:11" s="256" customFormat="1" ht="13.5" customHeight="1" x14ac:dyDescent="0.2">
      <c r="B6691" s="273"/>
      <c r="C6691" s="273"/>
      <c r="D6691" s="273"/>
      <c r="E6691" s="273"/>
      <c r="F6691" s="273">
        <v>22.321066826372597</v>
      </c>
      <c r="G6691" s="273">
        <v>22.303212925069399</v>
      </c>
      <c r="H6691" s="274">
        <v>3.7436710812218004</v>
      </c>
      <c r="I6691" s="275" t="s">
        <v>252</v>
      </c>
      <c r="J6691" s="271">
        <v>8887</v>
      </c>
      <c r="K6691" s="272">
        <v>13462</v>
      </c>
    </row>
    <row r="6692" spans="2:11" s="256" customFormat="1" ht="13.5" customHeight="1" x14ac:dyDescent="0.2">
      <c r="B6692" s="273"/>
      <c r="C6692" s="273"/>
      <c r="D6692" s="273"/>
      <c r="E6692" s="273"/>
      <c r="F6692" s="273">
        <v>0</v>
      </c>
      <c r="G6692" s="273">
        <v>0</v>
      </c>
      <c r="H6692" s="274"/>
      <c r="I6692" s="275" t="s">
        <v>253</v>
      </c>
      <c r="J6692" s="271">
        <v>8887</v>
      </c>
      <c r="K6692" s="272">
        <v>15544</v>
      </c>
    </row>
    <row r="6693" spans="2:11" s="256" customFormat="1" ht="13.5" customHeight="1" x14ac:dyDescent="0.2">
      <c r="B6693" s="273"/>
      <c r="C6693" s="273"/>
      <c r="D6693" s="273"/>
      <c r="E6693" s="273"/>
      <c r="F6693" s="273">
        <v>0.25386946611691003</v>
      </c>
      <c r="G6693" s="273">
        <v>0.25209579942680299</v>
      </c>
      <c r="H6693" s="274">
        <v>4.6000000000000005</v>
      </c>
      <c r="I6693" s="275" t="s">
        <v>254</v>
      </c>
      <c r="J6693" s="271">
        <v>8887</v>
      </c>
      <c r="K6693" s="272">
        <v>12978</v>
      </c>
    </row>
    <row r="6694" spans="2:11" s="256" customFormat="1" ht="13.5" customHeight="1" x14ac:dyDescent="0.2">
      <c r="B6694" s="268">
        <v>4.5</v>
      </c>
      <c r="C6694" s="268">
        <v>2.5</v>
      </c>
      <c r="D6694" s="268"/>
      <c r="E6694" s="268"/>
      <c r="F6694" s="268">
        <v>43.612772809823703</v>
      </c>
      <c r="G6694" s="268">
        <v>43.677717632745306</v>
      </c>
      <c r="H6694" s="269">
        <v>3.6666220367130005</v>
      </c>
      <c r="I6694" s="270" t="s">
        <v>237</v>
      </c>
      <c r="J6694" s="271">
        <v>8887</v>
      </c>
      <c r="K6694" s="272">
        <v>17726</v>
      </c>
    </row>
    <row r="6695" spans="2:11" s="256" customFormat="1" ht="13.5" customHeight="1" x14ac:dyDescent="0.2">
      <c r="B6695" s="273"/>
      <c r="C6695" s="273"/>
      <c r="D6695" s="273"/>
      <c r="E6695" s="273"/>
      <c r="F6695" s="273">
        <v>-0.39571396722965002</v>
      </c>
      <c r="G6695" s="273">
        <v>-0.232598899170327</v>
      </c>
      <c r="H6695" s="274"/>
      <c r="I6695" s="275" t="s">
        <v>255</v>
      </c>
      <c r="J6695" s="271">
        <v>8887</v>
      </c>
      <c r="K6695" s="272">
        <v>17727</v>
      </c>
    </row>
    <row r="6696" spans="2:11" s="256" customFormat="1" ht="13.5" customHeight="1" x14ac:dyDescent="0.2">
      <c r="B6696" s="268"/>
      <c r="C6696" s="268"/>
      <c r="D6696" s="268"/>
      <c r="E6696" s="268"/>
      <c r="F6696" s="268">
        <v>44.008486777053292</v>
      </c>
      <c r="G6696" s="268">
        <v>43.910316531915697</v>
      </c>
      <c r="H6696" s="269">
        <v>3.6336526333379195</v>
      </c>
      <c r="I6696" s="270" t="s">
        <v>256</v>
      </c>
      <c r="J6696" s="271">
        <v>8887</v>
      </c>
      <c r="K6696" s="272">
        <v>13592</v>
      </c>
    </row>
    <row r="6697" spans="2:11" s="256" customFormat="1" ht="13.5" customHeight="1" x14ac:dyDescent="0.2">
      <c r="B6697" s="273"/>
      <c r="C6697" s="273"/>
      <c r="D6697" s="273"/>
      <c r="E6697" s="273"/>
      <c r="F6697" s="273">
        <v>11.8333644064598</v>
      </c>
      <c r="G6697" s="273">
        <v>11.796529404520799</v>
      </c>
      <c r="H6697" s="274">
        <v>0.51384269651217807</v>
      </c>
      <c r="I6697" s="275" t="s">
        <v>257</v>
      </c>
      <c r="J6697" s="271">
        <v>8887</v>
      </c>
      <c r="K6697" s="272">
        <v>11566</v>
      </c>
    </row>
    <row r="6698" spans="2:11" s="256" customFormat="1" ht="13.5" customHeight="1" x14ac:dyDescent="0.2">
      <c r="B6698" s="273"/>
      <c r="C6698" s="273"/>
      <c r="D6698" s="273"/>
      <c r="E6698" s="273"/>
      <c r="F6698" s="273">
        <v>23.1661971479957</v>
      </c>
      <c r="G6698" s="273">
        <v>23.108735295645399</v>
      </c>
      <c r="H6698" s="274">
        <v>5.1513416592200096</v>
      </c>
      <c r="I6698" s="275" t="s">
        <v>258</v>
      </c>
      <c r="J6698" s="271">
        <v>8887</v>
      </c>
      <c r="K6698" s="272">
        <v>13419</v>
      </c>
    </row>
    <row r="6699" spans="2:11" s="256" customFormat="1" ht="13.5" customHeight="1" x14ac:dyDescent="0.2">
      <c r="B6699" s="273"/>
      <c r="C6699" s="273"/>
      <c r="D6699" s="273"/>
      <c r="E6699" s="273"/>
      <c r="F6699" s="273">
        <v>0</v>
      </c>
      <c r="G6699" s="273">
        <v>0</v>
      </c>
      <c r="H6699" s="274"/>
      <c r="I6699" s="275" t="s">
        <v>259</v>
      </c>
      <c r="J6699" s="271">
        <v>8887</v>
      </c>
      <c r="K6699" s="272">
        <v>11568</v>
      </c>
    </row>
    <row r="6700" spans="2:11" s="256" customFormat="1" ht="13.5" customHeight="1" x14ac:dyDescent="0.2">
      <c r="B6700" s="273"/>
      <c r="C6700" s="273"/>
      <c r="D6700" s="273"/>
      <c r="E6700" s="273"/>
      <c r="F6700" s="273">
        <v>5.6502588888092298</v>
      </c>
      <c r="G6700" s="273">
        <v>5.6353308511169891</v>
      </c>
      <c r="H6700" s="274">
        <v>4.8361482406220091</v>
      </c>
      <c r="I6700" s="275" t="s">
        <v>260</v>
      </c>
      <c r="J6700" s="271">
        <v>8887</v>
      </c>
      <c r="K6700" s="272">
        <v>12479</v>
      </c>
    </row>
    <row r="6701" spans="2:11" s="256" customFormat="1" ht="13.5" customHeight="1" x14ac:dyDescent="0.2">
      <c r="B6701" s="273"/>
      <c r="C6701" s="273"/>
      <c r="D6701" s="273"/>
      <c r="E6701" s="273"/>
      <c r="F6701" s="273">
        <v>2.6859592833589998</v>
      </c>
      <c r="G6701" s="273">
        <v>2.67597254066464</v>
      </c>
      <c r="H6701" s="274">
        <v>1.7722611701738098</v>
      </c>
      <c r="I6701" s="275" t="s">
        <v>261</v>
      </c>
      <c r="J6701" s="271">
        <v>8887</v>
      </c>
      <c r="K6701" s="272">
        <v>12480</v>
      </c>
    </row>
    <row r="6702" spans="2:11" s="256" customFormat="1" ht="13.5" customHeight="1" x14ac:dyDescent="0.2">
      <c r="B6702" s="273"/>
      <c r="C6702" s="273"/>
      <c r="D6702" s="273"/>
      <c r="E6702" s="273"/>
      <c r="F6702" s="273">
        <v>0.67270705042959</v>
      </c>
      <c r="G6702" s="273">
        <v>0.69374843996786495</v>
      </c>
      <c r="H6702" s="274">
        <v>3.5801001472777099</v>
      </c>
      <c r="I6702" s="275" t="s">
        <v>262</v>
      </c>
      <c r="J6702" s="271">
        <v>8887</v>
      </c>
      <c r="K6702" s="272">
        <v>11578</v>
      </c>
    </row>
    <row r="6703" spans="2:11" s="256" customFormat="1" ht="13.5" customHeight="1" x14ac:dyDescent="0.2">
      <c r="B6703" s="273"/>
      <c r="C6703" s="273"/>
      <c r="D6703" s="273"/>
      <c r="E6703" s="273"/>
      <c r="F6703" s="273">
        <v>0</v>
      </c>
      <c r="G6703" s="273">
        <v>0</v>
      </c>
      <c r="H6703" s="274"/>
      <c r="I6703" s="275" t="s">
        <v>263</v>
      </c>
      <c r="J6703" s="271">
        <v>8887</v>
      </c>
      <c r="K6703" s="272">
        <v>12497</v>
      </c>
    </row>
    <row r="6704" spans="2:11" s="256" customFormat="1" ht="13.5" customHeight="1" x14ac:dyDescent="0.2">
      <c r="B6704" s="273"/>
      <c r="C6704" s="273"/>
      <c r="D6704" s="273"/>
      <c r="E6704" s="273"/>
      <c r="F6704" s="273">
        <v>0</v>
      </c>
      <c r="G6704" s="273">
        <v>0</v>
      </c>
      <c r="H6704" s="274"/>
      <c r="I6704" s="275" t="s">
        <v>264</v>
      </c>
      <c r="J6704" s="271">
        <v>8887</v>
      </c>
      <c r="K6704" s="272">
        <v>15546</v>
      </c>
    </row>
    <row r="6705" spans="2:11" s="256" customFormat="1" ht="13.5" customHeight="1" x14ac:dyDescent="0.2">
      <c r="B6705" s="273"/>
      <c r="C6705" s="273"/>
      <c r="D6705" s="273">
        <v>4</v>
      </c>
      <c r="E6705" s="273">
        <v>0</v>
      </c>
      <c r="F6705" s="273">
        <v>0</v>
      </c>
      <c r="G6705" s="273">
        <v>0</v>
      </c>
      <c r="H6705" s="274"/>
      <c r="I6705" s="275" t="s">
        <v>265</v>
      </c>
      <c r="J6705" s="271">
        <v>8887</v>
      </c>
      <c r="K6705" s="272">
        <v>12481</v>
      </c>
    </row>
    <row r="6706" spans="2:11" s="256" customFormat="1" ht="13.5" customHeight="1" x14ac:dyDescent="0.2">
      <c r="B6706" s="268"/>
      <c r="C6706" s="268"/>
      <c r="D6706" s="268"/>
      <c r="E6706" s="268"/>
      <c r="F6706" s="268">
        <v>13.335738164811398</v>
      </c>
      <c r="G6706" s="268">
        <v>13.346650628820099</v>
      </c>
      <c r="H6706" s="269">
        <v>2.7890109201115698</v>
      </c>
      <c r="I6706" s="270" t="s">
        <v>266</v>
      </c>
      <c r="J6706" s="271">
        <v>8887</v>
      </c>
      <c r="K6706" s="272">
        <v>13594</v>
      </c>
    </row>
    <row r="6707" spans="2:11" s="256" customFormat="1" ht="13.5" customHeight="1" x14ac:dyDescent="0.2">
      <c r="B6707" s="273"/>
      <c r="C6707" s="273"/>
      <c r="D6707" s="273"/>
      <c r="E6707" s="273"/>
      <c r="F6707" s="273">
        <v>0.29426606244819697</v>
      </c>
      <c r="G6707" s="273">
        <v>0.29369140579241404</v>
      </c>
      <c r="H6707" s="274">
        <v>1.8437702064706698</v>
      </c>
      <c r="I6707" s="275" t="s">
        <v>267</v>
      </c>
      <c r="J6707" s="271">
        <v>8887</v>
      </c>
      <c r="K6707" s="272">
        <v>15609</v>
      </c>
    </row>
    <row r="6708" spans="2:11" s="256" customFormat="1" ht="13.5" customHeight="1" x14ac:dyDescent="0.2">
      <c r="B6708" s="273"/>
      <c r="C6708" s="273"/>
      <c r="D6708" s="273"/>
      <c r="E6708" s="273"/>
      <c r="F6708" s="273">
        <v>10.4244575739698</v>
      </c>
      <c r="G6708" s="273">
        <v>10.442543380089498</v>
      </c>
      <c r="H6708" s="274">
        <v>3.2188175370911001</v>
      </c>
      <c r="I6708" s="275" t="s">
        <v>268</v>
      </c>
      <c r="J6708" s="271">
        <v>8887</v>
      </c>
      <c r="K6708" s="272">
        <v>11524</v>
      </c>
    </row>
    <row r="6709" spans="2:11" s="256" customFormat="1" ht="13.5" customHeight="1" x14ac:dyDescent="0.2">
      <c r="B6709" s="273"/>
      <c r="C6709" s="273"/>
      <c r="D6709" s="273"/>
      <c r="E6709" s="273"/>
      <c r="F6709" s="273">
        <v>0.66880282453421203</v>
      </c>
      <c r="G6709" s="273">
        <v>0.66172152077576507</v>
      </c>
      <c r="H6709" s="274">
        <v>4.6299647718902506</v>
      </c>
      <c r="I6709" s="275" t="s">
        <v>269</v>
      </c>
      <c r="J6709" s="271">
        <v>8887</v>
      </c>
      <c r="K6709" s="272">
        <v>15745</v>
      </c>
    </row>
    <row r="6710" spans="2:11" s="256" customFormat="1" ht="13.5" customHeight="1" x14ac:dyDescent="0.2">
      <c r="B6710" s="273"/>
      <c r="C6710" s="273"/>
      <c r="D6710" s="273"/>
      <c r="E6710" s="273"/>
      <c r="F6710" s="273">
        <v>0</v>
      </c>
      <c r="G6710" s="273">
        <v>0</v>
      </c>
      <c r="H6710" s="274"/>
      <c r="I6710" s="275" t="s">
        <v>270</v>
      </c>
      <c r="J6710" s="271">
        <v>8887</v>
      </c>
      <c r="K6710" s="272">
        <v>15545</v>
      </c>
    </row>
    <row r="6711" spans="2:11" s="256" customFormat="1" ht="13.5" customHeight="1" x14ac:dyDescent="0.2">
      <c r="B6711" s="268"/>
      <c r="C6711" s="268"/>
      <c r="D6711" s="268">
        <v>0</v>
      </c>
      <c r="E6711" s="268">
        <v>0</v>
      </c>
      <c r="F6711" s="268">
        <v>3.9585462718402998E-4</v>
      </c>
      <c r="G6711" s="268">
        <v>3.9692891624993303E-4</v>
      </c>
      <c r="H6711" s="269"/>
      <c r="I6711" s="270" t="s">
        <v>238</v>
      </c>
      <c r="J6711" s="271">
        <v>8887</v>
      </c>
      <c r="K6711" s="272">
        <v>13595</v>
      </c>
    </row>
    <row r="6712" spans="2:11" s="256" customFormat="1" ht="13.5" customHeight="1" x14ac:dyDescent="0.2">
      <c r="B6712" s="273"/>
      <c r="C6712" s="273"/>
      <c r="D6712" s="273"/>
      <c r="E6712" s="273"/>
      <c r="F6712" s="273">
        <v>0</v>
      </c>
      <c r="G6712" s="273">
        <v>0</v>
      </c>
      <c r="H6712" s="274"/>
      <c r="I6712" s="275" t="s">
        <v>271</v>
      </c>
      <c r="J6712" s="271">
        <v>8887</v>
      </c>
      <c r="K6712" s="272">
        <v>15610</v>
      </c>
    </row>
    <row r="6713" spans="2:11" s="256" customFormat="1" ht="13.5" customHeight="1" x14ac:dyDescent="0.2">
      <c r="B6713" s="273"/>
      <c r="C6713" s="273"/>
      <c r="D6713" s="273"/>
      <c r="E6713" s="273"/>
      <c r="F6713" s="273">
        <v>1.2863813586482498E-5</v>
      </c>
      <c r="G6713" s="273">
        <v>1.2731946203293601E-5</v>
      </c>
      <c r="H6713" s="274"/>
      <c r="I6713" s="275" t="s">
        <v>246</v>
      </c>
      <c r="J6713" s="271">
        <v>8887</v>
      </c>
      <c r="K6713" s="272">
        <v>15611</v>
      </c>
    </row>
    <row r="6714" spans="2:11" s="256" customFormat="1" ht="13.5" customHeight="1" x14ac:dyDescent="0.2">
      <c r="B6714" s="273"/>
      <c r="C6714" s="273"/>
      <c r="D6714" s="273"/>
      <c r="E6714" s="273"/>
      <c r="F6714" s="273">
        <v>3.8299081359754799E-4</v>
      </c>
      <c r="G6714" s="273">
        <v>3.8419697004663894E-4</v>
      </c>
      <c r="H6714" s="274"/>
      <c r="I6714" s="275" t="s">
        <v>272</v>
      </c>
      <c r="J6714" s="271">
        <v>8887</v>
      </c>
      <c r="K6714" s="272">
        <v>15608</v>
      </c>
    </row>
    <row r="6715" spans="2:11" s="256" customFormat="1" ht="13.5" customHeight="1" x14ac:dyDescent="0.2">
      <c r="B6715" s="268"/>
      <c r="C6715" s="268"/>
      <c r="D6715" s="268">
        <v>6</v>
      </c>
      <c r="E6715" s="268">
        <v>0</v>
      </c>
      <c r="F6715" s="268">
        <v>0</v>
      </c>
      <c r="G6715" s="268">
        <v>0</v>
      </c>
      <c r="H6715" s="269"/>
      <c r="I6715" s="270" t="s">
        <v>273</v>
      </c>
      <c r="J6715" s="271">
        <v>8887</v>
      </c>
      <c r="K6715" s="272">
        <v>15584</v>
      </c>
    </row>
    <row r="6716" spans="2:11" s="256" customFormat="1" ht="13.5" customHeight="1" x14ac:dyDescent="0.2">
      <c r="B6716" s="268"/>
      <c r="C6716" s="268"/>
      <c r="D6716" s="268"/>
      <c r="E6716" s="268"/>
      <c r="F6716" s="268">
        <v>0</v>
      </c>
      <c r="G6716" s="268">
        <v>0</v>
      </c>
      <c r="H6716" s="269"/>
      <c r="I6716" s="270" t="s">
        <v>274</v>
      </c>
      <c r="J6716" s="271">
        <v>8887</v>
      </c>
      <c r="K6716" s="272">
        <v>17728</v>
      </c>
    </row>
    <row r="6717" spans="2:11" s="256" customFormat="1" ht="13.5" customHeight="1" x14ac:dyDescent="0.2">
      <c r="B6717" s="268"/>
      <c r="C6717" s="268"/>
      <c r="D6717" s="268"/>
      <c r="E6717" s="268"/>
      <c r="F6717" s="268">
        <v>-1.7297993518494998</v>
      </c>
      <c r="G6717" s="268">
        <v>-1.7344128693310898</v>
      </c>
      <c r="H6717" s="269"/>
      <c r="I6717" s="270" t="s">
        <v>275</v>
      </c>
      <c r="J6717" s="271">
        <v>8887</v>
      </c>
      <c r="K6717" s="272">
        <v>15624</v>
      </c>
    </row>
    <row r="6718" spans="2:11" s="256" customFormat="1" ht="13.5" customHeight="1" x14ac:dyDescent="0.2">
      <c r="B6718" s="268"/>
      <c r="C6718" s="268"/>
      <c r="D6718" s="268">
        <v>10</v>
      </c>
      <c r="E6718" s="268">
        <v>1</v>
      </c>
      <c r="F6718" s="268">
        <v>1.55249773662954</v>
      </c>
      <c r="G6718" s="268">
        <v>1.7160954229921199</v>
      </c>
      <c r="H6718" s="269"/>
      <c r="I6718" s="270" t="s">
        <v>276</v>
      </c>
      <c r="J6718" s="271">
        <v>8887</v>
      </c>
      <c r="K6718" s="272">
        <v>15644</v>
      </c>
    </row>
    <row r="6719" spans="2:11" s="256" customFormat="1" ht="13.5" customHeight="1" x14ac:dyDescent="0.2">
      <c r="B6719" s="268"/>
      <c r="C6719" s="268"/>
      <c r="D6719" s="268">
        <v>43</v>
      </c>
      <c r="E6719" s="268">
        <v>37</v>
      </c>
      <c r="F6719" s="268">
        <v>42.974600783648995</v>
      </c>
      <c r="G6719" s="268">
        <v>42.972521867300102</v>
      </c>
      <c r="H6719" s="269">
        <v>3.64408886696028</v>
      </c>
      <c r="I6719" s="270" t="s">
        <v>239</v>
      </c>
      <c r="J6719" s="271">
        <v>8887</v>
      </c>
      <c r="K6719" s="272">
        <v>15704</v>
      </c>
    </row>
    <row r="6720" spans="2:11" s="256" customFormat="1" ht="13.5" customHeight="1" x14ac:dyDescent="0.2">
      <c r="B6720" s="268"/>
      <c r="C6720" s="268"/>
      <c r="D6720" s="268"/>
      <c r="E6720" s="268"/>
      <c r="F6720" s="268">
        <v>1.47792485272109</v>
      </c>
      <c r="G6720" s="268">
        <v>1.5058364490106</v>
      </c>
      <c r="H6720" s="269">
        <v>3.7022587004219503</v>
      </c>
      <c r="I6720" s="270" t="s">
        <v>277</v>
      </c>
      <c r="J6720" s="271">
        <v>8887</v>
      </c>
      <c r="K6720" s="272">
        <v>15749</v>
      </c>
    </row>
    <row r="6721" spans="2:11" s="256" customFormat="1" ht="13.5" customHeight="1" x14ac:dyDescent="0.2">
      <c r="B6721" s="268"/>
      <c r="C6721" s="268"/>
      <c r="D6721" s="268"/>
      <c r="E6721" s="268"/>
      <c r="F6721" s="268">
        <v>100</v>
      </c>
      <c r="G6721" s="268">
        <v>100</v>
      </c>
      <c r="H6721" s="269">
        <v>3.8791587361014601</v>
      </c>
      <c r="I6721" s="270" t="s">
        <v>278</v>
      </c>
      <c r="J6721" s="271">
        <v>8887</v>
      </c>
      <c r="K6721" s="272">
        <v>11258</v>
      </c>
    </row>
    <row r="6722" spans="2:11" s="256" customFormat="1" ht="13.5" customHeight="1" x14ac:dyDescent="0.2">
      <c r="B6722" s="268"/>
      <c r="C6722" s="268"/>
      <c r="D6722" s="268">
        <v>60</v>
      </c>
      <c r="E6722" s="268">
        <v>50</v>
      </c>
      <c r="F6722" s="268">
        <v>55.218636158977297</v>
      </c>
      <c r="G6722" s="268">
        <v>55.0588899813648</v>
      </c>
      <c r="H6722" s="269">
        <v>4.1678829068803998</v>
      </c>
      <c r="I6722" s="270" t="s">
        <v>240</v>
      </c>
      <c r="J6722" s="271">
        <v>8887</v>
      </c>
      <c r="K6722" s="272">
        <v>15705</v>
      </c>
    </row>
    <row r="6723" spans="2:11" s="256" customFormat="1" ht="13.5" customHeight="1" x14ac:dyDescent="0.2">
      <c r="B6723" s="268"/>
      <c r="C6723" s="268"/>
      <c r="D6723" s="268"/>
      <c r="E6723" s="268"/>
      <c r="F6723" s="268">
        <v>10.312247475299399</v>
      </c>
      <c r="G6723" s="268">
        <v>10.3264022287036</v>
      </c>
      <c r="H6723" s="269">
        <v>2.9304717823405402</v>
      </c>
      <c r="I6723" s="270" t="s">
        <v>279</v>
      </c>
      <c r="J6723" s="271">
        <v>8887</v>
      </c>
      <c r="K6723" s="272">
        <v>16144</v>
      </c>
    </row>
    <row r="6724" spans="2:11" s="256" customFormat="1" ht="13.5" customHeight="1" x14ac:dyDescent="0.2">
      <c r="B6724" s="273"/>
      <c r="C6724" s="273"/>
      <c r="D6724" s="273"/>
      <c r="E6724" s="273"/>
      <c r="F6724" s="273">
        <v>1.94821170385919</v>
      </c>
      <c r="G6724" s="273">
        <v>1.94869432216245</v>
      </c>
      <c r="H6724" s="274"/>
      <c r="I6724" s="275" t="s">
        <v>508</v>
      </c>
      <c r="J6724" s="271">
        <v>8887</v>
      </c>
      <c r="K6724" s="272">
        <v>12755</v>
      </c>
    </row>
    <row r="6725" spans="2:11" s="256" customFormat="1" ht="13.5" customHeight="1" x14ac:dyDescent="0.2">
      <c r="B6725" s="273"/>
      <c r="C6725" s="273"/>
      <c r="D6725" s="273"/>
      <c r="E6725" s="273"/>
      <c r="F6725" s="273">
        <v>0.55134833617458701</v>
      </c>
      <c r="G6725" s="273">
        <v>0.55999220961593199</v>
      </c>
      <c r="H6725" s="274">
        <v>3.4379390772310896</v>
      </c>
      <c r="I6725" s="275" t="s">
        <v>509</v>
      </c>
      <c r="J6725" s="271">
        <v>8887</v>
      </c>
      <c r="K6725" s="272">
        <v>12359</v>
      </c>
    </row>
    <row r="6726" spans="2:11" s="256" customFormat="1" ht="26.25" customHeight="1" x14ac:dyDescent="0.2"/>
    <row r="6727" spans="2:11" s="256" customFormat="1" ht="13.5" customHeight="1" x14ac:dyDescent="0.2">
      <c r="B6727" s="257"/>
      <c r="C6727" s="258"/>
      <c r="D6727" s="258"/>
      <c r="E6727" s="258"/>
      <c r="F6727" s="258"/>
      <c r="G6727" s="259"/>
      <c r="H6727" s="260" t="s">
        <v>469</v>
      </c>
      <c r="I6727" s="261"/>
      <c r="J6727" s="262" t="s">
        <v>228</v>
      </c>
      <c r="K6727" s="262" t="s">
        <v>229</v>
      </c>
    </row>
    <row r="6728" spans="2:11" s="256" customFormat="1" ht="13.5" customHeight="1" x14ac:dyDescent="0.2">
      <c r="B6728" s="263"/>
      <c r="C6728" s="264"/>
      <c r="D6728" s="264"/>
      <c r="E6728" s="264"/>
      <c r="F6728" s="369" t="s">
        <v>712</v>
      </c>
      <c r="G6728" s="369"/>
      <c r="H6728" s="369"/>
      <c r="I6728" s="261"/>
      <c r="J6728" s="261"/>
      <c r="K6728" s="265"/>
    </row>
    <row r="6729" spans="2:11" s="256" customFormat="1" ht="13.5" customHeight="1" x14ac:dyDescent="0.2">
      <c r="B6729" s="367" t="s">
        <v>231</v>
      </c>
      <c r="C6729" s="367"/>
      <c r="D6729" s="367" t="s">
        <v>232</v>
      </c>
      <c r="E6729" s="367"/>
      <c r="F6729" s="266" t="s">
        <v>232</v>
      </c>
      <c r="G6729" s="266" t="s">
        <v>232</v>
      </c>
      <c r="H6729" s="368" t="s">
        <v>231</v>
      </c>
      <c r="I6729" s="267" t="s">
        <v>233</v>
      </c>
      <c r="J6729" s="261"/>
      <c r="K6729" s="265"/>
    </row>
    <row r="6730" spans="2:11" s="256" customFormat="1" ht="13.5" customHeight="1" x14ac:dyDescent="0.2">
      <c r="B6730" s="266" t="s">
        <v>234</v>
      </c>
      <c r="C6730" s="266" t="s">
        <v>235</v>
      </c>
      <c r="D6730" s="266" t="s">
        <v>234</v>
      </c>
      <c r="E6730" s="266" t="s">
        <v>235</v>
      </c>
      <c r="F6730" s="266" t="s">
        <v>592</v>
      </c>
      <c r="G6730" s="266" t="s">
        <v>594</v>
      </c>
      <c r="H6730" s="368"/>
      <c r="I6730" s="261"/>
      <c r="J6730" s="261"/>
      <c r="K6730" s="265"/>
    </row>
    <row r="6731" spans="2:11" s="256" customFormat="1" ht="13.5" customHeight="1" x14ac:dyDescent="0.2">
      <c r="B6731" s="268">
        <v>5.5</v>
      </c>
      <c r="C6731" s="268">
        <v>3.5</v>
      </c>
      <c r="D6731" s="268">
        <v>40</v>
      </c>
      <c r="E6731" s="268">
        <v>0</v>
      </c>
      <c r="F6731" s="268">
        <v>32.376340081519899</v>
      </c>
      <c r="G6731" s="268">
        <v>32.359842352547005</v>
      </c>
      <c r="H6731" s="269">
        <v>3.9640113955036296</v>
      </c>
      <c r="I6731" s="270" t="s">
        <v>236</v>
      </c>
      <c r="J6731" s="271">
        <v>8925</v>
      </c>
      <c r="K6731" s="272">
        <v>13591</v>
      </c>
    </row>
    <row r="6732" spans="2:11" s="256" customFormat="1" ht="13.5" customHeight="1" x14ac:dyDescent="0.2">
      <c r="B6732" s="268"/>
      <c r="C6732" s="268"/>
      <c r="D6732" s="268"/>
      <c r="E6732" s="268"/>
      <c r="F6732" s="268">
        <v>32.376340081519899</v>
      </c>
      <c r="G6732" s="268">
        <v>32.359842352547005</v>
      </c>
      <c r="H6732" s="269">
        <v>3.9640113955036296</v>
      </c>
      <c r="I6732" s="270" t="s">
        <v>250</v>
      </c>
      <c r="J6732" s="271">
        <v>8925</v>
      </c>
      <c r="K6732" s="272">
        <v>19967</v>
      </c>
    </row>
    <row r="6733" spans="2:11" s="256" customFormat="1" ht="13.5" customHeight="1" x14ac:dyDescent="0.2">
      <c r="B6733" s="273"/>
      <c r="C6733" s="273"/>
      <c r="D6733" s="273"/>
      <c r="E6733" s="273"/>
      <c r="F6733" s="273">
        <v>13.552682518256598</v>
      </c>
      <c r="G6733" s="273">
        <v>13.551195236072301</v>
      </c>
      <c r="H6733" s="274">
        <v>5.86705102249178</v>
      </c>
      <c r="I6733" s="275" t="s">
        <v>251</v>
      </c>
      <c r="J6733" s="271">
        <v>8925</v>
      </c>
      <c r="K6733" s="272">
        <v>15744</v>
      </c>
    </row>
    <row r="6734" spans="2:11" s="256" customFormat="1" ht="13.5" customHeight="1" x14ac:dyDescent="0.2">
      <c r="B6734" s="273"/>
      <c r="C6734" s="273"/>
      <c r="D6734" s="273"/>
      <c r="E6734" s="273"/>
      <c r="F6734" s="273">
        <v>18.823657563263303</v>
      </c>
      <c r="G6734" s="273">
        <v>18.808647116474798</v>
      </c>
      <c r="H6734" s="274">
        <v>2.5938583422220702</v>
      </c>
      <c r="I6734" s="275" t="s">
        <v>252</v>
      </c>
      <c r="J6734" s="271">
        <v>8925</v>
      </c>
      <c r="K6734" s="272">
        <v>13462</v>
      </c>
    </row>
    <row r="6735" spans="2:11" s="256" customFormat="1" ht="13.5" customHeight="1" x14ac:dyDescent="0.2">
      <c r="B6735" s="273"/>
      <c r="C6735" s="273"/>
      <c r="D6735" s="273"/>
      <c r="E6735" s="273"/>
      <c r="F6735" s="273">
        <v>0</v>
      </c>
      <c r="G6735" s="273">
        <v>0</v>
      </c>
      <c r="H6735" s="274"/>
      <c r="I6735" s="275" t="s">
        <v>253</v>
      </c>
      <c r="J6735" s="271">
        <v>8925</v>
      </c>
      <c r="K6735" s="272">
        <v>15544</v>
      </c>
    </row>
    <row r="6736" spans="2:11" s="256" customFormat="1" ht="13.5" customHeight="1" x14ac:dyDescent="0.2">
      <c r="B6736" s="273"/>
      <c r="C6736" s="273"/>
      <c r="D6736" s="273"/>
      <c r="E6736" s="273"/>
      <c r="F6736" s="273">
        <v>0</v>
      </c>
      <c r="G6736" s="273">
        <v>0</v>
      </c>
      <c r="H6736" s="274"/>
      <c r="I6736" s="275" t="s">
        <v>254</v>
      </c>
      <c r="J6736" s="271">
        <v>8925</v>
      </c>
      <c r="K6736" s="272">
        <v>12978</v>
      </c>
    </row>
    <row r="6737" spans="2:11" s="256" customFormat="1" ht="13.5" customHeight="1" x14ac:dyDescent="0.2">
      <c r="B6737" s="268">
        <v>4.5</v>
      </c>
      <c r="C6737" s="268">
        <v>2.5</v>
      </c>
      <c r="D6737" s="268"/>
      <c r="E6737" s="268"/>
      <c r="F6737" s="268">
        <v>67.623659918480101</v>
      </c>
      <c r="G6737" s="268">
        <v>67.640157647452995</v>
      </c>
      <c r="H6737" s="269">
        <v>3.2660678594486803</v>
      </c>
      <c r="I6737" s="270" t="s">
        <v>237</v>
      </c>
      <c r="J6737" s="271">
        <v>8925</v>
      </c>
      <c r="K6737" s="272">
        <v>17726</v>
      </c>
    </row>
    <row r="6738" spans="2:11" s="256" customFormat="1" ht="13.5" customHeight="1" x14ac:dyDescent="0.2">
      <c r="B6738" s="273"/>
      <c r="C6738" s="273"/>
      <c r="D6738" s="273"/>
      <c r="E6738" s="273"/>
      <c r="F6738" s="273">
        <v>11.074567633728501</v>
      </c>
      <c r="G6738" s="273">
        <v>11.074595201862499</v>
      </c>
      <c r="H6738" s="274"/>
      <c r="I6738" s="275" t="s">
        <v>255</v>
      </c>
      <c r="J6738" s="271">
        <v>8925</v>
      </c>
      <c r="K6738" s="272">
        <v>17727</v>
      </c>
    </row>
    <row r="6739" spans="2:11" s="256" customFormat="1" ht="13.5" customHeight="1" x14ac:dyDescent="0.2">
      <c r="B6739" s="268"/>
      <c r="C6739" s="268"/>
      <c r="D6739" s="268"/>
      <c r="E6739" s="268"/>
      <c r="F6739" s="268">
        <v>56.549092284751595</v>
      </c>
      <c r="G6739" s="268">
        <v>56.565562445590501</v>
      </c>
      <c r="H6739" s="269">
        <v>3.9056942078907801</v>
      </c>
      <c r="I6739" s="270" t="s">
        <v>256</v>
      </c>
      <c r="J6739" s="271">
        <v>8925</v>
      </c>
      <c r="K6739" s="272">
        <v>13592</v>
      </c>
    </row>
    <row r="6740" spans="2:11" s="256" customFormat="1" ht="13.5" customHeight="1" x14ac:dyDescent="0.2">
      <c r="B6740" s="273"/>
      <c r="C6740" s="273"/>
      <c r="D6740" s="273"/>
      <c r="E6740" s="273"/>
      <c r="F6740" s="273">
        <v>17.625897374374901</v>
      </c>
      <c r="G6740" s="273">
        <v>17.619534647376099</v>
      </c>
      <c r="H6740" s="274">
        <v>0.62094521226353994</v>
      </c>
      <c r="I6740" s="275" t="s">
        <v>257</v>
      </c>
      <c r="J6740" s="271">
        <v>8925</v>
      </c>
      <c r="K6740" s="272">
        <v>11566</v>
      </c>
    </row>
    <row r="6741" spans="2:11" s="256" customFormat="1" ht="13.5" customHeight="1" x14ac:dyDescent="0.2">
      <c r="B6741" s="273"/>
      <c r="C6741" s="273"/>
      <c r="D6741" s="273"/>
      <c r="E6741" s="273"/>
      <c r="F6741" s="273">
        <v>34.561672086118499</v>
      </c>
      <c r="G6741" s="273">
        <v>34.592837798411594</v>
      </c>
      <c r="H6741" s="274">
        <v>5.8375558994055599</v>
      </c>
      <c r="I6741" s="275" t="s">
        <v>258</v>
      </c>
      <c r="J6741" s="271">
        <v>8925</v>
      </c>
      <c r="K6741" s="272">
        <v>13419</v>
      </c>
    </row>
    <row r="6742" spans="2:11" s="256" customFormat="1" ht="13.5" customHeight="1" x14ac:dyDescent="0.2">
      <c r="B6742" s="273"/>
      <c r="C6742" s="273"/>
      <c r="D6742" s="273"/>
      <c r="E6742" s="273"/>
      <c r="F6742" s="273">
        <v>0</v>
      </c>
      <c r="G6742" s="273">
        <v>0</v>
      </c>
      <c r="H6742" s="274"/>
      <c r="I6742" s="275" t="s">
        <v>259</v>
      </c>
      <c r="J6742" s="271">
        <v>8925</v>
      </c>
      <c r="K6742" s="272">
        <v>11568</v>
      </c>
    </row>
    <row r="6743" spans="2:11" s="256" customFormat="1" ht="13.5" customHeight="1" x14ac:dyDescent="0.2">
      <c r="B6743" s="273"/>
      <c r="C6743" s="273"/>
      <c r="D6743" s="273"/>
      <c r="E6743" s="273"/>
      <c r="F6743" s="273">
        <v>1.4412601587121701</v>
      </c>
      <c r="G6743" s="273">
        <v>1.4329084200426698</v>
      </c>
      <c r="H6743" s="274">
        <v>3.82</v>
      </c>
      <c r="I6743" s="275" t="s">
        <v>260</v>
      </c>
      <c r="J6743" s="271">
        <v>8925</v>
      </c>
      <c r="K6743" s="272">
        <v>12479</v>
      </c>
    </row>
    <row r="6744" spans="2:11" s="256" customFormat="1" ht="13.5" customHeight="1" x14ac:dyDescent="0.2">
      <c r="B6744" s="273"/>
      <c r="C6744" s="273"/>
      <c r="D6744" s="273"/>
      <c r="E6744" s="273"/>
      <c r="F6744" s="273">
        <v>2.9202626655459798</v>
      </c>
      <c r="G6744" s="273">
        <v>2.9202815797600801</v>
      </c>
      <c r="H6744" s="274">
        <v>0.91</v>
      </c>
      <c r="I6744" s="275" t="s">
        <v>261</v>
      </c>
      <c r="J6744" s="271">
        <v>8925</v>
      </c>
      <c r="K6744" s="272">
        <v>12480</v>
      </c>
    </row>
    <row r="6745" spans="2:11" s="256" customFormat="1" ht="13.5" customHeight="1" x14ac:dyDescent="0.2">
      <c r="B6745" s="273"/>
      <c r="C6745" s="273"/>
      <c r="D6745" s="273"/>
      <c r="E6745" s="273"/>
      <c r="F6745" s="273">
        <v>0</v>
      </c>
      <c r="G6745" s="273">
        <v>0</v>
      </c>
      <c r="H6745" s="274"/>
      <c r="I6745" s="275" t="s">
        <v>262</v>
      </c>
      <c r="J6745" s="271">
        <v>8925</v>
      </c>
      <c r="K6745" s="272">
        <v>11578</v>
      </c>
    </row>
    <row r="6746" spans="2:11" s="256" customFormat="1" ht="13.5" customHeight="1" x14ac:dyDescent="0.2">
      <c r="B6746" s="273"/>
      <c r="C6746" s="273"/>
      <c r="D6746" s="273"/>
      <c r="E6746" s="273"/>
      <c r="F6746" s="273">
        <v>0</v>
      </c>
      <c r="G6746" s="273">
        <v>0</v>
      </c>
      <c r="H6746" s="274"/>
      <c r="I6746" s="275" t="s">
        <v>263</v>
      </c>
      <c r="J6746" s="271">
        <v>8925</v>
      </c>
      <c r="K6746" s="272">
        <v>12497</v>
      </c>
    </row>
    <row r="6747" spans="2:11" s="256" customFormat="1" ht="13.5" customHeight="1" x14ac:dyDescent="0.2">
      <c r="B6747" s="273"/>
      <c r="C6747" s="273"/>
      <c r="D6747" s="273"/>
      <c r="E6747" s="273"/>
      <c r="F6747" s="273">
        <v>0</v>
      </c>
      <c r="G6747" s="273">
        <v>0</v>
      </c>
      <c r="H6747" s="274"/>
      <c r="I6747" s="275" t="s">
        <v>264</v>
      </c>
      <c r="J6747" s="271">
        <v>8925</v>
      </c>
      <c r="K6747" s="272">
        <v>15546</v>
      </c>
    </row>
    <row r="6748" spans="2:11" s="256" customFormat="1" ht="13.5" customHeight="1" x14ac:dyDescent="0.2">
      <c r="B6748" s="273"/>
      <c r="C6748" s="273"/>
      <c r="D6748" s="273"/>
      <c r="E6748" s="273"/>
      <c r="F6748" s="273">
        <v>0</v>
      </c>
      <c r="G6748" s="273">
        <v>0</v>
      </c>
      <c r="H6748" s="274"/>
      <c r="I6748" s="275" t="s">
        <v>265</v>
      </c>
      <c r="J6748" s="271">
        <v>8925</v>
      </c>
      <c r="K6748" s="272">
        <v>12481</v>
      </c>
    </row>
    <row r="6749" spans="2:11" s="256" customFormat="1" ht="13.5" customHeight="1" x14ac:dyDescent="0.2">
      <c r="B6749" s="268"/>
      <c r="C6749" s="268"/>
      <c r="D6749" s="268"/>
      <c r="E6749" s="268"/>
      <c r="F6749" s="268">
        <v>0</v>
      </c>
      <c r="G6749" s="268">
        <v>0</v>
      </c>
      <c r="H6749" s="269"/>
      <c r="I6749" s="270" t="s">
        <v>266</v>
      </c>
      <c r="J6749" s="271">
        <v>8925</v>
      </c>
      <c r="K6749" s="272">
        <v>13594</v>
      </c>
    </row>
    <row r="6750" spans="2:11" s="256" customFormat="1" ht="13.5" customHeight="1" x14ac:dyDescent="0.2">
      <c r="B6750" s="273"/>
      <c r="C6750" s="273"/>
      <c r="D6750" s="273"/>
      <c r="E6750" s="273"/>
      <c r="F6750" s="273">
        <v>0</v>
      </c>
      <c r="G6750" s="273">
        <v>0</v>
      </c>
      <c r="H6750" s="274"/>
      <c r="I6750" s="275" t="s">
        <v>267</v>
      </c>
      <c r="J6750" s="271">
        <v>8925</v>
      </c>
      <c r="K6750" s="272">
        <v>15609</v>
      </c>
    </row>
    <row r="6751" spans="2:11" s="256" customFormat="1" ht="13.5" customHeight="1" x14ac:dyDescent="0.2">
      <c r="B6751" s="273"/>
      <c r="C6751" s="273"/>
      <c r="D6751" s="273"/>
      <c r="E6751" s="273"/>
      <c r="F6751" s="273">
        <v>0</v>
      </c>
      <c r="G6751" s="273">
        <v>0</v>
      </c>
      <c r="H6751" s="274"/>
      <c r="I6751" s="275" t="s">
        <v>268</v>
      </c>
      <c r="J6751" s="271">
        <v>8925</v>
      </c>
      <c r="K6751" s="272">
        <v>11524</v>
      </c>
    </row>
    <row r="6752" spans="2:11" s="256" customFormat="1" ht="13.5" customHeight="1" x14ac:dyDescent="0.2">
      <c r="B6752" s="273"/>
      <c r="C6752" s="273"/>
      <c r="D6752" s="273"/>
      <c r="E6752" s="273"/>
      <c r="F6752" s="273">
        <v>0</v>
      </c>
      <c r="G6752" s="273">
        <v>0</v>
      </c>
      <c r="H6752" s="274"/>
      <c r="I6752" s="275" t="s">
        <v>269</v>
      </c>
      <c r="J6752" s="271">
        <v>8925</v>
      </c>
      <c r="K6752" s="272">
        <v>15745</v>
      </c>
    </row>
    <row r="6753" spans="2:11" s="256" customFormat="1" ht="13.5" customHeight="1" x14ac:dyDescent="0.2">
      <c r="B6753" s="273"/>
      <c r="C6753" s="273"/>
      <c r="D6753" s="273"/>
      <c r="E6753" s="273"/>
      <c r="F6753" s="273">
        <v>0</v>
      </c>
      <c r="G6753" s="273">
        <v>0</v>
      </c>
      <c r="H6753" s="274"/>
      <c r="I6753" s="275" t="s">
        <v>270</v>
      </c>
      <c r="J6753" s="271">
        <v>8925</v>
      </c>
      <c r="K6753" s="272">
        <v>15545</v>
      </c>
    </row>
    <row r="6754" spans="2:11" s="256" customFormat="1" ht="13.5" customHeight="1" x14ac:dyDescent="0.2">
      <c r="B6754" s="268"/>
      <c r="C6754" s="268"/>
      <c r="D6754" s="268"/>
      <c r="E6754" s="268"/>
      <c r="F6754" s="268">
        <v>0</v>
      </c>
      <c r="G6754" s="268">
        <v>0</v>
      </c>
      <c r="H6754" s="269"/>
      <c r="I6754" s="270" t="s">
        <v>238</v>
      </c>
      <c r="J6754" s="271">
        <v>8925</v>
      </c>
      <c r="K6754" s="272">
        <v>13595</v>
      </c>
    </row>
    <row r="6755" spans="2:11" s="256" customFormat="1" ht="13.5" customHeight="1" x14ac:dyDescent="0.2">
      <c r="B6755" s="273"/>
      <c r="C6755" s="273"/>
      <c r="D6755" s="273"/>
      <c r="E6755" s="273"/>
      <c r="F6755" s="273">
        <v>0</v>
      </c>
      <c r="G6755" s="273">
        <v>0</v>
      </c>
      <c r="H6755" s="274"/>
      <c r="I6755" s="275" t="s">
        <v>271</v>
      </c>
      <c r="J6755" s="271">
        <v>8925</v>
      </c>
      <c r="K6755" s="272">
        <v>15610</v>
      </c>
    </row>
    <row r="6756" spans="2:11" s="256" customFormat="1" ht="13.5" customHeight="1" x14ac:dyDescent="0.2">
      <c r="B6756" s="273"/>
      <c r="C6756" s="273"/>
      <c r="D6756" s="273"/>
      <c r="E6756" s="273"/>
      <c r="F6756" s="273">
        <v>0</v>
      </c>
      <c r="G6756" s="273">
        <v>0</v>
      </c>
      <c r="H6756" s="274"/>
      <c r="I6756" s="275" t="s">
        <v>246</v>
      </c>
      <c r="J6756" s="271">
        <v>8925</v>
      </c>
      <c r="K6756" s="272">
        <v>15611</v>
      </c>
    </row>
    <row r="6757" spans="2:11" s="256" customFormat="1" ht="13.5" customHeight="1" x14ac:dyDescent="0.2">
      <c r="B6757" s="273"/>
      <c r="C6757" s="273"/>
      <c r="D6757" s="273"/>
      <c r="E6757" s="273"/>
      <c r="F6757" s="273">
        <v>0</v>
      </c>
      <c r="G6757" s="273">
        <v>0</v>
      </c>
      <c r="H6757" s="274"/>
      <c r="I6757" s="275" t="s">
        <v>272</v>
      </c>
      <c r="J6757" s="271">
        <v>8925</v>
      </c>
      <c r="K6757" s="272">
        <v>15608</v>
      </c>
    </row>
    <row r="6758" spans="2:11" s="256" customFormat="1" ht="13.5" customHeight="1" x14ac:dyDescent="0.2">
      <c r="B6758" s="268"/>
      <c r="C6758" s="268"/>
      <c r="D6758" s="268"/>
      <c r="E6758" s="268"/>
      <c r="F6758" s="268">
        <v>0</v>
      </c>
      <c r="G6758" s="268">
        <v>0</v>
      </c>
      <c r="H6758" s="269"/>
      <c r="I6758" s="270" t="s">
        <v>273</v>
      </c>
      <c r="J6758" s="271">
        <v>8925</v>
      </c>
      <c r="K6758" s="272">
        <v>15584</v>
      </c>
    </row>
    <row r="6759" spans="2:11" s="256" customFormat="1" ht="13.5" customHeight="1" x14ac:dyDescent="0.2">
      <c r="B6759" s="268"/>
      <c r="C6759" s="268"/>
      <c r="D6759" s="268"/>
      <c r="E6759" s="268"/>
      <c r="F6759" s="268">
        <v>0</v>
      </c>
      <c r="G6759" s="268">
        <v>0</v>
      </c>
      <c r="H6759" s="269"/>
      <c r="I6759" s="270" t="s">
        <v>274</v>
      </c>
      <c r="J6759" s="271">
        <v>8925</v>
      </c>
      <c r="K6759" s="272">
        <v>17728</v>
      </c>
    </row>
    <row r="6760" spans="2:11" s="256" customFormat="1" ht="13.5" customHeight="1" x14ac:dyDescent="0.2">
      <c r="B6760" s="268"/>
      <c r="C6760" s="268"/>
      <c r="D6760" s="268"/>
      <c r="E6760" s="268"/>
      <c r="F6760" s="268">
        <v>0</v>
      </c>
      <c r="G6760" s="268">
        <v>0</v>
      </c>
      <c r="H6760" s="269"/>
      <c r="I6760" s="270" t="s">
        <v>275</v>
      </c>
      <c r="J6760" s="271">
        <v>8925</v>
      </c>
      <c r="K6760" s="272">
        <v>15624</v>
      </c>
    </row>
    <row r="6761" spans="2:11" s="256" customFormat="1" ht="13.5" customHeight="1" x14ac:dyDescent="0.2">
      <c r="B6761" s="268"/>
      <c r="C6761" s="268"/>
      <c r="D6761" s="268"/>
      <c r="E6761" s="268"/>
      <c r="F6761" s="268">
        <v>11.074567633728501</v>
      </c>
      <c r="G6761" s="268">
        <v>11.074595201862499</v>
      </c>
      <c r="H6761" s="269"/>
      <c r="I6761" s="270" t="s">
        <v>276</v>
      </c>
      <c r="J6761" s="271">
        <v>8925</v>
      </c>
      <c r="K6761" s="272">
        <v>15644</v>
      </c>
    </row>
    <row r="6762" spans="2:11" s="256" customFormat="1" ht="13.5" customHeight="1" x14ac:dyDescent="0.2">
      <c r="B6762" s="268"/>
      <c r="C6762" s="268"/>
      <c r="D6762" s="268">
        <v>32</v>
      </c>
      <c r="E6762" s="268">
        <v>0</v>
      </c>
      <c r="F6762" s="268">
        <v>23.185180387521498</v>
      </c>
      <c r="G6762" s="268">
        <v>23.161837116277496</v>
      </c>
      <c r="H6762" s="269">
        <v>2.4579905388271901</v>
      </c>
      <c r="I6762" s="270" t="s">
        <v>239</v>
      </c>
      <c r="J6762" s="271">
        <v>8925</v>
      </c>
      <c r="K6762" s="272">
        <v>15704</v>
      </c>
    </row>
    <row r="6763" spans="2:11" s="256" customFormat="1" ht="13.5" customHeight="1" x14ac:dyDescent="0.2">
      <c r="B6763" s="268"/>
      <c r="C6763" s="268"/>
      <c r="D6763" s="268"/>
      <c r="E6763" s="268"/>
      <c r="F6763" s="268">
        <v>0</v>
      </c>
      <c r="G6763" s="268">
        <v>0</v>
      </c>
      <c r="H6763" s="269"/>
      <c r="I6763" s="270" t="s">
        <v>277</v>
      </c>
      <c r="J6763" s="271">
        <v>8925</v>
      </c>
      <c r="K6763" s="272">
        <v>15749</v>
      </c>
    </row>
    <row r="6764" spans="2:11" s="256" customFormat="1" ht="13.5" customHeight="1" x14ac:dyDescent="0.2">
      <c r="B6764" s="268"/>
      <c r="C6764" s="268"/>
      <c r="D6764" s="268"/>
      <c r="E6764" s="268"/>
      <c r="F6764" s="268">
        <v>100</v>
      </c>
      <c r="G6764" s="268">
        <v>100</v>
      </c>
      <c r="H6764" s="269">
        <v>3.4920364322588098</v>
      </c>
      <c r="I6764" s="270" t="s">
        <v>278</v>
      </c>
      <c r="J6764" s="271">
        <v>8925</v>
      </c>
      <c r="K6764" s="272">
        <v>11258</v>
      </c>
    </row>
    <row r="6765" spans="2:11" s="256" customFormat="1" ht="13.5" customHeight="1" x14ac:dyDescent="0.2">
      <c r="B6765" s="268"/>
      <c r="C6765" s="268"/>
      <c r="D6765" s="268">
        <v>70</v>
      </c>
      <c r="E6765" s="268">
        <v>0</v>
      </c>
      <c r="F6765" s="268">
        <v>65.740251978750109</v>
      </c>
      <c r="G6765" s="268">
        <v>65.763567681859996</v>
      </c>
      <c r="H6765" s="269">
        <v>4.4449888827138597</v>
      </c>
      <c r="I6765" s="270" t="s">
        <v>240</v>
      </c>
      <c r="J6765" s="271">
        <v>8925</v>
      </c>
      <c r="K6765" s="272">
        <v>15705</v>
      </c>
    </row>
    <row r="6766" spans="2:11" s="256" customFormat="1" ht="13.5" customHeight="1" x14ac:dyDescent="0.2">
      <c r="B6766" s="268"/>
      <c r="C6766" s="268"/>
      <c r="D6766" s="268"/>
      <c r="E6766" s="268"/>
      <c r="F6766" s="268">
        <v>0</v>
      </c>
      <c r="G6766" s="268">
        <v>0</v>
      </c>
      <c r="H6766" s="269"/>
      <c r="I6766" s="270" t="s">
        <v>279</v>
      </c>
      <c r="J6766" s="271">
        <v>8925</v>
      </c>
      <c r="K6766" s="272">
        <v>16144</v>
      </c>
    </row>
    <row r="6767" spans="2:11" s="256" customFormat="1" ht="13.5" customHeight="1" x14ac:dyDescent="0.2">
      <c r="B6767" s="273"/>
      <c r="C6767" s="273"/>
      <c r="D6767" s="273"/>
      <c r="E6767" s="273"/>
      <c r="F6767" s="273">
        <v>0</v>
      </c>
      <c r="G6767" s="273">
        <v>0</v>
      </c>
      <c r="H6767" s="274"/>
      <c r="I6767" s="275" t="s">
        <v>508</v>
      </c>
      <c r="J6767" s="271">
        <v>8925</v>
      </c>
      <c r="K6767" s="272">
        <v>12755</v>
      </c>
    </row>
    <row r="6768" spans="2:11" s="256" customFormat="1" ht="13.5" customHeight="1" x14ac:dyDescent="0.2">
      <c r="B6768" s="273"/>
      <c r="C6768" s="273"/>
      <c r="D6768" s="273"/>
      <c r="E6768" s="273"/>
      <c r="F6768" s="273">
        <v>0</v>
      </c>
      <c r="G6768" s="273">
        <v>0</v>
      </c>
      <c r="H6768" s="274"/>
      <c r="I6768" s="275" t="s">
        <v>509</v>
      </c>
      <c r="J6768" s="271">
        <v>8925</v>
      </c>
      <c r="K6768" s="272">
        <v>12359</v>
      </c>
    </row>
    <row r="6769" spans="2:11" s="256" customFormat="1" ht="26.25" customHeight="1" x14ac:dyDescent="0.2"/>
    <row r="6770" spans="2:11" s="256" customFormat="1" ht="13.5" customHeight="1" x14ac:dyDescent="0.2">
      <c r="B6770" s="257"/>
      <c r="C6770" s="258"/>
      <c r="D6770" s="258"/>
      <c r="E6770" s="258"/>
      <c r="F6770" s="258"/>
      <c r="G6770" s="259"/>
      <c r="H6770" s="260" t="s">
        <v>470</v>
      </c>
      <c r="I6770" s="261"/>
      <c r="J6770" s="262" t="s">
        <v>228</v>
      </c>
      <c r="K6770" s="262" t="s">
        <v>229</v>
      </c>
    </row>
    <row r="6771" spans="2:11" s="256" customFormat="1" ht="13.5" customHeight="1" x14ac:dyDescent="0.2">
      <c r="B6771" s="263"/>
      <c r="C6771" s="264"/>
      <c r="D6771" s="264"/>
      <c r="E6771" s="264"/>
      <c r="F6771" s="369" t="s">
        <v>585</v>
      </c>
      <c r="G6771" s="369"/>
      <c r="H6771" s="369"/>
      <c r="I6771" s="261"/>
      <c r="J6771" s="261"/>
      <c r="K6771" s="265"/>
    </row>
    <row r="6772" spans="2:11" s="256" customFormat="1" ht="13.5" customHeight="1" x14ac:dyDescent="0.2">
      <c r="B6772" s="367" t="s">
        <v>231</v>
      </c>
      <c r="C6772" s="367"/>
      <c r="D6772" s="367" t="s">
        <v>232</v>
      </c>
      <c r="E6772" s="367"/>
      <c r="F6772" s="266" t="s">
        <v>232</v>
      </c>
      <c r="G6772" s="266" t="s">
        <v>232</v>
      </c>
      <c r="H6772" s="368" t="s">
        <v>231</v>
      </c>
      <c r="I6772" s="267" t="s">
        <v>233</v>
      </c>
      <c r="J6772" s="261"/>
      <c r="K6772" s="265"/>
    </row>
    <row r="6773" spans="2:11" s="256" customFormat="1" ht="13.5" customHeight="1" x14ac:dyDescent="0.2">
      <c r="B6773" s="266" t="s">
        <v>234</v>
      </c>
      <c r="C6773" s="266" t="s">
        <v>235</v>
      </c>
      <c r="D6773" s="266" t="s">
        <v>234</v>
      </c>
      <c r="E6773" s="266" t="s">
        <v>235</v>
      </c>
      <c r="F6773" s="266" t="s">
        <v>592</v>
      </c>
      <c r="G6773" s="266" t="s">
        <v>594</v>
      </c>
      <c r="H6773" s="368"/>
      <c r="I6773" s="261"/>
      <c r="J6773" s="261"/>
      <c r="K6773" s="265"/>
    </row>
    <row r="6774" spans="2:11" s="256" customFormat="1" ht="13.5" customHeight="1" x14ac:dyDescent="0.2">
      <c r="B6774" s="268"/>
      <c r="C6774" s="268"/>
      <c r="D6774" s="268"/>
      <c r="E6774" s="268"/>
      <c r="F6774" s="268">
        <v>0</v>
      </c>
      <c r="G6774" s="268">
        <v>0</v>
      </c>
      <c r="H6774" s="269"/>
      <c r="I6774" s="270" t="s">
        <v>236</v>
      </c>
      <c r="J6774" s="271">
        <v>8984</v>
      </c>
      <c r="K6774" s="272">
        <v>13591</v>
      </c>
    </row>
    <row r="6775" spans="2:11" s="256" customFormat="1" ht="13.5" customHeight="1" x14ac:dyDescent="0.2">
      <c r="B6775" s="268"/>
      <c r="C6775" s="268"/>
      <c r="D6775" s="268"/>
      <c r="E6775" s="268"/>
      <c r="F6775" s="268">
        <v>0</v>
      </c>
      <c r="G6775" s="268">
        <v>0</v>
      </c>
      <c r="H6775" s="269"/>
      <c r="I6775" s="270" t="s">
        <v>250</v>
      </c>
      <c r="J6775" s="271">
        <v>8984</v>
      </c>
      <c r="K6775" s="272">
        <v>19967</v>
      </c>
    </row>
    <row r="6776" spans="2:11" s="256" customFormat="1" ht="13.5" customHeight="1" x14ac:dyDescent="0.2">
      <c r="B6776" s="273"/>
      <c r="C6776" s="273"/>
      <c r="D6776" s="273"/>
      <c r="E6776" s="273"/>
      <c r="F6776" s="273">
        <v>0</v>
      </c>
      <c r="G6776" s="273">
        <v>0</v>
      </c>
      <c r="H6776" s="274"/>
      <c r="I6776" s="275" t="s">
        <v>251</v>
      </c>
      <c r="J6776" s="271">
        <v>8984</v>
      </c>
      <c r="K6776" s="272">
        <v>15744</v>
      </c>
    </row>
    <row r="6777" spans="2:11" s="256" customFormat="1" ht="13.5" customHeight="1" x14ac:dyDescent="0.2">
      <c r="B6777" s="273"/>
      <c r="C6777" s="273"/>
      <c r="D6777" s="273"/>
      <c r="E6777" s="273"/>
      <c r="F6777" s="273">
        <v>0</v>
      </c>
      <c r="G6777" s="273">
        <v>0</v>
      </c>
      <c r="H6777" s="274"/>
      <c r="I6777" s="275" t="s">
        <v>252</v>
      </c>
      <c r="J6777" s="271">
        <v>8984</v>
      </c>
      <c r="K6777" s="272">
        <v>13462</v>
      </c>
    </row>
    <row r="6778" spans="2:11" s="256" customFormat="1" ht="13.5" customHeight="1" x14ac:dyDescent="0.2">
      <c r="B6778" s="273"/>
      <c r="C6778" s="273"/>
      <c r="D6778" s="273"/>
      <c r="E6778" s="273"/>
      <c r="F6778" s="273">
        <v>0</v>
      </c>
      <c r="G6778" s="273">
        <v>0</v>
      </c>
      <c r="H6778" s="274"/>
      <c r="I6778" s="275" t="s">
        <v>253</v>
      </c>
      <c r="J6778" s="271">
        <v>8984</v>
      </c>
      <c r="K6778" s="272">
        <v>15544</v>
      </c>
    </row>
    <row r="6779" spans="2:11" s="256" customFormat="1" ht="13.5" customHeight="1" x14ac:dyDescent="0.2">
      <c r="B6779" s="273"/>
      <c r="C6779" s="273"/>
      <c r="D6779" s="273"/>
      <c r="E6779" s="273"/>
      <c r="F6779" s="273">
        <v>0</v>
      </c>
      <c r="G6779" s="273">
        <v>0</v>
      </c>
      <c r="H6779" s="274"/>
      <c r="I6779" s="275" t="s">
        <v>254</v>
      </c>
      <c r="J6779" s="271">
        <v>8984</v>
      </c>
      <c r="K6779" s="272">
        <v>12978</v>
      </c>
    </row>
    <row r="6780" spans="2:11" s="256" customFormat="1" ht="13.5" customHeight="1" x14ac:dyDescent="0.2">
      <c r="B6780" s="268"/>
      <c r="C6780" s="268"/>
      <c r="D6780" s="268"/>
      <c r="E6780" s="268"/>
      <c r="F6780" s="268">
        <v>73.533210527430199</v>
      </c>
      <c r="G6780" s="268">
        <v>73.533210527430199</v>
      </c>
      <c r="H6780" s="269"/>
      <c r="I6780" s="270" t="s">
        <v>237</v>
      </c>
      <c r="J6780" s="271">
        <v>8984</v>
      </c>
      <c r="K6780" s="272">
        <v>17726</v>
      </c>
    </row>
    <row r="6781" spans="2:11" s="256" customFormat="1" ht="13.5" customHeight="1" x14ac:dyDescent="0.2">
      <c r="B6781" s="273"/>
      <c r="C6781" s="273"/>
      <c r="D6781" s="273"/>
      <c r="E6781" s="273"/>
      <c r="F6781" s="273">
        <v>73.533210527430199</v>
      </c>
      <c r="G6781" s="273">
        <v>73.533210527430199</v>
      </c>
      <c r="H6781" s="274"/>
      <c r="I6781" s="275" t="s">
        <v>255</v>
      </c>
      <c r="J6781" s="271">
        <v>8984</v>
      </c>
      <c r="K6781" s="272">
        <v>17727</v>
      </c>
    </row>
    <row r="6782" spans="2:11" s="256" customFormat="1" ht="13.5" customHeight="1" x14ac:dyDescent="0.2">
      <c r="B6782" s="268"/>
      <c r="C6782" s="268"/>
      <c r="D6782" s="268"/>
      <c r="E6782" s="268"/>
      <c r="F6782" s="268">
        <v>0</v>
      </c>
      <c r="G6782" s="268">
        <v>0</v>
      </c>
      <c r="H6782" s="269"/>
      <c r="I6782" s="270" t="s">
        <v>256</v>
      </c>
      <c r="J6782" s="271">
        <v>8984</v>
      </c>
      <c r="K6782" s="272">
        <v>13592</v>
      </c>
    </row>
    <row r="6783" spans="2:11" s="256" customFormat="1" ht="13.5" customHeight="1" x14ac:dyDescent="0.2">
      <c r="B6783" s="273"/>
      <c r="C6783" s="273"/>
      <c r="D6783" s="273"/>
      <c r="E6783" s="273"/>
      <c r="F6783" s="273">
        <v>0</v>
      </c>
      <c r="G6783" s="273">
        <v>0</v>
      </c>
      <c r="H6783" s="274"/>
      <c r="I6783" s="275" t="s">
        <v>257</v>
      </c>
      <c r="J6783" s="271">
        <v>8984</v>
      </c>
      <c r="K6783" s="272">
        <v>11566</v>
      </c>
    </row>
    <row r="6784" spans="2:11" s="256" customFormat="1" ht="13.5" customHeight="1" x14ac:dyDescent="0.2">
      <c r="B6784" s="273"/>
      <c r="C6784" s="273"/>
      <c r="D6784" s="273"/>
      <c r="E6784" s="273"/>
      <c r="F6784" s="273">
        <v>0</v>
      </c>
      <c r="G6784" s="273">
        <v>0</v>
      </c>
      <c r="H6784" s="274"/>
      <c r="I6784" s="275" t="s">
        <v>258</v>
      </c>
      <c r="J6784" s="271">
        <v>8984</v>
      </c>
      <c r="K6784" s="272">
        <v>13419</v>
      </c>
    </row>
    <row r="6785" spans="2:11" s="256" customFormat="1" ht="13.5" customHeight="1" x14ac:dyDescent="0.2">
      <c r="B6785" s="273"/>
      <c r="C6785" s="273"/>
      <c r="D6785" s="273"/>
      <c r="E6785" s="273"/>
      <c r="F6785" s="273">
        <v>0</v>
      </c>
      <c r="G6785" s="273">
        <v>0</v>
      </c>
      <c r="H6785" s="274"/>
      <c r="I6785" s="275" t="s">
        <v>259</v>
      </c>
      <c r="J6785" s="271">
        <v>8984</v>
      </c>
      <c r="K6785" s="272">
        <v>11568</v>
      </c>
    </row>
    <row r="6786" spans="2:11" s="256" customFormat="1" ht="13.5" customHeight="1" x14ac:dyDescent="0.2">
      <c r="B6786" s="273"/>
      <c r="C6786" s="273"/>
      <c r="D6786" s="273"/>
      <c r="E6786" s="273"/>
      <c r="F6786" s="273">
        <v>0</v>
      </c>
      <c r="G6786" s="273">
        <v>0</v>
      </c>
      <c r="H6786" s="274"/>
      <c r="I6786" s="275" t="s">
        <v>260</v>
      </c>
      <c r="J6786" s="271">
        <v>8984</v>
      </c>
      <c r="K6786" s="272">
        <v>12479</v>
      </c>
    </row>
    <row r="6787" spans="2:11" s="256" customFormat="1" ht="13.5" customHeight="1" x14ac:dyDescent="0.2">
      <c r="B6787" s="273"/>
      <c r="C6787" s="273"/>
      <c r="D6787" s="273"/>
      <c r="E6787" s="273"/>
      <c r="F6787" s="273">
        <v>0</v>
      </c>
      <c r="G6787" s="273">
        <v>0</v>
      </c>
      <c r="H6787" s="274"/>
      <c r="I6787" s="275" t="s">
        <v>261</v>
      </c>
      <c r="J6787" s="271">
        <v>8984</v>
      </c>
      <c r="K6787" s="272">
        <v>12480</v>
      </c>
    </row>
    <row r="6788" spans="2:11" s="256" customFormat="1" ht="13.5" customHeight="1" x14ac:dyDescent="0.2">
      <c r="B6788" s="273"/>
      <c r="C6788" s="273"/>
      <c r="D6788" s="273"/>
      <c r="E6788" s="273"/>
      <c r="F6788" s="273">
        <v>0</v>
      </c>
      <c r="G6788" s="273">
        <v>0</v>
      </c>
      <c r="H6788" s="274"/>
      <c r="I6788" s="275" t="s">
        <v>262</v>
      </c>
      <c r="J6788" s="271">
        <v>8984</v>
      </c>
      <c r="K6788" s="272">
        <v>11578</v>
      </c>
    </row>
    <row r="6789" spans="2:11" s="256" customFormat="1" ht="13.5" customHeight="1" x14ac:dyDescent="0.2">
      <c r="B6789" s="273"/>
      <c r="C6789" s="273"/>
      <c r="D6789" s="273"/>
      <c r="E6789" s="273"/>
      <c r="F6789" s="273">
        <v>0</v>
      </c>
      <c r="G6789" s="273">
        <v>0</v>
      </c>
      <c r="H6789" s="274"/>
      <c r="I6789" s="275" t="s">
        <v>263</v>
      </c>
      <c r="J6789" s="271">
        <v>8984</v>
      </c>
      <c r="K6789" s="272">
        <v>12497</v>
      </c>
    </row>
    <row r="6790" spans="2:11" s="256" customFormat="1" ht="13.5" customHeight="1" x14ac:dyDescent="0.2">
      <c r="B6790" s="273"/>
      <c r="C6790" s="273"/>
      <c r="D6790" s="273"/>
      <c r="E6790" s="273"/>
      <c r="F6790" s="273">
        <v>0</v>
      </c>
      <c r="G6790" s="273">
        <v>0</v>
      </c>
      <c r="H6790" s="274"/>
      <c r="I6790" s="275" t="s">
        <v>264</v>
      </c>
      <c r="J6790" s="271">
        <v>8984</v>
      </c>
      <c r="K6790" s="272">
        <v>15546</v>
      </c>
    </row>
    <row r="6791" spans="2:11" s="256" customFormat="1" ht="13.5" customHeight="1" x14ac:dyDescent="0.2">
      <c r="B6791" s="273"/>
      <c r="C6791" s="273"/>
      <c r="D6791" s="273"/>
      <c r="E6791" s="273"/>
      <c r="F6791" s="273">
        <v>0</v>
      </c>
      <c r="G6791" s="273">
        <v>0</v>
      </c>
      <c r="H6791" s="274"/>
      <c r="I6791" s="275" t="s">
        <v>265</v>
      </c>
      <c r="J6791" s="271">
        <v>8984</v>
      </c>
      <c r="K6791" s="272">
        <v>12481</v>
      </c>
    </row>
    <row r="6792" spans="2:11" s="256" customFormat="1" ht="13.5" customHeight="1" x14ac:dyDescent="0.2">
      <c r="B6792" s="268"/>
      <c r="C6792" s="268"/>
      <c r="D6792" s="268"/>
      <c r="E6792" s="268"/>
      <c r="F6792" s="268">
        <v>26.466789472569797</v>
      </c>
      <c r="G6792" s="268">
        <v>26.466789472569797</v>
      </c>
      <c r="H6792" s="269"/>
      <c r="I6792" s="270" t="s">
        <v>266</v>
      </c>
      <c r="J6792" s="271">
        <v>8984</v>
      </c>
      <c r="K6792" s="272">
        <v>13594</v>
      </c>
    </row>
    <row r="6793" spans="2:11" s="256" customFormat="1" ht="13.5" customHeight="1" x14ac:dyDescent="0.2">
      <c r="B6793" s="273"/>
      <c r="C6793" s="273"/>
      <c r="D6793" s="273"/>
      <c r="E6793" s="273"/>
      <c r="F6793" s="273">
        <v>0</v>
      </c>
      <c r="G6793" s="273">
        <v>0</v>
      </c>
      <c r="H6793" s="274"/>
      <c r="I6793" s="275" t="s">
        <v>267</v>
      </c>
      <c r="J6793" s="271">
        <v>8984</v>
      </c>
      <c r="K6793" s="272">
        <v>15609</v>
      </c>
    </row>
    <row r="6794" spans="2:11" s="256" customFormat="1" ht="13.5" customHeight="1" x14ac:dyDescent="0.2">
      <c r="B6794" s="273"/>
      <c r="C6794" s="273"/>
      <c r="D6794" s="273"/>
      <c r="E6794" s="273"/>
      <c r="F6794" s="273">
        <v>0</v>
      </c>
      <c r="G6794" s="273">
        <v>0</v>
      </c>
      <c r="H6794" s="274"/>
      <c r="I6794" s="275" t="s">
        <v>268</v>
      </c>
      <c r="J6794" s="271">
        <v>8984</v>
      </c>
      <c r="K6794" s="272">
        <v>11524</v>
      </c>
    </row>
    <row r="6795" spans="2:11" s="256" customFormat="1" ht="13.5" customHeight="1" x14ac:dyDescent="0.2">
      <c r="B6795" s="273"/>
      <c r="C6795" s="273"/>
      <c r="D6795" s="273"/>
      <c r="E6795" s="273"/>
      <c r="F6795" s="273">
        <v>0</v>
      </c>
      <c r="G6795" s="273">
        <v>0</v>
      </c>
      <c r="H6795" s="274"/>
      <c r="I6795" s="275" t="s">
        <v>269</v>
      </c>
      <c r="J6795" s="271">
        <v>8984</v>
      </c>
      <c r="K6795" s="272">
        <v>15745</v>
      </c>
    </row>
    <row r="6796" spans="2:11" s="256" customFormat="1" ht="13.5" customHeight="1" x14ac:dyDescent="0.2">
      <c r="B6796" s="273"/>
      <c r="C6796" s="273"/>
      <c r="D6796" s="273"/>
      <c r="E6796" s="273"/>
      <c r="F6796" s="273">
        <v>0</v>
      </c>
      <c r="G6796" s="273">
        <v>0</v>
      </c>
      <c r="H6796" s="274"/>
      <c r="I6796" s="275" t="s">
        <v>270</v>
      </c>
      <c r="J6796" s="271">
        <v>8984</v>
      </c>
      <c r="K6796" s="272">
        <v>15545</v>
      </c>
    </row>
    <row r="6797" spans="2:11" s="256" customFormat="1" ht="13.5" customHeight="1" x14ac:dyDescent="0.2">
      <c r="B6797" s="268"/>
      <c r="C6797" s="268"/>
      <c r="D6797" s="268"/>
      <c r="E6797" s="268"/>
      <c r="F6797" s="268">
        <v>0</v>
      </c>
      <c r="G6797" s="268">
        <v>0</v>
      </c>
      <c r="H6797" s="269"/>
      <c r="I6797" s="270" t="s">
        <v>238</v>
      </c>
      <c r="J6797" s="271">
        <v>8984</v>
      </c>
      <c r="K6797" s="272">
        <v>13595</v>
      </c>
    </row>
    <row r="6798" spans="2:11" s="256" customFormat="1" ht="13.5" customHeight="1" x14ac:dyDescent="0.2">
      <c r="B6798" s="273"/>
      <c r="C6798" s="273"/>
      <c r="D6798" s="273"/>
      <c r="E6798" s="273"/>
      <c r="F6798" s="273">
        <v>0</v>
      </c>
      <c r="G6798" s="273">
        <v>0</v>
      </c>
      <c r="H6798" s="274"/>
      <c r="I6798" s="275" t="s">
        <v>271</v>
      </c>
      <c r="J6798" s="271">
        <v>8984</v>
      </c>
      <c r="K6798" s="272">
        <v>15610</v>
      </c>
    </row>
    <row r="6799" spans="2:11" s="256" customFormat="1" ht="13.5" customHeight="1" x14ac:dyDescent="0.2">
      <c r="B6799" s="273"/>
      <c r="C6799" s="273"/>
      <c r="D6799" s="273"/>
      <c r="E6799" s="273"/>
      <c r="F6799" s="273">
        <v>0</v>
      </c>
      <c r="G6799" s="273">
        <v>0</v>
      </c>
      <c r="H6799" s="274"/>
      <c r="I6799" s="275" t="s">
        <v>246</v>
      </c>
      <c r="J6799" s="271">
        <v>8984</v>
      </c>
      <c r="K6799" s="272">
        <v>15611</v>
      </c>
    </row>
    <row r="6800" spans="2:11" s="256" customFormat="1" ht="13.5" customHeight="1" x14ac:dyDescent="0.2">
      <c r="B6800" s="273"/>
      <c r="C6800" s="273"/>
      <c r="D6800" s="273"/>
      <c r="E6800" s="273"/>
      <c r="F6800" s="273">
        <v>0</v>
      </c>
      <c r="G6800" s="273">
        <v>0</v>
      </c>
      <c r="H6800" s="274"/>
      <c r="I6800" s="275" t="s">
        <v>272</v>
      </c>
      <c r="J6800" s="271">
        <v>8984</v>
      </c>
      <c r="K6800" s="272">
        <v>15608</v>
      </c>
    </row>
    <row r="6801" spans="2:11" s="256" customFormat="1" ht="13.5" customHeight="1" x14ac:dyDescent="0.2">
      <c r="B6801" s="268"/>
      <c r="C6801" s="268"/>
      <c r="D6801" s="268"/>
      <c r="E6801" s="268"/>
      <c r="F6801" s="268">
        <v>0</v>
      </c>
      <c r="G6801" s="268">
        <v>0</v>
      </c>
      <c r="H6801" s="269"/>
      <c r="I6801" s="270" t="s">
        <v>273</v>
      </c>
      <c r="J6801" s="271">
        <v>8984</v>
      </c>
      <c r="K6801" s="272">
        <v>15584</v>
      </c>
    </row>
    <row r="6802" spans="2:11" s="256" customFormat="1" ht="13.5" customHeight="1" x14ac:dyDescent="0.2">
      <c r="B6802" s="268"/>
      <c r="C6802" s="268"/>
      <c r="D6802" s="268"/>
      <c r="E6802" s="268"/>
      <c r="F6802" s="268">
        <v>0</v>
      </c>
      <c r="G6802" s="268">
        <v>0</v>
      </c>
      <c r="H6802" s="269"/>
      <c r="I6802" s="270" t="s">
        <v>274</v>
      </c>
      <c r="J6802" s="271">
        <v>8984</v>
      </c>
      <c r="K6802" s="272">
        <v>17728</v>
      </c>
    </row>
    <row r="6803" spans="2:11" s="256" customFormat="1" ht="13.5" customHeight="1" x14ac:dyDescent="0.2">
      <c r="B6803" s="268"/>
      <c r="C6803" s="268"/>
      <c r="D6803" s="268"/>
      <c r="E6803" s="268"/>
      <c r="F6803" s="268">
        <v>0</v>
      </c>
      <c r="G6803" s="268">
        <v>0</v>
      </c>
      <c r="H6803" s="269"/>
      <c r="I6803" s="270" t="s">
        <v>275</v>
      </c>
      <c r="J6803" s="271">
        <v>8984</v>
      </c>
      <c r="K6803" s="272">
        <v>15624</v>
      </c>
    </row>
    <row r="6804" spans="2:11" s="256" customFormat="1" ht="13.5" customHeight="1" x14ac:dyDescent="0.2">
      <c r="B6804" s="268"/>
      <c r="C6804" s="268"/>
      <c r="D6804" s="268"/>
      <c r="E6804" s="268"/>
      <c r="F6804" s="268">
        <v>100</v>
      </c>
      <c r="G6804" s="268">
        <v>100</v>
      </c>
      <c r="H6804" s="269"/>
      <c r="I6804" s="270" t="s">
        <v>276</v>
      </c>
      <c r="J6804" s="271">
        <v>8984</v>
      </c>
      <c r="K6804" s="272">
        <v>15644</v>
      </c>
    </row>
    <row r="6805" spans="2:11" s="256" customFormat="1" ht="13.5" customHeight="1" x14ac:dyDescent="0.2">
      <c r="B6805" s="268"/>
      <c r="C6805" s="268"/>
      <c r="D6805" s="268">
        <v>33</v>
      </c>
      <c r="E6805" s="268">
        <v>27</v>
      </c>
      <c r="F6805" s="268">
        <v>0</v>
      </c>
      <c r="G6805" s="268">
        <v>0</v>
      </c>
      <c r="H6805" s="269"/>
      <c r="I6805" s="270" t="s">
        <v>239</v>
      </c>
      <c r="J6805" s="271">
        <v>8984</v>
      </c>
      <c r="K6805" s="272">
        <v>15704</v>
      </c>
    </row>
    <row r="6806" spans="2:11" s="256" customFormat="1" ht="13.5" customHeight="1" x14ac:dyDescent="0.2">
      <c r="B6806" s="268"/>
      <c r="C6806" s="268"/>
      <c r="D6806" s="268"/>
      <c r="E6806" s="268"/>
      <c r="F6806" s="268">
        <v>0</v>
      </c>
      <c r="G6806" s="268">
        <v>0</v>
      </c>
      <c r="H6806" s="269"/>
      <c r="I6806" s="270" t="s">
        <v>277</v>
      </c>
      <c r="J6806" s="271">
        <v>8984</v>
      </c>
      <c r="K6806" s="272">
        <v>15749</v>
      </c>
    </row>
    <row r="6807" spans="2:11" s="256" customFormat="1" ht="13.5" customHeight="1" x14ac:dyDescent="0.2">
      <c r="B6807" s="268"/>
      <c r="C6807" s="268"/>
      <c r="D6807" s="268"/>
      <c r="E6807" s="268"/>
      <c r="F6807" s="268">
        <v>100</v>
      </c>
      <c r="G6807" s="268">
        <v>100</v>
      </c>
      <c r="H6807" s="269"/>
      <c r="I6807" s="270" t="s">
        <v>278</v>
      </c>
      <c r="J6807" s="271">
        <v>8984</v>
      </c>
      <c r="K6807" s="272">
        <v>11258</v>
      </c>
    </row>
    <row r="6808" spans="2:11" s="256" customFormat="1" ht="13.5" customHeight="1" x14ac:dyDescent="0.2">
      <c r="B6808" s="268"/>
      <c r="C6808" s="268"/>
      <c r="D6808" s="268">
        <v>46</v>
      </c>
      <c r="E6808" s="268">
        <v>40</v>
      </c>
      <c r="F6808" s="268">
        <v>0</v>
      </c>
      <c r="G6808" s="268">
        <v>0</v>
      </c>
      <c r="H6808" s="269"/>
      <c r="I6808" s="270" t="s">
        <v>240</v>
      </c>
      <c r="J6808" s="271">
        <v>8984</v>
      </c>
      <c r="K6808" s="272">
        <v>15705</v>
      </c>
    </row>
    <row r="6809" spans="2:11" s="256" customFormat="1" ht="13.5" customHeight="1" x14ac:dyDescent="0.2">
      <c r="B6809" s="268"/>
      <c r="C6809" s="268"/>
      <c r="D6809" s="268"/>
      <c r="E6809" s="268"/>
      <c r="F6809" s="268">
        <v>26.466789472569797</v>
      </c>
      <c r="G6809" s="268">
        <v>26.466789472569797</v>
      </c>
      <c r="H6809" s="269"/>
      <c r="I6809" s="270" t="s">
        <v>279</v>
      </c>
      <c r="J6809" s="271">
        <v>8984</v>
      </c>
      <c r="K6809" s="272">
        <v>16144</v>
      </c>
    </row>
    <row r="6810" spans="2:11" s="256" customFormat="1" ht="13.5" customHeight="1" x14ac:dyDescent="0.2">
      <c r="B6810" s="273"/>
      <c r="C6810" s="273"/>
      <c r="D6810" s="273"/>
      <c r="E6810" s="273"/>
      <c r="F6810" s="273">
        <v>26.466789472569797</v>
      </c>
      <c r="G6810" s="273">
        <v>26.466789472569797</v>
      </c>
      <c r="H6810" s="274"/>
      <c r="I6810" s="275" t="s">
        <v>508</v>
      </c>
      <c r="J6810" s="271">
        <v>8984</v>
      </c>
      <c r="K6810" s="272">
        <v>12755</v>
      </c>
    </row>
    <row r="6811" spans="2:11" s="256" customFormat="1" ht="13.5" customHeight="1" x14ac:dyDescent="0.2">
      <c r="B6811" s="273"/>
      <c r="C6811" s="273"/>
      <c r="D6811" s="273"/>
      <c r="E6811" s="273"/>
      <c r="F6811" s="273">
        <v>0</v>
      </c>
      <c r="G6811" s="273">
        <v>0</v>
      </c>
      <c r="H6811" s="274"/>
      <c r="I6811" s="275" t="s">
        <v>509</v>
      </c>
      <c r="J6811" s="271">
        <v>8984</v>
      </c>
      <c r="K6811" s="272">
        <v>12359</v>
      </c>
    </row>
    <row r="6812" spans="2:11" s="256" customFormat="1" ht="26.25" customHeight="1" x14ac:dyDescent="0.2"/>
    <row r="6813" spans="2:11" s="256" customFormat="1" ht="13.5" customHeight="1" x14ac:dyDescent="0.2">
      <c r="B6813" s="257"/>
      <c r="C6813" s="258"/>
      <c r="D6813" s="258"/>
      <c r="E6813" s="258"/>
      <c r="F6813" s="258"/>
      <c r="G6813" s="259"/>
      <c r="H6813" s="260" t="s">
        <v>471</v>
      </c>
      <c r="I6813" s="261"/>
      <c r="J6813" s="262" t="s">
        <v>228</v>
      </c>
      <c r="K6813" s="262" t="s">
        <v>229</v>
      </c>
    </row>
    <row r="6814" spans="2:11" s="256" customFormat="1" ht="13.5" customHeight="1" x14ac:dyDescent="0.2">
      <c r="B6814" s="263"/>
      <c r="C6814" s="264"/>
      <c r="D6814" s="264"/>
      <c r="E6814" s="264"/>
      <c r="F6814" s="369" t="s">
        <v>713</v>
      </c>
      <c r="G6814" s="369"/>
      <c r="H6814" s="369"/>
      <c r="I6814" s="261"/>
      <c r="J6814" s="261"/>
      <c r="K6814" s="265"/>
    </row>
    <row r="6815" spans="2:11" s="256" customFormat="1" ht="13.5" customHeight="1" x14ac:dyDescent="0.2">
      <c r="B6815" s="367" t="s">
        <v>231</v>
      </c>
      <c r="C6815" s="367"/>
      <c r="D6815" s="367" t="s">
        <v>232</v>
      </c>
      <c r="E6815" s="367"/>
      <c r="F6815" s="266" t="s">
        <v>232</v>
      </c>
      <c r="G6815" s="266" t="s">
        <v>232</v>
      </c>
      <c r="H6815" s="368" t="s">
        <v>231</v>
      </c>
      <c r="I6815" s="267" t="s">
        <v>233</v>
      </c>
      <c r="J6815" s="261"/>
      <c r="K6815" s="265"/>
    </row>
    <row r="6816" spans="2:11" s="256" customFormat="1" ht="13.5" customHeight="1" x14ac:dyDescent="0.2">
      <c r="B6816" s="266" t="s">
        <v>234</v>
      </c>
      <c r="C6816" s="266" t="s">
        <v>235</v>
      </c>
      <c r="D6816" s="266" t="s">
        <v>234</v>
      </c>
      <c r="E6816" s="266" t="s">
        <v>235</v>
      </c>
      <c r="F6816" s="266" t="s">
        <v>592</v>
      </c>
      <c r="G6816" s="266" t="s">
        <v>594</v>
      </c>
      <c r="H6816" s="368"/>
      <c r="I6816" s="261"/>
      <c r="J6816" s="261"/>
      <c r="K6816" s="265"/>
    </row>
    <row r="6817" spans="2:11" s="256" customFormat="1" ht="13.5" customHeight="1" x14ac:dyDescent="0.2">
      <c r="B6817" s="268"/>
      <c r="C6817" s="268"/>
      <c r="D6817" s="268"/>
      <c r="E6817" s="268"/>
      <c r="F6817" s="268">
        <v>50.320403613914195</v>
      </c>
      <c r="G6817" s="268">
        <v>50.357761577599497</v>
      </c>
      <c r="H6817" s="269">
        <v>3.3811873981229499</v>
      </c>
      <c r="I6817" s="270" t="s">
        <v>236</v>
      </c>
      <c r="J6817" s="271">
        <v>9018</v>
      </c>
      <c r="K6817" s="272">
        <v>13591</v>
      </c>
    </row>
    <row r="6818" spans="2:11" s="256" customFormat="1" ht="13.5" customHeight="1" x14ac:dyDescent="0.2">
      <c r="B6818" s="268"/>
      <c r="C6818" s="268"/>
      <c r="D6818" s="268"/>
      <c r="E6818" s="268"/>
      <c r="F6818" s="268">
        <v>50.320403613914195</v>
      </c>
      <c r="G6818" s="268">
        <v>50.357761577599497</v>
      </c>
      <c r="H6818" s="269">
        <v>3.3811873981229499</v>
      </c>
      <c r="I6818" s="270" t="s">
        <v>250</v>
      </c>
      <c r="J6818" s="271">
        <v>9018</v>
      </c>
      <c r="K6818" s="272">
        <v>19967</v>
      </c>
    </row>
    <row r="6819" spans="2:11" s="256" customFormat="1" ht="13.5" customHeight="1" x14ac:dyDescent="0.2">
      <c r="B6819" s="273"/>
      <c r="C6819" s="273"/>
      <c r="D6819" s="273"/>
      <c r="E6819" s="273"/>
      <c r="F6819" s="273">
        <v>24.691018415044102</v>
      </c>
      <c r="G6819" s="273">
        <v>24.697916976896501</v>
      </c>
      <c r="H6819" s="274">
        <v>3.29572477258957</v>
      </c>
      <c r="I6819" s="275" t="s">
        <v>251</v>
      </c>
      <c r="J6819" s="271">
        <v>9018</v>
      </c>
      <c r="K6819" s="272">
        <v>15744</v>
      </c>
    </row>
    <row r="6820" spans="2:11" s="256" customFormat="1" ht="13.5" customHeight="1" x14ac:dyDescent="0.2">
      <c r="B6820" s="273"/>
      <c r="C6820" s="273"/>
      <c r="D6820" s="273"/>
      <c r="E6820" s="273"/>
      <c r="F6820" s="273">
        <v>25.6293851988701</v>
      </c>
      <c r="G6820" s="273">
        <v>25.659844600703</v>
      </c>
      <c r="H6820" s="274">
        <v>3.4635209868715298</v>
      </c>
      <c r="I6820" s="275" t="s">
        <v>252</v>
      </c>
      <c r="J6820" s="271">
        <v>9018</v>
      </c>
      <c r="K6820" s="272">
        <v>13462</v>
      </c>
    </row>
    <row r="6821" spans="2:11" s="256" customFormat="1" ht="13.5" customHeight="1" x14ac:dyDescent="0.2">
      <c r="B6821" s="273"/>
      <c r="C6821" s="273"/>
      <c r="D6821" s="273"/>
      <c r="E6821" s="273"/>
      <c r="F6821" s="273">
        <v>0</v>
      </c>
      <c r="G6821" s="273">
        <v>0</v>
      </c>
      <c r="H6821" s="274"/>
      <c r="I6821" s="275" t="s">
        <v>253</v>
      </c>
      <c r="J6821" s="271">
        <v>9018</v>
      </c>
      <c r="K6821" s="272">
        <v>15544</v>
      </c>
    </row>
    <row r="6822" spans="2:11" s="256" customFormat="1" ht="13.5" customHeight="1" x14ac:dyDescent="0.2">
      <c r="B6822" s="273"/>
      <c r="C6822" s="273"/>
      <c r="D6822" s="273"/>
      <c r="E6822" s="273"/>
      <c r="F6822" s="273">
        <v>0</v>
      </c>
      <c r="G6822" s="273">
        <v>0</v>
      </c>
      <c r="H6822" s="274"/>
      <c r="I6822" s="275" t="s">
        <v>254</v>
      </c>
      <c r="J6822" s="271">
        <v>9018</v>
      </c>
      <c r="K6822" s="272">
        <v>12978</v>
      </c>
    </row>
    <row r="6823" spans="2:11" s="256" customFormat="1" ht="13.5" customHeight="1" x14ac:dyDescent="0.2">
      <c r="B6823" s="268"/>
      <c r="C6823" s="268"/>
      <c r="D6823" s="268"/>
      <c r="E6823" s="268"/>
      <c r="F6823" s="268">
        <v>49.537473694564895</v>
      </c>
      <c r="G6823" s="268">
        <v>49.500127384519494</v>
      </c>
      <c r="H6823" s="269">
        <v>2.6985950416868203</v>
      </c>
      <c r="I6823" s="270" t="s">
        <v>237</v>
      </c>
      <c r="J6823" s="271">
        <v>9018</v>
      </c>
      <c r="K6823" s="272">
        <v>17726</v>
      </c>
    </row>
    <row r="6824" spans="2:11" s="256" customFormat="1" ht="13.5" customHeight="1" x14ac:dyDescent="0.2">
      <c r="B6824" s="273"/>
      <c r="C6824" s="273"/>
      <c r="D6824" s="273"/>
      <c r="E6824" s="273"/>
      <c r="F6824" s="273">
        <v>2.41126889736752</v>
      </c>
      <c r="G6824" s="273">
        <v>2.3602894854926699</v>
      </c>
      <c r="H6824" s="274"/>
      <c r="I6824" s="275" t="s">
        <v>255</v>
      </c>
      <c r="J6824" s="271">
        <v>9018</v>
      </c>
      <c r="K6824" s="272">
        <v>17727</v>
      </c>
    </row>
    <row r="6825" spans="2:11" s="256" customFormat="1" ht="13.5" customHeight="1" x14ac:dyDescent="0.2">
      <c r="B6825" s="268"/>
      <c r="C6825" s="268"/>
      <c r="D6825" s="268"/>
      <c r="E6825" s="268"/>
      <c r="F6825" s="268">
        <v>47.126204797197403</v>
      </c>
      <c r="G6825" s="268">
        <v>47.139837899026801</v>
      </c>
      <c r="H6825" s="269">
        <v>2.8366718997451401</v>
      </c>
      <c r="I6825" s="270" t="s">
        <v>256</v>
      </c>
      <c r="J6825" s="271">
        <v>9018</v>
      </c>
      <c r="K6825" s="272">
        <v>13592</v>
      </c>
    </row>
    <row r="6826" spans="2:11" s="256" customFormat="1" ht="13.5" customHeight="1" x14ac:dyDescent="0.2">
      <c r="B6826" s="273"/>
      <c r="C6826" s="273"/>
      <c r="D6826" s="273"/>
      <c r="E6826" s="273"/>
      <c r="F6826" s="273">
        <v>18.0202051418926</v>
      </c>
      <c r="G6826" s="273">
        <v>18.032361794972797</v>
      </c>
      <c r="H6826" s="274">
        <v>0.52179659581624205</v>
      </c>
      <c r="I6826" s="275" t="s">
        <v>257</v>
      </c>
      <c r="J6826" s="271">
        <v>9018</v>
      </c>
      <c r="K6826" s="272">
        <v>11566</v>
      </c>
    </row>
    <row r="6827" spans="2:11" s="256" customFormat="1" ht="13.5" customHeight="1" x14ac:dyDescent="0.2">
      <c r="B6827" s="273"/>
      <c r="C6827" s="273"/>
      <c r="D6827" s="273"/>
      <c r="E6827" s="273"/>
      <c r="F6827" s="273">
        <v>19.808163351475002</v>
      </c>
      <c r="G6827" s="273">
        <v>19.834974439924299</v>
      </c>
      <c r="H6827" s="274">
        <v>4.6867982542456597</v>
      </c>
      <c r="I6827" s="275" t="s">
        <v>258</v>
      </c>
      <c r="J6827" s="271">
        <v>9018</v>
      </c>
      <c r="K6827" s="272">
        <v>13419</v>
      </c>
    </row>
    <row r="6828" spans="2:11" s="256" customFormat="1" ht="13.5" customHeight="1" x14ac:dyDescent="0.2">
      <c r="B6828" s="273"/>
      <c r="C6828" s="273"/>
      <c r="D6828" s="273"/>
      <c r="E6828" s="273"/>
      <c r="F6828" s="273">
        <v>0</v>
      </c>
      <c r="G6828" s="273">
        <v>0</v>
      </c>
      <c r="H6828" s="274"/>
      <c r="I6828" s="275" t="s">
        <v>259</v>
      </c>
      <c r="J6828" s="271">
        <v>9018</v>
      </c>
      <c r="K6828" s="272">
        <v>11568</v>
      </c>
    </row>
    <row r="6829" spans="2:11" s="256" customFormat="1" ht="13.5" customHeight="1" x14ac:dyDescent="0.2">
      <c r="B6829" s="273"/>
      <c r="C6829" s="273"/>
      <c r="D6829" s="273"/>
      <c r="E6829" s="273"/>
      <c r="F6829" s="273">
        <v>7.5877047552959098</v>
      </c>
      <c r="G6829" s="273">
        <v>7.5618275292478803</v>
      </c>
      <c r="H6829" s="274">
        <v>3.8055690395148396</v>
      </c>
      <c r="I6829" s="275" t="s">
        <v>260</v>
      </c>
      <c r="J6829" s="271">
        <v>9018</v>
      </c>
      <c r="K6829" s="272">
        <v>12479</v>
      </c>
    </row>
    <row r="6830" spans="2:11" s="256" customFormat="1" ht="13.5" customHeight="1" x14ac:dyDescent="0.2">
      <c r="B6830" s="273"/>
      <c r="C6830" s="273"/>
      <c r="D6830" s="273"/>
      <c r="E6830" s="273"/>
      <c r="F6830" s="273">
        <v>1.7101315485338298</v>
      </c>
      <c r="G6830" s="273">
        <v>1.7106741348818699</v>
      </c>
      <c r="H6830" s="274">
        <v>1.5006444854226699</v>
      </c>
      <c r="I6830" s="275" t="s">
        <v>261</v>
      </c>
      <c r="J6830" s="271">
        <v>9018</v>
      </c>
      <c r="K6830" s="272">
        <v>12480</v>
      </c>
    </row>
    <row r="6831" spans="2:11" s="256" customFormat="1" ht="13.5" customHeight="1" x14ac:dyDescent="0.2">
      <c r="B6831" s="273"/>
      <c r="C6831" s="273"/>
      <c r="D6831" s="273"/>
      <c r="E6831" s="273"/>
      <c r="F6831" s="273">
        <v>0</v>
      </c>
      <c r="G6831" s="273">
        <v>0</v>
      </c>
      <c r="H6831" s="274"/>
      <c r="I6831" s="275" t="s">
        <v>262</v>
      </c>
      <c r="J6831" s="271">
        <v>9018</v>
      </c>
      <c r="K6831" s="272">
        <v>11578</v>
      </c>
    </row>
    <row r="6832" spans="2:11" s="256" customFormat="1" ht="13.5" customHeight="1" x14ac:dyDescent="0.2">
      <c r="B6832" s="273"/>
      <c r="C6832" s="273"/>
      <c r="D6832" s="273"/>
      <c r="E6832" s="273"/>
      <c r="F6832" s="273">
        <v>0</v>
      </c>
      <c r="G6832" s="273">
        <v>0</v>
      </c>
      <c r="H6832" s="274"/>
      <c r="I6832" s="275" t="s">
        <v>263</v>
      </c>
      <c r="J6832" s="271">
        <v>9018</v>
      </c>
      <c r="K6832" s="272">
        <v>12497</v>
      </c>
    </row>
    <row r="6833" spans="2:11" s="256" customFormat="1" ht="13.5" customHeight="1" x14ac:dyDescent="0.2">
      <c r="B6833" s="273"/>
      <c r="C6833" s="273"/>
      <c r="D6833" s="273"/>
      <c r="E6833" s="273"/>
      <c r="F6833" s="273">
        <v>0</v>
      </c>
      <c r="G6833" s="273">
        <v>0</v>
      </c>
      <c r="H6833" s="274"/>
      <c r="I6833" s="275" t="s">
        <v>264</v>
      </c>
      <c r="J6833" s="271">
        <v>9018</v>
      </c>
      <c r="K6833" s="272">
        <v>15546</v>
      </c>
    </row>
    <row r="6834" spans="2:11" s="256" customFormat="1" ht="13.5" customHeight="1" x14ac:dyDescent="0.2">
      <c r="B6834" s="273"/>
      <c r="C6834" s="273"/>
      <c r="D6834" s="273"/>
      <c r="E6834" s="273"/>
      <c r="F6834" s="273">
        <v>0</v>
      </c>
      <c r="G6834" s="273">
        <v>0</v>
      </c>
      <c r="H6834" s="274"/>
      <c r="I6834" s="275" t="s">
        <v>265</v>
      </c>
      <c r="J6834" s="271">
        <v>9018</v>
      </c>
      <c r="K6834" s="272">
        <v>12481</v>
      </c>
    </row>
    <row r="6835" spans="2:11" s="256" customFormat="1" ht="13.5" customHeight="1" x14ac:dyDescent="0.2">
      <c r="B6835" s="268"/>
      <c r="C6835" s="268"/>
      <c r="D6835" s="268"/>
      <c r="E6835" s="268"/>
      <c r="F6835" s="268">
        <v>0.14212269152090798</v>
      </c>
      <c r="G6835" s="268">
        <v>0.14211103788096899</v>
      </c>
      <c r="H6835" s="269"/>
      <c r="I6835" s="270" t="s">
        <v>266</v>
      </c>
      <c r="J6835" s="271">
        <v>9018</v>
      </c>
      <c r="K6835" s="272">
        <v>13594</v>
      </c>
    </row>
    <row r="6836" spans="2:11" s="256" customFormat="1" ht="13.5" customHeight="1" x14ac:dyDescent="0.2">
      <c r="B6836" s="273"/>
      <c r="C6836" s="273"/>
      <c r="D6836" s="273"/>
      <c r="E6836" s="273"/>
      <c r="F6836" s="273">
        <v>0.12791766017050502</v>
      </c>
      <c r="G6836" s="273">
        <v>0.12802904162584602</v>
      </c>
      <c r="H6836" s="274"/>
      <c r="I6836" s="275" t="s">
        <v>267</v>
      </c>
      <c r="J6836" s="271">
        <v>9018</v>
      </c>
      <c r="K6836" s="272">
        <v>15609</v>
      </c>
    </row>
    <row r="6837" spans="2:11" s="256" customFormat="1" ht="13.5" customHeight="1" x14ac:dyDescent="0.2">
      <c r="B6837" s="273"/>
      <c r="C6837" s="273"/>
      <c r="D6837" s="273"/>
      <c r="E6837" s="273"/>
      <c r="F6837" s="273">
        <v>0</v>
      </c>
      <c r="G6837" s="273">
        <v>0</v>
      </c>
      <c r="H6837" s="274"/>
      <c r="I6837" s="275" t="s">
        <v>268</v>
      </c>
      <c r="J6837" s="271">
        <v>9018</v>
      </c>
      <c r="K6837" s="272">
        <v>11524</v>
      </c>
    </row>
    <row r="6838" spans="2:11" s="256" customFormat="1" ht="13.5" customHeight="1" x14ac:dyDescent="0.2">
      <c r="B6838" s="273"/>
      <c r="C6838" s="273"/>
      <c r="D6838" s="273"/>
      <c r="E6838" s="273"/>
      <c r="F6838" s="273">
        <v>0</v>
      </c>
      <c r="G6838" s="273">
        <v>0</v>
      </c>
      <c r="H6838" s="274"/>
      <c r="I6838" s="275" t="s">
        <v>269</v>
      </c>
      <c r="J6838" s="271">
        <v>9018</v>
      </c>
      <c r="K6838" s="272">
        <v>15745</v>
      </c>
    </row>
    <row r="6839" spans="2:11" s="256" customFormat="1" ht="13.5" customHeight="1" x14ac:dyDescent="0.2">
      <c r="B6839" s="273"/>
      <c r="C6839" s="273"/>
      <c r="D6839" s="273"/>
      <c r="E6839" s="273"/>
      <c r="F6839" s="273">
        <v>0</v>
      </c>
      <c r="G6839" s="273">
        <v>0</v>
      </c>
      <c r="H6839" s="274"/>
      <c r="I6839" s="275" t="s">
        <v>270</v>
      </c>
      <c r="J6839" s="271">
        <v>9018</v>
      </c>
      <c r="K6839" s="272">
        <v>15545</v>
      </c>
    </row>
    <row r="6840" spans="2:11" s="256" customFormat="1" ht="13.5" customHeight="1" x14ac:dyDescent="0.2">
      <c r="B6840" s="268"/>
      <c r="C6840" s="268"/>
      <c r="D6840" s="268">
        <v>0</v>
      </c>
      <c r="E6840" s="268">
        <v>0</v>
      </c>
      <c r="F6840" s="268">
        <v>0</v>
      </c>
      <c r="G6840" s="268">
        <v>0</v>
      </c>
      <c r="H6840" s="269"/>
      <c r="I6840" s="270" t="s">
        <v>238</v>
      </c>
      <c r="J6840" s="271">
        <v>9018</v>
      </c>
      <c r="K6840" s="272">
        <v>13595</v>
      </c>
    </row>
    <row r="6841" spans="2:11" s="256" customFormat="1" ht="13.5" customHeight="1" x14ac:dyDescent="0.2">
      <c r="B6841" s="273"/>
      <c r="C6841" s="273"/>
      <c r="D6841" s="273"/>
      <c r="E6841" s="273"/>
      <c r="F6841" s="273">
        <v>0</v>
      </c>
      <c r="G6841" s="273">
        <v>0</v>
      </c>
      <c r="H6841" s="274"/>
      <c r="I6841" s="275" t="s">
        <v>271</v>
      </c>
      <c r="J6841" s="271">
        <v>9018</v>
      </c>
      <c r="K6841" s="272">
        <v>15610</v>
      </c>
    </row>
    <row r="6842" spans="2:11" s="256" customFormat="1" ht="13.5" customHeight="1" x14ac:dyDescent="0.2">
      <c r="B6842" s="273"/>
      <c r="C6842" s="273"/>
      <c r="D6842" s="273"/>
      <c r="E6842" s="273"/>
      <c r="F6842" s="273">
        <v>0</v>
      </c>
      <c r="G6842" s="273">
        <v>0</v>
      </c>
      <c r="H6842" s="274"/>
      <c r="I6842" s="275" t="s">
        <v>246</v>
      </c>
      <c r="J6842" s="271">
        <v>9018</v>
      </c>
      <c r="K6842" s="272">
        <v>15611</v>
      </c>
    </row>
    <row r="6843" spans="2:11" s="256" customFormat="1" ht="13.5" customHeight="1" x14ac:dyDescent="0.2">
      <c r="B6843" s="273"/>
      <c r="C6843" s="273"/>
      <c r="D6843" s="273"/>
      <c r="E6843" s="273"/>
      <c r="F6843" s="273">
        <v>0</v>
      </c>
      <c r="G6843" s="273">
        <v>0</v>
      </c>
      <c r="H6843" s="274"/>
      <c r="I6843" s="275" t="s">
        <v>272</v>
      </c>
      <c r="J6843" s="271">
        <v>9018</v>
      </c>
      <c r="K6843" s="272">
        <v>15608</v>
      </c>
    </row>
    <row r="6844" spans="2:11" s="256" customFormat="1" ht="13.5" customHeight="1" x14ac:dyDescent="0.2">
      <c r="B6844" s="268"/>
      <c r="C6844" s="268"/>
      <c r="D6844" s="268"/>
      <c r="E6844" s="268"/>
      <c r="F6844" s="268">
        <v>0</v>
      </c>
      <c r="G6844" s="268">
        <v>0</v>
      </c>
      <c r="H6844" s="269"/>
      <c r="I6844" s="270" t="s">
        <v>273</v>
      </c>
      <c r="J6844" s="271">
        <v>9018</v>
      </c>
      <c r="K6844" s="272">
        <v>15584</v>
      </c>
    </row>
    <row r="6845" spans="2:11" s="256" customFormat="1" ht="13.5" customHeight="1" x14ac:dyDescent="0.2">
      <c r="B6845" s="268"/>
      <c r="C6845" s="268"/>
      <c r="D6845" s="268"/>
      <c r="E6845" s="268"/>
      <c r="F6845" s="268">
        <v>0</v>
      </c>
      <c r="G6845" s="268">
        <v>0</v>
      </c>
      <c r="H6845" s="269"/>
      <c r="I6845" s="270" t="s">
        <v>274</v>
      </c>
      <c r="J6845" s="271">
        <v>9018</v>
      </c>
      <c r="K6845" s="272">
        <v>17728</v>
      </c>
    </row>
    <row r="6846" spans="2:11" s="256" customFormat="1" ht="13.5" customHeight="1" x14ac:dyDescent="0.2">
      <c r="B6846" s="268"/>
      <c r="C6846" s="268"/>
      <c r="D6846" s="268"/>
      <c r="E6846" s="268"/>
      <c r="F6846" s="268">
        <v>0</v>
      </c>
      <c r="G6846" s="268">
        <v>0</v>
      </c>
      <c r="H6846" s="269"/>
      <c r="I6846" s="270" t="s">
        <v>275</v>
      </c>
      <c r="J6846" s="271">
        <v>9018</v>
      </c>
      <c r="K6846" s="272">
        <v>15624</v>
      </c>
    </row>
    <row r="6847" spans="2:11" s="256" customFormat="1" ht="13.5" customHeight="1" x14ac:dyDescent="0.2">
      <c r="B6847" s="268"/>
      <c r="C6847" s="268"/>
      <c r="D6847" s="268"/>
      <c r="E6847" s="268"/>
      <c r="F6847" s="268">
        <v>2.4254739287179197</v>
      </c>
      <c r="G6847" s="268">
        <v>2.3743714817477901</v>
      </c>
      <c r="H6847" s="269"/>
      <c r="I6847" s="270" t="s">
        <v>276</v>
      </c>
      <c r="J6847" s="271">
        <v>9018</v>
      </c>
      <c r="K6847" s="272">
        <v>15644</v>
      </c>
    </row>
    <row r="6848" spans="2:11" s="256" customFormat="1" ht="13.5" customHeight="1" x14ac:dyDescent="0.2">
      <c r="B6848" s="268"/>
      <c r="C6848" s="268"/>
      <c r="D6848" s="268">
        <v>37</v>
      </c>
      <c r="E6848" s="268">
        <v>31</v>
      </c>
      <c r="F6848" s="268">
        <v>34.927221502699801</v>
      </c>
      <c r="G6848" s="268">
        <v>34.932346264832695</v>
      </c>
      <c r="H6848" s="269">
        <v>3.4417208733021396</v>
      </c>
      <c r="I6848" s="270" t="s">
        <v>239</v>
      </c>
      <c r="J6848" s="271">
        <v>9018</v>
      </c>
      <c r="K6848" s="272">
        <v>15704</v>
      </c>
    </row>
    <row r="6849" spans="2:11" s="256" customFormat="1" ht="13.5" customHeight="1" x14ac:dyDescent="0.2">
      <c r="B6849" s="268"/>
      <c r="C6849" s="268"/>
      <c r="D6849" s="268"/>
      <c r="E6849" s="268"/>
      <c r="F6849" s="268">
        <v>0</v>
      </c>
      <c r="G6849" s="268">
        <v>0</v>
      </c>
      <c r="H6849" s="269"/>
      <c r="I6849" s="270" t="s">
        <v>277</v>
      </c>
      <c r="J6849" s="271">
        <v>9018</v>
      </c>
      <c r="K6849" s="272">
        <v>15749</v>
      </c>
    </row>
    <row r="6850" spans="2:11" s="256" customFormat="1" ht="13.5" customHeight="1" x14ac:dyDescent="0.2">
      <c r="B6850" s="268"/>
      <c r="C6850" s="268"/>
      <c r="D6850" s="268"/>
      <c r="E6850" s="268"/>
      <c r="F6850" s="268">
        <v>100</v>
      </c>
      <c r="G6850" s="268">
        <v>100</v>
      </c>
      <c r="H6850" s="269">
        <v>3.03824295457671</v>
      </c>
      <c r="I6850" s="270" t="s">
        <v>278</v>
      </c>
      <c r="J6850" s="271">
        <v>9018</v>
      </c>
      <c r="K6850" s="272">
        <v>11258</v>
      </c>
    </row>
    <row r="6851" spans="2:11" s="256" customFormat="1" ht="13.5" customHeight="1" x14ac:dyDescent="0.2">
      <c r="B6851" s="268"/>
      <c r="C6851" s="268"/>
      <c r="D6851" s="268">
        <v>65</v>
      </c>
      <c r="E6851" s="268">
        <v>59</v>
      </c>
      <c r="F6851" s="268">
        <v>62.6473045685823</v>
      </c>
      <c r="G6851" s="268">
        <v>62.693282253419497</v>
      </c>
      <c r="H6851" s="269">
        <v>2.9309249524753702</v>
      </c>
      <c r="I6851" s="270" t="s">
        <v>240</v>
      </c>
      <c r="J6851" s="271">
        <v>9018</v>
      </c>
      <c r="K6851" s="272">
        <v>15705</v>
      </c>
    </row>
    <row r="6852" spans="2:11" s="256" customFormat="1" ht="13.5" customHeight="1" x14ac:dyDescent="0.2">
      <c r="B6852" s="268"/>
      <c r="C6852" s="268"/>
      <c r="D6852" s="268"/>
      <c r="E6852" s="268"/>
      <c r="F6852" s="268">
        <v>1.42050313504027E-2</v>
      </c>
      <c r="G6852" s="268">
        <v>1.4081996255123302E-2</v>
      </c>
      <c r="H6852" s="269"/>
      <c r="I6852" s="270" t="s">
        <v>279</v>
      </c>
      <c r="J6852" s="271">
        <v>9018</v>
      </c>
      <c r="K6852" s="272">
        <v>16144</v>
      </c>
    </row>
    <row r="6853" spans="2:11" s="256" customFormat="1" ht="13.5" customHeight="1" x14ac:dyDescent="0.2">
      <c r="B6853" s="273"/>
      <c r="C6853" s="273"/>
      <c r="D6853" s="273"/>
      <c r="E6853" s="273"/>
      <c r="F6853" s="273">
        <v>1.42050313504027E-2</v>
      </c>
      <c r="G6853" s="273">
        <v>1.4081996255123302E-2</v>
      </c>
      <c r="H6853" s="274"/>
      <c r="I6853" s="275" t="s">
        <v>508</v>
      </c>
      <c r="J6853" s="271">
        <v>9018</v>
      </c>
      <c r="K6853" s="272">
        <v>12755</v>
      </c>
    </row>
    <row r="6854" spans="2:11" s="256" customFormat="1" ht="13.5" customHeight="1" x14ac:dyDescent="0.2">
      <c r="B6854" s="273"/>
      <c r="C6854" s="273"/>
      <c r="D6854" s="273"/>
      <c r="E6854" s="273"/>
      <c r="F6854" s="273">
        <v>0</v>
      </c>
      <c r="G6854" s="273">
        <v>0</v>
      </c>
      <c r="H6854" s="274"/>
      <c r="I6854" s="275" t="s">
        <v>509</v>
      </c>
      <c r="J6854" s="271">
        <v>9018</v>
      </c>
      <c r="K6854" s="272">
        <v>12359</v>
      </c>
    </row>
    <row r="6855" spans="2:11" s="256" customFormat="1" ht="26.25" customHeight="1" x14ac:dyDescent="0.2"/>
    <row r="6856" spans="2:11" s="256" customFormat="1" ht="13.5" customHeight="1" x14ac:dyDescent="0.2">
      <c r="B6856" s="257"/>
      <c r="C6856" s="258"/>
      <c r="D6856" s="258"/>
      <c r="E6856" s="258"/>
      <c r="F6856" s="258"/>
      <c r="G6856" s="259"/>
      <c r="H6856" s="260" t="s">
        <v>472</v>
      </c>
      <c r="I6856" s="261"/>
      <c r="J6856" s="262" t="s">
        <v>228</v>
      </c>
      <c r="K6856" s="262" t="s">
        <v>229</v>
      </c>
    </row>
    <row r="6857" spans="2:11" s="256" customFormat="1" ht="13.5" customHeight="1" x14ac:dyDescent="0.2">
      <c r="B6857" s="263"/>
      <c r="C6857" s="264"/>
      <c r="D6857" s="264"/>
      <c r="E6857" s="264"/>
      <c r="F6857" s="369" t="s">
        <v>714</v>
      </c>
      <c r="G6857" s="369"/>
      <c r="H6857" s="369"/>
      <c r="I6857" s="261"/>
      <c r="J6857" s="261"/>
      <c r="K6857" s="265"/>
    </row>
    <row r="6858" spans="2:11" s="256" customFormat="1" ht="13.5" customHeight="1" x14ac:dyDescent="0.2">
      <c r="B6858" s="367" t="s">
        <v>231</v>
      </c>
      <c r="C6858" s="367"/>
      <c r="D6858" s="367" t="s">
        <v>232</v>
      </c>
      <c r="E6858" s="367"/>
      <c r="F6858" s="266" t="s">
        <v>232</v>
      </c>
      <c r="G6858" s="266" t="s">
        <v>232</v>
      </c>
      <c r="H6858" s="368" t="s">
        <v>231</v>
      </c>
      <c r="I6858" s="267" t="s">
        <v>233</v>
      </c>
      <c r="J6858" s="261"/>
      <c r="K6858" s="265"/>
    </row>
    <row r="6859" spans="2:11" s="256" customFormat="1" ht="13.5" customHeight="1" x14ac:dyDescent="0.2">
      <c r="B6859" s="266" t="s">
        <v>234</v>
      </c>
      <c r="C6859" s="266" t="s">
        <v>235</v>
      </c>
      <c r="D6859" s="266" t="s">
        <v>234</v>
      </c>
      <c r="E6859" s="266" t="s">
        <v>235</v>
      </c>
      <c r="F6859" s="266" t="s">
        <v>592</v>
      </c>
      <c r="G6859" s="266" t="s">
        <v>594</v>
      </c>
      <c r="H6859" s="368"/>
      <c r="I6859" s="261"/>
      <c r="J6859" s="261"/>
      <c r="K6859" s="265"/>
    </row>
    <row r="6860" spans="2:11" s="256" customFormat="1" ht="13.5" customHeight="1" x14ac:dyDescent="0.2">
      <c r="B6860" s="268"/>
      <c r="C6860" s="268"/>
      <c r="D6860" s="268"/>
      <c r="E6860" s="268"/>
      <c r="F6860" s="268">
        <v>0</v>
      </c>
      <c r="G6860" s="268">
        <v>0</v>
      </c>
      <c r="H6860" s="269"/>
      <c r="I6860" s="270" t="s">
        <v>236</v>
      </c>
      <c r="J6860" s="271">
        <v>9069</v>
      </c>
      <c r="K6860" s="272">
        <v>13591</v>
      </c>
    </row>
    <row r="6861" spans="2:11" s="256" customFormat="1" ht="13.5" customHeight="1" x14ac:dyDescent="0.2">
      <c r="B6861" s="268"/>
      <c r="C6861" s="268"/>
      <c r="D6861" s="268"/>
      <c r="E6861" s="268"/>
      <c r="F6861" s="268">
        <v>0</v>
      </c>
      <c r="G6861" s="268">
        <v>0</v>
      </c>
      <c r="H6861" s="269"/>
      <c r="I6861" s="270" t="s">
        <v>250</v>
      </c>
      <c r="J6861" s="271">
        <v>9069</v>
      </c>
      <c r="K6861" s="272">
        <v>19967</v>
      </c>
    </row>
    <row r="6862" spans="2:11" s="256" customFormat="1" ht="13.5" customHeight="1" x14ac:dyDescent="0.2">
      <c r="B6862" s="273"/>
      <c r="C6862" s="273"/>
      <c r="D6862" s="273"/>
      <c r="E6862" s="273"/>
      <c r="F6862" s="273">
        <v>0</v>
      </c>
      <c r="G6862" s="273">
        <v>0</v>
      </c>
      <c r="H6862" s="274"/>
      <c r="I6862" s="275" t="s">
        <v>251</v>
      </c>
      <c r="J6862" s="271">
        <v>9069</v>
      </c>
      <c r="K6862" s="272">
        <v>15744</v>
      </c>
    </row>
    <row r="6863" spans="2:11" s="256" customFormat="1" ht="13.5" customHeight="1" x14ac:dyDescent="0.2">
      <c r="B6863" s="273"/>
      <c r="C6863" s="273"/>
      <c r="D6863" s="273"/>
      <c r="E6863" s="273"/>
      <c r="F6863" s="273">
        <v>0</v>
      </c>
      <c r="G6863" s="273">
        <v>0</v>
      </c>
      <c r="H6863" s="274"/>
      <c r="I6863" s="275" t="s">
        <v>252</v>
      </c>
      <c r="J6863" s="271">
        <v>9069</v>
      </c>
      <c r="K6863" s="272">
        <v>13462</v>
      </c>
    </row>
    <row r="6864" spans="2:11" s="256" customFormat="1" ht="13.5" customHeight="1" x14ac:dyDescent="0.2">
      <c r="B6864" s="273"/>
      <c r="C6864" s="273"/>
      <c r="D6864" s="273"/>
      <c r="E6864" s="273"/>
      <c r="F6864" s="273">
        <v>0</v>
      </c>
      <c r="G6864" s="273">
        <v>0</v>
      </c>
      <c r="H6864" s="274"/>
      <c r="I6864" s="275" t="s">
        <v>253</v>
      </c>
      <c r="J6864" s="271">
        <v>9069</v>
      </c>
      <c r="K6864" s="272">
        <v>15544</v>
      </c>
    </row>
    <row r="6865" spans="2:11" s="256" customFormat="1" ht="13.5" customHeight="1" x14ac:dyDescent="0.2">
      <c r="B6865" s="273"/>
      <c r="C6865" s="273"/>
      <c r="D6865" s="273"/>
      <c r="E6865" s="273"/>
      <c r="F6865" s="273">
        <v>0</v>
      </c>
      <c r="G6865" s="273">
        <v>0</v>
      </c>
      <c r="H6865" s="274"/>
      <c r="I6865" s="275" t="s">
        <v>254</v>
      </c>
      <c r="J6865" s="271">
        <v>9069</v>
      </c>
      <c r="K6865" s="272">
        <v>12978</v>
      </c>
    </row>
    <row r="6866" spans="2:11" s="256" customFormat="1" ht="13.5" customHeight="1" x14ac:dyDescent="0.2">
      <c r="B6866" s="268"/>
      <c r="C6866" s="268"/>
      <c r="D6866" s="268"/>
      <c r="E6866" s="268"/>
      <c r="F6866" s="268">
        <v>4.0533629898656898</v>
      </c>
      <c r="G6866" s="268">
        <v>4.0677574095442894</v>
      </c>
      <c r="H6866" s="269">
        <v>0.51361530131955202</v>
      </c>
      <c r="I6866" s="270" t="s">
        <v>237</v>
      </c>
      <c r="J6866" s="271">
        <v>9069</v>
      </c>
      <c r="K6866" s="272">
        <v>17726</v>
      </c>
    </row>
    <row r="6867" spans="2:11" s="256" customFormat="1" ht="13.5" customHeight="1" x14ac:dyDescent="0.2">
      <c r="B6867" s="273"/>
      <c r="C6867" s="273"/>
      <c r="D6867" s="273"/>
      <c r="E6867" s="273"/>
      <c r="F6867" s="273">
        <v>1.60410504469229</v>
      </c>
      <c r="G6867" s="273">
        <v>1.6106767403562199</v>
      </c>
      <c r="H6867" s="274"/>
      <c r="I6867" s="275" t="s">
        <v>255</v>
      </c>
      <c r="J6867" s="271">
        <v>9069</v>
      </c>
      <c r="K6867" s="272">
        <v>17727</v>
      </c>
    </row>
    <row r="6868" spans="2:11" s="256" customFormat="1" ht="13.5" customHeight="1" x14ac:dyDescent="0.2">
      <c r="B6868" s="268"/>
      <c r="C6868" s="268"/>
      <c r="D6868" s="268"/>
      <c r="E6868" s="268"/>
      <c r="F6868" s="268">
        <v>2.4492579451734002</v>
      </c>
      <c r="G6868" s="268">
        <v>2.4570806691880702</v>
      </c>
      <c r="H6868" s="269">
        <v>0.85</v>
      </c>
      <c r="I6868" s="270" t="s">
        <v>256</v>
      </c>
      <c r="J6868" s="271">
        <v>9069</v>
      </c>
      <c r="K6868" s="272">
        <v>13592</v>
      </c>
    </row>
    <row r="6869" spans="2:11" s="256" customFormat="1" ht="13.5" customHeight="1" x14ac:dyDescent="0.2">
      <c r="B6869" s="273"/>
      <c r="C6869" s="273"/>
      <c r="D6869" s="273"/>
      <c r="E6869" s="273"/>
      <c r="F6869" s="273">
        <v>2.4492579451734002</v>
      </c>
      <c r="G6869" s="273">
        <v>2.4570806691880702</v>
      </c>
      <c r="H6869" s="274">
        <v>0.85</v>
      </c>
      <c r="I6869" s="275" t="s">
        <v>257</v>
      </c>
      <c r="J6869" s="271">
        <v>9069</v>
      </c>
      <c r="K6869" s="272">
        <v>11566</v>
      </c>
    </row>
    <row r="6870" spans="2:11" s="256" customFormat="1" ht="13.5" customHeight="1" x14ac:dyDescent="0.2">
      <c r="B6870" s="273"/>
      <c r="C6870" s="273"/>
      <c r="D6870" s="273"/>
      <c r="E6870" s="273"/>
      <c r="F6870" s="273">
        <v>0</v>
      </c>
      <c r="G6870" s="273">
        <v>0</v>
      </c>
      <c r="H6870" s="274"/>
      <c r="I6870" s="275" t="s">
        <v>258</v>
      </c>
      <c r="J6870" s="271">
        <v>9069</v>
      </c>
      <c r="K6870" s="272">
        <v>13419</v>
      </c>
    </row>
    <row r="6871" spans="2:11" s="256" customFormat="1" ht="13.5" customHeight="1" x14ac:dyDescent="0.2">
      <c r="B6871" s="273"/>
      <c r="C6871" s="273"/>
      <c r="D6871" s="273"/>
      <c r="E6871" s="273"/>
      <c r="F6871" s="273">
        <v>0</v>
      </c>
      <c r="G6871" s="273">
        <v>0</v>
      </c>
      <c r="H6871" s="274"/>
      <c r="I6871" s="275" t="s">
        <v>259</v>
      </c>
      <c r="J6871" s="271">
        <v>9069</v>
      </c>
      <c r="K6871" s="272">
        <v>11568</v>
      </c>
    </row>
    <row r="6872" spans="2:11" s="256" customFormat="1" ht="13.5" customHeight="1" x14ac:dyDescent="0.2">
      <c r="B6872" s="273"/>
      <c r="C6872" s="273"/>
      <c r="D6872" s="273"/>
      <c r="E6872" s="273"/>
      <c r="F6872" s="273">
        <v>0</v>
      </c>
      <c r="G6872" s="273">
        <v>0</v>
      </c>
      <c r="H6872" s="274"/>
      <c r="I6872" s="275" t="s">
        <v>260</v>
      </c>
      <c r="J6872" s="271">
        <v>9069</v>
      </c>
      <c r="K6872" s="272">
        <v>12479</v>
      </c>
    </row>
    <row r="6873" spans="2:11" s="256" customFormat="1" ht="13.5" customHeight="1" x14ac:dyDescent="0.2">
      <c r="B6873" s="273"/>
      <c r="C6873" s="273"/>
      <c r="D6873" s="273"/>
      <c r="E6873" s="273"/>
      <c r="F6873" s="273">
        <v>0</v>
      </c>
      <c r="G6873" s="273">
        <v>0</v>
      </c>
      <c r="H6873" s="274"/>
      <c r="I6873" s="275" t="s">
        <v>261</v>
      </c>
      <c r="J6873" s="271">
        <v>9069</v>
      </c>
      <c r="K6873" s="272">
        <v>12480</v>
      </c>
    </row>
    <row r="6874" spans="2:11" s="256" customFormat="1" ht="13.5" customHeight="1" x14ac:dyDescent="0.2">
      <c r="B6874" s="273"/>
      <c r="C6874" s="273"/>
      <c r="D6874" s="273"/>
      <c r="E6874" s="273"/>
      <c r="F6874" s="273">
        <v>0</v>
      </c>
      <c r="G6874" s="273">
        <v>0</v>
      </c>
      <c r="H6874" s="274"/>
      <c r="I6874" s="275" t="s">
        <v>262</v>
      </c>
      <c r="J6874" s="271">
        <v>9069</v>
      </c>
      <c r="K6874" s="272">
        <v>11578</v>
      </c>
    </row>
    <row r="6875" spans="2:11" s="256" customFormat="1" ht="13.5" customHeight="1" x14ac:dyDescent="0.2">
      <c r="B6875" s="273"/>
      <c r="C6875" s="273"/>
      <c r="D6875" s="273"/>
      <c r="E6875" s="273"/>
      <c r="F6875" s="273">
        <v>0</v>
      </c>
      <c r="G6875" s="273">
        <v>0</v>
      </c>
      <c r="H6875" s="274"/>
      <c r="I6875" s="275" t="s">
        <v>263</v>
      </c>
      <c r="J6875" s="271">
        <v>9069</v>
      </c>
      <c r="K6875" s="272">
        <v>12497</v>
      </c>
    </row>
    <row r="6876" spans="2:11" s="256" customFormat="1" ht="13.5" customHeight="1" x14ac:dyDescent="0.2">
      <c r="B6876" s="273"/>
      <c r="C6876" s="273"/>
      <c r="D6876" s="273"/>
      <c r="E6876" s="273"/>
      <c r="F6876" s="273">
        <v>0</v>
      </c>
      <c r="G6876" s="273">
        <v>0</v>
      </c>
      <c r="H6876" s="274"/>
      <c r="I6876" s="275" t="s">
        <v>264</v>
      </c>
      <c r="J6876" s="271">
        <v>9069</v>
      </c>
      <c r="K6876" s="272">
        <v>15546</v>
      </c>
    </row>
    <row r="6877" spans="2:11" s="256" customFormat="1" ht="13.5" customHeight="1" x14ac:dyDescent="0.2">
      <c r="B6877" s="273"/>
      <c r="C6877" s="273"/>
      <c r="D6877" s="273"/>
      <c r="E6877" s="273"/>
      <c r="F6877" s="273">
        <v>0</v>
      </c>
      <c r="G6877" s="273">
        <v>0</v>
      </c>
      <c r="H6877" s="274"/>
      <c r="I6877" s="275" t="s">
        <v>265</v>
      </c>
      <c r="J6877" s="271">
        <v>9069</v>
      </c>
      <c r="K6877" s="272">
        <v>12481</v>
      </c>
    </row>
    <row r="6878" spans="2:11" s="256" customFormat="1" ht="13.5" customHeight="1" x14ac:dyDescent="0.2">
      <c r="B6878" s="268"/>
      <c r="C6878" s="268"/>
      <c r="D6878" s="268"/>
      <c r="E6878" s="268"/>
      <c r="F6878" s="268">
        <v>2.0443426331816199</v>
      </c>
      <c r="G6878" s="268">
        <v>2.0640566527435502</v>
      </c>
      <c r="H6878" s="269"/>
      <c r="I6878" s="270" t="s">
        <v>266</v>
      </c>
      <c r="J6878" s="271">
        <v>9069</v>
      </c>
      <c r="K6878" s="272">
        <v>13594</v>
      </c>
    </row>
    <row r="6879" spans="2:11" s="256" customFormat="1" ht="13.5" customHeight="1" x14ac:dyDescent="0.2">
      <c r="B6879" s="273"/>
      <c r="C6879" s="273"/>
      <c r="D6879" s="273"/>
      <c r="E6879" s="273"/>
      <c r="F6879" s="273">
        <v>0</v>
      </c>
      <c r="G6879" s="273">
        <v>0</v>
      </c>
      <c r="H6879" s="274"/>
      <c r="I6879" s="275" t="s">
        <v>267</v>
      </c>
      <c r="J6879" s="271">
        <v>9069</v>
      </c>
      <c r="K6879" s="272">
        <v>15609</v>
      </c>
    </row>
    <row r="6880" spans="2:11" s="256" customFormat="1" ht="13.5" customHeight="1" x14ac:dyDescent="0.2">
      <c r="B6880" s="273"/>
      <c r="C6880" s="273"/>
      <c r="D6880" s="273"/>
      <c r="E6880" s="273"/>
      <c r="F6880" s="273">
        <v>0</v>
      </c>
      <c r="G6880" s="273">
        <v>0</v>
      </c>
      <c r="H6880" s="274"/>
      <c r="I6880" s="275" t="s">
        <v>268</v>
      </c>
      <c r="J6880" s="271">
        <v>9069</v>
      </c>
      <c r="K6880" s="272">
        <v>11524</v>
      </c>
    </row>
    <row r="6881" spans="2:11" s="256" customFormat="1" ht="13.5" customHeight="1" x14ac:dyDescent="0.2">
      <c r="B6881" s="273"/>
      <c r="C6881" s="273"/>
      <c r="D6881" s="273"/>
      <c r="E6881" s="273"/>
      <c r="F6881" s="273">
        <v>0</v>
      </c>
      <c r="G6881" s="273">
        <v>0</v>
      </c>
      <c r="H6881" s="274"/>
      <c r="I6881" s="275" t="s">
        <v>269</v>
      </c>
      <c r="J6881" s="271">
        <v>9069</v>
      </c>
      <c r="K6881" s="272">
        <v>15745</v>
      </c>
    </row>
    <row r="6882" spans="2:11" s="256" customFormat="1" ht="13.5" customHeight="1" x14ac:dyDescent="0.2">
      <c r="B6882" s="273"/>
      <c r="C6882" s="273"/>
      <c r="D6882" s="273"/>
      <c r="E6882" s="273"/>
      <c r="F6882" s="273">
        <v>0</v>
      </c>
      <c r="G6882" s="273">
        <v>0</v>
      </c>
      <c r="H6882" s="274"/>
      <c r="I6882" s="275" t="s">
        <v>270</v>
      </c>
      <c r="J6882" s="271">
        <v>9069</v>
      </c>
      <c r="K6882" s="272">
        <v>15545</v>
      </c>
    </row>
    <row r="6883" spans="2:11" s="256" customFormat="1" ht="13.5" customHeight="1" x14ac:dyDescent="0.2">
      <c r="B6883" s="268"/>
      <c r="C6883" s="268"/>
      <c r="D6883" s="268"/>
      <c r="E6883" s="268"/>
      <c r="F6883" s="268">
        <v>93.902294376952696</v>
      </c>
      <c r="G6883" s="268">
        <v>93.868185937712198</v>
      </c>
      <c r="H6883" s="269"/>
      <c r="I6883" s="270" t="s">
        <v>238</v>
      </c>
      <c r="J6883" s="271">
        <v>9069</v>
      </c>
      <c r="K6883" s="272">
        <v>13595</v>
      </c>
    </row>
    <row r="6884" spans="2:11" s="256" customFormat="1" ht="13.5" customHeight="1" x14ac:dyDescent="0.2">
      <c r="B6884" s="273"/>
      <c r="C6884" s="273"/>
      <c r="D6884" s="273"/>
      <c r="E6884" s="273"/>
      <c r="F6884" s="273">
        <v>0</v>
      </c>
      <c r="G6884" s="273">
        <v>0</v>
      </c>
      <c r="H6884" s="274"/>
      <c r="I6884" s="275" t="s">
        <v>271</v>
      </c>
      <c r="J6884" s="271">
        <v>9069</v>
      </c>
      <c r="K6884" s="272">
        <v>15610</v>
      </c>
    </row>
    <row r="6885" spans="2:11" s="256" customFormat="1" ht="13.5" customHeight="1" x14ac:dyDescent="0.2">
      <c r="B6885" s="273"/>
      <c r="C6885" s="273"/>
      <c r="D6885" s="273"/>
      <c r="E6885" s="273"/>
      <c r="F6885" s="273">
        <v>27.8199065207885</v>
      </c>
      <c r="G6885" s="273">
        <v>27.6747985822876</v>
      </c>
      <c r="H6885" s="274"/>
      <c r="I6885" s="275" t="s">
        <v>246</v>
      </c>
      <c r="J6885" s="271">
        <v>9069</v>
      </c>
      <c r="K6885" s="272">
        <v>15611</v>
      </c>
    </row>
    <row r="6886" spans="2:11" s="256" customFormat="1" ht="13.5" customHeight="1" x14ac:dyDescent="0.2">
      <c r="B6886" s="273"/>
      <c r="C6886" s="273"/>
      <c r="D6886" s="273"/>
      <c r="E6886" s="273"/>
      <c r="F6886" s="273">
        <v>66.082387856164189</v>
      </c>
      <c r="G6886" s="273">
        <v>66.193387355424605</v>
      </c>
      <c r="H6886" s="274"/>
      <c r="I6886" s="275" t="s">
        <v>272</v>
      </c>
      <c r="J6886" s="271">
        <v>9069</v>
      </c>
      <c r="K6886" s="272">
        <v>15608</v>
      </c>
    </row>
    <row r="6887" spans="2:11" s="256" customFormat="1" ht="13.5" customHeight="1" x14ac:dyDescent="0.2">
      <c r="B6887" s="268"/>
      <c r="C6887" s="268"/>
      <c r="D6887" s="268"/>
      <c r="E6887" s="268"/>
      <c r="F6887" s="268">
        <v>0</v>
      </c>
      <c r="G6887" s="268">
        <v>0</v>
      </c>
      <c r="H6887" s="269"/>
      <c r="I6887" s="270" t="s">
        <v>273</v>
      </c>
      <c r="J6887" s="271">
        <v>9069</v>
      </c>
      <c r="K6887" s="272">
        <v>15584</v>
      </c>
    </row>
    <row r="6888" spans="2:11" s="256" customFormat="1" ht="13.5" customHeight="1" x14ac:dyDescent="0.2">
      <c r="B6888" s="268"/>
      <c r="C6888" s="268"/>
      <c r="D6888" s="268"/>
      <c r="E6888" s="268"/>
      <c r="F6888" s="268">
        <v>0</v>
      </c>
      <c r="G6888" s="268">
        <v>0</v>
      </c>
      <c r="H6888" s="269"/>
      <c r="I6888" s="270" t="s">
        <v>274</v>
      </c>
      <c r="J6888" s="271">
        <v>9069</v>
      </c>
      <c r="K6888" s="272">
        <v>17728</v>
      </c>
    </row>
    <row r="6889" spans="2:11" s="256" customFormat="1" ht="13.5" customHeight="1" x14ac:dyDescent="0.2">
      <c r="B6889" s="268"/>
      <c r="C6889" s="268"/>
      <c r="D6889" s="268"/>
      <c r="E6889" s="268"/>
      <c r="F6889" s="268">
        <v>0</v>
      </c>
      <c r="G6889" s="268">
        <v>0</v>
      </c>
      <c r="H6889" s="269"/>
      <c r="I6889" s="270" t="s">
        <v>275</v>
      </c>
      <c r="J6889" s="271">
        <v>9069</v>
      </c>
      <c r="K6889" s="272">
        <v>15624</v>
      </c>
    </row>
    <row r="6890" spans="2:11" s="256" customFormat="1" ht="13.5" customHeight="1" x14ac:dyDescent="0.2">
      <c r="B6890" s="268"/>
      <c r="C6890" s="268"/>
      <c r="D6890" s="268"/>
      <c r="E6890" s="268"/>
      <c r="F6890" s="268">
        <v>3.6484476778739103</v>
      </c>
      <c r="G6890" s="268">
        <v>3.6747333930997699</v>
      </c>
      <c r="H6890" s="269"/>
      <c r="I6890" s="270" t="s">
        <v>276</v>
      </c>
      <c r="J6890" s="271">
        <v>9069</v>
      </c>
      <c r="K6890" s="272">
        <v>15644</v>
      </c>
    </row>
    <row r="6891" spans="2:11" s="256" customFormat="1" ht="13.5" customHeight="1" x14ac:dyDescent="0.2">
      <c r="B6891" s="268"/>
      <c r="C6891" s="268"/>
      <c r="D6891" s="268"/>
      <c r="E6891" s="268"/>
      <c r="F6891" s="268">
        <v>0</v>
      </c>
      <c r="G6891" s="268">
        <v>0</v>
      </c>
      <c r="H6891" s="269"/>
      <c r="I6891" s="270" t="s">
        <v>239</v>
      </c>
      <c r="J6891" s="271">
        <v>9069</v>
      </c>
      <c r="K6891" s="272">
        <v>15704</v>
      </c>
    </row>
    <row r="6892" spans="2:11" s="256" customFormat="1" ht="13.5" customHeight="1" x14ac:dyDescent="0.2">
      <c r="B6892" s="268"/>
      <c r="C6892" s="268"/>
      <c r="D6892" s="268"/>
      <c r="E6892" s="268"/>
      <c r="F6892" s="268">
        <v>0</v>
      </c>
      <c r="G6892" s="268">
        <v>0</v>
      </c>
      <c r="H6892" s="269"/>
      <c r="I6892" s="270" t="s">
        <v>277</v>
      </c>
      <c r="J6892" s="271">
        <v>9069</v>
      </c>
      <c r="K6892" s="272">
        <v>15749</v>
      </c>
    </row>
    <row r="6893" spans="2:11" s="256" customFormat="1" ht="13.5" customHeight="1" x14ac:dyDescent="0.2">
      <c r="B6893" s="268"/>
      <c r="C6893" s="268"/>
      <c r="D6893" s="268"/>
      <c r="E6893" s="268"/>
      <c r="F6893" s="268">
        <v>100</v>
      </c>
      <c r="G6893" s="268">
        <v>100</v>
      </c>
      <c r="H6893" s="269">
        <v>2.0818692533973903E-2</v>
      </c>
      <c r="I6893" s="270" t="s">
        <v>278</v>
      </c>
      <c r="J6893" s="271">
        <v>9069</v>
      </c>
      <c r="K6893" s="272">
        <v>11258</v>
      </c>
    </row>
    <row r="6894" spans="2:11" s="256" customFormat="1" ht="13.5" customHeight="1" x14ac:dyDescent="0.2">
      <c r="B6894" s="268"/>
      <c r="C6894" s="268"/>
      <c r="D6894" s="268"/>
      <c r="E6894" s="268"/>
      <c r="F6894" s="268">
        <v>2.4492579451734002</v>
      </c>
      <c r="G6894" s="268">
        <v>2.4570806691880702</v>
      </c>
      <c r="H6894" s="269">
        <v>0.85</v>
      </c>
      <c r="I6894" s="270" t="s">
        <v>240</v>
      </c>
      <c r="J6894" s="271">
        <v>9069</v>
      </c>
      <c r="K6894" s="272">
        <v>15705</v>
      </c>
    </row>
    <row r="6895" spans="2:11" s="256" customFormat="1" ht="13.5" customHeight="1" x14ac:dyDescent="0.2">
      <c r="B6895" s="268"/>
      <c r="C6895" s="268"/>
      <c r="D6895" s="268"/>
      <c r="E6895" s="268"/>
      <c r="F6895" s="268">
        <v>48.625733755823198</v>
      </c>
      <c r="G6895" s="268">
        <v>48.761135019257793</v>
      </c>
      <c r="H6895" s="269"/>
      <c r="I6895" s="270" t="s">
        <v>279</v>
      </c>
      <c r="J6895" s="271">
        <v>9069</v>
      </c>
      <c r="K6895" s="272">
        <v>16144</v>
      </c>
    </row>
    <row r="6896" spans="2:11" s="256" customFormat="1" ht="13.5" customHeight="1" x14ac:dyDescent="0.2">
      <c r="B6896" s="273"/>
      <c r="C6896" s="273"/>
      <c r="D6896" s="273"/>
      <c r="E6896" s="273"/>
      <c r="F6896" s="273">
        <v>2.0443426331816199</v>
      </c>
      <c r="G6896" s="273">
        <v>2.0640566527435502</v>
      </c>
      <c r="H6896" s="274"/>
      <c r="I6896" s="275" t="s">
        <v>508</v>
      </c>
      <c r="J6896" s="271">
        <v>9069</v>
      </c>
      <c r="K6896" s="272">
        <v>12755</v>
      </c>
    </row>
    <row r="6897" spans="2:11" s="256" customFormat="1" ht="13.5" customHeight="1" x14ac:dyDescent="0.2">
      <c r="B6897" s="273"/>
      <c r="C6897" s="273"/>
      <c r="D6897" s="273"/>
      <c r="E6897" s="273"/>
      <c r="F6897" s="273">
        <v>0</v>
      </c>
      <c r="G6897" s="273">
        <v>0</v>
      </c>
      <c r="H6897" s="274"/>
      <c r="I6897" s="275" t="s">
        <v>509</v>
      </c>
      <c r="J6897" s="271">
        <v>9069</v>
      </c>
      <c r="K6897" s="272">
        <v>12359</v>
      </c>
    </row>
    <row r="6898" spans="2:11" s="256" customFormat="1" ht="26.25" customHeight="1" x14ac:dyDescent="0.2"/>
    <row r="6899" spans="2:11" s="256" customFormat="1" ht="13.5" customHeight="1" x14ac:dyDescent="0.2">
      <c r="B6899" s="257"/>
      <c r="C6899" s="258"/>
      <c r="D6899" s="258"/>
      <c r="E6899" s="258"/>
      <c r="F6899" s="258"/>
      <c r="G6899" s="259"/>
      <c r="H6899" s="260" t="s">
        <v>473</v>
      </c>
      <c r="I6899" s="261"/>
      <c r="J6899" s="262" t="s">
        <v>228</v>
      </c>
      <c r="K6899" s="262" t="s">
        <v>229</v>
      </c>
    </row>
    <row r="6900" spans="2:11" s="256" customFormat="1" ht="13.5" customHeight="1" x14ac:dyDescent="0.2">
      <c r="B6900" s="263"/>
      <c r="C6900" s="264"/>
      <c r="D6900" s="264"/>
      <c r="E6900" s="264"/>
      <c r="F6900" s="369" t="s">
        <v>715</v>
      </c>
      <c r="G6900" s="369"/>
      <c r="H6900" s="369"/>
      <c r="I6900" s="261"/>
      <c r="J6900" s="261"/>
      <c r="K6900" s="265"/>
    </row>
    <row r="6901" spans="2:11" s="256" customFormat="1" ht="13.5" customHeight="1" x14ac:dyDescent="0.2">
      <c r="B6901" s="367" t="s">
        <v>231</v>
      </c>
      <c r="C6901" s="367"/>
      <c r="D6901" s="367" t="s">
        <v>232</v>
      </c>
      <c r="E6901" s="367"/>
      <c r="F6901" s="266" t="s">
        <v>232</v>
      </c>
      <c r="G6901" s="266" t="s">
        <v>232</v>
      </c>
      <c r="H6901" s="368" t="s">
        <v>231</v>
      </c>
      <c r="I6901" s="267" t="s">
        <v>233</v>
      </c>
      <c r="J6901" s="261"/>
      <c r="K6901" s="265"/>
    </row>
    <row r="6902" spans="2:11" s="256" customFormat="1" ht="13.5" customHeight="1" x14ac:dyDescent="0.2">
      <c r="B6902" s="266" t="s">
        <v>234</v>
      </c>
      <c r="C6902" s="266" t="s">
        <v>235</v>
      </c>
      <c r="D6902" s="266" t="s">
        <v>234</v>
      </c>
      <c r="E6902" s="266" t="s">
        <v>235</v>
      </c>
      <c r="F6902" s="266" t="s">
        <v>592</v>
      </c>
      <c r="G6902" s="266" t="s">
        <v>594</v>
      </c>
      <c r="H6902" s="368"/>
      <c r="I6902" s="261"/>
      <c r="J6902" s="261"/>
      <c r="K6902" s="265"/>
    </row>
    <row r="6903" spans="2:11" s="256" customFormat="1" ht="13.5" customHeight="1" x14ac:dyDescent="0.2">
      <c r="B6903" s="268">
        <v>5.5</v>
      </c>
      <c r="C6903" s="268">
        <v>3.5</v>
      </c>
      <c r="D6903" s="268"/>
      <c r="E6903" s="268"/>
      <c r="F6903" s="268">
        <v>39.524968085101804</v>
      </c>
      <c r="G6903" s="268">
        <v>38.056011939920396</v>
      </c>
      <c r="H6903" s="269">
        <v>4.3813169049266598</v>
      </c>
      <c r="I6903" s="270" t="s">
        <v>236</v>
      </c>
      <c r="J6903" s="271">
        <v>9123</v>
      </c>
      <c r="K6903" s="272">
        <v>13591</v>
      </c>
    </row>
    <row r="6904" spans="2:11" s="256" customFormat="1" ht="13.5" customHeight="1" x14ac:dyDescent="0.2">
      <c r="B6904" s="268"/>
      <c r="C6904" s="268"/>
      <c r="D6904" s="268"/>
      <c r="E6904" s="268"/>
      <c r="F6904" s="268">
        <v>39.524968085101804</v>
      </c>
      <c r="G6904" s="268">
        <v>38.056011939920396</v>
      </c>
      <c r="H6904" s="269">
        <v>4.3813169049266598</v>
      </c>
      <c r="I6904" s="270" t="s">
        <v>250</v>
      </c>
      <c r="J6904" s="271">
        <v>9123</v>
      </c>
      <c r="K6904" s="272">
        <v>19967</v>
      </c>
    </row>
    <row r="6905" spans="2:11" s="256" customFormat="1" ht="13.5" customHeight="1" x14ac:dyDescent="0.2">
      <c r="B6905" s="273"/>
      <c r="C6905" s="273"/>
      <c r="D6905" s="273"/>
      <c r="E6905" s="273"/>
      <c r="F6905" s="273">
        <v>26.254087517998901</v>
      </c>
      <c r="G6905" s="273">
        <v>26.235727712102598</v>
      </c>
      <c r="H6905" s="274">
        <v>4.8340584408734895</v>
      </c>
      <c r="I6905" s="275" t="s">
        <v>251</v>
      </c>
      <c r="J6905" s="271">
        <v>9123</v>
      </c>
      <c r="K6905" s="272">
        <v>15744</v>
      </c>
    </row>
    <row r="6906" spans="2:11" s="256" customFormat="1" ht="13.5" customHeight="1" x14ac:dyDescent="0.2">
      <c r="B6906" s="273"/>
      <c r="C6906" s="273"/>
      <c r="D6906" s="273"/>
      <c r="E6906" s="273"/>
      <c r="F6906" s="273">
        <v>12.669773595940701</v>
      </c>
      <c r="G6906" s="273">
        <v>11.211077227418601</v>
      </c>
      <c r="H6906" s="274">
        <v>3.4675718192578002</v>
      </c>
      <c r="I6906" s="275" t="s">
        <v>252</v>
      </c>
      <c r="J6906" s="271">
        <v>9123</v>
      </c>
      <c r="K6906" s="272">
        <v>13462</v>
      </c>
    </row>
    <row r="6907" spans="2:11" s="256" customFormat="1" ht="13.5" customHeight="1" x14ac:dyDescent="0.2">
      <c r="B6907" s="273"/>
      <c r="C6907" s="273"/>
      <c r="D6907" s="273"/>
      <c r="E6907" s="273"/>
      <c r="F6907" s="273">
        <v>0</v>
      </c>
      <c r="G6907" s="273">
        <v>0</v>
      </c>
      <c r="H6907" s="274"/>
      <c r="I6907" s="275" t="s">
        <v>253</v>
      </c>
      <c r="J6907" s="271">
        <v>9123</v>
      </c>
      <c r="K6907" s="272">
        <v>15544</v>
      </c>
    </row>
    <row r="6908" spans="2:11" s="256" customFormat="1" ht="13.5" customHeight="1" x14ac:dyDescent="0.2">
      <c r="B6908" s="273"/>
      <c r="C6908" s="273"/>
      <c r="D6908" s="273"/>
      <c r="E6908" s="273"/>
      <c r="F6908" s="273">
        <v>0.22428949488222902</v>
      </c>
      <c r="G6908" s="273">
        <v>0.22337043236099599</v>
      </c>
      <c r="H6908" s="274">
        <v>4.6000000000000005</v>
      </c>
      <c r="I6908" s="275" t="s">
        <v>254</v>
      </c>
      <c r="J6908" s="271">
        <v>9123</v>
      </c>
      <c r="K6908" s="272">
        <v>12978</v>
      </c>
    </row>
    <row r="6909" spans="2:11" s="256" customFormat="1" ht="13.5" customHeight="1" x14ac:dyDescent="0.2">
      <c r="B6909" s="268">
        <v>4.5</v>
      </c>
      <c r="C6909" s="268">
        <v>2.5</v>
      </c>
      <c r="D6909" s="268"/>
      <c r="E6909" s="268"/>
      <c r="F6909" s="268">
        <v>38.863338166299798</v>
      </c>
      <c r="G6909" s="268">
        <v>40.313737429640696</v>
      </c>
      <c r="H6909" s="269">
        <v>3.2342026076244901</v>
      </c>
      <c r="I6909" s="270" t="s">
        <v>237</v>
      </c>
      <c r="J6909" s="271">
        <v>9123</v>
      </c>
      <c r="K6909" s="272">
        <v>17726</v>
      </c>
    </row>
    <row r="6910" spans="2:11" s="256" customFormat="1" ht="13.5" customHeight="1" x14ac:dyDescent="0.2">
      <c r="B6910" s="273"/>
      <c r="C6910" s="273"/>
      <c r="D6910" s="273"/>
      <c r="E6910" s="273"/>
      <c r="F6910" s="273">
        <v>5.6438207097782698</v>
      </c>
      <c r="G6910" s="273">
        <v>7.0863073119272997</v>
      </c>
      <c r="H6910" s="274"/>
      <c r="I6910" s="275" t="s">
        <v>255</v>
      </c>
      <c r="J6910" s="271">
        <v>9123</v>
      </c>
      <c r="K6910" s="272">
        <v>17727</v>
      </c>
    </row>
    <row r="6911" spans="2:11" s="256" customFormat="1" ht="13.5" customHeight="1" x14ac:dyDescent="0.2">
      <c r="B6911" s="268"/>
      <c r="C6911" s="268"/>
      <c r="D6911" s="268"/>
      <c r="E6911" s="268"/>
      <c r="F6911" s="268">
        <v>33.219517456521494</v>
      </c>
      <c r="G6911" s="268">
        <v>33.227430117713396</v>
      </c>
      <c r="H6911" s="269">
        <v>3.7836765631212899</v>
      </c>
      <c r="I6911" s="270" t="s">
        <v>256</v>
      </c>
      <c r="J6911" s="271">
        <v>9123</v>
      </c>
      <c r="K6911" s="272">
        <v>13592</v>
      </c>
    </row>
    <row r="6912" spans="2:11" s="256" customFormat="1" ht="13.5" customHeight="1" x14ac:dyDescent="0.2">
      <c r="B6912" s="273"/>
      <c r="C6912" s="273"/>
      <c r="D6912" s="273"/>
      <c r="E6912" s="273"/>
      <c r="F6912" s="273">
        <v>5.5939355139974101</v>
      </c>
      <c r="G6912" s="273">
        <v>5.5909748101246004</v>
      </c>
      <c r="H6912" s="274">
        <v>0.55928008589927602</v>
      </c>
      <c r="I6912" s="275" t="s">
        <v>257</v>
      </c>
      <c r="J6912" s="271">
        <v>9123</v>
      </c>
      <c r="K6912" s="272">
        <v>11566</v>
      </c>
    </row>
    <row r="6913" spans="2:11" s="256" customFormat="1" ht="13.5" customHeight="1" x14ac:dyDescent="0.2">
      <c r="B6913" s="273"/>
      <c r="C6913" s="273"/>
      <c r="D6913" s="273"/>
      <c r="E6913" s="273"/>
      <c r="F6913" s="273">
        <v>15.385986281849998</v>
      </c>
      <c r="G6913" s="273">
        <v>15.392427844945701</v>
      </c>
      <c r="H6913" s="274">
        <v>4.9905804915451295</v>
      </c>
      <c r="I6913" s="275" t="s">
        <v>258</v>
      </c>
      <c r="J6913" s="271">
        <v>9123</v>
      </c>
      <c r="K6913" s="272">
        <v>13419</v>
      </c>
    </row>
    <row r="6914" spans="2:11" s="256" customFormat="1" ht="13.5" customHeight="1" x14ac:dyDescent="0.2">
      <c r="B6914" s="273"/>
      <c r="C6914" s="273"/>
      <c r="D6914" s="273"/>
      <c r="E6914" s="273"/>
      <c r="F6914" s="273">
        <v>0</v>
      </c>
      <c r="G6914" s="273">
        <v>0</v>
      </c>
      <c r="H6914" s="274"/>
      <c r="I6914" s="275" t="s">
        <v>259</v>
      </c>
      <c r="J6914" s="271">
        <v>9123</v>
      </c>
      <c r="K6914" s="272">
        <v>11568</v>
      </c>
    </row>
    <row r="6915" spans="2:11" s="256" customFormat="1" ht="13.5" customHeight="1" x14ac:dyDescent="0.2">
      <c r="B6915" s="273"/>
      <c r="C6915" s="273"/>
      <c r="D6915" s="273"/>
      <c r="E6915" s="273"/>
      <c r="F6915" s="273">
        <v>9.7192244401821686</v>
      </c>
      <c r="G6915" s="273">
        <v>9.705240921335891</v>
      </c>
      <c r="H6915" s="274">
        <v>4.1197478114584696</v>
      </c>
      <c r="I6915" s="275" t="s">
        <v>260</v>
      </c>
      <c r="J6915" s="271">
        <v>9123</v>
      </c>
      <c r="K6915" s="272">
        <v>12479</v>
      </c>
    </row>
    <row r="6916" spans="2:11" s="256" customFormat="1" ht="13.5" customHeight="1" x14ac:dyDescent="0.2">
      <c r="B6916" s="273"/>
      <c r="C6916" s="273"/>
      <c r="D6916" s="273"/>
      <c r="E6916" s="273"/>
      <c r="F6916" s="273">
        <v>1.93531536799851</v>
      </c>
      <c r="G6916" s="273">
        <v>1.9336880497266498</v>
      </c>
      <c r="H6916" s="274">
        <v>1.83876864802672</v>
      </c>
      <c r="I6916" s="275" t="s">
        <v>261</v>
      </c>
      <c r="J6916" s="271">
        <v>9123</v>
      </c>
      <c r="K6916" s="272">
        <v>12480</v>
      </c>
    </row>
    <row r="6917" spans="2:11" s="256" customFormat="1" ht="13.5" customHeight="1" x14ac:dyDescent="0.2">
      <c r="B6917" s="273"/>
      <c r="C6917" s="273"/>
      <c r="D6917" s="273"/>
      <c r="E6917" s="273"/>
      <c r="F6917" s="273">
        <v>0.5850558524933851</v>
      </c>
      <c r="G6917" s="273">
        <v>0.60509849158063012</v>
      </c>
      <c r="H6917" s="274">
        <v>3.7243949851168701</v>
      </c>
      <c r="I6917" s="275" t="s">
        <v>262</v>
      </c>
      <c r="J6917" s="271">
        <v>9123</v>
      </c>
      <c r="K6917" s="272">
        <v>11578</v>
      </c>
    </row>
    <row r="6918" spans="2:11" s="256" customFormat="1" ht="13.5" customHeight="1" x14ac:dyDescent="0.2">
      <c r="B6918" s="273"/>
      <c r="C6918" s="273"/>
      <c r="D6918" s="273">
        <v>5</v>
      </c>
      <c r="E6918" s="273">
        <v>0</v>
      </c>
      <c r="F6918" s="273">
        <v>0</v>
      </c>
      <c r="G6918" s="273">
        <v>0</v>
      </c>
      <c r="H6918" s="274"/>
      <c r="I6918" s="275" t="s">
        <v>263</v>
      </c>
      <c r="J6918" s="271">
        <v>9123</v>
      </c>
      <c r="K6918" s="272">
        <v>12497</v>
      </c>
    </row>
    <row r="6919" spans="2:11" s="256" customFormat="1" ht="13.5" customHeight="1" x14ac:dyDescent="0.2">
      <c r="B6919" s="273"/>
      <c r="C6919" s="273"/>
      <c r="D6919" s="273"/>
      <c r="E6919" s="273"/>
      <c r="F6919" s="273">
        <v>0</v>
      </c>
      <c r="G6919" s="273">
        <v>0</v>
      </c>
      <c r="H6919" s="274"/>
      <c r="I6919" s="275" t="s">
        <v>264</v>
      </c>
      <c r="J6919" s="271">
        <v>9123</v>
      </c>
      <c r="K6919" s="272">
        <v>15546</v>
      </c>
    </row>
    <row r="6920" spans="2:11" s="256" customFormat="1" ht="13.5" customHeight="1" x14ac:dyDescent="0.2">
      <c r="B6920" s="273"/>
      <c r="C6920" s="273"/>
      <c r="D6920" s="273">
        <v>3</v>
      </c>
      <c r="E6920" s="273">
        <v>0</v>
      </c>
      <c r="F6920" s="273">
        <v>0</v>
      </c>
      <c r="G6920" s="273">
        <v>0</v>
      </c>
      <c r="H6920" s="274"/>
      <c r="I6920" s="275" t="s">
        <v>265</v>
      </c>
      <c r="J6920" s="271">
        <v>9123</v>
      </c>
      <c r="K6920" s="272">
        <v>12481</v>
      </c>
    </row>
    <row r="6921" spans="2:11" s="256" customFormat="1" ht="13.5" customHeight="1" x14ac:dyDescent="0.2">
      <c r="B6921" s="268"/>
      <c r="C6921" s="268"/>
      <c r="D6921" s="268"/>
      <c r="E6921" s="268"/>
      <c r="F6921" s="268">
        <v>12.116540935052297</v>
      </c>
      <c r="G6921" s="268">
        <v>12.152995021524299</v>
      </c>
      <c r="H6921" s="269">
        <v>2.5067360612945304</v>
      </c>
      <c r="I6921" s="270" t="s">
        <v>266</v>
      </c>
      <c r="J6921" s="271">
        <v>9123</v>
      </c>
      <c r="K6921" s="272">
        <v>13594</v>
      </c>
    </row>
    <row r="6922" spans="2:11" s="256" customFormat="1" ht="13.5" customHeight="1" x14ac:dyDescent="0.2">
      <c r="B6922" s="273"/>
      <c r="C6922" s="273"/>
      <c r="D6922" s="273"/>
      <c r="E6922" s="273"/>
      <c r="F6922" s="273">
        <v>1.1108795981611399</v>
      </c>
      <c r="G6922" s="273">
        <v>1.11497607659239</v>
      </c>
      <c r="H6922" s="274">
        <v>0.53353272092911597</v>
      </c>
      <c r="I6922" s="275" t="s">
        <v>267</v>
      </c>
      <c r="J6922" s="271">
        <v>9123</v>
      </c>
      <c r="K6922" s="272">
        <v>15609</v>
      </c>
    </row>
    <row r="6923" spans="2:11" s="256" customFormat="1" ht="13.5" customHeight="1" x14ac:dyDescent="0.2">
      <c r="B6923" s="273"/>
      <c r="C6923" s="273"/>
      <c r="D6923" s="273"/>
      <c r="E6923" s="273"/>
      <c r="F6923" s="273">
        <v>8.9682838711761406</v>
      </c>
      <c r="G6923" s="273">
        <v>9.0027302195406005</v>
      </c>
      <c r="H6923" s="274">
        <v>3.0391451185320402</v>
      </c>
      <c r="I6923" s="275" t="s">
        <v>268</v>
      </c>
      <c r="J6923" s="271">
        <v>9123</v>
      </c>
      <c r="K6923" s="272">
        <v>11524</v>
      </c>
    </row>
    <row r="6924" spans="2:11" s="256" customFormat="1" ht="13.5" customHeight="1" x14ac:dyDescent="0.2">
      <c r="B6924" s="273"/>
      <c r="C6924" s="273"/>
      <c r="D6924" s="273"/>
      <c r="E6924" s="273"/>
      <c r="F6924" s="273">
        <v>0.54819960339424301</v>
      </c>
      <c r="G6924" s="273">
        <v>0.5438322313094911</v>
      </c>
      <c r="H6924" s="274">
        <v>4.6048251788052896</v>
      </c>
      <c r="I6924" s="275" t="s">
        <v>269</v>
      </c>
      <c r="J6924" s="271">
        <v>9123</v>
      </c>
      <c r="K6924" s="272">
        <v>15745</v>
      </c>
    </row>
    <row r="6925" spans="2:11" s="256" customFormat="1" ht="13.5" customHeight="1" x14ac:dyDescent="0.2">
      <c r="B6925" s="273"/>
      <c r="C6925" s="273"/>
      <c r="D6925" s="273"/>
      <c r="E6925" s="273"/>
      <c r="F6925" s="273">
        <v>0</v>
      </c>
      <c r="G6925" s="273">
        <v>0</v>
      </c>
      <c r="H6925" s="274"/>
      <c r="I6925" s="275" t="s">
        <v>270</v>
      </c>
      <c r="J6925" s="271">
        <v>9123</v>
      </c>
      <c r="K6925" s="272">
        <v>15545</v>
      </c>
    </row>
    <row r="6926" spans="2:11" s="256" customFormat="1" ht="13.5" customHeight="1" x14ac:dyDescent="0.2">
      <c r="B6926" s="268"/>
      <c r="C6926" s="268"/>
      <c r="D6926" s="268"/>
      <c r="E6926" s="268"/>
      <c r="F6926" s="268">
        <v>9.4951528135460599</v>
      </c>
      <c r="G6926" s="268">
        <v>9.4772556089144899</v>
      </c>
      <c r="H6926" s="269"/>
      <c r="I6926" s="270" t="s">
        <v>238</v>
      </c>
      <c r="J6926" s="271">
        <v>9123</v>
      </c>
      <c r="K6926" s="272">
        <v>13595</v>
      </c>
    </row>
    <row r="6927" spans="2:11" s="256" customFormat="1" ht="13.5" customHeight="1" x14ac:dyDescent="0.2">
      <c r="B6927" s="273"/>
      <c r="C6927" s="273"/>
      <c r="D6927" s="273"/>
      <c r="E6927" s="273"/>
      <c r="F6927" s="273">
        <v>0</v>
      </c>
      <c r="G6927" s="273">
        <v>0</v>
      </c>
      <c r="H6927" s="274"/>
      <c r="I6927" s="275" t="s">
        <v>271</v>
      </c>
      <c r="J6927" s="271">
        <v>9123</v>
      </c>
      <c r="K6927" s="272">
        <v>15610</v>
      </c>
    </row>
    <row r="6928" spans="2:11" s="256" customFormat="1" ht="13.5" customHeight="1" x14ac:dyDescent="0.2">
      <c r="B6928" s="273"/>
      <c r="C6928" s="273"/>
      <c r="D6928" s="273"/>
      <c r="E6928" s="273"/>
      <c r="F6928" s="273">
        <v>4.2452400413125098</v>
      </c>
      <c r="G6928" s="273">
        <v>4.2347686839941501</v>
      </c>
      <c r="H6928" s="274"/>
      <c r="I6928" s="275" t="s">
        <v>246</v>
      </c>
      <c r="J6928" s="271">
        <v>9123</v>
      </c>
      <c r="K6928" s="272">
        <v>15611</v>
      </c>
    </row>
    <row r="6929" spans="2:11" s="256" customFormat="1" ht="13.5" customHeight="1" x14ac:dyDescent="0.2">
      <c r="B6929" s="273"/>
      <c r="C6929" s="273"/>
      <c r="D6929" s="273"/>
      <c r="E6929" s="273"/>
      <c r="F6929" s="273">
        <v>5.2499127722335404</v>
      </c>
      <c r="G6929" s="273">
        <v>5.2424869249203399</v>
      </c>
      <c r="H6929" s="274"/>
      <c r="I6929" s="275" t="s">
        <v>272</v>
      </c>
      <c r="J6929" s="271">
        <v>9123</v>
      </c>
      <c r="K6929" s="272">
        <v>15608</v>
      </c>
    </row>
    <row r="6930" spans="2:11" s="256" customFormat="1" ht="13.5" customHeight="1" x14ac:dyDescent="0.2">
      <c r="B6930" s="268"/>
      <c r="C6930" s="268"/>
      <c r="D6930" s="268">
        <v>0</v>
      </c>
      <c r="E6930" s="268">
        <v>0</v>
      </c>
      <c r="F6930" s="268">
        <v>0</v>
      </c>
      <c r="G6930" s="268">
        <v>0</v>
      </c>
      <c r="H6930" s="269"/>
      <c r="I6930" s="270" t="s">
        <v>273</v>
      </c>
      <c r="J6930" s="271">
        <v>9123</v>
      </c>
      <c r="K6930" s="272">
        <v>15584</v>
      </c>
    </row>
    <row r="6931" spans="2:11" s="256" customFormat="1" ht="13.5" customHeight="1" x14ac:dyDescent="0.2">
      <c r="B6931" s="268"/>
      <c r="C6931" s="268"/>
      <c r="D6931" s="268"/>
      <c r="E6931" s="268"/>
      <c r="F6931" s="268">
        <v>0</v>
      </c>
      <c r="G6931" s="268">
        <v>0</v>
      </c>
      <c r="H6931" s="269"/>
      <c r="I6931" s="270" t="s">
        <v>274</v>
      </c>
      <c r="J6931" s="271">
        <v>9123</v>
      </c>
      <c r="K6931" s="272">
        <v>17728</v>
      </c>
    </row>
    <row r="6932" spans="2:11" s="256" customFormat="1" ht="13.5" customHeight="1" x14ac:dyDescent="0.2">
      <c r="B6932" s="268"/>
      <c r="C6932" s="268"/>
      <c r="D6932" s="268"/>
      <c r="E6932" s="268"/>
      <c r="F6932" s="268">
        <v>-4.5062917251678094</v>
      </c>
      <c r="G6932" s="268">
        <v>-4.528774116400669</v>
      </c>
      <c r="H6932" s="269"/>
      <c r="I6932" s="270" t="s">
        <v>275</v>
      </c>
      <c r="J6932" s="271">
        <v>9123</v>
      </c>
      <c r="K6932" s="272">
        <v>15624</v>
      </c>
    </row>
    <row r="6933" spans="2:11" s="256" customFormat="1" ht="13.5" customHeight="1" x14ac:dyDescent="0.2">
      <c r="B6933" s="268"/>
      <c r="C6933" s="268"/>
      <c r="D6933" s="268">
        <v>10</v>
      </c>
      <c r="E6933" s="268">
        <v>1</v>
      </c>
      <c r="F6933" s="268">
        <v>7.1329985720990896</v>
      </c>
      <c r="G6933" s="268">
        <v>8.5777638060091395</v>
      </c>
      <c r="H6933" s="269"/>
      <c r="I6933" s="270" t="s">
        <v>276</v>
      </c>
      <c r="J6933" s="271">
        <v>9123</v>
      </c>
      <c r="K6933" s="272">
        <v>15644</v>
      </c>
    </row>
    <row r="6934" spans="2:11" s="256" customFormat="1" ht="13.5" customHeight="1" x14ac:dyDescent="0.2">
      <c r="B6934" s="268"/>
      <c r="C6934" s="268"/>
      <c r="D6934" s="268">
        <v>38</v>
      </c>
      <c r="E6934" s="268">
        <v>32</v>
      </c>
      <c r="F6934" s="268">
        <v>34.802670207465098</v>
      </c>
      <c r="G6934" s="268">
        <v>33.387503708950099</v>
      </c>
      <c r="H6934" s="269">
        <v>3.4705525316115597</v>
      </c>
      <c r="I6934" s="270" t="s">
        <v>239</v>
      </c>
      <c r="J6934" s="271">
        <v>9123</v>
      </c>
      <c r="K6934" s="272">
        <v>15704</v>
      </c>
    </row>
    <row r="6935" spans="2:11" s="256" customFormat="1" ht="13.5" customHeight="1" x14ac:dyDescent="0.2">
      <c r="B6935" s="268"/>
      <c r="C6935" s="268"/>
      <c r="D6935" s="268"/>
      <c r="E6935" s="268"/>
      <c r="F6935" s="268">
        <v>1.1861628236556099</v>
      </c>
      <c r="G6935" s="268">
        <v>1.2143054919798699</v>
      </c>
      <c r="H6935" s="269">
        <v>3.7964827253899398</v>
      </c>
      <c r="I6935" s="270" t="s">
        <v>277</v>
      </c>
      <c r="J6935" s="271">
        <v>9123</v>
      </c>
      <c r="K6935" s="272">
        <v>15749</v>
      </c>
    </row>
    <row r="6936" spans="2:11" s="256" customFormat="1" ht="13.5" customHeight="1" x14ac:dyDescent="0.2">
      <c r="B6936" s="268"/>
      <c r="C6936" s="268"/>
      <c r="D6936" s="268"/>
      <c r="E6936" s="268"/>
      <c r="F6936" s="268">
        <v>100</v>
      </c>
      <c r="G6936" s="268">
        <v>99.999999999999901</v>
      </c>
      <c r="H6936" s="269">
        <v>3.2923629057642896</v>
      </c>
      <c r="I6936" s="270" t="s">
        <v>278</v>
      </c>
      <c r="J6936" s="271">
        <v>9123</v>
      </c>
      <c r="K6936" s="272">
        <v>11258</v>
      </c>
    </row>
    <row r="6937" spans="2:11" s="256" customFormat="1" ht="13.5" customHeight="1" x14ac:dyDescent="0.2">
      <c r="B6937" s="268"/>
      <c r="C6937" s="268"/>
      <c r="D6937" s="268">
        <v>54</v>
      </c>
      <c r="E6937" s="268">
        <v>44</v>
      </c>
      <c r="F6937" s="268">
        <v>48.344888912007498</v>
      </c>
      <c r="G6937" s="268">
        <v>48.3341064437653</v>
      </c>
      <c r="H6937" s="269">
        <v>4.2904238353331596</v>
      </c>
      <c r="I6937" s="270" t="s">
        <v>240</v>
      </c>
      <c r="J6937" s="271">
        <v>9123</v>
      </c>
      <c r="K6937" s="272">
        <v>15705</v>
      </c>
    </row>
    <row r="6938" spans="2:11" s="256" customFormat="1" ht="13.5" customHeight="1" x14ac:dyDescent="0.2">
      <c r="B6938" s="268"/>
      <c r="C6938" s="268"/>
      <c r="D6938" s="268"/>
      <c r="E6938" s="268"/>
      <c r="F6938" s="268">
        <v>11.226322572953199</v>
      </c>
      <c r="G6938" s="268">
        <v>11.238239493530401</v>
      </c>
      <c r="H6938" s="269">
        <v>1.8350605469886299</v>
      </c>
      <c r="I6938" s="270" t="s">
        <v>279</v>
      </c>
      <c r="J6938" s="271">
        <v>9123</v>
      </c>
      <c r="K6938" s="272">
        <v>16144</v>
      </c>
    </row>
    <row r="6939" spans="2:11" s="256" customFormat="1" ht="13.5" customHeight="1" x14ac:dyDescent="0.2">
      <c r="B6939" s="273"/>
      <c r="C6939" s="273"/>
      <c r="D6939" s="273"/>
      <c r="E6939" s="273"/>
      <c r="F6939" s="273">
        <v>1.4891778623208201</v>
      </c>
      <c r="G6939" s="273">
        <v>1.4914564940818298</v>
      </c>
      <c r="H6939" s="274"/>
      <c r="I6939" s="275" t="s">
        <v>508</v>
      </c>
      <c r="J6939" s="271">
        <v>9123</v>
      </c>
      <c r="K6939" s="272">
        <v>12755</v>
      </c>
    </row>
    <row r="6940" spans="2:11" s="256" customFormat="1" ht="13.5" customHeight="1" x14ac:dyDescent="0.2">
      <c r="B6940" s="273"/>
      <c r="C6940" s="273"/>
      <c r="D6940" s="273"/>
      <c r="E6940" s="273"/>
      <c r="F6940" s="273">
        <v>0.37681747628000001</v>
      </c>
      <c r="G6940" s="273">
        <v>0.38583656803824001</v>
      </c>
      <c r="H6940" s="274">
        <v>3.4301379085983998</v>
      </c>
      <c r="I6940" s="275" t="s">
        <v>509</v>
      </c>
      <c r="J6940" s="271">
        <v>9123</v>
      </c>
      <c r="K6940" s="272">
        <v>12359</v>
      </c>
    </row>
    <row r="6941" spans="2:11" s="256" customFormat="1" ht="26.25" customHeight="1" x14ac:dyDescent="0.2"/>
    <row r="6942" spans="2:11" s="256" customFormat="1" ht="13.5" customHeight="1" x14ac:dyDescent="0.2">
      <c r="B6942" s="257"/>
      <c r="C6942" s="258"/>
      <c r="D6942" s="258"/>
      <c r="E6942" s="258"/>
      <c r="F6942" s="258"/>
      <c r="G6942" s="259"/>
      <c r="H6942" s="260" t="s">
        <v>474</v>
      </c>
      <c r="I6942" s="261"/>
      <c r="J6942" s="262" t="s">
        <v>228</v>
      </c>
      <c r="K6942" s="262" t="s">
        <v>229</v>
      </c>
    </row>
    <row r="6943" spans="2:11" s="256" customFormat="1" ht="13.5" customHeight="1" x14ac:dyDescent="0.2">
      <c r="B6943" s="263"/>
      <c r="C6943" s="264"/>
      <c r="D6943" s="264"/>
      <c r="E6943" s="264"/>
      <c r="F6943" s="369" t="s">
        <v>716</v>
      </c>
      <c r="G6943" s="369"/>
      <c r="H6943" s="369"/>
      <c r="I6943" s="261"/>
      <c r="J6943" s="261"/>
      <c r="K6943" s="265"/>
    </row>
    <row r="6944" spans="2:11" s="256" customFormat="1" ht="13.5" customHeight="1" x14ac:dyDescent="0.2">
      <c r="B6944" s="367" t="s">
        <v>231</v>
      </c>
      <c r="C6944" s="367"/>
      <c r="D6944" s="367" t="s">
        <v>232</v>
      </c>
      <c r="E6944" s="367"/>
      <c r="F6944" s="266" t="s">
        <v>232</v>
      </c>
      <c r="G6944" s="266" t="s">
        <v>232</v>
      </c>
      <c r="H6944" s="368" t="s">
        <v>231</v>
      </c>
      <c r="I6944" s="267" t="s">
        <v>233</v>
      </c>
      <c r="J6944" s="261"/>
      <c r="K6944" s="265"/>
    </row>
    <row r="6945" spans="2:11" s="256" customFormat="1" ht="13.5" customHeight="1" x14ac:dyDescent="0.2">
      <c r="B6945" s="266" t="s">
        <v>234</v>
      </c>
      <c r="C6945" s="266" t="s">
        <v>235</v>
      </c>
      <c r="D6945" s="266" t="s">
        <v>234</v>
      </c>
      <c r="E6945" s="266" t="s">
        <v>235</v>
      </c>
      <c r="F6945" s="266" t="s">
        <v>592</v>
      </c>
      <c r="G6945" s="266" t="s">
        <v>594</v>
      </c>
      <c r="H6945" s="368"/>
      <c r="I6945" s="261"/>
      <c r="J6945" s="261"/>
      <c r="K6945" s="265"/>
    </row>
    <row r="6946" spans="2:11" s="256" customFormat="1" ht="13.5" customHeight="1" x14ac:dyDescent="0.2">
      <c r="B6946" s="268">
        <v>5.5</v>
      </c>
      <c r="C6946" s="268">
        <v>3.5</v>
      </c>
      <c r="D6946" s="268">
        <v>54</v>
      </c>
      <c r="E6946" s="268">
        <v>36</v>
      </c>
      <c r="F6946" s="268">
        <v>40.294989888336602</v>
      </c>
      <c r="G6946" s="268">
        <v>40.308325143994402</v>
      </c>
      <c r="H6946" s="269">
        <v>3.6539435519274099</v>
      </c>
      <c r="I6946" s="270" t="s">
        <v>236</v>
      </c>
      <c r="J6946" s="271">
        <v>9158</v>
      </c>
      <c r="K6946" s="272">
        <v>13591</v>
      </c>
    </row>
    <row r="6947" spans="2:11" s="256" customFormat="1" ht="13.5" customHeight="1" x14ac:dyDescent="0.2">
      <c r="B6947" s="268"/>
      <c r="C6947" s="268"/>
      <c r="D6947" s="268"/>
      <c r="E6947" s="268"/>
      <c r="F6947" s="268">
        <v>40.294989888336602</v>
      </c>
      <c r="G6947" s="268">
        <v>40.308325143994402</v>
      </c>
      <c r="H6947" s="269">
        <v>3.6539435519274099</v>
      </c>
      <c r="I6947" s="270" t="s">
        <v>250</v>
      </c>
      <c r="J6947" s="271">
        <v>9158</v>
      </c>
      <c r="K6947" s="272">
        <v>19967</v>
      </c>
    </row>
    <row r="6948" spans="2:11" s="256" customFormat="1" ht="13.5" customHeight="1" x14ac:dyDescent="0.2">
      <c r="B6948" s="273"/>
      <c r="C6948" s="273"/>
      <c r="D6948" s="273"/>
      <c r="E6948" s="273"/>
      <c r="F6948" s="273">
        <v>17.488060938673303</v>
      </c>
      <c r="G6948" s="273">
        <v>17.489400859021398</v>
      </c>
      <c r="H6948" s="274">
        <v>4.0806901901208699</v>
      </c>
      <c r="I6948" s="275" t="s">
        <v>251</v>
      </c>
      <c r="J6948" s="271">
        <v>9158</v>
      </c>
      <c r="K6948" s="272">
        <v>15744</v>
      </c>
    </row>
    <row r="6949" spans="2:11" s="256" customFormat="1" ht="13.5" customHeight="1" x14ac:dyDescent="0.2">
      <c r="B6949" s="273"/>
      <c r="C6949" s="273"/>
      <c r="D6949" s="273"/>
      <c r="E6949" s="273"/>
      <c r="F6949" s="273">
        <v>22.806928949663302</v>
      </c>
      <c r="G6949" s="273">
        <v>22.818924284973097</v>
      </c>
      <c r="H6949" s="274">
        <v>3.3267196968186101</v>
      </c>
      <c r="I6949" s="275" t="s">
        <v>252</v>
      </c>
      <c r="J6949" s="271">
        <v>9158</v>
      </c>
      <c r="K6949" s="272">
        <v>13462</v>
      </c>
    </row>
    <row r="6950" spans="2:11" s="256" customFormat="1" ht="13.5" customHeight="1" x14ac:dyDescent="0.2">
      <c r="B6950" s="273"/>
      <c r="C6950" s="273"/>
      <c r="D6950" s="273"/>
      <c r="E6950" s="273"/>
      <c r="F6950" s="273">
        <v>0</v>
      </c>
      <c r="G6950" s="273">
        <v>0</v>
      </c>
      <c r="H6950" s="274"/>
      <c r="I6950" s="275" t="s">
        <v>253</v>
      </c>
      <c r="J6950" s="271">
        <v>9158</v>
      </c>
      <c r="K6950" s="272">
        <v>15544</v>
      </c>
    </row>
    <row r="6951" spans="2:11" s="256" customFormat="1" ht="13.5" customHeight="1" x14ac:dyDescent="0.2">
      <c r="B6951" s="273"/>
      <c r="C6951" s="273"/>
      <c r="D6951" s="273"/>
      <c r="E6951" s="273"/>
      <c r="F6951" s="273">
        <v>0</v>
      </c>
      <c r="G6951" s="273">
        <v>0</v>
      </c>
      <c r="H6951" s="274"/>
      <c r="I6951" s="275" t="s">
        <v>254</v>
      </c>
      <c r="J6951" s="271">
        <v>9158</v>
      </c>
      <c r="K6951" s="272">
        <v>12978</v>
      </c>
    </row>
    <row r="6952" spans="2:11" s="256" customFormat="1" ht="13.5" customHeight="1" x14ac:dyDescent="0.2">
      <c r="B6952" s="268">
        <v>3.5</v>
      </c>
      <c r="C6952" s="268">
        <v>1.5</v>
      </c>
      <c r="D6952" s="268">
        <v>54</v>
      </c>
      <c r="E6952" s="268">
        <v>36</v>
      </c>
      <c r="F6952" s="268">
        <v>46.748019756253093</v>
      </c>
      <c r="G6952" s="268">
        <v>46.742163768373295</v>
      </c>
      <c r="H6952" s="269">
        <v>2.17365333725416</v>
      </c>
      <c r="I6952" s="270" t="s">
        <v>237</v>
      </c>
      <c r="J6952" s="271">
        <v>9158</v>
      </c>
      <c r="K6952" s="272">
        <v>17726</v>
      </c>
    </row>
    <row r="6953" spans="2:11" s="256" customFormat="1" ht="13.5" customHeight="1" x14ac:dyDescent="0.2">
      <c r="B6953" s="273"/>
      <c r="C6953" s="273"/>
      <c r="D6953" s="273"/>
      <c r="E6953" s="273"/>
      <c r="F6953" s="273">
        <v>9.8094902551546603</v>
      </c>
      <c r="G6953" s="273">
        <v>9.7772697749615105</v>
      </c>
      <c r="H6953" s="274"/>
      <c r="I6953" s="275" t="s">
        <v>255</v>
      </c>
      <c r="J6953" s="271">
        <v>9158</v>
      </c>
      <c r="K6953" s="272">
        <v>17727</v>
      </c>
    </row>
    <row r="6954" spans="2:11" s="256" customFormat="1" ht="13.5" customHeight="1" x14ac:dyDescent="0.2">
      <c r="B6954" s="268"/>
      <c r="C6954" s="268"/>
      <c r="D6954" s="268"/>
      <c r="E6954" s="268"/>
      <c r="F6954" s="268">
        <v>36.938529501098493</v>
      </c>
      <c r="G6954" s="268">
        <v>36.964893993411799</v>
      </c>
      <c r="H6954" s="269">
        <v>2.75089427017341</v>
      </c>
      <c r="I6954" s="270" t="s">
        <v>256</v>
      </c>
      <c r="J6954" s="271">
        <v>9158</v>
      </c>
      <c r="K6954" s="272">
        <v>13592</v>
      </c>
    </row>
    <row r="6955" spans="2:11" s="256" customFormat="1" ht="13.5" customHeight="1" x14ac:dyDescent="0.2">
      <c r="B6955" s="273"/>
      <c r="C6955" s="273"/>
      <c r="D6955" s="273"/>
      <c r="E6955" s="273"/>
      <c r="F6955" s="273">
        <v>16.0126405704276</v>
      </c>
      <c r="G6955" s="273">
        <v>16.020933333583798</v>
      </c>
      <c r="H6955" s="274">
        <v>0.31295424926608001</v>
      </c>
      <c r="I6955" s="275" t="s">
        <v>257</v>
      </c>
      <c r="J6955" s="271">
        <v>9158</v>
      </c>
      <c r="K6955" s="272">
        <v>11566</v>
      </c>
    </row>
    <row r="6956" spans="2:11" s="256" customFormat="1" ht="13.5" customHeight="1" x14ac:dyDescent="0.2">
      <c r="B6956" s="273"/>
      <c r="C6956" s="273"/>
      <c r="D6956" s="273"/>
      <c r="E6956" s="273"/>
      <c r="F6956" s="273">
        <v>18.763931908189399</v>
      </c>
      <c r="G6956" s="273">
        <v>18.783545587822399</v>
      </c>
      <c r="H6956" s="274">
        <v>4.9584809324665295</v>
      </c>
      <c r="I6956" s="275" t="s">
        <v>258</v>
      </c>
      <c r="J6956" s="271">
        <v>9158</v>
      </c>
      <c r="K6956" s="272">
        <v>13419</v>
      </c>
    </row>
    <row r="6957" spans="2:11" s="256" customFormat="1" ht="13.5" customHeight="1" x14ac:dyDescent="0.2">
      <c r="B6957" s="273"/>
      <c r="C6957" s="273"/>
      <c r="D6957" s="273"/>
      <c r="E6957" s="273"/>
      <c r="F6957" s="273">
        <v>0</v>
      </c>
      <c r="G6957" s="273">
        <v>0</v>
      </c>
      <c r="H6957" s="274"/>
      <c r="I6957" s="275" t="s">
        <v>259</v>
      </c>
      <c r="J6957" s="271">
        <v>9158</v>
      </c>
      <c r="K6957" s="272">
        <v>11568</v>
      </c>
    </row>
    <row r="6958" spans="2:11" s="256" customFormat="1" ht="13.5" customHeight="1" x14ac:dyDescent="0.2">
      <c r="B6958" s="273"/>
      <c r="C6958" s="273"/>
      <c r="D6958" s="273"/>
      <c r="E6958" s="273"/>
      <c r="F6958" s="273">
        <v>0.41412376529762501</v>
      </c>
      <c r="G6958" s="273">
        <v>0.41301401089498596</v>
      </c>
      <c r="H6958" s="274">
        <v>1.0513183717971999</v>
      </c>
      <c r="I6958" s="275" t="s">
        <v>260</v>
      </c>
      <c r="J6958" s="271">
        <v>9158</v>
      </c>
      <c r="K6958" s="272">
        <v>12479</v>
      </c>
    </row>
    <row r="6959" spans="2:11" s="256" customFormat="1" ht="13.5" customHeight="1" x14ac:dyDescent="0.2">
      <c r="B6959" s="273"/>
      <c r="C6959" s="273"/>
      <c r="D6959" s="273"/>
      <c r="E6959" s="273"/>
      <c r="F6959" s="273">
        <v>1.7478332571838699</v>
      </c>
      <c r="G6959" s="273">
        <v>1.74740106111053</v>
      </c>
      <c r="H6959" s="274">
        <v>1.78895253557701</v>
      </c>
      <c r="I6959" s="275" t="s">
        <v>261</v>
      </c>
      <c r="J6959" s="271">
        <v>9158</v>
      </c>
      <c r="K6959" s="272">
        <v>12480</v>
      </c>
    </row>
    <row r="6960" spans="2:11" s="256" customFormat="1" ht="13.5" customHeight="1" x14ac:dyDescent="0.2">
      <c r="B6960" s="273"/>
      <c r="C6960" s="273"/>
      <c r="D6960" s="273"/>
      <c r="E6960" s="273"/>
      <c r="F6960" s="273">
        <v>0</v>
      </c>
      <c r="G6960" s="273">
        <v>0</v>
      </c>
      <c r="H6960" s="274"/>
      <c r="I6960" s="275" t="s">
        <v>262</v>
      </c>
      <c r="J6960" s="271">
        <v>9158</v>
      </c>
      <c r="K6960" s="272">
        <v>11578</v>
      </c>
    </row>
    <row r="6961" spans="2:11" s="256" customFormat="1" ht="13.5" customHeight="1" x14ac:dyDescent="0.2">
      <c r="B6961" s="273"/>
      <c r="C6961" s="273"/>
      <c r="D6961" s="273"/>
      <c r="E6961" s="273"/>
      <c r="F6961" s="273">
        <v>0</v>
      </c>
      <c r="G6961" s="273">
        <v>0</v>
      </c>
      <c r="H6961" s="274"/>
      <c r="I6961" s="275" t="s">
        <v>263</v>
      </c>
      <c r="J6961" s="271">
        <v>9158</v>
      </c>
      <c r="K6961" s="272">
        <v>12497</v>
      </c>
    </row>
    <row r="6962" spans="2:11" s="256" customFormat="1" ht="13.5" customHeight="1" x14ac:dyDescent="0.2">
      <c r="B6962" s="273"/>
      <c r="C6962" s="273"/>
      <c r="D6962" s="273"/>
      <c r="E6962" s="273"/>
      <c r="F6962" s="273">
        <v>0</v>
      </c>
      <c r="G6962" s="273">
        <v>0</v>
      </c>
      <c r="H6962" s="274"/>
      <c r="I6962" s="275" t="s">
        <v>264</v>
      </c>
      <c r="J6962" s="271">
        <v>9158</v>
      </c>
      <c r="K6962" s="272">
        <v>15546</v>
      </c>
    </row>
    <row r="6963" spans="2:11" s="256" customFormat="1" ht="13.5" customHeight="1" x14ac:dyDescent="0.2">
      <c r="B6963" s="273"/>
      <c r="C6963" s="273"/>
      <c r="D6963" s="273"/>
      <c r="E6963" s="273"/>
      <c r="F6963" s="273">
        <v>0</v>
      </c>
      <c r="G6963" s="273">
        <v>0</v>
      </c>
      <c r="H6963" s="274"/>
      <c r="I6963" s="275" t="s">
        <v>265</v>
      </c>
      <c r="J6963" s="271">
        <v>9158</v>
      </c>
      <c r="K6963" s="272">
        <v>12481</v>
      </c>
    </row>
    <row r="6964" spans="2:11" s="256" customFormat="1" ht="13.5" customHeight="1" x14ac:dyDescent="0.2">
      <c r="B6964" s="268"/>
      <c r="C6964" s="268"/>
      <c r="D6964" s="268"/>
      <c r="E6964" s="268"/>
      <c r="F6964" s="268">
        <v>4.3222276849659993</v>
      </c>
      <c r="G6964" s="268">
        <v>4.3369096977556492</v>
      </c>
      <c r="H6964" s="269">
        <v>1.6329105636035699</v>
      </c>
      <c r="I6964" s="270" t="s">
        <v>266</v>
      </c>
      <c r="J6964" s="271">
        <v>9158</v>
      </c>
      <c r="K6964" s="272">
        <v>13594</v>
      </c>
    </row>
    <row r="6965" spans="2:11" s="256" customFormat="1" ht="13.5" customHeight="1" x14ac:dyDescent="0.2">
      <c r="B6965" s="273"/>
      <c r="C6965" s="273"/>
      <c r="D6965" s="273"/>
      <c r="E6965" s="273"/>
      <c r="F6965" s="273">
        <v>0.13341684640086202</v>
      </c>
      <c r="G6965" s="273">
        <v>0.13350510586182401</v>
      </c>
      <c r="H6965" s="274"/>
      <c r="I6965" s="275" t="s">
        <v>267</v>
      </c>
      <c r="J6965" s="271">
        <v>9158</v>
      </c>
      <c r="K6965" s="272">
        <v>15609</v>
      </c>
    </row>
    <row r="6966" spans="2:11" s="256" customFormat="1" ht="13.5" customHeight="1" x14ac:dyDescent="0.2">
      <c r="B6966" s="273"/>
      <c r="C6966" s="273"/>
      <c r="D6966" s="273"/>
      <c r="E6966" s="273"/>
      <c r="F6966" s="273">
        <v>2.1832280874524099</v>
      </c>
      <c r="G6966" s="273">
        <v>2.1909061182208802</v>
      </c>
      <c r="H6966" s="274">
        <v>3.2327411348561799</v>
      </c>
      <c r="I6966" s="275" t="s">
        <v>268</v>
      </c>
      <c r="J6966" s="271">
        <v>9158</v>
      </c>
      <c r="K6966" s="272">
        <v>11524</v>
      </c>
    </row>
    <row r="6967" spans="2:11" s="256" customFormat="1" ht="13.5" customHeight="1" x14ac:dyDescent="0.2">
      <c r="B6967" s="273"/>
      <c r="C6967" s="273"/>
      <c r="D6967" s="273"/>
      <c r="E6967" s="273"/>
      <c r="F6967" s="273">
        <v>0</v>
      </c>
      <c r="G6967" s="273">
        <v>0</v>
      </c>
      <c r="H6967" s="274"/>
      <c r="I6967" s="275" t="s">
        <v>269</v>
      </c>
      <c r="J6967" s="271">
        <v>9158</v>
      </c>
      <c r="K6967" s="272">
        <v>15745</v>
      </c>
    </row>
    <row r="6968" spans="2:11" s="256" customFormat="1" ht="13.5" customHeight="1" x14ac:dyDescent="0.2">
      <c r="B6968" s="273"/>
      <c r="C6968" s="273"/>
      <c r="D6968" s="273"/>
      <c r="E6968" s="273"/>
      <c r="F6968" s="273">
        <v>0</v>
      </c>
      <c r="G6968" s="273">
        <v>0</v>
      </c>
      <c r="H6968" s="274"/>
      <c r="I6968" s="275" t="s">
        <v>270</v>
      </c>
      <c r="J6968" s="271">
        <v>9158</v>
      </c>
      <c r="K6968" s="272">
        <v>15545</v>
      </c>
    </row>
    <row r="6969" spans="2:11" s="256" customFormat="1" ht="13.5" customHeight="1" x14ac:dyDescent="0.2">
      <c r="B6969" s="268"/>
      <c r="C6969" s="268"/>
      <c r="D6969" s="268"/>
      <c r="E6969" s="268"/>
      <c r="F6969" s="268">
        <v>8.6347626704442799</v>
      </c>
      <c r="G6969" s="268">
        <v>8.6126013898766605</v>
      </c>
      <c r="H6969" s="269"/>
      <c r="I6969" s="270" t="s">
        <v>238</v>
      </c>
      <c r="J6969" s="271">
        <v>9158</v>
      </c>
      <c r="K6969" s="272">
        <v>13595</v>
      </c>
    </row>
    <row r="6970" spans="2:11" s="256" customFormat="1" ht="13.5" customHeight="1" x14ac:dyDescent="0.2">
      <c r="B6970" s="273"/>
      <c r="C6970" s="273"/>
      <c r="D6970" s="273"/>
      <c r="E6970" s="273"/>
      <c r="F6970" s="273">
        <v>0</v>
      </c>
      <c r="G6970" s="273">
        <v>0</v>
      </c>
      <c r="H6970" s="274"/>
      <c r="I6970" s="275" t="s">
        <v>271</v>
      </c>
      <c r="J6970" s="271">
        <v>9158</v>
      </c>
      <c r="K6970" s="272">
        <v>15610</v>
      </c>
    </row>
    <row r="6971" spans="2:11" s="256" customFormat="1" ht="13.5" customHeight="1" x14ac:dyDescent="0.2">
      <c r="B6971" s="273"/>
      <c r="C6971" s="273"/>
      <c r="D6971" s="273"/>
      <c r="E6971" s="273"/>
      <c r="F6971" s="273">
        <v>4.1599810397087698</v>
      </c>
      <c r="G6971" s="273">
        <v>4.1533560861388397</v>
      </c>
      <c r="H6971" s="274"/>
      <c r="I6971" s="275" t="s">
        <v>246</v>
      </c>
      <c r="J6971" s="271">
        <v>9158</v>
      </c>
      <c r="K6971" s="272">
        <v>15611</v>
      </c>
    </row>
    <row r="6972" spans="2:11" s="256" customFormat="1" ht="13.5" customHeight="1" x14ac:dyDescent="0.2">
      <c r="B6972" s="273"/>
      <c r="C6972" s="273"/>
      <c r="D6972" s="273"/>
      <c r="E6972" s="273"/>
      <c r="F6972" s="273">
        <v>4.4747816307355199</v>
      </c>
      <c r="G6972" s="273">
        <v>4.4592453037378199</v>
      </c>
      <c r="H6972" s="274"/>
      <c r="I6972" s="275" t="s">
        <v>272</v>
      </c>
      <c r="J6972" s="271">
        <v>9158</v>
      </c>
      <c r="K6972" s="272">
        <v>15608</v>
      </c>
    </row>
    <row r="6973" spans="2:11" s="256" customFormat="1" ht="13.5" customHeight="1" x14ac:dyDescent="0.2">
      <c r="B6973" s="268"/>
      <c r="C6973" s="268"/>
      <c r="D6973" s="268"/>
      <c r="E6973" s="268"/>
      <c r="F6973" s="268">
        <v>0</v>
      </c>
      <c r="G6973" s="268">
        <v>0</v>
      </c>
      <c r="H6973" s="269"/>
      <c r="I6973" s="270" t="s">
        <v>273</v>
      </c>
      <c r="J6973" s="271">
        <v>9158</v>
      </c>
      <c r="K6973" s="272">
        <v>15584</v>
      </c>
    </row>
    <row r="6974" spans="2:11" s="256" customFormat="1" ht="13.5" customHeight="1" x14ac:dyDescent="0.2">
      <c r="B6974" s="268"/>
      <c r="C6974" s="268"/>
      <c r="D6974" s="268"/>
      <c r="E6974" s="268"/>
      <c r="F6974" s="268">
        <v>0</v>
      </c>
      <c r="G6974" s="268">
        <v>0</v>
      </c>
      <c r="H6974" s="269"/>
      <c r="I6974" s="270" t="s">
        <v>274</v>
      </c>
      <c r="J6974" s="271">
        <v>9158</v>
      </c>
      <c r="K6974" s="272">
        <v>17728</v>
      </c>
    </row>
    <row r="6975" spans="2:11" s="256" customFormat="1" ht="13.5" customHeight="1" x14ac:dyDescent="0.2">
      <c r="B6975" s="268"/>
      <c r="C6975" s="268"/>
      <c r="D6975" s="268"/>
      <c r="E6975" s="268"/>
      <c r="F6975" s="268">
        <v>0</v>
      </c>
      <c r="G6975" s="268">
        <v>0</v>
      </c>
      <c r="H6975" s="269"/>
      <c r="I6975" s="270" t="s">
        <v>275</v>
      </c>
      <c r="J6975" s="271">
        <v>9158</v>
      </c>
      <c r="K6975" s="272">
        <v>15624</v>
      </c>
    </row>
    <row r="6976" spans="2:11" s="256" customFormat="1" ht="13.5" customHeight="1" x14ac:dyDescent="0.2">
      <c r="B6976" s="268"/>
      <c r="C6976" s="268"/>
      <c r="D6976" s="268"/>
      <c r="E6976" s="268"/>
      <c r="F6976" s="268">
        <v>11.815073006267399</v>
      </c>
      <c r="G6976" s="268">
        <v>11.7897682486345</v>
      </c>
      <c r="H6976" s="269"/>
      <c r="I6976" s="270" t="s">
        <v>276</v>
      </c>
      <c r="J6976" s="271">
        <v>9158</v>
      </c>
      <c r="K6976" s="272">
        <v>15644</v>
      </c>
    </row>
    <row r="6977" spans="2:11" s="256" customFormat="1" ht="13.5" customHeight="1" x14ac:dyDescent="0.2">
      <c r="B6977" s="268"/>
      <c r="C6977" s="268"/>
      <c r="D6977" s="268">
        <v>32</v>
      </c>
      <c r="E6977" s="268">
        <v>0</v>
      </c>
      <c r="F6977" s="268">
        <v>27.152114059597196</v>
      </c>
      <c r="G6977" s="268">
        <v>27.170245475199497</v>
      </c>
      <c r="H6977" s="269">
        <v>3.1854697382267703</v>
      </c>
      <c r="I6977" s="270" t="s">
        <v>239</v>
      </c>
      <c r="J6977" s="271">
        <v>9158</v>
      </c>
      <c r="K6977" s="272">
        <v>15704</v>
      </c>
    </row>
    <row r="6978" spans="2:11" s="256" customFormat="1" ht="13.5" customHeight="1" x14ac:dyDescent="0.2">
      <c r="B6978" s="268"/>
      <c r="C6978" s="268"/>
      <c r="D6978" s="268"/>
      <c r="E6978" s="268"/>
      <c r="F6978" s="268">
        <v>0</v>
      </c>
      <c r="G6978" s="268">
        <v>0</v>
      </c>
      <c r="H6978" s="269"/>
      <c r="I6978" s="270" t="s">
        <v>277</v>
      </c>
      <c r="J6978" s="271">
        <v>9158</v>
      </c>
      <c r="K6978" s="272">
        <v>15749</v>
      </c>
    </row>
    <row r="6979" spans="2:11" s="256" customFormat="1" ht="13.5" customHeight="1" x14ac:dyDescent="0.2">
      <c r="B6979" s="268"/>
      <c r="C6979" s="268"/>
      <c r="D6979" s="268"/>
      <c r="E6979" s="268"/>
      <c r="F6979" s="268">
        <v>100</v>
      </c>
      <c r="G6979" s="268">
        <v>100</v>
      </c>
      <c r="H6979" s="269">
        <v>2.5590741887575099</v>
      </c>
      <c r="I6979" s="270" t="s">
        <v>278</v>
      </c>
      <c r="J6979" s="271">
        <v>9158</v>
      </c>
      <c r="K6979" s="272">
        <v>11258</v>
      </c>
    </row>
    <row r="6980" spans="2:11" s="256" customFormat="1" ht="13.5" customHeight="1" x14ac:dyDescent="0.2">
      <c r="B6980" s="268"/>
      <c r="C6980" s="268"/>
      <c r="D6980" s="268">
        <v>56</v>
      </c>
      <c r="E6980" s="268">
        <v>0</v>
      </c>
      <c r="F6980" s="268">
        <v>52.398050263691097</v>
      </c>
      <c r="G6980" s="268">
        <v>52.427384886289396</v>
      </c>
      <c r="H6980" s="269">
        <v>3.2332344497065804</v>
      </c>
      <c r="I6980" s="270" t="s">
        <v>240</v>
      </c>
      <c r="J6980" s="271">
        <v>9158</v>
      </c>
      <c r="K6980" s="272">
        <v>15705</v>
      </c>
    </row>
    <row r="6981" spans="2:11" s="256" customFormat="1" ht="13.5" customHeight="1" x14ac:dyDescent="0.2">
      <c r="B6981" s="268"/>
      <c r="C6981" s="268"/>
      <c r="D6981" s="268"/>
      <c r="E6981" s="268"/>
      <c r="F6981" s="268">
        <v>5.1107072996946794</v>
      </c>
      <c r="G6981" s="268">
        <v>5.1241057786486301</v>
      </c>
      <c r="H6981" s="269">
        <v>1.3809852200892898</v>
      </c>
      <c r="I6981" s="270" t="s">
        <v>279</v>
      </c>
      <c r="J6981" s="271">
        <v>9158</v>
      </c>
      <c r="K6981" s="272">
        <v>16144</v>
      </c>
    </row>
    <row r="6982" spans="2:11" s="256" customFormat="1" ht="13.5" customHeight="1" x14ac:dyDescent="0.2">
      <c r="B6982" s="273"/>
      <c r="C6982" s="273"/>
      <c r="D6982" s="273"/>
      <c r="E6982" s="273"/>
      <c r="F6982" s="273">
        <v>2.0055827511127302</v>
      </c>
      <c r="G6982" s="273">
        <v>2.0124984736729501</v>
      </c>
      <c r="H6982" s="274"/>
      <c r="I6982" s="275" t="s">
        <v>508</v>
      </c>
      <c r="J6982" s="271">
        <v>9158</v>
      </c>
      <c r="K6982" s="272">
        <v>12755</v>
      </c>
    </row>
    <row r="6983" spans="2:11" s="256" customFormat="1" ht="13.5" customHeight="1" x14ac:dyDescent="0.2">
      <c r="B6983" s="273"/>
      <c r="C6983" s="273"/>
      <c r="D6983" s="273"/>
      <c r="E6983" s="273"/>
      <c r="F6983" s="273">
        <v>0</v>
      </c>
      <c r="G6983" s="273">
        <v>0</v>
      </c>
      <c r="H6983" s="274"/>
      <c r="I6983" s="275" t="s">
        <v>509</v>
      </c>
      <c r="J6983" s="271">
        <v>9158</v>
      </c>
      <c r="K6983" s="272">
        <v>12359</v>
      </c>
    </row>
    <row r="6984" spans="2:11" s="256" customFormat="1" ht="26.25" customHeight="1" x14ac:dyDescent="0.2"/>
    <row r="6985" spans="2:11" s="256" customFormat="1" ht="13.5" customHeight="1" x14ac:dyDescent="0.2">
      <c r="B6985" s="257"/>
      <c r="C6985" s="258"/>
      <c r="D6985" s="258"/>
      <c r="E6985" s="258"/>
      <c r="F6985" s="258"/>
      <c r="G6985" s="259"/>
      <c r="H6985" s="260" t="s">
        <v>475</v>
      </c>
      <c r="I6985" s="261"/>
      <c r="J6985" s="262" t="s">
        <v>228</v>
      </c>
      <c r="K6985" s="262" t="s">
        <v>229</v>
      </c>
    </row>
    <row r="6986" spans="2:11" s="256" customFormat="1" ht="13.5" customHeight="1" x14ac:dyDescent="0.2">
      <c r="B6986" s="263"/>
      <c r="C6986" s="264"/>
      <c r="D6986" s="264"/>
      <c r="E6986" s="264"/>
      <c r="F6986" s="369" t="s">
        <v>717</v>
      </c>
      <c r="G6986" s="369"/>
      <c r="H6986" s="369"/>
      <c r="I6986" s="261"/>
      <c r="J6986" s="261"/>
      <c r="K6986" s="265"/>
    </row>
    <row r="6987" spans="2:11" s="256" customFormat="1" ht="13.5" customHeight="1" x14ac:dyDescent="0.2">
      <c r="B6987" s="367" t="s">
        <v>231</v>
      </c>
      <c r="C6987" s="367"/>
      <c r="D6987" s="367" t="s">
        <v>232</v>
      </c>
      <c r="E6987" s="367"/>
      <c r="F6987" s="266" t="s">
        <v>232</v>
      </c>
      <c r="G6987" s="266" t="s">
        <v>232</v>
      </c>
      <c r="H6987" s="368" t="s">
        <v>231</v>
      </c>
      <c r="I6987" s="267" t="s">
        <v>233</v>
      </c>
      <c r="J6987" s="261"/>
      <c r="K6987" s="265"/>
    </row>
    <row r="6988" spans="2:11" s="256" customFormat="1" ht="13.5" customHeight="1" x14ac:dyDescent="0.2">
      <c r="B6988" s="266" t="s">
        <v>234</v>
      </c>
      <c r="C6988" s="266" t="s">
        <v>235</v>
      </c>
      <c r="D6988" s="266" t="s">
        <v>234</v>
      </c>
      <c r="E6988" s="266" t="s">
        <v>235</v>
      </c>
      <c r="F6988" s="266" t="s">
        <v>592</v>
      </c>
      <c r="G6988" s="266" t="s">
        <v>594</v>
      </c>
      <c r="H6988" s="368"/>
      <c r="I6988" s="261"/>
      <c r="J6988" s="261"/>
      <c r="K6988" s="265"/>
    </row>
    <row r="6989" spans="2:11" s="256" customFormat="1" ht="13.5" customHeight="1" x14ac:dyDescent="0.2">
      <c r="B6989" s="268"/>
      <c r="C6989" s="268"/>
      <c r="D6989" s="268"/>
      <c r="E6989" s="268"/>
      <c r="F6989" s="268">
        <v>49.429985297561593</v>
      </c>
      <c r="G6989" s="268">
        <v>49.447264336128399</v>
      </c>
      <c r="H6989" s="269">
        <v>3.04376798411012</v>
      </c>
      <c r="I6989" s="270" t="s">
        <v>236</v>
      </c>
      <c r="J6989" s="271">
        <v>9166</v>
      </c>
      <c r="K6989" s="272">
        <v>13591</v>
      </c>
    </row>
    <row r="6990" spans="2:11" s="256" customFormat="1" ht="13.5" customHeight="1" x14ac:dyDescent="0.2">
      <c r="B6990" s="268"/>
      <c r="C6990" s="268"/>
      <c r="D6990" s="268"/>
      <c r="E6990" s="268"/>
      <c r="F6990" s="268">
        <v>49.429985297561593</v>
      </c>
      <c r="G6990" s="268">
        <v>49.447264336128399</v>
      </c>
      <c r="H6990" s="269">
        <v>3.04376798411012</v>
      </c>
      <c r="I6990" s="270" t="s">
        <v>250</v>
      </c>
      <c r="J6990" s="271">
        <v>9166</v>
      </c>
      <c r="K6990" s="272">
        <v>19967</v>
      </c>
    </row>
    <row r="6991" spans="2:11" s="256" customFormat="1" ht="13.5" customHeight="1" x14ac:dyDescent="0.2">
      <c r="B6991" s="273"/>
      <c r="C6991" s="273"/>
      <c r="D6991" s="273"/>
      <c r="E6991" s="273"/>
      <c r="F6991" s="273">
        <v>21.310769487444201</v>
      </c>
      <c r="G6991" s="273">
        <v>21.318173603273397</v>
      </c>
      <c r="H6991" s="274">
        <v>2.2487798242972898</v>
      </c>
      <c r="I6991" s="275" t="s">
        <v>251</v>
      </c>
      <c r="J6991" s="271">
        <v>9166</v>
      </c>
      <c r="K6991" s="272">
        <v>15744</v>
      </c>
    </row>
    <row r="6992" spans="2:11" s="256" customFormat="1" ht="13.5" customHeight="1" x14ac:dyDescent="0.2">
      <c r="B6992" s="273"/>
      <c r="C6992" s="273"/>
      <c r="D6992" s="273"/>
      <c r="E6992" s="273"/>
      <c r="F6992" s="273">
        <v>28.119215810117396</v>
      </c>
      <c r="G6992" s="273">
        <v>28.129090732854998</v>
      </c>
      <c r="H6992" s="274">
        <v>3.6462673401882899</v>
      </c>
      <c r="I6992" s="275" t="s">
        <v>252</v>
      </c>
      <c r="J6992" s="271">
        <v>9166</v>
      </c>
      <c r="K6992" s="272">
        <v>13462</v>
      </c>
    </row>
    <row r="6993" spans="2:11" s="256" customFormat="1" ht="13.5" customHeight="1" x14ac:dyDescent="0.2">
      <c r="B6993" s="273"/>
      <c r="C6993" s="273"/>
      <c r="D6993" s="273"/>
      <c r="E6993" s="273"/>
      <c r="F6993" s="273">
        <v>0</v>
      </c>
      <c r="G6993" s="273">
        <v>0</v>
      </c>
      <c r="H6993" s="274"/>
      <c r="I6993" s="275" t="s">
        <v>253</v>
      </c>
      <c r="J6993" s="271">
        <v>9166</v>
      </c>
      <c r="K6993" s="272">
        <v>15544</v>
      </c>
    </row>
    <row r="6994" spans="2:11" s="256" customFormat="1" ht="13.5" customHeight="1" x14ac:dyDescent="0.2">
      <c r="B6994" s="273"/>
      <c r="C6994" s="273"/>
      <c r="D6994" s="273"/>
      <c r="E6994" s="273"/>
      <c r="F6994" s="273">
        <v>0</v>
      </c>
      <c r="G6994" s="273">
        <v>0</v>
      </c>
      <c r="H6994" s="274"/>
      <c r="I6994" s="275" t="s">
        <v>254</v>
      </c>
      <c r="J6994" s="271">
        <v>9166</v>
      </c>
      <c r="K6994" s="272">
        <v>12978</v>
      </c>
    </row>
    <row r="6995" spans="2:11" s="256" customFormat="1" ht="13.5" customHeight="1" x14ac:dyDescent="0.2">
      <c r="B6995" s="268"/>
      <c r="C6995" s="268"/>
      <c r="D6995" s="268"/>
      <c r="E6995" s="268"/>
      <c r="F6995" s="268">
        <v>50.570014702438499</v>
      </c>
      <c r="G6995" s="268">
        <v>50.552735663871601</v>
      </c>
      <c r="H6995" s="269">
        <v>2.5603425844119201</v>
      </c>
      <c r="I6995" s="270" t="s">
        <v>237</v>
      </c>
      <c r="J6995" s="271">
        <v>9166</v>
      </c>
      <c r="K6995" s="272">
        <v>17726</v>
      </c>
    </row>
    <row r="6996" spans="2:11" s="256" customFormat="1" ht="13.5" customHeight="1" x14ac:dyDescent="0.2">
      <c r="B6996" s="273"/>
      <c r="C6996" s="273"/>
      <c r="D6996" s="273"/>
      <c r="E6996" s="273"/>
      <c r="F6996" s="273">
        <v>6.2430987062866095</v>
      </c>
      <c r="G6996" s="273">
        <v>6.2050078647623703</v>
      </c>
      <c r="H6996" s="274"/>
      <c r="I6996" s="275" t="s">
        <v>255</v>
      </c>
      <c r="J6996" s="271">
        <v>9166</v>
      </c>
      <c r="K6996" s="272">
        <v>17727</v>
      </c>
    </row>
    <row r="6997" spans="2:11" s="256" customFormat="1" ht="13.5" customHeight="1" x14ac:dyDescent="0.2">
      <c r="B6997" s="268"/>
      <c r="C6997" s="268"/>
      <c r="D6997" s="268"/>
      <c r="E6997" s="268"/>
      <c r="F6997" s="268">
        <v>44.326915996151797</v>
      </c>
      <c r="G6997" s="268">
        <v>44.347727799109194</v>
      </c>
      <c r="H6997" s="269">
        <v>2.9209467707663297</v>
      </c>
      <c r="I6997" s="270" t="s">
        <v>256</v>
      </c>
      <c r="J6997" s="271">
        <v>9166</v>
      </c>
      <c r="K6997" s="272">
        <v>13592</v>
      </c>
    </row>
    <row r="6998" spans="2:11" s="256" customFormat="1" ht="13.5" customHeight="1" x14ac:dyDescent="0.2">
      <c r="B6998" s="273"/>
      <c r="C6998" s="273"/>
      <c r="D6998" s="273"/>
      <c r="E6998" s="273"/>
      <c r="F6998" s="273">
        <v>26.436964151076001</v>
      </c>
      <c r="G6998" s="273">
        <v>26.449114803203496</v>
      </c>
      <c r="H6998" s="274">
        <v>0.53865846887739011</v>
      </c>
      <c r="I6998" s="275" t="s">
        <v>257</v>
      </c>
      <c r="J6998" s="271">
        <v>9166</v>
      </c>
      <c r="K6998" s="272">
        <v>11566</v>
      </c>
    </row>
    <row r="6999" spans="2:11" s="256" customFormat="1" ht="13.5" customHeight="1" x14ac:dyDescent="0.2">
      <c r="B6999" s="273"/>
      <c r="C6999" s="273"/>
      <c r="D6999" s="273"/>
      <c r="E6999" s="273"/>
      <c r="F6999" s="273">
        <v>13.019412664428099</v>
      </c>
      <c r="G6999" s="273">
        <v>13.0418087053497</v>
      </c>
      <c r="H6999" s="274">
        <v>7.6077310543684495</v>
      </c>
      <c r="I6999" s="275" t="s">
        <v>258</v>
      </c>
      <c r="J6999" s="271">
        <v>9166</v>
      </c>
      <c r="K6999" s="272">
        <v>13419</v>
      </c>
    </row>
    <row r="7000" spans="2:11" s="256" customFormat="1" ht="13.5" customHeight="1" x14ac:dyDescent="0.2">
      <c r="B7000" s="273"/>
      <c r="C7000" s="273"/>
      <c r="D7000" s="273"/>
      <c r="E7000" s="273"/>
      <c r="F7000" s="273">
        <v>0</v>
      </c>
      <c r="G7000" s="273">
        <v>0</v>
      </c>
      <c r="H7000" s="274"/>
      <c r="I7000" s="275" t="s">
        <v>259</v>
      </c>
      <c r="J7000" s="271">
        <v>9166</v>
      </c>
      <c r="K7000" s="272">
        <v>11568</v>
      </c>
    </row>
    <row r="7001" spans="2:11" s="256" customFormat="1" ht="13.5" customHeight="1" x14ac:dyDescent="0.2">
      <c r="B7001" s="273"/>
      <c r="C7001" s="273"/>
      <c r="D7001" s="273"/>
      <c r="E7001" s="273"/>
      <c r="F7001" s="273">
        <v>3.86002610671932</v>
      </c>
      <c r="G7001" s="273">
        <v>3.8461516442686503</v>
      </c>
      <c r="H7001" s="274">
        <v>3.8034465329397698</v>
      </c>
      <c r="I7001" s="275" t="s">
        <v>260</v>
      </c>
      <c r="J7001" s="271">
        <v>9166</v>
      </c>
      <c r="K7001" s="272">
        <v>12479</v>
      </c>
    </row>
    <row r="7002" spans="2:11" s="256" customFormat="1" ht="13.5" customHeight="1" x14ac:dyDescent="0.2">
      <c r="B7002" s="273"/>
      <c r="C7002" s="273"/>
      <c r="D7002" s="273"/>
      <c r="E7002" s="273"/>
      <c r="F7002" s="273">
        <v>1.01051307392845</v>
      </c>
      <c r="G7002" s="273">
        <v>1.0106526462874199</v>
      </c>
      <c r="H7002" s="274">
        <v>1.49080164819903</v>
      </c>
      <c r="I7002" s="275" t="s">
        <v>261</v>
      </c>
      <c r="J7002" s="271">
        <v>9166</v>
      </c>
      <c r="K7002" s="272">
        <v>12480</v>
      </c>
    </row>
    <row r="7003" spans="2:11" s="256" customFormat="1" ht="13.5" customHeight="1" x14ac:dyDescent="0.2">
      <c r="B7003" s="273"/>
      <c r="C7003" s="273"/>
      <c r="D7003" s="273"/>
      <c r="E7003" s="273"/>
      <c r="F7003" s="273">
        <v>0</v>
      </c>
      <c r="G7003" s="273">
        <v>0</v>
      </c>
      <c r="H7003" s="274"/>
      <c r="I7003" s="275" t="s">
        <v>262</v>
      </c>
      <c r="J7003" s="271">
        <v>9166</v>
      </c>
      <c r="K7003" s="272">
        <v>11578</v>
      </c>
    </row>
    <row r="7004" spans="2:11" s="256" customFormat="1" ht="13.5" customHeight="1" x14ac:dyDescent="0.2">
      <c r="B7004" s="273"/>
      <c r="C7004" s="273"/>
      <c r="D7004" s="273"/>
      <c r="E7004" s="273"/>
      <c r="F7004" s="273">
        <v>0</v>
      </c>
      <c r="G7004" s="273">
        <v>0</v>
      </c>
      <c r="H7004" s="274"/>
      <c r="I7004" s="275" t="s">
        <v>263</v>
      </c>
      <c r="J7004" s="271">
        <v>9166</v>
      </c>
      <c r="K7004" s="272">
        <v>12497</v>
      </c>
    </row>
    <row r="7005" spans="2:11" s="256" customFormat="1" ht="13.5" customHeight="1" x14ac:dyDescent="0.2">
      <c r="B7005" s="273"/>
      <c r="C7005" s="273"/>
      <c r="D7005" s="273"/>
      <c r="E7005" s="273"/>
      <c r="F7005" s="273">
        <v>0</v>
      </c>
      <c r="G7005" s="273">
        <v>0</v>
      </c>
      <c r="H7005" s="274"/>
      <c r="I7005" s="275" t="s">
        <v>264</v>
      </c>
      <c r="J7005" s="271">
        <v>9166</v>
      </c>
      <c r="K7005" s="272">
        <v>15546</v>
      </c>
    </row>
    <row r="7006" spans="2:11" s="256" customFormat="1" ht="13.5" customHeight="1" x14ac:dyDescent="0.2">
      <c r="B7006" s="273"/>
      <c r="C7006" s="273"/>
      <c r="D7006" s="273"/>
      <c r="E7006" s="273"/>
      <c r="F7006" s="273">
        <v>0</v>
      </c>
      <c r="G7006" s="273">
        <v>0</v>
      </c>
      <c r="H7006" s="274"/>
      <c r="I7006" s="275" t="s">
        <v>265</v>
      </c>
      <c r="J7006" s="271">
        <v>9166</v>
      </c>
      <c r="K7006" s="272">
        <v>12481</v>
      </c>
    </row>
    <row r="7007" spans="2:11" s="256" customFormat="1" ht="13.5" customHeight="1" x14ac:dyDescent="0.2">
      <c r="B7007" s="268"/>
      <c r="C7007" s="268"/>
      <c r="D7007" s="268"/>
      <c r="E7007" s="268"/>
      <c r="F7007" s="268">
        <v>0</v>
      </c>
      <c r="G7007" s="268">
        <v>0</v>
      </c>
      <c r="H7007" s="269"/>
      <c r="I7007" s="270" t="s">
        <v>266</v>
      </c>
      <c r="J7007" s="271">
        <v>9166</v>
      </c>
      <c r="K7007" s="272">
        <v>13594</v>
      </c>
    </row>
    <row r="7008" spans="2:11" s="256" customFormat="1" ht="13.5" customHeight="1" x14ac:dyDescent="0.2">
      <c r="B7008" s="273"/>
      <c r="C7008" s="273"/>
      <c r="D7008" s="273"/>
      <c r="E7008" s="273"/>
      <c r="F7008" s="273">
        <v>0</v>
      </c>
      <c r="G7008" s="273">
        <v>0</v>
      </c>
      <c r="H7008" s="274"/>
      <c r="I7008" s="275" t="s">
        <v>267</v>
      </c>
      <c r="J7008" s="271">
        <v>9166</v>
      </c>
      <c r="K7008" s="272">
        <v>15609</v>
      </c>
    </row>
    <row r="7009" spans="2:11" s="256" customFormat="1" ht="13.5" customHeight="1" x14ac:dyDescent="0.2">
      <c r="B7009" s="273"/>
      <c r="C7009" s="273"/>
      <c r="D7009" s="273"/>
      <c r="E7009" s="273"/>
      <c r="F7009" s="273">
        <v>0</v>
      </c>
      <c r="G7009" s="273">
        <v>0</v>
      </c>
      <c r="H7009" s="274"/>
      <c r="I7009" s="275" t="s">
        <v>268</v>
      </c>
      <c r="J7009" s="271">
        <v>9166</v>
      </c>
      <c r="K7009" s="272">
        <v>11524</v>
      </c>
    </row>
    <row r="7010" spans="2:11" s="256" customFormat="1" ht="13.5" customHeight="1" x14ac:dyDescent="0.2">
      <c r="B7010" s="273"/>
      <c r="C7010" s="273"/>
      <c r="D7010" s="273"/>
      <c r="E7010" s="273"/>
      <c r="F7010" s="273">
        <v>0</v>
      </c>
      <c r="G7010" s="273">
        <v>0</v>
      </c>
      <c r="H7010" s="274"/>
      <c r="I7010" s="275" t="s">
        <v>269</v>
      </c>
      <c r="J7010" s="271">
        <v>9166</v>
      </c>
      <c r="K7010" s="272">
        <v>15745</v>
      </c>
    </row>
    <row r="7011" spans="2:11" s="256" customFormat="1" ht="13.5" customHeight="1" x14ac:dyDescent="0.2">
      <c r="B7011" s="273"/>
      <c r="C7011" s="273"/>
      <c r="D7011" s="273"/>
      <c r="E7011" s="273"/>
      <c r="F7011" s="273">
        <v>0</v>
      </c>
      <c r="G7011" s="273">
        <v>0</v>
      </c>
      <c r="H7011" s="274"/>
      <c r="I7011" s="275" t="s">
        <v>270</v>
      </c>
      <c r="J7011" s="271">
        <v>9166</v>
      </c>
      <c r="K7011" s="272">
        <v>15545</v>
      </c>
    </row>
    <row r="7012" spans="2:11" s="256" customFormat="1" ht="13.5" customHeight="1" x14ac:dyDescent="0.2">
      <c r="B7012" s="268"/>
      <c r="C7012" s="268"/>
      <c r="D7012" s="268">
        <v>0</v>
      </c>
      <c r="E7012" s="268">
        <v>0</v>
      </c>
      <c r="F7012" s="268">
        <v>0</v>
      </c>
      <c r="G7012" s="268">
        <v>0</v>
      </c>
      <c r="H7012" s="269"/>
      <c r="I7012" s="270" t="s">
        <v>238</v>
      </c>
      <c r="J7012" s="271">
        <v>9166</v>
      </c>
      <c r="K7012" s="272">
        <v>13595</v>
      </c>
    </row>
    <row r="7013" spans="2:11" s="256" customFormat="1" ht="13.5" customHeight="1" x14ac:dyDescent="0.2">
      <c r="B7013" s="273"/>
      <c r="C7013" s="273"/>
      <c r="D7013" s="273"/>
      <c r="E7013" s="273"/>
      <c r="F7013" s="273">
        <v>0</v>
      </c>
      <c r="G7013" s="273">
        <v>0</v>
      </c>
      <c r="H7013" s="274"/>
      <c r="I7013" s="275" t="s">
        <v>271</v>
      </c>
      <c r="J7013" s="271">
        <v>9166</v>
      </c>
      <c r="K7013" s="272">
        <v>15610</v>
      </c>
    </row>
    <row r="7014" spans="2:11" s="256" customFormat="1" ht="13.5" customHeight="1" x14ac:dyDescent="0.2">
      <c r="B7014" s="273"/>
      <c r="C7014" s="273"/>
      <c r="D7014" s="273"/>
      <c r="E7014" s="273"/>
      <c r="F7014" s="273">
        <v>0</v>
      </c>
      <c r="G7014" s="273">
        <v>0</v>
      </c>
      <c r="H7014" s="274"/>
      <c r="I7014" s="275" t="s">
        <v>246</v>
      </c>
      <c r="J7014" s="271">
        <v>9166</v>
      </c>
      <c r="K7014" s="272">
        <v>15611</v>
      </c>
    </row>
    <row r="7015" spans="2:11" s="256" customFormat="1" ht="13.5" customHeight="1" x14ac:dyDescent="0.2">
      <c r="B7015" s="273"/>
      <c r="C7015" s="273"/>
      <c r="D7015" s="273"/>
      <c r="E7015" s="273"/>
      <c r="F7015" s="273">
        <v>0</v>
      </c>
      <c r="G7015" s="273">
        <v>0</v>
      </c>
      <c r="H7015" s="274"/>
      <c r="I7015" s="275" t="s">
        <v>272</v>
      </c>
      <c r="J7015" s="271">
        <v>9166</v>
      </c>
      <c r="K7015" s="272">
        <v>15608</v>
      </c>
    </row>
    <row r="7016" spans="2:11" s="256" customFormat="1" ht="13.5" customHeight="1" x14ac:dyDescent="0.2">
      <c r="B7016" s="268"/>
      <c r="C7016" s="268"/>
      <c r="D7016" s="268"/>
      <c r="E7016" s="268"/>
      <c r="F7016" s="268">
        <v>0</v>
      </c>
      <c r="G7016" s="268">
        <v>0</v>
      </c>
      <c r="H7016" s="269"/>
      <c r="I7016" s="270" t="s">
        <v>273</v>
      </c>
      <c r="J7016" s="271">
        <v>9166</v>
      </c>
      <c r="K7016" s="272">
        <v>15584</v>
      </c>
    </row>
    <row r="7017" spans="2:11" s="256" customFormat="1" ht="13.5" customHeight="1" x14ac:dyDescent="0.2">
      <c r="B7017" s="268"/>
      <c r="C7017" s="268"/>
      <c r="D7017" s="268"/>
      <c r="E7017" s="268"/>
      <c r="F7017" s="268">
        <v>0</v>
      </c>
      <c r="G7017" s="268">
        <v>0</v>
      </c>
      <c r="H7017" s="269"/>
      <c r="I7017" s="270" t="s">
        <v>274</v>
      </c>
      <c r="J7017" s="271">
        <v>9166</v>
      </c>
      <c r="K7017" s="272">
        <v>17728</v>
      </c>
    </row>
    <row r="7018" spans="2:11" s="256" customFormat="1" ht="13.5" customHeight="1" x14ac:dyDescent="0.2">
      <c r="B7018" s="268"/>
      <c r="C7018" s="268"/>
      <c r="D7018" s="268"/>
      <c r="E7018" s="268"/>
      <c r="F7018" s="268">
        <v>0</v>
      </c>
      <c r="G7018" s="268">
        <v>0</v>
      </c>
      <c r="H7018" s="269"/>
      <c r="I7018" s="270" t="s">
        <v>275</v>
      </c>
      <c r="J7018" s="271">
        <v>9166</v>
      </c>
      <c r="K7018" s="272">
        <v>15624</v>
      </c>
    </row>
    <row r="7019" spans="2:11" s="256" customFormat="1" ht="13.5" customHeight="1" x14ac:dyDescent="0.2">
      <c r="B7019" s="268"/>
      <c r="C7019" s="268"/>
      <c r="D7019" s="268"/>
      <c r="E7019" s="268"/>
      <c r="F7019" s="268">
        <v>6.2430987062866095</v>
      </c>
      <c r="G7019" s="268">
        <v>6.2050078647623703</v>
      </c>
      <c r="H7019" s="269"/>
      <c r="I7019" s="270" t="s">
        <v>276</v>
      </c>
      <c r="J7019" s="271">
        <v>9166</v>
      </c>
      <c r="K7019" s="272">
        <v>15644</v>
      </c>
    </row>
    <row r="7020" spans="2:11" s="256" customFormat="1" ht="13.5" customHeight="1" x14ac:dyDescent="0.2">
      <c r="B7020" s="268"/>
      <c r="C7020" s="268"/>
      <c r="D7020" s="268">
        <v>37</v>
      </c>
      <c r="E7020" s="268">
        <v>31</v>
      </c>
      <c r="F7020" s="268">
        <v>32.989754990765093</v>
      </c>
      <c r="G7020" s="268">
        <v>32.985895023411096</v>
      </c>
      <c r="H7020" s="269">
        <v>3.59863405297093</v>
      </c>
      <c r="I7020" s="270" t="s">
        <v>239</v>
      </c>
      <c r="J7020" s="271">
        <v>9166</v>
      </c>
      <c r="K7020" s="272">
        <v>15704</v>
      </c>
    </row>
    <row r="7021" spans="2:11" s="256" customFormat="1" ht="13.5" customHeight="1" x14ac:dyDescent="0.2">
      <c r="B7021" s="268"/>
      <c r="C7021" s="268"/>
      <c r="D7021" s="268"/>
      <c r="E7021" s="268"/>
      <c r="F7021" s="268">
        <v>0</v>
      </c>
      <c r="G7021" s="268">
        <v>0</v>
      </c>
      <c r="H7021" s="269"/>
      <c r="I7021" s="270" t="s">
        <v>277</v>
      </c>
      <c r="J7021" s="271">
        <v>9166</v>
      </c>
      <c r="K7021" s="272">
        <v>15749</v>
      </c>
    </row>
    <row r="7022" spans="2:11" s="256" customFormat="1" ht="13.5" customHeight="1" x14ac:dyDescent="0.2">
      <c r="B7022" s="268"/>
      <c r="C7022" s="268"/>
      <c r="D7022" s="268"/>
      <c r="E7022" s="268"/>
      <c r="F7022" s="268">
        <v>100</v>
      </c>
      <c r="G7022" s="268">
        <v>100</v>
      </c>
      <c r="H7022" s="269">
        <v>2.7992996884074199</v>
      </c>
      <c r="I7022" s="270" t="s">
        <v>278</v>
      </c>
      <c r="J7022" s="271">
        <v>9166</v>
      </c>
      <c r="K7022" s="272">
        <v>11258</v>
      </c>
    </row>
    <row r="7023" spans="2:11" s="256" customFormat="1" ht="13.5" customHeight="1" x14ac:dyDescent="0.2">
      <c r="B7023" s="268"/>
      <c r="C7023" s="268"/>
      <c r="D7023" s="268">
        <v>65</v>
      </c>
      <c r="E7023" s="268">
        <v>59</v>
      </c>
      <c r="F7023" s="268">
        <v>60.767146302948298</v>
      </c>
      <c r="G7023" s="268">
        <v>60.809097111826496</v>
      </c>
      <c r="H7023" s="269">
        <v>2.6529452663138402</v>
      </c>
      <c r="I7023" s="270" t="s">
        <v>240</v>
      </c>
      <c r="J7023" s="271">
        <v>9166</v>
      </c>
      <c r="K7023" s="272">
        <v>15705</v>
      </c>
    </row>
    <row r="7024" spans="2:11" s="256" customFormat="1" ht="13.5" customHeight="1" x14ac:dyDescent="0.2">
      <c r="B7024" s="268"/>
      <c r="C7024" s="268"/>
      <c r="D7024" s="268"/>
      <c r="E7024" s="268"/>
      <c r="F7024" s="268">
        <v>0</v>
      </c>
      <c r="G7024" s="268">
        <v>0</v>
      </c>
      <c r="H7024" s="269"/>
      <c r="I7024" s="270" t="s">
        <v>279</v>
      </c>
      <c r="J7024" s="271">
        <v>9166</v>
      </c>
      <c r="K7024" s="272">
        <v>16144</v>
      </c>
    </row>
    <row r="7025" spans="2:11" s="256" customFormat="1" ht="13.5" customHeight="1" x14ac:dyDescent="0.2">
      <c r="B7025" s="273"/>
      <c r="C7025" s="273"/>
      <c r="D7025" s="273"/>
      <c r="E7025" s="273"/>
      <c r="F7025" s="273">
        <v>0</v>
      </c>
      <c r="G7025" s="273">
        <v>0</v>
      </c>
      <c r="H7025" s="274"/>
      <c r="I7025" s="275" t="s">
        <v>508</v>
      </c>
      <c r="J7025" s="271">
        <v>9166</v>
      </c>
      <c r="K7025" s="272">
        <v>12755</v>
      </c>
    </row>
    <row r="7026" spans="2:11" s="256" customFormat="1" ht="13.5" customHeight="1" x14ac:dyDescent="0.2">
      <c r="B7026" s="273"/>
      <c r="C7026" s="273"/>
      <c r="D7026" s="273"/>
      <c r="E7026" s="273"/>
      <c r="F7026" s="273">
        <v>0</v>
      </c>
      <c r="G7026" s="273">
        <v>0</v>
      </c>
      <c r="H7026" s="274"/>
      <c r="I7026" s="275" t="s">
        <v>509</v>
      </c>
      <c r="J7026" s="271">
        <v>9166</v>
      </c>
      <c r="K7026" s="272">
        <v>12359</v>
      </c>
    </row>
    <row r="7027" spans="2:11" s="256" customFormat="1" ht="26.25" customHeight="1" x14ac:dyDescent="0.2"/>
    <row r="7028" spans="2:11" s="256" customFormat="1" ht="13.5" customHeight="1" x14ac:dyDescent="0.2">
      <c r="B7028" s="257"/>
      <c r="C7028" s="258"/>
      <c r="D7028" s="258"/>
      <c r="E7028" s="258"/>
      <c r="F7028" s="258"/>
      <c r="G7028" s="259"/>
      <c r="H7028" s="260" t="s">
        <v>476</v>
      </c>
      <c r="I7028" s="261"/>
      <c r="J7028" s="262" t="s">
        <v>228</v>
      </c>
      <c r="K7028" s="262" t="s">
        <v>229</v>
      </c>
    </row>
    <row r="7029" spans="2:11" s="256" customFormat="1" ht="13.5" customHeight="1" x14ac:dyDescent="0.2">
      <c r="B7029" s="263"/>
      <c r="C7029" s="264"/>
      <c r="D7029" s="264"/>
      <c r="E7029" s="264"/>
      <c r="F7029" s="369" t="s">
        <v>718</v>
      </c>
      <c r="G7029" s="369"/>
      <c r="H7029" s="369"/>
      <c r="I7029" s="261"/>
      <c r="J7029" s="261"/>
      <c r="K7029" s="265"/>
    </row>
    <row r="7030" spans="2:11" s="256" customFormat="1" ht="13.5" customHeight="1" x14ac:dyDescent="0.2">
      <c r="B7030" s="367" t="s">
        <v>231</v>
      </c>
      <c r="C7030" s="367"/>
      <c r="D7030" s="367" t="s">
        <v>232</v>
      </c>
      <c r="E7030" s="367"/>
      <c r="F7030" s="266" t="s">
        <v>232</v>
      </c>
      <c r="G7030" s="266" t="s">
        <v>232</v>
      </c>
      <c r="H7030" s="368" t="s">
        <v>231</v>
      </c>
      <c r="I7030" s="267" t="s">
        <v>233</v>
      </c>
      <c r="J7030" s="261"/>
      <c r="K7030" s="265"/>
    </row>
    <row r="7031" spans="2:11" s="256" customFormat="1" ht="13.5" customHeight="1" x14ac:dyDescent="0.2">
      <c r="B7031" s="266" t="s">
        <v>234</v>
      </c>
      <c r="C7031" s="266" t="s">
        <v>235</v>
      </c>
      <c r="D7031" s="266" t="s">
        <v>234</v>
      </c>
      <c r="E7031" s="266" t="s">
        <v>235</v>
      </c>
      <c r="F7031" s="266" t="s">
        <v>592</v>
      </c>
      <c r="G7031" s="266" t="s">
        <v>594</v>
      </c>
      <c r="H7031" s="368"/>
      <c r="I7031" s="261"/>
      <c r="J7031" s="261"/>
      <c r="K7031" s="265"/>
    </row>
    <row r="7032" spans="2:11" s="256" customFormat="1" ht="13.5" customHeight="1" x14ac:dyDescent="0.2">
      <c r="B7032" s="268"/>
      <c r="C7032" s="268"/>
      <c r="D7032" s="268"/>
      <c r="E7032" s="268"/>
      <c r="F7032" s="268">
        <v>36.987230156240592</v>
      </c>
      <c r="G7032" s="268">
        <v>37.026666887713098</v>
      </c>
      <c r="H7032" s="269">
        <v>3.6976342172620202</v>
      </c>
      <c r="I7032" s="270" t="s">
        <v>236</v>
      </c>
      <c r="J7032" s="271">
        <v>9174</v>
      </c>
      <c r="K7032" s="272">
        <v>13591</v>
      </c>
    </row>
    <row r="7033" spans="2:11" s="256" customFormat="1" ht="13.5" customHeight="1" x14ac:dyDescent="0.2">
      <c r="B7033" s="268"/>
      <c r="C7033" s="268"/>
      <c r="D7033" s="268"/>
      <c r="E7033" s="268"/>
      <c r="F7033" s="268">
        <v>36.987230156240592</v>
      </c>
      <c r="G7033" s="268">
        <v>37.026666887713098</v>
      </c>
      <c r="H7033" s="269">
        <v>3.6976342172620202</v>
      </c>
      <c r="I7033" s="270" t="s">
        <v>250</v>
      </c>
      <c r="J7033" s="271">
        <v>9174</v>
      </c>
      <c r="K7033" s="272">
        <v>19967</v>
      </c>
    </row>
    <row r="7034" spans="2:11" s="256" customFormat="1" ht="13.5" customHeight="1" x14ac:dyDescent="0.2">
      <c r="B7034" s="273"/>
      <c r="C7034" s="273"/>
      <c r="D7034" s="273"/>
      <c r="E7034" s="273"/>
      <c r="F7034" s="273">
        <v>8.6892927904632913</v>
      </c>
      <c r="G7034" s="273">
        <v>8.6984068675992905</v>
      </c>
      <c r="H7034" s="274">
        <v>5.0142429518169491</v>
      </c>
      <c r="I7034" s="275" t="s">
        <v>251</v>
      </c>
      <c r="J7034" s="271">
        <v>9174</v>
      </c>
      <c r="K7034" s="272">
        <v>15744</v>
      </c>
    </row>
    <row r="7035" spans="2:11" s="256" customFormat="1" ht="13.5" customHeight="1" x14ac:dyDescent="0.2">
      <c r="B7035" s="273"/>
      <c r="C7035" s="273"/>
      <c r="D7035" s="273"/>
      <c r="E7035" s="273"/>
      <c r="F7035" s="273">
        <v>28.297937365777297</v>
      </c>
      <c r="G7035" s="273">
        <v>28.328260020113802</v>
      </c>
      <c r="H7035" s="274">
        <v>3.2933503771661399</v>
      </c>
      <c r="I7035" s="275" t="s">
        <v>252</v>
      </c>
      <c r="J7035" s="271">
        <v>9174</v>
      </c>
      <c r="K7035" s="272">
        <v>13462</v>
      </c>
    </row>
    <row r="7036" spans="2:11" s="256" customFormat="1" ht="13.5" customHeight="1" x14ac:dyDescent="0.2">
      <c r="B7036" s="273"/>
      <c r="C7036" s="273"/>
      <c r="D7036" s="273"/>
      <c r="E7036" s="273"/>
      <c r="F7036" s="273">
        <v>0</v>
      </c>
      <c r="G7036" s="273">
        <v>0</v>
      </c>
      <c r="H7036" s="274"/>
      <c r="I7036" s="275" t="s">
        <v>253</v>
      </c>
      <c r="J7036" s="271">
        <v>9174</v>
      </c>
      <c r="K7036" s="272">
        <v>15544</v>
      </c>
    </row>
    <row r="7037" spans="2:11" s="256" customFormat="1" ht="13.5" customHeight="1" x14ac:dyDescent="0.2">
      <c r="B7037" s="273"/>
      <c r="C7037" s="273"/>
      <c r="D7037" s="273"/>
      <c r="E7037" s="273"/>
      <c r="F7037" s="273">
        <v>0</v>
      </c>
      <c r="G7037" s="273">
        <v>0</v>
      </c>
      <c r="H7037" s="274"/>
      <c r="I7037" s="275" t="s">
        <v>254</v>
      </c>
      <c r="J7037" s="271">
        <v>9174</v>
      </c>
      <c r="K7037" s="272">
        <v>12978</v>
      </c>
    </row>
    <row r="7038" spans="2:11" s="256" customFormat="1" ht="13.5" customHeight="1" x14ac:dyDescent="0.2">
      <c r="B7038" s="268"/>
      <c r="C7038" s="268"/>
      <c r="D7038" s="268"/>
      <c r="E7038" s="268"/>
      <c r="F7038" s="268">
        <v>39.236869721794299</v>
      </c>
      <c r="G7038" s="268">
        <v>39.236827829991199</v>
      </c>
      <c r="H7038" s="269">
        <v>2.0724688194214798</v>
      </c>
      <c r="I7038" s="270" t="s">
        <v>237</v>
      </c>
      <c r="J7038" s="271">
        <v>9174</v>
      </c>
      <c r="K7038" s="272">
        <v>17726</v>
      </c>
    </row>
    <row r="7039" spans="2:11" s="256" customFormat="1" ht="13.5" customHeight="1" x14ac:dyDescent="0.2">
      <c r="B7039" s="273"/>
      <c r="C7039" s="273"/>
      <c r="D7039" s="273"/>
      <c r="E7039" s="273"/>
      <c r="F7039" s="273">
        <v>2.0456817933602305</v>
      </c>
      <c r="G7039" s="273">
        <v>1.9855420461215398</v>
      </c>
      <c r="H7039" s="274"/>
      <c r="I7039" s="275" t="s">
        <v>255</v>
      </c>
      <c r="J7039" s="271">
        <v>9174</v>
      </c>
      <c r="K7039" s="272">
        <v>17727</v>
      </c>
    </row>
    <row r="7040" spans="2:11" s="256" customFormat="1" ht="13.5" customHeight="1" x14ac:dyDescent="0.2">
      <c r="B7040" s="268"/>
      <c r="C7040" s="268"/>
      <c r="D7040" s="268"/>
      <c r="E7040" s="268"/>
      <c r="F7040" s="268">
        <v>37.191187928434104</v>
      </c>
      <c r="G7040" s="268">
        <v>37.251285783869697</v>
      </c>
      <c r="H7040" s="269">
        <v>2.1864638802771696</v>
      </c>
      <c r="I7040" s="270" t="s">
        <v>256</v>
      </c>
      <c r="J7040" s="271">
        <v>9174</v>
      </c>
      <c r="K7040" s="272">
        <v>13592</v>
      </c>
    </row>
    <row r="7041" spans="2:11" s="256" customFormat="1" ht="13.5" customHeight="1" x14ac:dyDescent="0.2">
      <c r="B7041" s="273"/>
      <c r="C7041" s="273"/>
      <c r="D7041" s="273"/>
      <c r="E7041" s="273"/>
      <c r="F7041" s="273">
        <v>17.511795469721797</v>
      </c>
      <c r="G7041" s="273">
        <v>17.540341277136296</v>
      </c>
      <c r="H7041" s="274">
        <v>0.35731959874110703</v>
      </c>
      <c r="I7041" s="275" t="s">
        <v>257</v>
      </c>
      <c r="J7041" s="271">
        <v>9174</v>
      </c>
      <c r="K7041" s="272">
        <v>11566</v>
      </c>
    </row>
    <row r="7042" spans="2:11" s="256" customFormat="1" ht="13.5" customHeight="1" x14ac:dyDescent="0.2">
      <c r="B7042" s="273"/>
      <c r="C7042" s="273"/>
      <c r="D7042" s="273"/>
      <c r="E7042" s="273"/>
      <c r="F7042" s="273">
        <v>15.8169722775085</v>
      </c>
      <c r="G7042" s="273">
        <v>15.8541187296098</v>
      </c>
      <c r="H7042" s="274">
        <v>3.9720860234864102</v>
      </c>
      <c r="I7042" s="275" t="s">
        <v>258</v>
      </c>
      <c r="J7042" s="271">
        <v>9174</v>
      </c>
      <c r="K7042" s="272">
        <v>13419</v>
      </c>
    </row>
    <row r="7043" spans="2:11" s="256" customFormat="1" ht="13.5" customHeight="1" x14ac:dyDescent="0.2">
      <c r="B7043" s="273"/>
      <c r="C7043" s="273"/>
      <c r="D7043" s="273"/>
      <c r="E7043" s="273"/>
      <c r="F7043" s="273">
        <v>0</v>
      </c>
      <c r="G7043" s="273">
        <v>0</v>
      </c>
      <c r="H7043" s="274"/>
      <c r="I7043" s="275" t="s">
        <v>259</v>
      </c>
      <c r="J7043" s="271">
        <v>9174</v>
      </c>
      <c r="K7043" s="272">
        <v>11568</v>
      </c>
    </row>
    <row r="7044" spans="2:11" s="256" customFormat="1" ht="13.5" customHeight="1" x14ac:dyDescent="0.2">
      <c r="B7044" s="273"/>
      <c r="C7044" s="273"/>
      <c r="D7044" s="273"/>
      <c r="E7044" s="273"/>
      <c r="F7044" s="273">
        <v>2.84194893425606</v>
      </c>
      <c r="G7044" s="273">
        <v>2.8349999400893</v>
      </c>
      <c r="H7044" s="274">
        <v>3.7918881575368597</v>
      </c>
      <c r="I7044" s="275" t="s">
        <v>260</v>
      </c>
      <c r="J7044" s="271">
        <v>9174</v>
      </c>
      <c r="K7044" s="272">
        <v>12479</v>
      </c>
    </row>
    <row r="7045" spans="2:11" s="256" customFormat="1" ht="13.5" customHeight="1" x14ac:dyDescent="0.2">
      <c r="B7045" s="273"/>
      <c r="C7045" s="273"/>
      <c r="D7045" s="273"/>
      <c r="E7045" s="273"/>
      <c r="F7045" s="273">
        <v>1.0204712469477599</v>
      </c>
      <c r="G7045" s="273">
        <v>1.0218258370342299</v>
      </c>
      <c r="H7045" s="274">
        <v>1.4279229508023099</v>
      </c>
      <c r="I7045" s="275" t="s">
        <v>261</v>
      </c>
      <c r="J7045" s="271">
        <v>9174</v>
      </c>
      <c r="K7045" s="272">
        <v>12480</v>
      </c>
    </row>
    <row r="7046" spans="2:11" s="256" customFormat="1" ht="13.5" customHeight="1" x14ac:dyDescent="0.2">
      <c r="B7046" s="273"/>
      <c r="C7046" s="273"/>
      <c r="D7046" s="273"/>
      <c r="E7046" s="273"/>
      <c r="F7046" s="273">
        <v>0</v>
      </c>
      <c r="G7046" s="273">
        <v>0</v>
      </c>
      <c r="H7046" s="274"/>
      <c r="I7046" s="275" t="s">
        <v>262</v>
      </c>
      <c r="J7046" s="271">
        <v>9174</v>
      </c>
      <c r="K7046" s="272">
        <v>11578</v>
      </c>
    </row>
    <row r="7047" spans="2:11" s="256" customFormat="1" ht="13.5" customHeight="1" x14ac:dyDescent="0.2">
      <c r="B7047" s="273"/>
      <c r="C7047" s="273"/>
      <c r="D7047" s="273"/>
      <c r="E7047" s="273"/>
      <c r="F7047" s="273">
        <v>0</v>
      </c>
      <c r="G7047" s="273">
        <v>0</v>
      </c>
      <c r="H7047" s="274"/>
      <c r="I7047" s="275" t="s">
        <v>263</v>
      </c>
      <c r="J7047" s="271">
        <v>9174</v>
      </c>
      <c r="K7047" s="272">
        <v>12497</v>
      </c>
    </row>
    <row r="7048" spans="2:11" s="256" customFormat="1" ht="13.5" customHeight="1" x14ac:dyDescent="0.2">
      <c r="B7048" s="273"/>
      <c r="C7048" s="273"/>
      <c r="D7048" s="273"/>
      <c r="E7048" s="273"/>
      <c r="F7048" s="273">
        <v>0</v>
      </c>
      <c r="G7048" s="273">
        <v>0</v>
      </c>
      <c r="H7048" s="274"/>
      <c r="I7048" s="275" t="s">
        <v>264</v>
      </c>
      <c r="J7048" s="271">
        <v>9174</v>
      </c>
      <c r="K7048" s="272">
        <v>15546</v>
      </c>
    </row>
    <row r="7049" spans="2:11" s="256" customFormat="1" ht="13.5" customHeight="1" x14ac:dyDescent="0.2">
      <c r="B7049" s="273"/>
      <c r="C7049" s="273"/>
      <c r="D7049" s="273"/>
      <c r="E7049" s="273"/>
      <c r="F7049" s="273">
        <v>0</v>
      </c>
      <c r="G7049" s="273">
        <v>0</v>
      </c>
      <c r="H7049" s="274"/>
      <c r="I7049" s="275" t="s">
        <v>265</v>
      </c>
      <c r="J7049" s="271">
        <v>9174</v>
      </c>
      <c r="K7049" s="272">
        <v>12481</v>
      </c>
    </row>
    <row r="7050" spans="2:11" s="256" customFormat="1" ht="13.5" customHeight="1" x14ac:dyDescent="0.2">
      <c r="B7050" s="268"/>
      <c r="C7050" s="268"/>
      <c r="D7050" s="268"/>
      <c r="E7050" s="268"/>
      <c r="F7050" s="268">
        <v>1.2390999021386999</v>
      </c>
      <c r="G7050" s="268">
        <v>1.2487570612290699</v>
      </c>
      <c r="H7050" s="269"/>
      <c r="I7050" s="270" t="s">
        <v>266</v>
      </c>
      <c r="J7050" s="271">
        <v>9174</v>
      </c>
      <c r="K7050" s="272">
        <v>13594</v>
      </c>
    </row>
    <row r="7051" spans="2:11" s="256" customFormat="1" ht="13.5" customHeight="1" x14ac:dyDescent="0.2">
      <c r="B7051" s="273"/>
      <c r="C7051" s="273"/>
      <c r="D7051" s="273"/>
      <c r="E7051" s="273"/>
      <c r="F7051" s="273">
        <v>0</v>
      </c>
      <c r="G7051" s="273">
        <v>0</v>
      </c>
      <c r="H7051" s="274"/>
      <c r="I7051" s="275" t="s">
        <v>267</v>
      </c>
      <c r="J7051" s="271">
        <v>9174</v>
      </c>
      <c r="K7051" s="272">
        <v>15609</v>
      </c>
    </row>
    <row r="7052" spans="2:11" s="256" customFormat="1" ht="13.5" customHeight="1" x14ac:dyDescent="0.2">
      <c r="B7052" s="273"/>
      <c r="C7052" s="273"/>
      <c r="D7052" s="273"/>
      <c r="E7052" s="273"/>
      <c r="F7052" s="273">
        <v>0</v>
      </c>
      <c r="G7052" s="273">
        <v>0</v>
      </c>
      <c r="H7052" s="274"/>
      <c r="I7052" s="275" t="s">
        <v>268</v>
      </c>
      <c r="J7052" s="271">
        <v>9174</v>
      </c>
      <c r="K7052" s="272">
        <v>11524</v>
      </c>
    </row>
    <row r="7053" spans="2:11" s="256" customFormat="1" ht="13.5" customHeight="1" x14ac:dyDescent="0.2">
      <c r="B7053" s="273"/>
      <c r="C7053" s="273"/>
      <c r="D7053" s="273"/>
      <c r="E7053" s="273"/>
      <c r="F7053" s="273">
        <v>0</v>
      </c>
      <c r="G7053" s="273">
        <v>0</v>
      </c>
      <c r="H7053" s="274"/>
      <c r="I7053" s="275" t="s">
        <v>269</v>
      </c>
      <c r="J7053" s="271">
        <v>9174</v>
      </c>
      <c r="K7053" s="272">
        <v>15745</v>
      </c>
    </row>
    <row r="7054" spans="2:11" s="256" customFormat="1" ht="13.5" customHeight="1" x14ac:dyDescent="0.2">
      <c r="B7054" s="273"/>
      <c r="C7054" s="273"/>
      <c r="D7054" s="273"/>
      <c r="E7054" s="273"/>
      <c r="F7054" s="273">
        <v>0</v>
      </c>
      <c r="G7054" s="273">
        <v>0</v>
      </c>
      <c r="H7054" s="274"/>
      <c r="I7054" s="275" t="s">
        <v>270</v>
      </c>
      <c r="J7054" s="271">
        <v>9174</v>
      </c>
      <c r="K7054" s="272">
        <v>15545</v>
      </c>
    </row>
    <row r="7055" spans="2:11" s="256" customFormat="1" ht="13.5" customHeight="1" x14ac:dyDescent="0.2">
      <c r="B7055" s="268"/>
      <c r="C7055" s="268"/>
      <c r="D7055" s="268"/>
      <c r="E7055" s="268"/>
      <c r="F7055" s="268">
        <v>22.5368002198264</v>
      </c>
      <c r="G7055" s="268">
        <v>22.4877482210666</v>
      </c>
      <c r="H7055" s="269"/>
      <c r="I7055" s="270" t="s">
        <v>238</v>
      </c>
      <c r="J7055" s="271">
        <v>9174</v>
      </c>
      <c r="K7055" s="272">
        <v>13595</v>
      </c>
    </row>
    <row r="7056" spans="2:11" s="256" customFormat="1" ht="13.5" customHeight="1" x14ac:dyDescent="0.2">
      <c r="B7056" s="273"/>
      <c r="C7056" s="273"/>
      <c r="D7056" s="273"/>
      <c r="E7056" s="273"/>
      <c r="F7056" s="273">
        <v>0</v>
      </c>
      <c r="G7056" s="273">
        <v>0</v>
      </c>
      <c r="H7056" s="274"/>
      <c r="I7056" s="275" t="s">
        <v>271</v>
      </c>
      <c r="J7056" s="271">
        <v>9174</v>
      </c>
      <c r="K7056" s="272">
        <v>15610</v>
      </c>
    </row>
    <row r="7057" spans="2:11" s="256" customFormat="1" ht="13.5" customHeight="1" x14ac:dyDescent="0.2">
      <c r="B7057" s="273"/>
      <c r="C7057" s="273"/>
      <c r="D7057" s="273"/>
      <c r="E7057" s="273"/>
      <c r="F7057" s="273">
        <v>10.977890694233402</v>
      </c>
      <c r="G7057" s="273">
        <v>10.992267090425301</v>
      </c>
      <c r="H7057" s="274"/>
      <c r="I7057" s="275" t="s">
        <v>246</v>
      </c>
      <c r="J7057" s="271">
        <v>9174</v>
      </c>
      <c r="K7057" s="272">
        <v>15611</v>
      </c>
    </row>
    <row r="7058" spans="2:11" s="256" customFormat="1" ht="13.5" customHeight="1" x14ac:dyDescent="0.2">
      <c r="B7058" s="273"/>
      <c r="C7058" s="273"/>
      <c r="D7058" s="273"/>
      <c r="E7058" s="273"/>
      <c r="F7058" s="273">
        <v>11.558909525593</v>
      </c>
      <c r="G7058" s="273">
        <v>11.495481130641299</v>
      </c>
      <c r="H7058" s="274"/>
      <c r="I7058" s="275" t="s">
        <v>272</v>
      </c>
      <c r="J7058" s="271">
        <v>9174</v>
      </c>
      <c r="K7058" s="272">
        <v>15608</v>
      </c>
    </row>
    <row r="7059" spans="2:11" s="256" customFormat="1" ht="13.5" customHeight="1" x14ac:dyDescent="0.2">
      <c r="B7059" s="268"/>
      <c r="C7059" s="268"/>
      <c r="D7059" s="268"/>
      <c r="E7059" s="268"/>
      <c r="F7059" s="268">
        <v>0</v>
      </c>
      <c r="G7059" s="268">
        <v>0</v>
      </c>
      <c r="H7059" s="269"/>
      <c r="I7059" s="270" t="s">
        <v>273</v>
      </c>
      <c r="J7059" s="271">
        <v>9174</v>
      </c>
      <c r="K7059" s="272">
        <v>15584</v>
      </c>
    </row>
    <row r="7060" spans="2:11" s="256" customFormat="1" ht="13.5" customHeight="1" x14ac:dyDescent="0.2">
      <c r="B7060" s="268"/>
      <c r="C7060" s="268"/>
      <c r="D7060" s="268"/>
      <c r="E7060" s="268"/>
      <c r="F7060" s="268">
        <v>0</v>
      </c>
      <c r="G7060" s="268">
        <v>0</v>
      </c>
      <c r="H7060" s="269"/>
      <c r="I7060" s="270" t="s">
        <v>274</v>
      </c>
      <c r="J7060" s="271">
        <v>9174</v>
      </c>
      <c r="K7060" s="272">
        <v>17728</v>
      </c>
    </row>
    <row r="7061" spans="2:11" s="256" customFormat="1" ht="13.5" customHeight="1" x14ac:dyDescent="0.2">
      <c r="B7061" s="268"/>
      <c r="C7061" s="268"/>
      <c r="D7061" s="268"/>
      <c r="E7061" s="268"/>
      <c r="F7061" s="268">
        <v>0</v>
      </c>
      <c r="G7061" s="268">
        <v>0</v>
      </c>
      <c r="H7061" s="269"/>
      <c r="I7061" s="270" t="s">
        <v>275</v>
      </c>
      <c r="J7061" s="271">
        <v>9174</v>
      </c>
      <c r="K7061" s="272">
        <v>15624</v>
      </c>
    </row>
    <row r="7062" spans="2:11" s="256" customFormat="1" ht="13.5" customHeight="1" x14ac:dyDescent="0.2">
      <c r="B7062" s="268"/>
      <c r="C7062" s="268"/>
      <c r="D7062" s="268"/>
      <c r="E7062" s="268"/>
      <c r="F7062" s="268">
        <v>3.2847816954989297</v>
      </c>
      <c r="G7062" s="268">
        <v>3.2342991073506204</v>
      </c>
      <c r="H7062" s="269"/>
      <c r="I7062" s="270" t="s">
        <v>276</v>
      </c>
      <c r="J7062" s="271">
        <v>9174</v>
      </c>
      <c r="K7062" s="272">
        <v>15644</v>
      </c>
    </row>
    <row r="7063" spans="2:11" s="256" customFormat="1" ht="13.5" customHeight="1" x14ac:dyDescent="0.2">
      <c r="B7063" s="268"/>
      <c r="C7063" s="268"/>
      <c r="D7063" s="268">
        <v>33</v>
      </c>
      <c r="E7063" s="268">
        <v>27</v>
      </c>
      <c r="F7063" s="268">
        <v>32.160357546981196</v>
      </c>
      <c r="G7063" s="268">
        <v>32.185085797237399</v>
      </c>
      <c r="H7063" s="269">
        <v>3.2782138496088802</v>
      </c>
      <c r="I7063" s="270" t="s">
        <v>239</v>
      </c>
      <c r="J7063" s="271">
        <v>9174</v>
      </c>
      <c r="K7063" s="272">
        <v>15704</v>
      </c>
    </row>
    <row r="7064" spans="2:11" s="256" customFormat="1" ht="13.5" customHeight="1" x14ac:dyDescent="0.2">
      <c r="B7064" s="268"/>
      <c r="C7064" s="268"/>
      <c r="D7064" s="268"/>
      <c r="E7064" s="268"/>
      <c r="F7064" s="268">
        <v>0</v>
      </c>
      <c r="G7064" s="268">
        <v>0</v>
      </c>
      <c r="H7064" s="269"/>
      <c r="I7064" s="270" t="s">
        <v>277</v>
      </c>
      <c r="J7064" s="271">
        <v>9174</v>
      </c>
      <c r="K7064" s="272">
        <v>15749</v>
      </c>
    </row>
    <row r="7065" spans="2:11" s="256" customFormat="1" ht="13.5" customHeight="1" x14ac:dyDescent="0.2">
      <c r="B7065" s="268"/>
      <c r="C7065" s="268"/>
      <c r="D7065" s="268"/>
      <c r="E7065" s="268"/>
      <c r="F7065" s="268">
        <v>100</v>
      </c>
      <c r="G7065" s="268">
        <v>100</v>
      </c>
      <c r="H7065" s="269">
        <v>2.1808243689758302</v>
      </c>
      <c r="I7065" s="270" t="s">
        <v>278</v>
      </c>
      <c r="J7065" s="271">
        <v>9174</v>
      </c>
      <c r="K7065" s="272">
        <v>11258</v>
      </c>
    </row>
    <row r="7066" spans="2:11" s="256" customFormat="1" ht="13.5" customHeight="1" x14ac:dyDescent="0.2">
      <c r="B7066" s="268"/>
      <c r="C7066" s="268"/>
      <c r="D7066" s="268">
        <v>46</v>
      </c>
      <c r="E7066" s="268">
        <v>40</v>
      </c>
      <c r="F7066" s="268">
        <v>42.0180605376936</v>
      </c>
      <c r="G7066" s="268">
        <v>42.092866874345404</v>
      </c>
      <c r="H7066" s="269">
        <v>2.6810829899594202</v>
      </c>
      <c r="I7066" s="270" t="s">
        <v>240</v>
      </c>
      <c r="J7066" s="271">
        <v>9174</v>
      </c>
      <c r="K7066" s="272">
        <v>15705</v>
      </c>
    </row>
    <row r="7067" spans="2:11" s="256" customFormat="1" ht="13.5" customHeight="1" x14ac:dyDescent="0.2">
      <c r="B7067" s="268"/>
      <c r="C7067" s="268"/>
      <c r="D7067" s="268"/>
      <c r="E7067" s="268"/>
      <c r="F7067" s="268">
        <v>6.1849362422092895</v>
      </c>
      <c r="G7067" s="268">
        <v>6.1784572512038496</v>
      </c>
      <c r="H7067" s="269"/>
      <c r="I7067" s="270" t="s">
        <v>279</v>
      </c>
      <c r="J7067" s="271">
        <v>9174</v>
      </c>
      <c r="K7067" s="272">
        <v>16144</v>
      </c>
    </row>
    <row r="7068" spans="2:11" s="256" customFormat="1" ht="13.5" customHeight="1" x14ac:dyDescent="0.2">
      <c r="B7068" s="273"/>
      <c r="C7068" s="273"/>
      <c r="D7068" s="273"/>
      <c r="E7068" s="273"/>
      <c r="F7068" s="273">
        <v>1.2390999021386999</v>
      </c>
      <c r="G7068" s="273">
        <v>1.2487570612290699</v>
      </c>
      <c r="H7068" s="274"/>
      <c r="I7068" s="275" t="s">
        <v>508</v>
      </c>
      <c r="J7068" s="271">
        <v>9174</v>
      </c>
      <c r="K7068" s="272">
        <v>12755</v>
      </c>
    </row>
    <row r="7069" spans="2:11" s="256" customFormat="1" ht="13.5" customHeight="1" x14ac:dyDescent="0.2">
      <c r="B7069" s="273"/>
      <c r="C7069" s="273"/>
      <c r="D7069" s="273"/>
      <c r="E7069" s="273"/>
      <c r="F7069" s="273">
        <v>0</v>
      </c>
      <c r="G7069" s="273">
        <v>0</v>
      </c>
      <c r="H7069" s="274"/>
      <c r="I7069" s="275" t="s">
        <v>509</v>
      </c>
      <c r="J7069" s="271">
        <v>9174</v>
      </c>
      <c r="K7069" s="272">
        <v>12359</v>
      </c>
    </row>
    <row r="7070" spans="2:11" s="256" customFormat="1" ht="26.25" customHeight="1" x14ac:dyDescent="0.2"/>
    <row r="7071" spans="2:11" s="256" customFormat="1" ht="13.5" customHeight="1" x14ac:dyDescent="0.2">
      <c r="B7071" s="257"/>
      <c r="C7071" s="258"/>
      <c r="D7071" s="258"/>
      <c r="E7071" s="258"/>
      <c r="F7071" s="258"/>
      <c r="G7071" s="259"/>
      <c r="H7071" s="260" t="s">
        <v>477</v>
      </c>
      <c r="I7071" s="261"/>
      <c r="J7071" s="262" t="s">
        <v>228</v>
      </c>
      <c r="K7071" s="262" t="s">
        <v>229</v>
      </c>
    </row>
    <row r="7072" spans="2:11" s="256" customFormat="1" ht="13.5" customHeight="1" x14ac:dyDescent="0.2">
      <c r="B7072" s="263"/>
      <c r="C7072" s="264"/>
      <c r="D7072" s="264"/>
      <c r="E7072" s="264"/>
      <c r="F7072" s="369" t="s">
        <v>719</v>
      </c>
      <c r="G7072" s="369"/>
      <c r="H7072" s="369"/>
      <c r="I7072" s="261"/>
      <c r="J7072" s="261"/>
      <c r="K7072" s="265"/>
    </row>
    <row r="7073" spans="2:11" s="256" customFormat="1" ht="13.5" customHeight="1" x14ac:dyDescent="0.2">
      <c r="B7073" s="367" t="s">
        <v>231</v>
      </c>
      <c r="C7073" s="367"/>
      <c r="D7073" s="367" t="s">
        <v>232</v>
      </c>
      <c r="E7073" s="367"/>
      <c r="F7073" s="266" t="s">
        <v>232</v>
      </c>
      <c r="G7073" s="266" t="s">
        <v>232</v>
      </c>
      <c r="H7073" s="368" t="s">
        <v>231</v>
      </c>
      <c r="I7073" s="267" t="s">
        <v>233</v>
      </c>
      <c r="J7073" s="261"/>
      <c r="K7073" s="265"/>
    </row>
    <row r="7074" spans="2:11" s="256" customFormat="1" ht="13.5" customHeight="1" x14ac:dyDescent="0.2">
      <c r="B7074" s="266" t="s">
        <v>234</v>
      </c>
      <c r="C7074" s="266" t="s">
        <v>235</v>
      </c>
      <c r="D7074" s="266" t="s">
        <v>234</v>
      </c>
      <c r="E7074" s="266" t="s">
        <v>235</v>
      </c>
      <c r="F7074" s="266" t="s">
        <v>592</v>
      </c>
      <c r="G7074" s="266" t="s">
        <v>594</v>
      </c>
      <c r="H7074" s="368"/>
      <c r="I7074" s="261"/>
      <c r="J7074" s="261"/>
      <c r="K7074" s="265"/>
    </row>
    <row r="7075" spans="2:11" s="256" customFormat="1" ht="13.5" customHeight="1" x14ac:dyDescent="0.2">
      <c r="B7075" s="268"/>
      <c r="C7075" s="268"/>
      <c r="D7075" s="268"/>
      <c r="E7075" s="268"/>
      <c r="F7075" s="268">
        <v>48.261740344831196</v>
      </c>
      <c r="G7075" s="268">
        <v>48.414375667918598</v>
      </c>
      <c r="H7075" s="269">
        <v>3.5793606215571803</v>
      </c>
      <c r="I7075" s="270" t="s">
        <v>236</v>
      </c>
      <c r="J7075" s="271">
        <v>9182</v>
      </c>
      <c r="K7075" s="272">
        <v>13591</v>
      </c>
    </row>
    <row r="7076" spans="2:11" s="256" customFormat="1" ht="13.5" customHeight="1" x14ac:dyDescent="0.2">
      <c r="B7076" s="268"/>
      <c r="C7076" s="268"/>
      <c r="D7076" s="268"/>
      <c r="E7076" s="268"/>
      <c r="F7076" s="268">
        <v>48.261740344831196</v>
      </c>
      <c r="G7076" s="268">
        <v>48.414375667918598</v>
      </c>
      <c r="H7076" s="269">
        <v>3.5793606215571803</v>
      </c>
      <c r="I7076" s="270" t="s">
        <v>250</v>
      </c>
      <c r="J7076" s="271">
        <v>9182</v>
      </c>
      <c r="K7076" s="272">
        <v>19967</v>
      </c>
    </row>
    <row r="7077" spans="2:11" s="256" customFormat="1" ht="13.5" customHeight="1" x14ac:dyDescent="0.2">
      <c r="B7077" s="273"/>
      <c r="C7077" s="273"/>
      <c r="D7077" s="273"/>
      <c r="E7077" s="273"/>
      <c r="F7077" s="273">
        <v>23.273234622005198</v>
      </c>
      <c r="G7077" s="273">
        <v>23.272150913086499</v>
      </c>
      <c r="H7077" s="274">
        <v>3.8488025661025298</v>
      </c>
      <c r="I7077" s="275" t="s">
        <v>251</v>
      </c>
      <c r="J7077" s="271">
        <v>9182</v>
      </c>
      <c r="K7077" s="272">
        <v>15744</v>
      </c>
    </row>
    <row r="7078" spans="2:11" s="256" customFormat="1" ht="13.5" customHeight="1" x14ac:dyDescent="0.2">
      <c r="B7078" s="273"/>
      <c r="C7078" s="273"/>
      <c r="D7078" s="273"/>
      <c r="E7078" s="273"/>
      <c r="F7078" s="273">
        <v>24.988505722825998</v>
      </c>
      <c r="G7078" s="273">
        <v>25.1422247548321</v>
      </c>
      <c r="H7078" s="274">
        <v>3.32841381977682</v>
      </c>
      <c r="I7078" s="275" t="s">
        <v>252</v>
      </c>
      <c r="J7078" s="271">
        <v>9182</v>
      </c>
      <c r="K7078" s="272">
        <v>13462</v>
      </c>
    </row>
    <row r="7079" spans="2:11" s="256" customFormat="1" ht="13.5" customHeight="1" x14ac:dyDescent="0.2">
      <c r="B7079" s="273"/>
      <c r="C7079" s="273"/>
      <c r="D7079" s="273"/>
      <c r="E7079" s="273"/>
      <c r="F7079" s="273">
        <v>0</v>
      </c>
      <c r="G7079" s="273">
        <v>0</v>
      </c>
      <c r="H7079" s="274"/>
      <c r="I7079" s="275" t="s">
        <v>253</v>
      </c>
      <c r="J7079" s="271">
        <v>9182</v>
      </c>
      <c r="K7079" s="272">
        <v>15544</v>
      </c>
    </row>
    <row r="7080" spans="2:11" s="256" customFormat="1" ht="13.5" customHeight="1" x14ac:dyDescent="0.2">
      <c r="B7080" s="273"/>
      <c r="C7080" s="273"/>
      <c r="D7080" s="273"/>
      <c r="E7080" s="273"/>
      <c r="F7080" s="273">
        <v>0</v>
      </c>
      <c r="G7080" s="273">
        <v>0</v>
      </c>
      <c r="H7080" s="274"/>
      <c r="I7080" s="275" t="s">
        <v>254</v>
      </c>
      <c r="J7080" s="271">
        <v>9182</v>
      </c>
      <c r="K7080" s="272">
        <v>12978</v>
      </c>
    </row>
    <row r="7081" spans="2:11" s="256" customFormat="1" ht="13.5" customHeight="1" x14ac:dyDescent="0.2">
      <c r="B7081" s="268"/>
      <c r="C7081" s="268"/>
      <c r="D7081" s="268"/>
      <c r="E7081" s="268"/>
      <c r="F7081" s="268">
        <v>51.011350186005401</v>
      </c>
      <c r="G7081" s="268">
        <v>50.858267621460499</v>
      </c>
      <c r="H7081" s="269">
        <v>2.8626122638033999</v>
      </c>
      <c r="I7081" s="270" t="s">
        <v>237</v>
      </c>
      <c r="J7081" s="271">
        <v>9182</v>
      </c>
      <c r="K7081" s="272">
        <v>17726</v>
      </c>
    </row>
    <row r="7082" spans="2:11" s="256" customFormat="1" ht="13.5" customHeight="1" x14ac:dyDescent="0.2">
      <c r="B7082" s="273"/>
      <c r="C7082" s="273"/>
      <c r="D7082" s="273"/>
      <c r="E7082" s="273"/>
      <c r="F7082" s="273">
        <v>3.7032720789822799</v>
      </c>
      <c r="G7082" s="273">
        <v>3.53997729689784</v>
      </c>
      <c r="H7082" s="274"/>
      <c r="I7082" s="275" t="s">
        <v>255</v>
      </c>
      <c r="J7082" s="271">
        <v>9182</v>
      </c>
      <c r="K7082" s="272">
        <v>17727</v>
      </c>
    </row>
    <row r="7083" spans="2:11" s="256" customFormat="1" ht="13.5" customHeight="1" x14ac:dyDescent="0.2">
      <c r="B7083" s="268"/>
      <c r="C7083" s="268"/>
      <c r="D7083" s="268"/>
      <c r="E7083" s="268"/>
      <c r="F7083" s="268">
        <v>47.308078107023093</v>
      </c>
      <c r="G7083" s="268">
        <v>47.318290324562703</v>
      </c>
      <c r="H7083" s="269">
        <v>3.0866972931193901</v>
      </c>
      <c r="I7083" s="270" t="s">
        <v>256</v>
      </c>
      <c r="J7083" s="271">
        <v>9182</v>
      </c>
      <c r="K7083" s="272">
        <v>13592</v>
      </c>
    </row>
    <row r="7084" spans="2:11" s="256" customFormat="1" ht="13.5" customHeight="1" x14ac:dyDescent="0.2">
      <c r="B7084" s="273"/>
      <c r="C7084" s="273"/>
      <c r="D7084" s="273"/>
      <c r="E7084" s="273"/>
      <c r="F7084" s="273">
        <v>15.3965477233149</v>
      </c>
      <c r="G7084" s="273">
        <v>15.399784233026997</v>
      </c>
      <c r="H7084" s="274">
        <v>0.56119295189630702</v>
      </c>
      <c r="I7084" s="275" t="s">
        <v>257</v>
      </c>
      <c r="J7084" s="271">
        <v>9182</v>
      </c>
      <c r="K7084" s="272">
        <v>11566</v>
      </c>
    </row>
    <row r="7085" spans="2:11" s="256" customFormat="1" ht="13.5" customHeight="1" x14ac:dyDescent="0.2">
      <c r="B7085" s="273"/>
      <c r="C7085" s="273"/>
      <c r="D7085" s="273"/>
      <c r="E7085" s="273"/>
      <c r="F7085" s="273">
        <v>24.060159655376101</v>
      </c>
      <c r="G7085" s="273">
        <v>24.090007386331198</v>
      </c>
      <c r="H7085" s="274">
        <v>4.6332181028200994</v>
      </c>
      <c r="I7085" s="275" t="s">
        <v>258</v>
      </c>
      <c r="J7085" s="271">
        <v>9182</v>
      </c>
      <c r="K7085" s="272">
        <v>13419</v>
      </c>
    </row>
    <row r="7086" spans="2:11" s="256" customFormat="1" ht="13.5" customHeight="1" x14ac:dyDescent="0.2">
      <c r="B7086" s="273"/>
      <c r="C7086" s="273"/>
      <c r="D7086" s="273"/>
      <c r="E7086" s="273"/>
      <c r="F7086" s="273">
        <v>0</v>
      </c>
      <c r="G7086" s="273">
        <v>0</v>
      </c>
      <c r="H7086" s="274"/>
      <c r="I7086" s="275" t="s">
        <v>259</v>
      </c>
      <c r="J7086" s="271">
        <v>9182</v>
      </c>
      <c r="K7086" s="272">
        <v>11568</v>
      </c>
    </row>
    <row r="7087" spans="2:11" s="256" customFormat="1" ht="13.5" customHeight="1" x14ac:dyDescent="0.2">
      <c r="B7087" s="273"/>
      <c r="C7087" s="273"/>
      <c r="D7087" s="273"/>
      <c r="E7087" s="273"/>
      <c r="F7087" s="273">
        <v>6.5302361987299991</v>
      </c>
      <c r="G7087" s="273">
        <v>6.5065513286694001</v>
      </c>
      <c r="H7087" s="274">
        <v>3.78348992653682</v>
      </c>
      <c r="I7087" s="275" t="s">
        <v>260</v>
      </c>
      <c r="J7087" s="271">
        <v>9182</v>
      </c>
      <c r="K7087" s="272">
        <v>12479</v>
      </c>
    </row>
    <row r="7088" spans="2:11" s="256" customFormat="1" ht="13.5" customHeight="1" x14ac:dyDescent="0.2">
      <c r="B7088" s="273"/>
      <c r="C7088" s="273"/>
      <c r="D7088" s="273"/>
      <c r="E7088" s="273"/>
      <c r="F7088" s="273">
        <v>1.32113452960212</v>
      </c>
      <c r="G7088" s="273">
        <v>1.32194737653507</v>
      </c>
      <c r="H7088" s="274">
        <v>0.91</v>
      </c>
      <c r="I7088" s="275" t="s">
        <v>261</v>
      </c>
      <c r="J7088" s="271">
        <v>9182</v>
      </c>
      <c r="K7088" s="272">
        <v>12480</v>
      </c>
    </row>
    <row r="7089" spans="2:11" s="256" customFormat="1" ht="13.5" customHeight="1" x14ac:dyDescent="0.2">
      <c r="B7089" s="273"/>
      <c r="C7089" s="273"/>
      <c r="D7089" s="273"/>
      <c r="E7089" s="273"/>
      <c r="F7089" s="273">
        <v>0</v>
      </c>
      <c r="G7089" s="273">
        <v>0</v>
      </c>
      <c r="H7089" s="274"/>
      <c r="I7089" s="275" t="s">
        <v>262</v>
      </c>
      <c r="J7089" s="271">
        <v>9182</v>
      </c>
      <c r="K7089" s="272">
        <v>11578</v>
      </c>
    </row>
    <row r="7090" spans="2:11" s="256" customFormat="1" ht="13.5" customHeight="1" x14ac:dyDescent="0.2">
      <c r="B7090" s="273"/>
      <c r="C7090" s="273"/>
      <c r="D7090" s="273"/>
      <c r="E7090" s="273"/>
      <c r="F7090" s="273">
        <v>0</v>
      </c>
      <c r="G7090" s="273">
        <v>0</v>
      </c>
      <c r="H7090" s="274"/>
      <c r="I7090" s="275" t="s">
        <v>263</v>
      </c>
      <c r="J7090" s="271">
        <v>9182</v>
      </c>
      <c r="K7090" s="272">
        <v>12497</v>
      </c>
    </row>
    <row r="7091" spans="2:11" s="256" customFormat="1" ht="13.5" customHeight="1" x14ac:dyDescent="0.2">
      <c r="B7091" s="273"/>
      <c r="C7091" s="273"/>
      <c r="D7091" s="273"/>
      <c r="E7091" s="273"/>
      <c r="F7091" s="273">
        <v>0</v>
      </c>
      <c r="G7091" s="273">
        <v>0</v>
      </c>
      <c r="H7091" s="274"/>
      <c r="I7091" s="275" t="s">
        <v>264</v>
      </c>
      <c r="J7091" s="271">
        <v>9182</v>
      </c>
      <c r="K7091" s="272">
        <v>15546</v>
      </c>
    </row>
    <row r="7092" spans="2:11" s="256" customFormat="1" ht="13.5" customHeight="1" x14ac:dyDescent="0.2">
      <c r="B7092" s="273"/>
      <c r="C7092" s="273"/>
      <c r="D7092" s="273"/>
      <c r="E7092" s="273"/>
      <c r="F7092" s="273">
        <v>0</v>
      </c>
      <c r="G7092" s="273">
        <v>0</v>
      </c>
      <c r="H7092" s="274"/>
      <c r="I7092" s="275" t="s">
        <v>265</v>
      </c>
      <c r="J7092" s="271">
        <v>9182</v>
      </c>
      <c r="K7092" s="272">
        <v>12481</v>
      </c>
    </row>
    <row r="7093" spans="2:11" s="256" customFormat="1" ht="13.5" customHeight="1" x14ac:dyDescent="0.2">
      <c r="B7093" s="268"/>
      <c r="C7093" s="268"/>
      <c r="D7093" s="268"/>
      <c r="E7093" s="268"/>
      <c r="F7093" s="268">
        <v>0.72690946916338506</v>
      </c>
      <c r="G7093" s="268">
        <v>0.72735671062086205</v>
      </c>
      <c r="H7093" s="269"/>
      <c r="I7093" s="270" t="s">
        <v>266</v>
      </c>
      <c r="J7093" s="271">
        <v>9182</v>
      </c>
      <c r="K7093" s="272">
        <v>13594</v>
      </c>
    </row>
    <row r="7094" spans="2:11" s="256" customFormat="1" ht="13.5" customHeight="1" x14ac:dyDescent="0.2">
      <c r="B7094" s="273"/>
      <c r="C7094" s="273"/>
      <c r="D7094" s="273"/>
      <c r="E7094" s="273"/>
      <c r="F7094" s="273">
        <v>0.72690946916338506</v>
      </c>
      <c r="G7094" s="273">
        <v>0.72735671062086205</v>
      </c>
      <c r="H7094" s="274"/>
      <c r="I7094" s="275" t="s">
        <v>267</v>
      </c>
      <c r="J7094" s="271">
        <v>9182</v>
      </c>
      <c r="K7094" s="272">
        <v>15609</v>
      </c>
    </row>
    <row r="7095" spans="2:11" s="256" customFormat="1" ht="13.5" customHeight="1" x14ac:dyDescent="0.2">
      <c r="B7095" s="273"/>
      <c r="C7095" s="273"/>
      <c r="D7095" s="273"/>
      <c r="E7095" s="273"/>
      <c r="F7095" s="273">
        <v>0</v>
      </c>
      <c r="G7095" s="273">
        <v>0</v>
      </c>
      <c r="H7095" s="274"/>
      <c r="I7095" s="275" t="s">
        <v>268</v>
      </c>
      <c r="J7095" s="271">
        <v>9182</v>
      </c>
      <c r="K7095" s="272">
        <v>11524</v>
      </c>
    </row>
    <row r="7096" spans="2:11" s="256" customFormat="1" ht="13.5" customHeight="1" x14ac:dyDescent="0.2">
      <c r="B7096" s="273"/>
      <c r="C7096" s="273"/>
      <c r="D7096" s="273"/>
      <c r="E7096" s="273"/>
      <c r="F7096" s="273">
        <v>0</v>
      </c>
      <c r="G7096" s="273">
        <v>0</v>
      </c>
      <c r="H7096" s="274"/>
      <c r="I7096" s="275" t="s">
        <v>269</v>
      </c>
      <c r="J7096" s="271">
        <v>9182</v>
      </c>
      <c r="K7096" s="272">
        <v>15745</v>
      </c>
    </row>
    <row r="7097" spans="2:11" s="256" customFormat="1" ht="13.5" customHeight="1" x14ac:dyDescent="0.2">
      <c r="B7097" s="273"/>
      <c r="C7097" s="273"/>
      <c r="D7097" s="273"/>
      <c r="E7097" s="273"/>
      <c r="F7097" s="273">
        <v>0</v>
      </c>
      <c r="G7097" s="273">
        <v>0</v>
      </c>
      <c r="H7097" s="274"/>
      <c r="I7097" s="275" t="s">
        <v>270</v>
      </c>
      <c r="J7097" s="271">
        <v>9182</v>
      </c>
      <c r="K7097" s="272">
        <v>15545</v>
      </c>
    </row>
    <row r="7098" spans="2:11" s="256" customFormat="1" ht="13.5" customHeight="1" x14ac:dyDescent="0.2">
      <c r="B7098" s="268"/>
      <c r="C7098" s="268"/>
      <c r="D7098" s="268">
        <v>0</v>
      </c>
      <c r="E7098" s="268">
        <v>0</v>
      </c>
      <c r="F7098" s="268">
        <v>0</v>
      </c>
      <c r="G7098" s="268">
        <v>0</v>
      </c>
      <c r="H7098" s="269"/>
      <c r="I7098" s="270" t="s">
        <v>238</v>
      </c>
      <c r="J7098" s="271">
        <v>9182</v>
      </c>
      <c r="K7098" s="272">
        <v>13595</v>
      </c>
    </row>
    <row r="7099" spans="2:11" s="256" customFormat="1" ht="13.5" customHeight="1" x14ac:dyDescent="0.2">
      <c r="B7099" s="273"/>
      <c r="C7099" s="273"/>
      <c r="D7099" s="273"/>
      <c r="E7099" s="273"/>
      <c r="F7099" s="273">
        <v>0</v>
      </c>
      <c r="G7099" s="273">
        <v>0</v>
      </c>
      <c r="H7099" s="274"/>
      <c r="I7099" s="275" t="s">
        <v>271</v>
      </c>
      <c r="J7099" s="271">
        <v>9182</v>
      </c>
      <c r="K7099" s="272">
        <v>15610</v>
      </c>
    </row>
    <row r="7100" spans="2:11" s="256" customFormat="1" ht="13.5" customHeight="1" x14ac:dyDescent="0.2">
      <c r="B7100" s="273"/>
      <c r="C7100" s="273"/>
      <c r="D7100" s="273"/>
      <c r="E7100" s="273"/>
      <c r="F7100" s="273">
        <v>0</v>
      </c>
      <c r="G7100" s="273">
        <v>0</v>
      </c>
      <c r="H7100" s="274"/>
      <c r="I7100" s="275" t="s">
        <v>246</v>
      </c>
      <c r="J7100" s="271">
        <v>9182</v>
      </c>
      <c r="K7100" s="272">
        <v>15611</v>
      </c>
    </row>
    <row r="7101" spans="2:11" s="256" customFormat="1" ht="13.5" customHeight="1" x14ac:dyDescent="0.2">
      <c r="B7101" s="273"/>
      <c r="C7101" s="273"/>
      <c r="D7101" s="273"/>
      <c r="E7101" s="273"/>
      <c r="F7101" s="273">
        <v>0</v>
      </c>
      <c r="G7101" s="273">
        <v>0</v>
      </c>
      <c r="H7101" s="274"/>
      <c r="I7101" s="275" t="s">
        <v>272</v>
      </c>
      <c r="J7101" s="271">
        <v>9182</v>
      </c>
      <c r="K7101" s="272">
        <v>15608</v>
      </c>
    </row>
    <row r="7102" spans="2:11" s="256" customFormat="1" ht="13.5" customHeight="1" x14ac:dyDescent="0.2">
      <c r="B7102" s="268"/>
      <c r="C7102" s="268"/>
      <c r="D7102" s="268"/>
      <c r="E7102" s="268"/>
      <c r="F7102" s="268">
        <v>0</v>
      </c>
      <c r="G7102" s="268">
        <v>0</v>
      </c>
      <c r="H7102" s="269"/>
      <c r="I7102" s="270" t="s">
        <v>273</v>
      </c>
      <c r="J7102" s="271">
        <v>9182</v>
      </c>
      <c r="K7102" s="272">
        <v>15584</v>
      </c>
    </row>
    <row r="7103" spans="2:11" s="256" customFormat="1" ht="13.5" customHeight="1" x14ac:dyDescent="0.2">
      <c r="B7103" s="268"/>
      <c r="C7103" s="268"/>
      <c r="D7103" s="268"/>
      <c r="E7103" s="268"/>
      <c r="F7103" s="268">
        <v>0</v>
      </c>
      <c r="G7103" s="268">
        <v>0</v>
      </c>
      <c r="H7103" s="269"/>
      <c r="I7103" s="270" t="s">
        <v>274</v>
      </c>
      <c r="J7103" s="271">
        <v>9182</v>
      </c>
      <c r="K7103" s="272">
        <v>17728</v>
      </c>
    </row>
    <row r="7104" spans="2:11" s="256" customFormat="1" ht="13.5" customHeight="1" x14ac:dyDescent="0.2">
      <c r="B7104" s="268"/>
      <c r="C7104" s="268"/>
      <c r="D7104" s="268"/>
      <c r="E7104" s="268"/>
      <c r="F7104" s="268">
        <v>0</v>
      </c>
      <c r="G7104" s="268">
        <v>0</v>
      </c>
      <c r="H7104" s="269"/>
      <c r="I7104" s="270" t="s">
        <v>275</v>
      </c>
      <c r="J7104" s="271">
        <v>9182</v>
      </c>
      <c r="K7104" s="272">
        <v>15624</v>
      </c>
    </row>
    <row r="7105" spans="2:11" s="256" customFormat="1" ht="13.5" customHeight="1" x14ac:dyDescent="0.2">
      <c r="B7105" s="268"/>
      <c r="C7105" s="268"/>
      <c r="D7105" s="268"/>
      <c r="E7105" s="268"/>
      <c r="F7105" s="268">
        <v>3.7032720789822799</v>
      </c>
      <c r="G7105" s="268">
        <v>3.53997729689784</v>
      </c>
      <c r="H7105" s="269"/>
      <c r="I7105" s="270" t="s">
        <v>276</v>
      </c>
      <c r="J7105" s="271">
        <v>9182</v>
      </c>
      <c r="K7105" s="272">
        <v>15644</v>
      </c>
    </row>
    <row r="7106" spans="2:11" s="256" customFormat="1" ht="13.5" customHeight="1" x14ac:dyDescent="0.2">
      <c r="B7106" s="268"/>
      <c r="C7106" s="268"/>
      <c r="D7106" s="268">
        <v>37</v>
      </c>
      <c r="E7106" s="268">
        <v>31</v>
      </c>
      <c r="F7106" s="268">
        <v>32.839876451158098</v>
      </c>
      <c r="G7106" s="268">
        <v>32.970723460036602</v>
      </c>
      <c r="H7106" s="269">
        <v>3.3216142954556798</v>
      </c>
      <c r="I7106" s="270" t="s">
        <v>239</v>
      </c>
      <c r="J7106" s="271">
        <v>9182</v>
      </c>
      <c r="K7106" s="272">
        <v>15704</v>
      </c>
    </row>
    <row r="7107" spans="2:11" s="256" customFormat="1" ht="13.5" customHeight="1" x14ac:dyDescent="0.2">
      <c r="B7107" s="268"/>
      <c r="C7107" s="268"/>
      <c r="D7107" s="268"/>
      <c r="E7107" s="268"/>
      <c r="F7107" s="268">
        <v>0</v>
      </c>
      <c r="G7107" s="268">
        <v>0</v>
      </c>
      <c r="H7107" s="269"/>
      <c r="I7107" s="270" t="s">
        <v>277</v>
      </c>
      <c r="J7107" s="271">
        <v>9182</v>
      </c>
      <c r="K7107" s="272">
        <v>15749</v>
      </c>
    </row>
    <row r="7108" spans="2:11" s="256" customFormat="1" ht="13.5" customHeight="1" x14ac:dyDescent="0.2">
      <c r="B7108" s="268"/>
      <c r="C7108" s="268"/>
      <c r="D7108" s="268"/>
      <c r="E7108" s="268"/>
      <c r="F7108" s="268">
        <v>100</v>
      </c>
      <c r="G7108" s="268">
        <v>100</v>
      </c>
      <c r="H7108" s="269">
        <v>3.1877188955373499</v>
      </c>
      <c r="I7108" s="270" t="s">
        <v>278</v>
      </c>
      <c r="J7108" s="271">
        <v>9182</v>
      </c>
      <c r="K7108" s="272">
        <v>11258</v>
      </c>
    </row>
    <row r="7109" spans="2:11" s="256" customFormat="1" ht="13.5" customHeight="1" x14ac:dyDescent="0.2">
      <c r="B7109" s="268"/>
      <c r="C7109" s="268"/>
      <c r="D7109" s="268">
        <v>65</v>
      </c>
      <c r="E7109" s="268">
        <v>59</v>
      </c>
      <c r="F7109" s="268">
        <v>63.4568514698597</v>
      </c>
      <c r="G7109" s="268">
        <v>63.489299243065496</v>
      </c>
      <c r="H7109" s="269">
        <v>3.3044577790337897</v>
      </c>
      <c r="I7109" s="270" t="s">
        <v>240</v>
      </c>
      <c r="J7109" s="271">
        <v>9182</v>
      </c>
      <c r="K7109" s="272">
        <v>15705</v>
      </c>
    </row>
    <row r="7110" spans="2:11" s="256" customFormat="1" ht="13.5" customHeight="1" x14ac:dyDescent="0.2">
      <c r="B7110" s="268"/>
      <c r="C7110" s="268"/>
      <c r="D7110" s="268"/>
      <c r="E7110" s="268"/>
      <c r="F7110" s="268">
        <v>0</v>
      </c>
      <c r="G7110" s="268">
        <v>0</v>
      </c>
      <c r="H7110" s="269"/>
      <c r="I7110" s="270" t="s">
        <v>279</v>
      </c>
      <c r="J7110" s="271">
        <v>9182</v>
      </c>
      <c r="K7110" s="272">
        <v>16144</v>
      </c>
    </row>
    <row r="7111" spans="2:11" s="256" customFormat="1" ht="13.5" customHeight="1" x14ac:dyDescent="0.2">
      <c r="B7111" s="273"/>
      <c r="C7111" s="273"/>
      <c r="D7111" s="273"/>
      <c r="E7111" s="273"/>
      <c r="F7111" s="273">
        <v>0</v>
      </c>
      <c r="G7111" s="273">
        <v>0</v>
      </c>
      <c r="H7111" s="274"/>
      <c r="I7111" s="275" t="s">
        <v>508</v>
      </c>
      <c r="J7111" s="271">
        <v>9182</v>
      </c>
      <c r="K7111" s="272">
        <v>12755</v>
      </c>
    </row>
    <row r="7112" spans="2:11" s="256" customFormat="1" ht="13.5" customHeight="1" x14ac:dyDescent="0.2">
      <c r="B7112" s="273"/>
      <c r="C7112" s="273"/>
      <c r="D7112" s="273"/>
      <c r="E7112" s="273"/>
      <c r="F7112" s="273">
        <v>0</v>
      </c>
      <c r="G7112" s="273">
        <v>0</v>
      </c>
      <c r="H7112" s="274"/>
      <c r="I7112" s="275" t="s">
        <v>509</v>
      </c>
      <c r="J7112" s="271">
        <v>9182</v>
      </c>
      <c r="K7112" s="272">
        <v>12359</v>
      </c>
    </row>
    <row r="7113" spans="2:11" s="256" customFormat="1" ht="26.25" customHeight="1" x14ac:dyDescent="0.2"/>
    <row r="7114" spans="2:11" s="256" customFormat="1" ht="13.5" customHeight="1" x14ac:dyDescent="0.2">
      <c r="B7114" s="257"/>
      <c r="C7114" s="258"/>
      <c r="D7114" s="258"/>
      <c r="E7114" s="258"/>
      <c r="F7114" s="258"/>
      <c r="G7114" s="259"/>
      <c r="H7114" s="260" t="s">
        <v>478</v>
      </c>
      <c r="I7114" s="261"/>
      <c r="J7114" s="262" t="s">
        <v>228</v>
      </c>
      <c r="K7114" s="262" t="s">
        <v>229</v>
      </c>
    </row>
    <row r="7115" spans="2:11" s="256" customFormat="1" ht="13.5" customHeight="1" x14ac:dyDescent="0.2">
      <c r="B7115" s="263"/>
      <c r="C7115" s="264"/>
      <c r="D7115" s="264"/>
      <c r="E7115" s="264"/>
      <c r="F7115" s="369" t="s">
        <v>720</v>
      </c>
      <c r="G7115" s="369"/>
      <c r="H7115" s="369"/>
      <c r="I7115" s="261"/>
      <c r="J7115" s="261"/>
      <c r="K7115" s="265"/>
    </row>
    <row r="7116" spans="2:11" s="256" customFormat="1" ht="13.5" customHeight="1" x14ac:dyDescent="0.2">
      <c r="B7116" s="367" t="s">
        <v>231</v>
      </c>
      <c r="C7116" s="367"/>
      <c r="D7116" s="367" t="s">
        <v>232</v>
      </c>
      <c r="E7116" s="367"/>
      <c r="F7116" s="266" t="s">
        <v>232</v>
      </c>
      <c r="G7116" s="266" t="s">
        <v>232</v>
      </c>
      <c r="H7116" s="368" t="s">
        <v>231</v>
      </c>
      <c r="I7116" s="267" t="s">
        <v>233</v>
      </c>
      <c r="J7116" s="261"/>
      <c r="K7116" s="265"/>
    </row>
    <row r="7117" spans="2:11" s="256" customFormat="1" ht="13.5" customHeight="1" x14ac:dyDescent="0.2">
      <c r="B7117" s="266" t="s">
        <v>234</v>
      </c>
      <c r="C7117" s="266" t="s">
        <v>235</v>
      </c>
      <c r="D7117" s="266" t="s">
        <v>234</v>
      </c>
      <c r="E7117" s="266" t="s">
        <v>235</v>
      </c>
      <c r="F7117" s="266" t="s">
        <v>592</v>
      </c>
      <c r="G7117" s="266" t="s">
        <v>594</v>
      </c>
      <c r="H7117" s="368"/>
      <c r="I7117" s="261"/>
      <c r="J7117" s="261"/>
      <c r="K7117" s="265"/>
    </row>
    <row r="7118" spans="2:11" s="256" customFormat="1" ht="13.5" customHeight="1" x14ac:dyDescent="0.2">
      <c r="B7118" s="268"/>
      <c r="C7118" s="268"/>
      <c r="D7118" s="268"/>
      <c r="E7118" s="268"/>
      <c r="F7118" s="268">
        <v>39.8392753274344</v>
      </c>
      <c r="G7118" s="268">
        <v>39.910230066927497</v>
      </c>
      <c r="H7118" s="269">
        <v>3.5445977859622304</v>
      </c>
      <c r="I7118" s="270" t="s">
        <v>236</v>
      </c>
      <c r="J7118" s="271">
        <v>9239</v>
      </c>
      <c r="K7118" s="272">
        <v>13591</v>
      </c>
    </row>
    <row r="7119" spans="2:11" s="256" customFormat="1" ht="13.5" customHeight="1" x14ac:dyDescent="0.2">
      <c r="B7119" s="268"/>
      <c r="C7119" s="268"/>
      <c r="D7119" s="268"/>
      <c r="E7119" s="268"/>
      <c r="F7119" s="268">
        <v>39.8392753274344</v>
      </c>
      <c r="G7119" s="268">
        <v>39.910230066927497</v>
      </c>
      <c r="H7119" s="269">
        <v>3.5445977859622304</v>
      </c>
      <c r="I7119" s="270" t="s">
        <v>250</v>
      </c>
      <c r="J7119" s="271">
        <v>9239</v>
      </c>
      <c r="K7119" s="272">
        <v>19967</v>
      </c>
    </row>
    <row r="7120" spans="2:11" s="256" customFormat="1" ht="13.5" customHeight="1" x14ac:dyDescent="0.2">
      <c r="B7120" s="273"/>
      <c r="C7120" s="273"/>
      <c r="D7120" s="273"/>
      <c r="E7120" s="273"/>
      <c r="F7120" s="273">
        <v>18.019661068703098</v>
      </c>
      <c r="G7120" s="273">
        <v>18.041471675631698</v>
      </c>
      <c r="H7120" s="274">
        <v>3.7052291886262201</v>
      </c>
      <c r="I7120" s="275" t="s">
        <v>251</v>
      </c>
      <c r="J7120" s="271">
        <v>9239</v>
      </c>
      <c r="K7120" s="272">
        <v>15744</v>
      </c>
    </row>
    <row r="7121" spans="2:11" s="256" customFormat="1" ht="13.5" customHeight="1" x14ac:dyDescent="0.2">
      <c r="B7121" s="273"/>
      <c r="C7121" s="273"/>
      <c r="D7121" s="273"/>
      <c r="E7121" s="273"/>
      <c r="F7121" s="273">
        <v>21.819614258731296</v>
      </c>
      <c r="G7121" s="273">
        <v>21.868758391295799</v>
      </c>
      <c r="H7121" s="274">
        <v>3.4119408380128804</v>
      </c>
      <c r="I7121" s="275" t="s">
        <v>252</v>
      </c>
      <c r="J7121" s="271">
        <v>9239</v>
      </c>
      <c r="K7121" s="272">
        <v>13462</v>
      </c>
    </row>
    <row r="7122" spans="2:11" s="256" customFormat="1" ht="13.5" customHeight="1" x14ac:dyDescent="0.2">
      <c r="B7122" s="273"/>
      <c r="C7122" s="273"/>
      <c r="D7122" s="273"/>
      <c r="E7122" s="273"/>
      <c r="F7122" s="273">
        <v>0</v>
      </c>
      <c r="G7122" s="273">
        <v>0</v>
      </c>
      <c r="H7122" s="274"/>
      <c r="I7122" s="275" t="s">
        <v>253</v>
      </c>
      <c r="J7122" s="271">
        <v>9239</v>
      </c>
      <c r="K7122" s="272">
        <v>15544</v>
      </c>
    </row>
    <row r="7123" spans="2:11" s="256" customFormat="1" ht="13.5" customHeight="1" x14ac:dyDescent="0.2">
      <c r="B7123" s="273"/>
      <c r="C7123" s="273"/>
      <c r="D7123" s="273"/>
      <c r="E7123" s="273"/>
      <c r="F7123" s="273">
        <v>0</v>
      </c>
      <c r="G7123" s="273">
        <v>0</v>
      </c>
      <c r="H7123" s="274"/>
      <c r="I7123" s="275" t="s">
        <v>254</v>
      </c>
      <c r="J7123" s="271">
        <v>9239</v>
      </c>
      <c r="K7123" s="272">
        <v>12978</v>
      </c>
    </row>
    <row r="7124" spans="2:11" s="256" customFormat="1" ht="13.5" customHeight="1" x14ac:dyDescent="0.2">
      <c r="B7124" s="268"/>
      <c r="C7124" s="268"/>
      <c r="D7124" s="268"/>
      <c r="E7124" s="268"/>
      <c r="F7124" s="268">
        <v>35.993534559140798</v>
      </c>
      <c r="G7124" s="268">
        <v>35.964135646162497</v>
      </c>
      <c r="H7124" s="269">
        <v>2.0697631722563501</v>
      </c>
      <c r="I7124" s="270" t="s">
        <v>237</v>
      </c>
      <c r="J7124" s="271">
        <v>9239</v>
      </c>
      <c r="K7124" s="272">
        <v>17726</v>
      </c>
    </row>
    <row r="7125" spans="2:11" s="256" customFormat="1" ht="13.5" customHeight="1" x14ac:dyDescent="0.2">
      <c r="B7125" s="273"/>
      <c r="C7125" s="273"/>
      <c r="D7125" s="273"/>
      <c r="E7125" s="273"/>
      <c r="F7125" s="273">
        <v>3.8157073455627399</v>
      </c>
      <c r="G7125" s="273">
        <v>3.7442187305661703</v>
      </c>
      <c r="H7125" s="274"/>
      <c r="I7125" s="275" t="s">
        <v>255</v>
      </c>
      <c r="J7125" s="271">
        <v>9239</v>
      </c>
      <c r="K7125" s="272">
        <v>17727</v>
      </c>
    </row>
    <row r="7126" spans="2:11" s="256" customFormat="1" ht="13.5" customHeight="1" x14ac:dyDescent="0.2">
      <c r="B7126" s="268"/>
      <c r="C7126" s="268"/>
      <c r="D7126" s="268"/>
      <c r="E7126" s="268"/>
      <c r="F7126" s="268">
        <v>32.177827213578098</v>
      </c>
      <c r="G7126" s="268">
        <v>32.2199169155964</v>
      </c>
      <c r="H7126" s="269">
        <v>2.3151995868263597</v>
      </c>
      <c r="I7126" s="270" t="s">
        <v>256</v>
      </c>
      <c r="J7126" s="271">
        <v>9239</v>
      </c>
      <c r="K7126" s="272">
        <v>13592</v>
      </c>
    </row>
    <row r="7127" spans="2:11" s="256" customFormat="1" ht="13.5" customHeight="1" x14ac:dyDescent="0.2">
      <c r="B7127" s="273"/>
      <c r="C7127" s="273"/>
      <c r="D7127" s="273"/>
      <c r="E7127" s="273"/>
      <c r="F7127" s="273">
        <v>15.243977472022298</v>
      </c>
      <c r="G7127" s="273">
        <v>15.271254354143398</v>
      </c>
      <c r="H7127" s="274">
        <v>0.43799499199066705</v>
      </c>
      <c r="I7127" s="275" t="s">
        <v>257</v>
      </c>
      <c r="J7127" s="271">
        <v>9239</v>
      </c>
      <c r="K7127" s="272">
        <v>11566</v>
      </c>
    </row>
    <row r="7128" spans="2:11" s="256" customFormat="1" ht="13.5" customHeight="1" x14ac:dyDescent="0.2">
      <c r="B7128" s="273"/>
      <c r="C7128" s="273"/>
      <c r="D7128" s="273"/>
      <c r="E7128" s="273"/>
      <c r="F7128" s="273">
        <v>10.4943466160277</v>
      </c>
      <c r="G7128" s="273">
        <v>10.516766405795298</v>
      </c>
      <c r="H7128" s="274">
        <v>4.1604415558263295</v>
      </c>
      <c r="I7128" s="275" t="s">
        <v>258</v>
      </c>
      <c r="J7128" s="271">
        <v>9239</v>
      </c>
      <c r="K7128" s="272">
        <v>13419</v>
      </c>
    </row>
    <row r="7129" spans="2:11" s="256" customFormat="1" ht="13.5" customHeight="1" x14ac:dyDescent="0.2">
      <c r="B7129" s="273"/>
      <c r="C7129" s="273"/>
      <c r="D7129" s="273"/>
      <c r="E7129" s="273"/>
      <c r="F7129" s="273">
        <v>0</v>
      </c>
      <c r="G7129" s="273">
        <v>0</v>
      </c>
      <c r="H7129" s="274"/>
      <c r="I7129" s="275" t="s">
        <v>259</v>
      </c>
      <c r="J7129" s="271">
        <v>9239</v>
      </c>
      <c r="K7129" s="272">
        <v>11568</v>
      </c>
    </row>
    <row r="7130" spans="2:11" s="256" customFormat="1" ht="13.5" customHeight="1" x14ac:dyDescent="0.2">
      <c r="B7130" s="273"/>
      <c r="C7130" s="273"/>
      <c r="D7130" s="273"/>
      <c r="E7130" s="273"/>
      <c r="F7130" s="273">
        <v>5.4099992684260299</v>
      </c>
      <c r="G7130" s="273">
        <v>5.4009248805830294</v>
      </c>
      <c r="H7130" s="274">
        <v>4.1993897366840498</v>
      </c>
      <c r="I7130" s="275" t="s">
        <v>260</v>
      </c>
      <c r="J7130" s="271">
        <v>9239</v>
      </c>
      <c r="K7130" s="272">
        <v>12479</v>
      </c>
    </row>
    <row r="7131" spans="2:11" s="256" customFormat="1" ht="13.5" customHeight="1" x14ac:dyDescent="0.2">
      <c r="B7131" s="273"/>
      <c r="C7131" s="273"/>
      <c r="D7131" s="273"/>
      <c r="E7131" s="273"/>
      <c r="F7131" s="273">
        <v>1.02950385710206</v>
      </c>
      <c r="G7131" s="273">
        <v>1.0309712750745799</v>
      </c>
      <c r="H7131" s="274">
        <v>1.4001844706787998</v>
      </c>
      <c r="I7131" s="275" t="s">
        <v>261</v>
      </c>
      <c r="J7131" s="271">
        <v>9239</v>
      </c>
      <c r="K7131" s="272">
        <v>12480</v>
      </c>
    </row>
    <row r="7132" spans="2:11" s="256" customFormat="1" ht="13.5" customHeight="1" x14ac:dyDescent="0.2">
      <c r="B7132" s="273"/>
      <c r="C7132" s="273"/>
      <c r="D7132" s="273"/>
      <c r="E7132" s="273"/>
      <c r="F7132" s="273">
        <v>0</v>
      </c>
      <c r="G7132" s="273">
        <v>0</v>
      </c>
      <c r="H7132" s="274"/>
      <c r="I7132" s="275" t="s">
        <v>262</v>
      </c>
      <c r="J7132" s="271">
        <v>9239</v>
      </c>
      <c r="K7132" s="272">
        <v>11578</v>
      </c>
    </row>
    <row r="7133" spans="2:11" s="256" customFormat="1" ht="13.5" customHeight="1" x14ac:dyDescent="0.2">
      <c r="B7133" s="273"/>
      <c r="C7133" s="273"/>
      <c r="D7133" s="273"/>
      <c r="E7133" s="273"/>
      <c r="F7133" s="273">
        <v>0</v>
      </c>
      <c r="G7133" s="273">
        <v>0</v>
      </c>
      <c r="H7133" s="274"/>
      <c r="I7133" s="275" t="s">
        <v>263</v>
      </c>
      <c r="J7133" s="271">
        <v>9239</v>
      </c>
      <c r="K7133" s="272">
        <v>12497</v>
      </c>
    </row>
    <row r="7134" spans="2:11" s="256" customFormat="1" ht="13.5" customHeight="1" x14ac:dyDescent="0.2">
      <c r="B7134" s="273"/>
      <c r="C7134" s="273"/>
      <c r="D7134" s="273"/>
      <c r="E7134" s="273"/>
      <c r="F7134" s="273">
        <v>0</v>
      </c>
      <c r="G7134" s="273">
        <v>0</v>
      </c>
      <c r="H7134" s="274"/>
      <c r="I7134" s="275" t="s">
        <v>264</v>
      </c>
      <c r="J7134" s="271">
        <v>9239</v>
      </c>
      <c r="K7134" s="272">
        <v>15546</v>
      </c>
    </row>
    <row r="7135" spans="2:11" s="256" customFormat="1" ht="13.5" customHeight="1" x14ac:dyDescent="0.2">
      <c r="B7135" s="273"/>
      <c r="C7135" s="273"/>
      <c r="D7135" s="273"/>
      <c r="E7135" s="273"/>
      <c r="F7135" s="273">
        <v>0</v>
      </c>
      <c r="G7135" s="273">
        <v>0</v>
      </c>
      <c r="H7135" s="274"/>
      <c r="I7135" s="275" t="s">
        <v>265</v>
      </c>
      <c r="J7135" s="271">
        <v>9239</v>
      </c>
      <c r="K7135" s="272">
        <v>12481</v>
      </c>
    </row>
    <row r="7136" spans="2:11" s="256" customFormat="1" ht="13.5" customHeight="1" x14ac:dyDescent="0.2">
      <c r="B7136" s="268"/>
      <c r="C7136" s="268"/>
      <c r="D7136" s="268"/>
      <c r="E7136" s="268"/>
      <c r="F7136" s="268">
        <v>1.7869874295242498</v>
      </c>
      <c r="G7136" s="268">
        <v>1.80089274436389</v>
      </c>
      <c r="H7136" s="269"/>
      <c r="I7136" s="270" t="s">
        <v>266</v>
      </c>
      <c r="J7136" s="271">
        <v>9239</v>
      </c>
      <c r="K7136" s="272">
        <v>13594</v>
      </c>
    </row>
    <row r="7137" spans="2:11" s="256" customFormat="1" ht="13.5" customHeight="1" x14ac:dyDescent="0.2">
      <c r="B7137" s="273"/>
      <c r="C7137" s="273"/>
      <c r="D7137" s="273"/>
      <c r="E7137" s="273"/>
      <c r="F7137" s="273">
        <v>0</v>
      </c>
      <c r="G7137" s="273">
        <v>0</v>
      </c>
      <c r="H7137" s="274"/>
      <c r="I7137" s="275" t="s">
        <v>267</v>
      </c>
      <c r="J7137" s="271">
        <v>9239</v>
      </c>
      <c r="K7137" s="272">
        <v>15609</v>
      </c>
    </row>
    <row r="7138" spans="2:11" s="256" customFormat="1" ht="13.5" customHeight="1" x14ac:dyDescent="0.2">
      <c r="B7138" s="273"/>
      <c r="C7138" s="273"/>
      <c r="D7138" s="273"/>
      <c r="E7138" s="273"/>
      <c r="F7138" s="273">
        <v>0</v>
      </c>
      <c r="G7138" s="273">
        <v>0</v>
      </c>
      <c r="H7138" s="274"/>
      <c r="I7138" s="275" t="s">
        <v>268</v>
      </c>
      <c r="J7138" s="271">
        <v>9239</v>
      </c>
      <c r="K7138" s="272">
        <v>11524</v>
      </c>
    </row>
    <row r="7139" spans="2:11" s="256" customFormat="1" ht="13.5" customHeight="1" x14ac:dyDescent="0.2">
      <c r="B7139" s="273"/>
      <c r="C7139" s="273"/>
      <c r="D7139" s="273"/>
      <c r="E7139" s="273"/>
      <c r="F7139" s="273">
        <v>0</v>
      </c>
      <c r="G7139" s="273">
        <v>0</v>
      </c>
      <c r="H7139" s="274"/>
      <c r="I7139" s="275" t="s">
        <v>269</v>
      </c>
      <c r="J7139" s="271">
        <v>9239</v>
      </c>
      <c r="K7139" s="272">
        <v>15745</v>
      </c>
    </row>
    <row r="7140" spans="2:11" s="256" customFormat="1" ht="13.5" customHeight="1" x14ac:dyDescent="0.2">
      <c r="B7140" s="273"/>
      <c r="C7140" s="273"/>
      <c r="D7140" s="273"/>
      <c r="E7140" s="273"/>
      <c r="F7140" s="273">
        <v>0</v>
      </c>
      <c r="G7140" s="273">
        <v>0</v>
      </c>
      <c r="H7140" s="274"/>
      <c r="I7140" s="275" t="s">
        <v>270</v>
      </c>
      <c r="J7140" s="271">
        <v>9239</v>
      </c>
      <c r="K7140" s="272">
        <v>15545</v>
      </c>
    </row>
    <row r="7141" spans="2:11" s="256" customFormat="1" ht="13.5" customHeight="1" x14ac:dyDescent="0.2">
      <c r="B7141" s="268"/>
      <c r="C7141" s="268"/>
      <c r="D7141" s="268"/>
      <c r="E7141" s="268"/>
      <c r="F7141" s="268">
        <v>22.380202683900503</v>
      </c>
      <c r="G7141" s="268">
        <v>22.3247415425461</v>
      </c>
      <c r="H7141" s="269"/>
      <c r="I7141" s="270" t="s">
        <v>238</v>
      </c>
      <c r="J7141" s="271">
        <v>9239</v>
      </c>
      <c r="K7141" s="272">
        <v>13595</v>
      </c>
    </row>
    <row r="7142" spans="2:11" s="256" customFormat="1" ht="13.5" customHeight="1" x14ac:dyDescent="0.2">
      <c r="B7142" s="273"/>
      <c r="C7142" s="273"/>
      <c r="D7142" s="273"/>
      <c r="E7142" s="273"/>
      <c r="F7142" s="273">
        <v>0</v>
      </c>
      <c r="G7142" s="273">
        <v>0</v>
      </c>
      <c r="H7142" s="274"/>
      <c r="I7142" s="275" t="s">
        <v>271</v>
      </c>
      <c r="J7142" s="271">
        <v>9239</v>
      </c>
      <c r="K7142" s="272">
        <v>15610</v>
      </c>
    </row>
    <row r="7143" spans="2:11" s="256" customFormat="1" ht="13.5" customHeight="1" x14ac:dyDescent="0.2">
      <c r="B7143" s="273"/>
      <c r="C7143" s="273"/>
      <c r="D7143" s="273"/>
      <c r="E7143" s="273"/>
      <c r="F7143" s="273">
        <v>10.3493354967638</v>
      </c>
      <c r="G7143" s="273">
        <v>10.358916894730099</v>
      </c>
      <c r="H7143" s="274"/>
      <c r="I7143" s="275" t="s">
        <v>246</v>
      </c>
      <c r="J7143" s="271">
        <v>9239</v>
      </c>
      <c r="K7143" s="272">
        <v>15611</v>
      </c>
    </row>
    <row r="7144" spans="2:11" s="256" customFormat="1" ht="13.5" customHeight="1" x14ac:dyDescent="0.2">
      <c r="B7144" s="273"/>
      <c r="C7144" s="273"/>
      <c r="D7144" s="273"/>
      <c r="E7144" s="273"/>
      <c r="F7144" s="273">
        <v>12.030867187136698</v>
      </c>
      <c r="G7144" s="273">
        <v>11.965824647816</v>
      </c>
      <c r="H7144" s="274"/>
      <c r="I7144" s="275" t="s">
        <v>272</v>
      </c>
      <c r="J7144" s="271">
        <v>9239</v>
      </c>
      <c r="K7144" s="272">
        <v>15608</v>
      </c>
    </row>
    <row r="7145" spans="2:11" s="256" customFormat="1" ht="13.5" customHeight="1" x14ac:dyDescent="0.2">
      <c r="B7145" s="268"/>
      <c r="C7145" s="268"/>
      <c r="D7145" s="268"/>
      <c r="E7145" s="268"/>
      <c r="F7145" s="268">
        <v>0</v>
      </c>
      <c r="G7145" s="268">
        <v>0</v>
      </c>
      <c r="H7145" s="269"/>
      <c r="I7145" s="270" t="s">
        <v>273</v>
      </c>
      <c r="J7145" s="271">
        <v>9239</v>
      </c>
      <c r="K7145" s="272">
        <v>15584</v>
      </c>
    </row>
    <row r="7146" spans="2:11" s="256" customFormat="1" ht="13.5" customHeight="1" x14ac:dyDescent="0.2">
      <c r="B7146" s="268"/>
      <c r="C7146" s="268"/>
      <c r="D7146" s="268"/>
      <c r="E7146" s="268"/>
      <c r="F7146" s="268">
        <v>0</v>
      </c>
      <c r="G7146" s="268">
        <v>0</v>
      </c>
      <c r="H7146" s="269"/>
      <c r="I7146" s="270" t="s">
        <v>274</v>
      </c>
      <c r="J7146" s="271">
        <v>9239</v>
      </c>
      <c r="K7146" s="272">
        <v>17728</v>
      </c>
    </row>
    <row r="7147" spans="2:11" s="256" customFormat="1" ht="13.5" customHeight="1" x14ac:dyDescent="0.2">
      <c r="B7147" s="268"/>
      <c r="C7147" s="268"/>
      <c r="D7147" s="268"/>
      <c r="E7147" s="268"/>
      <c r="F7147" s="268">
        <v>0</v>
      </c>
      <c r="G7147" s="268">
        <v>0</v>
      </c>
      <c r="H7147" s="269"/>
      <c r="I7147" s="270" t="s">
        <v>275</v>
      </c>
      <c r="J7147" s="271">
        <v>9239</v>
      </c>
      <c r="K7147" s="272">
        <v>15624</v>
      </c>
    </row>
    <row r="7148" spans="2:11" s="256" customFormat="1" ht="13.5" customHeight="1" x14ac:dyDescent="0.2">
      <c r="B7148" s="268"/>
      <c r="C7148" s="268"/>
      <c r="D7148" s="268"/>
      <c r="E7148" s="268"/>
      <c r="F7148" s="268">
        <v>5.6026947750869898</v>
      </c>
      <c r="G7148" s="268">
        <v>5.5451114749300592</v>
      </c>
      <c r="H7148" s="269"/>
      <c r="I7148" s="270" t="s">
        <v>276</v>
      </c>
      <c r="J7148" s="271">
        <v>9239</v>
      </c>
      <c r="K7148" s="272">
        <v>15644</v>
      </c>
    </row>
    <row r="7149" spans="2:11" s="256" customFormat="1" ht="13.5" customHeight="1" x14ac:dyDescent="0.2">
      <c r="B7149" s="268"/>
      <c r="C7149" s="268"/>
      <c r="D7149" s="268">
        <v>33</v>
      </c>
      <c r="E7149" s="268">
        <v>27</v>
      </c>
      <c r="F7149" s="268">
        <v>28.259117384259397</v>
      </c>
      <c r="G7149" s="268">
        <v>28.300654546953396</v>
      </c>
      <c r="H7149" s="269">
        <v>3.4894021046281298</v>
      </c>
      <c r="I7149" s="270" t="s">
        <v>239</v>
      </c>
      <c r="J7149" s="271">
        <v>9239</v>
      </c>
      <c r="K7149" s="272">
        <v>15704</v>
      </c>
    </row>
    <row r="7150" spans="2:11" s="256" customFormat="1" ht="13.5" customHeight="1" x14ac:dyDescent="0.2">
      <c r="B7150" s="268"/>
      <c r="C7150" s="268"/>
      <c r="D7150" s="268"/>
      <c r="E7150" s="268"/>
      <c r="F7150" s="268">
        <v>0</v>
      </c>
      <c r="G7150" s="268">
        <v>0</v>
      </c>
      <c r="H7150" s="269"/>
      <c r="I7150" s="270" t="s">
        <v>277</v>
      </c>
      <c r="J7150" s="271">
        <v>9239</v>
      </c>
      <c r="K7150" s="272">
        <v>15749</v>
      </c>
    </row>
    <row r="7151" spans="2:11" s="256" customFormat="1" ht="13.5" customHeight="1" x14ac:dyDescent="0.2">
      <c r="B7151" s="268"/>
      <c r="C7151" s="268"/>
      <c r="D7151" s="268"/>
      <c r="E7151" s="268"/>
      <c r="F7151" s="268">
        <v>100</v>
      </c>
      <c r="G7151" s="268">
        <v>100</v>
      </c>
      <c r="H7151" s="269">
        <v>2.1571229938981</v>
      </c>
      <c r="I7151" s="270" t="s">
        <v>278</v>
      </c>
      <c r="J7151" s="271">
        <v>9239</v>
      </c>
      <c r="K7151" s="272">
        <v>11258</v>
      </c>
    </row>
    <row r="7152" spans="2:11" s="256" customFormat="1" ht="13.5" customHeight="1" x14ac:dyDescent="0.2">
      <c r="B7152" s="268"/>
      <c r="C7152" s="268"/>
      <c r="D7152" s="268">
        <v>46</v>
      </c>
      <c r="E7152" s="268">
        <v>40</v>
      </c>
      <c r="F7152" s="268">
        <v>43.757985156753101</v>
      </c>
      <c r="G7152" s="268">
        <v>43.829492435570494</v>
      </c>
      <c r="H7152" s="269">
        <v>2.6761944201667398</v>
      </c>
      <c r="I7152" s="270" t="s">
        <v>240</v>
      </c>
      <c r="J7152" s="271">
        <v>9239</v>
      </c>
      <c r="K7152" s="272">
        <v>15705</v>
      </c>
    </row>
    <row r="7153" spans="2:11" s="256" customFormat="1" ht="13.5" customHeight="1" x14ac:dyDescent="0.2">
      <c r="B7153" s="268"/>
      <c r="C7153" s="268"/>
      <c r="D7153" s="268"/>
      <c r="E7153" s="268"/>
      <c r="F7153" s="268">
        <v>5.9602426849268397</v>
      </c>
      <c r="G7153" s="268">
        <v>5.9574262240786702</v>
      </c>
      <c r="H7153" s="269"/>
      <c r="I7153" s="270" t="s">
        <v>279</v>
      </c>
      <c r="J7153" s="271">
        <v>9239</v>
      </c>
      <c r="K7153" s="272">
        <v>16144</v>
      </c>
    </row>
    <row r="7154" spans="2:11" s="256" customFormat="1" ht="13.5" customHeight="1" x14ac:dyDescent="0.2">
      <c r="B7154" s="273"/>
      <c r="C7154" s="273"/>
      <c r="D7154" s="273"/>
      <c r="E7154" s="273"/>
      <c r="F7154" s="273">
        <v>1.7869874295242498</v>
      </c>
      <c r="G7154" s="273">
        <v>1.80089274436389</v>
      </c>
      <c r="H7154" s="274"/>
      <c r="I7154" s="275" t="s">
        <v>508</v>
      </c>
      <c r="J7154" s="271">
        <v>9239</v>
      </c>
      <c r="K7154" s="272">
        <v>12755</v>
      </c>
    </row>
    <row r="7155" spans="2:11" s="256" customFormat="1" ht="13.5" customHeight="1" x14ac:dyDescent="0.2">
      <c r="B7155" s="273"/>
      <c r="C7155" s="273"/>
      <c r="D7155" s="273"/>
      <c r="E7155" s="273"/>
      <c r="F7155" s="273">
        <v>0</v>
      </c>
      <c r="G7155" s="273">
        <v>0</v>
      </c>
      <c r="H7155" s="274"/>
      <c r="I7155" s="275" t="s">
        <v>509</v>
      </c>
      <c r="J7155" s="271">
        <v>9239</v>
      </c>
      <c r="K7155" s="272">
        <v>12359</v>
      </c>
    </row>
    <row r="7156" spans="2:11" s="256" customFormat="1" ht="26.25" customHeight="1" x14ac:dyDescent="0.2"/>
    <row r="7157" spans="2:11" s="256" customFormat="1" ht="13.5" customHeight="1" x14ac:dyDescent="0.2">
      <c r="B7157" s="257"/>
      <c r="C7157" s="258"/>
      <c r="D7157" s="258"/>
      <c r="E7157" s="258"/>
      <c r="F7157" s="258"/>
      <c r="G7157" s="259"/>
      <c r="H7157" s="260" t="s">
        <v>479</v>
      </c>
      <c r="I7157" s="261"/>
      <c r="J7157" s="262" t="s">
        <v>228</v>
      </c>
      <c r="K7157" s="262" t="s">
        <v>229</v>
      </c>
    </row>
    <row r="7158" spans="2:11" s="256" customFormat="1" ht="13.5" customHeight="1" x14ac:dyDescent="0.2">
      <c r="B7158" s="263"/>
      <c r="C7158" s="264"/>
      <c r="D7158" s="264"/>
      <c r="E7158" s="264"/>
      <c r="F7158" s="369" t="s">
        <v>721</v>
      </c>
      <c r="G7158" s="369"/>
      <c r="H7158" s="369"/>
      <c r="I7158" s="261"/>
      <c r="J7158" s="261"/>
      <c r="K7158" s="265"/>
    </row>
    <row r="7159" spans="2:11" s="256" customFormat="1" ht="13.5" customHeight="1" x14ac:dyDescent="0.2">
      <c r="B7159" s="367" t="s">
        <v>231</v>
      </c>
      <c r="C7159" s="367"/>
      <c r="D7159" s="367" t="s">
        <v>232</v>
      </c>
      <c r="E7159" s="367"/>
      <c r="F7159" s="266" t="s">
        <v>232</v>
      </c>
      <c r="G7159" s="266" t="s">
        <v>232</v>
      </c>
      <c r="H7159" s="368" t="s">
        <v>231</v>
      </c>
      <c r="I7159" s="267" t="s">
        <v>233</v>
      </c>
      <c r="J7159" s="261"/>
      <c r="K7159" s="265"/>
    </row>
    <row r="7160" spans="2:11" s="256" customFormat="1" ht="13.5" customHeight="1" x14ac:dyDescent="0.2">
      <c r="B7160" s="266" t="s">
        <v>234</v>
      </c>
      <c r="C7160" s="266" t="s">
        <v>235</v>
      </c>
      <c r="D7160" s="266" t="s">
        <v>234</v>
      </c>
      <c r="E7160" s="266" t="s">
        <v>235</v>
      </c>
      <c r="F7160" s="266" t="s">
        <v>592</v>
      </c>
      <c r="G7160" s="266" t="s">
        <v>594</v>
      </c>
      <c r="H7160" s="368"/>
      <c r="I7160" s="261"/>
      <c r="J7160" s="261"/>
      <c r="K7160" s="265"/>
    </row>
    <row r="7161" spans="2:11" s="256" customFormat="1" ht="13.5" customHeight="1" x14ac:dyDescent="0.2">
      <c r="B7161" s="268"/>
      <c r="C7161" s="268"/>
      <c r="D7161" s="268"/>
      <c r="E7161" s="268"/>
      <c r="F7161" s="268">
        <v>38.638268385296399</v>
      </c>
      <c r="G7161" s="268">
        <v>38.715482319792599</v>
      </c>
      <c r="H7161" s="269">
        <v>3.3721173094862</v>
      </c>
      <c r="I7161" s="270" t="s">
        <v>236</v>
      </c>
      <c r="J7161" s="271">
        <v>9247</v>
      </c>
      <c r="K7161" s="272">
        <v>13591</v>
      </c>
    </row>
    <row r="7162" spans="2:11" s="256" customFormat="1" ht="13.5" customHeight="1" x14ac:dyDescent="0.2">
      <c r="B7162" s="268"/>
      <c r="C7162" s="268"/>
      <c r="D7162" s="268"/>
      <c r="E7162" s="268"/>
      <c r="F7162" s="268">
        <v>38.638268385296399</v>
      </c>
      <c r="G7162" s="268">
        <v>38.715482319792599</v>
      </c>
      <c r="H7162" s="269">
        <v>3.3721173094862</v>
      </c>
      <c r="I7162" s="270" t="s">
        <v>250</v>
      </c>
      <c r="J7162" s="271">
        <v>9247</v>
      </c>
      <c r="K7162" s="272">
        <v>19967</v>
      </c>
    </row>
    <row r="7163" spans="2:11" s="256" customFormat="1" ht="13.5" customHeight="1" x14ac:dyDescent="0.2">
      <c r="B7163" s="273"/>
      <c r="C7163" s="273"/>
      <c r="D7163" s="273"/>
      <c r="E7163" s="273"/>
      <c r="F7163" s="273">
        <v>13.688920748348099</v>
      </c>
      <c r="G7163" s="273">
        <v>13.705184137003497</v>
      </c>
      <c r="H7163" s="274">
        <v>3.30332863456937</v>
      </c>
      <c r="I7163" s="275" t="s">
        <v>251</v>
      </c>
      <c r="J7163" s="271">
        <v>9247</v>
      </c>
      <c r="K7163" s="272">
        <v>15744</v>
      </c>
    </row>
    <row r="7164" spans="2:11" s="256" customFormat="1" ht="13.5" customHeight="1" x14ac:dyDescent="0.2">
      <c r="B7164" s="273"/>
      <c r="C7164" s="273"/>
      <c r="D7164" s="273"/>
      <c r="E7164" s="273"/>
      <c r="F7164" s="273">
        <v>24.9493476369483</v>
      </c>
      <c r="G7164" s="273">
        <v>25.010298182789096</v>
      </c>
      <c r="H7164" s="274">
        <v>3.4098594874791002</v>
      </c>
      <c r="I7164" s="275" t="s">
        <v>252</v>
      </c>
      <c r="J7164" s="271">
        <v>9247</v>
      </c>
      <c r="K7164" s="272">
        <v>13462</v>
      </c>
    </row>
    <row r="7165" spans="2:11" s="256" customFormat="1" ht="13.5" customHeight="1" x14ac:dyDescent="0.2">
      <c r="B7165" s="273"/>
      <c r="C7165" s="273"/>
      <c r="D7165" s="273"/>
      <c r="E7165" s="273"/>
      <c r="F7165" s="273">
        <v>0</v>
      </c>
      <c r="G7165" s="273">
        <v>0</v>
      </c>
      <c r="H7165" s="274"/>
      <c r="I7165" s="275" t="s">
        <v>253</v>
      </c>
      <c r="J7165" s="271">
        <v>9247</v>
      </c>
      <c r="K7165" s="272">
        <v>15544</v>
      </c>
    </row>
    <row r="7166" spans="2:11" s="256" customFormat="1" ht="13.5" customHeight="1" x14ac:dyDescent="0.2">
      <c r="B7166" s="273"/>
      <c r="C7166" s="273"/>
      <c r="D7166" s="273"/>
      <c r="E7166" s="273"/>
      <c r="F7166" s="273">
        <v>0</v>
      </c>
      <c r="G7166" s="273">
        <v>0</v>
      </c>
      <c r="H7166" s="274"/>
      <c r="I7166" s="275" t="s">
        <v>254</v>
      </c>
      <c r="J7166" s="271">
        <v>9247</v>
      </c>
      <c r="K7166" s="272">
        <v>12978</v>
      </c>
    </row>
    <row r="7167" spans="2:11" s="256" customFormat="1" ht="13.5" customHeight="1" x14ac:dyDescent="0.2">
      <c r="B7167" s="268"/>
      <c r="C7167" s="268"/>
      <c r="D7167" s="268"/>
      <c r="E7167" s="268"/>
      <c r="F7167" s="268">
        <v>42.5065418079434</v>
      </c>
      <c r="G7167" s="268">
        <v>42.486886034045497</v>
      </c>
      <c r="H7167" s="269">
        <v>1.42916445868682</v>
      </c>
      <c r="I7167" s="270" t="s">
        <v>237</v>
      </c>
      <c r="J7167" s="271">
        <v>9247</v>
      </c>
      <c r="K7167" s="272">
        <v>17726</v>
      </c>
    </row>
    <row r="7168" spans="2:11" s="256" customFormat="1" ht="13.5" customHeight="1" x14ac:dyDescent="0.2">
      <c r="B7168" s="273"/>
      <c r="C7168" s="273"/>
      <c r="D7168" s="273"/>
      <c r="E7168" s="273"/>
      <c r="F7168" s="273">
        <v>12.5065124302843</v>
      </c>
      <c r="G7168" s="273">
        <v>12.440512912560601</v>
      </c>
      <c r="H7168" s="274"/>
      <c r="I7168" s="275" t="s">
        <v>255</v>
      </c>
      <c r="J7168" s="271">
        <v>9247</v>
      </c>
      <c r="K7168" s="272">
        <v>17727</v>
      </c>
    </row>
    <row r="7169" spans="2:11" s="256" customFormat="1" ht="13.5" customHeight="1" x14ac:dyDescent="0.2">
      <c r="B7169" s="268"/>
      <c r="C7169" s="268"/>
      <c r="D7169" s="268"/>
      <c r="E7169" s="268"/>
      <c r="F7169" s="268">
        <v>30.0000293776591</v>
      </c>
      <c r="G7169" s="268">
        <v>30.046373121484798</v>
      </c>
      <c r="H7169" s="269">
        <v>2.0249593108344501</v>
      </c>
      <c r="I7169" s="270" t="s">
        <v>256</v>
      </c>
      <c r="J7169" s="271">
        <v>9247</v>
      </c>
      <c r="K7169" s="272">
        <v>13592</v>
      </c>
    </row>
    <row r="7170" spans="2:11" s="256" customFormat="1" ht="13.5" customHeight="1" x14ac:dyDescent="0.2">
      <c r="B7170" s="273"/>
      <c r="C7170" s="273"/>
      <c r="D7170" s="273"/>
      <c r="E7170" s="273"/>
      <c r="F7170" s="273">
        <v>18.629874637266202</v>
      </c>
      <c r="G7170" s="273">
        <v>18.658936843556603</v>
      </c>
      <c r="H7170" s="274">
        <v>0.51923153295239399</v>
      </c>
      <c r="I7170" s="275" t="s">
        <v>257</v>
      </c>
      <c r="J7170" s="271">
        <v>9247</v>
      </c>
      <c r="K7170" s="272">
        <v>11566</v>
      </c>
    </row>
    <row r="7171" spans="2:11" s="256" customFormat="1" ht="13.5" customHeight="1" x14ac:dyDescent="0.2">
      <c r="B7171" s="273"/>
      <c r="C7171" s="273"/>
      <c r="D7171" s="273"/>
      <c r="E7171" s="273"/>
      <c r="F7171" s="273">
        <v>8.8990540944607393</v>
      </c>
      <c r="G7171" s="273">
        <v>8.91872811294858</v>
      </c>
      <c r="H7171" s="274">
        <v>4.7103039061713199</v>
      </c>
      <c r="I7171" s="275" t="s">
        <v>258</v>
      </c>
      <c r="J7171" s="271">
        <v>9247</v>
      </c>
      <c r="K7171" s="272">
        <v>13419</v>
      </c>
    </row>
    <row r="7172" spans="2:11" s="256" customFormat="1" ht="13.5" customHeight="1" x14ac:dyDescent="0.2">
      <c r="B7172" s="273"/>
      <c r="C7172" s="273"/>
      <c r="D7172" s="273"/>
      <c r="E7172" s="273"/>
      <c r="F7172" s="273">
        <v>0</v>
      </c>
      <c r="G7172" s="273">
        <v>0</v>
      </c>
      <c r="H7172" s="274"/>
      <c r="I7172" s="275" t="s">
        <v>259</v>
      </c>
      <c r="J7172" s="271">
        <v>9247</v>
      </c>
      <c r="K7172" s="272">
        <v>11568</v>
      </c>
    </row>
    <row r="7173" spans="2:11" s="256" customFormat="1" ht="13.5" customHeight="1" x14ac:dyDescent="0.2">
      <c r="B7173" s="273"/>
      <c r="C7173" s="273"/>
      <c r="D7173" s="273"/>
      <c r="E7173" s="273"/>
      <c r="F7173" s="273">
        <v>2.0773860787168901</v>
      </c>
      <c r="G7173" s="273">
        <v>2.0747071813711302</v>
      </c>
      <c r="H7173" s="274">
        <v>4.0181838425062493</v>
      </c>
      <c r="I7173" s="275" t="s">
        <v>260</v>
      </c>
      <c r="J7173" s="271">
        <v>9247</v>
      </c>
      <c r="K7173" s="272">
        <v>12479</v>
      </c>
    </row>
    <row r="7174" spans="2:11" s="256" customFormat="1" ht="13.5" customHeight="1" x14ac:dyDescent="0.2">
      <c r="B7174" s="273"/>
      <c r="C7174" s="273"/>
      <c r="D7174" s="273"/>
      <c r="E7174" s="273"/>
      <c r="F7174" s="273">
        <v>0.39371456721521203</v>
      </c>
      <c r="G7174" s="273">
        <v>0.39400098360852098</v>
      </c>
      <c r="H7174" s="274">
        <v>2.06</v>
      </c>
      <c r="I7174" s="275" t="s">
        <v>261</v>
      </c>
      <c r="J7174" s="271">
        <v>9247</v>
      </c>
      <c r="K7174" s="272">
        <v>12480</v>
      </c>
    </row>
    <row r="7175" spans="2:11" s="256" customFormat="1" ht="13.5" customHeight="1" x14ac:dyDescent="0.2">
      <c r="B7175" s="273"/>
      <c r="C7175" s="273"/>
      <c r="D7175" s="273"/>
      <c r="E7175" s="273"/>
      <c r="F7175" s="273">
        <v>0</v>
      </c>
      <c r="G7175" s="273">
        <v>0</v>
      </c>
      <c r="H7175" s="274"/>
      <c r="I7175" s="275" t="s">
        <v>262</v>
      </c>
      <c r="J7175" s="271">
        <v>9247</v>
      </c>
      <c r="K7175" s="272">
        <v>11578</v>
      </c>
    </row>
    <row r="7176" spans="2:11" s="256" customFormat="1" ht="13.5" customHeight="1" x14ac:dyDescent="0.2">
      <c r="B7176" s="273"/>
      <c r="C7176" s="273"/>
      <c r="D7176" s="273"/>
      <c r="E7176" s="273"/>
      <c r="F7176" s="273">
        <v>0</v>
      </c>
      <c r="G7176" s="273">
        <v>0</v>
      </c>
      <c r="H7176" s="274"/>
      <c r="I7176" s="275" t="s">
        <v>263</v>
      </c>
      <c r="J7176" s="271">
        <v>9247</v>
      </c>
      <c r="K7176" s="272">
        <v>12497</v>
      </c>
    </row>
    <row r="7177" spans="2:11" s="256" customFormat="1" ht="13.5" customHeight="1" x14ac:dyDescent="0.2">
      <c r="B7177" s="273"/>
      <c r="C7177" s="273"/>
      <c r="D7177" s="273"/>
      <c r="E7177" s="273"/>
      <c r="F7177" s="273">
        <v>0</v>
      </c>
      <c r="G7177" s="273">
        <v>0</v>
      </c>
      <c r="H7177" s="274"/>
      <c r="I7177" s="275" t="s">
        <v>264</v>
      </c>
      <c r="J7177" s="271">
        <v>9247</v>
      </c>
      <c r="K7177" s="272">
        <v>15546</v>
      </c>
    </row>
    <row r="7178" spans="2:11" s="256" customFormat="1" ht="13.5" customHeight="1" x14ac:dyDescent="0.2">
      <c r="B7178" s="273"/>
      <c r="C7178" s="273"/>
      <c r="D7178" s="273"/>
      <c r="E7178" s="273"/>
      <c r="F7178" s="273">
        <v>0</v>
      </c>
      <c r="G7178" s="273">
        <v>0</v>
      </c>
      <c r="H7178" s="274"/>
      <c r="I7178" s="275" t="s">
        <v>265</v>
      </c>
      <c r="J7178" s="271">
        <v>9247</v>
      </c>
      <c r="K7178" s="272">
        <v>12481</v>
      </c>
    </row>
    <row r="7179" spans="2:11" s="256" customFormat="1" ht="13.5" customHeight="1" x14ac:dyDescent="0.2">
      <c r="B7179" s="268"/>
      <c r="C7179" s="268"/>
      <c r="D7179" s="268"/>
      <c r="E7179" s="268"/>
      <c r="F7179" s="268">
        <v>1.3046905288538599</v>
      </c>
      <c r="G7179" s="268">
        <v>1.3146368542470899</v>
      </c>
      <c r="H7179" s="269"/>
      <c r="I7179" s="270" t="s">
        <v>266</v>
      </c>
      <c r="J7179" s="271">
        <v>9247</v>
      </c>
      <c r="K7179" s="272">
        <v>13594</v>
      </c>
    </row>
    <row r="7180" spans="2:11" s="256" customFormat="1" ht="13.5" customHeight="1" x14ac:dyDescent="0.2">
      <c r="B7180" s="273"/>
      <c r="C7180" s="273"/>
      <c r="D7180" s="273"/>
      <c r="E7180" s="273"/>
      <c r="F7180" s="273">
        <v>4.3402048595972804E-2</v>
      </c>
      <c r="G7180" s="273">
        <v>4.3480513663045298E-2</v>
      </c>
      <c r="H7180" s="274"/>
      <c r="I7180" s="275" t="s">
        <v>267</v>
      </c>
      <c r="J7180" s="271">
        <v>9247</v>
      </c>
      <c r="K7180" s="272">
        <v>15609</v>
      </c>
    </row>
    <row r="7181" spans="2:11" s="256" customFormat="1" ht="13.5" customHeight="1" x14ac:dyDescent="0.2">
      <c r="B7181" s="273"/>
      <c r="C7181" s="273"/>
      <c r="D7181" s="273"/>
      <c r="E7181" s="273"/>
      <c r="F7181" s="273">
        <v>0</v>
      </c>
      <c r="G7181" s="273">
        <v>0</v>
      </c>
      <c r="H7181" s="274"/>
      <c r="I7181" s="275" t="s">
        <v>268</v>
      </c>
      <c r="J7181" s="271">
        <v>9247</v>
      </c>
      <c r="K7181" s="272">
        <v>11524</v>
      </c>
    </row>
    <row r="7182" spans="2:11" s="256" customFormat="1" ht="13.5" customHeight="1" x14ac:dyDescent="0.2">
      <c r="B7182" s="273"/>
      <c r="C7182" s="273"/>
      <c r="D7182" s="273"/>
      <c r="E7182" s="273"/>
      <c r="F7182" s="273">
        <v>0</v>
      </c>
      <c r="G7182" s="273">
        <v>0</v>
      </c>
      <c r="H7182" s="274"/>
      <c r="I7182" s="275" t="s">
        <v>269</v>
      </c>
      <c r="J7182" s="271">
        <v>9247</v>
      </c>
      <c r="K7182" s="272">
        <v>15745</v>
      </c>
    </row>
    <row r="7183" spans="2:11" s="256" customFormat="1" ht="13.5" customHeight="1" x14ac:dyDescent="0.2">
      <c r="B7183" s="273"/>
      <c r="C7183" s="273"/>
      <c r="D7183" s="273"/>
      <c r="E7183" s="273"/>
      <c r="F7183" s="273">
        <v>0</v>
      </c>
      <c r="G7183" s="273">
        <v>0</v>
      </c>
      <c r="H7183" s="274"/>
      <c r="I7183" s="275" t="s">
        <v>270</v>
      </c>
      <c r="J7183" s="271">
        <v>9247</v>
      </c>
      <c r="K7183" s="272">
        <v>15545</v>
      </c>
    </row>
    <row r="7184" spans="2:11" s="256" customFormat="1" ht="13.5" customHeight="1" x14ac:dyDescent="0.2">
      <c r="B7184" s="268"/>
      <c r="C7184" s="268"/>
      <c r="D7184" s="268"/>
      <c r="E7184" s="268"/>
      <c r="F7184" s="268">
        <v>17.550499277906297</v>
      </c>
      <c r="G7184" s="268">
        <v>17.482994791914898</v>
      </c>
      <c r="H7184" s="269"/>
      <c r="I7184" s="270" t="s">
        <v>238</v>
      </c>
      <c r="J7184" s="271">
        <v>9247</v>
      </c>
      <c r="K7184" s="272">
        <v>13595</v>
      </c>
    </row>
    <row r="7185" spans="2:11" s="256" customFormat="1" ht="13.5" customHeight="1" x14ac:dyDescent="0.2">
      <c r="B7185" s="273"/>
      <c r="C7185" s="273"/>
      <c r="D7185" s="273"/>
      <c r="E7185" s="273"/>
      <c r="F7185" s="273">
        <v>0</v>
      </c>
      <c r="G7185" s="273">
        <v>0</v>
      </c>
      <c r="H7185" s="274"/>
      <c r="I7185" s="275" t="s">
        <v>271</v>
      </c>
      <c r="J7185" s="271">
        <v>9247</v>
      </c>
      <c r="K7185" s="272">
        <v>15610</v>
      </c>
    </row>
    <row r="7186" spans="2:11" s="256" customFormat="1" ht="13.5" customHeight="1" x14ac:dyDescent="0.2">
      <c r="B7186" s="273"/>
      <c r="C7186" s="273"/>
      <c r="D7186" s="273"/>
      <c r="E7186" s="273"/>
      <c r="F7186" s="273">
        <v>8.0133165256401302</v>
      </c>
      <c r="G7186" s="273">
        <v>8.0107957582397002</v>
      </c>
      <c r="H7186" s="274"/>
      <c r="I7186" s="275" t="s">
        <v>246</v>
      </c>
      <c r="J7186" s="271">
        <v>9247</v>
      </c>
      <c r="K7186" s="272">
        <v>15611</v>
      </c>
    </row>
    <row r="7187" spans="2:11" s="256" customFormat="1" ht="13.5" customHeight="1" x14ac:dyDescent="0.2">
      <c r="B7187" s="273"/>
      <c r="C7187" s="273"/>
      <c r="D7187" s="273"/>
      <c r="E7187" s="273"/>
      <c r="F7187" s="273">
        <v>9.5371827522661903</v>
      </c>
      <c r="G7187" s="273">
        <v>9.4721990336751603</v>
      </c>
      <c r="H7187" s="274"/>
      <c r="I7187" s="275" t="s">
        <v>272</v>
      </c>
      <c r="J7187" s="271">
        <v>9247</v>
      </c>
      <c r="K7187" s="272">
        <v>15608</v>
      </c>
    </row>
    <row r="7188" spans="2:11" s="256" customFormat="1" ht="13.5" customHeight="1" x14ac:dyDescent="0.2">
      <c r="B7188" s="268"/>
      <c r="C7188" s="268"/>
      <c r="D7188" s="268"/>
      <c r="E7188" s="268"/>
      <c r="F7188" s="268">
        <v>0</v>
      </c>
      <c r="G7188" s="268">
        <v>0</v>
      </c>
      <c r="H7188" s="269"/>
      <c r="I7188" s="270" t="s">
        <v>273</v>
      </c>
      <c r="J7188" s="271">
        <v>9247</v>
      </c>
      <c r="K7188" s="272">
        <v>15584</v>
      </c>
    </row>
    <row r="7189" spans="2:11" s="256" customFormat="1" ht="13.5" customHeight="1" x14ac:dyDescent="0.2">
      <c r="B7189" s="268"/>
      <c r="C7189" s="268"/>
      <c r="D7189" s="268"/>
      <c r="E7189" s="268"/>
      <c r="F7189" s="268">
        <v>0</v>
      </c>
      <c r="G7189" s="268">
        <v>0</v>
      </c>
      <c r="H7189" s="269"/>
      <c r="I7189" s="270" t="s">
        <v>274</v>
      </c>
      <c r="J7189" s="271">
        <v>9247</v>
      </c>
      <c r="K7189" s="272">
        <v>17728</v>
      </c>
    </row>
    <row r="7190" spans="2:11" s="256" customFormat="1" ht="13.5" customHeight="1" x14ac:dyDescent="0.2">
      <c r="B7190" s="268"/>
      <c r="C7190" s="268"/>
      <c r="D7190" s="268"/>
      <c r="E7190" s="268"/>
      <c r="F7190" s="268">
        <v>0</v>
      </c>
      <c r="G7190" s="268">
        <v>0</v>
      </c>
      <c r="H7190" s="269"/>
      <c r="I7190" s="270" t="s">
        <v>275</v>
      </c>
      <c r="J7190" s="271">
        <v>9247</v>
      </c>
      <c r="K7190" s="272">
        <v>15624</v>
      </c>
    </row>
    <row r="7191" spans="2:11" s="256" customFormat="1" ht="13.5" customHeight="1" x14ac:dyDescent="0.2">
      <c r="B7191" s="268"/>
      <c r="C7191" s="268"/>
      <c r="D7191" s="268"/>
      <c r="E7191" s="268"/>
      <c r="F7191" s="268">
        <v>13.767800910542199</v>
      </c>
      <c r="G7191" s="268">
        <v>13.7116692531447</v>
      </c>
      <c r="H7191" s="269"/>
      <c r="I7191" s="270" t="s">
        <v>276</v>
      </c>
      <c r="J7191" s="271">
        <v>9247</v>
      </c>
      <c r="K7191" s="272">
        <v>15644</v>
      </c>
    </row>
    <row r="7192" spans="2:11" s="256" customFormat="1" ht="13.5" customHeight="1" x14ac:dyDescent="0.2">
      <c r="B7192" s="268"/>
      <c r="C7192" s="268"/>
      <c r="D7192" s="268">
        <v>33</v>
      </c>
      <c r="E7192" s="268">
        <v>27</v>
      </c>
      <c r="F7192" s="268">
        <v>27.4204482828804</v>
      </c>
      <c r="G7192" s="268">
        <v>27.479006347768699</v>
      </c>
      <c r="H7192" s="269">
        <v>3.436564565201</v>
      </c>
      <c r="I7192" s="270" t="s">
        <v>239</v>
      </c>
      <c r="J7192" s="271">
        <v>9247</v>
      </c>
      <c r="K7192" s="272">
        <v>15704</v>
      </c>
    </row>
    <row r="7193" spans="2:11" s="256" customFormat="1" ht="13.5" customHeight="1" x14ac:dyDescent="0.2">
      <c r="B7193" s="268"/>
      <c r="C7193" s="268"/>
      <c r="D7193" s="268"/>
      <c r="E7193" s="268"/>
      <c r="F7193" s="268">
        <v>0</v>
      </c>
      <c r="G7193" s="268">
        <v>0</v>
      </c>
      <c r="H7193" s="269"/>
      <c r="I7193" s="270" t="s">
        <v>277</v>
      </c>
      <c r="J7193" s="271">
        <v>9247</v>
      </c>
      <c r="K7193" s="272">
        <v>15749</v>
      </c>
    </row>
    <row r="7194" spans="2:11" s="256" customFormat="1" ht="13.5" customHeight="1" x14ac:dyDescent="0.2">
      <c r="B7194" s="268"/>
      <c r="C7194" s="268"/>
      <c r="D7194" s="268"/>
      <c r="E7194" s="268"/>
      <c r="F7194" s="268">
        <v>100</v>
      </c>
      <c r="G7194" s="268">
        <v>100</v>
      </c>
      <c r="H7194" s="269">
        <v>1.9104161244422899</v>
      </c>
      <c r="I7194" s="270" t="s">
        <v>278</v>
      </c>
      <c r="J7194" s="271">
        <v>9247</v>
      </c>
      <c r="K7194" s="272">
        <v>11258</v>
      </c>
    </row>
    <row r="7195" spans="2:11" s="256" customFormat="1" ht="13.5" customHeight="1" x14ac:dyDescent="0.2">
      <c r="B7195" s="268"/>
      <c r="C7195" s="268"/>
      <c r="D7195" s="268">
        <v>46</v>
      </c>
      <c r="E7195" s="268">
        <v>40</v>
      </c>
      <c r="F7195" s="268">
        <v>41.261251528671103</v>
      </c>
      <c r="G7195" s="268">
        <v>41.326329607171807</v>
      </c>
      <c r="H7195" s="269">
        <v>2.3462563040795401</v>
      </c>
      <c r="I7195" s="270" t="s">
        <v>240</v>
      </c>
      <c r="J7195" s="271">
        <v>9247</v>
      </c>
      <c r="K7195" s="272">
        <v>15705</v>
      </c>
    </row>
    <row r="7196" spans="2:11" s="256" customFormat="1" ht="13.5" customHeight="1" x14ac:dyDescent="0.2">
      <c r="B7196" s="268"/>
      <c r="C7196" s="268"/>
      <c r="D7196" s="268"/>
      <c r="E7196" s="268"/>
      <c r="F7196" s="268">
        <v>4.6711166475757793</v>
      </c>
      <c r="G7196" s="268">
        <v>4.6596818329133995</v>
      </c>
      <c r="H7196" s="269"/>
      <c r="I7196" s="270" t="s">
        <v>279</v>
      </c>
      <c r="J7196" s="271">
        <v>9247</v>
      </c>
      <c r="K7196" s="272">
        <v>16144</v>
      </c>
    </row>
    <row r="7197" spans="2:11" s="256" customFormat="1" ht="13.5" customHeight="1" x14ac:dyDescent="0.2">
      <c r="B7197" s="273"/>
      <c r="C7197" s="273"/>
      <c r="D7197" s="273"/>
      <c r="E7197" s="273"/>
      <c r="F7197" s="273">
        <v>1.2612884802578899</v>
      </c>
      <c r="G7197" s="273">
        <v>1.27115634058404</v>
      </c>
      <c r="H7197" s="274"/>
      <c r="I7197" s="275" t="s">
        <v>508</v>
      </c>
      <c r="J7197" s="271">
        <v>9247</v>
      </c>
      <c r="K7197" s="272">
        <v>12755</v>
      </c>
    </row>
    <row r="7198" spans="2:11" s="256" customFormat="1" ht="13.5" customHeight="1" x14ac:dyDescent="0.2">
      <c r="B7198" s="273"/>
      <c r="C7198" s="273"/>
      <c r="D7198" s="273"/>
      <c r="E7198" s="273"/>
      <c r="F7198" s="273">
        <v>0</v>
      </c>
      <c r="G7198" s="273">
        <v>0</v>
      </c>
      <c r="H7198" s="274"/>
      <c r="I7198" s="275" t="s">
        <v>509</v>
      </c>
      <c r="J7198" s="271">
        <v>9247</v>
      </c>
      <c r="K7198" s="272">
        <v>12359</v>
      </c>
    </row>
    <row r="7199" spans="2:11" s="256" customFormat="1" ht="26.25" customHeight="1" x14ac:dyDescent="0.2"/>
    <row r="7200" spans="2:11" s="256" customFormat="1" ht="13.5" customHeight="1" x14ac:dyDescent="0.2">
      <c r="B7200" s="257"/>
      <c r="C7200" s="258"/>
      <c r="D7200" s="258"/>
      <c r="E7200" s="258"/>
      <c r="F7200" s="258"/>
      <c r="G7200" s="259"/>
      <c r="H7200" s="260" t="s">
        <v>480</v>
      </c>
      <c r="I7200" s="261"/>
      <c r="J7200" s="262" t="s">
        <v>228</v>
      </c>
      <c r="K7200" s="262" t="s">
        <v>229</v>
      </c>
    </row>
    <row r="7201" spans="2:11" s="256" customFormat="1" ht="13.5" customHeight="1" x14ac:dyDescent="0.2">
      <c r="B7201" s="263"/>
      <c r="C7201" s="264"/>
      <c r="D7201" s="264"/>
      <c r="E7201" s="264"/>
      <c r="F7201" s="369" t="s">
        <v>586</v>
      </c>
      <c r="G7201" s="369"/>
      <c r="H7201" s="369"/>
      <c r="I7201" s="261"/>
      <c r="J7201" s="261"/>
      <c r="K7201" s="265"/>
    </row>
    <row r="7202" spans="2:11" s="256" customFormat="1" ht="13.5" customHeight="1" x14ac:dyDescent="0.2">
      <c r="B7202" s="367" t="s">
        <v>231</v>
      </c>
      <c r="C7202" s="367"/>
      <c r="D7202" s="367" t="s">
        <v>232</v>
      </c>
      <c r="E7202" s="367"/>
      <c r="F7202" s="266" t="s">
        <v>232</v>
      </c>
      <c r="G7202" s="266" t="s">
        <v>232</v>
      </c>
      <c r="H7202" s="368" t="s">
        <v>231</v>
      </c>
      <c r="I7202" s="267" t="s">
        <v>233</v>
      </c>
      <c r="J7202" s="261"/>
      <c r="K7202" s="265"/>
    </row>
    <row r="7203" spans="2:11" s="256" customFormat="1" ht="13.5" customHeight="1" x14ac:dyDescent="0.2">
      <c r="B7203" s="266" t="s">
        <v>234</v>
      </c>
      <c r="C7203" s="266" t="s">
        <v>235</v>
      </c>
      <c r="D7203" s="266" t="s">
        <v>234</v>
      </c>
      <c r="E7203" s="266" t="s">
        <v>235</v>
      </c>
      <c r="F7203" s="266" t="s">
        <v>592</v>
      </c>
      <c r="G7203" s="266" t="s">
        <v>594</v>
      </c>
      <c r="H7203" s="368"/>
      <c r="I7203" s="261"/>
      <c r="J7203" s="261"/>
      <c r="K7203" s="265"/>
    </row>
    <row r="7204" spans="2:11" s="256" customFormat="1" ht="13.5" customHeight="1" x14ac:dyDescent="0.2">
      <c r="B7204" s="268">
        <v>5.5</v>
      </c>
      <c r="C7204" s="268">
        <v>3.5</v>
      </c>
      <c r="D7204" s="268">
        <v>54</v>
      </c>
      <c r="E7204" s="268">
        <v>36</v>
      </c>
      <c r="F7204" s="268">
        <v>0</v>
      </c>
      <c r="G7204" s="268">
        <v>0</v>
      </c>
      <c r="H7204" s="269"/>
      <c r="I7204" s="270" t="s">
        <v>236</v>
      </c>
      <c r="J7204" s="271">
        <v>9263</v>
      </c>
      <c r="K7204" s="272">
        <v>13591</v>
      </c>
    </row>
    <row r="7205" spans="2:11" s="256" customFormat="1" ht="13.5" customHeight="1" x14ac:dyDescent="0.2">
      <c r="B7205" s="268"/>
      <c r="C7205" s="268"/>
      <c r="D7205" s="268"/>
      <c r="E7205" s="268"/>
      <c r="F7205" s="268">
        <v>0</v>
      </c>
      <c r="G7205" s="268">
        <v>0</v>
      </c>
      <c r="H7205" s="269"/>
      <c r="I7205" s="270" t="s">
        <v>250</v>
      </c>
      <c r="J7205" s="271">
        <v>9263</v>
      </c>
      <c r="K7205" s="272">
        <v>19967</v>
      </c>
    </row>
    <row r="7206" spans="2:11" s="256" customFormat="1" ht="13.5" customHeight="1" x14ac:dyDescent="0.2">
      <c r="B7206" s="273"/>
      <c r="C7206" s="273"/>
      <c r="D7206" s="273"/>
      <c r="E7206" s="273"/>
      <c r="F7206" s="273">
        <v>0</v>
      </c>
      <c r="G7206" s="273">
        <v>0</v>
      </c>
      <c r="H7206" s="274"/>
      <c r="I7206" s="275" t="s">
        <v>251</v>
      </c>
      <c r="J7206" s="271">
        <v>9263</v>
      </c>
      <c r="K7206" s="272">
        <v>15744</v>
      </c>
    </row>
    <row r="7207" spans="2:11" s="256" customFormat="1" ht="13.5" customHeight="1" x14ac:dyDescent="0.2">
      <c r="B7207" s="273"/>
      <c r="C7207" s="273"/>
      <c r="D7207" s="273"/>
      <c r="E7207" s="273"/>
      <c r="F7207" s="273">
        <v>0</v>
      </c>
      <c r="G7207" s="273">
        <v>0</v>
      </c>
      <c r="H7207" s="274"/>
      <c r="I7207" s="275" t="s">
        <v>252</v>
      </c>
      <c r="J7207" s="271">
        <v>9263</v>
      </c>
      <c r="K7207" s="272">
        <v>13462</v>
      </c>
    </row>
    <row r="7208" spans="2:11" s="256" customFormat="1" ht="13.5" customHeight="1" x14ac:dyDescent="0.2">
      <c r="B7208" s="273"/>
      <c r="C7208" s="273"/>
      <c r="D7208" s="273"/>
      <c r="E7208" s="273"/>
      <c r="F7208" s="273">
        <v>0</v>
      </c>
      <c r="G7208" s="273">
        <v>0</v>
      </c>
      <c r="H7208" s="274"/>
      <c r="I7208" s="275" t="s">
        <v>253</v>
      </c>
      <c r="J7208" s="271">
        <v>9263</v>
      </c>
      <c r="K7208" s="272">
        <v>15544</v>
      </c>
    </row>
    <row r="7209" spans="2:11" s="256" customFormat="1" ht="13.5" customHeight="1" x14ac:dyDescent="0.2">
      <c r="B7209" s="273"/>
      <c r="C7209" s="273"/>
      <c r="D7209" s="273"/>
      <c r="E7209" s="273"/>
      <c r="F7209" s="273">
        <v>0</v>
      </c>
      <c r="G7209" s="273">
        <v>0</v>
      </c>
      <c r="H7209" s="274"/>
      <c r="I7209" s="275" t="s">
        <v>254</v>
      </c>
      <c r="J7209" s="271">
        <v>9263</v>
      </c>
      <c r="K7209" s="272">
        <v>12978</v>
      </c>
    </row>
    <row r="7210" spans="2:11" s="256" customFormat="1" ht="13.5" customHeight="1" x14ac:dyDescent="0.2">
      <c r="B7210" s="268"/>
      <c r="C7210" s="268"/>
      <c r="D7210" s="268"/>
      <c r="E7210" s="268"/>
      <c r="F7210" s="268">
        <v>100</v>
      </c>
      <c r="G7210" s="268">
        <v>100</v>
      </c>
      <c r="H7210" s="269"/>
      <c r="I7210" s="270" t="s">
        <v>237</v>
      </c>
      <c r="J7210" s="271">
        <v>9263</v>
      </c>
      <c r="K7210" s="272">
        <v>17726</v>
      </c>
    </row>
    <row r="7211" spans="2:11" s="256" customFormat="1" ht="13.5" customHeight="1" x14ac:dyDescent="0.2">
      <c r="B7211" s="273"/>
      <c r="C7211" s="273"/>
      <c r="D7211" s="273"/>
      <c r="E7211" s="273"/>
      <c r="F7211" s="273">
        <v>100</v>
      </c>
      <c r="G7211" s="273">
        <v>100</v>
      </c>
      <c r="H7211" s="274"/>
      <c r="I7211" s="275" t="s">
        <v>255</v>
      </c>
      <c r="J7211" s="271">
        <v>9263</v>
      </c>
      <c r="K7211" s="272">
        <v>17727</v>
      </c>
    </row>
    <row r="7212" spans="2:11" s="256" customFormat="1" ht="13.5" customHeight="1" x14ac:dyDescent="0.2">
      <c r="B7212" s="268">
        <v>3.5</v>
      </c>
      <c r="C7212" s="268">
        <v>1.5</v>
      </c>
      <c r="D7212" s="268">
        <v>54</v>
      </c>
      <c r="E7212" s="268">
        <v>36</v>
      </c>
      <c r="F7212" s="268">
        <v>0</v>
      </c>
      <c r="G7212" s="268">
        <v>0</v>
      </c>
      <c r="H7212" s="269"/>
      <c r="I7212" s="270" t="s">
        <v>256</v>
      </c>
      <c r="J7212" s="271">
        <v>9263</v>
      </c>
      <c r="K7212" s="272">
        <v>13592</v>
      </c>
    </row>
    <row r="7213" spans="2:11" s="256" customFormat="1" ht="13.5" customHeight="1" x14ac:dyDescent="0.2">
      <c r="B7213" s="273"/>
      <c r="C7213" s="273"/>
      <c r="D7213" s="273"/>
      <c r="E7213" s="273"/>
      <c r="F7213" s="273">
        <v>0</v>
      </c>
      <c r="G7213" s="273">
        <v>0</v>
      </c>
      <c r="H7213" s="274"/>
      <c r="I7213" s="275" t="s">
        <v>257</v>
      </c>
      <c r="J7213" s="271">
        <v>9263</v>
      </c>
      <c r="K7213" s="272">
        <v>11566</v>
      </c>
    </row>
    <row r="7214" spans="2:11" s="256" customFormat="1" ht="13.5" customHeight="1" x14ac:dyDescent="0.2">
      <c r="B7214" s="273"/>
      <c r="C7214" s="273"/>
      <c r="D7214" s="273"/>
      <c r="E7214" s="273"/>
      <c r="F7214" s="273">
        <v>0</v>
      </c>
      <c r="G7214" s="273">
        <v>0</v>
      </c>
      <c r="H7214" s="274"/>
      <c r="I7214" s="275" t="s">
        <v>258</v>
      </c>
      <c r="J7214" s="271">
        <v>9263</v>
      </c>
      <c r="K7214" s="272">
        <v>13419</v>
      </c>
    </row>
    <row r="7215" spans="2:11" s="256" customFormat="1" ht="13.5" customHeight="1" x14ac:dyDescent="0.2">
      <c r="B7215" s="273"/>
      <c r="C7215" s="273"/>
      <c r="D7215" s="273"/>
      <c r="E7215" s="273"/>
      <c r="F7215" s="273">
        <v>0</v>
      </c>
      <c r="G7215" s="273">
        <v>0</v>
      </c>
      <c r="H7215" s="274"/>
      <c r="I7215" s="275" t="s">
        <v>259</v>
      </c>
      <c r="J7215" s="271">
        <v>9263</v>
      </c>
      <c r="K7215" s="272">
        <v>11568</v>
      </c>
    </row>
    <row r="7216" spans="2:11" s="256" customFormat="1" ht="13.5" customHeight="1" x14ac:dyDescent="0.2">
      <c r="B7216" s="273"/>
      <c r="C7216" s="273"/>
      <c r="D7216" s="273"/>
      <c r="E7216" s="273"/>
      <c r="F7216" s="273">
        <v>0</v>
      </c>
      <c r="G7216" s="273">
        <v>0</v>
      </c>
      <c r="H7216" s="274"/>
      <c r="I7216" s="275" t="s">
        <v>260</v>
      </c>
      <c r="J7216" s="271">
        <v>9263</v>
      </c>
      <c r="K7216" s="272">
        <v>12479</v>
      </c>
    </row>
    <row r="7217" spans="2:11" s="256" customFormat="1" ht="13.5" customHeight="1" x14ac:dyDescent="0.2">
      <c r="B7217" s="273"/>
      <c r="C7217" s="273"/>
      <c r="D7217" s="273"/>
      <c r="E7217" s="273"/>
      <c r="F7217" s="273">
        <v>0</v>
      </c>
      <c r="G7217" s="273">
        <v>0</v>
      </c>
      <c r="H7217" s="274"/>
      <c r="I7217" s="275" t="s">
        <v>261</v>
      </c>
      <c r="J7217" s="271">
        <v>9263</v>
      </c>
      <c r="K7217" s="272">
        <v>12480</v>
      </c>
    </row>
    <row r="7218" spans="2:11" s="256" customFormat="1" ht="13.5" customHeight="1" x14ac:dyDescent="0.2">
      <c r="B7218" s="273"/>
      <c r="C7218" s="273"/>
      <c r="D7218" s="273"/>
      <c r="E7218" s="273"/>
      <c r="F7218" s="273">
        <v>0</v>
      </c>
      <c r="G7218" s="273">
        <v>0</v>
      </c>
      <c r="H7218" s="274"/>
      <c r="I7218" s="275" t="s">
        <v>262</v>
      </c>
      <c r="J7218" s="271">
        <v>9263</v>
      </c>
      <c r="K7218" s="272">
        <v>11578</v>
      </c>
    </row>
    <row r="7219" spans="2:11" s="256" customFormat="1" ht="13.5" customHeight="1" x14ac:dyDescent="0.2">
      <c r="B7219" s="273"/>
      <c r="C7219" s="273"/>
      <c r="D7219" s="273"/>
      <c r="E7219" s="273"/>
      <c r="F7219" s="273">
        <v>0</v>
      </c>
      <c r="G7219" s="273">
        <v>0</v>
      </c>
      <c r="H7219" s="274"/>
      <c r="I7219" s="275" t="s">
        <v>263</v>
      </c>
      <c r="J7219" s="271">
        <v>9263</v>
      </c>
      <c r="K7219" s="272">
        <v>12497</v>
      </c>
    </row>
    <row r="7220" spans="2:11" s="256" customFormat="1" ht="13.5" customHeight="1" x14ac:dyDescent="0.2">
      <c r="B7220" s="273"/>
      <c r="C7220" s="273"/>
      <c r="D7220" s="273"/>
      <c r="E7220" s="273"/>
      <c r="F7220" s="273">
        <v>0</v>
      </c>
      <c r="G7220" s="273">
        <v>0</v>
      </c>
      <c r="H7220" s="274"/>
      <c r="I7220" s="275" t="s">
        <v>264</v>
      </c>
      <c r="J7220" s="271">
        <v>9263</v>
      </c>
      <c r="K7220" s="272">
        <v>15546</v>
      </c>
    </row>
    <row r="7221" spans="2:11" s="256" customFormat="1" ht="13.5" customHeight="1" x14ac:dyDescent="0.2">
      <c r="B7221" s="273"/>
      <c r="C7221" s="273"/>
      <c r="D7221" s="273"/>
      <c r="E7221" s="273"/>
      <c r="F7221" s="273">
        <v>0</v>
      </c>
      <c r="G7221" s="273">
        <v>0</v>
      </c>
      <c r="H7221" s="274"/>
      <c r="I7221" s="275" t="s">
        <v>265</v>
      </c>
      <c r="J7221" s="271">
        <v>9263</v>
      </c>
      <c r="K7221" s="272">
        <v>12481</v>
      </c>
    </row>
    <row r="7222" spans="2:11" s="256" customFormat="1" ht="13.5" customHeight="1" x14ac:dyDescent="0.2">
      <c r="B7222" s="268"/>
      <c r="C7222" s="268"/>
      <c r="D7222" s="268"/>
      <c r="E7222" s="268"/>
      <c r="F7222" s="268">
        <v>0</v>
      </c>
      <c r="G7222" s="268">
        <v>0</v>
      </c>
      <c r="H7222" s="269"/>
      <c r="I7222" s="270" t="s">
        <v>266</v>
      </c>
      <c r="J7222" s="271">
        <v>9263</v>
      </c>
      <c r="K7222" s="272">
        <v>13594</v>
      </c>
    </row>
    <row r="7223" spans="2:11" s="256" customFormat="1" ht="13.5" customHeight="1" x14ac:dyDescent="0.2">
      <c r="B7223" s="273"/>
      <c r="C7223" s="273"/>
      <c r="D7223" s="273"/>
      <c r="E7223" s="273"/>
      <c r="F7223" s="273">
        <v>0</v>
      </c>
      <c r="G7223" s="273">
        <v>0</v>
      </c>
      <c r="H7223" s="274"/>
      <c r="I7223" s="275" t="s">
        <v>267</v>
      </c>
      <c r="J7223" s="271">
        <v>9263</v>
      </c>
      <c r="K7223" s="272">
        <v>15609</v>
      </c>
    </row>
    <row r="7224" spans="2:11" s="256" customFormat="1" ht="13.5" customHeight="1" x14ac:dyDescent="0.2">
      <c r="B7224" s="273"/>
      <c r="C7224" s="273"/>
      <c r="D7224" s="273"/>
      <c r="E7224" s="273"/>
      <c r="F7224" s="273">
        <v>0</v>
      </c>
      <c r="G7224" s="273">
        <v>0</v>
      </c>
      <c r="H7224" s="274"/>
      <c r="I7224" s="275" t="s">
        <v>268</v>
      </c>
      <c r="J7224" s="271">
        <v>9263</v>
      </c>
      <c r="K7224" s="272">
        <v>11524</v>
      </c>
    </row>
    <row r="7225" spans="2:11" s="256" customFormat="1" ht="13.5" customHeight="1" x14ac:dyDescent="0.2">
      <c r="B7225" s="273"/>
      <c r="C7225" s="273"/>
      <c r="D7225" s="273"/>
      <c r="E7225" s="273"/>
      <c r="F7225" s="273">
        <v>0</v>
      </c>
      <c r="G7225" s="273">
        <v>0</v>
      </c>
      <c r="H7225" s="274"/>
      <c r="I7225" s="275" t="s">
        <v>269</v>
      </c>
      <c r="J7225" s="271">
        <v>9263</v>
      </c>
      <c r="K7225" s="272">
        <v>15745</v>
      </c>
    </row>
    <row r="7226" spans="2:11" s="256" customFormat="1" ht="13.5" customHeight="1" x14ac:dyDescent="0.2">
      <c r="B7226" s="273"/>
      <c r="C7226" s="273"/>
      <c r="D7226" s="273"/>
      <c r="E7226" s="273"/>
      <c r="F7226" s="273">
        <v>0</v>
      </c>
      <c r="G7226" s="273">
        <v>0</v>
      </c>
      <c r="H7226" s="274"/>
      <c r="I7226" s="275" t="s">
        <v>270</v>
      </c>
      <c r="J7226" s="271">
        <v>9263</v>
      </c>
      <c r="K7226" s="272">
        <v>15545</v>
      </c>
    </row>
    <row r="7227" spans="2:11" s="256" customFormat="1" ht="13.5" customHeight="1" x14ac:dyDescent="0.2">
      <c r="B7227" s="268"/>
      <c r="C7227" s="268"/>
      <c r="D7227" s="268"/>
      <c r="E7227" s="268"/>
      <c r="F7227" s="268">
        <v>0</v>
      </c>
      <c r="G7227" s="268">
        <v>0</v>
      </c>
      <c r="H7227" s="269"/>
      <c r="I7227" s="270" t="s">
        <v>238</v>
      </c>
      <c r="J7227" s="271">
        <v>9263</v>
      </c>
      <c r="K7227" s="272">
        <v>13595</v>
      </c>
    </row>
    <row r="7228" spans="2:11" s="256" customFormat="1" ht="13.5" customHeight="1" x14ac:dyDescent="0.2">
      <c r="B7228" s="273"/>
      <c r="C7228" s="273"/>
      <c r="D7228" s="273"/>
      <c r="E7228" s="273"/>
      <c r="F7228" s="273">
        <v>0</v>
      </c>
      <c r="G7228" s="273">
        <v>0</v>
      </c>
      <c r="H7228" s="274"/>
      <c r="I7228" s="275" t="s">
        <v>271</v>
      </c>
      <c r="J7228" s="271">
        <v>9263</v>
      </c>
      <c r="K7228" s="272">
        <v>15610</v>
      </c>
    </row>
    <row r="7229" spans="2:11" s="256" customFormat="1" ht="13.5" customHeight="1" x14ac:dyDescent="0.2">
      <c r="B7229" s="273"/>
      <c r="C7229" s="273"/>
      <c r="D7229" s="273"/>
      <c r="E7229" s="273"/>
      <c r="F7229" s="273">
        <v>0</v>
      </c>
      <c r="G7229" s="273">
        <v>0</v>
      </c>
      <c r="H7229" s="274"/>
      <c r="I7229" s="275" t="s">
        <v>246</v>
      </c>
      <c r="J7229" s="271">
        <v>9263</v>
      </c>
      <c r="K7229" s="272">
        <v>15611</v>
      </c>
    </row>
    <row r="7230" spans="2:11" s="256" customFormat="1" ht="13.5" customHeight="1" x14ac:dyDescent="0.2">
      <c r="B7230" s="273"/>
      <c r="C7230" s="273"/>
      <c r="D7230" s="273"/>
      <c r="E7230" s="273"/>
      <c r="F7230" s="273">
        <v>0</v>
      </c>
      <c r="G7230" s="273">
        <v>0</v>
      </c>
      <c r="H7230" s="274"/>
      <c r="I7230" s="275" t="s">
        <v>272</v>
      </c>
      <c r="J7230" s="271">
        <v>9263</v>
      </c>
      <c r="K7230" s="272">
        <v>15608</v>
      </c>
    </row>
    <row r="7231" spans="2:11" s="256" customFormat="1" ht="13.5" customHeight="1" x14ac:dyDescent="0.2">
      <c r="B7231" s="268"/>
      <c r="C7231" s="268"/>
      <c r="D7231" s="268"/>
      <c r="E7231" s="268"/>
      <c r="F7231" s="268">
        <v>0</v>
      </c>
      <c r="G7231" s="268">
        <v>0</v>
      </c>
      <c r="H7231" s="269"/>
      <c r="I7231" s="270" t="s">
        <v>273</v>
      </c>
      <c r="J7231" s="271">
        <v>9263</v>
      </c>
      <c r="K7231" s="272">
        <v>15584</v>
      </c>
    </row>
    <row r="7232" spans="2:11" s="256" customFormat="1" ht="13.5" customHeight="1" x14ac:dyDescent="0.2">
      <c r="B7232" s="268"/>
      <c r="C7232" s="268"/>
      <c r="D7232" s="268"/>
      <c r="E7232" s="268"/>
      <c r="F7232" s="268">
        <v>0</v>
      </c>
      <c r="G7232" s="268">
        <v>0</v>
      </c>
      <c r="H7232" s="269"/>
      <c r="I7232" s="270" t="s">
        <v>274</v>
      </c>
      <c r="J7232" s="271">
        <v>9263</v>
      </c>
      <c r="K7232" s="272">
        <v>17728</v>
      </c>
    </row>
    <row r="7233" spans="2:11" s="256" customFormat="1" ht="13.5" customHeight="1" x14ac:dyDescent="0.2">
      <c r="B7233" s="268"/>
      <c r="C7233" s="268"/>
      <c r="D7233" s="268"/>
      <c r="E7233" s="268"/>
      <c r="F7233" s="268">
        <v>0</v>
      </c>
      <c r="G7233" s="268">
        <v>0</v>
      </c>
      <c r="H7233" s="269"/>
      <c r="I7233" s="270" t="s">
        <v>275</v>
      </c>
      <c r="J7233" s="271">
        <v>9263</v>
      </c>
      <c r="K7233" s="272">
        <v>15624</v>
      </c>
    </row>
    <row r="7234" spans="2:11" s="256" customFormat="1" ht="13.5" customHeight="1" x14ac:dyDescent="0.2">
      <c r="B7234" s="268"/>
      <c r="C7234" s="268"/>
      <c r="D7234" s="268"/>
      <c r="E7234" s="268"/>
      <c r="F7234" s="268">
        <v>100</v>
      </c>
      <c r="G7234" s="268">
        <v>100</v>
      </c>
      <c r="H7234" s="269"/>
      <c r="I7234" s="270" t="s">
        <v>276</v>
      </c>
      <c r="J7234" s="271">
        <v>9263</v>
      </c>
      <c r="K7234" s="272">
        <v>15644</v>
      </c>
    </row>
    <row r="7235" spans="2:11" s="256" customFormat="1" ht="13.5" customHeight="1" x14ac:dyDescent="0.2">
      <c r="B7235" s="268"/>
      <c r="C7235" s="268"/>
      <c r="D7235" s="268">
        <v>32</v>
      </c>
      <c r="E7235" s="268">
        <v>0</v>
      </c>
      <c r="F7235" s="268">
        <v>0</v>
      </c>
      <c r="G7235" s="268">
        <v>0</v>
      </c>
      <c r="H7235" s="269"/>
      <c r="I7235" s="270" t="s">
        <v>239</v>
      </c>
      <c r="J7235" s="271">
        <v>9263</v>
      </c>
      <c r="K7235" s="272">
        <v>15704</v>
      </c>
    </row>
    <row r="7236" spans="2:11" s="256" customFormat="1" ht="13.5" customHeight="1" x14ac:dyDescent="0.2">
      <c r="B7236" s="268"/>
      <c r="C7236" s="268"/>
      <c r="D7236" s="268"/>
      <c r="E7236" s="268"/>
      <c r="F7236" s="268">
        <v>0</v>
      </c>
      <c r="G7236" s="268">
        <v>0</v>
      </c>
      <c r="H7236" s="269"/>
      <c r="I7236" s="270" t="s">
        <v>277</v>
      </c>
      <c r="J7236" s="271">
        <v>9263</v>
      </c>
      <c r="K7236" s="272">
        <v>15749</v>
      </c>
    </row>
    <row r="7237" spans="2:11" s="256" customFormat="1" ht="13.5" customHeight="1" x14ac:dyDescent="0.2">
      <c r="B7237" s="268"/>
      <c r="C7237" s="268"/>
      <c r="D7237" s="268"/>
      <c r="E7237" s="268"/>
      <c r="F7237" s="268">
        <v>100</v>
      </c>
      <c r="G7237" s="268">
        <v>100</v>
      </c>
      <c r="H7237" s="269"/>
      <c r="I7237" s="270" t="s">
        <v>278</v>
      </c>
      <c r="J7237" s="271">
        <v>9263</v>
      </c>
      <c r="K7237" s="272">
        <v>11258</v>
      </c>
    </row>
    <row r="7238" spans="2:11" s="256" customFormat="1" ht="13.5" customHeight="1" x14ac:dyDescent="0.2">
      <c r="B7238" s="268"/>
      <c r="C7238" s="268"/>
      <c r="D7238" s="268">
        <v>56</v>
      </c>
      <c r="E7238" s="268">
        <v>0</v>
      </c>
      <c r="F7238" s="268">
        <v>0</v>
      </c>
      <c r="G7238" s="268">
        <v>0</v>
      </c>
      <c r="H7238" s="269"/>
      <c r="I7238" s="270" t="s">
        <v>240</v>
      </c>
      <c r="J7238" s="271">
        <v>9263</v>
      </c>
      <c r="K7238" s="272">
        <v>15705</v>
      </c>
    </row>
    <row r="7239" spans="2:11" s="256" customFormat="1" ht="13.5" customHeight="1" x14ac:dyDescent="0.2">
      <c r="B7239" s="268"/>
      <c r="C7239" s="268"/>
      <c r="D7239" s="268"/>
      <c r="E7239" s="268"/>
      <c r="F7239" s="268">
        <v>0</v>
      </c>
      <c r="G7239" s="268">
        <v>0</v>
      </c>
      <c r="H7239" s="269"/>
      <c r="I7239" s="270" t="s">
        <v>279</v>
      </c>
      <c r="J7239" s="271">
        <v>9263</v>
      </c>
      <c r="K7239" s="272">
        <v>16144</v>
      </c>
    </row>
    <row r="7240" spans="2:11" s="256" customFormat="1" ht="13.5" customHeight="1" x14ac:dyDescent="0.2">
      <c r="B7240" s="273"/>
      <c r="C7240" s="273"/>
      <c r="D7240" s="273"/>
      <c r="E7240" s="273"/>
      <c r="F7240" s="273">
        <v>0</v>
      </c>
      <c r="G7240" s="273">
        <v>0</v>
      </c>
      <c r="H7240" s="274"/>
      <c r="I7240" s="275" t="s">
        <v>508</v>
      </c>
      <c r="J7240" s="271">
        <v>9263</v>
      </c>
      <c r="K7240" s="272">
        <v>12755</v>
      </c>
    </row>
    <row r="7241" spans="2:11" s="256" customFormat="1" ht="13.5" customHeight="1" x14ac:dyDescent="0.2">
      <c r="B7241" s="273"/>
      <c r="C7241" s="273"/>
      <c r="D7241" s="273"/>
      <c r="E7241" s="273"/>
      <c r="F7241" s="273">
        <v>0</v>
      </c>
      <c r="G7241" s="273">
        <v>0</v>
      </c>
      <c r="H7241" s="274"/>
      <c r="I7241" s="275" t="s">
        <v>509</v>
      </c>
      <c r="J7241" s="271">
        <v>9263</v>
      </c>
      <c r="K7241" s="272">
        <v>12359</v>
      </c>
    </row>
    <row r="7242" spans="2:11" s="256" customFormat="1" ht="26.25" customHeight="1" x14ac:dyDescent="0.2"/>
    <row r="7243" spans="2:11" s="256" customFormat="1" ht="13.5" customHeight="1" x14ac:dyDescent="0.2">
      <c r="B7243" s="257"/>
      <c r="C7243" s="258"/>
      <c r="D7243" s="258"/>
      <c r="E7243" s="258"/>
      <c r="F7243" s="258"/>
      <c r="G7243" s="259"/>
      <c r="H7243" s="260" t="s">
        <v>481</v>
      </c>
      <c r="I7243" s="261"/>
      <c r="J7243" s="262" t="s">
        <v>228</v>
      </c>
      <c r="K7243" s="262" t="s">
        <v>229</v>
      </c>
    </row>
    <row r="7244" spans="2:11" s="256" customFormat="1" ht="13.5" customHeight="1" x14ac:dyDescent="0.2">
      <c r="B7244" s="263"/>
      <c r="C7244" s="264"/>
      <c r="D7244" s="264"/>
      <c r="E7244" s="264"/>
      <c r="F7244" s="369" t="s">
        <v>722</v>
      </c>
      <c r="G7244" s="369"/>
      <c r="H7244" s="369"/>
      <c r="I7244" s="261"/>
      <c r="J7244" s="261"/>
      <c r="K7244" s="265"/>
    </row>
    <row r="7245" spans="2:11" s="256" customFormat="1" ht="13.5" customHeight="1" x14ac:dyDescent="0.2">
      <c r="B7245" s="367" t="s">
        <v>231</v>
      </c>
      <c r="C7245" s="367"/>
      <c r="D7245" s="367" t="s">
        <v>232</v>
      </c>
      <c r="E7245" s="367"/>
      <c r="F7245" s="266" t="s">
        <v>232</v>
      </c>
      <c r="G7245" s="266" t="s">
        <v>232</v>
      </c>
      <c r="H7245" s="368" t="s">
        <v>231</v>
      </c>
      <c r="I7245" s="267" t="s">
        <v>233</v>
      </c>
      <c r="J7245" s="261"/>
      <c r="K7245" s="265"/>
    </row>
    <row r="7246" spans="2:11" s="256" customFormat="1" ht="13.5" customHeight="1" x14ac:dyDescent="0.2">
      <c r="B7246" s="266" t="s">
        <v>234</v>
      </c>
      <c r="C7246" s="266" t="s">
        <v>235</v>
      </c>
      <c r="D7246" s="266" t="s">
        <v>234</v>
      </c>
      <c r="E7246" s="266" t="s">
        <v>235</v>
      </c>
      <c r="F7246" s="266" t="s">
        <v>592</v>
      </c>
      <c r="G7246" s="266" t="s">
        <v>594</v>
      </c>
      <c r="H7246" s="368"/>
      <c r="I7246" s="261"/>
      <c r="J7246" s="261"/>
      <c r="K7246" s="265"/>
    </row>
    <row r="7247" spans="2:11" s="256" customFormat="1" ht="13.5" customHeight="1" x14ac:dyDescent="0.2">
      <c r="B7247" s="268"/>
      <c r="C7247" s="268"/>
      <c r="D7247" s="268"/>
      <c r="E7247" s="268"/>
      <c r="F7247" s="268">
        <v>37.275828590192198</v>
      </c>
      <c r="G7247" s="268">
        <v>37.299612064990797</v>
      </c>
      <c r="H7247" s="269">
        <v>2.8345592275181999</v>
      </c>
      <c r="I7247" s="270" t="s">
        <v>236</v>
      </c>
      <c r="J7247" s="271">
        <v>9328</v>
      </c>
      <c r="K7247" s="272">
        <v>13591</v>
      </c>
    </row>
    <row r="7248" spans="2:11" s="256" customFormat="1" ht="13.5" customHeight="1" x14ac:dyDescent="0.2">
      <c r="B7248" s="268"/>
      <c r="C7248" s="268"/>
      <c r="D7248" s="268"/>
      <c r="E7248" s="268"/>
      <c r="F7248" s="268">
        <v>37.275828590192198</v>
      </c>
      <c r="G7248" s="268">
        <v>37.299612064990797</v>
      </c>
      <c r="H7248" s="269">
        <v>2.8345592275181999</v>
      </c>
      <c r="I7248" s="270" t="s">
        <v>250</v>
      </c>
      <c r="J7248" s="271">
        <v>9328</v>
      </c>
      <c r="K7248" s="272">
        <v>19967</v>
      </c>
    </row>
    <row r="7249" spans="2:11" s="256" customFormat="1" ht="13.5" customHeight="1" x14ac:dyDescent="0.2">
      <c r="B7249" s="273"/>
      <c r="C7249" s="273"/>
      <c r="D7249" s="273"/>
      <c r="E7249" s="273"/>
      <c r="F7249" s="273">
        <v>15.407941841341399</v>
      </c>
      <c r="G7249" s="273">
        <v>15.430522217496499</v>
      </c>
      <c r="H7249" s="274">
        <v>2.3675680960580099</v>
      </c>
      <c r="I7249" s="275" t="s">
        <v>251</v>
      </c>
      <c r="J7249" s="271">
        <v>9328</v>
      </c>
      <c r="K7249" s="272">
        <v>15744</v>
      </c>
    </row>
    <row r="7250" spans="2:11" s="256" customFormat="1" ht="13.5" customHeight="1" x14ac:dyDescent="0.2">
      <c r="B7250" s="273"/>
      <c r="C7250" s="273"/>
      <c r="D7250" s="273"/>
      <c r="E7250" s="273"/>
      <c r="F7250" s="273">
        <v>21.8678867488509</v>
      </c>
      <c r="G7250" s="273">
        <v>21.869089847494298</v>
      </c>
      <c r="H7250" s="274">
        <v>3.1635975235638401</v>
      </c>
      <c r="I7250" s="275" t="s">
        <v>252</v>
      </c>
      <c r="J7250" s="271">
        <v>9328</v>
      </c>
      <c r="K7250" s="272">
        <v>13462</v>
      </c>
    </row>
    <row r="7251" spans="2:11" s="256" customFormat="1" ht="13.5" customHeight="1" x14ac:dyDescent="0.2">
      <c r="B7251" s="273"/>
      <c r="C7251" s="273"/>
      <c r="D7251" s="273"/>
      <c r="E7251" s="273"/>
      <c r="F7251" s="273">
        <v>0</v>
      </c>
      <c r="G7251" s="273">
        <v>0</v>
      </c>
      <c r="H7251" s="274"/>
      <c r="I7251" s="275" t="s">
        <v>253</v>
      </c>
      <c r="J7251" s="271">
        <v>9328</v>
      </c>
      <c r="K7251" s="272">
        <v>15544</v>
      </c>
    </row>
    <row r="7252" spans="2:11" s="256" customFormat="1" ht="13.5" customHeight="1" x14ac:dyDescent="0.2">
      <c r="B7252" s="273"/>
      <c r="C7252" s="273"/>
      <c r="D7252" s="273"/>
      <c r="E7252" s="273"/>
      <c r="F7252" s="273">
        <v>0</v>
      </c>
      <c r="G7252" s="273">
        <v>0</v>
      </c>
      <c r="H7252" s="274"/>
      <c r="I7252" s="275" t="s">
        <v>254</v>
      </c>
      <c r="J7252" s="271">
        <v>9328</v>
      </c>
      <c r="K7252" s="272">
        <v>12978</v>
      </c>
    </row>
    <row r="7253" spans="2:11" s="256" customFormat="1" ht="13.5" customHeight="1" x14ac:dyDescent="0.2">
      <c r="B7253" s="268"/>
      <c r="C7253" s="268"/>
      <c r="D7253" s="268"/>
      <c r="E7253" s="268"/>
      <c r="F7253" s="268">
        <v>39.611086660605295</v>
      </c>
      <c r="G7253" s="268">
        <v>39.6428611803546</v>
      </c>
      <c r="H7253" s="269">
        <v>2.0159764363302801</v>
      </c>
      <c r="I7253" s="270" t="s">
        <v>237</v>
      </c>
      <c r="J7253" s="271">
        <v>9328</v>
      </c>
      <c r="K7253" s="272">
        <v>17726</v>
      </c>
    </row>
    <row r="7254" spans="2:11" s="256" customFormat="1" ht="13.5" customHeight="1" x14ac:dyDescent="0.2">
      <c r="B7254" s="273"/>
      <c r="C7254" s="273"/>
      <c r="D7254" s="273"/>
      <c r="E7254" s="273"/>
      <c r="F7254" s="273">
        <v>5.9455154223860198</v>
      </c>
      <c r="G7254" s="273">
        <v>5.883563458061559</v>
      </c>
      <c r="H7254" s="274"/>
      <c r="I7254" s="275" t="s">
        <v>255</v>
      </c>
      <c r="J7254" s="271">
        <v>9328</v>
      </c>
      <c r="K7254" s="272">
        <v>17727</v>
      </c>
    </row>
    <row r="7255" spans="2:11" s="256" customFormat="1" ht="13.5" customHeight="1" x14ac:dyDescent="0.2">
      <c r="B7255" s="268"/>
      <c r="C7255" s="268"/>
      <c r="D7255" s="268"/>
      <c r="E7255" s="268"/>
      <c r="F7255" s="268">
        <v>33.6655712382193</v>
      </c>
      <c r="G7255" s="268">
        <v>33.759297722292999</v>
      </c>
      <c r="H7255" s="269">
        <v>2.3720083868519199</v>
      </c>
      <c r="I7255" s="270" t="s">
        <v>256</v>
      </c>
      <c r="J7255" s="271">
        <v>9328</v>
      </c>
      <c r="K7255" s="272">
        <v>13592</v>
      </c>
    </row>
    <row r="7256" spans="2:11" s="256" customFormat="1" ht="13.5" customHeight="1" x14ac:dyDescent="0.2">
      <c r="B7256" s="273"/>
      <c r="C7256" s="273"/>
      <c r="D7256" s="273"/>
      <c r="E7256" s="273"/>
      <c r="F7256" s="273">
        <v>19.631445567249898</v>
      </c>
      <c r="G7256" s="273">
        <v>19.662584189508699</v>
      </c>
      <c r="H7256" s="274">
        <v>0.56723735855703794</v>
      </c>
      <c r="I7256" s="275" t="s">
        <v>257</v>
      </c>
      <c r="J7256" s="271">
        <v>9328</v>
      </c>
      <c r="K7256" s="272">
        <v>11566</v>
      </c>
    </row>
    <row r="7257" spans="2:11" s="256" customFormat="1" ht="13.5" customHeight="1" x14ac:dyDescent="0.2">
      <c r="B7257" s="273"/>
      <c r="C7257" s="273"/>
      <c r="D7257" s="273"/>
      <c r="E7257" s="273"/>
      <c r="F7257" s="273">
        <v>8.1630420719363403</v>
      </c>
      <c r="G7257" s="273">
        <v>8.1823599006589198</v>
      </c>
      <c r="H7257" s="274">
        <v>6.0134254780888092</v>
      </c>
      <c r="I7257" s="275" t="s">
        <v>258</v>
      </c>
      <c r="J7257" s="271">
        <v>9328</v>
      </c>
      <c r="K7257" s="272">
        <v>13419</v>
      </c>
    </row>
    <row r="7258" spans="2:11" s="256" customFormat="1" ht="13.5" customHeight="1" x14ac:dyDescent="0.2">
      <c r="B7258" s="273"/>
      <c r="C7258" s="273"/>
      <c r="D7258" s="273"/>
      <c r="E7258" s="273"/>
      <c r="F7258" s="273">
        <v>0</v>
      </c>
      <c r="G7258" s="273">
        <v>0</v>
      </c>
      <c r="H7258" s="274"/>
      <c r="I7258" s="275" t="s">
        <v>259</v>
      </c>
      <c r="J7258" s="271">
        <v>9328</v>
      </c>
      <c r="K7258" s="272">
        <v>11568</v>
      </c>
    </row>
    <row r="7259" spans="2:11" s="256" customFormat="1" ht="13.5" customHeight="1" x14ac:dyDescent="0.2">
      <c r="B7259" s="273"/>
      <c r="C7259" s="273"/>
      <c r="D7259" s="273"/>
      <c r="E7259" s="273"/>
      <c r="F7259" s="273">
        <v>4.9885639621625497</v>
      </c>
      <c r="G7259" s="273">
        <v>5.0305643717362898</v>
      </c>
      <c r="H7259" s="274">
        <v>3.6881012725854094</v>
      </c>
      <c r="I7259" s="275" t="s">
        <v>260</v>
      </c>
      <c r="J7259" s="271">
        <v>9328</v>
      </c>
      <c r="K7259" s="272">
        <v>12479</v>
      </c>
    </row>
    <row r="7260" spans="2:11" s="256" customFormat="1" ht="13.5" customHeight="1" x14ac:dyDescent="0.2">
      <c r="B7260" s="273"/>
      <c r="C7260" s="273"/>
      <c r="D7260" s="273"/>
      <c r="E7260" s="273"/>
      <c r="F7260" s="273">
        <v>0.88251963687053003</v>
      </c>
      <c r="G7260" s="273">
        <v>0.88378926038906103</v>
      </c>
      <c r="H7260" s="274">
        <v>1.3973102400851998</v>
      </c>
      <c r="I7260" s="275" t="s">
        <v>261</v>
      </c>
      <c r="J7260" s="271">
        <v>9328</v>
      </c>
      <c r="K7260" s="272">
        <v>12480</v>
      </c>
    </row>
    <row r="7261" spans="2:11" s="256" customFormat="1" ht="13.5" customHeight="1" x14ac:dyDescent="0.2">
      <c r="B7261" s="273"/>
      <c r="C7261" s="273"/>
      <c r="D7261" s="273"/>
      <c r="E7261" s="273"/>
      <c r="F7261" s="273">
        <v>0</v>
      </c>
      <c r="G7261" s="273">
        <v>0</v>
      </c>
      <c r="H7261" s="274"/>
      <c r="I7261" s="275" t="s">
        <v>262</v>
      </c>
      <c r="J7261" s="271">
        <v>9328</v>
      </c>
      <c r="K7261" s="272">
        <v>11578</v>
      </c>
    </row>
    <row r="7262" spans="2:11" s="256" customFormat="1" ht="13.5" customHeight="1" x14ac:dyDescent="0.2">
      <c r="B7262" s="273"/>
      <c r="C7262" s="273"/>
      <c r="D7262" s="273"/>
      <c r="E7262" s="273"/>
      <c r="F7262" s="273">
        <v>0</v>
      </c>
      <c r="G7262" s="273">
        <v>0</v>
      </c>
      <c r="H7262" s="274"/>
      <c r="I7262" s="275" t="s">
        <v>263</v>
      </c>
      <c r="J7262" s="271">
        <v>9328</v>
      </c>
      <c r="K7262" s="272">
        <v>12497</v>
      </c>
    </row>
    <row r="7263" spans="2:11" s="256" customFormat="1" ht="13.5" customHeight="1" x14ac:dyDescent="0.2">
      <c r="B7263" s="273"/>
      <c r="C7263" s="273"/>
      <c r="D7263" s="273"/>
      <c r="E7263" s="273"/>
      <c r="F7263" s="273">
        <v>0</v>
      </c>
      <c r="G7263" s="273">
        <v>0</v>
      </c>
      <c r="H7263" s="274"/>
      <c r="I7263" s="275" t="s">
        <v>264</v>
      </c>
      <c r="J7263" s="271">
        <v>9328</v>
      </c>
      <c r="K7263" s="272">
        <v>15546</v>
      </c>
    </row>
    <row r="7264" spans="2:11" s="256" customFormat="1" ht="13.5" customHeight="1" x14ac:dyDescent="0.2">
      <c r="B7264" s="273"/>
      <c r="C7264" s="273"/>
      <c r="D7264" s="273"/>
      <c r="E7264" s="273"/>
      <c r="F7264" s="273">
        <v>0</v>
      </c>
      <c r="G7264" s="273">
        <v>0</v>
      </c>
      <c r="H7264" s="274"/>
      <c r="I7264" s="275" t="s">
        <v>265</v>
      </c>
      <c r="J7264" s="271">
        <v>9328</v>
      </c>
      <c r="K7264" s="272">
        <v>12481</v>
      </c>
    </row>
    <row r="7265" spans="2:11" s="256" customFormat="1" ht="13.5" customHeight="1" x14ac:dyDescent="0.2">
      <c r="B7265" s="268"/>
      <c r="C7265" s="268"/>
      <c r="D7265" s="268"/>
      <c r="E7265" s="268"/>
      <c r="F7265" s="268">
        <v>0.52735644012177008</v>
      </c>
      <c r="G7265" s="268">
        <v>0.53159107638073511</v>
      </c>
      <c r="H7265" s="269"/>
      <c r="I7265" s="270" t="s">
        <v>266</v>
      </c>
      <c r="J7265" s="271">
        <v>9328</v>
      </c>
      <c r="K7265" s="272">
        <v>13594</v>
      </c>
    </row>
    <row r="7266" spans="2:11" s="256" customFormat="1" ht="13.5" customHeight="1" x14ac:dyDescent="0.2">
      <c r="B7266" s="273"/>
      <c r="C7266" s="273"/>
      <c r="D7266" s="273"/>
      <c r="E7266" s="273"/>
      <c r="F7266" s="273">
        <v>0</v>
      </c>
      <c r="G7266" s="273">
        <v>0</v>
      </c>
      <c r="H7266" s="274"/>
      <c r="I7266" s="275" t="s">
        <v>267</v>
      </c>
      <c r="J7266" s="271">
        <v>9328</v>
      </c>
      <c r="K7266" s="272">
        <v>15609</v>
      </c>
    </row>
    <row r="7267" spans="2:11" s="256" customFormat="1" ht="13.5" customHeight="1" x14ac:dyDescent="0.2">
      <c r="B7267" s="273"/>
      <c r="C7267" s="273"/>
      <c r="D7267" s="273"/>
      <c r="E7267" s="273"/>
      <c r="F7267" s="273">
        <v>0</v>
      </c>
      <c r="G7267" s="273">
        <v>0</v>
      </c>
      <c r="H7267" s="274"/>
      <c r="I7267" s="275" t="s">
        <v>268</v>
      </c>
      <c r="J7267" s="271">
        <v>9328</v>
      </c>
      <c r="K7267" s="272">
        <v>11524</v>
      </c>
    </row>
    <row r="7268" spans="2:11" s="256" customFormat="1" ht="13.5" customHeight="1" x14ac:dyDescent="0.2">
      <c r="B7268" s="273"/>
      <c r="C7268" s="273"/>
      <c r="D7268" s="273"/>
      <c r="E7268" s="273"/>
      <c r="F7268" s="273">
        <v>0</v>
      </c>
      <c r="G7268" s="273">
        <v>0</v>
      </c>
      <c r="H7268" s="274"/>
      <c r="I7268" s="275" t="s">
        <v>269</v>
      </c>
      <c r="J7268" s="271">
        <v>9328</v>
      </c>
      <c r="K7268" s="272">
        <v>15745</v>
      </c>
    </row>
    <row r="7269" spans="2:11" s="256" customFormat="1" ht="13.5" customHeight="1" x14ac:dyDescent="0.2">
      <c r="B7269" s="273"/>
      <c r="C7269" s="273"/>
      <c r="D7269" s="273"/>
      <c r="E7269" s="273"/>
      <c r="F7269" s="273">
        <v>0</v>
      </c>
      <c r="G7269" s="273">
        <v>0</v>
      </c>
      <c r="H7269" s="274"/>
      <c r="I7269" s="275" t="s">
        <v>270</v>
      </c>
      <c r="J7269" s="271">
        <v>9328</v>
      </c>
      <c r="K7269" s="272">
        <v>15545</v>
      </c>
    </row>
    <row r="7270" spans="2:11" s="256" customFormat="1" ht="13.5" customHeight="1" x14ac:dyDescent="0.2">
      <c r="B7270" s="268"/>
      <c r="C7270" s="268"/>
      <c r="D7270" s="268"/>
      <c r="E7270" s="268"/>
      <c r="F7270" s="268">
        <v>22.5857283090807</v>
      </c>
      <c r="G7270" s="268">
        <v>22.5259356782739</v>
      </c>
      <c r="H7270" s="269"/>
      <c r="I7270" s="270" t="s">
        <v>238</v>
      </c>
      <c r="J7270" s="271">
        <v>9328</v>
      </c>
      <c r="K7270" s="272">
        <v>13595</v>
      </c>
    </row>
    <row r="7271" spans="2:11" s="256" customFormat="1" ht="13.5" customHeight="1" x14ac:dyDescent="0.2">
      <c r="B7271" s="273"/>
      <c r="C7271" s="273"/>
      <c r="D7271" s="273"/>
      <c r="E7271" s="273"/>
      <c r="F7271" s="273">
        <v>0</v>
      </c>
      <c r="G7271" s="273">
        <v>0</v>
      </c>
      <c r="H7271" s="274"/>
      <c r="I7271" s="275" t="s">
        <v>271</v>
      </c>
      <c r="J7271" s="271">
        <v>9328</v>
      </c>
      <c r="K7271" s="272">
        <v>15610</v>
      </c>
    </row>
    <row r="7272" spans="2:11" s="256" customFormat="1" ht="13.5" customHeight="1" x14ac:dyDescent="0.2">
      <c r="B7272" s="273"/>
      <c r="C7272" s="273"/>
      <c r="D7272" s="273"/>
      <c r="E7272" s="273"/>
      <c r="F7272" s="273">
        <v>10.0768344132915</v>
      </c>
      <c r="G7272" s="273">
        <v>10.085036709704799</v>
      </c>
      <c r="H7272" s="274"/>
      <c r="I7272" s="275" t="s">
        <v>246</v>
      </c>
      <c r="J7272" s="271">
        <v>9328</v>
      </c>
      <c r="K7272" s="272">
        <v>15611</v>
      </c>
    </row>
    <row r="7273" spans="2:11" s="256" customFormat="1" ht="13.5" customHeight="1" x14ac:dyDescent="0.2">
      <c r="B7273" s="273"/>
      <c r="C7273" s="273"/>
      <c r="D7273" s="273"/>
      <c r="E7273" s="273"/>
      <c r="F7273" s="273">
        <v>12.508893895789198</v>
      </c>
      <c r="G7273" s="273">
        <v>12.440898968569099</v>
      </c>
      <c r="H7273" s="274"/>
      <c r="I7273" s="275" t="s">
        <v>272</v>
      </c>
      <c r="J7273" s="271">
        <v>9328</v>
      </c>
      <c r="K7273" s="272">
        <v>15608</v>
      </c>
    </row>
    <row r="7274" spans="2:11" s="256" customFormat="1" ht="13.5" customHeight="1" x14ac:dyDescent="0.2">
      <c r="B7274" s="268"/>
      <c r="C7274" s="268"/>
      <c r="D7274" s="268"/>
      <c r="E7274" s="268"/>
      <c r="F7274" s="268">
        <v>0</v>
      </c>
      <c r="G7274" s="268">
        <v>0</v>
      </c>
      <c r="H7274" s="269"/>
      <c r="I7274" s="270" t="s">
        <v>273</v>
      </c>
      <c r="J7274" s="271">
        <v>9328</v>
      </c>
      <c r="K7274" s="272">
        <v>15584</v>
      </c>
    </row>
    <row r="7275" spans="2:11" s="256" customFormat="1" ht="13.5" customHeight="1" x14ac:dyDescent="0.2">
      <c r="B7275" s="268"/>
      <c r="C7275" s="268"/>
      <c r="D7275" s="268"/>
      <c r="E7275" s="268"/>
      <c r="F7275" s="268">
        <v>0</v>
      </c>
      <c r="G7275" s="268">
        <v>0</v>
      </c>
      <c r="H7275" s="269"/>
      <c r="I7275" s="270" t="s">
        <v>274</v>
      </c>
      <c r="J7275" s="271">
        <v>9328</v>
      </c>
      <c r="K7275" s="272">
        <v>17728</v>
      </c>
    </row>
    <row r="7276" spans="2:11" s="256" customFormat="1" ht="13.5" customHeight="1" x14ac:dyDescent="0.2">
      <c r="B7276" s="268"/>
      <c r="C7276" s="268"/>
      <c r="D7276" s="268"/>
      <c r="E7276" s="268"/>
      <c r="F7276" s="268">
        <v>0</v>
      </c>
      <c r="G7276" s="268">
        <v>0</v>
      </c>
      <c r="H7276" s="269"/>
      <c r="I7276" s="270" t="s">
        <v>275</v>
      </c>
      <c r="J7276" s="271">
        <v>9328</v>
      </c>
      <c r="K7276" s="272">
        <v>15624</v>
      </c>
    </row>
    <row r="7277" spans="2:11" s="256" customFormat="1" ht="13.5" customHeight="1" x14ac:dyDescent="0.2">
      <c r="B7277" s="268"/>
      <c r="C7277" s="268"/>
      <c r="D7277" s="268"/>
      <c r="E7277" s="268"/>
      <c r="F7277" s="268">
        <v>6.4728718625077892</v>
      </c>
      <c r="G7277" s="268">
        <v>6.4151545344422898</v>
      </c>
      <c r="H7277" s="269"/>
      <c r="I7277" s="270" t="s">
        <v>276</v>
      </c>
      <c r="J7277" s="271">
        <v>9328</v>
      </c>
      <c r="K7277" s="272">
        <v>15644</v>
      </c>
    </row>
    <row r="7278" spans="2:11" s="256" customFormat="1" ht="13.5" customHeight="1" x14ac:dyDescent="0.2">
      <c r="B7278" s="268"/>
      <c r="C7278" s="268"/>
      <c r="D7278" s="268">
        <v>33</v>
      </c>
      <c r="E7278" s="268">
        <v>27</v>
      </c>
      <c r="F7278" s="268">
        <v>27.7389703478839</v>
      </c>
      <c r="G7278" s="268">
        <v>27.783443479619599</v>
      </c>
      <c r="H7278" s="269">
        <v>3.2017293386636099</v>
      </c>
      <c r="I7278" s="270" t="s">
        <v>239</v>
      </c>
      <c r="J7278" s="271">
        <v>9328</v>
      </c>
      <c r="K7278" s="272">
        <v>15704</v>
      </c>
    </row>
    <row r="7279" spans="2:11" s="256" customFormat="1" ht="13.5" customHeight="1" x14ac:dyDescent="0.2">
      <c r="B7279" s="268"/>
      <c r="C7279" s="268"/>
      <c r="D7279" s="268"/>
      <c r="E7279" s="268"/>
      <c r="F7279" s="268">
        <v>0</v>
      </c>
      <c r="G7279" s="268">
        <v>0</v>
      </c>
      <c r="H7279" s="269"/>
      <c r="I7279" s="270" t="s">
        <v>277</v>
      </c>
      <c r="J7279" s="271">
        <v>9328</v>
      </c>
      <c r="K7279" s="272">
        <v>15749</v>
      </c>
    </row>
    <row r="7280" spans="2:11" s="256" customFormat="1" ht="13.5" customHeight="1" x14ac:dyDescent="0.2">
      <c r="B7280" s="268"/>
      <c r="C7280" s="268"/>
      <c r="D7280" s="268"/>
      <c r="E7280" s="268"/>
      <c r="F7280" s="268">
        <v>100</v>
      </c>
      <c r="G7280" s="268">
        <v>100</v>
      </c>
      <c r="H7280" s="269">
        <v>1.8551556121893298</v>
      </c>
      <c r="I7280" s="270" t="s">
        <v>278</v>
      </c>
      <c r="J7280" s="271">
        <v>9328</v>
      </c>
      <c r="K7280" s="272">
        <v>11258</v>
      </c>
    </row>
    <row r="7281" spans="2:11" s="256" customFormat="1" ht="13.5" customHeight="1" x14ac:dyDescent="0.2">
      <c r="B7281" s="268"/>
      <c r="C7281" s="268"/>
      <c r="D7281" s="268">
        <v>46</v>
      </c>
      <c r="E7281" s="268">
        <v>40</v>
      </c>
      <c r="F7281" s="268">
        <v>43.202429480527591</v>
      </c>
      <c r="G7281" s="268">
        <v>43.275466307664203</v>
      </c>
      <c r="H7281" s="269">
        <v>2.2383668509980299</v>
      </c>
      <c r="I7281" s="270" t="s">
        <v>240</v>
      </c>
      <c r="J7281" s="271">
        <v>9328</v>
      </c>
      <c r="K7281" s="272">
        <v>15705</v>
      </c>
    </row>
    <row r="7282" spans="2:11" s="256" customFormat="1" ht="13.5" customHeight="1" x14ac:dyDescent="0.2">
      <c r="B7282" s="268"/>
      <c r="C7282" s="268"/>
      <c r="D7282" s="268"/>
      <c r="E7282" s="268"/>
      <c r="F7282" s="268">
        <v>8.6332042845095796</v>
      </c>
      <c r="G7282" s="268">
        <v>8.5883727282543205</v>
      </c>
      <c r="H7282" s="269"/>
      <c r="I7282" s="270" t="s">
        <v>279</v>
      </c>
      <c r="J7282" s="271">
        <v>9328</v>
      </c>
      <c r="K7282" s="272">
        <v>16144</v>
      </c>
    </row>
    <row r="7283" spans="2:11" s="256" customFormat="1" ht="13.5" customHeight="1" x14ac:dyDescent="0.2">
      <c r="B7283" s="273"/>
      <c r="C7283" s="273"/>
      <c r="D7283" s="273"/>
      <c r="E7283" s="273"/>
      <c r="F7283" s="273">
        <v>0.52735644012177008</v>
      </c>
      <c r="G7283" s="273">
        <v>0.53159107638073511</v>
      </c>
      <c r="H7283" s="274"/>
      <c r="I7283" s="275" t="s">
        <v>508</v>
      </c>
      <c r="J7283" s="271">
        <v>9328</v>
      </c>
      <c r="K7283" s="272">
        <v>12755</v>
      </c>
    </row>
    <row r="7284" spans="2:11" s="256" customFormat="1" ht="13.5" customHeight="1" x14ac:dyDescent="0.2">
      <c r="B7284" s="273"/>
      <c r="C7284" s="273"/>
      <c r="D7284" s="273"/>
      <c r="E7284" s="273"/>
      <c r="F7284" s="273">
        <v>0</v>
      </c>
      <c r="G7284" s="273">
        <v>0</v>
      </c>
      <c r="H7284" s="274"/>
      <c r="I7284" s="275" t="s">
        <v>509</v>
      </c>
      <c r="J7284" s="271">
        <v>9328</v>
      </c>
      <c r="K7284" s="272">
        <v>12359</v>
      </c>
    </row>
    <row r="7285" spans="2:11" s="256" customFormat="1" ht="26.25" customHeight="1" x14ac:dyDescent="0.2"/>
    <row r="7286" spans="2:11" s="256" customFormat="1" ht="22.5" customHeight="1" x14ac:dyDescent="0.2">
      <c r="B7286" s="257"/>
      <c r="C7286" s="258"/>
      <c r="D7286" s="258"/>
      <c r="E7286" s="258"/>
      <c r="F7286" s="258"/>
      <c r="G7286" s="259"/>
      <c r="H7286" s="260" t="s">
        <v>482</v>
      </c>
      <c r="I7286" s="261"/>
      <c r="J7286" s="262" t="s">
        <v>228</v>
      </c>
      <c r="K7286" s="262" t="s">
        <v>229</v>
      </c>
    </row>
    <row r="7287" spans="2:11" s="256" customFormat="1" ht="13.5" customHeight="1" x14ac:dyDescent="0.2">
      <c r="B7287" s="263"/>
      <c r="C7287" s="264"/>
      <c r="D7287" s="264"/>
      <c r="E7287" s="264"/>
      <c r="F7287" s="369" t="s">
        <v>723</v>
      </c>
      <c r="G7287" s="369"/>
      <c r="H7287" s="369"/>
      <c r="I7287" s="261"/>
      <c r="J7287" s="261"/>
      <c r="K7287" s="265"/>
    </row>
    <row r="7288" spans="2:11" s="256" customFormat="1" ht="13.5" customHeight="1" x14ac:dyDescent="0.2">
      <c r="B7288" s="367" t="s">
        <v>231</v>
      </c>
      <c r="C7288" s="367"/>
      <c r="D7288" s="367" t="s">
        <v>232</v>
      </c>
      <c r="E7288" s="367"/>
      <c r="F7288" s="266" t="s">
        <v>232</v>
      </c>
      <c r="G7288" s="266" t="s">
        <v>232</v>
      </c>
      <c r="H7288" s="368" t="s">
        <v>231</v>
      </c>
      <c r="I7288" s="267" t="s">
        <v>233</v>
      </c>
      <c r="J7288" s="261"/>
      <c r="K7288" s="265"/>
    </row>
    <row r="7289" spans="2:11" s="256" customFormat="1" ht="13.5" customHeight="1" x14ac:dyDescent="0.2">
      <c r="B7289" s="266" t="s">
        <v>234</v>
      </c>
      <c r="C7289" s="266" t="s">
        <v>235</v>
      </c>
      <c r="D7289" s="266" t="s">
        <v>234</v>
      </c>
      <c r="E7289" s="266" t="s">
        <v>235</v>
      </c>
      <c r="F7289" s="266" t="s">
        <v>592</v>
      </c>
      <c r="G7289" s="266" t="s">
        <v>594</v>
      </c>
      <c r="H7289" s="368"/>
      <c r="I7289" s="261"/>
      <c r="J7289" s="261"/>
      <c r="K7289" s="265"/>
    </row>
    <row r="7290" spans="2:11" s="256" customFormat="1" ht="13.5" customHeight="1" x14ac:dyDescent="0.2">
      <c r="B7290" s="268">
        <v>5.5</v>
      </c>
      <c r="C7290" s="268">
        <v>3.5</v>
      </c>
      <c r="D7290" s="268"/>
      <c r="E7290" s="268"/>
      <c r="F7290" s="268">
        <v>51.635147279676097</v>
      </c>
      <c r="G7290" s="268">
        <v>51.696270590611597</v>
      </c>
      <c r="H7290" s="269">
        <v>4.3546622559530395</v>
      </c>
      <c r="I7290" s="270" t="s">
        <v>236</v>
      </c>
      <c r="J7290" s="271">
        <v>9336</v>
      </c>
      <c r="K7290" s="272">
        <v>13591</v>
      </c>
    </row>
    <row r="7291" spans="2:11" s="256" customFormat="1" ht="13.5" customHeight="1" x14ac:dyDescent="0.2">
      <c r="B7291" s="268"/>
      <c r="C7291" s="268"/>
      <c r="D7291" s="268"/>
      <c r="E7291" s="268"/>
      <c r="F7291" s="268">
        <v>51.635147279676097</v>
      </c>
      <c r="G7291" s="268">
        <v>51.696270590611597</v>
      </c>
      <c r="H7291" s="269">
        <v>4.3546622559530395</v>
      </c>
      <c r="I7291" s="270" t="s">
        <v>250</v>
      </c>
      <c r="J7291" s="271">
        <v>9336</v>
      </c>
      <c r="K7291" s="272">
        <v>19967</v>
      </c>
    </row>
    <row r="7292" spans="2:11" s="256" customFormat="1" ht="13.5" customHeight="1" x14ac:dyDescent="0.2">
      <c r="B7292" s="273"/>
      <c r="C7292" s="273"/>
      <c r="D7292" s="273"/>
      <c r="E7292" s="273"/>
      <c r="F7292" s="273">
        <v>51.635147279676097</v>
      </c>
      <c r="G7292" s="273">
        <v>51.696270590611597</v>
      </c>
      <c r="H7292" s="274">
        <v>4.3546622559530395</v>
      </c>
      <c r="I7292" s="275" t="s">
        <v>251</v>
      </c>
      <c r="J7292" s="271">
        <v>9336</v>
      </c>
      <c r="K7292" s="272">
        <v>15744</v>
      </c>
    </row>
    <row r="7293" spans="2:11" s="256" customFormat="1" ht="13.5" customHeight="1" x14ac:dyDescent="0.2">
      <c r="B7293" s="273"/>
      <c r="C7293" s="273"/>
      <c r="D7293" s="273"/>
      <c r="E7293" s="273"/>
      <c r="F7293" s="273">
        <v>0</v>
      </c>
      <c r="G7293" s="273">
        <v>0</v>
      </c>
      <c r="H7293" s="274"/>
      <c r="I7293" s="275" t="s">
        <v>252</v>
      </c>
      <c r="J7293" s="271">
        <v>9336</v>
      </c>
      <c r="K7293" s="272">
        <v>13462</v>
      </c>
    </row>
    <row r="7294" spans="2:11" s="256" customFormat="1" ht="13.5" customHeight="1" x14ac:dyDescent="0.2">
      <c r="B7294" s="273"/>
      <c r="C7294" s="273"/>
      <c r="D7294" s="273"/>
      <c r="E7294" s="273"/>
      <c r="F7294" s="273">
        <v>0</v>
      </c>
      <c r="G7294" s="273">
        <v>0</v>
      </c>
      <c r="H7294" s="274"/>
      <c r="I7294" s="275" t="s">
        <v>253</v>
      </c>
      <c r="J7294" s="271">
        <v>9336</v>
      </c>
      <c r="K7294" s="272">
        <v>15544</v>
      </c>
    </row>
    <row r="7295" spans="2:11" s="256" customFormat="1" ht="13.5" customHeight="1" x14ac:dyDescent="0.2">
      <c r="B7295" s="273"/>
      <c r="C7295" s="273"/>
      <c r="D7295" s="273"/>
      <c r="E7295" s="273"/>
      <c r="F7295" s="273">
        <v>0</v>
      </c>
      <c r="G7295" s="273">
        <v>0</v>
      </c>
      <c r="H7295" s="274"/>
      <c r="I7295" s="275" t="s">
        <v>254</v>
      </c>
      <c r="J7295" s="271">
        <v>9336</v>
      </c>
      <c r="K7295" s="272">
        <v>12978</v>
      </c>
    </row>
    <row r="7296" spans="2:11" s="256" customFormat="1" ht="13.5" customHeight="1" x14ac:dyDescent="0.2">
      <c r="B7296" s="268">
        <v>4.5</v>
      </c>
      <c r="C7296" s="268">
        <v>2.5</v>
      </c>
      <c r="D7296" s="268"/>
      <c r="E7296" s="268"/>
      <c r="F7296" s="268">
        <v>48.364852720323903</v>
      </c>
      <c r="G7296" s="268">
        <v>48.303729409388396</v>
      </c>
      <c r="H7296" s="269">
        <v>3.4978165168130899</v>
      </c>
      <c r="I7296" s="270" t="s">
        <v>237</v>
      </c>
      <c r="J7296" s="271">
        <v>9336</v>
      </c>
      <c r="K7296" s="272">
        <v>17726</v>
      </c>
    </row>
    <row r="7297" spans="2:11" s="256" customFormat="1" ht="13.5" customHeight="1" x14ac:dyDescent="0.2">
      <c r="B7297" s="273"/>
      <c r="C7297" s="273"/>
      <c r="D7297" s="273"/>
      <c r="E7297" s="273"/>
      <c r="F7297" s="273">
        <v>2.7125868972009699</v>
      </c>
      <c r="G7297" s="273">
        <v>2.5651919342649401</v>
      </c>
      <c r="H7297" s="274"/>
      <c r="I7297" s="275" t="s">
        <v>255</v>
      </c>
      <c r="J7297" s="271">
        <v>9336</v>
      </c>
      <c r="K7297" s="272">
        <v>17727</v>
      </c>
    </row>
    <row r="7298" spans="2:11" s="256" customFormat="1" ht="13.5" customHeight="1" x14ac:dyDescent="0.2">
      <c r="B7298" s="268"/>
      <c r="C7298" s="268"/>
      <c r="D7298" s="268"/>
      <c r="E7298" s="268"/>
      <c r="F7298" s="268">
        <v>45.652265823122896</v>
      </c>
      <c r="G7298" s="268">
        <v>45.738537475123501</v>
      </c>
      <c r="H7298" s="269">
        <v>3.7056513543889902</v>
      </c>
      <c r="I7298" s="270" t="s">
        <v>256</v>
      </c>
      <c r="J7298" s="271">
        <v>9336</v>
      </c>
      <c r="K7298" s="272">
        <v>13592</v>
      </c>
    </row>
    <row r="7299" spans="2:11" s="256" customFormat="1" ht="13.5" customHeight="1" x14ac:dyDescent="0.2">
      <c r="B7299" s="273"/>
      <c r="C7299" s="273"/>
      <c r="D7299" s="273"/>
      <c r="E7299" s="273"/>
      <c r="F7299" s="273">
        <v>11.936103038035098</v>
      </c>
      <c r="G7299" s="273">
        <v>11.951481095669299</v>
      </c>
      <c r="H7299" s="274">
        <v>0.65412617609443602</v>
      </c>
      <c r="I7299" s="275" t="s">
        <v>257</v>
      </c>
      <c r="J7299" s="271">
        <v>9336</v>
      </c>
      <c r="K7299" s="272">
        <v>11566</v>
      </c>
    </row>
    <row r="7300" spans="2:11" s="256" customFormat="1" ht="13.5" customHeight="1" x14ac:dyDescent="0.2">
      <c r="B7300" s="273"/>
      <c r="C7300" s="273"/>
      <c r="D7300" s="273"/>
      <c r="E7300" s="273"/>
      <c r="F7300" s="273">
        <v>32.406046927117991</v>
      </c>
      <c r="G7300" s="273">
        <v>32.474792201270198</v>
      </c>
      <c r="H7300" s="274">
        <v>4.9761963973785592</v>
      </c>
      <c r="I7300" s="275" t="s">
        <v>258</v>
      </c>
      <c r="J7300" s="271">
        <v>9336</v>
      </c>
      <c r="K7300" s="272">
        <v>13419</v>
      </c>
    </row>
    <row r="7301" spans="2:11" s="256" customFormat="1" ht="13.5" customHeight="1" x14ac:dyDescent="0.2">
      <c r="B7301" s="273"/>
      <c r="C7301" s="273"/>
      <c r="D7301" s="273"/>
      <c r="E7301" s="273"/>
      <c r="F7301" s="273">
        <v>0</v>
      </c>
      <c r="G7301" s="273">
        <v>0</v>
      </c>
      <c r="H7301" s="274"/>
      <c r="I7301" s="275" t="s">
        <v>259</v>
      </c>
      <c r="J7301" s="271">
        <v>9336</v>
      </c>
      <c r="K7301" s="272">
        <v>11568</v>
      </c>
    </row>
    <row r="7302" spans="2:11" s="256" customFormat="1" ht="13.5" customHeight="1" x14ac:dyDescent="0.2">
      <c r="B7302" s="273"/>
      <c r="C7302" s="273"/>
      <c r="D7302" s="273"/>
      <c r="E7302" s="273"/>
      <c r="F7302" s="273">
        <v>0</v>
      </c>
      <c r="G7302" s="273">
        <v>0</v>
      </c>
      <c r="H7302" s="274"/>
      <c r="I7302" s="275" t="s">
        <v>260</v>
      </c>
      <c r="J7302" s="271">
        <v>9336</v>
      </c>
      <c r="K7302" s="272">
        <v>12479</v>
      </c>
    </row>
    <row r="7303" spans="2:11" s="256" customFormat="1" ht="13.5" customHeight="1" x14ac:dyDescent="0.2">
      <c r="B7303" s="273"/>
      <c r="C7303" s="273"/>
      <c r="D7303" s="273"/>
      <c r="E7303" s="273"/>
      <c r="F7303" s="273">
        <v>0</v>
      </c>
      <c r="G7303" s="273">
        <v>0</v>
      </c>
      <c r="H7303" s="274"/>
      <c r="I7303" s="275" t="s">
        <v>261</v>
      </c>
      <c r="J7303" s="271">
        <v>9336</v>
      </c>
      <c r="K7303" s="272">
        <v>12480</v>
      </c>
    </row>
    <row r="7304" spans="2:11" s="256" customFormat="1" ht="13.5" customHeight="1" x14ac:dyDescent="0.2">
      <c r="B7304" s="273"/>
      <c r="C7304" s="273"/>
      <c r="D7304" s="273"/>
      <c r="E7304" s="273"/>
      <c r="F7304" s="273">
        <v>0</v>
      </c>
      <c r="G7304" s="273">
        <v>0</v>
      </c>
      <c r="H7304" s="274"/>
      <c r="I7304" s="275" t="s">
        <v>262</v>
      </c>
      <c r="J7304" s="271">
        <v>9336</v>
      </c>
      <c r="K7304" s="272">
        <v>11578</v>
      </c>
    </row>
    <row r="7305" spans="2:11" s="256" customFormat="1" ht="13.5" customHeight="1" x14ac:dyDescent="0.2">
      <c r="B7305" s="273"/>
      <c r="C7305" s="273"/>
      <c r="D7305" s="273"/>
      <c r="E7305" s="273"/>
      <c r="F7305" s="273">
        <v>0</v>
      </c>
      <c r="G7305" s="273">
        <v>0</v>
      </c>
      <c r="H7305" s="274"/>
      <c r="I7305" s="275" t="s">
        <v>263</v>
      </c>
      <c r="J7305" s="271">
        <v>9336</v>
      </c>
      <c r="K7305" s="272">
        <v>12497</v>
      </c>
    </row>
    <row r="7306" spans="2:11" s="256" customFormat="1" ht="13.5" customHeight="1" x14ac:dyDescent="0.2">
      <c r="B7306" s="273"/>
      <c r="C7306" s="273"/>
      <c r="D7306" s="273"/>
      <c r="E7306" s="273"/>
      <c r="F7306" s="273">
        <v>0</v>
      </c>
      <c r="G7306" s="273">
        <v>0</v>
      </c>
      <c r="H7306" s="274"/>
      <c r="I7306" s="275" t="s">
        <v>264</v>
      </c>
      <c r="J7306" s="271">
        <v>9336</v>
      </c>
      <c r="K7306" s="272">
        <v>15546</v>
      </c>
    </row>
    <row r="7307" spans="2:11" s="256" customFormat="1" ht="13.5" customHeight="1" x14ac:dyDescent="0.2">
      <c r="B7307" s="273"/>
      <c r="C7307" s="273"/>
      <c r="D7307" s="273">
        <v>4</v>
      </c>
      <c r="E7307" s="273">
        <v>0</v>
      </c>
      <c r="F7307" s="273">
        <v>1.3101158579698</v>
      </c>
      <c r="G7307" s="273">
        <v>1.3122641781839999</v>
      </c>
      <c r="H7307" s="274">
        <v>0.08</v>
      </c>
      <c r="I7307" s="275" t="s">
        <v>265</v>
      </c>
      <c r="J7307" s="271">
        <v>9336</v>
      </c>
      <c r="K7307" s="272">
        <v>12481</v>
      </c>
    </row>
    <row r="7308" spans="2:11" s="256" customFormat="1" ht="13.5" customHeight="1" x14ac:dyDescent="0.2">
      <c r="B7308" s="268"/>
      <c r="C7308" s="268"/>
      <c r="D7308" s="268"/>
      <c r="E7308" s="268"/>
      <c r="F7308" s="268">
        <v>0</v>
      </c>
      <c r="G7308" s="268">
        <v>0</v>
      </c>
      <c r="H7308" s="269"/>
      <c r="I7308" s="270" t="s">
        <v>266</v>
      </c>
      <c r="J7308" s="271">
        <v>9336</v>
      </c>
      <c r="K7308" s="272">
        <v>13594</v>
      </c>
    </row>
    <row r="7309" spans="2:11" s="256" customFormat="1" ht="13.5" customHeight="1" x14ac:dyDescent="0.2">
      <c r="B7309" s="273"/>
      <c r="C7309" s="273"/>
      <c r="D7309" s="273"/>
      <c r="E7309" s="273"/>
      <c r="F7309" s="273">
        <v>0</v>
      </c>
      <c r="G7309" s="273">
        <v>0</v>
      </c>
      <c r="H7309" s="274"/>
      <c r="I7309" s="275" t="s">
        <v>267</v>
      </c>
      <c r="J7309" s="271">
        <v>9336</v>
      </c>
      <c r="K7309" s="272">
        <v>15609</v>
      </c>
    </row>
    <row r="7310" spans="2:11" s="256" customFormat="1" ht="13.5" customHeight="1" x14ac:dyDescent="0.2">
      <c r="B7310" s="273"/>
      <c r="C7310" s="273"/>
      <c r="D7310" s="273"/>
      <c r="E7310" s="273"/>
      <c r="F7310" s="273">
        <v>0</v>
      </c>
      <c r="G7310" s="273">
        <v>0</v>
      </c>
      <c r="H7310" s="274"/>
      <c r="I7310" s="275" t="s">
        <v>268</v>
      </c>
      <c r="J7310" s="271">
        <v>9336</v>
      </c>
      <c r="K7310" s="272">
        <v>11524</v>
      </c>
    </row>
    <row r="7311" spans="2:11" s="256" customFormat="1" ht="13.5" customHeight="1" x14ac:dyDescent="0.2">
      <c r="B7311" s="273"/>
      <c r="C7311" s="273"/>
      <c r="D7311" s="273"/>
      <c r="E7311" s="273"/>
      <c r="F7311" s="273">
        <v>0</v>
      </c>
      <c r="G7311" s="273">
        <v>0</v>
      </c>
      <c r="H7311" s="274"/>
      <c r="I7311" s="275" t="s">
        <v>269</v>
      </c>
      <c r="J7311" s="271">
        <v>9336</v>
      </c>
      <c r="K7311" s="272">
        <v>15745</v>
      </c>
    </row>
    <row r="7312" spans="2:11" s="256" customFormat="1" ht="13.5" customHeight="1" x14ac:dyDescent="0.2">
      <c r="B7312" s="273"/>
      <c r="C7312" s="273"/>
      <c r="D7312" s="273"/>
      <c r="E7312" s="273"/>
      <c r="F7312" s="273">
        <v>0</v>
      </c>
      <c r="G7312" s="273">
        <v>0</v>
      </c>
      <c r="H7312" s="274"/>
      <c r="I7312" s="275" t="s">
        <v>270</v>
      </c>
      <c r="J7312" s="271">
        <v>9336</v>
      </c>
      <c r="K7312" s="272">
        <v>15545</v>
      </c>
    </row>
    <row r="7313" spans="2:11" s="256" customFormat="1" ht="13.5" customHeight="1" x14ac:dyDescent="0.2">
      <c r="B7313" s="268"/>
      <c r="C7313" s="268"/>
      <c r="D7313" s="268">
        <v>0</v>
      </c>
      <c r="E7313" s="268">
        <v>0</v>
      </c>
      <c r="F7313" s="268">
        <v>0</v>
      </c>
      <c r="G7313" s="268">
        <v>0</v>
      </c>
      <c r="H7313" s="269"/>
      <c r="I7313" s="270" t="s">
        <v>238</v>
      </c>
      <c r="J7313" s="271">
        <v>9336</v>
      </c>
      <c r="K7313" s="272">
        <v>13595</v>
      </c>
    </row>
    <row r="7314" spans="2:11" s="256" customFormat="1" ht="13.5" customHeight="1" x14ac:dyDescent="0.2">
      <c r="B7314" s="273"/>
      <c r="C7314" s="273"/>
      <c r="D7314" s="273"/>
      <c r="E7314" s="273"/>
      <c r="F7314" s="273">
        <v>0</v>
      </c>
      <c r="G7314" s="273">
        <v>0</v>
      </c>
      <c r="H7314" s="274"/>
      <c r="I7314" s="275" t="s">
        <v>271</v>
      </c>
      <c r="J7314" s="271">
        <v>9336</v>
      </c>
      <c r="K7314" s="272">
        <v>15610</v>
      </c>
    </row>
    <row r="7315" spans="2:11" s="256" customFormat="1" ht="13.5" customHeight="1" x14ac:dyDescent="0.2">
      <c r="B7315" s="273"/>
      <c r="C7315" s="273"/>
      <c r="D7315" s="273"/>
      <c r="E7315" s="273"/>
      <c r="F7315" s="273">
        <v>0</v>
      </c>
      <c r="G7315" s="273">
        <v>0</v>
      </c>
      <c r="H7315" s="274"/>
      <c r="I7315" s="275" t="s">
        <v>246</v>
      </c>
      <c r="J7315" s="271">
        <v>9336</v>
      </c>
      <c r="K7315" s="272">
        <v>15611</v>
      </c>
    </row>
    <row r="7316" spans="2:11" s="256" customFormat="1" ht="13.5" customHeight="1" x14ac:dyDescent="0.2">
      <c r="B7316" s="273"/>
      <c r="C7316" s="273"/>
      <c r="D7316" s="273"/>
      <c r="E7316" s="273"/>
      <c r="F7316" s="273">
        <v>0</v>
      </c>
      <c r="G7316" s="273">
        <v>0</v>
      </c>
      <c r="H7316" s="274"/>
      <c r="I7316" s="275" t="s">
        <v>272</v>
      </c>
      <c r="J7316" s="271">
        <v>9336</v>
      </c>
      <c r="K7316" s="272">
        <v>15608</v>
      </c>
    </row>
    <row r="7317" spans="2:11" s="256" customFormat="1" ht="13.5" customHeight="1" x14ac:dyDescent="0.2">
      <c r="B7317" s="268"/>
      <c r="C7317" s="268"/>
      <c r="D7317" s="268">
        <v>0</v>
      </c>
      <c r="E7317" s="268">
        <v>0</v>
      </c>
      <c r="F7317" s="268">
        <v>0</v>
      </c>
      <c r="G7317" s="268">
        <v>0</v>
      </c>
      <c r="H7317" s="269"/>
      <c r="I7317" s="270" t="s">
        <v>273</v>
      </c>
      <c r="J7317" s="271">
        <v>9336</v>
      </c>
      <c r="K7317" s="272">
        <v>15584</v>
      </c>
    </row>
    <row r="7318" spans="2:11" s="256" customFormat="1" ht="13.5" customHeight="1" x14ac:dyDescent="0.2">
      <c r="B7318" s="268"/>
      <c r="C7318" s="268"/>
      <c r="D7318" s="268"/>
      <c r="E7318" s="268"/>
      <c r="F7318" s="268">
        <v>0</v>
      </c>
      <c r="G7318" s="268">
        <v>0</v>
      </c>
      <c r="H7318" s="269"/>
      <c r="I7318" s="270" t="s">
        <v>274</v>
      </c>
      <c r="J7318" s="271">
        <v>9336</v>
      </c>
      <c r="K7318" s="272">
        <v>17728</v>
      </c>
    </row>
    <row r="7319" spans="2:11" s="256" customFormat="1" ht="13.5" customHeight="1" x14ac:dyDescent="0.2">
      <c r="B7319" s="268"/>
      <c r="C7319" s="268"/>
      <c r="D7319" s="268"/>
      <c r="E7319" s="268"/>
      <c r="F7319" s="268">
        <v>0</v>
      </c>
      <c r="G7319" s="268">
        <v>0</v>
      </c>
      <c r="H7319" s="269"/>
      <c r="I7319" s="270" t="s">
        <v>275</v>
      </c>
      <c r="J7319" s="271">
        <v>9336</v>
      </c>
      <c r="K7319" s="272">
        <v>15624</v>
      </c>
    </row>
    <row r="7320" spans="2:11" s="256" customFormat="1" ht="13.5" customHeight="1" x14ac:dyDescent="0.2">
      <c r="B7320" s="268"/>
      <c r="C7320" s="268"/>
      <c r="D7320" s="268">
        <v>10</v>
      </c>
      <c r="E7320" s="268">
        <v>1</v>
      </c>
      <c r="F7320" s="268">
        <v>2.7125868972009699</v>
      </c>
      <c r="G7320" s="268">
        <v>2.5651919342649401</v>
      </c>
      <c r="H7320" s="269"/>
      <c r="I7320" s="270" t="s">
        <v>276</v>
      </c>
      <c r="J7320" s="271">
        <v>9336</v>
      </c>
      <c r="K7320" s="272">
        <v>15644</v>
      </c>
    </row>
    <row r="7321" spans="2:11" s="256" customFormat="1" ht="13.5" customHeight="1" x14ac:dyDescent="0.2">
      <c r="B7321" s="268"/>
      <c r="C7321" s="268"/>
      <c r="D7321" s="268">
        <v>0</v>
      </c>
      <c r="E7321" s="268">
        <v>0</v>
      </c>
      <c r="F7321" s="268">
        <v>0</v>
      </c>
      <c r="G7321" s="268">
        <v>0</v>
      </c>
      <c r="H7321" s="269"/>
      <c r="I7321" s="270" t="s">
        <v>239</v>
      </c>
      <c r="J7321" s="271">
        <v>9336</v>
      </c>
      <c r="K7321" s="272">
        <v>15704</v>
      </c>
    </row>
    <row r="7322" spans="2:11" s="256" customFormat="1" ht="13.5" customHeight="1" x14ac:dyDescent="0.2">
      <c r="B7322" s="268"/>
      <c r="C7322" s="268"/>
      <c r="D7322" s="268"/>
      <c r="E7322" s="268"/>
      <c r="F7322" s="268">
        <v>1.3101158579698</v>
      </c>
      <c r="G7322" s="268">
        <v>1.3122641781839999</v>
      </c>
      <c r="H7322" s="269">
        <v>0.08</v>
      </c>
      <c r="I7322" s="270" t="s">
        <v>277</v>
      </c>
      <c r="J7322" s="271">
        <v>9336</v>
      </c>
      <c r="K7322" s="272">
        <v>15749</v>
      </c>
    </row>
    <row r="7323" spans="2:11" s="256" customFormat="1" ht="13.5" customHeight="1" x14ac:dyDescent="0.2">
      <c r="B7323" s="268"/>
      <c r="C7323" s="268"/>
      <c r="D7323" s="268"/>
      <c r="E7323" s="268"/>
      <c r="F7323" s="268">
        <v>100</v>
      </c>
      <c r="G7323" s="268">
        <v>100</v>
      </c>
      <c r="H7323" s="269">
        <v>3.94025007617764</v>
      </c>
      <c r="I7323" s="270" t="s">
        <v>278</v>
      </c>
      <c r="J7323" s="271">
        <v>9336</v>
      </c>
      <c r="K7323" s="272">
        <v>11258</v>
      </c>
    </row>
    <row r="7324" spans="2:11" s="256" customFormat="1" ht="13.5" customHeight="1" x14ac:dyDescent="0.2">
      <c r="B7324" s="268"/>
      <c r="C7324" s="268"/>
      <c r="D7324" s="268">
        <v>100</v>
      </c>
      <c r="E7324" s="268">
        <v>90</v>
      </c>
      <c r="F7324" s="268">
        <v>95.977297244829302</v>
      </c>
      <c r="G7324" s="268">
        <v>96.122543887551103</v>
      </c>
      <c r="H7324" s="269">
        <v>4.1043060146221002</v>
      </c>
      <c r="I7324" s="270" t="s">
        <v>240</v>
      </c>
      <c r="J7324" s="271">
        <v>9336</v>
      </c>
      <c r="K7324" s="272">
        <v>15705</v>
      </c>
    </row>
    <row r="7325" spans="2:11" s="256" customFormat="1" ht="13.5" customHeight="1" x14ac:dyDescent="0.2">
      <c r="B7325" s="268"/>
      <c r="C7325" s="268"/>
      <c r="D7325" s="268">
        <v>0</v>
      </c>
      <c r="E7325" s="268">
        <v>0</v>
      </c>
      <c r="F7325" s="268">
        <v>0</v>
      </c>
      <c r="G7325" s="268">
        <v>0</v>
      </c>
      <c r="H7325" s="269"/>
      <c r="I7325" s="270" t="s">
        <v>279</v>
      </c>
      <c r="J7325" s="271">
        <v>9336</v>
      </c>
      <c r="K7325" s="272">
        <v>16144</v>
      </c>
    </row>
    <row r="7326" spans="2:11" s="256" customFormat="1" ht="13.5" customHeight="1" x14ac:dyDescent="0.2">
      <c r="B7326" s="273"/>
      <c r="C7326" s="273"/>
      <c r="D7326" s="273"/>
      <c r="E7326" s="273"/>
      <c r="F7326" s="273">
        <v>0</v>
      </c>
      <c r="G7326" s="273">
        <v>0</v>
      </c>
      <c r="H7326" s="274"/>
      <c r="I7326" s="275" t="s">
        <v>508</v>
      </c>
      <c r="J7326" s="271">
        <v>9336</v>
      </c>
      <c r="K7326" s="272">
        <v>12755</v>
      </c>
    </row>
    <row r="7327" spans="2:11" s="256" customFormat="1" ht="13.5" customHeight="1" x14ac:dyDescent="0.2">
      <c r="B7327" s="273"/>
      <c r="C7327" s="273"/>
      <c r="D7327" s="273"/>
      <c r="E7327" s="273"/>
      <c r="F7327" s="273">
        <v>0</v>
      </c>
      <c r="G7327" s="273">
        <v>0</v>
      </c>
      <c r="H7327" s="274"/>
      <c r="I7327" s="275" t="s">
        <v>509</v>
      </c>
      <c r="J7327" s="271">
        <v>9336</v>
      </c>
      <c r="K7327" s="272">
        <v>12359</v>
      </c>
    </row>
    <row r="7328" spans="2:11" s="256" customFormat="1" ht="26.25" customHeight="1" x14ac:dyDescent="0.2"/>
    <row r="7329" spans="2:11" s="256" customFormat="1" ht="22.5" customHeight="1" x14ac:dyDescent="0.2">
      <c r="B7329" s="257"/>
      <c r="C7329" s="258"/>
      <c r="D7329" s="258"/>
      <c r="E7329" s="258"/>
      <c r="F7329" s="258"/>
      <c r="G7329" s="259"/>
      <c r="H7329" s="260" t="s">
        <v>483</v>
      </c>
      <c r="I7329" s="261"/>
      <c r="J7329" s="262" t="s">
        <v>228</v>
      </c>
      <c r="K7329" s="262" t="s">
        <v>229</v>
      </c>
    </row>
    <row r="7330" spans="2:11" s="256" customFormat="1" ht="13.5" customHeight="1" x14ac:dyDescent="0.2">
      <c r="B7330" s="263"/>
      <c r="C7330" s="264"/>
      <c r="D7330" s="264"/>
      <c r="E7330" s="264"/>
      <c r="F7330" s="369" t="s">
        <v>724</v>
      </c>
      <c r="G7330" s="369"/>
      <c r="H7330" s="369"/>
      <c r="I7330" s="261"/>
      <c r="J7330" s="261"/>
      <c r="K7330" s="265"/>
    </row>
    <row r="7331" spans="2:11" s="256" customFormat="1" ht="13.5" customHeight="1" x14ac:dyDescent="0.2">
      <c r="B7331" s="367" t="s">
        <v>231</v>
      </c>
      <c r="C7331" s="367"/>
      <c r="D7331" s="367" t="s">
        <v>232</v>
      </c>
      <c r="E7331" s="367"/>
      <c r="F7331" s="266" t="s">
        <v>232</v>
      </c>
      <c r="G7331" s="266" t="s">
        <v>232</v>
      </c>
      <c r="H7331" s="368" t="s">
        <v>231</v>
      </c>
      <c r="I7331" s="267" t="s">
        <v>233</v>
      </c>
      <c r="J7331" s="261"/>
      <c r="K7331" s="265"/>
    </row>
    <row r="7332" spans="2:11" s="256" customFormat="1" ht="13.5" customHeight="1" x14ac:dyDescent="0.2">
      <c r="B7332" s="266" t="s">
        <v>234</v>
      </c>
      <c r="C7332" s="266" t="s">
        <v>235</v>
      </c>
      <c r="D7332" s="266" t="s">
        <v>234</v>
      </c>
      <c r="E7332" s="266" t="s">
        <v>235</v>
      </c>
      <c r="F7332" s="266" t="s">
        <v>592</v>
      </c>
      <c r="G7332" s="266" t="s">
        <v>594</v>
      </c>
      <c r="H7332" s="368"/>
      <c r="I7332" s="261"/>
      <c r="J7332" s="261"/>
      <c r="K7332" s="265"/>
    </row>
    <row r="7333" spans="2:11" s="256" customFormat="1" ht="13.5" customHeight="1" x14ac:dyDescent="0.2">
      <c r="B7333" s="268">
        <v>5.5</v>
      </c>
      <c r="C7333" s="268">
        <v>3.5</v>
      </c>
      <c r="D7333" s="268"/>
      <c r="E7333" s="268"/>
      <c r="F7333" s="268">
        <v>50.915433463394201</v>
      </c>
      <c r="G7333" s="268">
        <v>51.0698928687859</v>
      </c>
      <c r="H7333" s="269">
        <v>4.4116540216260596</v>
      </c>
      <c r="I7333" s="270" t="s">
        <v>236</v>
      </c>
      <c r="J7333" s="271">
        <v>9379</v>
      </c>
      <c r="K7333" s="272">
        <v>13591</v>
      </c>
    </row>
    <row r="7334" spans="2:11" s="256" customFormat="1" ht="13.5" customHeight="1" x14ac:dyDescent="0.2">
      <c r="B7334" s="268"/>
      <c r="C7334" s="268"/>
      <c r="D7334" s="268"/>
      <c r="E7334" s="268"/>
      <c r="F7334" s="268">
        <v>50.915433463394201</v>
      </c>
      <c r="G7334" s="268">
        <v>51.0698928687859</v>
      </c>
      <c r="H7334" s="269">
        <v>4.4116540216260596</v>
      </c>
      <c r="I7334" s="270" t="s">
        <v>250</v>
      </c>
      <c r="J7334" s="271">
        <v>9379</v>
      </c>
      <c r="K7334" s="272">
        <v>19967</v>
      </c>
    </row>
    <row r="7335" spans="2:11" s="256" customFormat="1" ht="13.5" customHeight="1" x14ac:dyDescent="0.2">
      <c r="B7335" s="273"/>
      <c r="C7335" s="273"/>
      <c r="D7335" s="273"/>
      <c r="E7335" s="273"/>
      <c r="F7335" s="273">
        <v>50.915433463394201</v>
      </c>
      <c r="G7335" s="273">
        <v>51.0698928687859</v>
      </c>
      <c r="H7335" s="274">
        <v>4.4116540216260596</v>
      </c>
      <c r="I7335" s="275" t="s">
        <v>251</v>
      </c>
      <c r="J7335" s="271">
        <v>9379</v>
      </c>
      <c r="K7335" s="272">
        <v>15744</v>
      </c>
    </row>
    <row r="7336" spans="2:11" s="256" customFormat="1" ht="13.5" customHeight="1" x14ac:dyDescent="0.2">
      <c r="B7336" s="273"/>
      <c r="C7336" s="273"/>
      <c r="D7336" s="273"/>
      <c r="E7336" s="273"/>
      <c r="F7336" s="273">
        <v>0</v>
      </c>
      <c r="G7336" s="273">
        <v>0</v>
      </c>
      <c r="H7336" s="274"/>
      <c r="I7336" s="275" t="s">
        <v>252</v>
      </c>
      <c r="J7336" s="271">
        <v>9379</v>
      </c>
      <c r="K7336" s="272">
        <v>13462</v>
      </c>
    </row>
    <row r="7337" spans="2:11" s="256" customFormat="1" ht="13.5" customHeight="1" x14ac:dyDescent="0.2">
      <c r="B7337" s="273"/>
      <c r="C7337" s="273"/>
      <c r="D7337" s="273"/>
      <c r="E7337" s="273"/>
      <c r="F7337" s="273">
        <v>0</v>
      </c>
      <c r="G7337" s="273">
        <v>0</v>
      </c>
      <c r="H7337" s="274"/>
      <c r="I7337" s="275" t="s">
        <v>253</v>
      </c>
      <c r="J7337" s="271">
        <v>9379</v>
      </c>
      <c r="K7337" s="272">
        <v>15544</v>
      </c>
    </row>
    <row r="7338" spans="2:11" s="256" customFormat="1" ht="13.5" customHeight="1" x14ac:dyDescent="0.2">
      <c r="B7338" s="273"/>
      <c r="C7338" s="273"/>
      <c r="D7338" s="273"/>
      <c r="E7338" s="273"/>
      <c r="F7338" s="273">
        <v>0</v>
      </c>
      <c r="G7338" s="273">
        <v>0</v>
      </c>
      <c r="H7338" s="274"/>
      <c r="I7338" s="275" t="s">
        <v>254</v>
      </c>
      <c r="J7338" s="271">
        <v>9379</v>
      </c>
      <c r="K7338" s="272">
        <v>12978</v>
      </c>
    </row>
    <row r="7339" spans="2:11" s="256" customFormat="1" ht="13.5" customHeight="1" x14ac:dyDescent="0.2">
      <c r="B7339" s="268">
        <v>4.5</v>
      </c>
      <c r="C7339" s="268">
        <v>2.5</v>
      </c>
      <c r="D7339" s="268"/>
      <c r="E7339" s="268"/>
      <c r="F7339" s="268">
        <v>49.084566536605791</v>
      </c>
      <c r="G7339" s="268">
        <v>48.930107131214093</v>
      </c>
      <c r="H7339" s="269">
        <v>3.3272930817832003</v>
      </c>
      <c r="I7339" s="270" t="s">
        <v>237</v>
      </c>
      <c r="J7339" s="271">
        <v>9379</v>
      </c>
      <c r="K7339" s="272">
        <v>17726</v>
      </c>
    </row>
    <row r="7340" spans="2:11" s="256" customFormat="1" ht="13.5" customHeight="1" x14ac:dyDescent="0.2">
      <c r="B7340" s="273"/>
      <c r="C7340" s="273"/>
      <c r="D7340" s="273"/>
      <c r="E7340" s="273"/>
      <c r="F7340" s="273">
        <v>3.8683774905760999</v>
      </c>
      <c r="G7340" s="273">
        <v>3.5390572385671999</v>
      </c>
      <c r="H7340" s="274"/>
      <c r="I7340" s="275" t="s">
        <v>255</v>
      </c>
      <c r="J7340" s="271">
        <v>9379</v>
      </c>
      <c r="K7340" s="272">
        <v>17727</v>
      </c>
    </row>
    <row r="7341" spans="2:11" s="256" customFormat="1" ht="13.5" customHeight="1" x14ac:dyDescent="0.2">
      <c r="B7341" s="268"/>
      <c r="C7341" s="268"/>
      <c r="D7341" s="268"/>
      <c r="E7341" s="268"/>
      <c r="F7341" s="268">
        <v>45.216189046029697</v>
      </c>
      <c r="G7341" s="268">
        <v>45.39104989264689</v>
      </c>
      <c r="H7341" s="269">
        <v>3.6119527564191301</v>
      </c>
      <c r="I7341" s="270" t="s">
        <v>256</v>
      </c>
      <c r="J7341" s="271">
        <v>9379</v>
      </c>
      <c r="K7341" s="272">
        <v>13592</v>
      </c>
    </row>
    <row r="7342" spans="2:11" s="256" customFormat="1" ht="13.5" customHeight="1" x14ac:dyDescent="0.2">
      <c r="B7342" s="273"/>
      <c r="C7342" s="273"/>
      <c r="D7342" s="273"/>
      <c r="E7342" s="273"/>
      <c r="F7342" s="273">
        <v>10.8752198462729</v>
      </c>
      <c r="G7342" s="273">
        <v>10.909864904596999</v>
      </c>
      <c r="H7342" s="274">
        <v>0.72186450165881</v>
      </c>
      <c r="I7342" s="275" t="s">
        <v>257</v>
      </c>
      <c r="J7342" s="271">
        <v>9379</v>
      </c>
      <c r="K7342" s="272">
        <v>11566</v>
      </c>
    </row>
    <row r="7343" spans="2:11" s="256" customFormat="1" ht="13.5" customHeight="1" x14ac:dyDescent="0.2">
      <c r="B7343" s="273"/>
      <c r="C7343" s="273"/>
      <c r="D7343" s="273"/>
      <c r="E7343" s="273"/>
      <c r="F7343" s="273">
        <v>33.385844234498101</v>
      </c>
      <c r="G7343" s="273">
        <v>33.522664071426597</v>
      </c>
      <c r="H7343" s="274">
        <v>4.6544245643794895</v>
      </c>
      <c r="I7343" s="275" t="s">
        <v>258</v>
      </c>
      <c r="J7343" s="271">
        <v>9379</v>
      </c>
      <c r="K7343" s="272">
        <v>13419</v>
      </c>
    </row>
    <row r="7344" spans="2:11" s="256" customFormat="1" ht="13.5" customHeight="1" x14ac:dyDescent="0.2">
      <c r="B7344" s="273"/>
      <c r="C7344" s="273"/>
      <c r="D7344" s="273"/>
      <c r="E7344" s="273"/>
      <c r="F7344" s="273">
        <v>0</v>
      </c>
      <c r="G7344" s="273">
        <v>0</v>
      </c>
      <c r="H7344" s="274"/>
      <c r="I7344" s="275" t="s">
        <v>259</v>
      </c>
      <c r="J7344" s="271">
        <v>9379</v>
      </c>
      <c r="K7344" s="272">
        <v>11568</v>
      </c>
    </row>
    <row r="7345" spans="2:11" s="256" customFormat="1" ht="13.5" customHeight="1" x14ac:dyDescent="0.2">
      <c r="B7345" s="273"/>
      <c r="C7345" s="273"/>
      <c r="D7345" s="273"/>
      <c r="E7345" s="273"/>
      <c r="F7345" s="273">
        <v>0</v>
      </c>
      <c r="G7345" s="273">
        <v>0</v>
      </c>
      <c r="H7345" s="274"/>
      <c r="I7345" s="275" t="s">
        <v>260</v>
      </c>
      <c r="J7345" s="271">
        <v>9379</v>
      </c>
      <c r="K7345" s="272">
        <v>12479</v>
      </c>
    </row>
    <row r="7346" spans="2:11" s="256" customFormat="1" ht="13.5" customHeight="1" x14ac:dyDescent="0.2">
      <c r="B7346" s="273"/>
      <c r="C7346" s="273"/>
      <c r="D7346" s="273"/>
      <c r="E7346" s="273"/>
      <c r="F7346" s="273">
        <v>0</v>
      </c>
      <c r="G7346" s="273">
        <v>0</v>
      </c>
      <c r="H7346" s="274"/>
      <c r="I7346" s="275" t="s">
        <v>261</v>
      </c>
      <c r="J7346" s="271">
        <v>9379</v>
      </c>
      <c r="K7346" s="272">
        <v>12480</v>
      </c>
    </row>
    <row r="7347" spans="2:11" s="256" customFormat="1" ht="13.5" customHeight="1" x14ac:dyDescent="0.2">
      <c r="B7347" s="273"/>
      <c r="C7347" s="273"/>
      <c r="D7347" s="273"/>
      <c r="E7347" s="273"/>
      <c r="F7347" s="273">
        <v>0</v>
      </c>
      <c r="G7347" s="273">
        <v>0</v>
      </c>
      <c r="H7347" s="274"/>
      <c r="I7347" s="275" t="s">
        <v>262</v>
      </c>
      <c r="J7347" s="271">
        <v>9379</v>
      </c>
      <c r="K7347" s="272">
        <v>11578</v>
      </c>
    </row>
    <row r="7348" spans="2:11" s="256" customFormat="1" ht="13.5" customHeight="1" x14ac:dyDescent="0.2">
      <c r="B7348" s="273"/>
      <c r="C7348" s="273"/>
      <c r="D7348" s="273"/>
      <c r="E7348" s="273"/>
      <c r="F7348" s="273">
        <v>0</v>
      </c>
      <c r="G7348" s="273">
        <v>0</v>
      </c>
      <c r="H7348" s="274"/>
      <c r="I7348" s="275" t="s">
        <v>263</v>
      </c>
      <c r="J7348" s="271">
        <v>9379</v>
      </c>
      <c r="K7348" s="272">
        <v>12497</v>
      </c>
    </row>
    <row r="7349" spans="2:11" s="256" customFormat="1" ht="13.5" customHeight="1" x14ac:dyDescent="0.2">
      <c r="B7349" s="273"/>
      <c r="C7349" s="273"/>
      <c r="D7349" s="273"/>
      <c r="E7349" s="273"/>
      <c r="F7349" s="273">
        <v>0</v>
      </c>
      <c r="G7349" s="273">
        <v>0</v>
      </c>
      <c r="H7349" s="274"/>
      <c r="I7349" s="275" t="s">
        <v>264</v>
      </c>
      <c r="J7349" s="271">
        <v>9379</v>
      </c>
      <c r="K7349" s="272">
        <v>15546</v>
      </c>
    </row>
    <row r="7350" spans="2:11" s="256" customFormat="1" ht="13.5" customHeight="1" x14ac:dyDescent="0.2">
      <c r="B7350" s="273"/>
      <c r="C7350" s="273"/>
      <c r="D7350" s="273">
        <v>4</v>
      </c>
      <c r="E7350" s="273">
        <v>0</v>
      </c>
      <c r="F7350" s="273">
        <v>0.95512496525871793</v>
      </c>
      <c r="G7350" s="273">
        <v>0.95852091662325101</v>
      </c>
      <c r="H7350" s="274">
        <v>0.08</v>
      </c>
      <c r="I7350" s="275" t="s">
        <v>265</v>
      </c>
      <c r="J7350" s="271">
        <v>9379</v>
      </c>
      <c r="K7350" s="272">
        <v>12481</v>
      </c>
    </row>
    <row r="7351" spans="2:11" s="256" customFormat="1" ht="13.5" customHeight="1" x14ac:dyDescent="0.2">
      <c r="B7351" s="268"/>
      <c r="C7351" s="268"/>
      <c r="D7351" s="268"/>
      <c r="E7351" s="268"/>
      <c r="F7351" s="268">
        <v>0</v>
      </c>
      <c r="G7351" s="268">
        <v>0</v>
      </c>
      <c r="H7351" s="269"/>
      <c r="I7351" s="270" t="s">
        <v>266</v>
      </c>
      <c r="J7351" s="271">
        <v>9379</v>
      </c>
      <c r="K7351" s="272">
        <v>13594</v>
      </c>
    </row>
    <row r="7352" spans="2:11" s="256" customFormat="1" ht="13.5" customHeight="1" x14ac:dyDescent="0.2">
      <c r="B7352" s="273"/>
      <c r="C7352" s="273"/>
      <c r="D7352" s="273"/>
      <c r="E7352" s="273"/>
      <c r="F7352" s="273">
        <v>0</v>
      </c>
      <c r="G7352" s="273">
        <v>0</v>
      </c>
      <c r="H7352" s="274"/>
      <c r="I7352" s="275" t="s">
        <v>267</v>
      </c>
      <c r="J7352" s="271">
        <v>9379</v>
      </c>
      <c r="K7352" s="272">
        <v>15609</v>
      </c>
    </row>
    <row r="7353" spans="2:11" s="256" customFormat="1" ht="13.5" customHeight="1" x14ac:dyDescent="0.2">
      <c r="B7353" s="273"/>
      <c r="C7353" s="273"/>
      <c r="D7353" s="273"/>
      <c r="E7353" s="273"/>
      <c r="F7353" s="273">
        <v>0</v>
      </c>
      <c r="G7353" s="273">
        <v>0</v>
      </c>
      <c r="H7353" s="274"/>
      <c r="I7353" s="275" t="s">
        <v>268</v>
      </c>
      <c r="J7353" s="271">
        <v>9379</v>
      </c>
      <c r="K7353" s="272">
        <v>11524</v>
      </c>
    </row>
    <row r="7354" spans="2:11" s="256" customFormat="1" ht="13.5" customHeight="1" x14ac:dyDescent="0.2">
      <c r="B7354" s="273"/>
      <c r="C7354" s="273"/>
      <c r="D7354" s="273"/>
      <c r="E7354" s="273"/>
      <c r="F7354" s="273">
        <v>0</v>
      </c>
      <c r="G7354" s="273">
        <v>0</v>
      </c>
      <c r="H7354" s="274"/>
      <c r="I7354" s="275" t="s">
        <v>269</v>
      </c>
      <c r="J7354" s="271">
        <v>9379</v>
      </c>
      <c r="K7354" s="272">
        <v>15745</v>
      </c>
    </row>
    <row r="7355" spans="2:11" s="256" customFormat="1" ht="13.5" customHeight="1" x14ac:dyDescent="0.2">
      <c r="B7355" s="273"/>
      <c r="C7355" s="273"/>
      <c r="D7355" s="273"/>
      <c r="E7355" s="273"/>
      <c r="F7355" s="273">
        <v>0</v>
      </c>
      <c r="G7355" s="273">
        <v>0</v>
      </c>
      <c r="H7355" s="274"/>
      <c r="I7355" s="275" t="s">
        <v>270</v>
      </c>
      <c r="J7355" s="271">
        <v>9379</v>
      </c>
      <c r="K7355" s="272">
        <v>15545</v>
      </c>
    </row>
    <row r="7356" spans="2:11" s="256" customFormat="1" ht="13.5" customHeight="1" x14ac:dyDescent="0.2">
      <c r="B7356" s="268"/>
      <c r="C7356" s="268"/>
      <c r="D7356" s="268">
        <v>0</v>
      </c>
      <c r="E7356" s="268">
        <v>0</v>
      </c>
      <c r="F7356" s="268">
        <v>0</v>
      </c>
      <c r="G7356" s="268">
        <v>0</v>
      </c>
      <c r="H7356" s="269"/>
      <c r="I7356" s="270" t="s">
        <v>238</v>
      </c>
      <c r="J7356" s="271">
        <v>9379</v>
      </c>
      <c r="K7356" s="272">
        <v>13595</v>
      </c>
    </row>
    <row r="7357" spans="2:11" s="256" customFormat="1" ht="13.5" customHeight="1" x14ac:dyDescent="0.2">
      <c r="B7357" s="273"/>
      <c r="C7357" s="273"/>
      <c r="D7357" s="273"/>
      <c r="E7357" s="273"/>
      <c r="F7357" s="273">
        <v>0</v>
      </c>
      <c r="G7357" s="273">
        <v>0</v>
      </c>
      <c r="H7357" s="274"/>
      <c r="I7357" s="275" t="s">
        <v>271</v>
      </c>
      <c r="J7357" s="271">
        <v>9379</v>
      </c>
      <c r="K7357" s="272">
        <v>15610</v>
      </c>
    </row>
    <row r="7358" spans="2:11" s="256" customFormat="1" ht="13.5" customHeight="1" x14ac:dyDescent="0.2">
      <c r="B7358" s="273"/>
      <c r="C7358" s="273"/>
      <c r="D7358" s="273"/>
      <c r="E7358" s="273"/>
      <c r="F7358" s="273">
        <v>0</v>
      </c>
      <c r="G7358" s="273">
        <v>0</v>
      </c>
      <c r="H7358" s="274"/>
      <c r="I7358" s="275" t="s">
        <v>246</v>
      </c>
      <c r="J7358" s="271">
        <v>9379</v>
      </c>
      <c r="K7358" s="272">
        <v>15611</v>
      </c>
    </row>
    <row r="7359" spans="2:11" s="256" customFormat="1" ht="13.5" customHeight="1" x14ac:dyDescent="0.2">
      <c r="B7359" s="273"/>
      <c r="C7359" s="273"/>
      <c r="D7359" s="273"/>
      <c r="E7359" s="273"/>
      <c r="F7359" s="273">
        <v>0</v>
      </c>
      <c r="G7359" s="273">
        <v>0</v>
      </c>
      <c r="H7359" s="274"/>
      <c r="I7359" s="275" t="s">
        <v>272</v>
      </c>
      <c r="J7359" s="271">
        <v>9379</v>
      </c>
      <c r="K7359" s="272">
        <v>15608</v>
      </c>
    </row>
    <row r="7360" spans="2:11" s="256" customFormat="1" ht="13.5" customHeight="1" x14ac:dyDescent="0.2">
      <c r="B7360" s="268"/>
      <c r="C7360" s="268"/>
      <c r="D7360" s="268">
        <v>0</v>
      </c>
      <c r="E7360" s="268">
        <v>0</v>
      </c>
      <c r="F7360" s="268">
        <v>0</v>
      </c>
      <c r="G7360" s="268">
        <v>0</v>
      </c>
      <c r="H7360" s="269"/>
      <c r="I7360" s="270" t="s">
        <v>273</v>
      </c>
      <c r="J7360" s="271">
        <v>9379</v>
      </c>
      <c r="K7360" s="272">
        <v>15584</v>
      </c>
    </row>
    <row r="7361" spans="2:11" s="256" customFormat="1" ht="13.5" customHeight="1" x14ac:dyDescent="0.2">
      <c r="B7361" s="268"/>
      <c r="C7361" s="268"/>
      <c r="D7361" s="268"/>
      <c r="E7361" s="268"/>
      <c r="F7361" s="268">
        <v>0</v>
      </c>
      <c r="G7361" s="268">
        <v>0</v>
      </c>
      <c r="H7361" s="269"/>
      <c r="I7361" s="270" t="s">
        <v>274</v>
      </c>
      <c r="J7361" s="271">
        <v>9379</v>
      </c>
      <c r="K7361" s="272">
        <v>17728</v>
      </c>
    </row>
    <row r="7362" spans="2:11" s="256" customFormat="1" ht="13.5" customHeight="1" x14ac:dyDescent="0.2">
      <c r="B7362" s="268"/>
      <c r="C7362" s="268"/>
      <c r="D7362" s="268"/>
      <c r="E7362" s="268"/>
      <c r="F7362" s="268">
        <v>0</v>
      </c>
      <c r="G7362" s="268">
        <v>0</v>
      </c>
      <c r="H7362" s="269"/>
      <c r="I7362" s="270" t="s">
        <v>275</v>
      </c>
      <c r="J7362" s="271">
        <v>9379</v>
      </c>
      <c r="K7362" s="272">
        <v>15624</v>
      </c>
    </row>
    <row r="7363" spans="2:11" s="256" customFormat="1" ht="13.5" customHeight="1" x14ac:dyDescent="0.2">
      <c r="B7363" s="268"/>
      <c r="C7363" s="268"/>
      <c r="D7363" s="268">
        <v>10</v>
      </c>
      <c r="E7363" s="268">
        <v>1</v>
      </c>
      <c r="F7363" s="268">
        <v>3.8683774905760999</v>
      </c>
      <c r="G7363" s="268">
        <v>3.5390572385671999</v>
      </c>
      <c r="H7363" s="269"/>
      <c r="I7363" s="270" t="s">
        <v>276</v>
      </c>
      <c r="J7363" s="271">
        <v>9379</v>
      </c>
      <c r="K7363" s="272">
        <v>15644</v>
      </c>
    </row>
    <row r="7364" spans="2:11" s="256" customFormat="1" ht="13.5" customHeight="1" x14ac:dyDescent="0.2">
      <c r="B7364" s="268"/>
      <c r="C7364" s="268"/>
      <c r="D7364" s="268">
        <v>0</v>
      </c>
      <c r="E7364" s="268">
        <v>0</v>
      </c>
      <c r="F7364" s="268">
        <v>0</v>
      </c>
      <c r="G7364" s="268">
        <v>0</v>
      </c>
      <c r="H7364" s="269"/>
      <c r="I7364" s="270" t="s">
        <v>239</v>
      </c>
      <c r="J7364" s="271">
        <v>9379</v>
      </c>
      <c r="K7364" s="272">
        <v>15704</v>
      </c>
    </row>
    <row r="7365" spans="2:11" s="256" customFormat="1" ht="13.5" customHeight="1" x14ac:dyDescent="0.2">
      <c r="B7365" s="268"/>
      <c r="C7365" s="268"/>
      <c r="D7365" s="268"/>
      <c r="E7365" s="268"/>
      <c r="F7365" s="268">
        <v>0.95512496525871793</v>
      </c>
      <c r="G7365" s="268">
        <v>0.95852091662325101</v>
      </c>
      <c r="H7365" s="269">
        <v>0.08</v>
      </c>
      <c r="I7365" s="270" t="s">
        <v>277</v>
      </c>
      <c r="J7365" s="271">
        <v>9379</v>
      </c>
      <c r="K7365" s="272">
        <v>15749</v>
      </c>
    </row>
    <row r="7366" spans="2:11" s="256" customFormat="1" ht="13.5" customHeight="1" x14ac:dyDescent="0.2">
      <c r="B7366" s="268"/>
      <c r="C7366" s="268"/>
      <c r="D7366" s="268"/>
      <c r="E7366" s="268"/>
      <c r="F7366" s="268">
        <v>100</v>
      </c>
      <c r="G7366" s="268">
        <v>100</v>
      </c>
      <c r="H7366" s="269">
        <v>3.8794001546119303</v>
      </c>
      <c r="I7366" s="270" t="s">
        <v>278</v>
      </c>
      <c r="J7366" s="271">
        <v>9379</v>
      </c>
      <c r="K7366" s="272">
        <v>11258</v>
      </c>
    </row>
    <row r="7367" spans="2:11" s="256" customFormat="1" ht="13.5" customHeight="1" x14ac:dyDescent="0.2">
      <c r="B7367" s="268"/>
      <c r="C7367" s="268"/>
      <c r="D7367" s="268">
        <v>100</v>
      </c>
      <c r="E7367" s="268">
        <v>90</v>
      </c>
      <c r="F7367" s="268">
        <v>95.176497544165201</v>
      </c>
      <c r="G7367" s="268">
        <v>95.502421844809504</v>
      </c>
      <c r="H7367" s="269">
        <v>4.0752036003845395</v>
      </c>
      <c r="I7367" s="270" t="s">
        <v>240</v>
      </c>
      <c r="J7367" s="271">
        <v>9379</v>
      </c>
      <c r="K7367" s="272">
        <v>15705</v>
      </c>
    </row>
    <row r="7368" spans="2:11" s="256" customFormat="1" ht="13.5" customHeight="1" x14ac:dyDescent="0.2">
      <c r="B7368" s="268"/>
      <c r="C7368" s="268"/>
      <c r="D7368" s="268">
        <v>0</v>
      </c>
      <c r="E7368" s="268">
        <v>0</v>
      </c>
      <c r="F7368" s="268">
        <v>0</v>
      </c>
      <c r="G7368" s="268">
        <v>0</v>
      </c>
      <c r="H7368" s="269"/>
      <c r="I7368" s="270" t="s">
        <v>279</v>
      </c>
      <c r="J7368" s="271">
        <v>9379</v>
      </c>
      <c r="K7368" s="272">
        <v>16144</v>
      </c>
    </row>
    <row r="7369" spans="2:11" s="256" customFormat="1" ht="13.5" customHeight="1" x14ac:dyDescent="0.2">
      <c r="B7369" s="273"/>
      <c r="C7369" s="273"/>
      <c r="D7369" s="273"/>
      <c r="E7369" s="273"/>
      <c r="F7369" s="273">
        <v>0</v>
      </c>
      <c r="G7369" s="273">
        <v>0</v>
      </c>
      <c r="H7369" s="274"/>
      <c r="I7369" s="275" t="s">
        <v>508</v>
      </c>
      <c r="J7369" s="271">
        <v>9379</v>
      </c>
      <c r="K7369" s="272">
        <v>12755</v>
      </c>
    </row>
    <row r="7370" spans="2:11" s="256" customFormat="1" ht="13.5" customHeight="1" x14ac:dyDescent="0.2">
      <c r="B7370" s="273"/>
      <c r="C7370" s="273"/>
      <c r="D7370" s="273"/>
      <c r="E7370" s="273"/>
      <c r="F7370" s="273">
        <v>0</v>
      </c>
      <c r="G7370" s="273">
        <v>0</v>
      </c>
      <c r="H7370" s="274"/>
      <c r="I7370" s="275" t="s">
        <v>509</v>
      </c>
      <c r="J7370" s="271">
        <v>9379</v>
      </c>
      <c r="K7370" s="272">
        <v>12359</v>
      </c>
    </row>
    <row r="7371" spans="2:11" s="256" customFormat="1" ht="26.25" customHeight="1" x14ac:dyDescent="0.2"/>
    <row r="7372" spans="2:11" s="256" customFormat="1" ht="13.5" customHeight="1" x14ac:dyDescent="0.2">
      <c r="B7372" s="257"/>
      <c r="C7372" s="258"/>
      <c r="D7372" s="258"/>
      <c r="E7372" s="258"/>
      <c r="F7372" s="258"/>
      <c r="G7372" s="259"/>
      <c r="H7372" s="260" t="s">
        <v>484</v>
      </c>
      <c r="I7372" s="261"/>
      <c r="J7372" s="262" t="s">
        <v>228</v>
      </c>
      <c r="K7372" s="262" t="s">
        <v>229</v>
      </c>
    </row>
    <row r="7373" spans="2:11" s="256" customFormat="1" ht="13.5" customHeight="1" x14ac:dyDescent="0.2">
      <c r="B7373" s="263"/>
      <c r="C7373" s="264"/>
      <c r="D7373" s="264"/>
      <c r="E7373" s="264"/>
      <c r="F7373" s="369" t="s">
        <v>725</v>
      </c>
      <c r="G7373" s="369"/>
      <c r="H7373" s="369"/>
      <c r="I7373" s="261"/>
      <c r="J7373" s="261"/>
      <c r="K7373" s="265"/>
    </row>
    <row r="7374" spans="2:11" s="256" customFormat="1" ht="13.5" customHeight="1" x14ac:dyDescent="0.2">
      <c r="B7374" s="367" t="s">
        <v>231</v>
      </c>
      <c r="C7374" s="367"/>
      <c r="D7374" s="367" t="s">
        <v>232</v>
      </c>
      <c r="E7374" s="367"/>
      <c r="F7374" s="266" t="s">
        <v>232</v>
      </c>
      <c r="G7374" s="266" t="s">
        <v>232</v>
      </c>
      <c r="H7374" s="368" t="s">
        <v>231</v>
      </c>
      <c r="I7374" s="267" t="s">
        <v>233</v>
      </c>
      <c r="J7374" s="261"/>
      <c r="K7374" s="265"/>
    </row>
    <row r="7375" spans="2:11" s="256" customFormat="1" ht="13.5" customHeight="1" x14ac:dyDescent="0.2">
      <c r="B7375" s="266" t="s">
        <v>234</v>
      </c>
      <c r="C7375" s="266" t="s">
        <v>235</v>
      </c>
      <c r="D7375" s="266" t="s">
        <v>234</v>
      </c>
      <c r="E7375" s="266" t="s">
        <v>235</v>
      </c>
      <c r="F7375" s="266" t="s">
        <v>592</v>
      </c>
      <c r="G7375" s="266" t="s">
        <v>594</v>
      </c>
      <c r="H7375" s="368"/>
      <c r="I7375" s="261"/>
      <c r="J7375" s="261"/>
      <c r="K7375" s="265"/>
    </row>
    <row r="7376" spans="2:11" s="256" customFormat="1" ht="13.5" customHeight="1" x14ac:dyDescent="0.2">
      <c r="B7376" s="268"/>
      <c r="C7376" s="268"/>
      <c r="D7376" s="268">
        <v>0</v>
      </c>
      <c r="E7376" s="268">
        <v>0</v>
      </c>
      <c r="F7376" s="268">
        <v>0</v>
      </c>
      <c r="G7376" s="268">
        <v>0</v>
      </c>
      <c r="H7376" s="269"/>
      <c r="I7376" s="270" t="s">
        <v>236</v>
      </c>
      <c r="J7376" s="271">
        <v>9387</v>
      </c>
      <c r="K7376" s="272">
        <v>13591</v>
      </c>
    </row>
    <row r="7377" spans="2:11" s="256" customFormat="1" ht="13.5" customHeight="1" x14ac:dyDescent="0.2">
      <c r="B7377" s="268"/>
      <c r="C7377" s="268"/>
      <c r="D7377" s="268"/>
      <c r="E7377" s="268"/>
      <c r="F7377" s="268">
        <v>0</v>
      </c>
      <c r="G7377" s="268">
        <v>0</v>
      </c>
      <c r="H7377" s="269"/>
      <c r="I7377" s="270" t="s">
        <v>250</v>
      </c>
      <c r="J7377" s="271">
        <v>9387</v>
      </c>
      <c r="K7377" s="272">
        <v>19967</v>
      </c>
    </row>
    <row r="7378" spans="2:11" s="256" customFormat="1" ht="13.5" customHeight="1" x14ac:dyDescent="0.2">
      <c r="B7378" s="273"/>
      <c r="C7378" s="273"/>
      <c r="D7378" s="273"/>
      <c r="E7378" s="273"/>
      <c r="F7378" s="273">
        <v>0</v>
      </c>
      <c r="G7378" s="273">
        <v>0</v>
      </c>
      <c r="H7378" s="274"/>
      <c r="I7378" s="275" t="s">
        <v>251</v>
      </c>
      <c r="J7378" s="271">
        <v>9387</v>
      </c>
      <c r="K7378" s="272">
        <v>15744</v>
      </c>
    </row>
    <row r="7379" spans="2:11" s="256" customFormat="1" ht="13.5" customHeight="1" x14ac:dyDescent="0.2">
      <c r="B7379" s="273"/>
      <c r="C7379" s="273"/>
      <c r="D7379" s="273"/>
      <c r="E7379" s="273"/>
      <c r="F7379" s="273">
        <v>0</v>
      </c>
      <c r="G7379" s="273">
        <v>0</v>
      </c>
      <c r="H7379" s="274"/>
      <c r="I7379" s="275" t="s">
        <v>252</v>
      </c>
      <c r="J7379" s="271">
        <v>9387</v>
      </c>
      <c r="K7379" s="272">
        <v>13462</v>
      </c>
    </row>
    <row r="7380" spans="2:11" s="256" customFormat="1" ht="13.5" customHeight="1" x14ac:dyDescent="0.2">
      <c r="B7380" s="273"/>
      <c r="C7380" s="273"/>
      <c r="D7380" s="273"/>
      <c r="E7380" s="273"/>
      <c r="F7380" s="273">
        <v>0</v>
      </c>
      <c r="G7380" s="273">
        <v>0</v>
      </c>
      <c r="H7380" s="274"/>
      <c r="I7380" s="275" t="s">
        <v>253</v>
      </c>
      <c r="J7380" s="271">
        <v>9387</v>
      </c>
      <c r="K7380" s="272">
        <v>15544</v>
      </c>
    </row>
    <row r="7381" spans="2:11" s="256" customFormat="1" ht="13.5" customHeight="1" x14ac:dyDescent="0.2">
      <c r="B7381" s="273"/>
      <c r="C7381" s="273"/>
      <c r="D7381" s="273"/>
      <c r="E7381" s="273"/>
      <c r="F7381" s="273">
        <v>0</v>
      </c>
      <c r="G7381" s="273">
        <v>0</v>
      </c>
      <c r="H7381" s="274"/>
      <c r="I7381" s="275" t="s">
        <v>254</v>
      </c>
      <c r="J7381" s="271">
        <v>9387</v>
      </c>
      <c r="K7381" s="272">
        <v>12978</v>
      </c>
    </row>
    <row r="7382" spans="2:11" s="256" customFormat="1" ht="13.5" customHeight="1" x14ac:dyDescent="0.2">
      <c r="B7382" s="268"/>
      <c r="C7382" s="268">
        <v>0</v>
      </c>
      <c r="D7382" s="268"/>
      <c r="E7382" s="268">
        <v>0</v>
      </c>
      <c r="F7382" s="268">
        <v>100</v>
      </c>
      <c r="G7382" s="268">
        <v>100</v>
      </c>
      <c r="H7382" s="269">
        <v>0.17235220209679902</v>
      </c>
      <c r="I7382" s="270" t="s">
        <v>237</v>
      </c>
      <c r="J7382" s="271">
        <v>9387</v>
      </c>
      <c r="K7382" s="272">
        <v>17726</v>
      </c>
    </row>
    <row r="7383" spans="2:11" s="256" customFormat="1" ht="13.5" customHeight="1" x14ac:dyDescent="0.2">
      <c r="B7383" s="273"/>
      <c r="C7383" s="273"/>
      <c r="D7383" s="273"/>
      <c r="E7383" s="273"/>
      <c r="F7383" s="273">
        <v>58.823785400105706</v>
      </c>
      <c r="G7383" s="273">
        <v>58.827786497805796</v>
      </c>
      <c r="H7383" s="274"/>
      <c r="I7383" s="275" t="s">
        <v>255</v>
      </c>
      <c r="J7383" s="271">
        <v>9387</v>
      </c>
      <c r="K7383" s="272">
        <v>17727</v>
      </c>
    </row>
    <row r="7384" spans="2:11" s="256" customFormat="1" ht="13.5" customHeight="1" x14ac:dyDescent="0.2">
      <c r="B7384" s="268"/>
      <c r="C7384" s="268"/>
      <c r="D7384" s="268"/>
      <c r="E7384" s="268"/>
      <c r="F7384" s="268">
        <v>41.176214599894301</v>
      </c>
      <c r="G7384" s="268">
        <v>41.172213502194197</v>
      </c>
      <c r="H7384" s="269">
        <v>0.41857223586852299</v>
      </c>
      <c r="I7384" s="270" t="s">
        <v>256</v>
      </c>
      <c r="J7384" s="271">
        <v>9387</v>
      </c>
      <c r="K7384" s="272">
        <v>13592</v>
      </c>
    </row>
    <row r="7385" spans="2:11" s="256" customFormat="1" ht="13.5" customHeight="1" x14ac:dyDescent="0.2">
      <c r="B7385" s="273"/>
      <c r="C7385" s="273"/>
      <c r="D7385" s="273"/>
      <c r="E7385" s="273"/>
      <c r="F7385" s="273">
        <v>38.461339723868193</v>
      </c>
      <c r="G7385" s="273">
        <v>38.457126522262193</v>
      </c>
      <c r="H7385" s="274">
        <v>0.44811804095800001</v>
      </c>
      <c r="I7385" s="275" t="s">
        <v>257</v>
      </c>
      <c r="J7385" s="271">
        <v>9387</v>
      </c>
      <c r="K7385" s="272">
        <v>11566</v>
      </c>
    </row>
    <row r="7386" spans="2:11" s="256" customFormat="1" ht="13.5" customHeight="1" x14ac:dyDescent="0.2">
      <c r="B7386" s="273"/>
      <c r="C7386" s="273"/>
      <c r="D7386" s="273"/>
      <c r="E7386" s="273"/>
      <c r="F7386" s="273">
        <v>0</v>
      </c>
      <c r="G7386" s="273">
        <v>0</v>
      </c>
      <c r="H7386" s="274"/>
      <c r="I7386" s="275" t="s">
        <v>258</v>
      </c>
      <c r="J7386" s="271">
        <v>9387</v>
      </c>
      <c r="K7386" s="272">
        <v>13419</v>
      </c>
    </row>
    <row r="7387" spans="2:11" s="256" customFormat="1" ht="13.5" customHeight="1" x14ac:dyDescent="0.2">
      <c r="B7387" s="273"/>
      <c r="C7387" s="273"/>
      <c r="D7387" s="273"/>
      <c r="E7387" s="273"/>
      <c r="F7387" s="273">
        <v>0</v>
      </c>
      <c r="G7387" s="273">
        <v>0</v>
      </c>
      <c r="H7387" s="274"/>
      <c r="I7387" s="275" t="s">
        <v>259</v>
      </c>
      <c r="J7387" s="271">
        <v>9387</v>
      </c>
      <c r="K7387" s="272">
        <v>11568</v>
      </c>
    </row>
    <row r="7388" spans="2:11" s="256" customFormat="1" ht="13.5" customHeight="1" x14ac:dyDescent="0.2">
      <c r="B7388" s="273"/>
      <c r="C7388" s="273"/>
      <c r="D7388" s="273"/>
      <c r="E7388" s="273"/>
      <c r="F7388" s="273">
        <v>0</v>
      </c>
      <c r="G7388" s="273">
        <v>0</v>
      </c>
      <c r="H7388" s="274"/>
      <c r="I7388" s="275" t="s">
        <v>260</v>
      </c>
      <c r="J7388" s="271">
        <v>9387</v>
      </c>
      <c r="K7388" s="272">
        <v>12479</v>
      </c>
    </row>
    <row r="7389" spans="2:11" s="256" customFormat="1" ht="13.5" customHeight="1" x14ac:dyDescent="0.2">
      <c r="B7389" s="273"/>
      <c r="C7389" s="273"/>
      <c r="D7389" s="273"/>
      <c r="E7389" s="273"/>
      <c r="F7389" s="273">
        <v>0</v>
      </c>
      <c r="G7389" s="273">
        <v>0</v>
      </c>
      <c r="H7389" s="274"/>
      <c r="I7389" s="275" t="s">
        <v>261</v>
      </c>
      <c r="J7389" s="271">
        <v>9387</v>
      </c>
      <c r="K7389" s="272">
        <v>12480</v>
      </c>
    </row>
    <row r="7390" spans="2:11" s="256" customFormat="1" ht="13.5" customHeight="1" x14ac:dyDescent="0.2">
      <c r="B7390" s="273"/>
      <c r="C7390" s="273"/>
      <c r="D7390" s="273"/>
      <c r="E7390" s="273"/>
      <c r="F7390" s="273">
        <v>0</v>
      </c>
      <c r="G7390" s="273">
        <v>0</v>
      </c>
      <c r="H7390" s="274"/>
      <c r="I7390" s="275" t="s">
        <v>262</v>
      </c>
      <c r="J7390" s="271">
        <v>9387</v>
      </c>
      <c r="K7390" s="272">
        <v>11578</v>
      </c>
    </row>
    <row r="7391" spans="2:11" s="256" customFormat="1" ht="13.5" customHeight="1" x14ac:dyDescent="0.2">
      <c r="B7391" s="273"/>
      <c r="C7391" s="273"/>
      <c r="D7391" s="273"/>
      <c r="E7391" s="273"/>
      <c r="F7391" s="273">
        <v>0</v>
      </c>
      <c r="G7391" s="273">
        <v>0</v>
      </c>
      <c r="H7391" s="274"/>
      <c r="I7391" s="275" t="s">
        <v>263</v>
      </c>
      <c r="J7391" s="271">
        <v>9387</v>
      </c>
      <c r="K7391" s="272">
        <v>12497</v>
      </c>
    </row>
    <row r="7392" spans="2:11" s="256" customFormat="1" ht="13.5" customHeight="1" x14ac:dyDescent="0.2">
      <c r="B7392" s="273"/>
      <c r="C7392" s="273"/>
      <c r="D7392" s="273"/>
      <c r="E7392" s="273"/>
      <c r="F7392" s="273">
        <v>0</v>
      </c>
      <c r="G7392" s="273">
        <v>0</v>
      </c>
      <c r="H7392" s="274"/>
      <c r="I7392" s="275" t="s">
        <v>264</v>
      </c>
      <c r="J7392" s="271">
        <v>9387</v>
      </c>
      <c r="K7392" s="272">
        <v>15546</v>
      </c>
    </row>
    <row r="7393" spans="2:11" s="256" customFormat="1" ht="13.5" customHeight="1" x14ac:dyDescent="0.2">
      <c r="B7393" s="273"/>
      <c r="C7393" s="273"/>
      <c r="D7393" s="273">
        <v>0</v>
      </c>
      <c r="E7393" s="273">
        <v>0</v>
      </c>
      <c r="F7393" s="273">
        <v>0</v>
      </c>
      <c r="G7393" s="273">
        <v>0</v>
      </c>
      <c r="H7393" s="274"/>
      <c r="I7393" s="275" t="s">
        <v>265</v>
      </c>
      <c r="J7393" s="271">
        <v>9387</v>
      </c>
      <c r="K7393" s="272">
        <v>12481</v>
      </c>
    </row>
    <row r="7394" spans="2:11" s="256" customFormat="1" ht="13.5" customHeight="1" x14ac:dyDescent="0.2">
      <c r="B7394" s="268"/>
      <c r="C7394" s="268"/>
      <c r="D7394" s="268"/>
      <c r="E7394" s="268"/>
      <c r="F7394" s="268">
        <v>0</v>
      </c>
      <c r="G7394" s="268">
        <v>0</v>
      </c>
      <c r="H7394" s="269"/>
      <c r="I7394" s="270" t="s">
        <v>266</v>
      </c>
      <c r="J7394" s="271">
        <v>9387</v>
      </c>
      <c r="K7394" s="272">
        <v>13594</v>
      </c>
    </row>
    <row r="7395" spans="2:11" s="256" customFormat="1" ht="13.5" customHeight="1" x14ac:dyDescent="0.2">
      <c r="B7395" s="273"/>
      <c r="C7395" s="273"/>
      <c r="D7395" s="273"/>
      <c r="E7395" s="273"/>
      <c r="F7395" s="273">
        <v>0</v>
      </c>
      <c r="G7395" s="273">
        <v>0</v>
      </c>
      <c r="H7395" s="274"/>
      <c r="I7395" s="275" t="s">
        <v>267</v>
      </c>
      <c r="J7395" s="271">
        <v>9387</v>
      </c>
      <c r="K7395" s="272">
        <v>15609</v>
      </c>
    </row>
    <row r="7396" spans="2:11" s="256" customFormat="1" ht="13.5" customHeight="1" x14ac:dyDescent="0.2">
      <c r="B7396" s="273"/>
      <c r="C7396" s="273"/>
      <c r="D7396" s="273"/>
      <c r="E7396" s="273"/>
      <c r="F7396" s="273">
        <v>0</v>
      </c>
      <c r="G7396" s="273">
        <v>0</v>
      </c>
      <c r="H7396" s="274"/>
      <c r="I7396" s="275" t="s">
        <v>268</v>
      </c>
      <c r="J7396" s="271">
        <v>9387</v>
      </c>
      <c r="K7396" s="272">
        <v>11524</v>
      </c>
    </row>
    <row r="7397" spans="2:11" s="256" customFormat="1" ht="13.5" customHeight="1" x14ac:dyDescent="0.2">
      <c r="B7397" s="273"/>
      <c r="C7397" s="273"/>
      <c r="D7397" s="273"/>
      <c r="E7397" s="273"/>
      <c r="F7397" s="273">
        <v>0</v>
      </c>
      <c r="G7397" s="273">
        <v>0</v>
      </c>
      <c r="H7397" s="274"/>
      <c r="I7397" s="275" t="s">
        <v>269</v>
      </c>
      <c r="J7397" s="271">
        <v>9387</v>
      </c>
      <c r="K7397" s="272">
        <v>15745</v>
      </c>
    </row>
    <row r="7398" spans="2:11" s="256" customFormat="1" ht="13.5" customHeight="1" x14ac:dyDescent="0.2">
      <c r="B7398" s="273"/>
      <c r="C7398" s="273"/>
      <c r="D7398" s="273"/>
      <c r="E7398" s="273"/>
      <c r="F7398" s="273">
        <v>0</v>
      </c>
      <c r="G7398" s="273">
        <v>0</v>
      </c>
      <c r="H7398" s="274"/>
      <c r="I7398" s="275" t="s">
        <v>270</v>
      </c>
      <c r="J7398" s="271">
        <v>9387</v>
      </c>
      <c r="K7398" s="272">
        <v>15545</v>
      </c>
    </row>
    <row r="7399" spans="2:11" s="256" customFormat="1" ht="13.5" customHeight="1" x14ac:dyDescent="0.2">
      <c r="B7399" s="268"/>
      <c r="C7399" s="268"/>
      <c r="D7399" s="268">
        <v>0</v>
      </c>
      <c r="E7399" s="268">
        <v>0</v>
      </c>
      <c r="F7399" s="268">
        <v>0</v>
      </c>
      <c r="G7399" s="268">
        <v>0</v>
      </c>
      <c r="H7399" s="269"/>
      <c r="I7399" s="270" t="s">
        <v>238</v>
      </c>
      <c r="J7399" s="271">
        <v>9387</v>
      </c>
      <c r="K7399" s="272">
        <v>13595</v>
      </c>
    </row>
    <row r="7400" spans="2:11" s="256" customFormat="1" ht="13.5" customHeight="1" x14ac:dyDescent="0.2">
      <c r="B7400" s="273"/>
      <c r="C7400" s="273"/>
      <c r="D7400" s="273"/>
      <c r="E7400" s="273"/>
      <c r="F7400" s="273">
        <v>0</v>
      </c>
      <c r="G7400" s="273">
        <v>0</v>
      </c>
      <c r="H7400" s="274"/>
      <c r="I7400" s="275" t="s">
        <v>271</v>
      </c>
      <c r="J7400" s="271">
        <v>9387</v>
      </c>
      <c r="K7400" s="272">
        <v>15610</v>
      </c>
    </row>
    <row r="7401" spans="2:11" s="256" customFormat="1" ht="13.5" customHeight="1" x14ac:dyDescent="0.2">
      <c r="B7401" s="273"/>
      <c r="C7401" s="273"/>
      <c r="D7401" s="273"/>
      <c r="E7401" s="273"/>
      <c r="F7401" s="273">
        <v>0</v>
      </c>
      <c r="G7401" s="273">
        <v>0</v>
      </c>
      <c r="H7401" s="274"/>
      <c r="I7401" s="275" t="s">
        <v>246</v>
      </c>
      <c r="J7401" s="271">
        <v>9387</v>
      </c>
      <c r="K7401" s="272">
        <v>15611</v>
      </c>
    </row>
    <row r="7402" spans="2:11" s="256" customFormat="1" ht="13.5" customHeight="1" x14ac:dyDescent="0.2">
      <c r="B7402" s="273"/>
      <c r="C7402" s="273"/>
      <c r="D7402" s="273"/>
      <c r="E7402" s="273"/>
      <c r="F7402" s="273">
        <v>0</v>
      </c>
      <c r="G7402" s="273">
        <v>0</v>
      </c>
      <c r="H7402" s="274"/>
      <c r="I7402" s="275" t="s">
        <v>272</v>
      </c>
      <c r="J7402" s="271">
        <v>9387</v>
      </c>
      <c r="K7402" s="272">
        <v>15608</v>
      </c>
    </row>
    <row r="7403" spans="2:11" s="256" customFormat="1" ht="13.5" customHeight="1" x14ac:dyDescent="0.2">
      <c r="B7403" s="268"/>
      <c r="C7403" s="268"/>
      <c r="D7403" s="268">
        <v>0</v>
      </c>
      <c r="E7403" s="268">
        <v>0</v>
      </c>
      <c r="F7403" s="268">
        <v>0</v>
      </c>
      <c r="G7403" s="268">
        <v>0</v>
      </c>
      <c r="H7403" s="269"/>
      <c r="I7403" s="270" t="s">
        <v>273</v>
      </c>
      <c r="J7403" s="271">
        <v>9387</v>
      </c>
      <c r="K7403" s="272">
        <v>15584</v>
      </c>
    </row>
    <row r="7404" spans="2:11" s="256" customFormat="1" ht="13.5" customHeight="1" x14ac:dyDescent="0.2">
      <c r="B7404" s="268"/>
      <c r="C7404" s="268"/>
      <c r="D7404" s="268"/>
      <c r="E7404" s="268"/>
      <c r="F7404" s="268">
        <v>0</v>
      </c>
      <c r="G7404" s="268">
        <v>0</v>
      </c>
      <c r="H7404" s="269"/>
      <c r="I7404" s="270" t="s">
        <v>274</v>
      </c>
      <c r="J7404" s="271">
        <v>9387</v>
      </c>
      <c r="K7404" s="272">
        <v>17728</v>
      </c>
    </row>
    <row r="7405" spans="2:11" s="256" customFormat="1" ht="13.5" customHeight="1" x14ac:dyDescent="0.2">
      <c r="B7405" s="268"/>
      <c r="C7405" s="268"/>
      <c r="D7405" s="268"/>
      <c r="E7405" s="268"/>
      <c r="F7405" s="268">
        <v>0</v>
      </c>
      <c r="G7405" s="268">
        <v>0</v>
      </c>
      <c r="H7405" s="269"/>
      <c r="I7405" s="270" t="s">
        <v>275</v>
      </c>
      <c r="J7405" s="271">
        <v>9387</v>
      </c>
      <c r="K7405" s="272">
        <v>15624</v>
      </c>
    </row>
    <row r="7406" spans="2:11" s="256" customFormat="1" ht="13.5" customHeight="1" x14ac:dyDescent="0.2">
      <c r="B7406" s="268"/>
      <c r="C7406" s="268"/>
      <c r="D7406" s="268"/>
      <c r="E7406" s="268">
        <v>1</v>
      </c>
      <c r="F7406" s="268">
        <v>58.823785400105706</v>
      </c>
      <c r="G7406" s="268">
        <v>58.827786497805796</v>
      </c>
      <c r="H7406" s="269"/>
      <c r="I7406" s="270" t="s">
        <v>276</v>
      </c>
      <c r="J7406" s="271">
        <v>9387</v>
      </c>
      <c r="K7406" s="272">
        <v>15644</v>
      </c>
    </row>
    <row r="7407" spans="2:11" s="256" customFormat="1" ht="13.5" customHeight="1" x14ac:dyDescent="0.2">
      <c r="B7407" s="268"/>
      <c r="C7407" s="268"/>
      <c r="D7407" s="268">
        <v>10</v>
      </c>
      <c r="E7407" s="268">
        <v>0</v>
      </c>
      <c r="F7407" s="268">
        <v>0</v>
      </c>
      <c r="G7407" s="268">
        <v>0</v>
      </c>
      <c r="H7407" s="269"/>
      <c r="I7407" s="270" t="s">
        <v>239</v>
      </c>
      <c r="J7407" s="271">
        <v>9387</v>
      </c>
      <c r="K7407" s="272">
        <v>15704</v>
      </c>
    </row>
    <row r="7408" spans="2:11" s="256" customFormat="1" ht="13.5" customHeight="1" x14ac:dyDescent="0.2">
      <c r="B7408" s="268"/>
      <c r="C7408" s="268"/>
      <c r="D7408" s="268"/>
      <c r="E7408" s="268"/>
      <c r="F7408" s="268">
        <v>0</v>
      </c>
      <c r="G7408" s="268">
        <v>0</v>
      </c>
      <c r="H7408" s="269"/>
      <c r="I7408" s="270" t="s">
        <v>277</v>
      </c>
      <c r="J7408" s="271">
        <v>9387</v>
      </c>
      <c r="K7408" s="272">
        <v>15749</v>
      </c>
    </row>
    <row r="7409" spans="2:11" s="256" customFormat="1" ht="13.5" customHeight="1" x14ac:dyDescent="0.2">
      <c r="B7409" s="268"/>
      <c r="C7409" s="268"/>
      <c r="D7409" s="268"/>
      <c r="E7409" s="268"/>
      <c r="F7409" s="268">
        <v>100</v>
      </c>
      <c r="G7409" s="268">
        <v>100</v>
      </c>
      <c r="H7409" s="269">
        <v>0.17235220209679902</v>
      </c>
      <c r="I7409" s="270" t="s">
        <v>278</v>
      </c>
      <c r="J7409" s="271">
        <v>9387</v>
      </c>
      <c r="K7409" s="272">
        <v>11258</v>
      </c>
    </row>
    <row r="7410" spans="2:11" s="256" customFormat="1" ht="13.5" customHeight="1" x14ac:dyDescent="0.2">
      <c r="B7410" s="268"/>
      <c r="C7410" s="268"/>
      <c r="D7410" s="268"/>
      <c r="E7410" s="268"/>
      <c r="F7410" s="268">
        <v>41.176214599894301</v>
      </c>
      <c r="G7410" s="268">
        <v>41.172213502194197</v>
      </c>
      <c r="H7410" s="269">
        <v>0.41857223586852299</v>
      </c>
      <c r="I7410" s="270" t="s">
        <v>240</v>
      </c>
      <c r="J7410" s="271">
        <v>9387</v>
      </c>
      <c r="K7410" s="272">
        <v>15705</v>
      </c>
    </row>
    <row r="7411" spans="2:11" s="256" customFormat="1" ht="13.5" customHeight="1" x14ac:dyDescent="0.2">
      <c r="B7411" s="268"/>
      <c r="C7411" s="268"/>
      <c r="D7411" s="268"/>
      <c r="E7411" s="268"/>
      <c r="F7411" s="268">
        <v>0</v>
      </c>
      <c r="G7411" s="268">
        <v>0</v>
      </c>
      <c r="H7411" s="269"/>
      <c r="I7411" s="270" t="s">
        <v>279</v>
      </c>
      <c r="J7411" s="271">
        <v>9387</v>
      </c>
      <c r="K7411" s="272">
        <v>16144</v>
      </c>
    </row>
    <row r="7412" spans="2:11" s="256" customFormat="1" ht="13.5" customHeight="1" x14ac:dyDescent="0.2">
      <c r="B7412" s="273"/>
      <c r="C7412" s="273"/>
      <c r="D7412" s="273"/>
      <c r="E7412" s="273"/>
      <c r="F7412" s="273">
        <v>0</v>
      </c>
      <c r="G7412" s="273">
        <v>0</v>
      </c>
      <c r="H7412" s="274"/>
      <c r="I7412" s="275" t="s">
        <v>508</v>
      </c>
      <c r="J7412" s="271">
        <v>9387</v>
      </c>
      <c r="K7412" s="272">
        <v>12755</v>
      </c>
    </row>
    <row r="7413" spans="2:11" s="256" customFormat="1" ht="13.5" customHeight="1" x14ac:dyDescent="0.2">
      <c r="B7413" s="273"/>
      <c r="C7413" s="273"/>
      <c r="D7413" s="273"/>
      <c r="E7413" s="273"/>
      <c r="F7413" s="273">
        <v>0</v>
      </c>
      <c r="G7413" s="273">
        <v>0</v>
      </c>
      <c r="H7413" s="274"/>
      <c r="I7413" s="275" t="s">
        <v>509</v>
      </c>
      <c r="J7413" s="271">
        <v>9387</v>
      </c>
      <c r="K7413" s="272">
        <v>12359</v>
      </c>
    </row>
    <row r="7414" spans="2:11" s="256" customFormat="1" ht="26.25" customHeight="1" x14ac:dyDescent="0.2"/>
    <row r="7415" spans="2:11" s="256" customFormat="1" ht="13.5" customHeight="1" x14ac:dyDescent="0.2">
      <c r="B7415" s="257"/>
      <c r="C7415" s="258"/>
      <c r="D7415" s="258"/>
      <c r="E7415" s="258"/>
      <c r="F7415" s="258"/>
      <c r="G7415" s="259"/>
      <c r="H7415" s="260" t="s">
        <v>485</v>
      </c>
      <c r="I7415" s="261"/>
      <c r="J7415" s="262" t="s">
        <v>228</v>
      </c>
      <c r="K7415" s="262" t="s">
        <v>229</v>
      </c>
    </row>
    <row r="7416" spans="2:11" s="256" customFormat="1" ht="13.5" customHeight="1" x14ac:dyDescent="0.2">
      <c r="B7416" s="263"/>
      <c r="C7416" s="264"/>
      <c r="D7416" s="264"/>
      <c r="E7416" s="264"/>
      <c r="F7416" s="369" t="s">
        <v>726</v>
      </c>
      <c r="G7416" s="369"/>
      <c r="H7416" s="369"/>
      <c r="I7416" s="261"/>
      <c r="J7416" s="261"/>
      <c r="K7416" s="265"/>
    </row>
    <row r="7417" spans="2:11" s="256" customFormat="1" ht="13.5" customHeight="1" x14ac:dyDescent="0.2">
      <c r="B7417" s="367" t="s">
        <v>231</v>
      </c>
      <c r="C7417" s="367"/>
      <c r="D7417" s="367" t="s">
        <v>232</v>
      </c>
      <c r="E7417" s="367"/>
      <c r="F7417" s="266" t="s">
        <v>232</v>
      </c>
      <c r="G7417" s="266" t="s">
        <v>232</v>
      </c>
      <c r="H7417" s="368" t="s">
        <v>231</v>
      </c>
      <c r="I7417" s="267" t="s">
        <v>233</v>
      </c>
      <c r="J7417" s="261"/>
      <c r="K7417" s="265"/>
    </row>
    <row r="7418" spans="2:11" s="256" customFormat="1" ht="13.5" customHeight="1" x14ac:dyDescent="0.2">
      <c r="B7418" s="266" t="s">
        <v>234</v>
      </c>
      <c r="C7418" s="266" t="s">
        <v>235</v>
      </c>
      <c r="D7418" s="266" t="s">
        <v>234</v>
      </c>
      <c r="E7418" s="266" t="s">
        <v>235</v>
      </c>
      <c r="F7418" s="266" t="s">
        <v>592</v>
      </c>
      <c r="G7418" s="266" t="s">
        <v>594</v>
      </c>
      <c r="H7418" s="368"/>
      <c r="I7418" s="261"/>
      <c r="J7418" s="261"/>
      <c r="K7418" s="265"/>
    </row>
    <row r="7419" spans="2:11" s="256" customFormat="1" ht="13.5" customHeight="1" x14ac:dyDescent="0.2">
      <c r="B7419" s="268">
        <v>6</v>
      </c>
      <c r="C7419" s="268">
        <v>4</v>
      </c>
      <c r="D7419" s="268">
        <v>54</v>
      </c>
      <c r="E7419" s="268">
        <v>36</v>
      </c>
      <c r="F7419" s="268">
        <v>40.694693146282205</v>
      </c>
      <c r="G7419" s="268">
        <v>40.703458245018503</v>
      </c>
      <c r="H7419" s="269">
        <v>4.1780666433460691</v>
      </c>
      <c r="I7419" s="270" t="s">
        <v>236</v>
      </c>
      <c r="J7419" s="271">
        <v>9395</v>
      </c>
      <c r="K7419" s="272">
        <v>13591</v>
      </c>
    </row>
    <row r="7420" spans="2:11" s="256" customFormat="1" ht="13.5" customHeight="1" x14ac:dyDescent="0.2">
      <c r="B7420" s="268"/>
      <c r="C7420" s="268"/>
      <c r="D7420" s="268"/>
      <c r="E7420" s="268"/>
      <c r="F7420" s="268">
        <v>40.694693146282205</v>
      </c>
      <c r="G7420" s="268">
        <v>40.703458245018503</v>
      </c>
      <c r="H7420" s="269">
        <v>4.1780666433460691</v>
      </c>
      <c r="I7420" s="270" t="s">
        <v>250</v>
      </c>
      <c r="J7420" s="271">
        <v>9395</v>
      </c>
      <c r="K7420" s="272">
        <v>19967</v>
      </c>
    </row>
    <row r="7421" spans="2:11" s="256" customFormat="1" ht="13.5" customHeight="1" x14ac:dyDescent="0.2">
      <c r="B7421" s="273"/>
      <c r="C7421" s="273"/>
      <c r="D7421" s="273"/>
      <c r="E7421" s="273"/>
      <c r="F7421" s="273">
        <v>12.2326813034009</v>
      </c>
      <c r="G7421" s="273">
        <v>12.2506262605727</v>
      </c>
      <c r="H7421" s="274">
        <v>5.9602058453391589</v>
      </c>
      <c r="I7421" s="275" t="s">
        <v>251</v>
      </c>
      <c r="J7421" s="271">
        <v>9395</v>
      </c>
      <c r="K7421" s="272">
        <v>15744</v>
      </c>
    </row>
    <row r="7422" spans="2:11" s="256" customFormat="1" ht="13.5" customHeight="1" x14ac:dyDescent="0.2">
      <c r="B7422" s="273"/>
      <c r="C7422" s="273"/>
      <c r="D7422" s="273"/>
      <c r="E7422" s="273"/>
      <c r="F7422" s="273">
        <v>28.462011842881299</v>
      </c>
      <c r="G7422" s="273">
        <v>28.452831984445801</v>
      </c>
      <c r="H7422" s="274">
        <v>3.4121214594067601</v>
      </c>
      <c r="I7422" s="275" t="s">
        <v>252</v>
      </c>
      <c r="J7422" s="271">
        <v>9395</v>
      </c>
      <c r="K7422" s="272">
        <v>13462</v>
      </c>
    </row>
    <row r="7423" spans="2:11" s="256" customFormat="1" ht="13.5" customHeight="1" x14ac:dyDescent="0.2">
      <c r="B7423" s="273"/>
      <c r="C7423" s="273"/>
      <c r="D7423" s="273"/>
      <c r="E7423" s="273"/>
      <c r="F7423" s="273">
        <v>0</v>
      </c>
      <c r="G7423" s="273">
        <v>0</v>
      </c>
      <c r="H7423" s="274"/>
      <c r="I7423" s="275" t="s">
        <v>253</v>
      </c>
      <c r="J7423" s="271">
        <v>9395</v>
      </c>
      <c r="K7423" s="272">
        <v>15544</v>
      </c>
    </row>
    <row r="7424" spans="2:11" s="256" customFormat="1" ht="13.5" customHeight="1" x14ac:dyDescent="0.2">
      <c r="B7424" s="273"/>
      <c r="C7424" s="273"/>
      <c r="D7424" s="273"/>
      <c r="E7424" s="273"/>
      <c r="F7424" s="273">
        <v>0</v>
      </c>
      <c r="G7424" s="273">
        <v>0</v>
      </c>
      <c r="H7424" s="274"/>
      <c r="I7424" s="275" t="s">
        <v>254</v>
      </c>
      <c r="J7424" s="271">
        <v>9395</v>
      </c>
      <c r="K7424" s="272">
        <v>12978</v>
      </c>
    </row>
    <row r="7425" spans="2:11" s="256" customFormat="1" ht="13.5" customHeight="1" x14ac:dyDescent="0.2">
      <c r="B7425" s="268">
        <v>4</v>
      </c>
      <c r="C7425" s="268">
        <v>2</v>
      </c>
      <c r="D7425" s="268">
        <v>54</v>
      </c>
      <c r="E7425" s="268">
        <v>36</v>
      </c>
      <c r="F7425" s="268">
        <v>43.530073478748797</v>
      </c>
      <c r="G7425" s="268">
        <v>43.500172051316596</v>
      </c>
      <c r="H7425" s="269">
        <v>2.79625496648254</v>
      </c>
      <c r="I7425" s="270" t="s">
        <v>237</v>
      </c>
      <c r="J7425" s="271">
        <v>9395</v>
      </c>
      <c r="K7425" s="272">
        <v>17726</v>
      </c>
    </row>
    <row r="7426" spans="2:11" s="256" customFormat="1" ht="13.5" customHeight="1" x14ac:dyDescent="0.2">
      <c r="B7426" s="273"/>
      <c r="C7426" s="273"/>
      <c r="D7426" s="273"/>
      <c r="E7426" s="273"/>
      <c r="F7426" s="273">
        <v>9.7095093895456284</v>
      </c>
      <c r="G7426" s="273">
        <v>9.7164045384548992</v>
      </c>
      <c r="H7426" s="274"/>
      <c r="I7426" s="275" t="s">
        <v>255</v>
      </c>
      <c r="J7426" s="271">
        <v>9395</v>
      </c>
      <c r="K7426" s="272">
        <v>17727</v>
      </c>
    </row>
    <row r="7427" spans="2:11" s="256" customFormat="1" ht="13.5" customHeight="1" x14ac:dyDescent="0.2">
      <c r="B7427" s="268"/>
      <c r="C7427" s="268"/>
      <c r="D7427" s="268"/>
      <c r="E7427" s="268"/>
      <c r="F7427" s="268">
        <v>33.820564089203096</v>
      </c>
      <c r="G7427" s="268">
        <v>33.783767512861701</v>
      </c>
      <c r="H7427" s="269">
        <v>3.5990287990246599</v>
      </c>
      <c r="I7427" s="270" t="s">
        <v>256</v>
      </c>
      <c r="J7427" s="271">
        <v>9395</v>
      </c>
      <c r="K7427" s="272">
        <v>13592</v>
      </c>
    </row>
    <row r="7428" spans="2:11" s="256" customFormat="1" ht="13.5" customHeight="1" x14ac:dyDescent="0.2">
      <c r="B7428" s="273"/>
      <c r="C7428" s="273"/>
      <c r="D7428" s="273"/>
      <c r="E7428" s="273"/>
      <c r="F7428" s="273">
        <v>4.9247103459023398</v>
      </c>
      <c r="G7428" s="273">
        <v>4.9316858912769295</v>
      </c>
      <c r="H7428" s="274">
        <v>0.50018124036170497</v>
      </c>
      <c r="I7428" s="275" t="s">
        <v>257</v>
      </c>
      <c r="J7428" s="271">
        <v>9395</v>
      </c>
      <c r="K7428" s="272">
        <v>11566</v>
      </c>
    </row>
    <row r="7429" spans="2:11" s="256" customFormat="1" ht="13.5" customHeight="1" x14ac:dyDescent="0.2">
      <c r="B7429" s="273"/>
      <c r="C7429" s="273"/>
      <c r="D7429" s="273"/>
      <c r="E7429" s="273"/>
      <c r="F7429" s="273">
        <v>6.3071010733538593</v>
      </c>
      <c r="G7429" s="273">
        <v>6.3202118601813293</v>
      </c>
      <c r="H7429" s="274">
        <v>5.83429528344492</v>
      </c>
      <c r="I7429" s="275" t="s">
        <v>258</v>
      </c>
      <c r="J7429" s="271">
        <v>9395</v>
      </c>
      <c r="K7429" s="272">
        <v>13419</v>
      </c>
    </row>
    <row r="7430" spans="2:11" s="256" customFormat="1" ht="13.5" customHeight="1" x14ac:dyDescent="0.2">
      <c r="B7430" s="273"/>
      <c r="C7430" s="273"/>
      <c r="D7430" s="273"/>
      <c r="E7430" s="273"/>
      <c r="F7430" s="273">
        <v>0</v>
      </c>
      <c r="G7430" s="273">
        <v>0</v>
      </c>
      <c r="H7430" s="274"/>
      <c r="I7430" s="275" t="s">
        <v>259</v>
      </c>
      <c r="J7430" s="271">
        <v>9395</v>
      </c>
      <c r="K7430" s="272">
        <v>11568</v>
      </c>
    </row>
    <row r="7431" spans="2:11" s="256" customFormat="1" ht="13.5" customHeight="1" x14ac:dyDescent="0.2">
      <c r="B7431" s="273"/>
      <c r="C7431" s="273"/>
      <c r="D7431" s="273"/>
      <c r="E7431" s="273"/>
      <c r="F7431" s="273">
        <v>21.2743895064676</v>
      </c>
      <c r="G7431" s="273">
        <v>21.2162038610909</v>
      </c>
      <c r="H7431" s="274">
        <v>3.7766823498349398</v>
      </c>
      <c r="I7431" s="275" t="s">
        <v>260</v>
      </c>
      <c r="J7431" s="271">
        <v>9395</v>
      </c>
      <c r="K7431" s="272">
        <v>12479</v>
      </c>
    </row>
    <row r="7432" spans="2:11" s="256" customFormat="1" ht="13.5" customHeight="1" x14ac:dyDescent="0.2">
      <c r="B7432" s="273"/>
      <c r="C7432" s="273"/>
      <c r="D7432" s="273"/>
      <c r="E7432" s="273"/>
      <c r="F7432" s="273">
        <v>1.31436316347931</v>
      </c>
      <c r="G7432" s="273">
        <v>1.3156659003125599</v>
      </c>
      <c r="H7432" s="274">
        <v>1.6082579676086899</v>
      </c>
      <c r="I7432" s="275" t="s">
        <v>261</v>
      </c>
      <c r="J7432" s="271">
        <v>9395</v>
      </c>
      <c r="K7432" s="272">
        <v>12480</v>
      </c>
    </row>
    <row r="7433" spans="2:11" s="256" customFormat="1" ht="13.5" customHeight="1" x14ac:dyDescent="0.2">
      <c r="B7433" s="273"/>
      <c r="C7433" s="273"/>
      <c r="D7433" s="273"/>
      <c r="E7433" s="273"/>
      <c r="F7433" s="273">
        <v>0</v>
      </c>
      <c r="G7433" s="273">
        <v>0</v>
      </c>
      <c r="H7433" s="274"/>
      <c r="I7433" s="275" t="s">
        <v>262</v>
      </c>
      <c r="J7433" s="271">
        <v>9395</v>
      </c>
      <c r="K7433" s="272">
        <v>11578</v>
      </c>
    </row>
    <row r="7434" spans="2:11" s="256" customFormat="1" ht="13.5" customHeight="1" x14ac:dyDescent="0.2">
      <c r="B7434" s="273"/>
      <c r="C7434" s="273"/>
      <c r="D7434" s="273"/>
      <c r="E7434" s="273"/>
      <c r="F7434" s="273">
        <v>0</v>
      </c>
      <c r="G7434" s="273">
        <v>0</v>
      </c>
      <c r="H7434" s="274"/>
      <c r="I7434" s="275" t="s">
        <v>263</v>
      </c>
      <c r="J7434" s="271">
        <v>9395</v>
      </c>
      <c r="K7434" s="272">
        <v>12497</v>
      </c>
    </row>
    <row r="7435" spans="2:11" s="256" customFormat="1" ht="13.5" customHeight="1" x14ac:dyDescent="0.2">
      <c r="B7435" s="273"/>
      <c r="C7435" s="273"/>
      <c r="D7435" s="273"/>
      <c r="E7435" s="273"/>
      <c r="F7435" s="273">
        <v>0</v>
      </c>
      <c r="G7435" s="273">
        <v>0</v>
      </c>
      <c r="H7435" s="274"/>
      <c r="I7435" s="275" t="s">
        <v>264</v>
      </c>
      <c r="J7435" s="271">
        <v>9395</v>
      </c>
      <c r="K7435" s="272">
        <v>15546</v>
      </c>
    </row>
    <row r="7436" spans="2:11" s="256" customFormat="1" ht="13.5" customHeight="1" x14ac:dyDescent="0.2">
      <c r="B7436" s="273"/>
      <c r="C7436" s="273"/>
      <c r="D7436" s="273"/>
      <c r="E7436" s="273"/>
      <c r="F7436" s="273">
        <v>0</v>
      </c>
      <c r="G7436" s="273">
        <v>0</v>
      </c>
      <c r="H7436" s="274"/>
      <c r="I7436" s="275" t="s">
        <v>265</v>
      </c>
      <c r="J7436" s="271">
        <v>9395</v>
      </c>
      <c r="K7436" s="272">
        <v>12481</v>
      </c>
    </row>
    <row r="7437" spans="2:11" s="256" customFormat="1" ht="13.5" customHeight="1" x14ac:dyDescent="0.2">
      <c r="B7437" s="268"/>
      <c r="C7437" s="268"/>
      <c r="D7437" s="268"/>
      <c r="E7437" s="268"/>
      <c r="F7437" s="268">
        <v>7.0269303623320001</v>
      </c>
      <c r="G7437" s="268">
        <v>7.0817173504259889</v>
      </c>
      <c r="H7437" s="269"/>
      <c r="I7437" s="270" t="s">
        <v>266</v>
      </c>
      <c r="J7437" s="271">
        <v>9395</v>
      </c>
      <c r="K7437" s="272">
        <v>13594</v>
      </c>
    </row>
    <row r="7438" spans="2:11" s="256" customFormat="1" ht="13.5" customHeight="1" x14ac:dyDescent="0.2">
      <c r="B7438" s="273"/>
      <c r="C7438" s="273"/>
      <c r="D7438" s="273"/>
      <c r="E7438" s="273"/>
      <c r="F7438" s="273">
        <v>0</v>
      </c>
      <c r="G7438" s="273">
        <v>0</v>
      </c>
      <c r="H7438" s="274"/>
      <c r="I7438" s="275" t="s">
        <v>267</v>
      </c>
      <c r="J7438" s="271">
        <v>9395</v>
      </c>
      <c r="K7438" s="272">
        <v>15609</v>
      </c>
    </row>
    <row r="7439" spans="2:11" s="256" customFormat="1" ht="13.5" customHeight="1" x14ac:dyDescent="0.2">
      <c r="B7439" s="273"/>
      <c r="C7439" s="273"/>
      <c r="D7439" s="273"/>
      <c r="E7439" s="273"/>
      <c r="F7439" s="273">
        <v>0</v>
      </c>
      <c r="G7439" s="273">
        <v>0</v>
      </c>
      <c r="H7439" s="274"/>
      <c r="I7439" s="275" t="s">
        <v>268</v>
      </c>
      <c r="J7439" s="271">
        <v>9395</v>
      </c>
      <c r="K7439" s="272">
        <v>11524</v>
      </c>
    </row>
    <row r="7440" spans="2:11" s="256" customFormat="1" ht="13.5" customHeight="1" x14ac:dyDescent="0.2">
      <c r="B7440" s="273"/>
      <c r="C7440" s="273"/>
      <c r="D7440" s="273"/>
      <c r="E7440" s="273"/>
      <c r="F7440" s="273">
        <v>0</v>
      </c>
      <c r="G7440" s="273">
        <v>0</v>
      </c>
      <c r="H7440" s="274"/>
      <c r="I7440" s="275" t="s">
        <v>269</v>
      </c>
      <c r="J7440" s="271">
        <v>9395</v>
      </c>
      <c r="K7440" s="272">
        <v>15745</v>
      </c>
    </row>
    <row r="7441" spans="2:11" s="256" customFormat="1" ht="13.5" customHeight="1" x14ac:dyDescent="0.2">
      <c r="B7441" s="273"/>
      <c r="C7441" s="273"/>
      <c r="D7441" s="273"/>
      <c r="E7441" s="273"/>
      <c r="F7441" s="273">
        <v>0</v>
      </c>
      <c r="G7441" s="273">
        <v>0</v>
      </c>
      <c r="H7441" s="274"/>
      <c r="I7441" s="275" t="s">
        <v>270</v>
      </c>
      <c r="J7441" s="271">
        <v>9395</v>
      </c>
      <c r="K7441" s="272">
        <v>15545</v>
      </c>
    </row>
    <row r="7442" spans="2:11" s="256" customFormat="1" ht="13.5" customHeight="1" x14ac:dyDescent="0.2">
      <c r="B7442" s="268"/>
      <c r="C7442" s="268"/>
      <c r="D7442" s="268"/>
      <c r="E7442" s="268"/>
      <c r="F7442" s="268">
        <v>8.7483030126369794</v>
      </c>
      <c r="G7442" s="268">
        <v>8.71465235323892</v>
      </c>
      <c r="H7442" s="269"/>
      <c r="I7442" s="270" t="s">
        <v>238</v>
      </c>
      <c r="J7442" s="271">
        <v>9395</v>
      </c>
      <c r="K7442" s="272">
        <v>13595</v>
      </c>
    </row>
    <row r="7443" spans="2:11" s="256" customFormat="1" ht="13.5" customHeight="1" x14ac:dyDescent="0.2">
      <c r="B7443" s="273"/>
      <c r="C7443" s="273"/>
      <c r="D7443" s="273"/>
      <c r="E7443" s="273"/>
      <c r="F7443" s="273">
        <v>0</v>
      </c>
      <c r="G7443" s="273">
        <v>0</v>
      </c>
      <c r="H7443" s="274"/>
      <c r="I7443" s="275" t="s">
        <v>271</v>
      </c>
      <c r="J7443" s="271">
        <v>9395</v>
      </c>
      <c r="K7443" s="272">
        <v>15610</v>
      </c>
    </row>
    <row r="7444" spans="2:11" s="256" customFormat="1" ht="13.5" customHeight="1" x14ac:dyDescent="0.2">
      <c r="B7444" s="273"/>
      <c r="C7444" s="273"/>
      <c r="D7444" s="273"/>
      <c r="E7444" s="273"/>
      <c r="F7444" s="273">
        <v>4.0192497292239597</v>
      </c>
      <c r="G7444" s="273">
        <v>4.0128041200585001</v>
      </c>
      <c r="H7444" s="274"/>
      <c r="I7444" s="275" t="s">
        <v>246</v>
      </c>
      <c r="J7444" s="271">
        <v>9395</v>
      </c>
      <c r="K7444" s="272">
        <v>15611</v>
      </c>
    </row>
    <row r="7445" spans="2:11" s="256" customFormat="1" ht="13.5" customHeight="1" x14ac:dyDescent="0.2">
      <c r="B7445" s="273"/>
      <c r="C7445" s="273"/>
      <c r="D7445" s="273"/>
      <c r="E7445" s="273"/>
      <c r="F7445" s="273">
        <v>4.7290532834130197</v>
      </c>
      <c r="G7445" s="273">
        <v>4.7018482331804199</v>
      </c>
      <c r="H7445" s="274"/>
      <c r="I7445" s="275" t="s">
        <v>272</v>
      </c>
      <c r="J7445" s="271">
        <v>9395</v>
      </c>
      <c r="K7445" s="272">
        <v>15608</v>
      </c>
    </row>
    <row r="7446" spans="2:11" s="256" customFormat="1" ht="13.5" customHeight="1" x14ac:dyDescent="0.2">
      <c r="B7446" s="268"/>
      <c r="C7446" s="268"/>
      <c r="D7446" s="268"/>
      <c r="E7446" s="268"/>
      <c r="F7446" s="268">
        <v>0</v>
      </c>
      <c r="G7446" s="268">
        <v>0</v>
      </c>
      <c r="H7446" s="269"/>
      <c r="I7446" s="270" t="s">
        <v>273</v>
      </c>
      <c r="J7446" s="271">
        <v>9395</v>
      </c>
      <c r="K7446" s="272">
        <v>15584</v>
      </c>
    </row>
    <row r="7447" spans="2:11" s="256" customFormat="1" ht="13.5" customHeight="1" x14ac:dyDescent="0.2">
      <c r="B7447" s="268"/>
      <c r="C7447" s="268"/>
      <c r="D7447" s="268"/>
      <c r="E7447" s="268"/>
      <c r="F7447" s="268">
        <v>0</v>
      </c>
      <c r="G7447" s="268">
        <v>0</v>
      </c>
      <c r="H7447" s="269"/>
      <c r="I7447" s="270" t="s">
        <v>274</v>
      </c>
      <c r="J7447" s="271">
        <v>9395</v>
      </c>
      <c r="K7447" s="272">
        <v>17728</v>
      </c>
    </row>
    <row r="7448" spans="2:11" s="256" customFormat="1" ht="13.5" customHeight="1" x14ac:dyDescent="0.2">
      <c r="B7448" s="268"/>
      <c r="C7448" s="268"/>
      <c r="D7448" s="268"/>
      <c r="E7448" s="268"/>
      <c r="F7448" s="268">
        <v>0</v>
      </c>
      <c r="G7448" s="268">
        <v>0</v>
      </c>
      <c r="H7448" s="269"/>
      <c r="I7448" s="270" t="s">
        <v>275</v>
      </c>
      <c r="J7448" s="271">
        <v>9395</v>
      </c>
      <c r="K7448" s="272">
        <v>15624</v>
      </c>
    </row>
    <row r="7449" spans="2:11" s="256" customFormat="1" ht="13.5" customHeight="1" x14ac:dyDescent="0.2">
      <c r="B7449" s="268"/>
      <c r="C7449" s="268"/>
      <c r="D7449" s="268"/>
      <c r="E7449" s="268"/>
      <c r="F7449" s="268">
        <v>16.736439751877601</v>
      </c>
      <c r="G7449" s="268">
        <v>16.7981218888809</v>
      </c>
      <c r="H7449" s="269"/>
      <c r="I7449" s="270" t="s">
        <v>276</v>
      </c>
      <c r="J7449" s="271">
        <v>9395</v>
      </c>
      <c r="K7449" s="272">
        <v>15644</v>
      </c>
    </row>
    <row r="7450" spans="2:11" s="256" customFormat="1" ht="13.5" customHeight="1" x14ac:dyDescent="0.2">
      <c r="B7450" s="268"/>
      <c r="C7450" s="268"/>
      <c r="D7450" s="268">
        <v>60</v>
      </c>
      <c r="E7450" s="268">
        <v>0</v>
      </c>
      <c r="F7450" s="268">
        <v>51.050764512828302</v>
      </c>
      <c r="G7450" s="268">
        <v>50.984701745849208</v>
      </c>
      <c r="H7450" s="269">
        <v>3.51760232159593</v>
      </c>
      <c r="I7450" s="270" t="s">
        <v>239</v>
      </c>
      <c r="J7450" s="271">
        <v>9395</v>
      </c>
      <c r="K7450" s="272">
        <v>15704</v>
      </c>
    </row>
    <row r="7451" spans="2:11" s="256" customFormat="1" ht="13.5" customHeight="1" x14ac:dyDescent="0.2">
      <c r="B7451" s="268"/>
      <c r="C7451" s="268"/>
      <c r="D7451" s="268"/>
      <c r="E7451" s="268"/>
      <c r="F7451" s="268">
        <v>0</v>
      </c>
      <c r="G7451" s="268">
        <v>0</v>
      </c>
      <c r="H7451" s="269"/>
      <c r="I7451" s="270" t="s">
        <v>277</v>
      </c>
      <c r="J7451" s="271">
        <v>9395</v>
      </c>
      <c r="K7451" s="272">
        <v>15749</v>
      </c>
    </row>
    <row r="7452" spans="2:11" s="256" customFormat="1" ht="13.5" customHeight="1" x14ac:dyDescent="0.2">
      <c r="B7452" s="268"/>
      <c r="C7452" s="268"/>
      <c r="D7452" s="268"/>
      <c r="E7452" s="268"/>
      <c r="F7452" s="268">
        <v>100</v>
      </c>
      <c r="G7452" s="268">
        <v>100</v>
      </c>
      <c r="H7452" s="269">
        <v>2.91746324151987</v>
      </c>
      <c r="I7452" s="270" t="s">
        <v>278</v>
      </c>
      <c r="J7452" s="271">
        <v>9395</v>
      </c>
      <c r="K7452" s="272">
        <v>11258</v>
      </c>
    </row>
    <row r="7453" spans="2:11" s="256" customFormat="1" ht="13.5" customHeight="1" x14ac:dyDescent="0.2">
      <c r="B7453" s="268"/>
      <c r="C7453" s="268"/>
      <c r="D7453" s="268">
        <v>25</v>
      </c>
      <c r="E7453" s="268">
        <v>0</v>
      </c>
      <c r="F7453" s="268">
        <v>23.464492722657102</v>
      </c>
      <c r="G7453" s="268">
        <v>23.502524012030996</v>
      </c>
      <c r="H7453" s="269">
        <v>4.7804159974063696</v>
      </c>
      <c r="I7453" s="270" t="s">
        <v>240</v>
      </c>
      <c r="J7453" s="271">
        <v>9395</v>
      </c>
      <c r="K7453" s="272">
        <v>15705</v>
      </c>
    </row>
    <row r="7454" spans="2:11" s="256" customFormat="1" ht="13.5" customHeight="1" x14ac:dyDescent="0.2">
      <c r="B7454" s="268"/>
      <c r="C7454" s="268"/>
      <c r="D7454" s="268"/>
      <c r="E7454" s="268"/>
      <c r="F7454" s="268">
        <v>9.3515299968647501</v>
      </c>
      <c r="G7454" s="268">
        <v>9.4019613610873805</v>
      </c>
      <c r="H7454" s="269"/>
      <c r="I7454" s="270" t="s">
        <v>279</v>
      </c>
      <c r="J7454" s="271">
        <v>9395</v>
      </c>
      <c r="K7454" s="272">
        <v>16144</v>
      </c>
    </row>
    <row r="7455" spans="2:11" s="256" customFormat="1" ht="13.5" customHeight="1" x14ac:dyDescent="0.2">
      <c r="B7455" s="273"/>
      <c r="C7455" s="273"/>
      <c r="D7455" s="273"/>
      <c r="E7455" s="273"/>
      <c r="F7455" s="273">
        <v>7.0269303623320001</v>
      </c>
      <c r="G7455" s="273">
        <v>7.0817173504259889</v>
      </c>
      <c r="H7455" s="274"/>
      <c r="I7455" s="275" t="s">
        <v>508</v>
      </c>
      <c r="J7455" s="271">
        <v>9395</v>
      </c>
      <c r="K7455" s="272">
        <v>12755</v>
      </c>
    </row>
    <row r="7456" spans="2:11" s="256" customFormat="1" ht="13.5" customHeight="1" x14ac:dyDescent="0.2">
      <c r="B7456" s="273"/>
      <c r="C7456" s="273"/>
      <c r="D7456" s="273"/>
      <c r="E7456" s="273"/>
      <c r="F7456" s="273">
        <v>0</v>
      </c>
      <c r="G7456" s="273">
        <v>0</v>
      </c>
      <c r="H7456" s="274"/>
      <c r="I7456" s="275" t="s">
        <v>509</v>
      </c>
      <c r="J7456" s="271">
        <v>9395</v>
      </c>
      <c r="K7456" s="272">
        <v>12359</v>
      </c>
    </row>
    <row r="7457" spans="2:11" s="256" customFormat="1" ht="26.25" customHeight="1" x14ac:dyDescent="0.2"/>
    <row r="7458" spans="2:11" s="256" customFormat="1" ht="22.5" customHeight="1" x14ac:dyDescent="0.2">
      <c r="B7458" s="257"/>
      <c r="C7458" s="258"/>
      <c r="D7458" s="258"/>
      <c r="E7458" s="258"/>
      <c r="F7458" s="258"/>
      <c r="G7458" s="259"/>
      <c r="H7458" s="260" t="s">
        <v>486</v>
      </c>
      <c r="I7458" s="261"/>
      <c r="J7458" s="262" t="s">
        <v>228</v>
      </c>
      <c r="K7458" s="262" t="s">
        <v>229</v>
      </c>
    </row>
    <row r="7459" spans="2:11" s="256" customFormat="1" ht="13.5" customHeight="1" x14ac:dyDescent="0.2">
      <c r="B7459" s="263"/>
      <c r="C7459" s="264"/>
      <c r="D7459" s="264"/>
      <c r="E7459" s="264"/>
      <c r="F7459" s="369" t="s">
        <v>727</v>
      </c>
      <c r="G7459" s="369"/>
      <c r="H7459" s="369"/>
      <c r="I7459" s="261"/>
      <c r="J7459" s="261"/>
      <c r="K7459" s="265"/>
    </row>
    <row r="7460" spans="2:11" s="256" customFormat="1" ht="13.5" customHeight="1" x14ac:dyDescent="0.2">
      <c r="B7460" s="367" t="s">
        <v>231</v>
      </c>
      <c r="C7460" s="367"/>
      <c r="D7460" s="367" t="s">
        <v>232</v>
      </c>
      <c r="E7460" s="367"/>
      <c r="F7460" s="266" t="s">
        <v>232</v>
      </c>
      <c r="G7460" s="266" t="s">
        <v>232</v>
      </c>
      <c r="H7460" s="368" t="s">
        <v>231</v>
      </c>
      <c r="I7460" s="267" t="s">
        <v>233</v>
      </c>
      <c r="J7460" s="261"/>
      <c r="K7460" s="265"/>
    </row>
    <row r="7461" spans="2:11" s="256" customFormat="1" ht="13.5" customHeight="1" x14ac:dyDescent="0.2">
      <c r="B7461" s="266" t="s">
        <v>234</v>
      </c>
      <c r="C7461" s="266" t="s">
        <v>235</v>
      </c>
      <c r="D7461" s="266" t="s">
        <v>234</v>
      </c>
      <c r="E7461" s="266" t="s">
        <v>235</v>
      </c>
      <c r="F7461" s="266" t="s">
        <v>592</v>
      </c>
      <c r="G7461" s="266" t="s">
        <v>594</v>
      </c>
      <c r="H7461" s="368"/>
      <c r="I7461" s="261"/>
      <c r="J7461" s="261"/>
      <c r="K7461" s="265"/>
    </row>
    <row r="7462" spans="2:11" s="256" customFormat="1" ht="13.5" customHeight="1" x14ac:dyDescent="0.2">
      <c r="B7462" s="268">
        <v>5.5</v>
      </c>
      <c r="C7462" s="268">
        <v>3.5</v>
      </c>
      <c r="D7462" s="268"/>
      <c r="E7462" s="268"/>
      <c r="F7462" s="268">
        <v>37.584741247029804</v>
      </c>
      <c r="G7462" s="268">
        <v>37.725758533770097</v>
      </c>
      <c r="H7462" s="269">
        <v>4.3979848957208905</v>
      </c>
      <c r="I7462" s="270" t="s">
        <v>236</v>
      </c>
      <c r="J7462" s="271">
        <v>9476</v>
      </c>
      <c r="K7462" s="272">
        <v>13591</v>
      </c>
    </row>
    <row r="7463" spans="2:11" s="256" customFormat="1" ht="13.5" customHeight="1" x14ac:dyDescent="0.2">
      <c r="B7463" s="268"/>
      <c r="C7463" s="268"/>
      <c r="D7463" s="268"/>
      <c r="E7463" s="268"/>
      <c r="F7463" s="268">
        <v>37.584741247029804</v>
      </c>
      <c r="G7463" s="268">
        <v>37.725758533770097</v>
      </c>
      <c r="H7463" s="269">
        <v>4.3979848957208905</v>
      </c>
      <c r="I7463" s="270" t="s">
        <v>250</v>
      </c>
      <c r="J7463" s="271">
        <v>9476</v>
      </c>
      <c r="K7463" s="272">
        <v>19967</v>
      </c>
    </row>
    <row r="7464" spans="2:11" s="256" customFormat="1" ht="13.5" customHeight="1" x14ac:dyDescent="0.2">
      <c r="B7464" s="273"/>
      <c r="C7464" s="273"/>
      <c r="D7464" s="273"/>
      <c r="E7464" s="273"/>
      <c r="F7464" s="273">
        <v>17.8897538404043</v>
      </c>
      <c r="G7464" s="273">
        <v>17.910490369978401</v>
      </c>
      <c r="H7464" s="274">
        <v>5.1269657128690289</v>
      </c>
      <c r="I7464" s="275" t="s">
        <v>251</v>
      </c>
      <c r="J7464" s="271">
        <v>9476</v>
      </c>
      <c r="K7464" s="272">
        <v>15744</v>
      </c>
    </row>
    <row r="7465" spans="2:11" s="256" customFormat="1" ht="13.5" customHeight="1" x14ac:dyDescent="0.2">
      <c r="B7465" s="273"/>
      <c r="C7465" s="273"/>
      <c r="D7465" s="273"/>
      <c r="E7465" s="273"/>
      <c r="F7465" s="273">
        <v>17.3234635681459</v>
      </c>
      <c r="G7465" s="273">
        <v>17.439531502132596</v>
      </c>
      <c r="H7465" s="274">
        <v>3.5847018765537899</v>
      </c>
      <c r="I7465" s="275" t="s">
        <v>252</v>
      </c>
      <c r="J7465" s="271">
        <v>9476</v>
      </c>
      <c r="K7465" s="272">
        <v>13462</v>
      </c>
    </row>
    <row r="7466" spans="2:11" s="256" customFormat="1" ht="13.5" customHeight="1" x14ac:dyDescent="0.2">
      <c r="B7466" s="273"/>
      <c r="C7466" s="273"/>
      <c r="D7466" s="273"/>
      <c r="E7466" s="273"/>
      <c r="F7466" s="273">
        <v>1.9752854066196499</v>
      </c>
      <c r="G7466" s="273">
        <v>1.9699122440317198</v>
      </c>
      <c r="H7466" s="274">
        <v>5.1005961152969599</v>
      </c>
      <c r="I7466" s="275" t="s">
        <v>253</v>
      </c>
      <c r="J7466" s="271">
        <v>9476</v>
      </c>
      <c r="K7466" s="272">
        <v>15544</v>
      </c>
    </row>
    <row r="7467" spans="2:11" s="256" customFormat="1" ht="13.5" customHeight="1" x14ac:dyDescent="0.2">
      <c r="B7467" s="273"/>
      <c r="C7467" s="273"/>
      <c r="D7467" s="273"/>
      <c r="E7467" s="273"/>
      <c r="F7467" s="273">
        <v>0.21678733822038501</v>
      </c>
      <c r="G7467" s="273">
        <v>0.21629582880246701</v>
      </c>
      <c r="H7467" s="274">
        <v>4.3926835547094703</v>
      </c>
      <c r="I7467" s="275" t="s">
        <v>254</v>
      </c>
      <c r="J7467" s="271">
        <v>9476</v>
      </c>
      <c r="K7467" s="272">
        <v>12978</v>
      </c>
    </row>
    <row r="7468" spans="2:11" s="256" customFormat="1" ht="13.5" customHeight="1" x14ac:dyDescent="0.2">
      <c r="B7468" s="268">
        <v>4.5</v>
      </c>
      <c r="C7468" s="268">
        <v>2.5</v>
      </c>
      <c r="D7468" s="268"/>
      <c r="E7468" s="268"/>
      <c r="F7468" s="268">
        <v>37.586552087557791</v>
      </c>
      <c r="G7468" s="268">
        <v>37.375160426738198</v>
      </c>
      <c r="H7468" s="269">
        <v>3.5063078070044003</v>
      </c>
      <c r="I7468" s="270" t="s">
        <v>237</v>
      </c>
      <c r="J7468" s="271">
        <v>9476</v>
      </c>
      <c r="K7468" s="272">
        <v>17726</v>
      </c>
    </row>
    <row r="7469" spans="2:11" s="256" customFormat="1" ht="13.5" customHeight="1" x14ac:dyDescent="0.2">
      <c r="B7469" s="273"/>
      <c r="C7469" s="273"/>
      <c r="D7469" s="273"/>
      <c r="E7469" s="273"/>
      <c r="F7469" s="273">
        <v>2.00794106780427</v>
      </c>
      <c r="G7469" s="273">
        <v>1.6731926136461901</v>
      </c>
      <c r="H7469" s="274"/>
      <c r="I7469" s="275" t="s">
        <v>255</v>
      </c>
      <c r="J7469" s="271">
        <v>9476</v>
      </c>
      <c r="K7469" s="272">
        <v>17727</v>
      </c>
    </row>
    <row r="7470" spans="2:11" s="256" customFormat="1" ht="13.5" customHeight="1" x14ac:dyDescent="0.2">
      <c r="B7470" s="268"/>
      <c r="C7470" s="268"/>
      <c r="D7470" s="268"/>
      <c r="E7470" s="268"/>
      <c r="F7470" s="268">
        <v>35.578611019753495</v>
      </c>
      <c r="G7470" s="268">
        <v>35.701967813091997</v>
      </c>
      <c r="H7470" s="269">
        <v>3.7041924135208801</v>
      </c>
      <c r="I7470" s="270" t="s">
        <v>256</v>
      </c>
      <c r="J7470" s="271">
        <v>9476</v>
      </c>
      <c r="K7470" s="272">
        <v>13592</v>
      </c>
    </row>
    <row r="7471" spans="2:11" s="256" customFormat="1" ht="13.5" customHeight="1" x14ac:dyDescent="0.2">
      <c r="B7471" s="273"/>
      <c r="C7471" s="273"/>
      <c r="D7471" s="273"/>
      <c r="E7471" s="273"/>
      <c r="F7471" s="273">
        <v>8.6711876169208804</v>
      </c>
      <c r="G7471" s="273">
        <v>8.6816490690894899</v>
      </c>
      <c r="H7471" s="274">
        <v>0.5157106543648371</v>
      </c>
      <c r="I7471" s="275" t="s">
        <v>257</v>
      </c>
      <c r="J7471" s="271">
        <v>9476</v>
      </c>
      <c r="K7471" s="272">
        <v>11566</v>
      </c>
    </row>
    <row r="7472" spans="2:11" s="256" customFormat="1" ht="13.5" customHeight="1" x14ac:dyDescent="0.2">
      <c r="B7472" s="273"/>
      <c r="C7472" s="273"/>
      <c r="D7472" s="273"/>
      <c r="E7472" s="273"/>
      <c r="F7472" s="273">
        <v>16.850302512992599</v>
      </c>
      <c r="G7472" s="273">
        <v>16.8873183774582</v>
      </c>
      <c r="H7472" s="274">
        <v>5.3106334330840799</v>
      </c>
      <c r="I7472" s="275" t="s">
        <v>258</v>
      </c>
      <c r="J7472" s="271">
        <v>9476</v>
      </c>
      <c r="K7472" s="272">
        <v>13419</v>
      </c>
    </row>
    <row r="7473" spans="2:11" s="256" customFormat="1" ht="13.5" customHeight="1" x14ac:dyDescent="0.2">
      <c r="B7473" s="273"/>
      <c r="C7473" s="273"/>
      <c r="D7473" s="273"/>
      <c r="E7473" s="273"/>
      <c r="F7473" s="273">
        <v>0</v>
      </c>
      <c r="G7473" s="273">
        <v>0</v>
      </c>
      <c r="H7473" s="274"/>
      <c r="I7473" s="275" t="s">
        <v>259</v>
      </c>
      <c r="J7473" s="271">
        <v>9476</v>
      </c>
      <c r="K7473" s="272">
        <v>11568</v>
      </c>
    </row>
    <row r="7474" spans="2:11" s="256" customFormat="1" ht="13.5" customHeight="1" x14ac:dyDescent="0.2">
      <c r="B7474" s="273"/>
      <c r="C7474" s="273"/>
      <c r="D7474" s="273"/>
      <c r="E7474" s="273"/>
      <c r="F7474" s="273">
        <v>4.4549373134528301</v>
      </c>
      <c r="G7474" s="273">
        <v>4.496228524962949</v>
      </c>
      <c r="H7474" s="274">
        <v>4.65491319461335</v>
      </c>
      <c r="I7474" s="275" t="s">
        <v>260</v>
      </c>
      <c r="J7474" s="271">
        <v>9476</v>
      </c>
      <c r="K7474" s="272">
        <v>12479</v>
      </c>
    </row>
    <row r="7475" spans="2:11" s="256" customFormat="1" ht="13.5" customHeight="1" x14ac:dyDescent="0.2">
      <c r="B7475" s="273"/>
      <c r="C7475" s="273"/>
      <c r="D7475" s="273"/>
      <c r="E7475" s="273"/>
      <c r="F7475" s="273">
        <v>0.380021428807502</v>
      </c>
      <c r="G7475" s="273">
        <v>0.37989809259136403</v>
      </c>
      <c r="H7475" s="274">
        <v>3.83752831633472</v>
      </c>
      <c r="I7475" s="275" t="s">
        <v>261</v>
      </c>
      <c r="J7475" s="271">
        <v>9476</v>
      </c>
      <c r="K7475" s="272">
        <v>12480</v>
      </c>
    </row>
    <row r="7476" spans="2:11" s="256" customFormat="1" ht="13.5" customHeight="1" x14ac:dyDescent="0.2">
      <c r="B7476" s="273"/>
      <c r="C7476" s="273"/>
      <c r="D7476" s="273"/>
      <c r="E7476" s="273"/>
      <c r="F7476" s="273">
        <v>0.68733193193443809</v>
      </c>
      <c r="G7476" s="273">
        <v>0.71138781546240404</v>
      </c>
      <c r="H7476" s="274">
        <v>4.20986783801869</v>
      </c>
      <c r="I7476" s="275" t="s">
        <v>262</v>
      </c>
      <c r="J7476" s="271">
        <v>9476</v>
      </c>
      <c r="K7476" s="272">
        <v>11578</v>
      </c>
    </row>
    <row r="7477" spans="2:11" s="256" customFormat="1" ht="13.5" customHeight="1" x14ac:dyDescent="0.2">
      <c r="B7477" s="273"/>
      <c r="C7477" s="273"/>
      <c r="D7477" s="273"/>
      <c r="E7477" s="273"/>
      <c r="F7477" s="273">
        <v>0</v>
      </c>
      <c r="G7477" s="273">
        <v>0</v>
      </c>
      <c r="H7477" s="274"/>
      <c r="I7477" s="275" t="s">
        <v>263</v>
      </c>
      <c r="J7477" s="271">
        <v>9476</v>
      </c>
      <c r="K7477" s="272">
        <v>12497</v>
      </c>
    </row>
    <row r="7478" spans="2:11" s="256" customFormat="1" ht="13.5" customHeight="1" x14ac:dyDescent="0.2">
      <c r="B7478" s="273"/>
      <c r="C7478" s="273"/>
      <c r="D7478" s="273"/>
      <c r="E7478" s="273"/>
      <c r="F7478" s="273">
        <v>1.5285260608891298</v>
      </c>
      <c r="G7478" s="273">
        <v>1.5345012633738899</v>
      </c>
      <c r="H7478" s="274">
        <v>8.1795444759919214</v>
      </c>
      <c r="I7478" s="275" t="s">
        <v>264</v>
      </c>
      <c r="J7478" s="271">
        <v>9476</v>
      </c>
      <c r="K7478" s="272">
        <v>15546</v>
      </c>
    </row>
    <row r="7479" spans="2:11" s="256" customFormat="1" ht="13.5" customHeight="1" x14ac:dyDescent="0.2">
      <c r="B7479" s="273"/>
      <c r="C7479" s="273"/>
      <c r="D7479" s="273">
        <v>4</v>
      </c>
      <c r="E7479" s="273">
        <v>0</v>
      </c>
      <c r="F7479" s="273">
        <v>3.00630415475616</v>
      </c>
      <c r="G7479" s="273">
        <v>3.0109846701536895</v>
      </c>
      <c r="H7479" s="274">
        <v>0.08</v>
      </c>
      <c r="I7479" s="275" t="s">
        <v>265</v>
      </c>
      <c r="J7479" s="271">
        <v>9476</v>
      </c>
      <c r="K7479" s="272">
        <v>12481</v>
      </c>
    </row>
    <row r="7480" spans="2:11" s="256" customFormat="1" ht="13.5" customHeight="1" x14ac:dyDescent="0.2">
      <c r="B7480" s="268"/>
      <c r="C7480" s="268"/>
      <c r="D7480" s="268"/>
      <c r="E7480" s="268"/>
      <c r="F7480" s="268">
        <v>13.7872777361404</v>
      </c>
      <c r="G7480" s="268">
        <v>13.861142425009</v>
      </c>
      <c r="H7480" s="269">
        <v>2.4379291890548198</v>
      </c>
      <c r="I7480" s="270" t="s">
        <v>266</v>
      </c>
      <c r="J7480" s="271">
        <v>9476</v>
      </c>
      <c r="K7480" s="272">
        <v>13594</v>
      </c>
    </row>
    <row r="7481" spans="2:11" s="256" customFormat="1" ht="13.5" customHeight="1" x14ac:dyDescent="0.2">
      <c r="B7481" s="273"/>
      <c r="C7481" s="273"/>
      <c r="D7481" s="273"/>
      <c r="E7481" s="273"/>
      <c r="F7481" s="273">
        <v>1.2959371952669598</v>
      </c>
      <c r="G7481" s="273">
        <v>1.3034259955915499</v>
      </c>
      <c r="H7481" s="274">
        <v>0.41948884757233407</v>
      </c>
      <c r="I7481" s="275" t="s">
        <v>267</v>
      </c>
      <c r="J7481" s="271">
        <v>9476</v>
      </c>
      <c r="K7481" s="272">
        <v>15609</v>
      </c>
    </row>
    <row r="7482" spans="2:11" s="256" customFormat="1" ht="13.5" customHeight="1" x14ac:dyDescent="0.2">
      <c r="B7482" s="273"/>
      <c r="C7482" s="273"/>
      <c r="D7482" s="273"/>
      <c r="E7482" s="273"/>
      <c r="F7482" s="273">
        <v>9.339536559245099</v>
      </c>
      <c r="G7482" s="273">
        <v>9.3971910415479005</v>
      </c>
      <c r="H7482" s="274">
        <v>3.2499176691296698</v>
      </c>
      <c r="I7482" s="275" t="s">
        <v>268</v>
      </c>
      <c r="J7482" s="271">
        <v>9476</v>
      </c>
      <c r="K7482" s="272">
        <v>11524</v>
      </c>
    </row>
    <row r="7483" spans="2:11" s="256" customFormat="1" ht="13.5" customHeight="1" x14ac:dyDescent="0.2">
      <c r="B7483" s="273"/>
      <c r="C7483" s="273"/>
      <c r="D7483" s="273"/>
      <c r="E7483" s="273"/>
      <c r="F7483" s="273">
        <v>0.522351368304664</v>
      </c>
      <c r="G7483" s="273">
        <v>0.51914240743173201</v>
      </c>
      <c r="H7483" s="274">
        <v>4.7073041310919397</v>
      </c>
      <c r="I7483" s="275" t="s">
        <v>269</v>
      </c>
      <c r="J7483" s="271">
        <v>9476</v>
      </c>
      <c r="K7483" s="272">
        <v>15745</v>
      </c>
    </row>
    <row r="7484" spans="2:11" s="256" customFormat="1" ht="13.5" customHeight="1" x14ac:dyDescent="0.2">
      <c r="B7484" s="273"/>
      <c r="C7484" s="273"/>
      <c r="D7484" s="273"/>
      <c r="E7484" s="273"/>
      <c r="F7484" s="273">
        <v>0.44016591632740698</v>
      </c>
      <c r="G7484" s="273">
        <v>0.442971117649682</v>
      </c>
      <c r="H7484" s="274">
        <v>0.58428874467237402</v>
      </c>
      <c r="I7484" s="275" t="s">
        <v>270</v>
      </c>
      <c r="J7484" s="271">
        <v>9476</v>
      </c>
      <c r="K7484" s="272">
        <v>15545</v>
      </c>
    </row>
    <row r="7485" spans="2:11" s="256" customFormat="1" ht="13.5" customHeight="1" x14ac:dyDescent="0.2">
      <c r="B7485" s="268"/>
      <c r="C7485" s="268"/>
      <c r="D7485" s="268"/>
      <c r="E7485" s="268"/>
      <c r="F7485" s="268">
        <v>9.4657208059258799</v>
      </c>
      <c r="G7485" s="268">
        <v>9.4477494037995999</v>
      </c>
      <c r="H7485" s="269"/>
      <c r="I7485" s="270" t="s">
        <v>238</v>
      </c>
      <c r="J7485" s="271">
        <v>9476</v>
      </c>
      <c r="K7485" s="272">
        <v>13595</v>
      </c>
    </row>
    <row r="7486" spans="2:11" s="256" customFormat="1" ht="13.5" customHeight="1" x14ac:dyDescent="0.2">
      <c r="B7486" s="273"/>
      <c r="C7486" s="273"/>
      <c r="D7486" s="273"/>
      <c r="E7486" s="273"/>
      <c r="F7486" s="273">
        <v>0</v>
      </c>
      <c r="G7486" s="273">
        <v>0</v>
      </c>
      <c r="H7486" s="274"/>
      <c r="I7486" s="275" t="s">
        <v>271</v>
      </c>
      <c r="J7486" s="271">
        <v>9476</v>
      </c>
      <c r="K7486" s="272">
        <v>15610</v>
      </c>
    </row>
    <row r="7487" spans="2:11" s="256" customFormat="1" ht="13.5" customHeight="1" x14ac:dyDescent="0.2">
      <c r="B7487" s="273"/>
      <c r="C7487" s="273"/>
      <c r="D7487" s="273"/>
      <c r="E7487" s="273"/>
      <c r="F7487" s="273">
        <v>3.95020482300585</v>
      </c>
      <c r="G7487" s="273">
        <v>3.9426206244292596</v>
      </c>
      <c r="H7487" s="274"/>
      <c r="I7487" s="275" t="s">
        <v>246</v>
      </c>
      <c r="J7487" s="271">
        <v>9476</v>
      </c>
      <c r="K7487" s="272">
        <v>15611</v>
      </c>
    </row>
    <row r="7488" spans="2:11" s="256" customFormat="1" ht="13.5" customHeight="1" x14ac:dyDescent="0.2">
      <c r="B7488" s="273"/>
      <c r="C7488" s="273"/>
      <c r="D7488" s="273"/>
      <c r="E7488" s="273"/>
      <c r="F7488" s="273">
        <v>5.2981184339814096</v>
      </c>
      <c r="G7488" s="273">
        <v>5.2862563366939499</v>
      </c>
      <c r="H7488" s="274"/>
      <c r="I7488" s="275" t="s">
        <v>272</v>
      </c>
      <c r="J7488" s="271">
        <v>9476</v>
      </c>
      <c r="K7488" s="272">
        <v>15608</v>
      </c>
    </row>
    <row r="7489" spans="2:11" s="256" customFormat="1" ht="13.5" customHeight="1" x14ac:dyDescent="0.2">
      <c r="B7489" s="268"/>
      <c r="C7489" s="268"/>
      <c r="D7489" s="268">
        <v>4.5</v>
      </c>
      <c r="E7489" s="268">
        <v>0</v>
      </c>
      <c r="F7489" s="268">
        <v>0.56261064180412412</v>
      </c>
      <c r="G7489" s="268">
        <v>0.56928778342413699</v>
      </c>
      <c r="H7489" s="269">
        <v>0</v>
      </c>
      <c r="I7489" s="270" t="s">
        <v>273</v>
      </c>
      <c r="J7489" s="271">
        <v>9476</v>
      </c>
      <c r="K7489" s="272">
        <v>15584</v>
      </c>
    </row>
    <row r="7490" spans="2:11" s="256" customFormat="1" ht="13.5" customHeight="1" x14ac:dyDescent="0.2">
      <c r="B7490" s="268"/>
      <c r="C7490" s="268"/>
      <c r="D7490" s="268"/>
      <c r="E7490" s="268"/>
      <c r="F7490" s="268">
        <v>1.01309748154201</v>
      </c>
      <c r="G7490" s="268">
        <v>1.02090142725901</v>
      </c>
      <c r="H7490" s="269"/>
      <c r="I7490" s="270" t="s">
        <v>274</v>
      </c>
      <c r="J7490" s="271">
        <v>9476</v>
      </c>
      <c r="K7490" s="272">
        <v>17728</v>
      </c>
    </row>
    <row r="7491" spans="2:11" s="256" customFormat="1" ht="13.5" customHeight="1" x14ac:dyDescent="0.2">
      <c r="B7491" s="268"/>
      <c r="C7491" s="268"/>
      <c r="D7491" s="268"/>
      <c r="E7491" s="268"/>
      <c r="F7491" s="268">
        <v>-7.3588183838535093</v>
      </c>
      <c r="G7491" s="268">
        <v>-7.4048704413857296</v>
      </c>
      <c r="H7491" s="269"/>
      <c r="I7491" s="270" t="s">
        <v>275</v>
      </c>
      <c r="J7491" s="271">
        <v>9476</v>
      </c>
      <c r="K7491" s="272">
        <v>15624</v>
      </c>
    </row>
    <row r="7492" spans="2:11" s="256" customFormat="1" ht="13.5" customHeight="1" x14ac:dyDescent="0.2">
      <c r="B7492" s="268"/>
      <c r="C7492" s="268"/>
      <c r="D7492" s="268">
        <v>10</v>
      </c>
      <c r="E7492" s="268">
        <v>1</v>
      </c>
      <c r="F7492" s="268">
        <v>4.1972277648005498</v>
      </c>
      <c r="G7492" s="268">
        <v>3.8716044764343098</v>
      </c>
      <c r="H7492" s="269"/>
      <c r="I7492" s="270" t="s">
        <v>276</v>
      </c>
      <c r="J7492" s="271">
        <v>9476</v>
      </c>
      <c r="K7492" s="272">
        <v>15644</v>
      </c>
    </row>
    <row r="7493" spans="2:11" s="256" customFormat="1" ht="13.5" customHeight="1" x14ac:dyDescent="0.2">
      <c r="B7493" s="268"/>
      <c r="C7493" s="268"/>
      <c r="D7493" s="268">
        <v>39</v>
      </c>
      <c r="E7493" s="268">
        <v>33</v>
      </c>
      <c r="F7493" s="268">
        <v>36.831070647366197</v>
      </c>
      <c r="G7493" s="268">
        <v>37.080292598009095</v>
      </c>
      <c r="H7493" s="269">
        <v>3.8903398045754201</v>
      </c>
      <c r="I7493" s="270" t="s">
        <v>239</v>
      </c>
      <c r="J7493" s="271">
        <v>9476</v>
      </c>
      <c r="K7493" s="272">
        <v>15704</v>
      </c>
    </row>
    <row r="7494" spans="2:11" s="256" customFormat="1" ht="13.5" customHeight="1" x14ac:dyDescent="0.2">
      <c r="B7494" s="268"/>
      <c r="C7494" s="268"/>
      <c r="D7494" s="268"/>
      <c r="E7494" s="268"/>
      <c r="F7494" s="268">
        <v>9.8269575746714093</v>
      </c>
      <c r="G7494" s="268">
        <v>9.8846431816583102</v>
      </c>
      <c r="H7494" s="269">
        <v>2.78534114028621</v>
      </c>
      <c r="I7494" s="270" t="s">
        <v>277</v>
      </c>
      <c r="J7494" s="271">
        <v>9476</v>
      </c>
      <c r="K7494" s="272">
        <v>15749</v>
      </c>
    </row>
    <row r="7495" spans="2:11" s="256" customFormat="1" ht="13.5" customHeight="1" x14ac:dyDescent="0.2">
      <c r="B7495" s="268"/>
      <c r="C7495" s="268"/>
      <c r="D7495" s="268"/>
      <c r="E7495" s="268"/>
      <c r="F7495" s="268">
        <v>99.999999999999901</v>
      </c>
      <c r="G7495" s="268">
        <v>100</v>
      </c>
      <c r="H7495" s="269">
        <v>3.3069955216753897</v>
      </c>
      <c r="I7495" s="270" t="s">
        <v>278</v>
      </c>
      <c r="J7495" s="271">
        <v>9476</v>
      </c>
      <c r="K7495" s="272">
        <v>11258</v>
      </c>
    </row>
    <row r="7496" spans="2:11" s="256" customFormat="1" ht="13.5" customHeight="1" x14ac:dyDescent="0.2">
      <c r="B7496" s="268"/>
      <c r="C7496" s="268"/>
      <c r="D7496" s="268">
        <v>52</v>
      </c>
      <c r="E7496" s="268">
        <v>42</v>
      </c>
      <c r="F7496" s="268">
        <v>44.707181165584799</v>
      </c>
      <c r="G7496" s="268">
        <v>44.782883812117703</v>
      </c>
      <c r="H7496" s="269">
        <v>4.1653574352046601</v>
      </c>
      <c r="I7496" s="270" t="s">
        <v>240</v>
      </c>
      <c r="J7496" s="271">
        <v>9476</v>
      </c>
      <c r="K7496" s="272">
        <v>15705</v>
      </c>
    </row>
    <row r="7497" spans="2:11" s="256" customFormat="1" ht="13.5" customHeight="1" x14ac:dyDescent="0.2">
      <c r="B7497" s="268"/>
      <c r="C7497" s="268"/>
      <c r="D7497" s="268"/>
      <c r="E7497" s="268"/>
      <c r="F7497" s="268">
        <v>12.367984909128699</v>
      </c>
      <c r="G7497" s="268">
        <v>12.4024514681168</v>
      </c>
      <c r="H7497" s="269">
        <v>1.6338225525460599</v>
      </c>
      <c r="I7497" s="270" t="s">
        <v>279</v>
      </c>
      <c r="J7497" s="271">
        <v>9476</v>
      </c>
      <c r="K7497" s="272">
        <v>16144</v>
      </c>
    </row>
    <row r="7498" spans="2:11" s="256" customFormat="1" ht="13.5" customHeight="1" x14ac:dyDescent="0.2">
      <c r="B7498" s="273"/>
      <c r="C7498" s="273"/>
      <c r="D7498" s="273"/>
      <c r="E7498" s="273"/>
      <c r="F7498" s="273">
        <v>2.1892866969962799</v>
      </c>
      <c r="G7498" s="273">
        <v>2.1984118627881304</v>
      </c>
      <c r="H7498" s="274"/>
      <c r="I7498" s="275" t="s">
        <v>508</v>
      </c>
      <c r="J7498" s="271">
        <v>9476</v>
      </c>
      <c r="K7498" s="272">
        <v>12755</v>
      </c>
    </row>
    <row r="7499" spans="2:11" s="256" customFormat="1" ht="13.5" customHeight="1" x14ac:dyDescent="0.2">
      <c r="B7499" s="273"/>
      <c r="C7499" s="273"/>
      <c r="D7499" s="273"/>
      <c r="E7499" s="273"/>
      <c r="F7499" s="273">
        <v>0.17945109363951001</v>
      </c>
      <c r="G7499" s="273">
        <v>0.189528588824914</v>
      </c>
      <c r="H7499" s="274">
        <v>2.5082385693252101</v>
      </c>
      <c r="I7499" s="275" t="s">
        <v>509</v>
      </c>
      <c r="J7499" s="271">
        <v>9476</v>
      </c>
      <c r="K7499" s="272">
        <v>12359</v>
      </c>
    </row>
    <row r="7500" spans="2:11" s="256" customFormat="1" ht="26.25" customHeight="1" x14ac:dyDescent="0.2"/>
    <row r="7501" spans="2:11" s="256" customFormat="1" ht="22.5" customHeight="1" x14ac:dyDescent="0.2">
      <c r="B7501" s="257"/>
      <c r="C7501" s="258"/>
      <c r="D7501" s="258"/>
      <c r="E7501" s="258"/>
      <c r="F7501" s="258"/>
      <c r="G7501" s="259"/>
      <c r="H7501" s="260" t="s">
        <v>487</v>
      </c>
      <c r="I7501" s="261"/>
      <c r="J7501" s="262" t="s">
        <v>228</v>
      </c>
      <c r="K7501" s="262" t="s">
        <v>229</v>
      </c>
    </row>
    <row r="7502" spans="2:11" s="256" customFormat="1" ht="13.5" customHeight="1" x14ac:dyDescent="0.2">
      <c r="B7502" s="263"/>
      <c r="C7502" s="264"/>
      <c r="D7502" s="264"/>
      <c r="E7502" s="264"/>
      <c r="F7502" s="369" t="s">
        <v>728</v>
      </c>
      <c r="G7502" s="369"/>
      <c r="H7502" s="369"/>
      <c r="I7502" s="261"/>
      <c r="J7502" s="261"/>
      <c r="K7502" s="265"/>
    </row>
    <row r="7503" spans="2:11" s="256" customFormat="1" ht="13.5" customHeight="1" x14ac:dyDescent="0.2">
      <c r="B7503" s="367" t="s">
        <v>231</v>
      </c>
      <c r="C7503" s="367"/>
      <c r="D7503" s="367" t="s">
        <v>232</v>
      </c>
      <c r="E7503" s="367"/>
      <c r="F7503" s="266" t="s">
        <v>232</v>
      </c>
      <c r="G7503" s="266" t="s">
        <v>232</v>
      </c>
      <c r="H7503" s="368" t="s">
        <v>231</v>
      </c>
      <c r="I7503" s="267" t="s">
        <v>233</v>
      </c>
      <c r="J7503" s="261"/>
      <c r="K7503" s="265"/>
    </row>
    <row r="7504" spans="2:11" s="256" customFormat="1" ht="13.5" customHeight="1" x14ac:dyDescent="0.2">
      <c r="B7504" s="266" t="s">
        <v>234</v>
      </c>
      <c r="C7504" s="266" t="s">
        <v>235</v>
      </c>
      <c r="D7504" s="266" t="s">
        <v>234</v>
      </c>
      <c r="E7504" s="266" t="s">
        <v>235</v>
      </c>
      <c r="F7504" s="266" t="s">
        <v>592</v>
      </c>
      <c r="G7504" s="266" t="s">
        <v>594</v>
      </c>
      <c r="H7504" s="368"/>
      <c r="I7504" s="261"/>
      <c r="J7504" s="261"/>
      <c r="K7504" s="265"/>
    </row>
    <row r="7505" spans="2:11" s="256" customFormat="1" ht="13.5" customHeight="1" x14ac:dyDescent="0.2">
      <c r="B7505" s="268">
        <v>5.5</v>
      </c>
      <c r="C7505" s="268">
        <v>3.5</v>
      </c>
      <c r="D7505" s="268"/>
      <c r="E7505" s="268"/>
      <c r="F7505" s="268">
        <v>25.817620597352796</v>
      </c>
      <c r="G7505" s="268">
        <v>25.8181309114028</v>
      </c>
      <c r="H7505" s="269">
        <v>4.8244832882956397</v>
      </c>
      <c r="I7505" s="270" t="s">
        <v>236</v>
      </c>
      <c r="J7505" s="271">
        <v>9492</v>
      </c>
      <c r="K7505" s="272">
        <v>13591</v>
      </c>
    </row>
    <row r="7506" spans="2:11" s="256" customFormat="1" ht="13.5" customHeight="1" x14ac:dyDescent="0.2">
      <c r="B7506" s="268"/>
      <c r="C7506" s="268"/>
      <c r="D7506" s="268"/>
      <c r="E7506" s="268"/>
      <c r="F7506" s="268">
        <v>25.817620597352796</v>
      </c>
      <c r="G7506" s="268">
        <v>25.8181309114028</v>
      </c>
      <c r="H7506" s="269">
        <v>4.8244832882956397</v>
      </c>
      <c r="I7506" s="270" t="s">
        <v>250</v>
      </c>
      <c r="J7506" s="271">
        <v>9492</v>
      </c>
      <c r="K7506" s="272">
        <v>19967</v>
      </c>
    </row>
    <row r="7507" spans="2:11" s="256" customFormat="1" ht="13.5" customHeight="1" x14ac:dyDescent="0.2">
      <c r="B7507" s="273"/>
      <c r="C7507" s="273"/>
      <c r="D7507" s="273"/>
      <c r="E7507" s="273"/>
      <c r="F7507" s="273">
        <v>8.4154896989854198</v>
      </c>
      <c r="G7507" s="273">
        <v>8.4238689880451485</v>
      </c>
      <c r="H7507" s="274">
        <v>6.74</v>
      </c>
      <c r="I7507" s="275" t="s">
        <v>251</v>
      </c>
      <c r="J7507" s="271">
        <v>9492</v>
      </c>
      <c r="K7507" s="272">
        <v>15744</v>
      </c>
    </row>
    <row r="7508" spans="2:11" s="256" customFormat="1" ht="13.5" customHeight="1" x14ac:dyDescent="0.2">
      <c r="B7508" s="273"/>
      <c r="C7508" s="273"/>
      <c r="D7508" s="273"/>
      <c r="E7508" s="273"/>
      <c r="F7508" s="273">
        <v>17.304631378792699</v>
      </c>
      <c r="G7508" s="273">
        <v>17.296865561907701</v>
      </c>
      <c r="H7508" s="274">
        <v>3.8964455288303501</v>
      </c>
      <c r="I7508" s="275" t="s">
        <v>252</v>
      </c>
      <c r="J7508" s="271">
        <v>9492</v>
      </c>
      <c r="K7508" s="272">
        <v>13462</v>
      </c>
    </row>
    <row r="7509" spans="2:11" s="256" customFormat="1" ht="13.5" customHeight="1" x14ac:dyDescent="0.2">
      <c r="B7509" s="273"/>
      <c r="C7509" s="273"/>
      <c r="D7509" s="273"/>
      <c r="E7509" s="273"/>
      <c r="F7509" s="273">
        <v>0</v>
      </c>
      <c r="G7509" s="273">
        <v>0</v>
      </c>
      <c r="H7509" s="274"/>
      <c r="I7509" s="275" t="s">
        <v>253</v>
      </c>
      <c r="J7509" s="271">
        <v>9492</v>
      </c>
      <c r="K7509" s="272">
        <v>15544</v>
      </c>
    </row>
    <row r="7510" spans="2:11" s="256" customFormat="1" ht="13.5" customHeight="1" x14ac:dyDescent="0.2">
      <c r="B7510" s="273"/>
      <c r="C7510" s="273"/>
      <c r="D7510" s="273"/>
      <c r="E7510" s="273"/>
      <c r="F7510" s="273">
        <v>0</v>
      </c>
      <c r="G7510" s="273">
        <v>0</v>
      </c>
      <c r="H7510" s="274"/>
      <c r="I7510" s="275" t="s">
        <v>254</v>
      </c>
      <c r="J7510" s="271">
        <v>9492</v>
      </c>
      <c r="K7510" s="272">
        <v>12978</v>
      </c>
    </row>
    <row r="7511" spans="2:11" s="256" customFormat="1" ht="13.5" customHeight="1" x14ac:dyDescent="0.2">
      <c r="B7511" s="268">
        <v>4.5</v>
      </c>
      <c r="C7511" s="268">
        <v>2.5</v>
      </c>
      <c r="D7511" s="268"/>
      <c r="E7511" s="268"/>
      <c r="F7511" s="268">
        <v>25.461951521462797</v>
      </c>
      <c r="G7511" s="268">
        <v>25.3890559544894</v>
      </c>
      <c r="H7511" s="269">
        <v>3.9335930794380598</v>
      </c>
      <c r="I7511" s="270" t="s">
        <v>237</v>
      </c>
      <c r="J7511" s="271">
        <v>9492</v>
      </c>
      <c r="K7511" s="272">
        <v>17726</v>
      </c>
    </row>
    <row r="7512" spans="2:11" s="256" customFormat="1" ht="13.5" customHeight="1" x14ac:dyDescent="0.2">
      <c r="B7512" s="273"/>
      <c r="C7512" s="273"/>
      <c r="D7512" s="273"/>
      <c r="E7512" s="273"/>
      <c r="F7512" s="273">
        <v>4.1414110020821298</v>
      </c>
      <c r="G7512" s="273">
        <v>4.0490273942931196</v>
      </c>
      <c r="H7512" s="274"/>
      <c r="I7512" s="275" t="s">
        <v>255</v>
      </c>
      <c r="J7512" s="271">
        <v>9492</v>
      </c>
      <c r="K7512" s="272">
        <v>17727</v>
      </c>
    </row>
    <row r="7513" spans="2:11" s="256" customFormat="1" ht="13.5" customHeight="1" x14ac:dyDescent="0.2">
      <c r="B7513" s="268"/>
      <c r="C7513" s="268"/>
      <c r="D7513" s="268"/>
      <c r="E7513" s="268"/>
      <c r="F7513" s="268">
        <v>21.3205405193806</v>
      </c>
      <c r="G7513" s="268">
        <v>21.340028560196302</v>
      </c>
      <c r="H7513" s="269">
        <v>4.6976743484889303</v>
      </c>
      <c r="I7513" s="270" t="s">
        <v>256</v>
      </c>
      <c r="J7513" s="271">
        <v>9492</v>
      </c>
      <c r="K7513" s="272">
        <v>13592</v>
      </c>
    </row>
    <row r="7514" spans="2:11" s="256" customFormat="1" ht="13.5" customHeight="1" x14ac:dyDescent="0.2">
      <c r="B7514" s="273"/>
      <c r="C7514" s="273"/>
      <c r="D7514" s="273"/>
      <c r="E7514" s="273"/>
      <c r="F7514" s="273">
        <v>9.3146908481254496</v>
      </c>
      <c r="G7514" s="273">
        <v>9.3229171338415107</v>
      </c>
      <c r="H7514" s="274">
        <v>0.45</v>
      </c>
      <c r="I7514" s="275" t="s">
        <v>257</v>
      </c>
      <c r="J7514" s="271">
        <v>9492</v>
      </c>
      <c r="K7514" s="272">
        <v>11566</v>
      </c>
    </row>
    <row r="7515" spans="2:11" s="256" customFormat="1" ht="13.5" customHeight="1" x14ac:dyDescent="0.2">
      <c r="B7515" s="273"/>
      <c r="C7515" s="273"/>
      <c r="D7515" s="273"/>
      <c r="E7515" s="273"/>
      <c r="F7515" s="273">
        <v>0</v>
      </c>
      <c r="G7515" s="273">
        <v>0</v>
      </c>
      <c r="H7515" s="274"/>
      <c r="I7515" s="275" t="s">
        <v>258</v>
      </c>
      <c r="J7515" s="271">
        <v>9492</v>
      </c>
      <c r="K7515" s="272">
        <v>13419</v>
      </c>
    </row>
    <row r="7516" spans="2:11" s="256" customFormat="1" ht="13.5" customHeight="1" x14ac:dyDescent="0.2">
      <c r="B7516" s="273"/>
      <c r="C7516" s="273"/>
      <c r="D7516" s="273"/>
      <c r="E7516" s="273"/>
      <c r="F7516" s="273">
        <v>0</v>
      </c>
      <c r="G7516" s="273">
        <v>0</v>
      </c>
      <c r="H7516" s="274"/>
      <c r="I7516" s="275" t="s">
        <v>259</v>
      </c>
      <c r="J7516" s="271">
        <v>9492</v>
      </c>
      <c r="K7516" s="272">
        <v>11568</v>
      </c>
    </row>
    <row r="7517" spans="2:11" s="256" customFormat="1" ht="13.5" customHeight="1" x14ac:dyDescent="0.2">
      <c r="B7517" s="273"/>
      <c r="C7517" s="273"/>
      <c r="D7517" s="273"/>
      <c r="E7517" s="273"/>
      <c r="F7517" s="273">
        <v>2.5758791996385599</v>
      </c>
      <c r="G7517" s="273">
        <v>2.5688683139819899</v>
      </c>
      <c r="H7517" s="274">
        <v>3.82</v>
      </c>
      <c r="I7517" s="275" t="s">
        <v>260</v>
      </c>
      <c r="J7517" s="271">
        <v>9492</v>
      </c>
      <c r="K7517" s="272">
        <v>12479</v>
      </c>
    </row>
    <row r="7518" spans="2:11" s="256" customFormat="1" ht="13.5" customHeight="1" x14ac:dyDescent="0.2">
      <c r="B7518" s="273"/>
      <c r="C7518" s="273"/>
      <c r="D7518" s="273"/>
      <c r="E7518" s="273"/>
      <c r="F7518" s="273">
        <v>0</v>
      </c>
      <c r="G7518" s="273">
        <v>0</v>
      </c>
      <c r="H7518" s="274"/>
      <c r="I7518" s="275" t="s">
        <v>261</v>
      </c>
      <c r="J7518" s="271">
        <v>9492</v>
      </c>
      <c r="K7518" s="272">
        <v>12480</v>
      </c>
    </row>
    <row r="7519" spans="2:11" s="256" customFormat="1" ht="13.5" customHeight="1" x14ac:dyDescent="0.2">
      <c r="B7519" s="273"/>
      <c r="C7519" s="273"/>
      <c r="D7519" s="273"/>
      <c r="E7519" s="273"/>
      <c r="F7519" s="273">
        <v>0</v>
      </c>
      <c r="G7519" s="273">
        <v>0</v>
      </c>
      <c r="H7519" s="274"/>
      <c r="I7519" s="275" t="s">
        <v>262</v>
      </c>
      <c r="J7519" s="271">
        <v>9492</v>
      </c>
      <c r="K7519" s="272">
        <v>11578</v>
      </c>
    </row>
    <row r="7520" spans="2:11" s="256" customFormat="1" ht="13.5" customHeight="1" x14ac:dyDescent="0.2">
      <c r="B7520" s="273"/>
      <c r="C7520" s="273"/>
      <c r="D7520" s="273"/>
      <c r="E7520" s="273"/>
      <c r="F7520" s="273">
        <v>0</v>
      </c>
      <c r="G7520" s="273">
        <v>0</v>
      </c>
      <c r="H7520" s="274"/>
      <c r="I7520" s="275" t="s">
        <v>263</v>
      </c>
      <c r="J7520" s="271">
        <v>9492</v>
      </c>
      <c r="K7520" s="272">
        <v>12497</v>
      </c>
    </row>
    <row r="7521" spans="2:11" s="256" customFormat="1" ht="13.5" customHeight="1" x14ac:dyDescent="0.2">
      <c r="B7521" s="273"/>
      <c r="C7521" s="273"/>
      <c r="D7521" s="273"/>
      <c r="E7521" s="273"/>
      <c r="F7521" s="273">
        <v>0</v>
      </c>
      <c r="G7521" s="273">
        <v>0</v>
      </c>
      <c r="H7521" s="274"/>
      <c r="I7521" s="275" t="s">
        <v>264</v>
      </c>
      <c r="J7521" s="271">
        <v>9492</v>
      </c>
      <c r="K7521" s="272">
        <v>15546</v>
      </c>
    </row>
    <row r="7522" spans="2:11" s="256" customFormat="1" ht="13.5" customHeight="1" x14ac:dyDescent="0.2">
      <c r="B7522" s="273"/>
      <c r="C7522" s="273"/>
      <c r="D7522" s="273">
        <v>0</v>
      </c>
      <c r="E7522" s="273">
        <v>0</v>
      </c>
      <c r="F7522" s="273">
        <v>0.52787451618442893</v>
      </c>
      <c r="G7522" s="273">
        <v>0.52871506225340303</v>
      </c>
      <c r="H7522" s="274">
        <v>0.08</v>
      </c>
      <c r="I7522" s="275" t="s">
        <v>265</v>
      </c>
      <c r="J7522" s="271">
        <v>9492</v>
      </c>
      <c r="K7522" s="272">
        <v>12481</v>
      </c>
    </row>
    <row r="7523" spans="2:11" s="256" customFormat="1" ht="13.5" customHeight="1" x14ac:dyDescent="0.2">
      <c r="B7523" s="268"/>
      <c r="C7523" s="268"/>
      <c r="D7523" s="268"/>
      <c r="E7523" s="268"/>
      <c r="F7523" s="268">
        <v>13.674039237677899</v>
      </c>
      <c r="G7523" s="268">
        <v>13.7659657787329</v>
      </c>
      <c r="H7523" s="269">
        <v>5.8974290276128896</v>
      </c>
      <c r="I7523" s="270" t="s">
        <v>266</v>
      </c>
      <c r="J7523" s="271">
        <v>9492</v>
      </c>
      <c r="K7523" s="272">
        <v>13594</v>
      </c>
    </row>
    <row r="7524" spans="2:11" s="256" customFormat="1" ht="13.5" customHeight="1" x14ac:dyDescent="0.2">
      <c r="B7524" s="273"/>
      <c r="C7524" s="273"/>
      <c r="D7524" s="273"/>
      <c r="E7524" s="273"/>
      <c r="F7524" s="273">
        <v>0</v>
      </c>
      <c r="G7524" s="273">
        <v>0</v>
      </c>
      <c r="H7524" s="274"/>
      <c r="I7524" s="275" t="s">
        <v>267</v>
      </c>
      <c r="J7524" s="271">
        <v>9492</v>
      </c>
      <c r="K7524" s="272">
        <v>15609</v>
      </c>
    </row>
    <row r="7525" spans="2:11" s="256" customFormat="1" ht="13.5" customHeight="1" x14ac:dyDescent="0.2">
      <c r="B7525" s="273"/>
      <c r="C7525" s="273"/>
      <c r="D7525" s="273"/>
      <c r="E7525" s="273"/>
      <c r="F7525" s="273">
        <v>11.385585351756999</v>
      </c>
      <c r="G7525" s="273">
        <v>11.460540374361601</v>
      </c>
      <c r="H7525" s="274">
        <v>7.0827870007188496</v>
      </c>
      <c r="I7525" s="275" t="s">
        <v>268</v>
      </c>
      <c r="J7525" s="271">
        <v>9492</v>
      </c>
      <c r="K7525" s="272">
        <v>11524</v>
      </c>
    </row>
    <row r="7526" spans="2:11" s="256" customFormat="1" ht="13.5" customHeight="1" x14ac:dyDescent="0.2">
      <c r="B7526" s="273"/>
      <c r="C7526" s="273"/>
      <c r="D7526" s="273"/>
      <c r="E7526" s="273"/>
      <c r="F7526" s="273">
        <v>0</v>
      </c>
      <c r="G7526" s="273">
        <v>0</v>
      </c>
      <c r="H7526" s="274"/>
      <c r="I7526" s="275" t="s">
        <v>269</v>
      </c>
      <c r="J7526" s="271">
        <v>9492</v>
      </c>
      <c r="K7526" s="272">
        <v>15745</v>
      </c>
    </row>
    <row r="7527" spans="2:11" s="256" customFormat="1" ht="13.5" customHeight="1" x14ac:dyDescent="0.2">
      <c r="B7527" s="273"/>
      <c r="C7527" s="273"/>
      <c r="D7527" s="273"/>
      <c r="E7527" s="273"/>
      <c r="F7527" s="273">
        <v>0</v>
      </c>
      <c r="G7527" s="273">
        <v>0</v>
      </c>
      <c r="H7527" s="274"/>
      <c r="I7527" s="275" t="s">
        <v>270</v>
      </c>
      <c r="J7527" s="271">
        <v>9492</v>
      </c>
      <c r="K7527" s="272">
        <v>15545</v>
      </c>
    </row>
    <row r="7528" spans="2:11" s="256" customFormat="1" ht="13.5" customHeight="1" x14ac:dyDescent="0.2">
      <c r="B7528" s="268"/>
      <c r="C7528" s="268"/>
      <c r="D7528" s="268"/>
      <c r="E7528" s="268"/>
      <c r="F7528" s="268">
        <v>35.046388643506496</v>
      </c>
      <c r="G7528" s="268">
        <v>35.026847355374791</v>
      </c>
      <c r="H7528" s="269"/>
      <c r="I7528" s="270" t="s">
        <v>238</v>
      </c>
      <c r="J7528" s="271">
        <v>9492</v>
      </c>
      <c r="K7528" s="272">
        <v>13595</v>
      </c>
    </row>
    <row r="7529" spans="2:11" s="256" customFormat="1" ht="13.5" customHeight="1" x14ac:dyDescent="0.2">
      <c r="B7529" s="273"/>
      <c r="C7529" s="273"/>
      <c r="D7529" s="273"/>
      <c r="E7529" s="273"/>
      <c r="F7529" s="273">
        <v>0</v>
      </c>
      <c r="G7529" s="273">
        <v>0</v>
      </c>
      <c r="H7529" s="274"/>
      <c r="I7529" s="275" t="s">
        <v>271</v>
      </c>
      <c r="J7529" s="271">
        <v>9492</v>
      </c>
      <c r="K7529" s="272">
        <v>15610</v>
      </c>
    </row>
    <row r="7530" spans="2:11" s="256" customFormat="1" ht="13.5" customHeight="1" x14ac:dyDescent="0.2">
      <c r="B7530" s="273"/>
      <c r="C7530" s="273"/>
      <c r="D7530" s="273"/>
      <c r="E7530" s="273"/>
      <c r="F7530" s="273">
        <v>14.8840252718059</v>
      </c>
      <c r="G7530" s="273">
        <v>14.805883400890599</v>
      </c>
      <c r="H7530" s="274"/>
      <c r="I7530" s="275" t="s">
        <v>246</v>
      </c>
      <c r="J7530" s="271">
        <v>9492</v>
      </c>
      <c r="K7530" s="272">
        <v>15611</v>
      </c>
    </row>
    <row r="7531" spans="2:11" s="256" customFormat="1" ht="13.5" customHeight="1" x14ac:dyDescent="0.2">
      <c r="B7531" s="273"/>
      <c r="C7531" s="273"/>
      <c r="D7531" s="273"/>
      <c r="E7531" s="273"/>
      <c r="F7531" s="273">
        <v>20.162363371700597</v>
      </c>
      <c r="G7531" s="273">
        <v>20.220963954484198</v>
      </c>
      <c r="H7531" s="274"/>
      <c r="I7531" s="275" t="s">
        <v>272</v>
      </c>
      <c r="J7531" s="271">
        <v>9492</v>
      </c>
      <c r="K7531" s="272">
        <v>15608</v>
      </c>
    </row>
    <row r="7532" spans="2:11" s="256" customFormat="1" ht="13.5" customHeight="1" x14ac:dyDescent="0.2">
      <c r="B7532" s="268"/>
      <c r="C7532" s="268"/>
      <c r="D7532" s="268">
        <v>0</v>
      </c>
      <c r="E7532" s="268">
        <v>0</v>
      </c>
      <c r="F7532" s="268">
        <v>0</v>
      </c>
      <c r="G7532" s="268">
        <v>0</v>
      </c>
      <c r="H7532" s="269"/>
      <c r="I7532" s="270" t="s">
        <v>273</v>
      </c>
      <c r="J7532" s="271">
        <v>9492</v>
      </c>
      <c r="K7532" s="272">
        <v>15584</v>
      </c>
    </row>
    <row r="7533" spans="2:11" s="256" customFormat="1" ht="13.5" customHeight="1" x14ac:dyDescent="0.2">
      <c r="B7533" s="268"/>
      <c r="C7533" s="268"/>
      <c r="D7533" s="268"/>
      <c r="E7533" s="268"/>
      <c r="F7533" s="268">
        <v>0</v>
      </c>
      <c r="G7533" s="268">
        <v>0</v>
      </c>
      <c r="H7533" s="269"/>
      <c r="I7533" s="270" t="s">
        <v>274</v>
      </c>
      <c r="J7533" s="271">
        <v>9492</v>
      </c>
      <c r="K7533" s="272">
        <v>17728</v>
      </c>
    </row>
    <row r="7534" spans="2:11" s="256" customFormat="1" ht="13.5" customHeight="1" x14ac:dyDescent="0.2">
      <c r="B7534" s="268"/>
      <c r="C7534" s="268"/>
      <c r="D7534" s="268"/>
      <c r="E7534" s="268"/>
      <c r="F7534" s="268">
        <v>-15.758080125593199</v>
      </c>
      <c r="G7534" s="268">
        <v>-15.8783165764629</v>
      </c>
      <c r="H7534" s="269"/>
      <c r="I7534" s="270" t="s">
        <v>275</v>
      </c>
      <c r="J7534" s="271">
        <v>9492</v>
      </c>
      <c r="K7534" s="272">
        <v>15624</v>
      </c>
    </row>
    <row r="7535" spans="2:11" s="256" customFormat="1" ht="13.5" customHeight="1" x14ac:dyDescent="0.2">
      <c r="B7535" s="268"/>
      <c r="C7535" s="268"/>
      <c r="D7535" s="268">
        <v>10</v>
      </c>
      <c r="E7535" s="268">
        <v>1</v>
      </c>
      <c r="F7535" s="268">
        <v>6.4298648880030393</v>
      </c>
      <c r="G7535" s="268">
        <v>6.3544527986644592</v>
      </c>
      <c r="H7535" s="269"/>
      <c r="I7535" s="270" t="s">
        <v>276</v>
      </c>
      <c r="J7535" s="271">
        <v>9492</v>
      </c>
      <c r="K7535" s="272">
        <v>15644</v>
      </c>
    </row>
    <row r="7536" spans="2:11" s="256" customFormat="1" ht="13.5" customHeight="1" x14ac:dyDescent="0.2">
      <c r="B7536" s="268"/>
      <c r="C7536" s="268"/>
      <c r="D7536" s="268">
        <v>33</v>
      </c>
      <c r="E7536" s="268">
        <v>27</v>
      </c>
      <c r="F7536" s="268">
        <v>31.363595449762901</v>
      </c>
      <c r="G7536" s="268">
        <v>31.423670611701198</v>
      </c>
      <c r="H7536" s="269">
        <v>5.0478209128009697</v>
      </c>
      <c r="I7536" s="270" t="s">
        <v>239</v>
      </c>
      <c r="J7536" s="271">
        <v>9492</v>
      </c>
      <c r="K7536" s="272">
        <v>15704</v>
      </c>
    </row>
    <row r="7537" spans="2:11" s="256" customFormat="1" ht="13.5" customHeight="1" x14ac:dyDescent="0.2">
      <c r="B7537" s="268"/>
      <c r="C7537" s="268"/>
      <c r="D7537" s="268"/>
      <c r="E7537" s="268"/>
      <c r="F7537" s="268">
        <v>0.62537403575914907</v>
      </c>
      <c r="G7537" s="268">
        <v>0.62611142370338801</v>
      </c>
      <c r="H7537" s="269">
        <v>0.72269540438505198</v>
      </c>
      <c r="I7537" s="270" t="s">
        <v>277</v>
      </c>
      <c r="J7537" s="271">
        <v>9492</v>
      </c>
      <c r="K7537" s="272">
        <v>15749</v>
      </c>
    </row>
    <row r="7538" spans="2:11" s="256" customFormat="1" ht="13.5" customHeight="1" x14ac:dyDescent="0.2">
      <c r="B7538" s="268"/>
      <c r="C7538" s="268"/>
      <c r="D7538" s="268"/>
      <c r="E7538" s="268"/>
      <c r="F7538" s="268">
        <v>100</v>
      </c>
      <c r="G7538" s="268">
        <v>100</v>
      </c>
      <c r="H7538" s="269">
        <v>3.0535531133429799</v>
      </c>
      <c r="I7538" s="270" t="s">
        <v>278</v>
      </c>
      <c r="J7538" s="271">
        <v>9492</v>
      </c>
      <c r="K7538" s="272">
        <v>11258</v>
      </c>
    </row>
    <row r="7539" spans="2:11" s="256" customFormat="1" ht="13.5" customHeight="1" x14ac:dyDescent="0.2">
      <c r="B7539" s="268"/>
      <c r="C7539" s="268"/>
      <c r="D7539" s="268">
        <v>34</v>
      </c>
      <c r="E7539" s="268">
        <v>24</v>
      </c>
      <c r="F7539" s="268">
        <v>26.632276502543096</v>
      </c>
      <c r="G7539" s="268">
        <v>26.666314172006</v>
      </c>
      <c r="H7539" s="269">
        <v>5.5194406061015693</v>
      </c>
      <c r="I7539" s="270" t="s">
        <v>240</v>
      </c>
      <c r="J7539" s="271">
        <v>9492</v>
      </c>
      <c r="K7539" s="272">
        <v>15705</v>
      </c>
    </row>
    <row r="7540" spans="2:11" s="256" customFormat="1" ht="13.5" customHeight="1" x14ac:dyDescent="0.2">
      <c r="B7540" s="268"/>
      <c r="C7540" s="268"/>
      <c r="D7540" s="268"/>
      <c r="E7540" s="268"/>
      <c r="F7540" s="268">
        <v>18.0783224837853</v>
      </c>
      <c r="G7540" s="268">
        <v>18.108613156754199</v>
      </c>
      <c r="H7540" s="269">
        <v>2.3853423689615099</v>
      </c>
      <c r="I7540" s="270" t="s">
        <v>279</v>
      </c>
      <c r="J7540" s="271">
        <v>9492</v>
      </c>
      <c r="K7540" s="272">
        <v>16144</v>
      </c>
    </row>
    <row r="7541" spans="2:11" s="256" customFormat="1" ht="13.5" customHeight="1" x14ac:dyDescent="0.2">
      <c r="B7541" s="273"/>
      <c r="C7541" s="273"/>
      <c r="D7541" s="273"/>
      <c r="E7541" s="273"/>
      <c r="F7541" s="273">
        <v>2.28845388592091</v>
      </c>
      <c r="G7541" s="273">
        <v>2.30542540437134</v>
      </c>
      <c r="H7541" s="274"/>
      <c r="I7541" s="275" t="s">
        <v>508</v>
      </c>
      <c r="J7541" s="271">
        <v>9492</v>
      </c>
      <c r="K7541" s="272">
        <v>12755</v>
      </c>
    </row>
    <row r="7542" spans="2:11" s="256" customFormat="1" ht="13.5" customHeight="1" x14ac:dyDescent="0.2">
      <c r="B7542" s="273"/>
      <c r="C7542" s="273"/>
      <c r="D7542" s="273"/>
      <c r="E7542" s="273"/>
      <c r="F7542" s="273">
        <v>9.7499519574719404E-2</v>
      </c>
      <c r="G7542" s="273">
        <v>9.73963614499853E-2</v>
      </c>
      <c r="H7542" s="274">
        <v>4.2023281976904494</v>
      </c>
      <c r="I7542" s="275" t="s">
        <v>509</v>
      </c>
      <c r="J7542" s="271">
        <v>9492</v>
      </c>
      <c r="K7542" s="272">
        <v>12359</v>
      </c>
    </row>
    <row r="7543" spans="2:11" s="256" customFormat="1" ht="26.25" customHeight="1" x14ac:dyDescent="0.2"/>
    <row r="7544" spans="2:11" s="256" customFormat="1" ht="13.5" customHeight="1" x14ac:dyDescent="0.2">
      <c r="B7544" s="257"/>
      <c r="C7544" s="258"/>
      <c r="D7544" s="258"/>
      <c r="E7544" s="258"/>
      <c r="F7544" s="258"/>
      <c r="G7544" s="259"/>
      <c r="H7544" s="260" t="s">
        <v>488</v>
      </c>
      <c r="I7544" s="261"/>
      <c r="J7544" s="262" t="s">
        <v>228</v>
      </c>
      <c r="K7544" s="262" t="s">
        <v>229</v>
      </c>
    </row>
    <row r="7545" spans="2:11" s="256" customFormat="1" ht="13.5" customHeight="1" x14ac:dyDescent="0.2">
      <c r="B7545" s="263"/>
      <c r="C7545" s="264"/>
      <c r="D7545" s="264"/>
      <c r="E7545" s="264"/>
      <c r="F7545" s="369" t="s">
        <v>230</v>
      </c>
      <c r="G7545" s="369"/>
      <c r="H7545" s="369"/>
      <c r="I7545" s="261"/>
      <c r="J7545" s="261"/>
      <c r="K7545" s="265"/>
    </row>
    <row r="7546" spans="2:11" s="256" customFormat="1" ht="13.5" customHeight="1" x14ac:dyDescent="0.2">
      <c r="B7546" s="367" t="s">
        <v>231</v>
      </c>
      <c r="C7546" s="367"/>
      <c r="D7546" s="367" t="s">
        <v>232</v>
      </c>
      <c r="E7546" s="367"/>
      <c r="F7546" s="266" t="s">
        <v>232</v>
      </c>
      <c r="G7546" s="266" t="s">
        <v>232</v>
      </c>
      <c r="H7546" s="368" t="s">
        <v>231</v>
      </c>
      <c r="I7546" s="267" t="s">
        <v>233</v>
      </c>
      <c r="J7546" s="261"/>
      <c r="K7546" s="265"/>
    </row>
    <row r="7547" spans="2:11" s="256" customFormat="1" ht="13.5" customHeight="1" x14ac:dyDescent="0.2">
      <c r="B7547" s="266" t="s">
        <v>234</v>
      </c>
      <c r="C7547" s="266" t="s">
        <v>235</v>
      </c>
      <c r="D7547" s="266" t="s">
        <v>234</v>
      </c>
      <c r="E7547" s="266" t="s">
        <v>235</v>
      </c>
      <c r="F7547" s="266" t="s">
        <v>592</v>
      </c>
      <c r="G7547" s="266" t="s">
        <v>592</v>
      </c>
      <c r="H7547" s="368"/>
      <c r="I7547" s="261"/>
      <c r="J7547" s="261"/>
      <c r="K7547" s="265"/>
    </row>
    <row r="7548" spans="2:11" s="256" customFormat="1" ht="13.5" customHeight="1" x14ac:dyDescent="0.2">
      <c r="B7548" s="273"/>
      <c r="C7548" s="273"/>
      <c r="D7548" s="273">
        <v>5</v>
      </c>
      <c r="E7548" s="273">
        <v>0</v>
      </c>
      <c r="F7548" s="273"/>
      <c r="G7548" s="273"/>
      <c r="H7548" s="274"/>
      <c r="I7548" s="275" t="s">
        <v>263</v>
      </c>
      <c r="J7548" s="271">
        <v>9522</v>
      </c>
      <c r="K7548" s="272">
        <v>12497</v>
      </c>
    </row>
    <row r="7549" spans="2:11" s="256" customFormat="1" ht="13.5" customHeight="1" x14ac:dyDescent="0.2">
      <c r="B7549" s="273"/>
      <c r="C7549" s="273"/>
      <c r="D7549" s="273">
        <v>3</v>
      </c>
      <c r="E7549" s="273">
        <v>0</v>
      </c>
      <c r="F7549" s="273"/>
      <c r="G7549" s="273"/>
      <c r="H7549" s="274"/>
      <c r="I7549" s="275" t="s">
        <v>265</v>
      </c>
      <c r="J7549" s="271">
        <v>9522</v>
      </c>
      <c r="K7549" s="272">
        <v>12481</v>
      </c>
    </row>
    <row r="7550" spans="2:11" s="256" customFormat="1" ht="13.5" customHeight="1" x14ac:dyDescent="0.2">
      <c r="B7550" s="268"/>
      <c r="C7550" s="268"/>
      <c r="D7550" s="268"/>
      <c r="E7550" s="268"/>
      <c r="F7550" s="268"/>
      <c r="G7550" s="268"/>
      <c r="H7550" s="269"/>
      <c r="I7550" s="270" t="s">
        <v>238</v>
      </c>
      <c r="J7550" s="271">
        <v>9522</v>
      </c>
      <c r="K7550" s="272">
        <v>13595</v>
      </c>
    </row>
    <row r="7551" spans="2:11" s="256" customFormat="1" ht="13.5" customHeight="1" x14ac:dyDescent="0.2">
      <c r="B7551" s="268"/>
      <c r="C7551" s="268"/>
      <c r="D7551" s="268">
        <v>6</v>
      </c>
      <c r="E7551" s="268">
        <v>0</v>
      </c>
      <c r="F7551" s="268"/>
      <c r="G7551" s="268"/>
      <c r="H7551" s="269"/>
      <c r="I7551" s="270" t="s">
        <v>273</v>
      </c>
      <c r="J7551" s="271">
        <v>9522</v>
      </c>
      <c r="K7551" s="272">
        <v>15584</v>
      </c>
    </row>
    <row r="7552" spans="2:11" s="256" customFormat="1" ht="13.5" customHeight="1" x14ac:dyDescent="0.2">
      <c r="B7552" s="268"/>
      <c r="C7552" s="268"/>
      <c r="D7552" s="268">
        <v>10</v>
      </c>
      <c r="E7552" s="268">
        <v>0</v>
      </c>
      <c r="F7552" s="268"/>
      <c r="G7552" s="268"/>
      <c r="H7552" s="269"/>
      <c r="I7552" s="270" t="s">
        <v>276</v>
      </c>
      <c r="J7552" s="271">
        <v>9522</v>
      </c>
      <c r="K7552" s="272">
        <v>15644</v>
      </c>
    </row>
    <row r="7553" spans="2:11" s="256" customFormat="1" ht="13.5" customHeight="1" x14ac:dyDescent="0.2">
      <c r="B7553" s="268"/>
      <c r="C7553" s="268"/>
      <c r="D7553" s="268">
        <v>5</v>
      </c>
      <c r="E7553" s="268">
        <v>0</v>
      </c>
      <c r="F7553" s="268"/>
      <c r="G7553" s="268"/>
      <c r="H7553" s="269"/>
      <c r="I7553" s="270" t="s">
        <v>239</v>
      </c>
      <c r="J7553" s="271">
        <v>9522</v>
      </c>
      <c r="K7553" s="272">
        <v>15704</v>
      </c>
    </row>
    <row r="7554" spans="2:11" s="256" customFormat="1" ht="13.5" customHeight="1" x14ac:dyDescent="0.2">
      <c r="B7554" s="268"/>
      <c r="C7554" s="268"/>
      <c r="D7554" s="268">
        <v>33</v>
      </c>
      <c r="E7554" s="268">
        <v>28</v>
      </c>
      <c r="F7554" s="268"/>
      <c r="G7554" s="268"/>
      <c r="H7554" s="269"/>
      <c r="I7554" s="270" t="s">
        <v>240</v>
      </c>
      <c r="J7554" s="271">
        <v>9522</v>
      </c>
      <c r="K7554" s="272">
        <v>15705</v>
      </c>
    </row>
    <row r="7555" spans="2:11" s="256" customFormat="1" ht="13.5" customHeight="1" x14ac:dyDescent="0.2">
      <c r="B7555" s="268"/>
      <c r="C7555" s="268"/>
      <c r="D7555" s="268"/>
      <c r="E7555" s="268"/>
      <c r="F7555" s="268"/>
      <c r="G7555" s="268"/>
      <c r="H7555" s="269"/>
      <c r="I7555" s="270" t="s">
        <v>279</v>
      </c>
      <c r="J7555" s="271">
        <v>9522</v>
      </c>
      <c r="K7555" s="272">
        <v>16144</v>
      </c>
    </row>
    <row r="7556" spans="2:11" s="256" customFormat="1" ht="26.25" customHeight="1" x14ac:dyDescent="0.2"/>
    <row r="7557" spans="2:11" s="256" customFormat="1" ht="13.5" customHeight="1" x14ac:dyDescent="0.2">
      <c r="B7557" s="257"/>
      <c r="C7557" s="258"/>
      <c r="D7557" s="258"/>
      <c r="E7557" s="258"/>
      <c r="F7557" s="258"/>
      <c r="G7557" s="259"/>
      <c r="H7557" s="260" t="s">
        <v>489</v>
      </c>
      <c r="I7557" s="261"/>
      <c r="J7557" s="262" t="s">
        <v>228</v>
      </c>
      <c r="K7557" s="262" t="s">
        <v>229</v>
      </c>
    </row>
    <row r="7558" spans="2:11" s="256" customFormat="1" ht="13.5" customHeight="1" x14ac:dyDescent="0.2">
      <c r="B7558" s="263"/>
      <c r="C7558" s="264"/>
      <c r="D7558" s="264"/>
      <c r="E7558" s="264"/>
      <c r="F7558" s="369" t="s">
        <v>230</v>
      </c>
      <c r="G7558" s="369"/>
      <c r="H7558" s="369"/>
      <c r="I7558" s="261"/>
      <c r="J7558" s="261"/>
      <c r="K7558" s="265"/>
    </row>
    <row r="7559" spans="2:11" s="256" customFormat="1" ht="13.5" customHeight="1" x14ac:dyDescent="0.2">
      <c r="B7559" s="367" t="s">
        <v>231</v>
      </c>
      <c r="C7559" s="367"/>
      <c r="D7559" s="367" t="s">
        <v>232</v>
      </c>
      <c r="E7559" s="367"/>
      <c r="F7559" s="266" t="s">
        <v>232</v>
      </c>
      <c r="G7559" s="266" t="s">
        <v>232</v>
      </c>
      <c r="H7559" s="368" t="s">
        <v>231</v>
      </c>
      <c r="I7559" s="267" t="s">
        <v>233</v>
      </c>
      <c r="J7559" s="261"/>
      <c r="K7559" s="265"/>
    </row>
    <row r="7560" spans="2:11" s="256" customFormat="1" ht="13.5" customHeight="1" x14ac:dyDescent="0.2">
      <c r="B7560" s="266" t="s">
        <v>234</v>
      </c>
      <c r="C7560" s="266" t="s">
        <v>235</v>
      </c>
      <c r="D7560" s="266" t="s">
        <v>234</v>
      </c>
      <c r="E7560" s="266" t="s">
        <v>235</v>
      </c>
      <c r="F7560" s="266" t="s">
        <v>592</v>
      </c>
      <c r="G7560" s="266" t="s">
        <v>592</v>
      </c>
      <c r="H7560" s="368"/>
      <c r="I7560" s="261"/>
      <c r="J7560" s="261"/>
      <c r="K7560" s="265"/>
    </row>
    <row r="7561" spans="2:11" s="256" customFormat="1" ht="13.5" customHeight="1" x14ac:dyDescent="0.2">
      <c r="B7561" s="268">
        <v>5</v>
      </c>
      <c r="C7561" s="268">
        <v>3.5</v>
      </c>
      <c r="D7561" s="268">
        <v>59.2</v>
      </c>
      <c r="E7561" s="268">
        <v>47.6</v>
      </c>
      <c r="F7561" s="268"/>
      <c r="G7561" s="268"/>
      <c r="H7561" s="269"/>
      <c r="I7561" s="270" t="s">
        <v>236</v>
      </c>
      <c r="J7561" s="271">
        <v>9549</v>
      </c>
      <c r="K7561" s="272">
        <v>13591</v>
      </c>
    </row>
    <row r="7562" spans="2:11" s="256" customFormat="1" ht="13.5" customHeight="1" x14ac:dyDescent="0.2">
      <c r="B7562" s="268">
        <v>3.5</v>
      </c>
      <c r="C7562" s="268">
        <v>2</v>
      </c>
      <c r="D7562" s="268">
        <v>49.5</v>
      </c>
      <c r="E7562" s="268">
        <v>37.9</v>
      </c>
      <c r="F7562" s="268"/>
      <c r="G7562" s="268"/>
      <c r="H7562" s="269"/>
      <c r="I7562" s="270" t="s">
        <v>237</v>
      </c>
      <c r="J7562" s="271">
        <v>9549</v>
      </c>
      <c r="K7562" s="272">
        <v>17726</v>
      </c>
    </row>
    <row r="7563" spans="2:11" s="256" customFormat="1" ht="13.5" customHeight="1" x14ac:dyDescent="0.2">
      <c r="B7563" s="273"/>
      <c r="C7563" s="273"/>
      <c r="D7563" s="273">
        <v>5</v>
      </c>
      <c r="E7563" s="273">
        <v>0</v>
      </c>
      <c r="F7563" s="273"/>
      <c r="G7563" s="273"/>
      <c r="H7563" s="274"/>
      <c r="I7563" s="275" t="s">
        <v>263</v>
      </c>
      <c r="J7563" s="271">
        <v>9549</v>
      </c>
      <c r="K7563" s="272">
        <v>12497</v>
      </c>
    </row>
    <row r="7564" spans="2:11" s="256" customFormat="1" ht="13.5" customHeight="1" x14ac:dyDescent="0.2">
      <c r="B7564" s="273"/>
      <c r="C7564" s="273"/>
      <c r="D7564" s="273">
        <v>3</v>
      </c>
      <c r="E7564" s="273">
        <v>0</v>
      </c>
      <c r="F7564" s="273"/>
      <c r="G7564" s="273"/>
      <c r="H7564" s="274"/>
      <c r="I7564" s="275" t="s">
        <v>265</v>
      </c>
      <c r="J7564" s="271">
        <v>9549</v>
      </c>
      <c r="K7564" s="272">
        <v>12481</v>
      </c>
    </row>
    <row r="7565" spans="2:11" s="256" customFormat="1" ht="13.5" customHeight="1" x14ac:dyDescent="0.2">
      <c r="B7565" s="268"/>
      <c r="C7565" s="268"/>
      <c r="D7565" s="268">
        <v>0</v>
      </c>
      <c r="E7565" s="268">
        <v>0</v>
      </c>
      <c r="F7565" s="268"/>
      <c r="G7565" s="268"/>
      <c r="H7565" s="269"/>
      <c r="I7565" s="270" t="s">
        <v>238</v>
      </c>
      <c r="J7565" s="271">
        <v>9549</v>
      </c>
      <c r="K7565" s="272">
        <v>13595</v>
      </c>
    </row>
    <row r="7566" spans="2:11" s="256" customFormat="1" ht="13.5" customHeight="1" x14ac:dyDescent="0.2">
      <c r="B7566" s="268"/>
      <c r="C7566" s="268"/>
      <c r="D7566" s="268">
        <v>6</v>
      </c>
      <c r="E7566" s="268">
        <v>0</v>
      </c>
      <c r="F7566" s="268"/>
      <c r="G7566" s="268"/>
      <c r="H7566" s="269"/>
      <c r="I7566" s="270" t="s">
        <v>273</v>
      </c>
      <c r="J7566" s="271">
        <v>9549</v>
      </c>
      <c r="K7566" s="272">
        <v>15584</v>
      </c>
    </row>
    <row r="7567" spans="2:11" s="256" customFormat="1" ht="13.5" customHeight="1" x14ac:dyDescent="0.2">
      <c r="B7567" s="268"/>
      <c r="C7567" s="268"/>
      <c r="D7567" s="268">
        <v>10</v>
      </c>
      <c r="E7567" s="268">
        <v>1</v>
      </c>
      <c r="F7567" s="268"/>
      <c r="G7567" s="268"/>
      <c r="H7567" s="269"/>
      <c r="I7567" s="270" t="s">
        <v>276</v>
      </c>
      <c r="J7567" s="271">
        <v>9549</v>
      </c>
      <c r="K7567" s="272">
        <v>15644</v>
      </c>
    </row>
    <row r="7568" spans="2:11" s="256" customFormat="1" ht="13.5" customHeight="1" x14ac:dyDescent="0.2">
      <c r="B7568" s="268"/>
      <c r="C7568" s="268"/>
      <c r="D7568" s="268">
        <v>29</v>
      </c>
      <c r="E7568" s="268">
        <v>24</v>
      </c>
      <c r="F7568" s="268"/>
      <c r="G7568" s="268"/>
      <c r="H7568" s="269"/>
      <c r="I7568" s="270" t="s">
        <v>239</v>
      </c>
      <c r="J7568" s="271">
        <v>9549</v>
      </c>
      <c r="K7568" s="272">
        <v>15704</v>
      </c>
    </row>
    <row r="7569" spans="2:11" s="256" customFormat="1" ht="13.5" customHeight="1" x14ac:dyDescent="0.2">
      <c r="B7569" s="268"/>
      <c r="C7569" s="268"/>
      <c r="D7569" s="268">
        <v>74</v>
      </c>
      <c r="E7569" s="268">
        <v>64</v>
      </c>
      <c r="F7569" s="268"/>
      <c r="G7569" s="268"/>
      <c r="H7569" s="269"/>
      <c r="I7569" s="270" t="s">
        <v>240</v>
      </c>
      <c r="J7569" s="271">
        <v>9549</v>
      </c>
      <c r="K7569" s="272">
        <v>15705</v>
      </c>
    </row>
    <row r="7570" spans="2:11" s="256" customFormat="1" ht="13.5" customHeight="1" x14ac:dyDescent="0.2">
      <c r="B7570" s="268"/>
      <c r="C7570" s="268"/>
      <c r="D7570" s="268"/>
      <c r="E7570" s="268"/>
      <c r="F7570" s="268"/>
      <c r="G7570" s="268"/>
      <c r="H7570" s="269"/>
      <c r="I7570" s="270" t="s">
        <v>279</v>
      </c>
      <c r="J7570" s="271">
        <v>9549</v>
      </c>
      <c r="K7570" s="272">
        <v>16144</v>
      </c>
    </row>
    <row r="7571" spans="2:11" s="256" customFormat="1" ht="26.25" customHeight="1" x14ac:dyDescent="0.2"/>
    <row r="7572" spans="2:11" s="256" customFormat="1" ht="13.5" customHeight="1" x14ac:dyDescent="0.2">
      <c r="B7572" s="257"/>
      <c r="C7572" s="258"/>
      <c r="D7572" s="258"/>
      <c r="E7572" s="258"/>
      <c r="F7572" s="258"/>
      <c r="G7572" s="259"/>
      <c r="H7572" s="260" t="s">
        <v>490</v>
      </c>
      <c r="I7572" s="261"/>
      <c r="J7572" s="262" t="s">
        <v>228</v>
      </c>
      <c r="K7572" s="262" t="s">
        <v>229</v>
      </c>
    </row>
    <row r="7573" spans="2:11" s="256" customFormat="1" ht="13.5" customHeight="1" x14ac:dyDescent="0.2">
      <c r="B7573" s="263"/>
      <c r="C7573" s="264"/>
      <c r="D7573" s="264"/>
      <c r="E7573" s="264"/>
      <c r="F7573" s="369" t="s">
        <v>230</v>
      </c>
      <c r="G7573" s="369"/>
      <c r="H7573" s="369"/>
      <c r="I7573" s="261"/>
      <c r="J7573" s="261"/>
      <c r="K7573" s="265"/>
    </row>
    <row r="7574" spans="2:11" s="256" customFormat="1" ht="13.5" customHeight="1" x14ac:dyDescent="0.2">
      <c r="B7574" s="367" t="s">
        <v>231</v>
      </c>
      <c r="C7574" s="367"/>
      <c r="D7574" s="367" t="s">
        <v>232</v>
      </c>
      <c r="E7574" s="367"/>
      <c r="F7574" s="266" t="s">
        <v>232</v>
      </c>
      <c r="G7574" s="266" t="s">
        <v>232</v>
      </c>
      <c r="H7574" s="368" t="s">
        <v>231</v>
      </c>
      <c r="I7574" s="267" t="s">
        <v>233</v>
      </c>
      <c r="J7574" s="261"/>
      <c r="K7574" s="265"/>
    </row>
    <row r="7575" spans="2:11" s="256" customFormat="1" ht="13.5" customHeight="1" x14ac:dyDescent="0.2">
      <c r="B7575" s="266" t="s">
        <v>234</v>
      </c>
      <c r="C7575" s="266" t="s">
        <v>235</v>
      </c>
      <c r="D7575" s="266" t="s">
        <v>234</v>
      </c>
      <c r="E7575" s="266" t="s">
        <v>235</v>
      </c>
      <c r="F7575" s="266" t="s">
        <v>592</v>
      </c>
      <c r="G7575" s="266" t="s">
        <v>592</v>
      </c>
      <c r="H7575" s="368"/>
      <c r="I7575" s="261"/>
      <c r="J7575" s="261"/>
      <c r="K7575" s="265"/>
    </row>
    <row r="7576" spans="2:11" s="256" customFormat="1" ht="13.5" customHeight="1" x14ac:dyDescent="0.2">
      <c r="B7576" s="268">
        <v>5</v>
      </c>
      <c r="C7576" s="268">
        <v>3.5</v>
      </c>
      <c r="D7576" s="268">
        <v>47.1</v>
      </c>
      <c r="E7576" s="268">
        <v>36</v>
      </c>
      <c r="F7576" s="268"/>
      <c r="G7576" s="268"/>
      <c r="H7576" s="269"/>
      <c r="I7576" s="270" t="s">
        <v>236</v>
      </c>
      <c r="J7576" s="271">
        <v>9557</v>
      </c>
      <c r="K7576" s="272">
        <v>13591</v>
      </c>
    </row>
    <row r="7577" spans="2:11" s="256" customFormat="1" ht="13.5" customHeight="1" x14ac:dyDescent="0.2">
      <c r="B7577" s="268">
        <v>3.5</v>
      </c>
      <c r="C7577" s="268">
        <v>2</v>
      </c>
      <c r="D7577" s="268">
        <v>56.3</v>
      </c>
      <c r="E7577" s="268">
        <v>45.2</v>
      </c>
      <c r="F7577" s="268"/>
      <c r="G7577" s="268"/>
      <c r="H7577" s="269"/>
      <c r="I7577" s="270" t="s">
        <v>237</v>
      </c>
      <c r="J7577" s="271">
        <v>9557</v>
      </c>
      <c r="K7577" s="272">
        <v>17726</v>
      </c>
    </row>
    <row r="7578" spans="2:11" s="256" customFormat="1" ht="13.5" customHeight="1" x14ac:dyDescent="0.2">
      <c r="B7578" s="273"/>
      <c r="C7578" s="273"/>
      <c r="D7578" s="273">
        <v>5</v>
      </c>
      <c r="E7578" s="273">
        <v>0</v>
      </c>
      <c r="F7578" s="273"/>
      <c r="G7578" s="273"/>
      <c r="H7578" s="274"/>
      <c r="I7578" s="275" t="s">
        <v>263</v>
      </c>
      <c r="J7578" s="271">
        <v>9557</v>
      </c>
      <c r="K7578" s="272">
        <v>12497</v>
      </c>
    </row>
    <row r="7579" spans="2:11" s="256" customFormat="1" ht="13.5" customHeight="1" x14ac:dyDescent="0.2">
      <c r="B7579" s="273"/>
      <c r="C7579" s="273"/>
      <c r="D7579" s="273">
        <v>3</v>
      </c>
      <c r="E7579" s="273">
        <v>0</v>
      </c>
      <c r="F7579" s="273"/>
      <c r="G7579" s="273"/>
      <c r="H7579" s="274"/>
      <c r="I7579" s="275" t="s">
        <v>265</v>
      </c>
      <c r="J7579" s="271">
        <v>9557</v>
      </c>
      <c r="K7579" s="272">
        <v>12481</v>
      </c>
    </row>
    <row r="7580" spans="2:11" s="256" customFormat="1" ht="13.5" customHeight="1" x14ac:dyDescent="0.2">
      <c r="B7580" s="268"/>
      <c r="C7580" s="268"/>
      <c r="D7580" s="268"/>
      <c r="E7580" s="268"/>
      <c r="F7580" s="268"/>
      <c r="G7580" s="268"/>
      <c r="H7580" s="269"/>
      <c r="I7580" s="270" t="s">
        <v>238</v>
      </c>
      <c r="J7580" s="271">
        <v>9557</v>
      </c>
      <c r="K7580" s="272">
        <v>13595</v>
      </c>
    </row>
    <row r="7581" spans="2:11" s="256" customFormat="1" ht="13.5" customHeight="1" x14ac:dyDescent="0.2">
      <c r="B7581" s="268"/>
      <c r="C7581" s="268"/>
      <c r="D7581" s="268">
        <v>6</v>
      </c>
      <c r="E7581" s="268">
        <v>0</v>
      </c>
      <c r="F7581" s="268"/>
      <c r="G7581" s="268"/>
      <c r="H7581" s="269"/>
      <c r="I7581" s="270" t="s">
        <v>273</v>
      </c>
      <c r="J7581" s="271">
        <v>9557</v>
      </c>
      <c r="K7581" s="272">
        <v>15584</v>
      </c>
    </row>
    <row r="7582" spans="2:11" s="256" customFormat="1" ht="13.5" customHeight="1" x14ac:dyDescent="0.2">
      <c r="B7582" s="268"/>
      <c r="C7582" s="268"/>
      <c r="D7582" s="268">
        <v>2</v>
      </c>
      <c r="E7582" s="268">
        <v>0</v>
      </c>
      <c r="F7582" s="268"/>
      <c r="G7582" s="268"/>
      <c r="H7582" s="269"/>
      <c r="I7582" s="270" t="s">
        <v>274</v>
      </c>
      <c r="J7582" s="271">
        <v>9557</v>
      </c>
      <c r="K7582" s="272">
        <v>17728</v>
      </c>
    </row>
    <row r="7583" spans="2:11" s="256" customFormat="1" ht="13.5" customHeight="1" x14ac:dyDescent="0.2">
      <c r="B7583" s="268"/>
      <c r="C7583" s="268"/>
      <c r="D7583" s="268">
        <v>7</v>
      </c>
      <c r="E7583" s="268">
        <v>0</v>
      </c>
      <c r="F7583" s="268"/>
      <c r="G7583" s="268"/>
      <c r="H7583" s="269"/>
      <c r="I7583" s="270" t="s">
        <v>276</v>
      </c>
      <c r="J7583" s="271">
        <v>9557</v>
      </c>
      <c r="K7583" s="272">
        <v>15644</v>
      </c>
    </row>
    <row r="7584" spans="2:11" s="256" customFormat="1" ht="13.5" customHeight="1" x14ac:dyDescent="0.2">
      <c r="B7584" s="268"/>
      <c r="C7584" s="268"/>
      <c r="D7584" s="268">
        <v>30</v>
      </c>
      <c r="E7584" s="268">
        <v>25</v>
      </c>
      <c r="F7584" s="268"/>
      <c r="G7584" s="268"/>
      <c r="H7584" s="269"/>
      <c r="I7584" s="270" t="s">
        <v>239</v>
      </c>
      <c r="J7584" s="271">
        <v>9557</v>
      </c>
      <c r="K7584" s="272">
        <v>15704</v>
      </c>
    </row>
    <row r="7585" spans="2:11" s="256" customFormat="1" ht="13.5" customHeight="1" x14ac:dyDescent="0.2">
      <c r="B7585" s="268"/>
      <c r="C7585" s="268"/>
      <c r="D7585" s="268">
        <v>37</v>
      </c>
      <c r="E7585" s="268">
        <v>32</v>
      </c>
      <c r="F7585" s="268"/>
      <c r="G7585" s="268"/>
      <c r="H7585" s="269"/>
      <c r="I7585" s="270" t="s">
        <v>240</v>
      </c>
      <c r="J7585" s="271">
        <v>9557</v>
      </c>
      <c r="K7585" s="272">
        <v>15705</v>
      </c>
    </row>
    <row r="7586" spans="2:11" s="256" customFormat="1" ht="13.5" customHeight="1" x14ac:dyDescent="0.2">
      <c r="B7586" s="268"/>
      <c r="C7586" s="268"/>
      <c r="D7586" s="268"/>
      <c r="E7586" s="268"/>
      <c r="F7586" s="268"/>
      <c r="G7586" s="268"/>
      <c r="H7586" s="269"/>
      <c r="I7586" s="270" t="s">
        <v>279</v>
      </c>
      <c r="J7586" s="271">
        <v>9557</v>
      </c>
      <c r="K7586" s="272">
        <v>16144</v>
      </c>
    </row>
    <row r="7587" spans="2:11" s="256" customFormat="1" ht="26.25" customHeight="1" x14ac:dyDescent="0.2"/>
    <row r="7588" spans="2:11" s="256" customFormat="1" ht="22.5" customHeight="1" x14ac:dyDescent="0.2">
      <c r="B7588" s="257"/>
      <c r="C7588" s="258"/>
      <c r="D7588" s="258"/>
      <c r="E7588" s="258"/>
      <c r="F7588" s="258"/>
      <c r="G7588" s="259"/>
      <c r="H7588" s="260" t="s">
        <v>491</v>
      </c>
      <c r="I7588" s="261"/>
      <c r="J7588" s="262" t="s">
        <v>228</v>
      </c>
      <c r="K7588" s="262" t="s">
        <v>229</v>
      </c>
    </row>
    <row r="7589" spans="2:11" s="256" customFormat="1" ht="13.5" customHeight="1" x14ac:dyDescent="0.2">
      <c r="B7589" s="263"/>
      <c r="C7589" s="264"/>
      <c r="D7589" s="264"/>
      <c r="E7589" s="264"/>
      <c r="F7589" s="369" t="s">
        <v>230</v>
      </c>
      <c r="G7589" s="369"/>
      <c r="H7589" s="369"/>
      <c r="I7589" s="261"/>
      <c r="J7589" s="261"/>
      <c r="K7589" s="265"/>
    </row>
    <row r="7590" spans="2:11" s="256" customFormat="1" ht="13.5" customHeight="1" x14ac:dyDescent="0.2">
      <c r="B7590" s="367" t="s">
        <v>231</v>
      </c>
      <c r="C7590" s="367"/>
      <c r="D7590" s="367" t="s">
        <v>232</v>
      </c>
      <c r="E7590" s="367"/>
      <c r="F7590" s="266" t="s">
        <v>232</v>
      </c>
      <c r="G7590" s="266" t="s">
        <v>232</v>
      </c>
      <c r="H7590" s="368" t="s">
        <v>231</v>
      </c>
      <c r="I7590" s="267" t="s">
        <v>233</v>
      </c>
      <c r="J7590" s="261"/>
      <c r="K7590" s="265"/>
    </row>
    <row r="7591" spans="2:11" s="256" customFormat="1" ht="13.5" customHeight="1" x14ac:dyDescent="0.2">
      <c r="B7591" s="266" t="s">
        <v>234</v>
      </c>
      <c r="C7591" s="266" t="s">
        <v>235</v>
      </c>
      <c r="D7591" s="266" t="s">
        <v>234</v>
      </c>
      <c r="E7591" s="266" t="s">
        <v>235</v>
      </c>
      <c r="F7591" s="266" t="s">
        <v>592</v>
      </c>
      <c r="G7591" s="266" t="s">
        <v>592</v>
      </c>
      <c r="H7591" s="368"/>
      <c r="I7591" s="261"/>
      <c r="J7591" s="261"/>
      <c r="K7591" s="265"/>
    </row>
    <row r="7592" spans="2:11" s="256" customFormat="1" ht="13.5" customHeight="1" x14ac:dyDescent="0.2">
      <c r="B7592" s="268">
        <v>5</v>
      </c>
      <c r="C7592" s="268">
        <v>3.5</v>
      </c>
      <c r="D7592" s="268">
        <v>51.8</v>
      </c>
      <c r="E7592" s="268">
        <v>41.6</v>
      </c>
      <c r="F7592" s="268"/>
      <c r="G7592" s="268"/>
      <c r="H7592" s="269"/>
      <c r="I7592" s="270" t="s">
        <v>236</v>
      </c>
      <c r="J7592" s="271">
        <v>9573</v>
      </c>
      <c r="K7592" s="272">
        <v>13591</v>
      </c>
    </row>
    <row r="7593" spans="2:11" s="256" customFormat="1" ht="13.5" customHeight="1" x14ac:dyDescent="0.2">
      <c r="B7593" s="268">
        <v>3.5</v>
      </c>
      <c r="C7593" s="268">
        <v>2</v>
      </c>
      <c r="D7593" s="268">
        <v>43.3</v>
      </c>
      <c r="E7593" s="268">
        <v>33.1</v>
      </c>
      <c r="F7593" s="268"/>
      <c r="G7593" s="268"/>
      <c r="H7593" s="269"/>
      <c r="I7593" s="270" t="s">
        <v>237</v>
      </c>
      <c r="J7593" s="271">
        <v>9573</v>
      </c>
      <c r="K7593" s="272">
        <v>17726</v>
      </c>
    </row>
    <row r="7594" spans="2:11" s="256" customFormat="1" ht="13.5" customHeight="1" x14ac:dyDescent="0.2">
      <c r="B7594" s="273"/>
      <c r="C7594" s="273"/>
      <c r="D7594" s="273">
        <v>5</v>
      </c>
      <c r="E7594" s="273">
        <v>0</v>
      </c>
      <c r="F7594" s="273"/>
      <c r="G7594" s="273"/>
      <c r="H7594" s="274"/>
      <c r="I7594" s="275" t="s">
        <v>263</v>
      </c>
      <c r="J7594" s="271">
        <v>9573</v>
      </c>
      <c r="K7594" s="272">
        <v>12497</v>
      </c>
    </row>
    <row r="7595" spans="2:11" s="256" customFormat="1" ht="13.5" customHeight="1" x14ac:dyDescent="0.2">
      <c r="B7595" s="273"/>
      <c r="C7595" s="273"/>
      <c r="D7595" s="273">
        <v>3</v>
      </c>
      <c r="E7595" s="273">
        <v>0</v>
      </c>
      <c r="F7595" s="273"/>
      <c r="G7595" s="273"/>
      <c r="H7595" s="274"/>
      <c r="I7595" s="275" t="s">
        <v>265</v>
      </c>
      <c r="J7595" s="271">
        <v>9573</v>
      </c>
      <c r="K7595" s="272">
        <v>12481</v>
      </c>
    </row>
    <row r="7596" spans="2:11" s="256" customFormat="1" ht="13.5" customHeight="1" x14ac:dyDescent="0.2">
      <c r="B7596" s="268"/>
      <c r="C7596" s="268"/>
      <c r="D7596" s="268"/>
      <c r="E7596" s="268"/>
      <c r="F7596" s="268"/>
      <c r="G7596" s="268"/>
      <c r="H7596" s="269"/>
      <c r="I7596" s="270" t="s">
        <v>238</v>
      </c>
      <c r="J7596" s="271">
        <v>9573</v>
      </c>
      <c r="K7596" s="272">
        <v>13595</v>
      </c>
    </row>
    <row r="7597" spans="2:11" s="256" customFormat="1" ht="13.5" customHeight="1" x14ac:dyDescent="0.2">
      <c r="B7597" s="268"/>
      <c r="C7597" s="268"/>
      <c r="D7597" s="268">
        <v>6</v>
      </c>
      <c r="E7597" s="268">
        <v>0</v>
      </c>
      <c r="F7597" s="268"/>
      <c r="G7597" s="268"/>
      <c r="H7597" s="269"/>
      <c r="I7597" s="270" t="s">
        <v>273</v>
      </c>
      <c r="J7597" s="271">
        <v>9573</v>
      </c>
      <c r="K7597" s="272">
        <v>15584</v>
      </c>
    </row>
    <row r="7598" spans="2:11" s="256" customFormat="1" ht="13.5" customHeight="1" x14ac:dyDescent="0.2">
      <c r="B7598" s="268"/>
      <c r="C7598" s="268"/>
      <c r="D7598" s="268">
        <v>7</v>
      </c>
      <c r="E7598" s="268">
        <v>0</v>
      </c>
      <c r="F7598" s="268"/>
      <c r="G7598" s="268"/>
      <c r="H7598" s="269"/>
      <c r="I7598" s="270" t="s">
        <v>276</v>
      </c>
      <c r="J7598" s="271">
        <v>9573</v>
      </c>
      <c r="K7598" s="272">
        <v>15644</v>
      </c>
    </row>
    <row r="7599" spans="2:11" s="256" customFormat="1" ht="13.5" customHeight="1" x14ac:dyDescent="0.2">
      <c r="B7599" s="268"/>
      <c r="C7599" s="268"/>
      <c r="D7599" s="268">
        <v>28</v>
      </c>
      <c r="E7599" s="268">
        <v>23</v>
      </c>
      <c r="F7599" s="268"/>
      <c r="G7599" s="268"/>
      <c r="H7599" s="269"/>
      <c r="I7599" s="270" t="s">
        <v>239</v>
      </c>
      <c r="J7599" s="271">
        <v>9573</v>
      </c>
      <c r="K7599" s="272">
        <v>15704</v>
      </c>
    </row>
    <row r="7600" spans="2:11" s="256" customFormat="1" ht="13.5" customHeight="1" x14ac:dyDescent="0.2">
      <c r="B7600" s="268"/>
      <c r="C7600" s="268"/>
      <c r="D7600" s="268">
        <v>64</v>
      </c>
      <c r="E7600" s="268">
        <v>54</v>
      </c>
      <c r="F7600" s="268"/>
      <c r="G7600" s="268"/>
      <c r="H7600" s="269"/>
      <c r="I7600" s="270" t="s">
        <v>240</v>
      </c>
      <c r="J7600" s="271">
        <v>9573</v>
      </c>
      <c r="K7600" s="272">
        <v>15705</v>
      </c>
    </row>
    <row r="7601" spans="2:11" s="256" customFormat="1" ht="13.5" customHeight="1" x14ac:dyDescent="0.2">
      <c r="B7601" s="268"/>
      <c r="C7601" s="268"/>
      <c r="D7601" s="268"/>
      <c r="E7601" s="268"/>
      <c r="F7601" s="268"/>
      <c r="G7601" s="268"/>
      <c r="H7601" s="269"/>
      <c r="I7601" s="270" t="s">
        <v>279</v>
      </c>
      <c r="J7601" s="271">
        <v>9573</v>
      </c>
      <c r="K7601" s="272">
        <v>16144</v>
      </c>
    </row>
    <row r="7602" spans="2:11" s="256" customFormat="1" ht="26.25" customHeight="1" x14ac:dyDescent="0.2"/>
    <row r="7603" spans="2:11" s="256" customFormat="1" ht="13.5" customHeight="1" x14ac:dyDescent="0.2">
      <c r="B7603" s="257"/>
      <c r="C7603" s="258"/>
      <c r="D7603" s="258"/>
      <c r="E7603" s="258"/>
      <c r="F7603" s="258"/>
      <c r="G7603" s="259"/>
      <c r="H7603" s="260" t="s">
        <v>492</v>
      </c>
      <c r="I7603" s="261"/>
      <c r="J7603" s="262" t="s">
        <v>228</v>
      </c>
      <c r="K7603" s="262" t="s">
        <v>229</v>
      </c>
    </row>
    <row r="7604" spans="2:11" s="256" customFormat="1" ht="13.5" customHeight="1" x14ac:dyDescent="0.2">
      <c r="B7604" s="263"/>
      <c r="C7604" s="264"/>
      <c r="D7604" s="264"/>
      <c r="E7604" s="264"/>
      <c r="F7604" s="369" t="s">
        <v>729</v>
      </c>
      <c r="G7604" s="369"/>
      <c r="H7604" s="369"/>
      <c r="I7604" s="261"/>
      <c r="J7604" s="261"/>
      <c r="K7604" s="265"/>
    </row>
    <row r="7605" spans="2:11" s="256" customFormat="1" ht="13.5" customHeight="1" x14ac:dyDescent="0.2">
      <c r="B7605" s="367" t="s">
        <v>231</v>
      </c>
      <c r="C7605" s="367"/>
      <c r="D7605" s="367" t="s">
        <v>232</v>
      </c>
      <c r="E7605" s="367"/>
      <c r="F7605" s="266" t="s">
        <v>232</v>
      </c>
      <c r="G7605" s="266" t="s">
        <v>232</v>
      </c>
      <c r="H7605" s="368" t="s">
        <v>231</v>
      </c>
      <c r="I7605" s="267" t="s">
        <v>233</v>
      </c>
      <c r="J7605" s="261"/>
      <c r="K7605" s="265"/>
    </row>
    <row r="7606" spans="2:11" s="256" customFormat="1" ht="13.5" customHeight="1" x14ac:dyDescent="0.2">
      <c r="B7606" s="266" t="s">
        <v>234</v>
      </c>
      <c r="C7606" s="266" t="s">
        <v>235</v>
      </c>
      <c r="D7606" s="266" t="s">
        <v>234</v>
      </c>
      <c r="E7606" s="266" t="s">
        <v>235</v>
      </c>
      <c r="F7606" s="266" t="s">
        <v>592</v>
      </c>
      <c r="G7606" s="266" t="s">
        <v>594</v>
      </c>
      <c r="H7606" s="368"/>
      <c r="I7606" s="261"/>
      <c r="J7606" s="261"/>
      <c r="K7606" s="265"/>
    </row>
    <row r="7607" spans="2:11" s="256" customFormat="1" ht="13.5" customHeight="1" x14ac:dyDescent="0.2">
      <c r="B7607" s="268">
        <v>5.5</v>
      </c>
      <c r="C7607" s="268">
        <v>3.5</v>
      </c>
      <c r="D7607" s="268"/>
      <c r="E7607" s="268"/>
      <c r="F7607" s="268">
        <v>41.832524104016699</v>
      </c>
      <c r="G7607" s="268">
        <v>41.9026257838809</v>
      </c>
      <c r="H7607" s="269">
        <v>4.4539666109356189</v>
      </c>
      <c r="I7607" s="270" t="s">
        <v>236</v>
      </c>
      <c r="J7607" s="271">
        <v>9611</v>
      </c>
      <c r="K7607" s="272">
        <v>13591</v>
      </c>
    </row>
    <row r="7608" spans="2:11" s="256" customFormat="1" ht="13.5" customHeight="1" x14ac:dyDescent="0.2">
      <c r="B7608" s="268"/>
      <c r="C7608" s="268"/>
      <c r="D7608" s="268"/>
      <c r="E7608" s="268"/>
      <c r="F7608" s="268">
        <v>41.832524104016699</v>
      </c>
      <c r="G7608" s="268">
        <v>41.9026257838809</v>
      </c>
      <c r="H7608" s="269">
        <v>4.4539666109356189</v>
      </c>
      <c r="I7608" s="270" t="s">
        <v>250</v>
      </c>
      <c r="J7608" s="271">
        <v>9611</v>
      </c>
      <c r="K7608" s="272">
        <v>19967</v>
      </c>
    </row>
    <row r="7609" spans="2:11" s="256" customFormat="1" ht="13.5" customHeight="1" x14ac:dyDescent="0.2">
      <c r="B7609" s="273"/>
      <c r="C7609" s="273"/>
      <c r="D7609" s="273"/>
      <c r="E7609" s="273"/>
      <c r="F7609" s="273">
        <v>16.5219910613074</v>
      </c>
      <c r="G7609" s="273">
        <v>16.523495371153103</v>
      </c>
      <c r="H7609" s="274">
        <v>6.8366165999522792</v>
      </c>
      <c r="I7609" s="275" t="s">
        <v>251</v>
      </c>
      <c r="J7609" s="271">
        <v>9611</v>
      </c>
      <c r="K7609" s="272">
        <v>15744</v>
      </c>
    </row>
    <row r="7610" spans="2:11" s="256" customFormat="1" ht="13.5" customHeight="1" x14ac:dyDescent="0.2">
      <c r="B7610" s="273"/>
      <c r="C7610" s="273"/>
      <c r="D7610" s="273"/>
      <c r="E7610" s="273"/>
      <c r="F7610" s="273">
        <v>24.796231117969899</v>
      </c>
      <c r="G7610" s="273">
        <v>24.8554113894665</v>
      </c>
      <c r="H7610" s="274">
        <v>2.8742384155103502</v>
      </c>
      <c r="I7610" s="275" t="s">
        <v>252</v>
      </c>
      <c r="J7610" s="271">
        <v>9611</v>
      </c>
      <c r="K7610" s="272">
        <v>13462</v>
      </c>
    </row>
    <row r="7611" spans="2:11" s="256" customFormat="1" ht="13.5" customHeight="1" x14ac:dyDescent="0.2">
      <c r="B7611" s="273"/>
      <c r="C7611" s="273"/>
      <c r="D7611" s="273"/>
      <c r="E7611" s="273"/>
      <c r="F7611" s="273">
        <v>0</v>
      </c>
      <c r="G7611" s="273">
        <v>0</v>
      </c>
      <c r="H7611" s="274"/>
      <c r="I7611" s="275" t="s">
        <v>253</v>
      </c>
      <c r="J7611" s="271">
        <v>9611</v>
      </c>
      <c r="K7611" s="272">
        <v>15544</v>
      </c>
    </row>
    <row r="7612" spans="2:11" s="256" customFormat="1" ht="13.5" customHeight="1" x14ac:dyDescent="0.2">
      <c r="B7612" s="273"/>
      <c r="C7612" s="273"/>
      <c r="D7612" s="273"/>
      <c r="E7612" s="273"/>
      <c r="F7612" s="273">
        <v>0.22321087005381401</v>
      </c>
      <c r="G7612" s="273">
        <v>0.22238736006719001</v>
      </c>
      <c r="H7612" s="274">
        <v>4.6000000000000005</v>
      </c>
      <c r="I7612" s="275" t="s">
        <v>254</v>
      </c>
      <c r="J7612" s="271">
        <v>9611</v>
      </c>
      <c r="K7612" s="272">
        <v>12978</v>
      </c>
    </row>
    <row r="7613" spans="2:11" s="256" customFormat="1" ht="13.5" customHeight="1" x14ac:dyDescent="0.2">
      <c r="B7613" s="268">
        <v>4.5</v>
      </c>
      <c r="C7613" s="268">
        <v>2.5</v>
      </c>
      <c r="D7613" s="268"/>
      <c r="E7613" s="268"/>
      <c r="F7613" s="268">
        <v>43.253031731635296</v>
      </c>
      <c r="G7613" s="268">
        <v>43.118613439743598</v>
      </c>
      <c r="H7613" s="269">
        <v>3.6346958721899596</v>
      </c>
      <c r="I7613" s="270" t="s">
        <v>237</v>
      </c>
      <c r="J7613" s="271">
        <v>9611</v>
      </c>
      <c r="K7613" s="272">
        <v>17726</v>
      </c>
    </row>
    <row r="7614" spans="2:11" s="256" customFormat="1" ht="13.5" customHeight="1" x14ac:dyDescent="0.2">
      <c r="B7614" s="273"/>
      <c r="C7614" s="273"/>
      <c r="D7614" s="273"/>
      <c r="E7614" s="273"/>
      <c r="F7614" s="273">
        <v>1.3169141447091</v>
      </c>
      <c r="G7614" s="273">
        <v>1.13151932612893</v>
      </c>
      <c r="H7614" s="274"/>
      <c r="I7614" s="275" t="s">
        <v>255</v>
      </c>
      <c r="J7614" s="271">
        <v>9611</v>
      </c>
      <c r="K7614" s="272">
        <v>17727</v>
      </c>
    </row>
    <row r="7615" spans="2:11" s="256" customFormat="1" ht="13.5" customHeight="1" x14ac:dyDescent="0.2">
      <c r="B7615" s="268"/>
      <c r="C7615" s="268"/>
      <c r="D7615" s="268"/>
      <c r="E7615" s="268"/>
      <c r="F7615" s="268">
        <v>41.936117586926201</v>
      </c>
      <c r="G7615" s="268">
        <v>41.987094113614603</v>
      </c>
      <c r="H7615" s="269">
        <v>3.7488357277901097</v>
      </c>
      <c r="I7615" s="270" t="s">
        <v>256</v>
      </c>
      <c r="J7615" s="271">
        <v>9611</v>
      </c>
      <c r="K7615" s="272">
        <v>13592</v>
      </c>
    </row>
    <row r="7616" spans="2:11" s="256" customFormat="1" ht="13.5" customHeight="1" x14ac:dyDescent="0.2">
      <c r="B7616" s="273"/>
      <c r="C7616" s="273"/>
      <c r="D7616" s="273"/>
      <c r="E7616" s="273"/>
      <c r="F7616" s="273">
        <v>15.620355765783801</v>
      </c>
      <c r="G7616" s="273">
        <v>15.6220339696703</v>
      </c>
      <c r="H7616" s="274">
        <v>0.61501354739012493</v>
      </c>
      <c r="I7616" s="275" t="s">
        <v>257</v>
      </c>
      <c r="J7616" s="271">
        <v>9611</v>
      </c>
      <c r="K7616" s="272">
        <v>11566</v>
      </c>
    </row>
    <row r="7617" spans="2:11" s="256" customFormat="1" ht="13.5" customHeight="1" x14ac:dyDescent="0.2">
      <c r="B7617" s="273"/>
      <c r="C7617" s="273"/>
      <c r="D7617" s="273"/>
      <c r="E7617" s="273"/>
      <c r="F7617" s="273">
        <v>20.947829737279395</v>
      </c>
      <c r="G7617" s="273">
        <v>20.963910195192</v>
      </c>
      <c r="H7617" s="274">
        <v>5.8829919699594795</v>
      </c>
      <c r="I7617" s="275" t="s">
        <v>258</v>
      </c>
      <c r="J7617" s="271">
        <v>9611</v>
      </c>
      <c r="K7617" s="272">
        <v>13419</v>
      </c>
    </row>
    <row r="7618" spans="2:11" s="256" customFormat="1" ht="13.5" customHeight="1" x14ac:dyDescent="0.2">
      <c r="B7618" s="273"/>
      <c r="C7618" s="273"/>
      <c r="D7618" s="273"/>
      <c r="E7618" s="273"/>
      <c r="F7618" s="273">
        <v>0</v>
      </c>
      <c r="G7618" s="273">
        <v>0</v>
      </c>
      <c r="H7618" s="274"/>
      <c r="I7618" s="275" t="s">
        <v>259</v>
      </c>
      <c r="J7618" s="271">
        <v>9611</v>
      </c>
      <c r="K7618" s="272">
        <v>11568</v>
      </c>
    </row>
    <row r="7619" spans="2:11" s="256" customFormat="1" ht="13.5" customHeight="1" x14ac:dyDescent="0.2">
      <c r="B7619" s="273"/>
      <c r="C7619" s="273"/>
      <c r="D7619" s="273"/>
      <c r="E7619" s="273"/>
      <c r="F7619" s="273">
        <v>4.6854743366548304</v>
      </c>
      <c r="G7619" s="273">
        <v>4.6972125266789693</v>
      </c>
      <c r="H7619" s="274">
        <v>4.75024338826762</v>
      </c>
      <c r="I7619" s="275" t="s">
        <v>260</v>
      </c>
      <c r="J7619" s="271">
        <v>9611</v>
      </c>
      <c r="K7619" s="272">
        <v>12479</v>
      </c>
    </row>
    <row r="7620" spans="2:11" s="256" customFormat="1" ht="13.5" customHeight="1" x14ac:dyDescent="0.2">
      <c r="B7620" s="273"/>
      <c r="C7620" s="273"/>
      <c r="D7620" s="273"/>
      <c r="E7620" s="273"/>
      <c r="F7620" s="273">
        <v>0.380307270926246</v>
      </c>
      <c r="G7620" s="273">
        <v>0.37957671471105803</v>
      </c>
      <c r="H7620" s="274">
        <v>4.3040940873956597</v>
      </c>
      <c r="I7620" s="275" t="s">
        <v>261</v>
      </c>
      <c r="J7620" s="271">
        <v>9611</v>
      </c>
      <c r="K7620" s="272">
        <v>12480</v>
      </c>
    </row>
    <row r="7621" spans="2:11" s="256" customFormat="1" ht="13.5" customHeight="1" x14ac:dyDescent="0.2">
      <c r="B7621" s="273"/>
      <c r="C7621" s="273"/>
      <c r="D7621" s="273"/>
      <c r="E7621" s="273"/>
      <c r="F7621" s="273">
        <v>0.30215047628196101</v>
      </c>
      <c r="G7621" s="273">
        <v>0.32436070736232303</v>
      </c>
      <c r="H7621" s="274">
        <v>1.5718975268145798</v>
      </c>
      <c r="I7621" s="275" t="s">
        <v>262</v>
      </c>
      <c r="J7621" s="271">
        <v>9611</v>
      </c>
      <c r="K7621" s="272">
        <v>11578</v>
      </c>
    </row>
    <row r="7622" spans="2:11" s="256" customFormat="1" ht="13.5" customHeight="1" x14ac:dyDescent="0.2">
      <c r="B7622" s="273"/>
      <c r="C7622" s="273"/>
      <c r="D7622" s="273"/>
      <c r="E7622" s="273"/>
      <c r="F7622" s="273">
        <v>0</v>
      </c>
      <c r="G7622" s="273">
        <v>0</v>
      </c>
      <c r="H7622" s="274"/>
      <c r="I7622" s="275" t="s">
        <v>263</v>
      </c>
      <c r="J7622" s="271">
        <v>9611</v>
      </c>
      <c r="K7622" s="272">
        <v>12497</v>
      </c>
    </row>
    <row r="7623" spans="2:11" s="256" customFormat="1" ht="13.5" customHeight="1" x14ac:dyDescent="0.2">
      <c r="B7623" s="273"/>
      <c r="C7623" s="273"/>
      <c r="D7623" s="273"/>
      <c r="E7623" s="273"/>
      <c r="F7623" s="273">
        <v>0</v>
      </c>
      <c r="G7623" s="273">
        <v>0</v>
      </c>
      <c r="H7623" s="274"/>
      <c r="I7623" s="275" t="s">
        <v>264</v>
      </c>
      <c r="J7623" s="271">
        <v>9611</v>
      </c>
      <c r="K7623" s="272">
        <v>15546</v>
      </c>
    </row>
    <row r="7624" spans="2:11" s="256" customFormat="1" ht="13.5" customHeight="1" x14ac:dyDescent="0.2">
      <c r="B7624" s="273"/>
      <c r="C7624" s="273"/>
      <c r="D7624" s="273">
        <v>4</v>
      </c>
      <c r="E7624" s="273">
        <v>0</v>
      </c>
      <c r="F7624" s="273">
        <v>0</v>
      </c>
      <c r="G7624" s="273">
        <v>0</v>
      </c>
      <c r="H7624" s="274"/>
      <c r="I7624" s="275" t="s">
        <v>265</v>
      </c>
      <c r="J7624" s="271">
        <v>9611</v>
      </c>
      <c r="K7624" s="272">
        <v>12481</v>
      </c>
    </row>
    <row r="7625" spans="2:11" s="256" customFormat="1" ht="13.5" customHeight="1" x14ac:dyDescent="0.2">
      <c r="B7625" s="268"/>
      <c r="C7625" s="268"/>
      <c r="D7625" s="268"/>
      <c r="E7625" s="268"/>
      <c r="F7625" s="268">
        <v>14.914444164348</v>
      </c>
      <c r="G7625" s="268">
        <v>14.978760776375498</v>
      </c>
      <c r="H7625" s="269">
        <v>3.0942259107331798</v>
      </c>
      <c r="I7625" s="270" t="s">
        <v>266</v>
      </c>
      <c r="J7625" s="271">
        <v>9611</v>
      </c>
      <c r="K7625" s="272">
        <v>13594</v>
      </c>
    </row>
    <row r="7626" spans="2:11" s="256" customFormat="1" ht="13.5" customHeight="1" x14ac:dyDescent="0.2">
      <c r="B7626" s="273"/>
      <c r="C7626" s="273"/>
      <c r="D7626" s="273"/>
      <c r="E7626" s="273"/>
      <c r="F7626" s="273">
        <v>1.52397100937317</v>
      </c>
      <c r="G7626" s="273">
        <v>1.53050684253238</v>
      </c>
      <c r="H7626" s="274">
        <v>0.39018324570782598</v>
      </c>
      <c r="I7626" s="275" t="s">
        <v>267</v>
      </c>
      <c r="J7626" s="271">
        <v>9611</v>
      </c>
      <c r="K7626" s="272">
        <v>15609</v>
      </c>
    </row>
    <row r="7627" spans="2:11" s="256" customFormat="1" ht="13.5" customHeight="1" x14ac:dyDescent="0.2">
      <c r="B7627" s="273"/>
      <c r="C7627" s="273"/>
      <c r="D7627" s="273"/>
      <c r="E7627" s="273"/>
      <c r="F7627" s="273">
        <v>11.598455516968398</v>
      </c>
      <c r="G7627" s="273">
        <v>12.447072190385498</v>
      </c>
      <c r="H7627" s="274">
        <v>3.7623379169527102</v>
      </c>
      <c r="I7627" s="275" t="s">
        <v>268</v>
      </c>
      <c r="J7627" s="271">
        <v>9611</v>
      </c>
      <c r="K7627" s="272">
        <v>11524</v>
      </c>
    </row>
    <row r="7628" spans="2:11" s="256" customFormat="1" ht="13.5" customHeight="1" x14ac:dyDescent="0.2">
      <c r="B7628" s="273"/>
      <c r="C7628" s="273"/>
      <c r="D7628" s="273"/>
      <c r="E7628" s="273"/>
      <c r="F7628" s="273">
        <v>0.46010969377678601</v>
      </c>
      <c r="G7628" s="273">
        <v>0.45568245538806401</v>
      </c>
      <c r="H7628" s="274">
        <v>4.1657949811797597</v>
      </c>
      <c r="I7628" s="275" t="s">
        <v>269</v>
      </c>
      <c r="J7628" s="271">
        <v>9611</v>
      </c>
      <c r="K7628" s="272">
        <v>15745</v>
      </c>
    </row>
    <row r="7629" spans="2:11" s="256" customFormat="1" ht="13.5" customHeight="1" x14ac:dyDescent="0.2">
      <c r="B7629" s="273"/>
      <c r="C7629" s="273"/>
      <c r="D7629" s="273"/>
      <c r="E7629" s="273"/>
      <c r="F7629" s="273">
        <v>0</v>
      </c>
      <c r="G7629" s="273">
        <v>0</v>
      </c>
      <c r="H7629" s="274"/>
      <c r="I7629" s="275" t="s">
        <v>270</v>
      </c>
      <c r="J7629" s="271">
        <v>9611</v>
      </c>
      <c r="K7629" s="272">
        <v>15545</v>
      </c>
    </row>
    <row r="7630" spans="2:11" s="256" customFormat="1" ht="13.5" customHeight="1" x14ac:dyDescent="0.2">
      <c r="B7630" s="268"/>
      <c r="C7630" s="268"/>
      <c r="D7630" s="268">
        <v>0</v>
      </c>
      <c r="E7630" s="268">
        <v>0</v>
      </c>
      <c r="F7630" s="268">
        <v>0</v>
      </c>
      <c r="G7630" s="268">
        <v>0</v>
      </c>
      <c r="H7630" s="269"/>
      <c r="I7630" s="270" t="s">
        <v>238</v>
      </c>
      <c r="J7630" s="271">
        <v>9611</v>
      </c>
      <c r="K7630" s="272">
        <v>13595</v>
      </c>
    </row>
    <row r="7631" spans="2:11" s="256" customFormat="1" ht="13.5" customHeight="1" x14ac:dyDescent="0.2">
      <c r="B7631" s="273"/>
      <c r="C7631" s="273"/>
      <c r="D7631" s="273"/>
      <c r="E7631" s="273"/>
      <c r="F7631" s="273">
        <v>0</v>
      </c>
      <c r="G7631" s="273">
        <v>0</v>
      </c>
      <c r="H7631" s="274"/>
      <c r="I7631" s="275" t="s">
        <v>271</v>
      </c>
      <c r="J7631" s="271">
        <v>9611</v>
      </c>
      <c r="K7631" s="272">
        <v>15610</v>
      </c>
    </row>
    <row r="7632" spans="2:11" s="256" customFormat="1" ht="13.5" customHeight="1" x14ac:dyDescent="0.2">
      <c r="B7632" s="273"/>
      <c r="C7632" s="273"/>
      <c r="D7632" s="273"/>
      <c r="E7632" s="273"/>
      <c r="F7632" s="273">
        <v>0</v>
      </c>
      <c r="G7632" s="273">
        <v>0</v>
      </c>
      <c r="H7632" s="274"/>
      <c r="I7632" s="275" t="s">
        <v>246</v>
      </c>
      <c r="J7632" s="271">
        <v>9611</v>
      </c>
      <c r="K7632" s="272">
        <v>15611</v>
      </c>
    </row>
    <row r="7633" spans="2:11" s="256" customFormat="1" ht="13.5" customHeight="1" x14ac:dyDescent="0.2">
      <c r="B7633" s="273"/>
      <c r="C7633" s="273"/>
      <c r="D7633" s="273"/>
      <c r="E7633" s="273"/>
      <c r="F7633" s="273">
        <v>0</v>
      </c>
      <c r="G7633" s="273">
        <v>0</v>
      </c>
      <c r="H7633" s="274"/>
      <c r="I7633" s="275" t="s">
        <v>272</v>
      </c>
      <c r="J7633" s="271">
        <v>9611</v>
      </c>
      <c r="K7633" s="272">
        <v>15608</v>
      </c>
    </row>
    <row r="7634" spans="2:11" s="256" customFormat="1" ht="13.5" customHeight="1" x14ac:dyDescent="0.2">
      <c r="B7634" s="268"/>
      <c r="C7634" s="268"/>
      <c r="D7634" s="268">
        <v>0</v>
      </c>
      <c r="E7634" s="268">
        <v>0</v>
      </c>
      <c r="F7634" s="268">
        <v>0</v>
      </c>
      <c r="G7634" s="268">
        <v>0</v>
      </c>
      <c r="H7634" s="269"/>
      <c r="I7634" s="270" t="s">
        <v>273</v>
      </c>
      <c r="J7634" s="271">
        <v>9611</v>
      </c>
      <c r="K7634" s="272">
        <v>15584</v>
      </c>
    </row>
    <row r="7635" spans="2:11" s="256" customFormat="1" ht="13.5" customHeight="1" x14ac:dyDescent="0.2">
      <c r="B7635" s="268"/>
      <c r="C7635" s="268"/>
      <c r="D7635" s="268"/>
      <c r="E7635" s="268"/>
      <c r="F7635" s="268">
        <v>0</v>
      </c>
      <c r="G7635" s="268">
        <v>0</v>
      </c>
      <c r="H7635" s="269"/>
      <c r="I7635" s="270" t="s">
        <v>274</v>
      </c>
      <c r="J7635" s="271">
        <v>9611</v>
      </c>
      <c r="K7635" s="272">
        <v>17728</v>
      </c>
    </row>
    <row r="7636" spans="2:11" s="256" customFormat="1" ht="13.5" customHeight="1" x14ac:dyDescent="0.2">
      <c r="B7636" s="268"/>
      <c r="C7636" s="268"/>
      <c r="D7636" s="268"/>
      <c r="E7636" s="268"/>
      <c r="F7636" s="268">
        <v>-6.6104349022125097</v>
      </c>
      <c r="G7636" s="268">
        <v>-6.6530640772982892</v>
      </c>
      <c r="H7636" s="269"/>
      <c r="I7636" s="270" t="s">
        <v>275</v>
      </c>
      <c r="J7636" s="271">
        <v>9611</v>
      </c>
      <c r="K7636" s="272">
        <v>15624</v>
      </c>
    </row>
    <row r="7637" spans="2:11" s="256" customFormat="1" ht="13.5" customHeight="1" x14ac:dyDescent="0.2">
      <c r="B7637" s="268"/>
      <c r="C7637" s="268"/>
      <c r="D7637" s="268">
        <v>10</v>
      </c>
      <c r="E7637" s="268">
        <v>1</v>
      </c>
      <c r="F7637" s="268">
        <v>2.6488220889387302</v>
      </c>
      <c r="G7637" s="268">
        <v>1.67701861419849</v>
      </c>
      <c r="H7637" s="269"/>
      <c r="I7637" s="270" t="s">
        <v>276</v>
      </c>
      <c r="J7637" s="271">
        <v>9611</v>
      </c>
      <c r="K7637" s="272">
        <v>15644</v>
      </c>
    </row>
    <row r="7638" spans="2:11" s="256" customFormat="1" ht="13.5" customHeight="1" x14ac:dyDescent="0.2">
      <c r="B7638" s="268"/>
      <c r="C7638" s="268"/>
      <c r="D7638" s="268">
        <v>43</v>
      </c>
      <c r="E7638" s="268">
        <v>37</v>
      </c>
      <c r="F7638" s="268">
        <v>42.513819467263694</v>
      </c>
      <c r="G7638" s="268">
        <v>43.460647647186605</v>
      </c>
      <c r="H7638" s="269">
        <v>3.34626203927946</v>
      </c>
      <c r="I7638" s="270" t="s">
        <v>239</v>
      </c>
      <c r="J7638" s="271">
        <v>9611</v>
      </c>
      <c r="K7638" s="272">
        <v>15704</v>
      </c>
    </row>
    <row r="7639" spans="2:11" s="256" customFormat="1" ht="13.5" customHeight="1" x14ac:dyDescent="0.2">
      <c r="B7639" s="268"/>
      <c r="C7639" s="268"/>
      <c r="D7639" s="268"/>
      <c r="E7639" s="268"/>
      <c r="F7639" s="268">
        <v>0.816452401021317</v>
      </c>
      <c r="G7639" s="268">
        <v>0.84807973062361197</v>
      </c>
      <c r="H7639" s="269">
        <v>3.1487650725106202</v>
      </c>
      <c r="I7639" s="270" t="s">
        <v>277</v>
      </c>
      <c r="J7639" s="271">
        <v>9611</v>
      </c>
      <c r="K7639" s="272">
        <v>15749</v>
      </c>
    </row>
    <row r="7640" spans="2:11" s="256" customFormat="1" ht="13.5" customHeight="1" x14ac:dyDescent="0.2">
      <c r="B7640" s="268"/>
      <c r="C7640" s="268"/>
      <c r="D7640" s="268"/>
      <c r="E7640" s="268"/>
      <c r="F7640" s="268">
        <v>100</v>
      </c>
      <c r="G7640" s="268">
        <v>100</v>
      </c>
      <c r="H7640" s="269">
        <v>3.89680941082635</v>
      </c>
      <c r="I7640" s="270" t="s">
        <v>278</v>
      </c>
      <c r="J7640" s="271">
        <v>9611</v>
      </c>
      <c r="K7640" s="272">
        <v>11258</v>
      </c>
    </row>
    <row r="7641" spans="2:11" s="256" customFormat="1" ht="13.5" customHeight="1" x14ac:dyDescent="0.2">
      <c r="B7641" s="268"/>
      <c r="C7641" s="268"/>
      <c r="D7641" s="268">
        <v>60</v>
      </c>
      <c r="E7641" s="268">
        <v>50</v>
      </c>
      <c r="F7641" s="268">
        <v>54.614147573743793</v>
      </c>
      <c r="G7641" s="268">
        <v>54.639946378547791</v>
      </c>
      <c r="H7641" s="269">
        <v>4.5115011732007302</v>
      </c>
      <c r="I7641" s="270" t="s">
        <v>240</v>
      </c>
      <c r="J7641" s="271">
        <v>9611</v>
      </c>
      <c r="K7641" s="272">
        <v>15705</v>
      </c>
    </row>
    <row r="7642" spans="2:11" s="256" customFormat="1" ht="13.5" customHeight="1" x14ac:dyDescent="0.2">
      <c r="B7642" s="268"/>
      <c r="C7642" s="268"/>
      <c r="D7642" s="268"/>
      <c r="E7642" s="268"/>
      <c r="F7642" s="268">
        <v>8.0894815418480395</v>
      </c>
      <c r="G7642" s="268">
        <v>8.1146769271197687</v>
      </c>
      <c r="H7642" s="269">
        <v>3.1569957352709501</v>
      </c>
      <c r="I7642" s="270" t="s">
        <v>279</v>
      </c>
      <c r="J7642" s="271">
        <v>9611</v>
      </c>
      <c r="K7642" s="272">
        <v>16144</v>
      </c>
    </row>
    <row r="7643" spans="2:11" s="256" customFormat="1" ht="13.5" customHeight="1" x14ac:dyDescent="0.2">
      <c r="B7643" s="273"/>
      <c r="C7643" s="273"/>
      <c r="D7643" s="273"/>
      <c r="E7643" s="273"/>
      <c r="F7643" s="273">
        <v>1.33190794422963</v>
      </c>
      <c r="G7643" s="273">
        <v>0.54549928806955605</v>
      </c>
      <c r="H7643" s="274"/>
      <c r="I7643" s="275" t="s">
        <v>508</v>
      </c>
      <c r="J7643" s="271">
        <v>9611</v>
      </c>
      <c r="K7643" s="272">
        <v>12755</v>
      </c>
    </row>
    <row r="7644" spans="2:11" s="256" customFormat="1" ht="13.5" customHeight="1" x14ac:dyDescent="0.2">
      <c r="B7644" s="273"/>
      <c r="C7644" s="273"/>
      <c r="D7644" s="273"/>
      <c r="E7644" s="273"/>
      <c r="F7644" s="273">
        <v>0.29109105468554303</v>
      </c>
      <c r="G7644" s="273">
        <v>0.30133166319409899</v>
      </c>
      <c r="H7644" s="274">
        <v>3.67272438590485</v>
      </c>
      <c r="I7644" s="275" t="s">
        <v>509</v>
      </c>
      <c r="J7644" s="271">
        <v>9611</v>
      </c>
      <c r="K7644" s="272">
        <v>12359</v>
      </c>
    </row>
    <row r="7645" spans="2:11" s="256" customFormat="1" ht="26.25" customHeight="1" x14ac:dyDescent="0.2"/>
    <row r="7646" spans="2:11" s="256" customFormat="1" ht="22.5" customHeight="1" x14ac:dyDescent="0.2">
      <c r="B7646" s="257"/>
      <c r="C7646" s="258"/>
      <c r="D7646" s="258"/>
      <c r="E7646" s="258"/>
      <c r="F7646" s="258"/>
      <c r="G7646" s="259"/>
      <c r="H7646" s="260" t="s">
        <v>493</v>
      </c>
      <c r="I7646" s="261"/>
      <c r="J7646" s="262" t="s">
        <v>228</v>
      </c>
      <c r="K7646" s="262" t="s">
        <v>229</v>
      </c>
    </row>
    <row r="7647" spans="2:11" s="256" customFormat="1" ht="13.5" customHeight="1" x14ac:dyDescent="0.2">
      <c r="B7647" s="263"/>
      <c r="C7647" s="264"/>
      <c r="D7647" s="264"/>
      <c r="E7647" s="264"/>
      <c r="F7647" s="369" t="s">
        <v>730</v>
      </c>
      <c r="G7647" s="369"/>
      <c r="H7647" s="369"/>
      <c r="I7647" s="261"/>
      <c r="J7647" s="261"/>
      <c r="K7647" s="265"/>
    </row>
    <row r="7648" spans="2:11" s="256" customFormat="1" ht="13.5" customHeight="1" x14ac:dyDescent="0.2">
      <c r="B7648" s="367" t="s">
        <v>231</v>
      </c>
      <c r="C7648" s="367"/>
      <c r="D7648" s="367" t="s">
        <v>232</v>
      </c>
      <c r="E7648" s="367"/>
      <c r="F7648" s="266" t="s">
        <v>232</v>
      </c>
      <c r="G7648" s="266" t="s">
        <v>232</v>
      </c>
      <c r="H7648" s="368" t="s">
        <v>231</v>
      </c>
      <c r="I7648" s="267" t="s">
        <v>233</v>
      </c>
      <c r="J7648" s="261"/>
      <c r="K7648" s="265"/>
    </row>
    <row r="7649" spans="2:11" s="256" customFormat="1" ht="13.5" customHeight="1" x14ac:dyDescent="0.2">
      <c r="B7649" s="266" t="s">
        <v>234</v>
      </c>
      <c r="C7649" s="266" t="s">
        <v>235</v>
      </c>
      <c r="D7649" s="266" t="s">
        <v>234</v>
      </c>
      <c r="E7649" s="266" t="s">
        <v>235</v>
      </c>
      <c r="F7649" s="266" t="s">
        <v>592</v>
      </c>
      <c r="G7649" s="266" t="s">
        <v>594</v>
      </c>
      <c r="H7649" s="368"/>
      <c r="I7649" s="261"/>
      <c r="J7649" s="261"/>
      <c r="K7649" s="265"/>
    </row>
    <row r="7650" spans="2:11" s="256" customFormat="1" ht="13.5" customHeight="1" x14ac:dyDescent="0.2">
      <c r="B7650" s="268">
        <v>5.5</v>
      </c>
      <c r="C7650" s="268">
        <v>3.5</v>
      </c>
      <c r="D7650" s="268"/>
      <c r="E7650" s="268"/>
      <c r="F7650" s="268">
        <v>37.298834310268305</v>
      </c>
      <c r="G7650" s="268">
        <v>37.847807668719696</v>
      </c>
      <c r="H7650" s="269">
        <v>4.6865738594526896</v>
      </c>
      <c r="I7650" s="270" t="s">
        <v>236</v>
      </c>
      <c r="J7650" s="271">
        <v>9638</v>
      </c>
      <c r="K7650" s="272">
        <v>13591</v>
      </c>
    </row>
    <row r="7651" spans="2:11" s="256" customFormat="1" ht="13.5" customHeight="1" x14ac:dyDescent="0.2">
      <c r="B7651" s="268"/>
      <c r="C7651" s="268"/>
      <c r="D7651" s="268"/>
      <c r="E7651" s="268"/>
      <c r="F7651" s="268">
        <v>37.298834310268305</v>
      </c>
      <c r="G7651" s="268">
        <v>37.847807668719696</v>
      </c>
      <c r="H7651" s="269">
        <v>4.6865738594526896</v>
      </c>
      <c r="I7651" s="270" t="s">
        <v>250</v>
      </c>
      <c r="J7651" s="271">
        <v>9638</v>
      </c>
      <c r="K7651" s="272">
        <v>19967</v>
      </c>
    </row>
    <row r="7652" spans="2:11" s="256" customFormat="1" ht="13.5" customHeight="1" x14ac:dyDescent="0.2">
      <c r="B7652" s="273"/>
      <c r="C7652" s="273"/>
      <c r="D7652" s="273"/>
      <c r="E7652" s="273"/>
      <c r="F7652" s="273">
        <v>19.739629747843402</v>
      </c>
      <c r="G7652" s="273">
        <v>20.0626524469053</v>
      </c>
      <c r="H7652" s="274">
        <v>4.9744159475965697</v>
      </c>
      <c r="I7652" s="275" t="s">
        <v>251</v>
      </c>
      <c r="J7652" s="271">
        <v>9638</v>
      </c>
      <c r="K7652" s="272">
        <v>15744</v>
      </c>
    </row>
    <row r="7653" spans="2:11" s="256" customFormat="1" ht="13.5" customHeight="1" x14ac:dyDescent="0.2">
      <c r="B7653" s="273"/>
      <c r="C7653" s="273"/>
      <c r="D7653" s="273"/>
      <c r="E7653" s="273"/>
      <c r="F7653" s="273">
        <v>17.559204562424899</v>
      </c>
      <c r="G7653" s="273">
        <v>17.785155221814399</v>
      </c>
      <c r="H7653" s="274">
        <v>4.362988800368349</v>
      </c>
      <c r="I7653" s="275" t="s">
        <v>252</v>
      </c>
      <c r="J7653" s="271">
        <v>9638</v>
      </c>
      <c r="K7653" s="272">
        <v>13462</v>
      </c>
    </row>
    <row r="7654" spans="2:11" s="256" customFormat="1" ht="13.5" customHeight="1" x14ac:dyDescent="0.2">
      <c r="B7654" s="273"/>
      <c r="C7654" s="273"/>
      <c r="D7654" s="273"/>
      <c r="E7654" s="273"/>
      <c r="F7654" s="273">
        <v>0</v>
      </c>
      <c r="G7654" s="273">
        <v>0</v>
      </c>
      <c r="H7654" s="274"/>
      <c r="I7654" s="275" t="s">
        <v>253</v>
      </c>
      <c r="J7654" s="271">
        <v>9638</v>
      </c>
      <c r="K7654" s="272">
        <v>15544</v>
      </c>
    </row>
    <row r="7655" spans="2:11" s="256" customFormat="1" ht="13.5" customHeight="1" x14ac:dyDescent="0.2">
      <c r="B7655" s="273"/>
      <c r="C7655" s="273"/>
      <c r="D7655" s="273"/>
      <c r="E7655" s="273"/>
      <c r="F7655" s="273">
        <v>0</v>
      </c>
      <c r="G7655" s="273">
        <v>0</v>
      </c>
      <c r="H7655" s="274"/>
      <c r="I7655" s="275" t="s">
        <v>254</v>
      </c>
      <c r="J7655" s="271">
        <v>9638</v>
      </c>
      <c r="K7655" s="272">
        <v>12978</v>
      </c>
    </row>
    <row r="7656" spans="2:11" s="256" customFormat="1" ht="13.5" customHeight="1" x14ac:dyDescent="0.2">
      <c r="B7656" s="268">
        <v>4.5</v>
      </c>
      <c r="C7656" s="268">
        <v>2.5</v>
      </c>
      <c r="D7656" s="268"/>
      <c r="E7656" s="268"/>
      <c r="F7656" s="268">
        <v>44.666295748885197</v>
      </c>
      <c r="G7656" s="268">
        <v>44.664427721802994</v>
      </c>
      <c r="H7656" s="269">
        <v>2.9897442015349602</v>
      </c>
      <c r="I7656" s="270" t="s">
        <v>237</v>
      </c>
      <c r="J7656" s="271">
        <v>9638</v>
      </c>
      <c r="K7656" s="272">
        <v>17726</v>
      </c>
    </row>
    <row r="7657" spans="2:11" s="256" customFormat="1" ht="13.5" customHeight="1" x14ac:dyDescent="0.2">
      <c r="B7657" s="273"/>
      <c r="C7657" s="273"/>
      <c r="D7657" s="273"/>
      <c r="E7657" s="273"/>
      <c r="F7657" s="273">
        <v>8.6825600845768598</v>
      </c>
      <c r="G7657" s="273">
        <v>10.057458197105499</v>
      </c>
      <c r="H7657" s="274"/>
      <c r="I7657" s="275" t="s">
        <v>255</v>
      </c>
      <c r="J7657" s="271">
        <v>9638</v>
      </c>
      <c r="K7657" s="272">
        <v>17727</v>
      </c>
    </row>
    <row r="7658" spans="2:11" s="256" customFormat="1" ht="13.5" customHeight="1" x14ac:dyDescent="0.2">
      <c r="B7658" s="268"/>
      <c r="C7658" s="268"/>
      <c r="D7658" s="268"/>
      <c r="E7658" s="268"/>
      <c r="F7658" s="268">
        <v>35.983735664308398</v>
      </c>
      <c r="G7658" s="268">
        <v>34.606969524697497</v>
      </c>
      <c r="H7658" s="269">
        <v>3.7111432777595597</v>
      </c>
      <c r="I7658" s="270" t="s">
        <v>256</v>
      </c>
      <c r="J7658" s="271">
        <v>9638</v>
      </c>
      <c r="K7658" s="272">
        <v>13592</v>
      </c>
    </row>
    <row r="7659" spans="2:11" s="256" customFormat="1" ht="13.5" customHeight="1" x14ac:dyDescent="0.2">
      <c r="B7659" s="273"/>
      <c r="C7659" s="273"/>
      <c r="D7659" s="273"/>
      <c r="E7659" s="273"/>
      <c r="F7659" s="273">
        <v>11.857648790853698</v>
      </c>
      <c r="G7659" s="273">
        <v>10.393259820001099</v>
      </c>
      <c r="H7659" s="274">
        <v>0.63168605569118796</v>
      </c>
      <c r="I7659" s="275" t="s">
        <v>257</v>
      </c>
      <c r="J7659" s="271">
        <v>9638</v>
      </c>
      <c r="K7659" s="272">
        <v>11566</v>
      </c>
    </row>
    <row r="7660" spans="2:11" s="256" customFormat="1" ht="13.5" customHeight="1" x14ac:dyDescent="0.2">
      <c r="B7660" s="273"/>
      <c r="C7660" s="273"/>
      <c r="D7660" s="273"/>
      <c r="E7660" s="273"/>
      <c r="F7660" s="273">
        <v>16.638375595591199</v>
      </c>
      <c r="G7660" s="273">
        <v>16.930401743873698</v>
      </c>
      <c r="H7660" s="274">
        <v>5.6898982925251689</v>
      </c>
      <c r="I7660" s="275" t="s">
        <v>258</v>
      </c>
      <c r="J7660" s="271">
        <v>9638</v>
      </c>
      <c r="K7660" s="272">
        <v>13419</v>
      </c>
    </row>
    <row r="7661" spans="2:11" s="256" customFormat="1" ht="13.5" customHeight="1" x14ac:dyDescent="0.2">
      <c r="B7661" s="273"/>
      <c r="C7661" s="273"/>
      <c r="D7661" s="273"/>
      <c r="E7661" s="273"/>
      <c r="F7661" s="273">
        <v>0</v>
      </c>
      <c r="G7661" s="273">
        <v>0</v>
      </c>
      <c r="H7661" s="274"/>
      <c r="I7661" s="275" t="s">
        <v>259</v>
      </c>
      <c r="J7661" s="271">
        <v>9638</v>
      </c>
      <c r="K7661" s="272">
        <v>11568</v>
      </c>
    </row>
    <row r="7662" spans="2:11" s="256" customFormat="1" ht="13.5" customHeight="1" x14ac:dyDescent="0.2">
      <c r="B7662" s="273"/>
      <c r="C7662" s="273"/>
      <c r="D7662" s="273"/>
      <c r="E7662" s="273"/>
      <c r="F7662" s="273">
        <v>6.7230538036538494</v>
      </c>
      <c r="G7662" s="273">
        <v>6.5076094571865797</v>
      </c>
      <c r="H7662" s="274">
        <v>4.1702512870307196</v>
      </c>
      <c r="I7662" s="275" t="s">
        <v>260</v>
      </c>
      <c r="J7662" s="271">
        <v>9638</v>
      </c>
      <c r="K7662" s="272">
        <v>12479</v>
      </c>
    </row>
    <row r="7663" spans="2:11" s="256" customFormat="1" ht="13.5" customHeight="1" x14ac:dyDescent="0.2">
      <c r="B7663" s="273"/>
      <c r="C7663" s="273"/>
      <c r="D7663" s="273"/>
      <c r="E7663" s="273"/>
      <c r="F7663" s="273">
        <v>0.76465747420953312</v>
      </c>
      <c r="G7663" s="273">
        <v>0.77569850363613513</v>
      </c>
      <c r="H7663" s="274">
        <v>4.3718903801389599</v>
      </c>
      <c r="I7663" s="275" t="s">
        <v>261</v>
      </c>
      <c r="J7663" s="271">
        <v>9638</v>
      </c>
      <c r="K7663" s="272">
        <v>12480</v>
      </c>
    </row>
    <row r="7664" spans="2:11" s="256" customFormat="1" ht="13.5" customHeight="1" x14ac:dyDescent="0.2">
      <c r="B7664" s="273"/>
      <c r="C7664" s="273"/>
      <c r="D7664" s="273"/>
      <c r="E7664" s="273"/>
      <c r="F7664" s="273">
        <v>0</v>
      </c>
      <c r="G7664" s="273">
        <v>0</v>
      </c>
      <c r="H7664" s="274"/>
      <c r="I7664" s="275" t="s">
        <v>262</v>
      </c>
      <c r="J7664" s="271">
        <v>9638</v>
      </c>
      <c r="K7664" s="272">
        <v>11578</v>
      </c>
    </row>
    <row r="7665" spans="2:11" s="256" customFormat="1" ht="13.5" customHeight="1" x14ac:dyDescent="0.2">
      <c r="B7665" s="273"/>
      <c r="C7665" s="273"/>
      <c r="D7665" s="273"/>
      <c r="E7665" s="273"/>
      <c r="F7665" s="273">
        <v>0</v>
      </c>
      <c r="G7665" s="273">
        <v>0</v>
      </c>
      <c r="H7665" s="274"/>
      <c r="I7665" s="275" t="s">
        <v>263</v>
      </c>
      <c r="J7665" s="271">
        <v>9638</v>
      </c>
      <c r="K7665" s="272">
        <v>12497</v>
      </c>
    </row>
    <row r="7666" spans="2:11" s="256" customFormat="1" ht="13.5" customHeight="1" x14ac:dyDescent="0.2">
      <c r="B7666" s="273"/>
      <c r="C7666" s="273"/>
      <c r="D7666" s="273"/>
      <c r="E7666" s="273"/>
      <c r="F7666" s="273">
        <v>0</v>
      </c>
      <c r="G7666" s="273">
        <v>0</v>
      </c>
      <c r="H7666" s="274"/>
      <c r="I7666" s="275" t="s">
        <v>264</v>
      </c>
      <c r="J7666" s="271">
        <v>9638</v>
      </c>
      <c r="K7666" s="272">
        <v>15546</v>
      </c>
    </row>
    <row r="7667" spans="2:11" s="256" customFormat="1" ht="13.5" customHeight="1" x14ac:dyDescent="0.2">
      <c r="B7667" s="273"/>
      <c r="C7667" s="273"/>
      <c r="D7667" s="273">
        <v>2</v>
      </c>
      <c r="E7667" s="273">
        <v>0</v>
      </c>
      <c r="F7667" s="273">
        <v>0</v>
      </c>
      <c r="G7667" s="273">
        <v>0</v>
      </c>
      <c r="H7667" s="274"/>
      <c r="I7667" s="275" t="s">
        <v>265</v>
      </c>
      <c r="J7667" s="271">
        <v>9638</v>
      </c>
      <c r="K7667" s="272">
        <v>12481</v>
      </c>
    </row>
    <row r="7668" spans="2:11" s="256" customFormat="1" ht="13.5" customHeight="1" x14ac:dyDescent="0.2">
      <c r="B7668" s="268"/>
      <c r="C7668" s="268"/>
      <c r="D7668" s="268"/>
      <c r="E7668" s="268"/>
      <c r="F7668" s="268">
        <v>9.1458814509073001</v>
      </c>
      <c r="G7668" s="268">
        <v>9.3389924540093201</v>
      </c>
      <c r="H7668" s="269">
        <v>2.9428538861573803</v>
      </c>
      <c r="I7668" s="270" t="s">
        <v>266</v>
      </c>
      <c r="J7668" s="271">
        <v>9638</v>
      </c>
      <c r="K7668" s="272">
        <v>13594</v>
      </c>
    </row>
    <row r="7669" spans="2:11" s="256" customFormat="1" ht="13.5" customHeight="1" x14ac:dyDescent="0.2">
      <c r="B7669" s="273"/>
      <c r="C7669" s="273"/>
      <c r="D7669" s="273"/>
      <c r="E7669" s="273"/>
      <c r="F7669" s="273">
        <v>0.84002909190056607</v>
      </c>
      <c r="G7669" s="273">
        <v>0.85730876268768608</v>
      </c>
      <c r="H7669" s="274">
        <v>0.70633957994515295</v>
      </c>
      <c r="I7669" s="275" t="s">
        <v>267</v>
      </c>
      <c r="J7669" s="271">
        <v>9638</v>
      </c>
      <c r="K7669" s="272">
        <v>15609</v>
      </c>
    </row>
    <row r="7670" spans="2:11" s="256" customFormat="1" ht="13.5" customHeight="1" x14ac:dyDescent="0.2">
      <c r="B7670" s="273"/>
      <c r="C7670" s="273"/>
      <c r="D7670" s="273"/>
      <c r="E7670" s="273"/>
      <c r="F7670" s="273">
        <v>6.8959153889452693</v>
      </c>
      <c r="G7670" s="273">
        <v>7.0485188918982296</v>
      </c>
      <c r="H7670" s="274">
        <v>3.2892776913125599</v>
      </c>
      <c r="I7670" s="275" t="s">
        <v>268</v>
      </c>
      <c r="J7670" s="271">
        <v>9638</v>
      </c>
      <c r="K7670" s="272">
        <v>11524</v>
      </c>
    </row>
    <row r="7671" spans="2:11" s="256" customFormat="1" ht="13.5" customHeight="1" x14ac:dyDescent="0.2">
      <c r="B7671" s="273"/>
      <c r="C7671" s="273"/>
      <c r="D7671" s="273"/>
      <c r="E7671" s="273"/>
      <c r="F7671" s="273">
        <v>0.940759282370353</v>
      </c>
      <c r="G7671" s="273">
        <v>0.95309812902944502</v>
      </c>
      <c r="H7671" s="274">
        <v>3.8682226073993897</v>
      </c>
      <c r="I7671" s="275" t="s">
        <v>269</v>
      </c>
      <c r="J7671" s="271">
        <v>9638</v>
      </c>
      <c r="K7671" s="272">
        <v>15745</v>
      </c>
    </row>
    <row r="7672" spans="2:11" s="256" customFormat="1" ht="13.5" customHeight="1" x14ac:dyDescent="0.2">
      <c r="B7672" s="273"/>
      <c r="C7672" s="273"/>
      <c r="D7672" s="273"/>
      <c r="E7672" s="273"/>
      <c r="F7672" s="273">
        <v>0</v>
      </c>
      <c r="G7672" s="273">
        <v>0</v>
      </c>
      <c r="H7672" s="274"/>
      <c r="I7672" s="275" t="s">
        <v>270</v>
      </c>
      <c r="J7672" s="271">
        <v>9638</v>
      </c>
      <c r="K7672" s="272">
        <v>15545</v>
      </c>
    </row>
    <row r="7673" spans="2:11" s="256" customFormat="1" ht="13.5" customHeight="1" x14ac:dyDescent="0.2">
      <c r="B7673" s="268"/>
      <c r="C7673" s="268"/>
      <c r="D7673" s="268"/>
      <c r="E7673" s="268"/>
      <c r="F7673" s="268">
        <v>8.8889884899391998</v>
      </c>
      <c r="G7673" s="268">
        <v>8.1487721554679506</v>
      </c>
      <c r="H7673" s="269"/>
      <c r="I7673" s="270" t="s">
        <v>238</v>
      </c>
      <c r="J7673" s="271">
        <v>9638</v>
      </c>
      <c r="K7673" s="272">
        <v>13595</v>
      </c>
    </row>
    <row r="7674" spans="2:11" s="256" customFormat="1" ht="13.5" customHeight="1" x14ac:dyDescent="0.2">
      <c r="B7674" s="273"/>
      <c r="C7674" s="273"/>
      <c r="D7674" s="273"/>
      <c r="E7674" s="273"/>
      <c r="F7674" s="273">
        <v>0</v>
      </c>
      <c r="G7674" s="273">
        <v>0</v>
      </c>
      <c r="H7674" s="274"/>
      <c r="I7674" s="275" t="s">
        <v>271</v>
      </c>
      <c r="J7674" s="271">
        <v>9638</v>
      </c>
      <c r="K7674" s="272">
        <v>15610</v>
      </c>
    </row>
    <row r="7675" spans="2:11" s="256" customFormat="1" ht="13.5" customHeight="1" x14ac:dyDescent="0.2">
      <c r="B7675" s="273"/>
      <c r="C7675" s="273"/>
      <c r="D7675" s="273"/>
      <c r="E7675" s="273"/>
      <c r="F7675" s="273">
        <v>3.86251902430178</v>
      </c>
      <c r="G7675" s="273">
        <v>3.21039228536196</v>
      </c>
      <c r="H7675" s="274"/>
      <c r="I7675" s="275" t="s">
        <v>246</v>
      </c>
      <c r="J7675" s="271">
        <v>9638</v>
      </c>
      <c r="K7675" s="272">
        <v>15611</v>
      </c>
    </row>
    <row r="7676" spans="2:11" s="256" customFormat="1" ht="13.5" customHeight="1" x14ac:dyDescent="0.2">
      <c r="B7676" s="273"/>
      <c r="C7676" s="273"/>
      <c r="D7676" s="273"/>
      <c r="E7676" s="273"/>
      <c r="F7676" s="273">
        <v>5.0264694656374198</v>
      </c>
      <c r="G7676" s="273">
        <v>4.9383798701059893</v>
      </c>
      <c r="H7676" s="274"/>
      <c r="I7676" s="275" t="s">
        <v>272</v>
      </c>
      <c r="J7676" s="271">
        <v>9638</v>
      </c>
      <c r="K7676" s="272">
        <v>15608</v>
      </c>
    </row>
    <row r="7677" spans="2:11" s="256" customFormat="1" ht="13.5" customHeight="1" x14ac:dyDescent="0.2">
      <c r="B7677" s="268"/>
      <c r="C7677" s="268"/>
      <c r="D7677" s="268">
        <v>0</v>
      </c>
      <c r="E7677" s="268">
        <v>0</v>
      </c>
      <c r="F7677" s="268">
        <v>0</v>
      </c>
      <c r="G7677" s="268">
        <v>0</v>
      </c>
      <c r="H7677" s="269"/>
      <c r="I7677" s="270" t="s">
        <v>273</v>
      </c>
      <c r="J7677" s="271">
        <v>9638</v>
      </c>
      <c r="K7677" s="272">
        <v>15584</v>
      </c>
    </row>
    <row r="7678" spans="2:11" s="256" customFormat="1" ht="13.5" customHeight="1" x14ac:dyDescent="0.2">
      <c r="B7678" s="268"/>
      <c r="C7678" s="268"/>
      <c r="D7678" s="268"/>
      <c r="E7678" s="268"/>
      <c r="F7678" s="268">
        <v>0</v>
      </c>
      <c r="G7678" s="268">
        <v>0</v>
      </c>
      <c r="H7678" s="269"/>
      <c r="I7678" s="270" t="s">
        <v>274</v>
      </c>
      <c r="J7678" s="271">
        <v>9638</v>
      </c>
      <c r="K7678" s="272">
        <v>17728</v>
      </c>
    </row>
    <row r="7679" spans="2:11" s="256" customFormat="1" ht="13.5" customHeight="1" x14ac:dyDescent="0.2">
      <c r="B7679" s="268"/>
      <c r="C7679" s="268"/>
      <c r="D7679" s="268"/>
      <c r="E7679" s="268"/>
      <c r="F7679" s="268">
        <v>-3.8200660461176601</v>
      </c>
      <c r="G7679" s="268">
        <v>-3.9081950446892098</v>
      </c>
      <c r="H7679" s="269"/>
      <c r="I7679" s="270" t="s">
        <v>275</v>
      </c>
      <c r="J7679" s="271">
        <v>9638</v>
      </c>
      <c r="K7679" s="272">
        <v>15624</v>
      </c>
    </row>
    <row r="7680" spans="2:11" s="256" customFormat="1" ht="13.5" customHeight="1" x14ac:dyDescent="0.2">
      <c r="B7680" s="268"/>
      <c r="C7680" s="268"/>
      <c r="D7680" s="268">
        <v>10</v>
      </c>
      <c r="E7680" s="268">
        <v>1</v>
      </c>
      <c r="F7680" s="268">
        <v>9.1517377722679694</v>
      </c>
      <c r="G7680" s="268">
        <v>10.537524867499501</v>
      </c>
      <c r="H7680" s="269"/>
      <c r="I7680" s="270" t="s">
        <v>276</v>
      </c>
      <c r="J7680" s="271">
        <v>9638</v>
      </c>
      <c r="K7680" s="272">
        <v>15644</v>
      </c>
    </row>
    <row r="7681" spans="2:11" s="256" customFormat="1" ht="13.5" customHeight="1" x14ac:dyDescent="0.2">
      <c r="B7681" s="268"/>
      <c r="C7681" s="268"/>
      <c r="D7681" s="268">
        <v>39</v>
      </c>
      <c r="E7681" s="268">
        <v>33</v>
      </c>
      <c r="F7681" s="268">
        <v>32.883590511603998</v>
      </c>
      <c r="G7681" s="268">
        <v>33.0700802035648</v>
      </c>
      <c r="H7681" s="269">
        <v>4.08447131736194</v>
      </c>
      <c r="I7681" s="270" t="s">
        <v>239</v>
      </c>
      <c r="J7681" s="271">
        <v>9638</v>
      </c>
      <c r="K7681" s="272">
        <v>15704</v>
      </c>
    </row>
    <row r="7682" spans="2:11" s="256" customFormat="1" ht="13.5" customHeight="1" x14ac:dyDescent="0.2">
      <c r="B7682" s="268"/>
      <c r="C7682" s="268"/>
      <c r="D7682" s="268"/>
      <c r="E7682" s="268"/>
      <c r="F7682" s="268">
        <v>0</v>
      </c>
      <c r="G7682" s="268">
        <v>0</v>
      </c>
      <c r="H7682" s="269"/>
      <c r="I7682" s="270" t="s">
        <v>277</v>
      </c>
      <c r="J7682" s="271">
        <v>9638</v>
      </c>
      <c r="K7682" s="272">
        <v>15749</v>
      </c>
    </row>
    <row r="7683" spans="2:11" s="256" customFormat="1" ht="13.5" customHeight="1" x14ac:dyDescent="0.2">
      <c r="B7683" s="268"/>
      <c r="C7683" s="268"/>
      <c r="D7683" s="268"/>
      <c r="E7683" s="268"/>
      <c r="F7683" s="268">
        <v>100</v>
      </c>
      <c r="G7683" s="268">
        <v>100</v>
      </c>
      <c r="H7683" s="269">
        <v>3.3525953335597198</v>
      </c>
      <c r="I7683" s="270" t="s">
        <v>278</v>
      </c>
      <c r="J7683" s="271">
        <v>9638</v>
      </c>
      <c r="K7683" s="272">
        <v>11258</v>
      </c>
    </row>
    <row r="7684" spans="2:11" s="256" customFormat="1" ht="13.5" customHeight="1" x14ac:dyDescent="0.2">
      <c r="B7684" s="268"/>
      <c r="C7684" s="268"/>
      <c r="D7684" s="268">
        <v>54</v>
      </c>
      <c r="E7684" s="268">
        <v>44</v>
      </c>
      <c r="F7684" s="268">
        <v>49.075683226188893</v>
      </c>
      <c r="G7684" s="268">
        <v>48.243622773467791</v>
      </c>
      <c r="H7684" s="269">
        <v>4.0946439843392097</v>
      </c>
      <c r="I7684" s="270" t="s">
        <v>240</v>
      </c>
      <c r="J7684" s="271">
        <v>9638</v>
      </c>
      <c r="K7684" s="272">
        <v>15705</v>
      </c>
    </row>
    <row r="7685" spans="2:11" s="256" customFormat="1" ht="13.5" customHeight="1" x14ac:dyDescent="0.2">
      <c r="B7685" s="268"/>
      <c r="C7685" s="268"/>
      <c r="D7685" s="268"/>
      <c r="E7685" s="268"/>
      <c r="F7685" s="268">
        <v>10.162490426631599</v>
      </c>
      <c r="G7685" s="268">
        <v>10.294622976951501</v>
      </c>
      <c r="H7685" s="269">
        <v>1.9174504534824599</v>
      </c>
      <c r="I7685" s="270" t="s">
        <v>279</v>
      </c>
      <c r="J7685" s="271">
        <v>9638</v>
      </c>
      <c r="K7685" s="272">
        <v>16144</v>
      </c>
    </row>
    <row r="7686" spans="2:11" s="256" customFormat="1" ht="13.5" customHeight="1" x14ac:dyDescent="0.2">
      <c r="B7686" s="273"/>
      <c r="C7686" s="273"/>
      <c r="D7686" s="273"/>
      <c r="E7686" s="273"/>
      <c r="F7686" s="273">
        <v>0.46917768769111295</v>
      </c>
      <c r="G7686" s="273">
        <v>0.480066670393962</v>
      </c>
      <c r="H7686" s="274"/>
      <c r="I7686" s="275" t="s">
        <v>508</v>
      </c>
      <c r="J7686" s="271">
        <v>9638</v>
      </c>
      <c r="K7686" s="272">
        <v>12755</v>
      </c>
    </row>
    <row r="7687" spans="2:11" s="256" customFormat="1" ht="13.5" customHeight="1" x14ac:dyDescent="0.2">
      <c r="B7687" s="273"/>
      <c r="C7687" s="273"/>
      <c r="D7687" s="273"/>
      <c r="E7687" s="273"/>
      <c r="F7687" s="273">
        <v>0</v>
      </c>
      <c r="G7687" s="273">
        <v>0</v>
      </c>
      <c r="H7687" s="274"/>
      <c r="I7687" s="275" t="s">
        <v>509</v>
      </c>
      <c r="J7687" s="271">
        <v>9638</v>
      </c>
      <c r="K7687" s="272">
        <v>12359</v>
      </c>
    </row>
    <row r="7688" spans="2:11" s="256" customFormat="1" ht="26.25" customHeight="1" x14ac:dyDescent="0.2"/>
    <row r="7689" spans="2:11" s="256" customFormat="1" ht="22.5" customHeight="1" x14ac:dyDescent="0.2">
      <c r="B7689" s="257"/>
      <c r="C7689" s="258"/>
      <c r="D7689" s="258"/>
      <c r="E7689" s="258"/>
      <c r="F7689" s="258"/>
      <c r="G7689" s="259"/>
      <c r="H7689" s="260" t="s">
        <v>494</v>
      </c>
      <c r="I7689" s="261"/>
      <c r="J7689" s="262" t="s">
        <v>228</v>
      </c>
      <c r="K7689" s="262" t="s">
        <v>229</v>
      </c>
    </row>
    <row r="7690" spans="2:11" s="256" customFormat="1" ht="13.5" customHeight="1" x14ac:dyDescent="0.2">
      <c r="B7690" s="263"/>
      <c r="C7690" s="264"/>
      <c r="D7690" s="264"/>
      <c r="E7690" s="264"/>
      <c r="F7690" s="369" t="s">
        <v>731</v>
      </c>
      <c r="G7690" s="369"/>
      <c r="H7690" s="369"/>
      <c r="I7690" s="261"/>
      <c r="J7690" s="261"/>
      <c r="K7690" s="265"/>
    </row>
    <row r="7691" spans="2:11" s="256" customFormat="1" ht="13.5" customHeight="1" x14ac:dyDescent="0.2">
      <c r="B7691" s="367" t="s">
        <v>231</v>
      </c>
      <c r="C7691" s="367"/>
      <c r="D7691" s="367" t="s">
        <v>232</v>
      </c>
      <c r="E7691" s="367"/>
      <c r="F7691" s="266" t="s">
        <v>232</v>
      </c>
      <c r="G7691" s="266" t="s">
        <v>232</v>
      </c>
      <c r="H7691" s="368" t="s">
        <v>231</v>
      </c>
      <c r="I7691" s="267" t="s">
        <v>233</v>
      </c>
      <c r="J7691" s="261"/>
      <c r="K7691" s="265"/>
    </row>
    <row r="7692" spans="2:11" s="256" customFormat="1" ht="13.5" customHeight="1" x14ac:dyDescent="0.2">
      <c r="B7692" s="266" t="s">
        <v>234</v>
      </c>
      <c r="C7692" s="266" t="s">
        <v>235</v>
      </c>
      <c r="D7692" s="266" t="s">
        <v>234</v>
      </c>
      <c r="E7692" s="266" t="s">
        <v>235</v>
      </c>
      <c r="F7692" s="266" t="s">
        <v>592</v>
      </c>
      <c r="G7692" s="266" t="s">
        <v>594</v>
      </c>
      <c r="H7692" s="368"/>
      <c r="I7692" s="261"/>
      <c r="J7692" s="261"/>
      <c r="K7692" s="265"/>
    </row>
    <row r="7693" spans="2:11" s="256" customFormat="1" ht="13.5" customHeight="1" x14ac:dyDescent="0.2">
      <c r="B7693" s="268">
        <v>5.5</v>
      </c>
      <c r="C7693" s="268">
        <v>3.5</v>
      </c>
      <c r="D7693" s="268"/>
      <c r="E7693" s="268"/>
      <c r="F7693" s="268">
        <v>55.507184043477892</v>
      </c>
      <c r="G7693" s="268">
        <v>54.578433855515399</v>
      </c>
      <c r="H7693" s="269">
        <v>3.9838664588421202</v>
      </c>
      <c r="I7693" s="270" t="s">
        <v>236</v>
      </c>
      <c r="J7693" s="271">
        <v>9654</v>
      </c>
      <c r="K7693" s="272">
        <v>13591</v>
      </c>
    </row>
    <row r="7694" spans="2:11" s="256" customFormat="1" ht="13.5" customHeight="1" x14ac:dyDescent="0.2">
      <c r="B7694" s="268"/>
      <c r="C7694" s="268"/>
      <c r="D7694" s="268"/>
      <c r="E7694" s="268"/>
      <c r="F7694" s="268">
        <v>55.507184043477892</v>
      </c>
      <c r="G7694" s="268">
        <v>54.578433855515399</v>
      </c>
      <c r="H7694" s="269">
        <v>3.9838664588421202</v>
      </c>
      <c r="I7694" s="270" t="s">
        <v>250</v>
      </c>
      <c r="J7694" s="271">
        <v>9654</v>
      </c>
      <c r="K7694" s="272">
        <v>19967</v>
      </c>
    </row>
    <row r="7695" spans="2:11" s="256" customFormat="1" ht="13.5" customHeight="1" x14ac:dyDescent="0.2">
      <c r="B7695" s="273"/>
      <c r="C7695" s="273"/>
      <c r="D7695" s="273"/>
      <c r="E7695" s="273"/>
      <c r="F7695" s="273">
        <v>3.2786810340876098</v>
      </c>
      <c r="G7695" s="273">
        <v>3.24789341722422</v>
      </c>
      <c r="H7695" s="274">
        <v>6.76048239859273</v>
      </c>
      <c r="I7695" s="275" t="s">
        <v>251</v>
      </c>
      <c r="J7695" s="271">
        <v>9654</v>
      </c>
      <c r="K7695" s="272">
        <v>15744</v>
      </c>
    </row>
    <row r="7696" spans="2:11" s="256" customFormat="1" ht="13.5" customHeight="1" x14ac:dyDescent="0.2">
      <c r="B7696" s="273"/>
      <c r="C7696" s="273"/>
      <c r="D7696" s="273"/>
      <c r="E7696" s="273"/>
      <c r="F7696" s="273">
        <v>52.228503009390295</v>
      </c>
      <c r="G7696" s="273">
        <v>51.330540438291202</v>
      </c>
      <c r="H7696" s="274">
        <v>3.8095624390817</v>
      </c>
      <c r="I7696" s="275" t="s">
        <v>252</v>
      </c>
      <c r="J7696" s="271">
        <v>9654</v>
      </c>
      <c r="K7696" s="272">
        <v>13462</v>
      </c>
    </row>
    <row r="7697" spans="2:11" s="256" customFormat="1" ht="13.5" customHeight="1" x14ac:dyDescent="0.2">
      <c r="B7697" s="273"/>
      <c r="C7697" s="273"/>
      <c r="D7697" s="273"/>
      <c r="E7697" s="273"/>
      <c r="F7697" s="273">
        <v>0</v>
      </c>
      <c r="G7697" s="273">
        <v>0</v>
      </c>
      <c r="H7697" s="274"/>
      <c r="I7697" s="275" t="s">
        <v>253</v>
      </c>
      <c r="J7697" s="271">
        <v>9654</v>
      </c>
      <c r="K7697" s="272">
        <v>15544</v>
      </c>
    </row>
    <row r="7698" spans="2:11" s="256" customFormat="1" ht="13.5" customHeight="1" x14ac:dyDescent="0.2">
      <c r="B7698" s="273"/>
      <c r="C7698" s="273"/>
      <c r="D7698" s="273"/>
      <c r="E7698" s="273"/>
      <c r="F7698" s="273">
        <v>0</v>
      </c>
      <c r="G7698" s="273">
        <v>0</v>
      </c>
      <c r="H7698" s="274"/>
      <c r="I7698" s="275" t="s">
        <v>254</v>
      </c>
      <c r="J7698" s="271">
        <v>9654</v>
      </c>
      <c r="K7698" s="272">
        <v>12978</v>
      </c>
    </row>
    <row r="7699" spans="2:11" s="256" customFormat="1" ht="13.5" customHeight="1" x14ac:dyDescent="0.2">
      <c r="B7699" s="268">
        <v>5</v>
      </c>
      <c r="C7699" s="268">
        <v>2.5</v>
      </c>
      <c r="D7699" s="268"/>
      <c r="E7699" s="268"/>
      <c r="F7699" s="268">
        <v>27.212692242335194</v>
      </c>
      <c r="G7699" s="268">
        <v>28.288903141632197</v>
      </c>
      <c r="H7699" s="269">
        <v>4.2330619865297896</v>
      </c>
      <c r="I7699" s="270" t="s">
        <v>237</v>
      </c>
      <c r="J7699" s="271">
        <v>9654</v>
      </c>
      <c r="K7699" s="272">
        <v>17726</v>
      </c>
    </row>
    <row r="7700" spans="2:11" s="256" customFormat="1" ht="13.5" customHeight="1" x14ac:dyDescent="0.2">
      <c r="B7700" s="273"/>
      <c r="C7700" s="273"/>
      <c r="D7700" s="273"/>
      <c r="E7700" s="273"/>
      <c r="F7700" s="273">
        <v>4.0277320090826398</v>
      </c>
      <c r="G7700" s="273">
        <v>6.1837964568974</v>
      </c>
      <c r="H7700" s="274"/>
      <c r="I7700" s="275" t="s">
        <v>255</v>
      </c>
      <c r="J7700" s="271">
        <v>9654</v>
      </c>
      <c r="K7700" s="272">
        <v>17727</v>
      </c>
    </row>
    <row r="7701" spans="2:11" s="256" customFormat="1" ht="13.5" customHeight="1" x14ac:dyDescent="0.2">
      <c r="B7701" s="268"/>
      <c r="C7701" s="268"/>
      <c r="D7701" s="268"/>
      <c r="E7701" s="268"/>
      <c r="F7701" s="268">
        <v>23.184960233252603</v>
      </c>
      <c r="G7701" s="268">
        <v>22.105106684734796</v>
      </c>
      <c r="H7701" s="269">
        <v>4.9684369489213092</v>
      </c>
      <c r="I7701" s="270" t="s">
        <v>256</v>
      </c>
      <c r="J7701" s="271">
        <v>9654</v>
      </c>
      <c r="K7701" s="272">
        <v>13592</v>
      </c>
    </row>
    <row r="7702" spans="2:11" s="256" customFormat="1" ht="13.5" customHeight="1" x14ac:dyDescent="0.2">
      <c r="B7702" s="273"/>
      <c r="C7702" s="273"/>
      <c r="D7702" s="273"/>
      <c r="E7702" s="273"/>
      <c r="F7702" s="273">
        <v>0</v>
      </c>
      <c r="G7702" s="273">
        <v>0</v>
      </c>
      <c r="H7702" s="274"/>
      <c r="I7702" s="275" t="s">
        <v>257</v>
      </c>
      <c r="J7702" s="271">
        <v>9654</v>
      </c>
      <c r="K7702" s="272">
        <v>11566</v>
      </c>
    </row>
    <row r="7703" spans="2:11" s="256" customFormat="1" ht="13.5" customHeight="1" x14ac:dyDescent="0.2">
      <c r="B7703" s="273"/>
      <c r="C7703" s="273"/>
      <c r="D7703" s="273"/>
      <c r="E7703" s="273"/>
      <c r="F7703" s="273">
        <v>6.2411970794081695</v>
      </c>
      <c r="G7703" s="273">
        <v>6.1893217128108597</v>
      </c>
      <c r="H7703" s="274">
        <v>5.3420167556592402</v>
      </c>
      <c r="I7703" s="275" t="s">
        <v>258</v>
      </c>
      <c r="J7703" s="271">
        <v>9654</v>
      </c>
      <c r="K7703" s="272">
        <v>13419</v>
      </c>
    </row>
    <row r="7704" spans="2:11" s="256" customFormat="1" ht="13.5" customHeight="1" x14ac:dyDescent="0.2">
      <c r="B7704" s="273"/>
      <c r="C7704" s="273"/>
      <c r="D7704" s="273"/>
      <c r="E7704" s="273"/>
      <c r="F7704" s="273">
        <v>0</v>
      </c>
      <c r="G7704" s="273">
        <v>0</v>
      </c>
      <c r="H7704" s="274"/>
      <c r="I7704" s="275" t="s">
        <v>259</v>
      </c>
      <c r="J7704" s="271">
        <v>9654</v>
      </c>
      <c r="K7704" s="272">
        <v>11568</v>
      </c>
    </row>
    <row r="7705" spans="2:11" s="256" customFormat="1" ht="13.5" customHeight="1" x14ac:dyDescent="0.2">
      <c r="B7705" s="273"/>
      <c r="C7705" s="273"/>
      <c r="D7705" s="273"/>
      <c r="E7705" s="273"/>
      <c r="F7705" s="273">
        <v>16.943763153844401</v>
      </c>
      <c r="G7705" s="273">
        <v>15.915784971923898</v>
      </c>
      <c r="H7705" s="274">
        <v>4.8308296666683299</v>
      </c>
      <c r="I7705" s="275" t="s">
        <v>260</v>
      </c>
      <c r="J7705" s="271">
        <v>9654</v>
      </c>
      <c r="K7705" s="272">
        <v>12479</v>
      </c>
    </row>
    <row r="7706" spans="2:11" s="256" customFormat="1" ht="13.5" customHeight="1" x14ac:dyDescent="0.2">
      <c r="B7706" s="273"/>
      <c r="C7706" s="273"/>
      <c r="D7706" s="273"/>
      <c r="E7706" s="273"/>
      <c r="F7706" s="273">
        <v>0</v>
      </c>
      <c r="G7706" s="273">
        <v>0</v>
      </c>
      <c r="H7706" s="274"/>
      <c r="I7706" s="275" t="s">
        <v>261</v>
      </c>
      <c r="J7706" s="271">
        <v>9654</v>
      </c>
      <c r="K7706" s="272">
        <v>12480</v>
      </c>
    </row>
    <row r="7707" spans="2:11" s="256" customFormat="1" ht="13.5" customHeight="1" x14ac:dyDescent="0.2">
      <c r="B7707" s="273"/>
      <c r="C7707" s="273"/>
      <c r="D7707" s="273"/>
      <c r="E7707" s="273"/>
      <c r="F7707" s="273">
        <v>0</v>
      </c>
      <c r="G7707" s="273">
        <v>0</v>
      </c>
      <c r="H7707" s="274"/>
      <c r="I7707" s="275" t="s">
        <v>262</v>
      </c>
      <c r="J7707" s="271">
        <v>9654</v>
      </c>
      <c r="K7707" s="272">
        <v>11578</v>
      </c>
    </row>
    <row r="7708" spans="2:11" s="256" customFormat="1" ht="13.5" customHeight="1" x14ac:dyDescent="0.2">
      <c r="B7708" s="273"/>
      <c r="C7708" s="273"/>
      <c r="D7708" s="273"/>
      <c r="E7708" s="273"/>
      <c r="F7708" s="273">
        <v>0</v>
      </c>
      <c r="G7708" s="273">
        <v>0</v>
      </c>
      <c r="H7708" s="274"/>
      <c r="I7708" s="275" t="s">
        <v>263</v>
      </c>
      <c r="J7708" s="271">
        <v>9654</v>
      </c>
      <c r="K7708" s="272">
        <v>12497</v>
      </c>
    </row>
    <row r="7709" spans="2:11" s="256" customFormat="1" ht="13.5" customHeight="1" x14ac:dyDescent="0.2">
      <c r="B7709" s="273"/>
      <c r="C7709" s="273"/>
      <c r="D7709" s="273"/>
      <c r="E7709" s="273"/>
      <c r="F7709" s="273">
        <v>0</v>
      </c>
      <c r="G7709" s="273">
        <v>0</v>
      </c>
      <c r="H7709" s="274"/>
      <c r="I7709" s="275" t="s">
        <v>264</v>
      </c>
      <c r="J7709" s="271">
        <v>9654</v>
      </c>
      <c r="K7709" s="272">
        <v>15546</v>
      </c>
    </row>
    <row r="7710" spans="2:11" s="256" customFormat="1" ht="13.5" customHeight="1" x14ac:dyDescent="0.2">
      <c r="B7710" s="273"/>
      <c r="C7710" s="273"/>
      <c r="D7710" s="273">
        <v>2</v>
      </c>
      <c r="E7710" s="273">
        <v>0</v>
      </c>
      <c r="F7710" s="273">
        <v>0</v>
      </c>
      <c r="G7710" s="273">
        <v>0</v>
      </c>
      <c r="H7710" s="274"/>
      <c r="I7710" s="275" t="s">
        <v>265</v>
      </c>
      <c r="J7710" s="271">
        <v>9654</v>
      </c>
      <c r="K7710" s="272">
        <v>12481</v>
      </c>
    </row>
    <row r="7711" spans="2:11" s="256" customFormat="1" ht="13.5" customHeight="1" x14ac:dyDescent="0.2">
      <c r="B7711" s="268"/>
      <c r="C7711" s="268"/>
      <c r="D7711" s="268"/>
      <c r="E7711" s="268"/>
      <c r="F7711" s="268">
        <v>17.2801237141868</v>
      </c>
      <c r="G7711" s="268">
        <v>17.132663002852404</v>
      </c>
      <c r="H7711" s="269">
        <v>0.20324674014271399</v>
      </c>
      <c r="I7711" s="270" t="s">
        <v>266</v>
      </c>
      <c r="J7711" s="271">
        <v>9654</v>
      </c>
      <c r="K7711" s="272">
        <v>13594</v>
      </c>
    </row>
    <row r="7712" spans="2:11" s="256" customFormat="1" ht="13.5" customHeight="1" x14ac:dyDescent="0.2">
      <c r="B7712" s="273"/>
      <c r="C7712" s="273"/>
      <c r="D7712" s="273"/>
      <c r="E7712" s="273"/>
      <c r="F7712" s="273">
        <v>0</v>
      </c>
      <c r="G7712" s="273">
        <v>0</v>
      </c>
      <c r="H7712" s="274"/>
      <c r="I7712" s="275" t="s">
        <v>267</v>
      </c>
      <c r="J7712" s="271">
        <v>9654</v>
      </c>
      <c r="K7712" s="272">
        <v>15609</v>
      </c>
    </row>
    <row r="7713" spans="2:11" s="256" customFormat="1" ht="13.5" customHeight="1" x14ac:dyDescent="0.2">
      <c r="B7713" s="273"/>
      <c r="C7713" s="273"/>
      <c r="D7713" s="273"/>
      <c r="E7713" s="273"/>
      <c r="F7713" s="273">
        <v>16.528784386272299</v>
      </c>
      <c r="G7713" s="273">
        <v>16.392027104021096</v>
      </c>
      <c r="H7713" s="274"/>
      <c r="I7713" s="275" t="s">
        <v>268</v>
      </c>
      <c r="J7713" s="271">
        <v>9654</v>
      </c>
      <c r="K7713" s="272">
        <v>11524</v>
      </c>
    </row>
    <row r="7714" spans="2:11" s="256" customFormat="1" ht="13.5" customHeight="1" x14ac:dyDescent="0.2">
      <c r="B7714" s="273"/>
      <c r="C7714" s="273"/>
      <c r="D7714" s="273"/>
      <c r="E7714" s="273"/>
      <c r="F7714" s="273">
        <v>0.75133932791449698</v>
      </c>
      <c r="G7714" s="273">
        <v>0.74063589883136993</v>
      </c>
      <c r="H7714" s="274">
        <v>4.6744908507850198</v>
      </c>
      <c r="I7714" s="275" t="s">
        <v>269</v>
      </c>
      <c r="J7714" s="271">
        <v>9654</v>
      </c>
      <c r="K7714" s="272">
        <v>15745</v>
      </c>
    </row>
    <row r="7715" spans="2:11" s="256" customFormat="1" ht="13.5" customHeight="1" x14ac:dyDescent="0.2">
      <c r="B7715" s="273"/>
      <c r="C7715" s="273"/>
      <c r="D7715" s="273"/>
      <c r="E7715" s="273"/>
      <c r="F7715" s="273">
        <v>0</v>
      </c>
      <c r="G7715" s="273">
        <v>0</v>
      </c>
      <c r="H7715" s="274"/>
      <c r="I7715" s="275" t="s">
        <v>270</v>
      </c>
      <c r="J7715" s="271">
        <v>9654</v>
      </c>
      <c r="K7715" s="272">
        <v>15545</v>
      </c>
    </row>
    <row r="7716" spans="2:11" s="256" customFormat="1" ht="13.5" customHeight="1" x14ac:dyDescent="0.2">
      <c r="B7716" s="268"/>
      <c r="C7716" s="268"/>
      <c r="D7716" s="268">
        <v>0</v>
      </c>
      <c r="E7716" s="268">
        <v>0</v>
      </c>
      <c r="F7716" s="268">
        <v>0</v>
      </c>
      <c r="G7716" s="268">
        <v>0</v>
      </c>
      <c r="H7716" s="269"/>
      <c r="I7716" s="270" t="s">
        <v>238</v>
      </c>
      <c r="J7716" s="271">
        <v>9654</v>
      </c>
      <c r="K7716" s="272">
        <v>13595</v>
      </c>
    </row>
    <row r="7717" spans="2:11" s="256" customFormat="1" ht="13.5" customHeight="1" x14ac:dyDescent="0.2">
      <c r="B7717" s="273"/>
      <c r="C7717" s="273"/>
      <c r="D7717" s="273"/>
      <c r="E7717" s="273"/>
      <c r="F7717" s="273">
        <v>0</v>
      </c>
      <c r="G7717" s="273">
        <v>0</v>
      </c>
      <c r="H7717" s="274"/>
      <c r="I7717" s="275" t="s">
        <v>271</v>
      </c>
      <c r="J7717" s="271">
        <v>9654</v>
      </c>
      <c r="K7717" s="272">
        <v>15610</v>
      </c>
    </row>
    <row r="7718" spans="2:11" s="256" customFormat="1" ht="13.5" customHeight="1" x14ac:dyDescent="0.2">
      <c r="B7718" s="273"/>
      <c r="C7718" s="273"/>
      <c r="D7718" s="273"/>
      <c r="E7718" s="273"/>
      <c r="F7718" s="273">
        <v>0</v>
      </c>
      <c r="G7718" s="273">
        <v>0</v>
      </c>
      <c r="H7718" s="274"/>
      <c r="I7718" s="275" t="s">
        <v>246</v>
      </c>
      <c r="J7718" s="271">
        <v>9654</v>
      </c>
      <c r="K7718" s="272">
        <v>15611</v>
      </c>
    </row>
    <row r="7719" spans="2:11" s="256" customFormat="1" ht="13.5" customHeight="1" x14ac:dyDescent="0.2">
      <c r="B7719" s="273"/>
      <c r="C7719" s="273"/>
      <c r="D7719" s="273"/>
      <c r="E7719" s="273"/>
      <c r="F7719" s="273">
        <v>0</v>
      </c>
      <c r="G7719" s="273">
        <v>0</v>
      </c>
      <c r="H7719" s="274"/>
      <c r="I7719" s="275" t="s">
        <v>272</v>
      </c>
      <c r="J7719" s="271">
        <v>9654</v>
      </c>
      <c r="K7719" s="272">
        <v>15608</v>
      </c>
    </row>
    <row r="7720" spans="2:11" s="256" customFormat="1" ht="13.5" customHeight="1" x14ac:dyDescent="0.2">
      <c r="B7720" s="268"/>
      <c r="C7720" s="268"/>
      <c r="D7720" s="268">
        <v>0</v>
      </c>
      <c r="E7720" s="268">
        <v>0</v>
      </c>
      <c r="F7720" s="268">
        <v>0</v>
      </c>
      <c r="G7720" s="268">
        <v>0</v>
      </c>
      <c r="H7720" s="269"/>
      <c r="I7720" s="270" t="s">
        <v>273</v>
      </c>
      <c r="J7720" s="271">
        <v>9654</v>
      </c>
      <c r="K7720" s="272">
        <v>15584</v>
      </c>
    </row>
    <row r="7721" spans="2:11" s="256" customFormat="1" ht="13.5" customHeight="1" x14ac:dyDescent="0.2">
      <c r="B7721" s="268"/>
      <c r="C7721" s="268"/>
      <c r="D7721" s="268"/>
      <c r="E7721" s="268"/>
      <c r="F7721" s="268">
        <v>0</v>
      </c>
      <c r="G7721" s="268">
        <v>0</v>
      </c>
      <c r="H7721" s="269"/>
      <c r="I7721" s="270" t="s">
        <v>274</v>
      </c>
      <c r="J7721" s="271">
        <v>9654</v>
      </c>
      <c r="K7721" s="272">
        <v>17728</v>
      </c>
    </row>
    <row r="7722" spans="2:11" s="256" customFormat="1" ht="13.5" customHeight="1" x14ac:dyDescent="0.2">
      <c r="B7722" s="268"/>
      <c r="C7722" s="268"/>
      <c r="D7722" s="268"/>
      <c r="E7722" s="268"/>
      <c r="F7722" s="268">
        <v>0</v>
      </c>
      <c r="G7722" s="268">
        <v>0</v>
      </c>
      <c r="H7722" s="269"/>
      <c r="I7722" s="270" t="s">
        <v>275</v>
      </c>
      <c r="J7722" s="271">
        <v>9654</v>
      </c>
      <c r="K7722" s="272">
        <v>15624</v>
      </c>
    </row>
    <row r="7723" spans="2:11" s="256" customFormat="1" ht="13.5" customHeight="1" x14ac:dyDescent="0.2">
      <c r="B7723" s="268"/>
      <c r="C7723" s="268"/>
      <c r="D7723" s="268">
        <v>10</v>
      </c>
      <c r="E7723" s="268">
        <v>1</v>
      </c>
      <c r="F7723" s="268">
        <v>4.0277320090826398</v>
      </c>
      <c r="G7723" s="268">
        <v>6.1837964568974</v>
      </c>
      <c r="H7723" s="269"/>
      <c r="I7723" s="270" t="s">
        <v>276</v>
      </c>
      <c r="J7723" s="271">
        <v>9654</v>
      </c>
      <c r="K7723" s="272">
        <v>15644</v>
      </c>
    </row>
    <row r="7724" spans="2:11" s="256" customFormat="1" ht="13.5" customHeight="1" x14ac:dyDescent="0.2">
      <c r="B7724" s="268"/>
      <c r="C7724" s="268"/>
      <c r="D7724" s="268">
        <v>95</v>
      </c>
      <c r="E7724" s="268">
        <v>80</v>
      </c>
      <c r="F7724" s="268">
        <v>86.452389877421496</v>
      </c>
      <c r="G7724" s="268">
        <v>84.378988413067503</v>
      </c>
      <c r="H7724" s="269">
        <v>3.2888889045167002</v>
      </c>
      <c r="I7724" s="270" t="s">
        <v>239</v>
      </c>
      <c r="J7724" s="271">
        <v>9654</v>
      </c>
      <c r="K7724" s="272">
        <v>15704</v>
      </c>
    </row>
    <row r="7725" spans="2:11" s="256" customFormat="1" ht="13.5" customHeight="1" x14ac:dyDescent="0.2">
      <c r="B7725" s="268"/>
      <c r="C7725" s="268"/>
      <c r="D7725" s="268"/>
      <c r="E7725" s="268"/>
      <c r="F7725" s="268">
        <v>0</v>
      </c>
      <c r="G7725" s="268">
        <v>0</v>
      </c>
      <c r="H7725" s="269"/>
      <c r="I7725" s="270" t="s">
        <v>277</v>
      </c>
      <c r="J7725" s="271">
        <v>9654</v>
      </c>
      <c r="K7725" s="272">
        <v>15749</v>
      </c>
    </row>
    <row r="7726" spans="2:11" s="256" customFormat="1" ht="13.5" customHeight="1" x14ac:dyDescent="0.2">
      <c r="B7726" s="268"/>
      <c r="C7726" s="268"/>
      <c r="D7726" s="268"/>
      <c r="E7726" s="268"/>
      <c r="F7726" s="268">
        <v>100</v>
      </c>
      <c r="G7726" s="268">
        <v>100</v>
      </c>
      <c r="H7726" s="269">
        <v>3.39838350631923</v>
      </c>
      <c r="I7726" s="270" t="s">
        <v>278</v>
      </c>
      <c r="J7726" s="271">
        <v>9654</v>
      </c>
      <c r="K7726" s="272">
        <v>11258</v>
      </c>
    </row>
    <row r="7727" spans="2:11" s="256" customFormat="1" ht="13.5" customHeight="1" x14ac:dyDescent="0.2">
      <c r="B7727" s="268"/>
      <c r="C7727" s="268"/>
      <c r="D7727" s="268">
        <v>10</v>
      </c>
      <c r="E7727" s="268">
        <v>0</v>
      </c>
      <c r="F7727" s="268">
        <v>9.5198781134957802</v>
      </c>
      <c r="G7727" s="268">
        <v>9.4372151300350904</v>
      </c>
      <c r="H7727" s="269">
        <v>5.830541539857669</v>
      </c>
      <c r="I7727" s="270" t="s">
        <v>240</v>
      </c>
      <c r="J7727" s="271">
        <v>9654</v>
      </c>
      <c r="K7727" s="272">
        <v>15705</v>
      </c>
    </row>
    <row r="7728" spans="2:11" s="256" customFormat="1" ht="13.5" customHeight="1" x14ac:dyDescent="0.2">
      <c r="B7728" s="268"/>
      <c r="C7728" s="268"/>
      <c r="D7728" s="268"/>
      <c r="E7728" s="268"/>
      <c r="F7728" s="268">
        <v>12.7667364719654</v>
      </c>
      <c r="G7728" s="268">
        <v>12.651790866605999</v>
      </c>
      <c r="H7728" s="269">
        <v>0.27509996950932608</v>
      </c>
      <c r="I7728" s="270" t="s">
        <v>279</v>
      </c>
      <c r="J7728" s="271">
        <v>9654</v>
      </c>
      <c r="K7728" s="272">
        <v>16144</v>
      </c>
    </row>
    <row r="7729" spans="2:11" s="256" customFormat="1" ht="13.5" customHeight="1" x14ac:dyDescent="0.2">
      <c r="B7729" s="273"/>
      <c r="C7729" s="273"/>
      <c r="D7729" s="273"/>
      <c r="E7729" s="273"/>
      <c r="F7729" s="273">
        <v>0</v>
      </c>
      <c r="G7729" s="273">
        <v>0</v>
      </c>
      <c r="H7729" s="274"/>
      <c r="I7729" s="275" t="s">
        <v>508</v>
      </c>
      <c r="J7729" s="271">
        <v>9654</v>
      </c>
      <c r="K7729" s="272">
        <v>12755</v>
      </c>
    </row>
    <row r="7730" spans="2:11" s="256" customFormat="1" ht="13.5" customHeight="1" x14ac:dyDescent="0.2">
      <c r="B7730" s="273"/>
      <c r="C7730" s="273"/>
      <c r="D7730" s="273"/>
      <c r="E7730" s="273"/>
      <c r="F7730" s="273">
        <v>0</v>
      </c>
      <c r="G7730" s="273">
        <v>0</v>
      </c>
      <c r="H7730" s="274"/>
      <c r="I7730" s="275" t="s">
        <v>509</v>
      </c>
      <c r="J7730" s="271">
        <v>9654</v>
      </c>
      <c r="K7730" s="272">
        <v>12359</v>
      </c>
    </row>
    <row r="7731" spans="2:11" s="256" customFormat="1" ht="26.25" customHeight="1" x14ac:dyDescent="0.2"/>
    <row r="7732" spans="2:11" s="256" customFormat="1" ht="13.5" customHeight="1" x14ac:dyDescent="0.2">
      <c r="B7732" s="257"/>
      <c r="C7732" s="258"/>
      <c r="D7732" s="258"/>
      <c r="E7732" s="258"/>
      <c r="F7732" s="258"/>
      <c r="G7732" s="259"/>
      <c r="H7732" s="260" t="s">
        <v>495</v>
      </c>
      <c r="I7732" s="261"/>
      <c r="J7732" s="262" t="s">
        <v>228</v>
      </c>
      <c r="K7732" s="262" t="s">
        <v>229</v>
      </c>
    </row>
    <row r="7733" spans="2:11" s="256" customFormat="1" ht="13.5" customHeight="1" x14ac:dyDescent="0.2">
      <c r="B7733" s="263"/>
      <c r="C7733" s="264"/>
      <c r="D7733" s="264"/>
      <c r="E7733" s="264"/>
      <c r="F7733" s="369" t="s">
        <v>732</v>
      </c>
      <c r="G7733" s="369"/>
      <c r="H7733" s="369"/>
      <c r="I7733" s="261"/>
      <c r="J7733" s="261"/>
      <c r="K7733" s="265"/>
    </row>
    <row r="7734" spans="2:11" s="256" customFormat="1" ht="13.5" customHeight="1" x14ac:dyDescent="0.2">
      <c r="B7734" s="367" t="s">
        <v>231</v>
      </c>
      <c r="C7734" s="367"/>
      <c r="D7734" s="367" t="s">
        <v>232</v>
      </c>
      <c r="E7734" s="367"/>
      <c r="F7734" s="266" t="s">
        <v>232</v>
      </c>
      <c r="G7734" s="266" t="s">
        <v>232</v>
      </c>
      <c r="H7734" s="368" t="s">
        <v>231</v>
      </c>
      <c r="I7734" s="267" t="s">
        <v>233</v>
      </c>
      <c r="J7734" s="261"/>
      <c r="K7734" s="265"/>
    </row>
    <row r="7735" spans="2:11" s="256" customFormat="1" ht="13.5" customHeight="1" x14ac:dyDescent="0.2">
      <c r="B7735" s="266" t="s">
        <v>234</v>
      </c>
      <c r="C7735" s="266" t="s">
        <v>235</v>
      </c>
      <c r="D7735" s="266" t="s">
        <v>234</v>
      </c>
      <c r="E7735" s="266" t="s">
        <v>235</v>
      </c>
      <c r="F7735" s="266" t="s">
        <v>592</v>
      </c>
      <c r="G7735" s="266" t="s">
        <v>594</v>
      </c>
      <c r="H7735" s="368"/>
      <c r="I7735" s="261"/>
      <c r="J7735" s="261"/>
      <c r="K7735" s="265"/>
    </row>
    <row r="7736" spans="2:11" s="256" customFormat="1" ht="13.5" customHeight="1" x14ac:dyDescent="0.2">
      <c r="B7736" s="268">
        <v>5.5</v>
      </c>
      <c r="C7736" s="268">
        <v>3.5</v>
      </c>
      <c r="D7736" s="268"/>
      <c r="E7736" s="268"/>
      <c r="F7736" s="268">
        <v>26.679566526157696</v>
      </c>
      <c r="G7736" s="268">
        <v>26.800299881229897</v>
      </c>
      <c r="H7736" s="269">
        <v>4.4675558222771201</v>
      </c>
      <c r="I7736" s="270" t="s">
        <v>236</v>
      </c>
      <c r="J7736" s="271">
        <v>9719</v>
      </c>
      <c r="K7736" s="272">
        <v>13591</v>
      </c>
    </row>
    <row r="7737" spans="2:11" s="256" customFormat="1" ht="13.5" customHeight="1" x14ac:dyDescent="0.2">
      <c r="B7737" s="268"/>
      <c r="C7737" s="268"/>
      <c r="D7737" s="268"/>
      <c r="E7737" s="268"/>
      <c r="F7737" s="268">
        <v>26.679566526157696</v>
      </c>
      <c r="G7737" s="268">
        <v>26.800299881229897</v>
      </c>
      <c r="H7737" s="269">
        <v>4.4675558222771201</v>
      </c>
      <c r="I7737" s="270" t="s">
        <v>250</v>
      </c>
      <c r="J7737" s="271">
        <v>9719</v>
      </c>
      <c r="K7737" s="272">
        <v>19967</v>
      </c>
    </row>
    <row r="7738" spans="2:11" s="256" customFormat="1" ht="13.5" customHeight="1" x14ac:dyDescent="0.2">
      <c r="B7738" s="273"/>
      <c r="C7738" s="273"/>
      <c r="D7738" s="273"/>
      <c r="E7738" s="273"/>
      <c r="F7738" s="273">
        <v>9.4719227730167095</v>
      </c>
      <c r="G7738" s="273">
        <v>9.5082102930927697</v>
      </c>
      <c r="H7738" s="274">
        <v>6.8167975729655295</v>
      </c>
      <c r="I7738" s="275" t="s">
        <v>251</v>
      </c>
      <c r="J7738" s="271">
        <v>9719</v>
      </c>
      <c r="K7738" s="272">
        <v>15744</v>
      </c>
    </row>
    <row r="7739" spans="2:11" s="256" customFormat="1" ht="13.5" customHeight="1" x14ac:dyDescent="0.2">
      <c r="B7739" s="273"/>
      <c r="C7739" s="273"/>
      <c r="D7739" s="273"/>
      <c r="E7739" s="273"/>
      <c r="F7739" s="273">
        <v>14.009048750908999</v>
      </c>
      <c r="G7739" s="273">
        <v>14.076379237553699</v>
      </c>
      <c r="H7739" s="274">
        <v>3.2693832835598102</v>
      </c>
      <c r="I7739" s="275" t="s">
        <v>252</v>
      </c>
      <c r="J7739" s="271">
        <v>9719</v>
      </c>
      <c r="K7739" s="272">
        <v>13462</v>
      </c>
    </row>
    <row r="7740" spans="2:11" s="256" customFormat="1" ht="13.5" customHeight="1" x14ac:dyDescent="0.2">
      <c r="B7740" s="273"/>
      <c r="C7740" s="273"/>
      <c r="D7740" s="273"/>
      <c r="E7740" s="273"/>
      <c r="F7740" s="273">
        <v>1.2832999368895399</v>
      </c>
      <c r="G7740" s="273">
        <v>1.2942456749391398</v>
      </c>
      <c r="H7740" s="274">
        <v>3.41777129959037</v>
      </c>
      <c r="I7740" s="275" t="s">
        <v>253</v>
      </c>
      <c r="J7740" s="271">
        <v>9719</v>
      </c>
      <c r="K7740" s="272">
        <v>15544</v>
      </c>
    </row>
    <row r="7741" spans="2:11" s="256" customFormat="1" ht="13.5" customHeight="1" x14ac:dyDescent="0.2">
      <c r="B7741" s="273"/>
      <c r="C7741" s="273"/>
      <c r="D7741" s="273"/>
      <c r="E7741" s="273"/>
      <c r="F7741" s="273">
        <v>0.28569821622255998</v>
      </c>
      <c r="G7741" s="273">
        <v>0.28584640211835899</v>
      </c>
      <c r="H7741" s="274">
        <v>3.7761922171398301</v>
      </c>
      <c r="I7741" s="275" t="s">
        <v>254</v>
      </c>
      <c r="J7741" s="271">
        <v>9719</v>
      </c>
      <c r="K7741" s="272">
        <v>12978</v>
      </c>
    </row>
    <row r="7742" spans="2:11" s="256" customFormat="1" ht="13.5" customHeight="1" x14ac:dyDescent="0.2">
      <c r="B7742" s="268">
        <v>4.5</v>
      </c>
      <c r="C7742" s="268">
        <v>2.5</v>
      </c>
      <c r="D7742" s="268"/>
      <c r="E7742" s="268"/>
      <c r="F7742" s="268">
        <v>24.9050428429784</v>
      </c>
      <c r="G7742" s="268">
        <v>24.608830595817</v>
      </c>
      <c r="H7742" s="269">
        <v>3.5040825298475897</v>
      </c>
      <c r="I7742" s="270" t="s">
        <v>237</v>
      </c>
      <c r="J7742" s="271">
        <v>9719</v>
      </c>
      <c r="K7742" s="272">
        <v>17726</v>
      </c>
    </row>
    <row r="7743" spans="2:11" s="256" customFormat="1" ht="13.5" customHeight="1" x14ac:dyDescent="0.2">
      <c r="B7743" s="273"/>
      <c r="C7743" s="273"/>
      <c r="D7743" s="273"/>
      <c r="E7743" s="273"/>
      <c r="F7743" s="273">
        <v>1.19930308163846</v>
      </c>
      <c r="G7743" s="273">
        <v>0.80201574877004089</v>
      </c>
      <c r="H7743" s="274">
        <v>0</v>
      </c>
      <c r="I7743" s="275" t="s">
        <v>255</v>
      </c>
      <c r="J7743" s="271">
        <v>9719</v>
      </c>
      <c r="K7743" s="272">
        <v>17727</v>
      </c>
    </row>
    <row r="7744" spans="2:11" s="256" customFormat="1" ht="13.5" customHeight="1" x14ac:dyDescent="0.2">
      <c r="B7744" s="268"/>
      <c r="C7744" s="268"/>
      <c r="D7744" s="268"/>
      <c r="E7744" s="268"/>
      <c r="F7744" s="268">
        <v>23.705739761339899</v>
      </c>
      <c r="G7744" s="268">
        <v>23.806814847047001</v>
      </c>
      <c r="H7744" s="269">
        <v>3.6813584562127</v>
      </c>
      <c r="I7744" s="270" t="s">
        <v>256</v>
      </c>
      <c r="J7744" s="271">
        <v>9719</v>
      </c>
      <c r="K7744" s="272">
        <v>13592</v>
      </c>
    </row>
    <row r="7745" spans="2:11" s="256" customFormat="1" ht="13.5" customHeight="1" x14ac:dyDescent="0.2">
      <c r="B7745" s="273"/>
      <c r="C7745" s="273"/>
      <c r="D7745" s="273"/>
      <c r="E7745" s="273"/>
      <c r="F7745" s="273">
        <v>4.5577957970330694</v>
      </c>
      <c r="G7745" s="273">
        <v>4.5737578465001194</v>
      </c>
      <c r="H7745" s="274">
        <v>0.43499419730118899</v>
      </c>
      <c r="I7745" s="275" t="s">
        <v>257</v>
      </c>
      <c r="J7745" s="271">
        <v>9719</v>
      </c>
      <c r="K7745" s="272">
        <v>11566</v>
      </c>
    </row>
    <row r="7746" spans="2:11" s="256" customFormat="1" ht="13.5" customHeight="1" x14ac:dyDescent="0.2">
      <c r="B7746" s="273"/>
      <c r="C7746" s="273"/>
      <c r="D7746" s="273"/>
      <c r="E7746" s="273"/>
      <c r="F7746" s="273">
        <v>13.5569912414632</v>
      </c>
      <c r="G7746" s="273">
        <v>13.613339172283499</v>
      </c>
      <c r="H7746" s="274">
        <v>4.3973564587462493</v>
      </c>
      <c r="I7746" s="275" t="s">
        <v>258</v>
      </c>
      <c r="J7746" s="271">
        <v>9719</v>
      </c>
      <c r="K7746" s="272">
        <v>13419</v>
      </c>
    </row>
    <row r="7747" spans="2:11" s="256" customFormat="1" ht="13.5" customHeight="1" x14ac:dyDescent="0.2">
      <c r="B7747" s="273"/>
      <c r="C7747" s="273"/>
      <c r="D7747" s="273"/>
      <c r="E7747" s="273"/>
      <c r="F7747" s="273">
        <v>0</v>
      </c>
      <c r="G7747" s="273">
        <v>0</v>
      </c>
      <c r="H7747" s="274"/>
      <c r="I7747" s="275" t="s">
        <v>259</v>
      </c>
      <c r="J7747" s="271">
        <v>9719</v>
      </c>
      <c r="K7747" s="272">
        <v>11568</v>
      </c>
    </row>
    <row r="7748" spans="2:11" s="256" customFormat="1" ht="13.5" customHeight="1" x14ac:dyDescent="0.2">
      <c r="B7748" s="273"/>
      <c r="C7748" s="273"/>
      <c r="D7748" s="273"/>
      <c r="E7748" s="273"/>
      <c r="F7748" s="273">
        <v>4.6361853465329306</v>
      </c>
      <c r="G7748" s="273">
        <v>4.6563209708268696</v>
      </c>
      <c r="H7748" s="274">
        <v>4.6428353965807894</v>
      </c>
      <c r="I7748" s="275" t="s">
        <v>260</v>
      </c>
      <c r="J7748" s="271">
        <v>9719</v>
      </c>
      <c r="K7748" s="272">
        <v>12479</v>
      </c>
    </row>
    <row r="7749" spans="2:11" s="256" customFormat="1" ht="13.5" customHeight="1" x14ac:dyDescent="0.2">
      <c r="B7749" s="273"/>
      <c r="C7749" s="273"/>
      <c r="D7749" s="273"/>
      <c r="E7749" s="273"/>
      <c r="F7749" s="273">
        <v>0.18244048264202403</v>
      </c>
      <c r="G7749" s="273">
        <v>0.18270781240391801</v>
      </c>
      <c r="H7749" s="274">
        <v>4.2385574170254898</v>
      </c>
      <c r="I7749" s="275" t="s">
        <v>261</v>
      </c>
      <c r="J7749" s="271">
        <v>9719</v>
      </c>
      <c r="K7749" s="272">
        <v>12480</v>
      </c>
    </row>
    <row r="7750" spans="2:11" s="256" customFormat="1" ht="13.5" customHeight="1" x14ac:dyDescent="0.2">
      <c r="B7750" s="273"/>
      <c r="C7750" s="273"/>
      <c r="D7750" s="273"/>
      <c r="E7750" s="273"/>
      <c r="F7750" s="273">
        <v>0.77232689366873897</v>
      </c>
      <c r="G7750" s="273">
        <v>0.78068904503262304</v>
      </c>
      <c r="H7750" s="274">
        <v>4.36791460322425</v>
      </c>
      <c r="I7750" s="275" t="s">
        <v>262</v>
      </c>
      <c r="J7750" s="271">
        <v>9719</v>
      </c>
      <c r="K7750" s="272">
        <v>11578</v>
      </c>
    </row>
    <row r="7751" spans="2:11" s="256" customFormat="1" ht="13.5" customHeight="1" x14ac:dyDescent="0.2">
      <c r="B7751" s="273"/>
      <c r="C7751" s="273"/>
      <c r="D7751" s="273"/>
      <c r="E7751" s="273"/>
      <c r="F7751" s="273">
        <v>0</v>
      </c>
      <c r="G7751" s="273">
        <v>0</v>
      </c>
      <c r="H7751" s="274"/>
      <c r="I7751" s="275" t="s">
        <v>263</v>
      </c>
      <c r="J7751" s="271">
        <v>9719</v>
      </c>
      <c r="K7751" s="272">
        <v>12497</v>
      </c>
    </row>
    <row r="7752" spans="2:11" s="256" customFormat="1" ht="13.5" customHeight="1" x14ac:dyDescent="0.2">
      <c r="B7752" s="273"/>
      <c r="C7752" s="273"/>
      <c r="D7752" s="273"/>
      <c r="E7752" s="273"/>
      <c r="F7752" s="273">
        <v>0</v>
      </c>
      <c r="G7752" s="273">
        <v>0</v>
      </c>
      <c r="H7752" s="274"/>
      <c r="I7752" s="275" t="s">
        <v>264</v>
      </c>
      <c r="J7752" s="271">
        <v>9719</v>
      </c>
      <c r="K7752" s="272">
        <v>15546</v>
      </c>
    </row>
    <row r="7753" spans="2:11" s="256" customFormat="1" ht="13.5" customHeight="1" x14ac:dyDescent="0.2">
      <c r="B7753" s="273"/>
      <c r="C7753" s="273"/>
      <c r="D7753" s="273">
        <v>0</v>
      </c>
      <c r="E7753" s="273">
        <v>0</v>
      </c>
      <c r="F7753" s="273">
        <v>0</v>
      </c>
      <c r="G7753" s="273">
        <v>0</v>
      </c>
      <c r="H7753" s="274"/>
      <c r="I7753" s="275" t="s">
        <v>265</v>
      </c>
      <c r="J7753" s="271">
        <v>9719</v>
      </c>
      <c r="K7753" s="272">
        <v>12481</v>
      </c>
    </row>
    <row r="7754" spans="2:11" s="256" customFormat="1" ht="13.5" customHeight="1" x14ac:dyDescent="0.2">
      <c r="B7754" s="268"/>
      <c r="C7754" s="268"/>
      <c r="D7754" s="268"/>
      <c r="E7754" s="268"/>
      <c r="F7754" s="268">
        <v>11.2071940417212</v>
      </c>
      <c r="G7754" s="268">
        <v>11.275754683855899</v>
      </c>
      <c r="H7754" s="269">
        <v>2.3488004162056697</v>
      </c>
      <c r="I7754" s="270" t="s">
        <v>266</v>
      </c>
      <c r="J7754" s="271">
        <v>9719</v>
      </c>
      <c r="K7754" s="272">
        <v>13594</v>
      </c>
    </row>
    <row r="7755" spans="2:11" s="256" customFormat="1" ht="13.5" customHeight="1" x14ac:dyDescent="0.2">
      <c r="B7755" s="273"/>
      <c r="C7755" s="273"/>
      <c r="D7755" s="273"/>
      <c r="E7755" s="273"/>
      <c r="F7755" s="273">
        <v>1.0549586066334</v>
      </c>
      <c r="G7755" s="273">
        <v>1.0628091647948998</v>
      </c>
      <c r="H7755" s="274">
        <v>0.53866218340447392</v>
      </c>
      <c r="I7755" s="275" t="s">
        <v>267</v>
      </c>
      <c r="J7755" s="271">
        <v>9719</v>
      </c>
      <c r="K7755" s="272">
        <v>15609</v>
      </c>
    </row>
    <row r="7756" spans="2:11" s="256" customFormat="1" ht="13.5" customHeight="1" x14ac:dyDescent="0.2">
      <c r="B7756" s="273"/>
      <c r="C7756" s="273"/>
      <c r="D7756" s="273"/>
      <c r="E7756" s="273"/>
      <c r="F7756" s="273">
        <v>7.2497541167389192</v>
      </c>
      <c r="G7756" s="273">
        <v>7.3057733288283391</v>
      </c>
      <c r="H7756" s="274">
        <v>3.19355748813306</v>
      </c>
      <c r="I7756" s="275" t="s">
        <v>268</v>
      </c>
      <c r="J7756" s="271">
        <v>9719</v>
      </c>
      <c r="K7756" s="272">
        <v>11524</v>
      </c>
    </row>
    <row r="7757" spans="2:11" s="256" customFormat="1" ht="13.5" customHeight="1" x14ac:dyDescent="0.2">
      <c r="B7757" s="273"/>
      <c r="C7757" s="273"/>
      <c r="D7757" s="273"/>
      <c r="E7757" s="273"/>
      <c r="F7757" s="273">
        <v>0.53505920496609993</v>
      </c>
      <c r="G7757" s="273">
        <v>0.532776195933365</v>
      </c>
      <c r="H7757" s="274">
        <v>4.7425190915181599</v>
      </c>
      <c r="I7757" s="275" t="s">
        <v>269</v>
      </c>
      <c r="J7757" s="271">
        <v>9719</v>
      </c>
      <c r="K7757" s="272">
        <v>15745</v>
      </c>
    </row>
    <row r="7758" spans="2:11" s="256" customFormat="1" ht="13.5" customHeight="1" x14ac:dyDescent="0.2">
      <c r="B7758" s="273"/>
      <c r="C7758" s="273"/>
      <c r="D7758" s="273"/>
      <c r="E7758" s="273"/>
      <c r="F7758" s="273">
        <v>0.13602252388233799</v>
      </c>
      <c r="G7758" s="273">
        <v>0.137330741161931</v>
      </c>
      <c r="H7758" s="274">
        <v>0.47904332387596299</v>
      </c>
      <c r="I7758" s="275" t="s">
        <v>270</v>
      </c>
      <c r="J7758" s="271">
        <v>9719</v>
      </c>
      <c r="K7758" s="272">
        <v>15545</v>
      </c>
    </row>
    <row r="7759" spans="2:11" s="256" customFormat="1" ht="13.5" customHeight="1" x14ac:dyDescent="0.2">
      <c r="B7759" s="268"/>
      <c r="C7759" s="268"/>
      <c r="D7759" s="268"/>
      <c r="E7759" s="268"/>
      <c r="F7759" s="268">
        <v>35.129085195938998</v>
      </c>
      <c r="G7759" s="268">
        <v>35.203611493848996</v>
      </c>
      <c r="H7759" s="269">
        <v>0</v>
      </c>
      <c r="I7759" s="270" t="s">
        <v>238</v>
      </c>
      <c r="J7759" s="271">
        <v>9719</v>
      </c>
      <c r="K7759" s="272">
        <v>13595</v>
      </c>
    </row>
    <row r="7760" spans="2:11" s="256" customFormat="1" ht="13.5" customHeight="1" x14ac:dyDescent="0.2">
      <c r="B7760" s="273"/>
      <c r="C7760" s="273"/>
      <c r="D7760" s="273"/>
      <c r="E7760" s="273"/>
      <c r="F7760" s="273">
        <v>0.64496763558460202</v>
      </c>
      <c r="G7760" s="273">
        <v>0.65192343724850799</v>
      </c>
      <c r="H7760" s="274"/>
      <c r="I7760" s="275" t="s">
        <v>271</v>
      </c>
      <c r="J7760" s="271">
        <v>9719</v>
      </c>
      <c r="K7760" s="272">
        <v>15610</v>
      </c>
    </row>
    <row r="7761" spans="2:11" s="256" customFormat="1" ht="13.5" customHeight="1" x14ac:dyDescent="0.2">
      <c r="B7761" s="273"/>
      <c r="C7761" s="273"/>
      <c r="D7761" s="273"/>
      <c r="E7761" s="273"/>
      <c r="F7761" s="273">
        <v>14.8131251629456</v>
      </c>
      <c r="G7761" s="273">
        <v>14.847045262916499</v>
      </c>
      <c r="H7761" s="274"/>
      <c r="I7761" s="275" t="s">
        <v>246</v>
      </c>
      <c r="J7761" s="271">
        <v>9719</v>
      </c>
      <c r="K7761" s="272">
        <v>15611</v>
      </c>
    </row>
    <row r="7762" spans="2:11" s="256" customFormat="1" ht="13.5" customHeight="1" x14ac:dyDescent="0.2">
      <c r="B7762" s="273"/>
      <c r="C7762" s="273"/>
      <c r="D7762" s="273"/>
      <c r="E7762" s="273"/>
      <c r="F7762" s="273">
        <v>19.603867545591196</v>
      </c>
      <c r="G7762" s="273">
        <v>19.6405219848854</v>
      </c>
      <c r="H7762" s="274"/>
      <c r="I7762" s="275" t="s">
        <v>272</v>
      </c>
      <c r="J7762" s="271">
        <v>9719</v>
      </c>
      <c r="K7762" s="272">
        <v>15608</v>
      </c>
    </row>
    <row r="7763" spans="2:11" s="256" customFormat="1" ht="13.5" customHeight="1" x14ac:dyDescent="0.2">
      <c r="B7763" s="268"/>
      <c r="C7763" s="268"/>
      <c r="D7763" s="268">
        <v>8</v>
      </c>
      <c r="E7763" s="268">
        <v>0</v>
      </c>
      <c r="F7763" s="268">
        <v>2.7928421030079198</v>
      </c>
      <c r="G7763" s="268">
        <v>2.8333766671224101</v>
      </c>
      <c r="H7763" s="269">
        <v>0.82570057348221793</v>
      </c>
      <c r="I7763" s="270" t="s">
        <v>273</v>
      </c>
      <c r="J7763" s="271">
        <v>9719</v>
      </c>
      <c r="K7763" s="272">
        <v>15584</v>
      </c>
    </row>
    <row r="7764" spans="2:11" s="256" customFormat="1" ht="13.5" customHeight="1" x14ac:dyDescent="0.2">
      <c r="B7764" s="268"/>
      <c r="C7764" s="268"/>
      <c r="D7764" s="268"/>
      <c r="E7764" s="268"/>
      <c r="F7764" s="268">
        <v>0</v>
      </c>
      <c r="G7764" s="268">
        <v>0</v>
      </c>
      <c r="H7764" s="269"/>
      <c r="I7764" s="270" t="s">
        <v>274</v>
      </c>
      <c r="J7764" s="271">
        <v>9719</v>
      </c>
      <c r="K7764" s="272">
        <v>17728</v>
      </c>
    </row>
    <row r="7765" spans="2:11" s="256" customFormat="1" ht="13.5" customHeight="1" x14ac:dyDescent="0.2">
      <c r="B7765" s="268"/>
      <c r="C7765" s="268"/>
      <c r="D7765" s="268"/>
      <c r="E7765" s="268"/>
      <c r="F7765" s="268">
        <v>-13.653164798120597</v>
      </c>
      <c r="G7765" s="268">
        <v>-13.771960258428701</v>
      </c>
      <c r="H7765" s="269"/>
      <c r="I7765" s="270" t="s">
        <v>275</v>
      </c>
      <c r="J7765" s="271">
        <v>9719</v>
      </c>
      <c r="K7765" s="272">
        <v>15624</v>
      </c>
    </row>
    <row r="7766" spans="2:11" s="256" customFormat="1" ht="13.5" customHeight="1" x14ac:dyDescent="0.2">
      <c r="B7766" s="268"/>
      <c r="C7766" s="268"/>
      <c r="D7766" s="268">
        <v>9</v>
      </c>
      <c r="E7766" s="268">
        <v>1</v>
      </c>
      <c r="F7766" s="268">
        <v>3.4307026711388597</v>
      </c>
      <c r="G7766" s="268">
        <v>3.0390810019074403</v>
      </c>
      <c r="H7766" s="269">
        <v>0</v>
      </c>
      <c r="I7766" s="270" t="s">
        <v>276</v>
      </c>
      <c r="J7766" s="271">
        <v>9719</v>
      </c>
      <c r="K7766" s="272">
        <v>15644</v>
      </c>
    </row>
    <row r="7767" spans="2:11" s="256" customFormat="1" ht="13.5" customHeight="1" x14ac:dyDescent="0.2">
      <c r="B7767" s="268"/>
      <c r="C7767" s="268"/>
      <c r="D7767" s="268">
        <v>33</v>
      </c>
      <c r="E7767" s="268">
        <v>27</v>
      </c>
      <c r="F7767" s="268">
        <v>30.433734105349398</v>
      </c>
      <c r="G7767" s="268">
        <v>30.6018412802058</v>
      </c>
      <c r="H7767" s="269">
        <v>3.4492121272022098</v>
      </c>
      <c r="I7767" s="270" t="s">
        <v>239</v>
      </c>
      <c r="J7767" s="271">
        <v>9719</v>
      </c>
      <c r="K7767" s="272">
        <v>15704</v>
      </c>
    </row>
    <row r="7768" spans="2:11" s="256" customFormat="1" ht="13.5" customHeight="1" x14ac:dyDescent="0.2">
      <c r="B7768" s="268"/>
      <c r="C7768" s="268"/>
      <c r="D7768" s="268"/>
      <c r="E7768" s="268"/>
      <c r="F7768" s="268">
        <v>7.6118790101933005</v>
      </c>
      <c r="G7768" s="268">
        <v>7.683151049947309</v>
      </c>
      <c r="H7768" s="269">
        <v>1.91384974727313</v>
      </c>
      <c r="I7768" s="270" t="s">
        <v>277</v>
      </c>
      <c r="J7768" s="271">
        <v>9719</v>
      </c>
      <c r="K7768" s="272">
        <v>15749</v>
      </c>
    </row>
    <row r="7769" spans="2:11" s="256" customFormat="1" ht="13.5" customHeight="1" x14ac:dyDescent="0.2">
      <c r="B7769" s="268"/>
      <c r="C7769" s="268"/>
      <c r="D7769" s="268"/>
      <c r="E7769" s="268"/>
      <c r="F7769" s="268">
        <v>101.17540355544801</v>
      </c>
      <c r="G7769" s="268">
        <v>101.185894690661</v>
      </c>
      <c r="H7769" s="269">
        <v>2.3509129165674301</v>
      </c>
      <c r="I7769" s="270" t="s">
        <v>278</v>
      </c>
      <c r="J7769" s="271">
        <v>9719</v>
      </c>
      <c r="K7769" s="272">
        <v>11258</v>
      </c>
    </row>
    <row r="7770" spans="2:11" s="256" customFormat="1" ht="13.5" customHeight="1" x14ac:dyDescent="0.2">
      <c r="B7770" s="268"/>
      <c r="C7770" s="268"/>
      <c r="D7770" s="268">
        <v>32</v>
      </c>
      <c r="E7770" s="268">
        <v>22</v>
      </c>
      <c r="F7770" s="268">
        <v>28.641668418146399</v>
      </c>
      <c r="G7770" s="268">
        <v>28.758116476671198</v>
      </c>
      <c r="H7770" s="269">
        <v>4.4248115140381001</v>
      </c>
      <c r="I7770" s="270" t="s">
        <v>240</v>
      </c>
      <c r="J7770" s="271">
        <v>9719</v>
      </c>
      <c r="K7770" s="272">
        <v>15705</v>
      </c>
    </row>
    <row r="7771" spans="2:11" s="256" customFormat="1" ht="13.5" customHeight="1" x14ac:dyDescent="0.2">
      <c r="B7771" s="268"/>
      <c r="C7771" s="268"/>
      <c r="D7771" s="268"/>
      <c r="E7771" s="268"/>
      <c r="F7771" s="268">
        <v>17.796914160033495</v>
      </c>
      <c r="G7771" s="268">
        <v>17.833285035953697</v>
      </c>
      <c r="H7771" s="269">
        <v>0.87736566301742402</v>
      </c>
      <c r="I7771" s="270" t="s">
        <v>279</v>
      </c>
      <c r="J7771" s="271">
        <v>9719</v>
      </c>
      <c r="K7771" s="272">
        <v>16144</v>
      </c>
    </row>
    <row r="7772" spans="2:11" s="256" customFormat="1" ht="13.5" customHeight="1" x14ac:dyDescent="0.2">
      <c r="B7772" s="273"/>
      <c r="C7772" s="273"/>
      <c r="D7772" s="273"/>
      <c r="E7772" s="273"/>
      <c r="F7772" s="273">
        <v>2.23139958950041</v>
      </c>
      <c r="G7772" s="273">
        <v>2.23706525313739</v>
      </c>
      <c r="H7772" s="274"/>
      <c r="I7772" s="275" t="s">
        <v>508</v>
      </c>
      <c r="J7772" s="271">
        <v>9719</v>
      </c>
      <c r="K7772" s="272">
        <v>12755</v>
      </c>
    </row>
    <row r="7773" spans="2:11" s="256" customFormat="1" ht="13.5" customHeight="1" x14ac:dyDescent="0.2">
      <c r="B7773" s="273"/>
      <c r="C7773" s="273"/>
      <c r="D7773" s="273"/>
      <c r="E7773" s="273"/>
      <c r="F7773" s="273">
        <v>1.6295968491198698</v>
      </c>
      <c r="G7773" s="273">
        <v>1.63561827352588</v>
      </c>
      <c r="H7773" s="274">
        <v>2.0609058754306901</v>
      </c>
      <c r="I7773" s="275" t="s">
        <v>509</v>
      </c>
      <c r="J7773" s="271">
        <v>9719</v>
      </c>
      <c r="K7773" s="272">
        <v>12359</v>
      </c>
    </row>
    <row r="7774" spans="2:11" s="256" customFormat="1" ht="26.25" customHeight="1" x14ac:dyDescent="0.2"/>
    <row r="7775" spans="2:11" s="256" customFormat="1" ht="22.5" customHeight="1" x14ac:dyDescent="0.2">
      <c r="B7775" s="257"/>
      <c r="C7775" s="258"/>
      <c r="D7775" s="258"/>
      <c r="E7775" s="258"/>
      <c r="F7775" s="258"/>
      <c r="G7775" s="259"/>
      <c r="H7775" s="260" t="s">
        <v>496</v>
      </c>
      <c r="I7775" s="261"/>
      <c r="J7775" s="262" t="s">
        <v>228</v>
      </c>
      <c r="K7775" s="262" t="s">
        <v>229</v>
      </c>
    </row>
    <row r="7776" spans="2:11" s="256" customFormat="1" ht="13.5" customHeight="1" x14ac:dyDescent="0.2">
      <c r="B7776" s="263"/>
      <c r="C7776" s="264"/>
      <c r="D7776" s="264"/>
      <c r="E7776" s="264"/>
      <c r="F7776" s="369" t="s">
        <v>230</v>
      </c>
      <c r="G7776" s="369"/>
      <c r="H7776" s="369"/>
      <c r="I7776" s="261"/>
      <c r="J7776" s="261"/>
      <c r="K7776" s="265"/>
    </row>
    <row r="7777" spans="2:11" s="256" customFormat="1" ht="13.5" customHeight="1" x14ac:dyDescent="0.2">
      <c r="B7777" s="367" t="s">
        <v>231</v>
      </c>
      <c r="C7777" s="367"/>
      <c r="D7777" s="367" t="s">
        <v>232</v>
      </c>
      <c r="E7777" s="367"/>
      <c r="F7777" s="266" t="s">
        <v>232</v>
      </c>
      <c r="G7777" s="266" t="s">
        <v>232</v>
      </c>
      <c r="H7777" s="368" t="s">
        <v>231</v>
      </c>
      <c r="I7777" s="267" t="s">
        <v>233</v>
      </c>
      <c r="J7777" s="261"/>
      <c r="K7777" s="265"/>
    </row>
    <row r="7778" spans="2:11" s="256" customFormat="1" ht="13.5" customHeight="1" x14ac:dyDescent="0.2">
      <c r="B7778" s="266" t="s">
        <v>234</v>
      </c>
      <c r="C7778" s="266" t="s">
        <v>235</v>
      </c>
      <c r="D7778" s="266" t="s">
        <v>234</v>
      </c>
      <c r="E7778" s="266" t="s">
        <v>235</v>
      </c>
      <c r="F7778" s="266" t="s">
        <v>592</v>
      </c>
      <c r="G7778" s="266" t="s">
        <v>592</v>
      </c>
      <c r="H7778" s="368"/>
      <c r="I7778" s="261"/>
      <c r="J7778" s="261"/>
      <c r="K7778" s="265"/>
    </row>
    <row r="7779" spans="2:11" s="256" customFormat="1" ht="13.5" customHeight="1" x14ac:dyDescent="0.2">
      <c r="B7779" s="268">
        <v>5</v>
      </c>
      <c r="C7779" s="268">
        <v>3.5</v>
      </c>
      <c r="D7779" s="268">
        <v>45.5</v>
      </c>
      <c r="E7779" s="268">
        <v>34.800000000000004</v>
      </c>
      <c r="F7779" s="268"/>
      <c r="G7779" s="268"/>
      <c r="H7779" s="269"/>
      <c r="I7779" s="270" t="s">
        <v>236</v>
      </c>
      <c r="J7779" s="271">
        <v>9743</v>
      </c>
      <c r="K7779" s="272">
        <v>13591</v>
      </c>
    </row>
    <row r="7780" spans="2:11" s="256" customFormat="1" ht="13.5" customHeight="1" x14ac:dyDescent="0.2">
      <c r="B7780" s="268">
        <v>3.5</v>
      </c>
      <c r="C7780" s="268">
        <v>2</v>
      </c>
      <c r="D7780" s="268">
        <v>54.4</v>
      </c>
      <c r="E7780" s="268">
        <v>43.7</v>
      </c>
      <c r="F7780" s="268"/>
      <c r="G7780" s="268"/>
      <c r="H7780" s="269"/>
      <c r="I7780" s="270" t="s">
        <v>237</v>
      </c>
      <c r="J7780" s="271">
        <v>9743</v>
      </c>
      <c r="K7780" s="272">
        <v>17726</v>
      </c>
    </row>
    <row r="7781" spans="2:11" s="256" customFormat="1" ht="13.5" customHeight="1" x14ac:dyDescent="0.2">
      <c r="B7781" s="273"/>
      <c r="C7781" s="273"/>
      <c r="D7781" s="273">
        <v>3</v>
      </c>
      <c r="E7781" s="273">
        <v>0</v>
      </c>
      <c r="F7781" s="273"/>
      <c r="G7781" s="273"/>
      <c r="H7781" s="274"/>
      <c r="I7781" s="275" t="s">
        <v>265</v>
      </c>
      <c r="J7781" s="271">
        <v>9743</v>
      </c>
      <c r="K7781" s="272">
        <v>12481</v>
      </c>
    </row>
    <row r="7782" spans="2:11" s="256" customFormat="1" ht="13.5" customHeight="1" x14ac:dyDescent="0.2">
      <c r="B7782" s="268"/>
      <c r="C7782" s="268"/>
      <c r="D7782" s="268"/>
      <c r="E7782" s="268"/>
      <c r="F7782" s="268"/>
      <c r="G7782" s="268"/>
      <c r="H7782" s="269"/>
      <c r="I7782" s="270" t="s">
        <v>238</v>
      </c>
      <c r="J7782" s="271">
        <v>9743</v>
      </c>
      <c r="K7782" s="272">
        <v>13595</v>
      </c>
    </row>
    <row r="7783" spans="2:11" s="256" customFormat="1" ht="13.5" customHeight="1" x14ac:dyDescent="0.2">
      <c r="B7783" s="268"/>
      <c r="C7783" s="268"/>
      <c r="D7783" s="268">
        <v>6</v>
      </c>
      <c r="E7783" s="268">
        <v>0</v>
      </c>
      <c r="F7783" s="268"/>
      <c r="G7783" s="268"/>
      <c r="H7783" s="269"/>
      <c r="I7783" s="270" t="s">
        <v>273</v>
      </c>
      <c r="J7783" s="271">
        <v>9743</v>
      </c>
      <c r="K7783" s="272">
        <v>15584</v>
      </c>
    </row>
    <row r="7784" spans="2:11" s="256" customFormat="1" ht="13.5" customHeight="1" x14ac:dyDescent="0.2">
      <c r="B7784" s="268"/>
      <c r="C7784" s="268"/>
      <c r="D7784" s="268">
        <v>10</v>
      </c>
      <c r="E7784" s="268">
        <v>1</v>
      </c>
      <c r="F7784" s="268"/>
      <c r="G7784" s="268"/>
      <c r="H7784" s="269"/>
      <c r="I7784" s="270" t="s">
        <v>276</v>
      </c>
      <c r="J7784" s="271">
        <v>9743</v>
      </c>
      <c r="K7784" s="272">
        <v>15644</v>
      </c>
    </row>
    <row r="7785" spans="2:11" s="256" customFormat="1" ht="13.5" customHeight="1" x14ac:dyDescent="0.2">
      <c r="B7785" s="268"/>
      <c r="C7785" s="268"/>
      <c r="D7785" s="268">
        <v>28</v>
      </c>
      <c r="E7785" s="268">
        <v>23</v>
      </c>
      <c r="F7785" s="268"/>
      <c r="G7785" s="268"/>
      <c r="H7785" s="269"/>
      <c r="I7785" s="270" t="s">
        <v>239</v>
      </c>
      <c r="J7785" s="271">
        <v>9743</v>
      </c>
      <c r="K7785" s="272">
        <v>15704</v>
      </c>
    </row>
    <row r="7786" spans="2:11" s="256" customFormat="1" ht="13.5" customHeight="1" x14ac:dyDescent="0.2">
      <c r="B7786" s="268"/>
      <c r="C7786" s="268"/>
      <c r="D7786" s="268">
        <v>60</v>
      </c>
      <c r="E7786" s="268">
        <v>55</v>
      </c>
      <c r="F7786" s="268"/>
      <c r="G7786" s="268"/>
      <c r="H7786" s="269"/>
      <c r="I7786" s="270" t="s">
        <v>240</v>
      </c>
      <c r="J7786" s="271">
        <v>9743</v>
      </c>
      <c r="K7786" s="272">
        <v>15705</v>
      </c>
    </row>
    <row r="7787" spans="2:11" s="256" customFormat="1" ht="13.5" customHeight="1" x14ac:dyDescent="0.2">
      <c r="B7787" s="268"/>
      <c r="C7787" s="268"/>
      <c r="D7787" s="268"/>
      <c r="E7787" s="268"/>
      <c r="F7787" s="268"/>
      <c r="G7787" s="268"/>
      <c r="H7787" s="269"/>
      <c r="I7787" s="270" t="s">
        <v>279</v>
      </c>
      <c r="J7787" s="271">
        <v>9743</v>
      </c>
      <c r="K7787" s="272">
        <v>16144</v>
      </c>
    </row>
    <row r="7788" spans="2:11" s="256" customFormat="1" ht="26.25" customHeight="1" x14ac:dyDescent="0.2"/>
    <row r="7789" spans="2:11" s="256" customFormat="1" ht="13.5" customHeight="1" x14ac:dyDescent="0.2">
      <c r="B7789" s="257"/>
      <c r="C7789" s="258"/>
      <c r="D7789" s="258"/>
      <c r="E7789" s="258"/>
      <c r="F7789" s="258"/>
      <c r="G7789" s="259"/>
      <c r="H7789" s="260" t="s">
        <v>497</v>
      </c>
      <c r="I7789" s="261"/>
      <c r="J7789" s="262" t="s">
        <v>228</v>
      </c>
      <c r="K7789" s="262" t="s">
        <v>229</v>
      </c>
    </row>
    <row r="7790" spans="2:11" s="256" customFormat="1" ht="13.5" customHeight="1" x14ac:dyDescent="0.2">
      <c r="B7790" s="263"/>
      <c r="C7790" s="264"/>
      <c r="D7790" s="264"/>
      <c r="E7790" s="264"/>
      <c r="F7790" s="369" t="s">
        <v>733</v>
      </c>
      <c r="G7790" s="369"/>
      <c r="H7790" s="369"/>
      <c r="I7790" s="261"/>
      <c r="J7790" s="261"/>
      <c r="K7790" s="265"/>
    </row>
    <row r="7791" spans="2:11" s="256" customFormat="1" ht="13.5" customHeight="1" x14ac:dyDescent="0.2">
      <c r="B7791" s="367" t="s">
        <v>231</v>
      </c>
      <c r="C7791" s="367"/>
      <c r="D7791" s="367" t="s">
        <v>232</v>
      </c>
      <c r="E7791" s="367"/>
      <c r="F7791" s="266" t="s">
        <v>232</v>
      </c>
      <c r="G7791" s="266" t="s">
        <v>232</v>
      </c>
      <c r="H7791" s="368" t="s">
        <v>231</v>
      </c>
      <c r="I7791" s="267" t="s">
        <v>233</v>
      </c>
      <c r="J7791" s="261"/>
      <c r="K7791" s="265"/>
    </row>
    <row r="7792" spans="2:11" s="256" customFormat="1" ht="13.5" customHeight="1" x14ac:dyDescent="0.2">
      <c r="B7792" s="266" t="s">
        <v>234</v>
      </c>
      <c r="C7792" s="266" t="s">
        <v>235</v>
      </c>
      <c r="D7792" s="266" t="s">
        <v>234</v>
      </c>
      <c r="E7792" s="266" t="s">
        <v>235</v>
      </c>
      <c r="F7792" s="266" t="s">
        <v>592</v>
      </c>
      <c r="G7792" s="266" t="s">
        <v>594</v>
      </c>
      <c r="H7792" s="368"/>
      <c r="I7792" s="261"/>
      <c r="J7792" s="261"/>
      <c r="K7792" s="265"/>
    </row>
    <row r="7793" spans="2:11" s="256" customFormat="1" ht="13.5" customHeight="1" x14ac:dyDescent="0.2">
      <c r="B7793" s="268">
        <v>5.5</v>
      </c>
      <c r="C7793" s="268">
        <v>3.5</v>
      </c>
      <c r="D7793" s="268">
        <v>48</v>
      </c>
      <c r="E7793" s="268">
        <v>32</v>
      </c>
      <c r="F7793" s="268">
        <v>36.059970170720597</v>
      </c>
      <c r="G7793" s="268">
        <v>36.164050646829494</v>
      </c>
      <c r="H7793" s="269">
        <v>4.38597172176231</v>
      </c>
      <c r="I7793" s="270" t="s">
        <v>236</v>
      </c>
      <c r="J7793" s="271">
        <v>9786</v>
      </c>
      <c r="K7793" s="272">
        <v>13591</v>
      </c>
    </row>
    <row r="7794" spans="2:11" s="256" customFormat="1" ht="13.5" customHeight="1" x14ac:dyDescent="0.2">
      <c r="B7794" s="268"/>
      <c r="C7794" s="268"/>
      <c r="D7794" s="268"/>
      <c r="E7794" s="268"/>
      <c r="F7794" s="268">
        <v>36.059970170720597</v>
      </c>
      <c r="G7794" s="268">
        <v>36.164050646829494</v>
      </c>
      <c r="H7794" s="269">
        <v>4.38597172176231</v>
      </c>
      <c r="I7794" s="270" t="s">
        <v>250</v>
      </c>
      <c r="J7794" s="271">
        <v>9786</v>
      </c>
      <c r="K7794" s="272">
        <v>19967</v>
      </c>
    </row>
    <row r="7795" spans="2:11" s="256" customFormat="1" ht="13.5" customHeight="1" x14ac:dyDescent="0.2">
      <c r="B7795" s="273"/>
      <c r="C7795" s="273"/>
      <c r="D7795" s="273"/>
      <c r="E7795" s="273"/>
      <c r="F7795" s="273">
        <v>23.193605657144396</v>
      </c>
      <c r="G7795" s="273">
        <v>23.204807895092198</v>
      </c>
      <c r="H7795" s="274">
        <v>5.2137058426872604</v>
      </c>
      <c r="I7795" s="275" t="s">
        <v>251</v>
      </c>
      <c r="J7795" s="271">
        <v>9786</v>
      </c>
      <c r="K7795" s="272">
        <v>15744</v>
      </c>
    </row>
    <row r="7796" spans="2:11" s="256" customFormat="1" ht="13.5" customHeight="1" x14ac:dyDescent="0.2">
      <c r="B7796" s="273"/>
      <c r="C7796" s="273"/>
      <c r="D7796" s="273"/>
      <c r="E7796" s="273"/>
      <c r="F7796" s="273">
        <v>12.866364513576299</v>
      </c>
      <c r="G7796" s="273">
        <v>12.9592427517373</v>
      </c>
      <c r="H7796" s="274">
        <v>2.89385335612462</v>
      </c>
      <c r="I7796" s="275" t="s">
        <v>252</v>
      </c>
      <c r="J7796" s="271">
        <v>9786</v>
      </c>
      <c r="K7796" s="272">
        <v>13462</v>
      </c>
    </row>
    <row r="7797" spans="2:11" s="256" customFormat="1" ht="13.5" customHeight="1" x14ac:dyDescent="0.2">
      <c r="B7797" s="273"/>
      <c r="C7797" s="273"/>
      <c r="D7797" s="273"/>
      <c r="E7797" s="273"/>
      <c r="F7797" s="273">
        <v>0</v>
      </c>
      <c r="G7797" s="273">
        <v>0</v>
      </c>
      <c r="H7797" s="274"/>
      <c r="I7797" s="275" t="s">
        <v>253</v>
      </c>
      <c r="J7797" s="271">
        <v>9786</v>
      </c>
      <c r="K7797" s="272">
        <v>15544</v>
      </c>
    </row>
    <row r="7798" spans="2:11" s="256" customFormat="1" ht="13.5" customHeight="1" x14ac:dyDescent="0.2">
      <c r="B7798" s="273"/>
      <c r="C7798" s="273"/>
      <c r="D7798" s="273"/>
      <c r="E7798" s="273"/>
      <c r="F7798" s="273">
        <v>0</v>
      </c>
      <c r="G7798" s="273">
        <v>0</v>
      </c>
      <c r="H7798" s="274"/>
      <c r="I7798" s="275" t="s">
        <v>254</v>
      </c>
      <c r="J7798" s="271">
        <v>9786</v>
      </c>
      <c r="K7798" s="272">
        <v>12978</v>
      </c>
    </row>
    <row r="7799" spans="2:11" s="256" customFormat="1" ht="13.5" customHeight="1" x14ac:dyDescent="0.2">
      <c r="B7799" s="268">
        <v>3.5</v>
      </c>
      <c r="C7799" s="268">
        <v>1.5</v>
      </c>
      <c r="D7799" s="268">
        <v>48</v>
      </c>
      <c r="E7799" s="268">
        <v>32</v>
      </c>
      <c r="F7799" s="268">
        <v>34.589832982065801</v>
      </c>
      <c r="G7799" s="268">
        <v>34.474066791063798</v>
      </c>
      <c r="H7799" s="269">
        <v>2.99472717028838</v>
      </c>
      <c r="I7799" s="270" t="s">
        <v>237</v>
      </c>
      <c r="J7799" s="271">
        <v>9786</v>
      </c>
      <c r="K7799" s="272">
        <v>17726</v>
      </c>
    </row>
    <row r="7800" spans="2:11" s="256" customFormat="1" ht="13.5" customHeight="1" x14ac:dyDescent="0.2">
      <c r="B7800" s="273"/>
      <c r="C7800" s="273"/>
      <c r="D7800" s="273"/>
      <c r="E7800" s="273"/>
      <c r="F7800" s="273">
        <v>5.3524811235034404</v>
      </c>
      <c r="G7800" s="273">
        <v>5.2113155888966398</v>
      </c>
      <c r="H7800" s="274"/>
      <c r="I7800" s="275" t="s">
        <v>255</v>
      </c>
      <c r="J7800" s="271">
        <v>9786</v>
      </c>
      <c r="K7800" s="272">
        <v>17727</v>
      </c>
    </row>
    <row r="7801" spans="2:11" s="256" customFormat="1" ht="13.5" customHeight="1" x14ac:dyDescent="0.2">
      <c r="B7801" s="268"/>
      <c r="C7801" s="268"/>
      <c r="D7801" s="268"/>
      <c r="E7801" s="268"/>
      <c r="F7801" s="268">
        <v>29.237351858562302</v>
      </c>
      <c r="G7801" s="268">
        <v>29.262751202167099</v>
      </c>
      <c r="H7801" s="269">
        <v>3.5429717830889396</v>
      </c>
      <c r="I7801" s="270" t="s">
        <v>256</v>
      </c>
      <c r="J7801" s="271">
        <v>9786</v>
      </c>
      <c r="K7801" s="272">
        <v>13592</v>
      </c>
    </row>
    <row r="7802" spans="2:11" s="256" customFormat="1" ht="13.5" customHeight="1" x14ac:dyDescent="0.2">
      <c r="B7802" s="273"/>
      <c r="C7802" s="273"/>
      <c r="D7802" s="273"/>
      <c r="E7802" s="273"/>
      <c r="F7802" s="273">
        <v>6.1967319276137998</v>
      </c>
      <c r="G7802" s="273">
        <v>6.1994286641371303</v>
      </c>
      <c r="H7802" s="274">
        <v>0.66287907608826402</v>
      </c>
      <c r="I7802" s="275" t="s">
        <v>257</v>
      </c>
      <c r="J7802" s="271">
        <v>9786</v>
      </c>
      <c r="K7802" s="272">
        <v>11566</v>
      </c>
    </row>
    <row r="7803" spans="2:11" s="256" customFormat="1" ht="13.5" customHeight="1" x14ac:dyDescent="0.2">
      <c r="B7803" s="273"/>
      <c r="C7803" s="273"/>
      <c r="D7803" s="273"/>
      <c r="E7803" s="273"/>
      <c r="F7803" s="273">
        <v>13.7061165183434</v>
      </c>
      <c r="G7803" s="273">
        <v>13.726571603706599</v>
      </c>
      <c r="H7803" s="274">
        <v>4.7559521693633595</v>
      </c>
      <c r="I7803" s="275" t="s">
        <v>258</v>
      </c>
      <c r="J7803" s="271">
        <v>9786</v>
      </c>
      <c r="K7803" s="272">
        <v>13419</v>
      </c>
    </row>
    <row r="7804" spans="2:11" s="256" customFormat="1" ht="13.5" customHeight="1" x14ac:dyDescent="0.2">
      <c r="B7804" s="273"/>
      <c r="C7804" s="273"/>
      <c r="D7804" s="273"/>
      <c r="E7804" s="273"/>
      <c r="F7804" s="273">
        <v>0</v>
      </c>
      <c r="G7804" s="273">
        <v>0</v>
      </c>
      <c r="H7804" s="274"/>
      <c r="I7804" s="275" t="s">
        <v>259</v>
      </c>
      <c r="J7804" s="271">
        <v>9786</v>
      </c>
      <c r="K7804" s="272">
        <v>11568</v>
      </c>
    </row>
    <row r="7805" spans="2:11" s="256" customFormat="1" ht="13.5" customHeight="1" x14ac:dyDescent="0.2">
      <c r="B7805" s="273"/>
      <c r="C7805" s="273"/>
      <c r="D7805" s="273"/>
      <c r="E7805" s="273"/>
      <c r="F7805" s="273">
        <v>8.5078164926983906</v>
      </c>
      <c r="G7805" s="273">
        <v>8.5100291769486596</v>
      </c>
      <c r="H7805" s="274">
        <v>3.8542609308374001</v>
      </c>
      <c r="I7805" s="275" t="s">
        <v>260</v>
      </c>
      <c r="J7805" s="271">
        <v>9786</v>
      </c>
      <c r="K7805" s="272">
        <v>12479</v>
      </c>
    </row>
    <row r="7806" spans="2:11" s="256" customFormat="1" ht="13.5" customHeight="1" x14ac:dyDescent="0.2">
      <c r="B7806" s="273"/>
      <c r="C7806" s="273"/>
      <c r="D7806" s="273"/>
      <c r="E7806" s="273"/>
      <c r="F7806" s="273">
        <v>0.8266869199067951</v>
      </c>
      <c r="G7806" s="273">
        <v>0.82672175737472009</v>
      </c>
      <c r="H7806" s="274">
        <v>1.8174345964636101</v>
      </c>
      <c r="I7806" s="275" t="s">
        <v>261</v>
      </c>
      <c r="J7806" s="271">
        <v>9786</v>
      </c>
      <c r="K7806" s="272">
        <v>12480</v>
      </c>
    </row>
    <row r="7807" spans="2:11" s="256" customFormat="1" ht="13.5" customHeight="1" x14ac:dyDescent="0.2">
      <c r="B7807" s="273"/>
      <c r="C7807" s="273"/>
      <c r="D7807" s="273"/>
      <c r="E7807" s="273"/>
      <c r="F7807" s="273">
        <v>0</v>
      </c>
      <c r="G7807" s="273">
        <v>0</v>
      </c>
      <c r="H7807" s="274"/>
      <c r="I7807" s="275" t="s">
        <v>262</v>
      </c>
      <c r="J7807" s="271">
        <v>9786</v>
      </c>
      <c r="K7807" s="272">
        <v>11578</v>
      </c>
    </row>
    <row r="7808" spans="2:11" s="256" customFormat="1" ht="13.5" customHeight="1" x14ac:dyDescent="0.2">
      <c r="B7808" s="273"/>
      <c r="C7808" s="273"/>
      <c r="D7808" s="273"/>
      <c r="E7808" s="273"/>
      <c r="F7808" s="273">
        <v>0</v>
      </c>
      <c r="G7808" s="273">
        <v>0</v>
      </c>
      <c r="H7808" s="274"/>
      <c r="I7808" s="275" t="s">
        <v>263</v>
      </c>
      <c r="J7808" s="271">
        <v>9786</v>
      </c>
      <c r="K7808" s="272">
        <v>12497</v>
      </c>
    </row>
    <row r="7809" spans="2:11" s="256" customFormat="1" ht="13.5" customHeight="1" x14ac:dyDescent="0.2">
      <c r="B7809" s="273"/>
      <c r="C7809" s="273"/>
      <c r="D7809" s="273"/>
      <c r="E7809" s="273"/>
      <c r="F7809" s="273">
        <v>0</v>
      </c>
      <c r="G7809" s="273">
        <v>0</v>
      </c>
      <c r="H7809" s="274"/>
      <c r="I7809" s="275" t="s">
        <v>264</v>
      </c>
      <c r="J7809" s="271">
        <v>9786</v>
      </c>
      <c r="K7809" s="272">
        <v>15546</v>
      </c>
    </row>
    <row r="7810" spans="2:11" s="256" customFormat="1" ht="13.5" customHeight="1" x14ac:dyDescent="0.2">
      <c r="B7810" s="273"/>
      <c r="C7810" s="273"/>
      <c r="D7810" s="273"/>
      <c r="E7810" s="273"/>
      <c r="F7810" s="273">
        <v>0</v>
      </c>
      <c r="G7810" s="273">
        <v>0</v>
      </c>
      <c r="H7810" s="274"/>
      <c r="I7810" s="275" t="s">
        <v>265</v>
      </c>
      <c r="J7810" s="271">
        <v>9786</v>
      </c>
      <c r="K7810" s="272">
        <v>12481</v>
      </c>
    </row>
    <row r="7811" spans="2:11" s="256" customFormat="1" ht="13.5" customHeight="1" x14ac:dyDescent="0.2">
      <c r="B7811" s="268"/>
      <c r="C7811" s="268"/>
      <c r="D7811" s="268"/>
      <c r="E7811" s="268"/>
      <c r="F7811" s="268">
        <v>10.604057213328398</v>
      </c>
      <c r="G7811" s="268">
        <v>10.655338877414598</v>
      </c>
      <c r="H7811" s="269">
        <v>2.9905095648807798</v>
      </c>
      <c r="I7811" s="270" t="s">
        <v>266</v>
      </c>
      <c r="J7811" s="271">
        <v>9786</v>
      </c>
      <c r="K7811" s="272">
        <v>13594</v>
      </c>
    </row>
    <row r="7812" spans="2:11" s="256" customFormat="1" ht="13.5" customHeight="1" x14ac:dyDescent="0.2">
      <c r="B7812" s="273"/>
      <c r="C7812" s="273"/>
      <c r="D7812" s="273"/>
      <c r="E7812" s="273"/>
      <c r="F7812" s="273">
        <v>1.23429409245925</v>
      </c>
      <c r="G7812" s="273">
        <v>1.24021126083584</v>
      </c>
      <c r="H7812" s="274">
        <v>0.46723609271070904</v>
      </c>
      <c r="I7812" s="275" t="s">
        <v>267</v>
      </c>
      <c r="J7812" s="271">
        <v>9786</v>
      </c>
      <c r="K7812" s="272">
        <v>15609</v>
      </c>
    </row>
    <row r="7813" spans="2:11" s="256" customFormat="1" ht="13.5" customHeight="1" x14ac:dyDescent="0.2">
      <c r="B7813" s="273"/>
      <c r="C7813" s="273"/>
      <c r="D7813" s="273"/>
      <c r="E7813" s="273"/>
      <c r="F7813" s="273">
        <v>7.5519571272002901</v>
      </c>
      <c r="G7813" s="273">
        <v>7.5874295030415597</v>
      </c>
      <c r="H7813" s="274">
        <v>4.1227495402277992</v>
      </c>
      <c r="I7813" s="275" t="s">
        <v>268</v>
      </c>
      <c r="J7813" s="271">
        <v>9786</v>
      </c>
      <c r="K7813" s="272">
        <v>11524</v>
      </c>
    </row>
    <row r="7814" spans="2:11" s="256" customFormat="1" ht="13.5" customHeight="1" x14ac:dyDescent="0.2">
      <c r="B7814" s="273"/>
      <c r="C7814" s="273"/>
      <c r="D7814" s="273"/>
      <c r="E7814" s="273"/>
      <c r="F7814" s="273">
        <v>0</v>
      </c>
      <c r="G7814" s="273">
        <v>0</v>
      </c>
      <c r="H7814" s="274"/>
      <c r="I7814" s="275" t="s">
        <v>269</v>
      </c>
      <c r="J7814" s="271">
        <v>9786</v>
      </c>
      <c r="K7814" s="272">
        <v>15745</v>
      </c>
    </row>
    <row r="7815" spans="2:11" s="256" customFormat="1" ht="13.5" customHeight="1" x14ac:dyDescent="0.2">
      <c r="B7815" s="273"/>
      <c r="C7815" s="273"/>
      <c r="D7815" s="273"/>
      <c r="E7815" s="273"/>
      <c r="F7815" s="273">
        <v>0</v>
      </c>
      <c r="G7815" s="273">
        <v>0</v>
      </c>
      <c r="H7815" s="274"/>
      <c r="I7815" s="275" t="s">
        <v>270</v>
      </c>
      <c r="J7815" s="271">
        <v>9786</v>
      </c>
      <c r="K7815" s="272">
        <v>15545</v>
      </c>
    </row>
    <row r="7816" spans="2:11" s="256" customFormat="1" ht="13.5" customHeight="1" x14ac:dyDescent="0.2">
      <c r="B7816" s="268"/>
      <c r="C7816" s="268"/>
      <c r="D7816" s="268"/>
      <c r="E7816" s="268"/>
      <c r="F7816" s="268">
        <v>18.746139633885196</v>
      </c>
      <c r="G7816" s="268">
        <v>18.7065436846921</v>
      </c>
      <c r="H7816" s="269"/>
      <c r="I7816" s="270" t="s">
        <v>238</v>
      </c>
      <c r="J7816" s="271">
        <v>9786</v>
      </c>
      <c r="K7816" s="272">
        <v>13595</v>
      </c>
    </row>
    <row r="7817" spans="2:11" s="256" customFormat="1" ht="13.5" customHeight="1" x14ac:dyDescent="0.2">
      <c r="B7817" s="273"/>
      <c r="C7817" s="273"/>
      <c r="D7817" s="273"/>
      <c r="E7817" s="273"/>
      <c r="F7817" s="273">
        <v>0</v>
      </c>
      <c r="G7817" s="273">
        <v>0</v>
      </c>
      <c r="H7817" s="274"/>
      <c r="I7817" s="275" t="s">
        <v>271</v>
      </c>
      <c r="J7817" s="271">
        <v>9786</v>
      </c>
      <c r="K7817" s="272">
        <v>15610</v>
      </c>
    </row>
    <row r="7818" spans="2:11" s="256" customFormat="1" ht="13.5" customHeight="1" x14ac:dyDescent="0.2">
      <c r="B7818" s="273"/>
      <c r="C7818" s="273"/>
      <c r="D7818" s="273"/>
      <c r="E7818" s="273"/>
      <c r="F7818" s="273">
        <v>7.6823803351112492</v>
      </c>
      <c r="G7818" s="273">
        <v>7.6772428274967695</v>
      </c>
      <c r="H7818" s="274"/>
      <c r="I7818" s="275" t="s">
        <v>246</v>
      </c>
      <c r="J7818" s="271">
        <v>9786</v>
      </c>
      <c r="K7818" s="272">
        <v>15611</v>
      </c>
    </row>
    <row r="7819" spans="2:11" s="256" customFormat="1" ht="13.5" customHeight="1" x14ac:dyDescent="0.2">
      <c r="B7819" s="273"/>
      <c r="C7819" s="273"/>
      <c r="D7819" s="273"/>
      <c r="E7819" s="273"/>
      <c r="F7819" s="273">
        <v>11.063759298773899</v>
      </c>
      <c r="G7819" s="273">
        <v>11.029300857195398</v>
      </c>
      <c r="H7819" s="274"/>
      <c r="I7819" s="275" t="s">
        <v>272</v>
      </c>
      <c r="J7819" s="271">
        <v>9786</v>
      </c>
      <c r="K7819" s="272">
        <v>15608</v>
      </c>
    </row>
    <row r="7820" spans="2:11" s="256" customFormat="1" ht="13.5" customHeight="1" x14ac:dyDescent="0.2">
      <c r="B7820" s="268"/>
      <c r="C7820" s="268"/>
      <c r="D7820" s="268"/>
      <c r="E7820" s="268"/>
      <c r="F7820" s="268">
        <v>0</v>
      </c>
      <c r="G7820" s="268">
        <v>0</v>
      </c>
      <c r="H7820" s="269"/>
      <c r="I7820" s="270" t="s">
        <v>273</v>
      </c>
      <c r="J7820" s="271">
        <v>9786</v>
      </c>
      <c r="K7820" s="272">
        <v>15584</v>
      </c>
    </row>
    <row r="7821" spans="2:11" s="256" customFormat="1" ht="13.5" customHeight="1" x14ac:dyDescent="0.2">
      <c r="B7821" s="268"/>
      <c r="C7821" s="268"/>
      <c r="D7821" s="268"/>
      <c r="E7821" s="268"/>
      <c r="F7821" s="268">
        <v>0</v>
      </c>
      <c r="G7821" s="268">
        <v>0</v>
      </c>
      <c r="H7821" s="269"/>
      <c r="I7821" s="270" t="s">
        <v>274</v>
      </c>
      <c r="J7821" s="271">
        <v>9786</v>
      </c>
      <c r="K7821" s="272">
        <v>17728</v>
      </c>
    </row>
    <row r="7822" spans="2:11" s="256" customFormat="1" ht="13.5" customHeight="1" x14ac:dyDescent="0.2">
      <c r="B7822" s="268"/>
      <c r="C7822" s="268"/>
      <c r="D7822" s="268"/>
      <c r="E7822" s="268"/>
      <c r="F7822" s="268">
        <v>-1.8028050454851701</v>
      </c>
      <c r="G7822" s="268">
        <v>-1.82055424424196</v>
      </c>
      <c r="H7822" s="269"/>
      <c r="I7822" s="270" t="s">
        <v>275</v>
      </c>
      <c r="J7822" s="271">
        <v>9786</v>
      </c>
      <c r="K7822" s="272">
        <v>15624</v>
      </c>
    </row>
    <row r="7823" spans="2:11" s="256" customFormat="1" ht="13.5" customHeight="1" x14ac:dyDescent="0.2">
      <c r="B7823" s="268"/>
      <c r="C7823" s="268"/>
      <c r="D7823" s="268"/>
      <c r="E7823" s="268"/>
      <c r="F7823" s="268">
        <v>7.1702871171723004</v>
      </c>
      <c r="G7823" s="268">
        <v>7.0390137024338797</v>
      </c>
      <c r="H7823" s="269"/>
      <c r="I7823" s="270" t="s">
        <v>276</v>
      </c>
      <c r="J7823" s="271">
        <v>9786</v>
      </c>
      <c r="K7823" s="272">
        <v>15644</v>
      </c>
    </row>
    <row r="7824" spans="2:11" s="256" customFormat="1" ht="13.5" customHeight="1" x14ac:dyDescent="0.2">
      <c r="B7824" s="268"/>
      <c r="C7824" s="268"/>
      <c r="D7824" s="268">
        <v>38</v>
      </c>
      <c r="E7824" s="268">
        <v>0</v>
      </c>
      <c r="F7824" s="268">
        <v>29.752825053381795</v>
      </c>
      <c r="G7824" s="268">
        <v>29.883423189102199</v>
      </c>
      <c r="H7824" s="269">
        <v>3.4504956703019301</v>
      </c>
      <c r="I7824" s="270" t="s">
        <v>239</v>
      </c>
      <c r="J7824" s="271">
        <v>9786</v>
      </c>
      <c r="K7824" s="272">
        <v>15704</v>
      </c>
    </row>
    <row r="7825" spans="2:11" s="256" customFormat="1" ht="13.5" customHeight="1" x14ac:dyDescent="0.2">
      <c r="B7825" s="268"/>
      <c r="C7825" s="268"/>
      <c r="D7825" s="268"/>
      <c r="E7825" s="268"/>
      <c r="F7825" s="268">
        <v>0</v>
      </c>
      <c r="G7825" s="268">
        <v>0</v>
      </c>
      <c r="H7825" s="269"/>
      <c r="I7825" s="270" t="s">
        <v>277</v>
      </c>
      <c r="J7825" s="271">
        <v>9786</v>
      </c>
      <c r="K7825" s="272">
        <v>15749</v>
      </c>
    </row>
    <row r="7826" spans="2:11" s="256" customFormat="1" ht="13.5" customHeight="1" x14ac:dyDescent="0.2">
      <c r="B7826" s="268"/>
      <c r="C7826" s="268"/>
      <c r="D7826" s="268"/>
      <c r="E7826" s="268"/>
      <c r="F7826" s="268">
        <v>100</v>
      </c>
      <c r="G7826" s="268">
        <v>100</v>
      </c>
      <c r="H7826" s="269">
        <v>2.93456656626504</v>
      </c>
      <c r="I7826" s="270" t="s">
        <v>278</v>
      </c>
      <c r="J7826" s="271">
        <v>9786</v>
      </c>
      <c r="K7826" s="272">
        <v>11258</v>
      </c>
    </row>
    <row r="7827" spans="2:11" s="256" customFormat="1" ht="13.5" customHeight="1" x14ac:dyDescent="0.2">
      <c r="B7827" s="268"/>
      <c r="C7827" s="268"/>
      <c r="D7827" s="268">
        <v>45</v>
      </c>
      <c r="E7827" s="268">
        <v>0</v>
      </c>
      <c r="F7827" s="268">
        <v>44.330748195560801</v>
      </c>
      <c r="G7827" s="268">
        <v>44.371019423771699</v>
      </c>
      <c r="H7827" s="269">
        <v>4.3038899717840895</v>
      </c>
      <c r="I7827" s="270" t="s">
        <v>240</v>
      </c>
      <c r="J7827" s="271">
        <v>9786</v>
      </c>
      <c r="K7827" s="272">
        <v>15705</v>
      </c>
    </row>
    <row r="7828" spans="2:11" s="256" customFormat="1" ht="13.5" customHeight="1" x14ac:dyDescent="0.2">
      <c r="B7828" s="268"/>
      <c r="C7828" s="268"/>
      <c r="D7828" s="268"/>
      <c r="E7828" s="268"/>
      <c r="F7828" s="268">
        <v>16.1470424600797</v>
      </c>
      <c r="G7828" s="268">
        <v>16.1644244335214</v>
      </c>
      <c r="H7828" s="269">
        <v>1.7724214877875399</v>
      </c>
      <c r="I7828" s="270" t="s">
        <v>279</v>
      </c>
      <c r="J7828" s="271">
        <v>9786</v>
      </c>
      <c r="K7828" s="272">
        <v>16144</v>
      </c>
    </row>
    <row r="7829" spans="2:11" s="256" customFormat="1" ht="13.5" customHeight="1" x14ac:dyDescent="0.2">
      <c r="B7829" s="273"/>
      <c r="C7829" s="273"/>
      <c r="D7829" s="273"/>
      <c r="E7829" s="273"/>
      <c r="F7829" s="273">
        <v>1.81780599366886</v>
      </c>
      <c r="G7829" s="273">
        <v>1.8276981135372399</v>
      </c>
      <c r="H7829" s="274"/>
      <c r="I7829" s="275" t="s">
        <v>508</v>
      </c>
      <c r="J7829" s="271">
        <v>9786</v>
      </c>
      <c r="K7829" s="272">
        <v>12755</v>
      </c>
    </row>
    <row r="7830" spans="2:11" s="256" customFormat="1" ht="13.5" customHeight="1" x14ac:dyDescent="0.2">
      <c r="B7830" s="273"/>
      <c r="C7830" s="273"/>
      <c r="D7830" s="273"/>
      <c r="E7830" s="273"/>
      <c r="F7830" s="273">
        <v>0</v>
      </c>
      <c r="G7830" s="273">
        <v>0</v>
      </c>
      <c r="H7830" s="274"/>
      <c r="I7830" s="275" t="s">
        <v>509</v>
      </c>
      <c r="J7830" s="271">
        <v>9786</v>
      </c>
      <c r="K7830" s="272">
        <v>12359</v>
      </c>
    </row>
    <row r="7831" spans="2:11" s="256" customFormat="1" ht="26.25" customHeight="1" x14ac:dyDescent="0.2"/>
    <row r="7832" spans="2:11" s="256" customFormat="1" ht="13.5" customHeight="1" x14ac:dyDescent="0.2">
      <c r="B7832" s="257"/>
      <c r="C7832" s="258"/>
      <c r="D7832" s="258"/>
      <c r="E7832" s="258"/>
      <c r="F7832" s="258"/>
      <c r="G7832" s="259"/>
      <c r="H7832" s="260" t="s">
        <v>498</v>
      </c>
      <c r="I7832" s="261"/>
      <c r="J7832" s="262" t="s">
        <v>228</v>
      </c>
      <c r="K7832" s="262" t="s">
        <v>229</v>
      </c>
    </row>
    <row r="7833" spans="2:11" s="256" customFormat="1" ht="13.5" customHeight="1" x14ac:dyDescent="0.2">
      <c r="B7833" s="263"/>
      <c r="C7833" s="264"/>
      <c r="D7833" s="264"/>
      <c r="E7833" s="264"/>
      <c r="F7833" s="369" t="s">
        <v>734</v>
      </c>
      <c r="G7833" s="369"/>
      <c r="H7833" s="369"/>
      <c r="I7833" s="261"/>
      <c r="J7833" s="261"/>
      <c r="K7833" s="265"/>
    </row>
    <row r="7834" spans="2:11" s="256" customFormat="1" ht="13.5" customHeight="1" x14ac:dyDescent="0.2">
      <c r="B7834" s="367" t="s">
        <v>231</v>
      </c>
      <c r="C7834" s="367"/>
      <c r="D7834" s="367" t="s">
        <v>232</v>
      </c>
      <c r="E7834" s="367"/>
      <c r="F7834" s="266" t="s">
        <v>232</v>
      </c>
      <c r="G7834" s="266" t="s">
        <v>232</v>
      </c>
      <c r="H7834" s="368" t="s">
        <v>231</v>
      </c>
      <c r="I7834" s="267" t="s">
        <v>233</v>
      </c>
      <c r="J7834" s="261"/>
      <c r="K7834" s="265"/>
    </row>
    <row r="7835" spans="2:11" s="256" customFormat="1" ht="13.5" customHeight="1" x14ac:dyDescent="0.2">
      <c r="B7835" s="266" t="s">
        <v>234</v>
      </c>
      <c r="C7835" s="266" t="s">
        <v>235</v>
      </c>
      <c r="D7835" s="266" t="s">
        <v>234</v>
      </c>
      <c r="E7835" s="266" t="s">
        <v>235</v>
      </c>
      <c r="F7835" s="266" t="s">
        <v>592</v>
      </c>
      <c r="G7835" s="266" t="s">
        <v>594</v>
      </c>
      <c r="H7835" s="368"/>
      <c r="I7835" s="261"/>
      <c r="J7835" s="261"/>
      <c r="K7835" s="265"/>
    </row>
    <row r="7836" spans="2:11" s="256" customFormat="1" ht="13.5" customHeight="1" x14ac:dyDescent="0.2">
      <c r="B7836" s="268">
        <v>5.5</v>
      </c>
      <c r="C7836" s="268">
        <v>3.5</v>
      </c>
      <c r="D7836" s="268"/>
      <c r="E7836" s="268"/>
      <c r="F7836" s="268">
        <v>22.332436357505298</v>
      </c>
      <c r="G7836" s="268">
        <v>22.317894109745399</v>
      </c>
      <c r="H7836" s="269">
        <v>4.3216002163932501</v>
      </c>
      <c r="I7836" s="270" t="s">
        <v>236</v>
      </c>
      <c r="J7836" s="271">
        <v>9816</v>
      </c>
      <c r="K7836" s="272">
        <v>13591</v>
      </c>
    </row>
    <row r="7837" spans="2:11" s="256" customFormat="1" ht="13.5" customHeight="1" x14ac:dyDescent="0.2">
      <c r="B7837" s="268"/>
      <c r="C7837" s="268"/>
      <c r="D7837" s="268"/>
      <c r="E7837" s="268"/>
      <c r="F7837" s="268">
        <v>22.332436357505298</v>
      </c>
      <c r="G7837" s="268">
        <v>22.317894109745399</v>
      </c>
      <c r="H7837" s="269">
        <v>4.3216002163932501</v>
      </c>
      <c r="I7837" s="270" t="s">
        <v>250</v>
      </c>
      <c r="J7837" s="271">
        <v>9816</v>
      </c>
      <c r="K7837" s="272">
        <v>19967</v>
      </c>
    </row>
    <row r="7838" spans="2:11" s="256" customFormat="1" ht="13.5" customHeight="1" x14ac:dyDescent="0.2">
      <c r="B7838" s="273"/>
      <c r="C7838" s="273"/>
      <c r="D7838" s="273"/>
      <c r="E7838" s="273"/>
      <c r="F7838" s="273">
        <v>4.3073208059008596</v>
      </c>
      <c r="G7838" s="273">
        <v>4.2981690194246598</v>
      </c>
      <c r="H7838" s="274">
        <v>9.1285714647769804</v>
      </c>
      <c r="I7838" s="275" t="s">
        <v>251</v>
      </c>
      <c r="J7838" s="271">
        <v>9816</v>
      </c>
      <c r="K7838" s="272">
        <v>15744</v>
      </c>
    </row>
    <row r="7839" spans="2:11" s="256" customFormat="1" ht="13.5" customHeight="1" x14ac:dyDescent="0.2">
      <c r="B7839" s="273"/>
      <c r="C7839" s="273"/>
      <c r="D7839" s="273"/>
      <c r="E7839" s="273"/>
      <c r="F7839" s="273">
        <v>17.403912981242296</v>
      </c>
      <c r="G7839" s="273">
        <v>17.401766017770701</v>
      </c>
      <c r="H7839" s="274">
        <v>3.1445525076995304</v>
      </c>
      <c r="I7839" s="275" t="s">
        <v>252</v>
      </c>
      <c r="J7839" s="271">
        <v>9816</v>
      </c>
      <c r="K7839" s="272">
        <v>13462</v>
      </c>
    </row>
    <row r="7840" spans="2:11" s="256" customFormat="1" ht="13.5" customHeight="1" x14ac:dyDescent="0.2">
      <c r="B7840" s="273"/>
      <c r="C7840" s="273"/>
      <c r="D7840" s="273"/>
      <c r="E7840" s="273"/>
      <c r="F7840" s="273">
        <v>0</v>
      </c>
      <c r="G7840" s="273">
        <v>0</v>
      </c>
      <c r="H7840" s="274"/>
      <c r="I7840" s="275" t="s">
        <v>253</v>
      </c>
      <c r="J7840" s="271">
        <v>9816</v>
      </c>
      <c r="K7840" s="272">
        <v>15544</v>
      </c>
    </row>
    <row r="7841" spans="2:11" s="256" customFormat="1" ht="13.5" customHeight="1" x14ac:dyDescent="0.2">
      <c r="B7841" s="273"/>
      <c r="C7841" s="273"/>
      <c r="D7841" s="273"/>
      <c r="E7841" s="273"/>
      <c r="F7841" s="273">
        <v>0.20863954001835203</v>
      </c>
      <c r="G7841" s="273">
        <v>0.20736295403387203</v>
      </c>
      <c r="H7841" s="274">
        <v>4.6000000000000005</v>
      </c>
      <c r="I7841" s="275" t="s">
        <v>254</v>
      </c>
      <c r="J7841" s="271">
        <v>9816</v>
      </c>
      <c r="K7841" s="272">
        <v>12978</v>
      </c>
    </row>
    <row r="7842" spans="2:11" s="256" customFormat="1" ht="13.5" customHeight="1" x14ac:dyDescent="0.2">
      <c r="B7842" s="268">
        <v>4.5</v>
      </c>
      <c r="C7842" s="268">
        <v>2.5</v>
      </c>
      <c r="D7842" s="268"/>
      <c r="E7842" s="268"/>
      <c r="F7842" s="268">
        <v>19.782056771576801</v>
      </c>
      <c r="G7842" s="268">
        <v>19.983448197915397</v>
      </c>
      <c r="H7842" s="269">
        <v>3.4927230211276901</v>
      </c>
      <c r="I7842" s="270" t="s">
        <v>237</v>
      </c>
      <c r="J7842" s="271">
        <v>9816</v>
      </c>
      <c r="K7842" s="272">
        <v>17726</v>
      </c>
    </row>
    <row r="7843" spans="2:11" s="256" customFormat="1" ht="13.5" customHeight="1" x14ac:dyDescent="0.2">
      <c r="B7843" s="273"/>
      <c r="C7843" s="273"/>
      <c r="D7843" s="273"/>
      <c r="E7843" s="273"/>
      <c r="F7843" s="273">
        <v>0.86518827269143994</v>
      </c>
      <c r="G7843" s="273">
        <v>1.1026354250399901</v>
      </c>
      <c r="H7843" s="274"/>
      <c r="I7843" s="275" t="s">
        <v>255</v>
      </c>
      <c r="J7843" s="271">
        <v>9816</v>
      </c>
      <c r="K7843" s="272">
        <v>17727</v>
      </c>
    </row>
    <row r="7844" spans="2:11" s="256" customFormat="1" ht="13.5" customHeight="1" x14ac:dyDescent="0.2">
      <c r="B7844" s="268"/>
      <c r="C7844" s="268"/>
      <c r="D7844" s="268"/>
      <c r="E7844" s="268"/>
      <c r="F7844" s="268">
        <v>18.9168684988853</v>
      </c>
      <c r="G7844" s="268">
        <v>18.880812772875398</v>
      </c>
      <c r="H7844" s="269">
        <v>3.65246737827735</v>
      </c>
      <c r="I7844" s="270" t="s">
        <v>256</v>
      </c>
      <c r="J7844" s="271">
        <v>9816</v>
      </c>
      <c r="K7844" s="272">
        <v>13592</v>
      </c>
    </row>
    <row r="7845" spans="2:11" s="256" customFormat="1" ht="13.5" customHeight="1" x14ac:dyDescent="0.2">
      <c r="B7845" s="273"/>
      <c r="C7845" s="273"/>
      <c r="D7845" s="273"/>
      <c r="E7845" s="273"/>
      <c r="F7845" s="273">
        <v>5.5675778378370797</v>
      </c>
      <c r="G7845" s="273">
        <v>5.5538242480518996</v>
      </c>
      <c r="H7845" s="274">
        <v>0.63240525245427603</v>
      </c>
      <c r="I7845" s="275" t="s">
        <v>257</v>
      </c>
      <c r="J7845" s="271">
        <v>9816</v>
      </c>
      <c r="K7845" s="272">
        <v>11566</v>
      </c>
    </row>
    <row r="7846" spans="2:11" s="256" customFormat="1" ht="13.5" customHeight="1" x14ac:dyDescent="0.2">
      <c r="B7846" s="273"/>
      <c r="C7846" s="273"/>
      <c r="D7846" s="273"/>
      <c r="E7846" s="273"/>
      <c r="F7846" s="273">
        <v>8.37286348193566</v>
      </c>
      <c r="G7846" s="273">
        <v>8.3594699063442697</v>
      </c>
      <c r="H7846" s="274">
        <v>5.2286196354912899</v>
      </c>
      <c r="I7846" s="275" t="s">
        <v>258</v>
      </c>
      <c r="J7846" s="271">
        <v>9816</v>
      </c>
      <c r="K7846" s="272">
        <v>13419</v>
      </c>
    </row>
    <row r="7847" spans="2:11" s="256" customFormat="1" ht="13.5" customHeight="1" x14ac:dyDescent="0.2">
      <c r="B7847" s="273"/>
      <c r="C7847" s="273"/>
      <c r="D7847" s="273"/>
      <c r="E7847" s="273"/>
      <c r="F7847" s="273">
        <v>0</v>
      </c>
      <c r="G7847" s="273">
        <v>0</v>
      </c>
      <c r="H7847" s="274"/>
      <c r="I7847" s="275" t="s">
        <v>259</v>
      </c>
      <c r="J7847" s="271">
        <v>9816</v>
      </c>
      <c r="K7847" s="272">
        <v>11568</v>
      </c>
    </row>
    <row r="7848" spans="2:11" s="256" customFormat="1" ht="13.5" customHeight="1" x14ac:dyDescent="0.2">
      <c r="B7848" s="273"/>
      <c r="C7848" s="273"/>
      <c r="D7848" s="273"/>
      <c r="E7848" s="273"/>
      <c r="F7848" s="273">
        <v>4.4629393505814097</v>
      </c>
      <c r="G7848" s="273">
        <v>4.4564735874707599</v>
      </c>
      <c r="H7848" s="274">
        <v>4.3584270517904997</v>
      </c>
      <c r="I7848" s="275" t="s">
        <v>260</v>
      </c>
      <c r="J7848" s="271">
        <v>9816</v>
      </c>
      <c r="K7848" s="272">
        <v>12479</v>
      </c>
    </row>
    <row r="7849" spans="2:11" s="256" customFormat="1" ht="13.5" customHeight="1" x14ac:dyDescent="0.2">
      <c r="B7849" s="273"/>
      <c r="C7849" s="273"/>
      <c r="D7849" s="273"/>
      <c r="E7849" s="273"/>
      <c r="F7849" s="273">
        <v>0.195514936694694</v>
      </c>
      <c r="G7849" s="273">
        <v>0.19470993700560899</v>
      </c>
      <c r="H7849" s="274">
        <v>4.0085990805275102</v>
      </c>
      <c r="I7849" s="275" t="s">
        <v>261</v>
      </c>
      <c r="J7849" s="271">
        <v>9816</v>
      </c>
      <c r="K7849" s="272">
        <v>12480</v>
      </c>
    </row>
    <row r="7850" spans="2:11" s="256" customFormat="1" ht="13.5" customHeight="1" x14ac:dyDescent="0.2">
      <c r="B7850" s="273"/>
      <c r="C7850" s="273"/>
      <c r="D7850" s="273"/>
      <c r="E7850" s="273"/>
      <c r="F7850" s="273">
        <v>0.31797289183651001</v>
      </c>
      <c r="G7850" s="273">
        <v>0.31633509400281995</v>
      </c>
      <c r="H7850" s="274">
        <v>4.901753151873919</v>
      </c>
      <c r="I7850" s="275" t="s">
        <v>262</v>
      </c>
      <c r="J7850" s="271">
        <v>9816</v>
      </c>
      <c r="K7850" s="272">
        <v>11578</v>
      </c>
    </row>
    <row r="7851" spans="2:11" s="256" customFormat="1" ht="13.5" customHeight="1" x14ac:dyDescent="0.2">
      <c r="B7851" s="273"/>
      <c r="C7851" s="273"/>
      <c r="D7851" s="273"/>
      <c r="E7851" s="273"/>
      <c r="F7851" s="273">
        <v>0</v>
      </c>
      <c r="G7851" s="273">
        <v>0</v>
      </c>
      <c r="H7851" s="274"/>
      <c r="I7851" s="275" t="s">
        <v>263</v>
      </c>
      <c r="J7851" s="271">
        <v>9816</v>
      </c>
      <c r="K7851" s="272">
        <v>12497</v>
      </c>
    </row>
    <row r="7852" spans="2:11" s="256" customFormat="1" ht="13.5" customHeight="1" x14ac:dyDescent="0.2">
      <c r="B7852" s="273"/>
      <c r="C7852" s="273"/>
      <c r="D7852" s="273"/>
      <c r="E7852" s="273"/>
      <c r="F7852" s="273">
        <v>0</v>
      </c>
      <c r="G7852" s="273">
        <v>0</v>
      </c>
      <c r="H7852" s="274"/>
      <c r="I7852" s="275" t="s">
        <v>264</v>
      </c>
      <c r="J7852" s="271">
        <v>9816</v>
      </c>
      <c r="K7852" s="272">
        <v>15546</v>
      </c>
    </row>
    <row r="7853" spans="2:11" s="256" customFormat="1" ht="13.5" customHeight="1" x14ac:dyDescent="0.2">
      <c r="B7853" s="273"/>
      <c r="C7853" s="273"/>
      <c r="D7853" s="273">
        <v>4</v>
      </c>
      <c r="E7853" s="273">
        <v>0</v>
      </c>
      <c r="F7853" s="273">
        <v>0</v>
      </c>
      <c r="G7853" s="273">
        <v>0</v>
      </c>
      <c r="H7853" s="274"/>
      <c r="I7853" s="275" t="s">
        <v>265</v>
      </c>
      <c r="J7853" s="271">
        <v>9816</v>
      </c>
      <c r="K7853" s="272">
        <v>12481</v>
      </c>
    </row>
    <row r="7854" spans="2:11" s="256" customFormat="1" ht="13.5" customHeight="1" x14ac:dyDescent="0.2">
      <c r="B7854" s="268"/>
      <c r="C7854" s="268"/>
      <c r="D7854" s="268"/>
      <c r="E7854" s="268"/>
      <c r="F7854" s="268">
        <v>12.0476269809519</v>
      </c>
      <c r="G7854" s="268">
        <v>12.059186098740499</v>
      </c>
      <c r="H7854" s="269">
        <v>2.3644510395057399</v>
      </c>
      <c r="I7854" s="270" t="s">
        <v>266</v>
      </c>
      <c r="J7854" s="271">
        <v>9816</v>
      </c>
      <c r="K7854" s="272">
        <v>13594</v>
      </c>
    </row>
    <row r="7855" spans="2:11" s="256" customFormat="1" ht="13.5" customHeight="1" x14ac:dyDescent="0.2">
      <c r="B7855" s="273"/>
      <c r="C7855" s="273"/>
      <c r="D7855" s="273"/>
      <c r="E7855" s="273"/>
      <c r="F7855" s="273">
        <v>1.14726276945266</v>
      </c>
      <c r="G7855" s="273">
        <v>1.14937585781416</v>
      </c>
      <c r="H7855" s="274">
        <v>0.46171758785615802</v>
      </c>
      <c r="I7855" s="275" t="s">
        <v>267</v>
      </c>
      <c r="J7855" s="271">
        <v>9816</v>
      </c>
      <c r="K7855" s="272">
        <v>15609</v>
      </c>
    </row>
    <row r="7856" spans="2:11" s="256" customFormat="1" ht="13.5" customHeight="1" x14ac:dyDescent="0.2">
      <c r="B7856" s="273"/>
      <c r="C7856" s="273"/>
      <c r="D7856" s="273"/>
      <c r="E7856" s="273"/>
      <c r="F7856" s="273">
        <v>7.7085778535878395</v>
      </c>
      <c r="G7856" s="273">
        <v>7.7277683317816592</v>
      </c>
      <c r="H7856" s="274">
        <v>3.3022145508835696</v>
      </c>
      <c r="I7856" s="275" t="s">
        <v>268</v>
      </c>
      <c r="J7856" s="271">
        <v>9816</v>
      </c>
      <c r="K7856" s="272">
        <v>11524</v>
      </c>
    </row>
    <row r="7857" spans="2:11" s="256" customFormat="1" ht="13.5" customHeight="1" x14ac:dyDescent="0.2">
      <c r="B7857" s="273"/>
      <c r="C7857" s="273"/>
      <c r="D7857" s="273"/>
      <c r="E7857" s="273"/>
      <c r="F7857" s="273">
        <v>0.53147238526889606</v>
      </c>
      <c r="G7857" s="273">
        <v>0.526296167783185</v>
      </c>
      <c r="H7857" s="274">
        <v>4.7056721190476498</v>
      </c>
      <c r="I7857" s="275" t="s">
        <v>269</v>
      </c>
      <c r="J7857" s="271">
        <v>9816</v>
      </c>
      <c r="K7857" s="272">
        <v>15745</v>
      </c>
    </row>
    <row r="7858" spans="2:11" s="256" customFormat="1" ht="13.5" customHeight="1" x14ac:dyDescent="0.2">
      <c r="B7858" s="273"/>
      <c r="C7858" s="273"/>
      <c r="D7858" s="273"/>
      <c r="E7858" s="273"/>
      <c r="F7858" s="273">
        <v>0</v>
      </c>
      <c r="G7858" s="273">
        <v>0</v>
      </c>
      <c r="H7858" s="274"/>
      <c r="I7858" s="275" t="s">
        <v>270</v>
      </c>
      <c r="J7858" s="271">
        <v>9816</v>
      </c>
      <c r="K7858" s="272">
        <v>15545</v>
      </c>
    </row>
    <row r="7859" spans="2:11" s="256" customFormat="1" ht="13.5" customHeight="1" x14ac:dyDescent="0.2">
      <c r="B7859" s="268"/>
      <c r="C7859" s="268"/>
      <c r="D7859" s="268"/>
      <c r="E7859" s="268"/>
      <c r="F7859" s="268">
        <v>41.587594736996294</v>
      </c>
      <c r="G7859" s="268">
        <v>41.417991274041597</v>
      </c>
      <c r="H7859" s="269">
        <v>0</v>
      </c>
      <c r="I7859" s="270" t="s">
        <v>238</v>
      </c>
      <c r="J7859" s="271">
        <v>9816</v>
      </c>
      <c r="K7859" s="272">
        <v>13595</v>
      </c>
    </row>
    <row r="7860" spans="2:11" s="256" customFormat="1" ht="13.5" customHeight="1" x14ac:dyDescent="0.2">
      <c r="B7860" s="273"/>
      <c r="C7860" s="273"/>
      <c r="D7860" s="273"/>
      <c r="E7860" s="273"/>
      <c r="F7860" s="273">
        <v>-2.0314581435674999</v>
      </c>
      <c r="G7860" s="273">
        <v>-2.0207821335926601</v>
      </c>
      <c r="H7860" s="274"/>
      <c r="I7860" s="275" t="s">
        <v>271</v>
      </c>
      <c r="J7860" s="271">
        <v>9816</v>
      </c>
      <c r="K7860" s="272">
        <v>15610</v>
      </c>
    </row>
    <row r="7861" spans="2:11" s="256" customFormat="1" ht="13.5" customHeight="1" x14ac:dyDescent="0.2">
      <c r="B7861" s="273"/>
      <c r="C7861" s="273"/>
      <c r="D7861" s="273"/>
      <c r="E7861" s="273"/>
      <c r="F7861" s="273">
        <v>18.7784305688205</v>
      </c>
      <c r="G7861" s="273">
        <v>18.692591368617801</v>
      </c>
      <c r="H7861" s="274"/>
      <c r="I7861" s="275" t="s">
        <v>246</v>
      </c>
      <c r="J7861" s="271">
        <v>9816</v>
      </c>
      <c r="K7861" s="272">
        <v>15611</v>
      </c>
    </row>
    <row r="7862" spans="2:11" s="256" customFormat="1" ht="13.5" customHeight="1" x14ac:dyDescent="0.2">
      <c r="B7862" s="273"/>
      <c r="C7862" s="273"/>
      <c r="D7862" s="273"/>
      <c r="E7862" s="273"/>
      <c r="F7862" s="273">
        <v>22.809164168175798</v>
      </c>
      <c r="G7862" s="273">
        <v>22.7253999054237</v>
      </c>
      <c r="H7862" s="274"/>
      <c r="I7862" s="275" t="s">
        <v>272</v>
      </c>
      <c r="J7862" s="271">
        <v>9816</v>
      </c>
      <c r="K7862" s="272">
        <v>15608</v>
      </c>
    </row>
    <row r="7863" spans="2:11" s="256" customFormat="1" ht="13.5" customHeight="1" x14ac:dyDescent="0.2">
      <c r="B7863" s="268"/>
      <c r="C7863" s="268"/>
      <c r="D7863" s="268">
        <v>8</v>
      </c>
      <c r="E7863" s="268">
        <v>0</v>
      </c>
      <c r="F7863" s="268">
        <v>2.2793731146567899</v>
      </c>
      <c r="G7863" s="268">
        <v>2.2564077889471297</v>
      </c>
      <c r="H7863" s="269">
        <v>0</v>
      </c>
      <c r="I7863" s="270" t="s">
        <v>273</v>
      </c>
      <c r="J7863" s="271">
        <v>9816</v>
      </c>
      <c r="K7863" s="272">
        <v>15584</v>
      </c>
    </row>
    <row r="7864" spans="2:11" s="256" customFormat="1" ht="13.5" customHeight="1" x14ac:dyDescent="0.2">
      <c r="B7864" s="268"/>
      <c r="C7864" s="268"/>
      <c r="D7864" s="268"/>
      <c r="E7864" s="268"/>
      <c r="F7864" s="268">
        <v>0</v>
      </c>
      <c r="G7864" s="268">
        <v>0</v>
      </c>
      <c r="H7864" s="269"/>
      <c r="I7864" s="270" t="s">
        <v>274</v>
      </c>
      <c r="J7864" s="271">
        <v>9816</v>
      </c>
      <c r="K7864" s="272">
        <v>17728</v>
      </c>
    </row>
    <row r="7865" spans="2:11" s="256" customFormat="1" ht="13.5" customHeight="1" x14ac:dyDescent="0.2">
      <c r="B7865" s="268"/>
      <c r="C7865" s="268"/>
      <c r="D7865" s="268"/>
      <c r="E7865" s="268"/>
      <c r="F7865" s="268">
        <v>-14.514102140705399</v>
      </c>
      <c r="G7865" s="268">
        <v>-14.558144932939699</v>
      </c>
      <c r="H7865" s="269"/>
      <c r="I7865" s="270" t="s">
        <v>275</v>
      </c>
      <c r="J7865" s="271">
        <v>9816</v>
      </c>
      <c r="K7865" s="272">
        <v>15624</v>
      </c>
    </row>
    <row r="7866" spans="2:11" s="256" customFormat="1" ht="13.5" customHeight="1" x14ac:dyDescent="0.2">
      <c r="B7866" s="268"/>
      <c r="C7866" s="268"/>
      <c r="D7866" s="268">
        <v>10</v>
      </c>
      <c r="E7866" s="268">
        <v>1</v>
      </c>
      <c r="F7866" s="268">
        <v>3.52550224533393</v>
      </c>
      <c r="G7866" s="268">
        <v>3.7583811664015099</v>
      </c>
      <c r="H7866" s="269"/>
      <c r="I7866" s="270" t="s">
        <v>276</v>
      </c>
      <c r="J7866" s="271">
        <v>9816</v>
      </c>
      <c r="K7866" s="272">
        <v>15644</v>
      </c>
    </row>
    <row r="7867" spans="2:11" s="256" customFormat="1" ht="13.5" customHeight="1" x14ac:dyDescent="0.2">
      <c r="B7867" s="268"/>
      <c r="C7867" s="268"/>
      <c r="D7867" s="268">
        <v>33</v>
      </c>
      <c r="E7867" s="268">
        <v>27</v>
      </c>
      <c r="F7867" s="268">
        <v>31.032953429555402</v>
      </c>
      <c r="G7867" s="268">
        <v>31.033945254330899</v>
      </c>
      <c r="H7867" s="269">
        <v>3.4151602202394296</v>
      </c>
      <c r="I7867" s="270" t="s">
        <v>239</v>
      </c>
      <c r="J7867" s="271">
        <v>9816</v>
      </c>
      <c r="K7867" s="272">
        <v>15704</v>
      </c>
    </row>
    <row r="7868" spans="2:11" s="256" customFormat="1" ht="13.5" customHeight="1" x14ac:dyDescent="0.2">
      <c r="B7868" s="268"/>
      <c r="C7868" s="268"/>
      <c r="D7868" s="268"/>
      <c r="E7868" s="268"/>
      <c r="F7868" s="268">
        <v>3.2185485768554498</v>
      </c>
      <c r="G7868" s="268">
        <v>3.19070195550003</v>
      </c>
      <c r="H7868" s="269">
        <v>1.25003004197242</v>
      </c>
      <c r="I7868" s="270" t="s">
        <v>277</v>
      </c>
      <c r="J7868" s="271">
        <v>9816</v>
      </c>
      <c r="K7868" s="272">
        <v>15749</v>
      </c>
    </row>
    <row r="7869" spans="2:11" s="256" customFormat="1" ht="13.5" customHeight="1" x14ac:dyDescent="0.2">
      <c r="B7869" s="268"/>
      <c r="C7869" s="268"/>
      <c r="D7869" s="268"/>
      <c r="E7869" s="268"/>
      <c r="F7869" s="268">
        <v>100.443540943061</v>
      </c>
      <c r="G7869" s="268">
        <v>100.44755506581501</v>
      </c>
      <c r="H7869" s="269">
        <v>1.9409113102521298</v>
      </c>
      <c r="I7869" s="270" t="s">
        <v>278</v>
      </c>
      <c r="J7869" s="271">
        <v>9816</v>
      </c>
      <c r="K7869" s="272">
        <v>11258</v>
      </c>
    </row>
    <row r="7870" spans="2:11" s="256" customFormat="1" ht="13.5" customHeight="1" x14ac:dyDescent="0.2">
      <c r="B7870" s="268"/>
      <c r="C7870" s="268"/>
      <c r="D7870" s="268">
        <v>24</v>
      </c>
      <c r="E7870" s="268">
        <v>14</v>
      </c>
      <c r="F7870" s="268">
        <v>19.395024895126298</v>
      </c>
      <c r="G7870" s="268">
        <v>19.360839031634999</v>
      </c>
      <c r="H7870" s="269">
        <v>4.4933626815744896</v>
      </c>
      <c r="I7870" s="270" t="s">
        <v>240</v>
      </c>
      <c r="J7870" s="271">
        <v>9816</v>
      </c>
      <c r="K7870" s="272">
        <v>15705</v>
      </c>
    </row>
    <row r="7871" spans="2:11" s="256" customFormat="1" ht="13.5" customHeight="1" x14ac:dyDescent="0.2">
      <c r="B7871" s="268"/>
      <c r="C7871" s="268"/>
      <c r="D7871" s="268"/>
      <c r="E7871" s="268"/>
      <c r="F7871" s="268">
        <v>17.144728972318603</v>
      </c>
      <c r="G7871" s="268">
        <v>17.063242243345499</v>
      </c>
      <c r="H7871" s="269">
        <v>0.85190673141742401</v>
      </c>
      <c r="I7871" s="270" t="s">
        <v>279</v>
      </c>
      <c r="J7871" s="271">
        <v>9816</v>
      </c>
      <c r="K7871" s="272">
        <v>16144</v>
      </c>
    </row>
    <row r="7872" spans="2:11" s="256" customFormat="1" ht="13.5" customHeight="1" x14ac:dyDescent="0.2">
      <c r="B7872" s="273"/>
      <c r="C7872" s="273"/>
      <c r="D7872" s="273"/>
      <c r="E7872" s="273"/>
      <c r="F7872" s="273">
        <v>2.66031397264249</v>
      </c>
      <c r="G7872" s="273">
        <v>2.6557457413615202</v>
      </c>
      <c r="H7872" s="274"/>
      <c r="I7872" s="275" t="s">
        <v>508</v>
      </c>
      <c r="J7872" s="271">
        <v>9816</v>
      </c>
      <c r="K7872" s="272">
        <v>12755</v>
      </c>
    </row>
    <row r="7873" spans="2:11" s="256" customFormat="1" ht="13.5" customHeight="1" x14ac:dyDescent="0.2">
      <c r="B7873" s="273"/>
      <c r="C7873" s="273"/>
      <c r="D7873" s="273"/>
      <c r="E7873" s="273"/>
      <c r="F7873" s="273">
        <v>0.41256303034379399</v>
      </c>
      <c r="G7873" s="273">
        <v>0.41059611851619898</v>
      </c>
      <c r="H7873" s="274">
        <v>3.6477236036111003</v>
      </c>
      <c r="I7873" s="275" t="s">
        <v>509</v>
      </c>
      <c r="J7873" s="271">
        <v>9816</v>
      </c>
      <c r="K7873" s="272">
        <v>12359</v>
      </c>
    </row>
    <row r="7874" spans="2:11" s="256" customFormat="1" ht="26.25" customHeight="1" x14ac:dyDescent="0.2"/>
    <row r="7875" spans="2:11" s="256" customFormat="1" ht="13.5" customHeight="1" x14ac:dyDescent="0.2">
      <c r="B7875" s="257"/>
      <c r="C7875" s="258"/>
      <c r="D7875" s="258"/>
      <c r="E7875" s="258"/>
      <c r="F7875" s="258"/>
      <c r="G7875" s="259"/>
      <c r="H7875" s="260" t="s">
        <v>499</v>
      </c>
      <c r="I7875" s="261"/>
      <c r="J7875" s="262" t="s">
        <v>228</v>
      </c>
      <c r="K7875" s="262" t="s">
        <v>229</v>
      </c>
    </row>
    <row r="7876" spans="2:11" s="256" customFormat="1" ht="13.5" customHeight="1" x14ac:dyDescent="0.2">
      <c r="B7876" s="263"/>
      <c r="C7876" s="264"/>
      <c r="D7876" s="264"/>
      <c r="E7876" s="264"/>
      <c r="F7876" s="369" t="s">
        <v>230</v>
      </c>
      <c r="G7876" s="369"/>
      <c r="H7876" s="369"/>
      <c r="I7876" s="261"/>
      <c r="J7876" s="261"/>
      <c r="K7876" s="265"/>
    </row>
    <row r="7877" spans="2:11" s="256" customFormat="1" ht="13.5" customHeight="1" x14ac:dyDescent="0.2">
      <c r="B7877" s="367" t="s">
        <v>231</v>
      </c>
      <c r="C7877" s="367"/>
      <c r="D7877" s="367" t="s">
        <v>232</v>
      </c>
      <c r="E7877" s="367"/>
      <c r="F7877" s="266" t="s">
        <v>232</v>
      </c>
      <c r="G7877" s="266" t="s">
        <v>232</v>
      </c>
      <c r="H7877" s="368" t="s">
        <v>231</v>
      </c>
      <c r="I7877" s="267" t="s">
        <v>233</v>
      </c>
      <c r="J7877" s="261"/>
      <c r="K7877" s="265"/>
    </row>
    <row r="7878" spans="2:11" s="256" customFormat="1" ht="13.5" customHeight="1" x14ac:dyDescent="0.2">
      <c r="B7878" s="266" t="s">
        <v>234</v>
      </c>
      <c r="C7878" s="266" t="s">
        <v>235</v>
      </c>
      <c r="D7878" s="266" t="s">
        <v>234</v>
      </c>
      <c r="E7878" s="266" t="s">
        <v>235</v>
      </c>
      <c r="F7878" s="266" t="s">
        <v>592</v>
      </c>
      <c r="G7878" s="266" t="s">
        <v>592</v>
      </c>
      <c r="H7878" s="368"/>
      <c r="I7878" s="261"/>
      <c r="J7878" s="261"/>
      <c r="K7878" s="265"/>
    </row>
    <row r="7879" spans="2:11" s="256" customFormat="1" ht="13.5" customHeight="1" x14ac:dyDescent="0.2">
      <c r="B7879" s="268">
        <v>5</v>
      </c>
      <c r="C7879" s="268">
        <v>3.5</v>
      </c>
      <c r="D7879" s="268">
        <v>73.600000000000009</v>
      </c>
      <c r="E7879" s="268">
        <v>61.8</v>
      </c>
      <c r="F7879" s="268"/>
      <c r="G7879" s="268"/>
      <c r="H7879" s="269"/>
      <c r="I7879" s="270" t="s">
        <v>236</v>
      </c>
      <c r="J7879" s="271">
        <v>9875</v>
      </c>
      <c r="K7879" s="272">
        <v>13591</v>
      </c>
    </row>
    <row r="7880" spans="2:11" s="256" customFormat="1" ht="13.5" customHeight="1" x14ac:dyDescent="0.2">
      <c r="B7880" s="268">
        <v>3.5</v>
      </c>
      <c r="C7880" s="268">
        <v>2</v>
      </c>
      <c r="D7880" s="268">
        <v>37.700000000000003</v>
      </c>
      <c r="E7880" s="268">
        <v>26.7</v>
      </c>
      <c r="F7880" s="268"/>
      <c r="G7880" s="268"/>
      <c r="H7880" s="269"/>
      <c r="I7880" s="270" t="s">
        <v>237</v>
      </c>
      <c r="J7880" s="271">
        <v>9875</v>
      </c>
      <c r="K7880" s="272">
        <v>17726</v>
      </c>
    </row>
    <row r="7881" spans="2:11" s="256" customFormat="1" ht="13.5" customHeight="1" x14ac:dyDescent="0.2">
      <c r="B7881" s="273"/>
      <c r="C7881" s="273"/>
      <c r="D7881" s="273">
        <v>5</v>
      </c>
      <c r="E7881" s="273">
        <v>0</v>
      </c>
      <c r="F7881" s="273"/>
      <c r="G7881" s="273"/>
      <c r="H7881" s="274"/>
      <c r="I7881" s="275" t="s">
        <v>263</v>
      </c>
      <c r="J7881" s="271">
        <v>9875</v>
      </c>
      <c r="K7881" s="272">
        <v>12497</v>
      </c>
    </row>
    <row r="7882" spans="2:11" s="256" customFormat="1" ht="13.5" customHeight="1" x14ac:dyDescent="0.2">
      <c r="B7882" s="273"/>
      <c r="C7882" s="273"/>
      <c r="D7882" s="273">
        <v>3</v>
      </c>
      <c r="E7882" s="273">
        <v>0</v>
      </c>
      <c r="F7882" s="273"/>
      <c r="G7882" s="273"/>
      <c r="H7882" s="274"/>
      <c r="I7882" s="275" t="s">
        <v>265</v>
      </c>
      <c r="J7882" s="271">
        <v>9875</v>
      </c>
      <c r="K7882" s="272">
        <v>12481</v>
      </c>
    </row>
    <row r="7883" spans="2:11" s="256" customFormat="1" ht="13.5" customHeight="1" x14ac:dyDescent="0.2">
      <c r="B7883" s="268"/>
      <c r="C7883" s="268"/>
      <c r="D7883" s="268"/>
      <c r="E7883" s="268"/>
      <c r="F7883" s="268"/>
      <c r="G7883" s="268"/>
      <c r="H7883" s="269"/>
      <c r="I7883" s="270" t="s">
        <v>238</v>
      </c>
      <c r="J7883" s="271">
        <v>9875</v>
      </c>
      <c r="K7883" s="272">
        <v>13595</v>
      </c>
    </row>
    <row r="7884" spans="2:11" s="256" customFormat="1" ht="13.5" customHeight="1" x14ac:dyDescent="0.2">
      <c r="B7884" s="268"/>
      <c r="C7884" s="268"/>
      <c r="D7884" s="268">
        <v>6</v>
      </c>
      <c r="E7884" s="268">
        <v>0</v>
      </c>
      <c r="F7884" s="268"/>
      <c r="G7884" s="268"/>
      <c r="H7884" s="269"/>
      <c r="I7884" s="270" t="s">
        <v>273</v>
      </c>
      <c r="J7884" s="271">
        <v>9875</v>
      </c>
      <c r="K7884" s="272">
        <v>15584</v>
      </c>
    </row>
    <row r="7885" spans="2:11" s="256" customFormat="1" ht="13.5" customHeight="1" x14ac:dyDescent="0.2">
      <c r="B7885" s="268"/>
      <c r="C7885" s="268"/>
      <c r="D7885" s="268">
        <v>2</v>
      </c>
      <c r="E7885" s="268">
        <v>0</v>
      </c>
      <c r="F7885" s="268"/>
      <c r="G7885" s="268"/>
      <c r="H7885" s="269"/>
      <c r="I7885" s="270" t="s">
        <v>274</v>
      </c>
      <c r="J7885" s="271">
        <v>9875</v>
      </c>
      <c r="K7885" s="272">
        <v>17728</v>
      </c>
    </row>
    <row r="7886" spans="2:11" s="256" customFormat="1" ht="13.5" customHeight="1" x14ac:dyDescent="0.2">
      <c r="B7886" s="268"/>
      <c r="C7886" s="268"/>
      <c r="D7886" s="268">
        <v>7</v>
      </c>
      <c r="E7886" s="268">
        <v>0</v>
      </c>
      <c r="F7886" s="268"/>
      <c r="G7886" s="268"/>
      <c r="H7886" s="269"/>
      <c r="I7886" s="270" t="s">
        <v>276</v>
      </c>
      <c r="J7886" s="271">
        <v>9875</v>
      </c>
      <c r="K7886" s="272">
        <v>15644</v>
      </c>
    </row>
    <row r="7887" spans="2:11" s="256" customFormat="1" ht="13.5" customHeight="1" x14ac:dyDescent="0.2">
      <c r="B7887" s="268"/>
      <c r="C7887" s="268"/>
      <c r="D7887" s="268">
        <v>27</v>
      </c>
      <c r="E7887" s="268">
        <v>22</v>
      </c>
      <c r="F7887" s="268"/>
      <c r="G7887" s="268"/>
      <c r="H7887" s="269"/>
      <c r="I7887" s="270" t="s">
        <v>239</v>
      </c>
      <c r="J7887" s="271">
        <v>9875</v>
      </c>
      <c r="K7887" s="272">
        <v>15704</v>
      </c>
    </row>
    <row r="7888" spans="2:11" s="256" customFormat="1" ht="13.5" customHeight="1" x14ac:dyDescent="0.2">
      <c r="B7888" s="268"/>
      <c r="C7888" s="268"/>
      <c r="D7888" s="268">
        <v>44</v>
      </c>
      <c r="E7888" s="268">
        <v>34</v>
      </c>
      <c r="F7888" s="268"/>
      <c r="G7888" s="268"/>
      <c r="H7888" s="269"/>
      <c r="I7888" s="270" t="s">
        <v>240</v>
      </c>
      <c r="J7888" s="271">
        <v>9875</v>
      </c>
      <c r="K7888" s="272">
        <v>15705</v>
      </c>
    </row>
    <row r="7889" spans="2:11" s="256" customFormat="1" ht="13.5" customHeight="1" x14ac:dyDescent="0.2">
      <c r="B7889" s="268"/>
      <c r="C7889" s="268"/>
      <c r="D7889" s="268"/>
      <c r="E7889" s="268"/>
      <c r="F7889" s="268"/>
      <c r="G7889" s="268"/>
      <c r="H7889" s="269"/>
      <c r="I7889" s="270" t="s">
        <v>279</v>
      </c>
      <c r="J7889" s="271">
        <v>9875</v>
      </c>
      <c r="K7889" s="272">
        <v>16144</v>
      </c>
    </row>
    <row r="7890" spans="2:11" s="256" customFormat="1" ht="26.25" customHeight="1" x14ac:dyDescent="0.2"/>
    <row r="7891" spans="2:11" s="256" customFormat="1" ht="22.5" customHeight="1" x14ac:dyDescent="0.2">
      <c r="B7891" s="257"/>
      <c r="C7891" s="258"/>
      <c r="D7891" s="258"/>
      <c r="E7891" s="258"/>
      <c r="F7891" s="258"/>
      <c r="G7891" s="259"/>
      <c r="H7891" s="260" t="s">
        <v>500</v>
      </c>
      <c r="I7891" s="261"/>
      <c r="J7891" s="262" t="s">
        <v>228</v>
      </c>
      <c r="K7891" s="262" t="s">
        <v>229</v>
      </c>
    </row>
    <row r="7892" spans="2:11" s="256" customFormat="1" ht="13.5" customHeight="1" x14ac:dyDescent="0.2">
      <c r="B7892" s="263"/>
      <c r="C7892" s="264"/>
      <c r="D7892" s="264"/>
      <c r="E7892" s="264"/>
      <c r="F7892" s="369" t="s">
        <v>230</v>
      </c>
      <c r="G7892" s="369"/>
      <c r="H7892" s="369"/>
      <c r="I7892" s="261"/>
      <c r="J7892" s="261"/>
      <c r="K7892" s="265"/>
    </row>
    <row r="7893" spans="2:11" s="256" customFormat="1" ht="13.5" customHeight="1" x14ac:dyDescent="0.2">
      <c r="B7893" s="367" t="s">
        <v>231</v>
      </c>
      <c r="C7893" s="367"/>
      <c r="D7893" s="367" t="s">
        <v>232</v>
      </c>
      <c r="E7893" s="367"/>
      <c r="F7893" s="266" t="s">
        <v>232</v>
      </c>
      <c r="G7893" s="266" t="s">
        <v>232</v>
      </c>
      <c r="H7893" s="368" t="s">
        <v>231</v>
      </c>
      <c r="I7893" s="267" t="s">
        <v>233</v>
      </c>
      <c r="J7893" s="261"/>
      <c r="K7893" s="265"/>
    </row>
    <row r="7894" spans="2:11" s="256" customFormat="1" ht="13.5" customHeight="1" x14ac:dyDescent="0.2">
      <c r="B7894" s="266" t="s">
        <v>234</v>
      </c>
      <c r="C7894" s="266" t="s">
        <v>235</v>
      </c>
      <c r="D7894" s="266" t="s">
        <v>234</v>
      </c>
      <c r="E7894" s="266" t="s">
        <v>235</v>
      </c>
      <c r="F7894" s="266" t="s">
        <v>592</v>
      </c>
      <c r="G7894" s="266" t="s">
        <v>592</v>
      </c>
      <c r="H7894" s="368"/>
      <c r="I7894" s="261"/>
      <c r="J7894" s="261"/>
      <c r="K7894" s="265"/>
    </row>
    <row r="7895" spans="2:11" s="256" customFormat="1" ht="13.5" customHeight="1" x14ac:dyDescent="0.2">
      <c r="B7895" s="268">
        <v>10</v>
      </c>
      <c r="C7895" s="268">
        <v>6</v>
      </c>
      <c r="D7895" s="268">
        <v>100</v>
      </c>
      <c r="E7895" s="268">
        <v>70</v>
      </c>
      <c r="F7895" s="268"/>
      <c r="G7895" s="268"/>
      <c r="H7895" s="269"/>
      <c r="I7895" s="270" t="s">
        <v>236</v>
      </c>
      <c r="J7895" s="271">
        <v>9913</v>
      </c>
      <c r="K7895" s="272">
        <v>13591</v>
      </c>
    </row>
    <row r="7896" spans="2:11" s="256" customFormat="1" ht="13.5" customHeight="1" x14ac:dyDescent="0.2">
      <c r="B7896" s="268">
        <v>10</v>
      </c>
      <c r="C7896" s="268">
        <v>6</v>
      </c>
      <c r="D7896" s="268">
        <v>30</v>
      </c>
      <c r="E7896" s="268">
        <v>0</v>
      </c>
      <c r="F7896" s="268"/>
      <c r="G7896" s="268"/>
      <c r="H7896" s="269"/>
      <c r="I7896" s="270" t="s">
        <v>237</v>
      </c>
      <c r="J7896" s="271">
        <v>9913</v>
      </c>
      <c r="K7896" s="272">
        <v>17726</v>
      </c>
    </row>
    <row r="7897" spans="2:11" s="256" customFormat="1" ht="13.5" customHeight="1" x14ac:dyDescent="0.2">
      <c r="B7897" s="273"/>
      <c r="C7897" s="273"/>
      <c r="D7897" s="273">
        <v>5</v>
      </c>
      <c r="E7897" s="273">
        <v>0</v>
      </c>
      <c r="F7897" s="273"/>
      <c r="G7897" s="273"/>
      <c r="H7897" s="274"/>
      <c r="I7897" s="275" t="s">
        <v>263</v>
      </c>
      <c r="J7897" s="271">
        <v>9913</v>
      </c>
      <c r="K7897" s="272">
        <v>12497</v>
      </c>
    </row>
    <row r="7898" spans="2:11" s="256" customFormat="1" ht="13.5" customHeight="1" x14ac:dyDescent="0.2">
      <c r="B7898" s="273"/>
      <c r="C7898" s="273"/>
      <c r="D7898" s="273">
        <v>3</v>
      </c>
      <c r="E7898" s="273">
        <v>0</v>
      </c>
      <c r="F7898" s="273"/>
      <c r="G7898" s="273"/>
      <c r="H7898" s="274"/>
      <c r="I7898" s="275" t="s">
        <v>265</v>
      </c>
      <c r="J7898" s="271">
        <v>9913</v>
      </c>
      <c r="K7898" s="272">
        <v>12481</v>
      </c>
    </row>
    <row r="7899" spans="2:11" s="256" customFormat="1" ht="13.5" customHeight="1" x14ac:dyDescent="0.2">
      <c r="B7899" s="268"/>
      <c r="C7899" s="268"/>
      <c r="D7899" s="268">
        <v>0</v>
      </c>
      <c r="E7899" s="268">
        <v>0</v>
      </c>
      <c r="F7899" s="268"/>
      <c r="G7899" s="268"/>
      <c r="H7899" s="269"/>
      <c r="I7899" s="270" t="s">
        <v>238</v>
      </c>
      <c r="J7899" s="271">
        <v>9913</v>
      </c>
      <c r="K7899" s="272">
        <v>13595</v>
      </c>
    </row>
    <row r="7900" spans="2:11" s="256" customFormat="1" ht="13.5" customHeight="1" x14ac:dyDescent="0.2">
      <c r="B7900" s="268"/>
      <c r="C7900" s="268"/>
      <c r="D7900" s="268">
        <v>0</v>
      </c>
      <c r="E7900" s="268">
        <v>0</v>
      </c>
      <c r="F7900" s="268"/>
      <c r="G7900" s="268"/>
      <c r="H7900" s="269"/>
      <c r="I7900" s="270" t="s">
        <v>273</v>
      </c>
      <c r="J7900" s="271">
        <v>9913</v>
      </c>
      <c r="K7900" s="272">
        <v>15584</v>
      </c>
    </row>
    <row r="7901" spans="2:11" s="256" customFormat="1" ht="13.5" customHeight="1" x14ac:dyDescent="0.2">
      <c r="B7901" s="268"/>
      <c r="C7901" s="268"/>
      <c r="D7901" s="268">
        <v>0</v>
      </c>
      <c r="E7901" s="268">
        <v>0</v>
      </c>
      <c r="F7901" s="268"/>
      <c r="G7901" s="268"/>
      <c r="H7901" s="269"/>
      <c r="I7901" s="270" t="s">
        <v>274</v>
      </c>
      <c r="J7901" s="271">
        <v>9913</v>
      </c>
      <c r="K7901" s="272">
        <v>17728</v>
      </c>
    </row>
    <row r="7902" spans="2:11" s="256" customFormat="1" ht="13.5" customHeight="1" x14ac:dyDescent="0.2">
      <c r="B7902" s="268"/>
      <c r="C7902" s="268"/>
      <c r="D7902" s="268">
        <v>7</v>
      </c>
      <c r="E7902" s="268">
        <v>1</v>
      </c>
      <c r="F7902" s="268"/>
      <c r="G7902" s="268"/>
      <c r="H7902" s="269"/>
      <c r="I7902" s="270" t="s">
        <v>276</v>
      </c>
      <c r="J7902" s="271">
        <v>9913</v>
      </c>
      <c r="K7902" s="272">
        <v>15644</v>
      </c>
    </row>
    <row r="7903" spans="2:11" s="256" customFormat="1" ht="13.5" customHeight="1" x14ac:dyDescent="0.2">
      <c r="B7903" s="268"/>
      <c r="C7903" s="268"/>
      <c r="D7903" s="268">
        <v>23</v>
      </c>
      <c r="E7903" s="268">
        <v>18</v>
      </c>
      <c r="F7903" s="268"/>
      <c r="G7903" s="268"/>
      <c r="H7903" s="269"/>
      <c r="I7903" s="270" t="s">
        <v>239</v>
      </c>
      <c r="J7903" s="271">
        <v>9913</v>
      </c>
      <c r="K7903" s="272">
        <v>15704</v>
      </c>
    </row>
    <row r="7904" spans="2:11" s="256" customFormat="1" ht="13.5" customHeight="1" x14ac:dyDescent="0.2">
      <c r="B7904" s="268"/>
      <c r="C7904" s="268"/>
      <c r="D7904" s="268">
        <v>83</v>
      </c>
      <c r="E7904" s="268">
        <v>73</v>
      </c>
      <c r="F7904" s="268"/>
      <c r="G7904" s="268"/>
      <c r="H7904" s="269"/>
      <c r="I7904" s="270" t="s">
        <v>240</v>
      </c>
      <c r="J7904" s="271">
        <v>9913</v>
      </c>
      <c r="K7904" s="272">
        <v>15705</v>
      </c>
    </row>
    <row r="7905" spans="2:11" s="256" customFormat="1" ht="13.5" customHeight="1" x14ac:dyDescent="0.2">
      <c r="B7905" s="268"/>
      <c r="C7905" s="268"/>
      <c r="D7905" s="268"/>
      <c r="E7905" s="268"/>
      <c r="F7905" s="268"/>
      <c r="G7905" s="268"/>
      <c r="H7905" s="269"/>
      <c r="I7905" s="270" t="s">
        <v>279</v>
      </c>
      <c r="J7905" s="271">
        <v>9913</v>
      </c>
      <c r="K7905" s="272">
        <v>16144</v>
      </c>
    </row>
    <row r="7906" spans="2:11" s="256" customFormat="1" ht="48.6" customHeight="1" x14ac:dyDescent="0.2"/>
  </sheetData>
  <mergeCells count="964">
    <mergeCell ref="F7459:H7459"/>
    <mergeCell ref="B7460:C7460"/>
    <mergeCell ref="D7460:E7460"/>
    <mergeCell ref="H7460:H7461"/>
    <mergeCell ref="F7502:H7502"/>
    <mergeCell ref="B7503:C7503"/>
    <mergeCell ref="D7503:E7503"/>
    <mergeCell ref="H7503:H7504"/>
    <mergeCell ref="F7876:H7876"/>
    <mergeCell ref="F7589:H7589"/>
    <mergeCell ref="B7590:C7590"/>
    <mergeCell ref="D7590:E7590"/>
    <mergeCell ref="H7590:H7591"/>
    <mergeCell ref="B7734:C7734"/>
    <mergeCell ref="D7734:E7734"/>
    <mergeCell ref="H7734:H7735"/>
    <mergeCell ref="F7776:H7776"/>
    <mergeCell ref="B7777:C7777"/>
    <mergeCell ref="D7777:E7777"/>
    <mergeCell ref="H7777:H7778"/>
    <mergeCell ref="F7690:H7690"/>
    <mergeCell ref="B7691:C7691"/>
    <mergeCell ref="D7691:E7691"/>
    <mergeCell ref="H7691:H7692"/>
    <mergeCell ref="B7116:C7116"/>
    <mergeCell ref="D7116:E7116"/>
    <mergeCell ref="H7116:H7117"/>
    <mergeCell ref="F7158:H7158"/>
    <mergeCell ref="F7201:H7201"/>
    <mergeCell ref="B7202:C7202"/>
    <mergeCell ref="D7202:E7202"/>
    <mergeCell ref="H7202:H7203"/>
    <mergeCell ref="F7244:H7244"/>
    <mergeCell ref="F7029:H7029"/>
    <mergeCell ref="B7030:C7030"/>
    <mergeCell ref="D7030:E7030"/>
    <mergeCell ref="H7030:H7031"/>
    <mergeCell ref="F7072:H7072"/>
    <mergeCell ref="B7073:C7073"/>
    <mergeCell ref="D7073:E7073"/>
    <mergeCell ref="H7073:H7074"/>
    <mergeCell ref="F7115:H7115"/>
    <mergeCell ref="B6901:C6901"/>
    <mergeCell ref="D6901:E6901"/>
    <mergeCell ref="H6901:H6902"/>
    <mergeCell ref="F6943:H6943"/>
    <mergeCell ref="B6944:C6944"/>
    <mergeCell ref="D6944:E6944"/>
    <mergeCell ref="H6944:H6945"/>
    <mergeCell ref="F6986:H6986"/>
    <mergeCell ref="B6987:C6987"/>
    <mergeCell ref="D6987:E6987"/>
    <mergeCell ref="H6987:H6988"/>
    <mergeCell ref="B6772:C6772"/>
    <mergeCell ref="D6772:E6772"/>
    <mergeCell ref="H6772:H6773"/>
    <mergeCell ref="F6814:H6814"/>
    <mergeCell ref="F6857:H6857"/>
    <mergeCell ref="B6858:C6858"/>
    <mergeCell ref="D6858:E6858"/>
    <mergeCell ref="H6858:H6859"/>
    <mergeCell ref="F6900:H6900"/>
    <mergeCell ref="B6815:C6815"/>
    <mergeCell ref="D6815:E6815"/>
    <mergeCell ref="H6815:H6816"/>
    <mergeCell ref="F6685:H6685"/>
    <mergeCell ref="B6686:C6686"/>
    <mergeCell ref="D6686:E6686"/>
    <mergeCell ref="H6686:H6687"/>
    <mergeCell ref="F6728:H6728"/>
    <mergeCell ref="B6729:C6729"/>
    <mergeCell ref="D6729:E6729"/>
    <mergeCell ref="H6729:H6730"/>
    <mergeCell ref="F6771:H6771"/>
    <mergeCell ref="B6243:C6243"/>
    <mergeCell ref="D6243:E6243"/>
    <mergeCell ref="H6243:H6244"/>
    <mergeCell ref="F6285:H6285"/>
    <mergeCell ref="B6286:C6286"/>
    <mergeCell ref="D6286:E6286"/>
    <mergeCell ref="H6286:H6287"/>
    <mergeCell ref="F6328:H6328"/>
    <mergeCell ref="B6600:C6600"/>
    <mergeCell ref="D6600:E6600"/>
    <mergeCell ref="H6600:H6601"/>
    <mergeCell ref="F6556:H6556"/>
    <mergeCell ref="B6557:C6557"/>
    <mergeCell ref="D6557:E6557"/>
    <mergeCell ref="H6557:H6558"/>
    <mergeCell ref="F6599:H6599"/>
    <mergeCell ref="F6470:H6470"/>
    <mergeCell ref="B6471:C6471"/>
    <mergeCell ref="D6471:E6471"/>
    <mergeCell ref="H6471:H6472"/>
    <mergeCell ref="F6513:H6513"/>
    <mergeCell ref="B6329:C6329"/>
    <mergeCell ref="D6329:E6329"/>
    <mergeCell ref="H6329:H6330"/>
    <mergeCell ref="H6028:H6029"/>
    <mergeCell ref="F6070:H6070"/>
    <mergeCell ref="B6071:C6071"/>
    <mergeCell ref="D6071:E6071"/>
    <mergeCell ref="H6071:H6072"/>
    <mergeCell ref="F6113:H6113"/>
    <mergeCell ref="F6242:H6242"/>
    <mergeCell ref="F6156:H6156"/>
    <mergeCell ref="B6157:C6157"/>
    <mergeCell ref="D6157:E6157"/>
    <mergeCell ref="H6157:H6158"/>
    <mergeCell ref="F6199:H6199"/>
    <mergeCell ref="B6200:C6200"/>
    <mergeCell ref="D6200:E6200"/>
    <mergeCell ref="H6200:H6201"/>
    <mergeCell ref="B6114:C6114"/>
    <mergeCell ref="D6114:E6114"/>
    <mergeCell ref="H6114:H6115"/>
    <mergeCell ref="F5984:H5984"/>
    <mergeCell ref="B5985:C5985"/>
    <mergeCell ref="D5985:E5985"/>
    <mergeCell ref="H5985:H5986"/>
    <mergeCell ref="F5855:H5855"/>
    <mergeCell ref="B5856:C5856"/>
    <mergeCell ref="D5856:E5856"/>
    <mergeCell ref="H5856:H5857"/>
    <mergeCell ref="F5898:H5898"/>
    <mergeCell ref="B5899:C5899"/>
    <mergeCell ref="D5899:E5899"/>
    <mergeCell ref="H5899:H5900"/>
    <mergeCell ref="H5770:H5771"/>
    <mergeCell ref="F5812:H5812"/>
    <mergeCell ref="B5813:C5813"/>
    <mergeCell ref="D5813:E5813"/>
    <mergeCell ref="H5813:H5814"/>
    <mergeCell ref="F5941:H5941"/>
    <mergeCell ref="B5942:C5942"/>
    <mergeCell ref="D5942:E5942"/>
    <mergeCell ref="H5942:H5943"/>
    <mergeCell ref="H5712:H5713"/>
    <mergeCell ref="F5754:H5754"/>
    <mergeCell ref="B5755:C5755"/>
    <mergeCell ref="D5755:E5755"/>
    <mergeCell ref="H5755:H5756"/>
    <mergeCell ref="F5539:H5539"/>
    <mergeCell ref="F5410:H5410"/>
    <mergeCell ref="B5411:C5411"/>
    <mergeCell ref="D5411:E5411"/>
    <mergeCell ref="H5411:H5412"/>
    <mergeCell ref="F5453:H5453"/>
    <mergeCell ref="B5454:C5454"/>
    <mergeCell ref="D5454:E5454"/>
    <mergeCell ref="H5454:H5455"/>
    <mergeCell ref="F5013:H5013"/>
    <mergeCell ref="B5014:C5014"/>
    <mergeCell ref="D5014:E5014"/>
    <mergeCell ref="H5014:H5015"/>
    <mergeCell ref="F4884:H4884"/>
    <mergeCell ref="B4885:C4885"/>
    <mergeCell ref="D4885:E4885"/>
    <mergeCell ref="H4885:H4886"/>
    <mergeCell ref="F4927:H4927"/>
    <mergeCell ref="B4928:C4928"/>
    <mergeCell ref="D4928:E4928"/>
    <mergeCell ref="F4798:H4798"/>
    <mergeCell ref="B4799:C4799"/>
    <mergeCell ref="D4799:E4799"/>
    <mergeCell ref="H4799:H4800"/>
    <mergeCell ref="F4841:H4841"/>
    <mergeCell ref="F4970:H4970"/>
    <mergeCell ref="B4971:C4971"/>
    <mergeCell ref="D4971:E4971"/>
    <mergeCell ref="H4971:H4972"/>
    <mergeCell ref="H4928:H4929"/>
    <mergeCell ref="B4842:C4842"/>
    <mergeCell ref="D4842:E4842"/>
    <mergeCell ref="H4842:H4843"/>
    <mergeCell ref="F4669:H4669"/>
    <mergeCell ref="B4670:C4670"/>
    <mergeCell ref="D4670:E4670"/>
    <mergeCell ref="H4670:H4671"/>
    <mergeCell ref="F4712:H4712"/>
    <mergeCell ref="F4755:H4755"/>
    <mergeCell ref="B4756:C4756"/>
    <mergeCell ref="D4756:E4756"/>
    <mergeCell ref="H4756:H4757"/>
    <mergeCell ref="B4713:C4713"/>
    <mergeCell ref="D4713:E4713"/>
    <mergeCell ref="H4713:H4714"/>
    <mergeCell ref="F4411:H4411"/>
    <mergeCell ref="F4583:H4583"/>
    <mergeCell ref="B4584:C4584"/>
    <mergeCell ref="D4584:E4584"/>
    <mergeCell ref="H4584:H4585"/>
    <mergeCell ref="F4626:H4626"/>
    <mergeCell ref="B4627:C4627"/>
    <mergeCell ref="D4627:E4627"/>
    <mergeCell ref="H4627:H4628"/>
    <mergeCell ref="H4541:H4542"/>
    <mergeCell ref="D4455:E4455"/>
    <mergeCell ref="H4455:H4456"/>
    <mergeCell ref="F4497:H4497"/>
    <mergeCell ref="B4498:C4498"/>
    <mergeCell ref="D4498:E4498"/>
    <mergeCell ref="H4498:H4499"/>
    <mergeCell ref="F4540:H4540"/>
    <mergeCell ref="B4541:C4541"/>
    <mergeCell ref="D4541:E4541"/>
    <mergeCell ref="F4282:H4282"/>
    <mergeCell ref="B4283:C4283"/>
    <mergeCell ref="D4283:E4283"/>
    <mergeCell ref="H4283:H4284"/>
    <mergeCell ref="F4325:H4325"/>
    <mergeCell ref="B4326:C4326"/>
    <mergeCell ref="D4326:E4326"/>
    <mergeCell ref="H4326:H4327"/>
    <mergeCell ref="F4368:H4368"/>
    <mergeCell ref="B4154:C4154"/>
    <mergeCell ref="D4154:E4154"/>
    <mergeCell ref="H4154:H4155"/>
    <mergeCell ref="F4196:H4196"/>
    <mergeCell ref="B4197:C4197"/>
    <mergeCell ref="D4197:E4197"/>
    <mergeCell ref="H4197:H4198"/>
    <mergeCell ref="F4239:H4239"/>
    <mergeCell ref="B4240:C4240"/>
    <mergeCell ref="D4240:E4240"/>
    <mergeCell ref="H4240:H4241"/>
    <mergeCell ref="F4024:H4024"/>
    <mergeCell ref="B4025:C4025"/>
    <mergeCell ref="D4025:E4025"/>
    <mergeCell ref="H4025:H4026"/>
    <mergeCell ref="F4110:H4110"/>
    <mergeCell ref="B4111:C4111"/>
    <mergeCell ref="D4111:E4111"/>
    <mergeCell ref="H4111:H4112"/>
    <mergeCell ref="F4153:H4153"/>
    <mergeCell ref="F4067:H4067"/>
    <mergeCell ref="B4068:C4068"/>
    <mergeCell ref="D4068:E4068"/>
    <mergeCell ref="H4068:H4069"/>
    <mergeCell ref="F3801:H3801"/>
    <mergeCell ref="F4016:H4016"/>
    <mergeCell ref="B4017:C4017"/>
    <mergeCell ref="D4017:E4017"/>
    <mergeCell ref="H4017:H4018"/>
    <mergeCell ref="B3974:C3974"/>
    <mergeCell ref="D3974:E3974"/>
    <mergeCell ref="H3974:H3975"/>
    <mergeCell ref="B3888:C3888"/>
    <mergeCell ref="D3888:E3888"/>
    <mergeCell ref="H3888:H3889"/>
    <mergeCell ref="B3931:C3931"/>
    <mergeCell ref="D3931:E3931"/>
    <mergeCell ref="H3931:H3932"/>
    <mergeCell ref="F3973:H3973"/>
    <mergeCell ref="F3629:H3629"/>
    <mergeCell ref="B3630:C3630"/>
    <mergeCell ref="D3630:E3630"/>
    <mergeCell ref="H3630:H3631"/>
    <mergeCell ref="F3672:H3672"/>
    <mergeCell ref="F3758:H3758"/>
    <mergeCell ref="B3759:C3759"/>
    <mergeCell ref="D3759:E3759"/>
    <mergeCell ref="H3759:H3760"/>
    <mergeCell ref="B3501:C3501"/>
    <mergeCell ref="D3501:E3501"/>
    <mergeCell ref="H3501:H3502"/>
    <mergeCell ref="F3543:H3543"/>
    <mergeCell ref="B3544:C3544"/>
    <mergeCell ref="D3544:E3544"/>
    <mergeCell ref="H3544:H3545"/>
    <mergeCell ref="F3586:H3586"/>
    <mergeCell ref="B3587:C3587"/>
    <mergeCell ref="D3587:E3587"/>
    <mergeCell ref="H3587:H3588"/>
    <mergeCell ref="F3414:H3414"/>
    <mergeCell ref="B3415:C3415"/>
    <mergeCell ref="D3415:E3415"/>
    <mergeCell ref="H3415:H3416"/>
    <mergeCell ref="F3457:H3457"/>
    <mergeCell ref="B3458:C3458"/>
    <mergeCell ref="D3458:E3458"/>
    <mergeCell ref="H3458:H3459"/>
    <mergeCell ref="F3500:H3500"/>
    <mergeCell ref="D3286:E3286"/>
    <mergeCell ref="H3286:H3287"/>
    <mergeCell ref="F3371:H3371"/>
    <mergeCell ref="B3372:C3372"/>
    <mergeCell ref="D3372:E3372"/>
    <mergeCell ref="H3372:H3373"/>
    <mergeCell ref="F3328:H3328"/>
    <mergeCell ref="B3329:C3329"/>
    <mergeCell ref="D3329:E3329"/>
    <mergeCell ref="H3329:H3330"/>
    <mergeCell ref="F2753:H2753"/>
    <mergeCell ref="B2754:C2754"/>
    <mergeCell ref="D2754:E2754"/>
    <mergeCell ref="H2754:H2755"/>
    <mergeCell ref="F2796:H2796"/>
    <mergeCell ref="B2797:C2797"/>
    <mergeCell ref="D2797:E2797"/>
    <mergeCell ref="H2797:H2798"/>
    <mergeCell ref="H2840:H2841"/>
    <mergeCell ref="F2839:H2839"/>
    <mergeCell ref="B2840:C2840"/>
    <mergeCell ref="D2840:E2840"/>
    <mergeCell ref="B2610:C2610"/>
    <mergeCell ref="D2610:E2610"/>
    <mergeCell ref="H2610:H2611"/>
    <mergeCell ref="F2624:H2624"/>
    <mergeCell ref="B2625:C2625"/>
    <mergeCell ref="D2625:E2625"/>
    <mergeCell ref="H2625:H2626"/>
    <mergeCell ref="F2710:H2710"/>
    <mergeCell ref="B2711:C2711"/>
    <mergeCell ref="D2711:E2711"/>
    <mergeCell ref="H2711:H2712"/>
    <mergeCell ref="F2667:H2667"/>
    <mergeCell ref="B2668:C2668"/>
    <mergeCell ref="D2668:E2668"/>
    <mergeCell ref="H2668:H2669"/>
    <mergeCell ref="F2523:H2523"/>
    <mergeCell ref="B2524:C2524"/>
    <mergeCell ref="D2524:E2524"/>
    <mergeCell ref="H2524:H2525"/>
    <mergeCell ref="F2566:H2566"/>
    <mergeCell ref="B2567:C2567"/>
    <mergeCell ref="D2567:E2567"/>
    <mergeCell ref="H2567:H2568"/>
    <mergeCell ref="F2609:H2609"/>
    <mergeCell ref="B2432:C2432"/>
    <mergeCell ref="D2432:E2432"/>
    <mergeCell ref="H2432:H2433"/>
    <mergeCell ref="F2437:H2437"/>
    <mergeCell ref="B2438:C2438"/>
    <mergeCell ref="D2438:E2438"/>
    <mergeCell ref="H2438:H2439"/>
    <mergeCell ref="F2480:H2480"/>
    <mergeCell ref="B2481:C2481"/>
    <mergeCell ref="D2481:E2481"/>
    <mergeCell ref="H2481:H2482"/>
    <mergeCell ref="F2411:H2411"/>
    <mergeCell ref="B2412:C2412"/>
    <mergeCell ref="D2412:E2412"/>
    <mergeCell ref="H2412:H2413"/>
    <mergeCell ref="F2421:H2421"/>
    <mergeCell ref="B2422:C2422"/>
    <mergeCell ref="D2422:E2422"/>
    <mergeCell ref="H2422:H2423"/>
    <mergeCell ref="F2431:H2431"/>
    <mergeCell ref="B2388:C2388"/>
    <mergeCell ref="D2388:E2388"/>
    <mergeCell ref="H2388:H2389"/>
    <mergeCell ref="F2395:H2395"/>
    <mergeCell ref="B2396:C2396"/>
    <mergeCell ref="D2396:E2396"/>
    <mergeCell ref="H2396:H2397"/>
    <mergeCell ref="F2403:H2403"/>
    <mergeCell ref="B2404:C2404"/>
    <mergeCell ref="D2404:E2404"/>
    <mergeCell ref="H2404:H2405"/>
    <mergeCell ref="F2368:H2368"/>
    <mergeCell ref="B2369:C2369"/>
    <mergeCell ref="D2369:E2369"/>
    <mergeCell ref="H2369:H2370"/>
    <mergeCell ref="F2376:H2376"/>
    <mergeCell ref="B2377:C2377"/>
    <mergeCell ref="D2377:E2377"/>
    <mergeCell ref="H2377:H2378"/>
    <mergeCell ref="F2387:H2387"/>
    <mergeCell ref="B2341:C2341"/>
    <mergeCell ref="D2341:E2341"/>
    <mergeCell ref="H2341:H2342"/>
    <mergeCell ref="F2358:H2358"/>
    <mergeCell ref="B2359:C2359"/>
    <mergeCell ref="D2359:E2359"/>
    <mergeCell ref="H2359:H2360"/>
    <mergeCell ref="F2350:H2350"/>
    <mergeCell ref="B2351:C2351"/>
    <mergeCell ref="D2351:E2351"/>
    <mergeCell ref="H2351:H2352"/>
    <mergeCell ref="F2300:H2300"/>
    <mergeCell ref="B2301:C2301"/>
    <mergeCell ref="F2340:H2340"/>
    <mergeCell ref="F2324:H2324"/>
    <mergeCell ref="B2325:C2325"/>
    <mergeCell ref="D2325:E2325"/>
    <mergeCell ref="H2325:H2326"/>
    <mergeCell ref="F2332:H2332"/>
    <mergeCell ref="B2333:C2333"/>
    <mergeCell ref="D2333:E2333"/>
    <mergeCell ref="H2333:H2334"/>
    <mergeCell ref="D2301:E2301"/>
    <mergeCell ref="H2301:H2302"/>
    <mergeCell ref="F2308:H2308"/>
    <mergeCell ref="B2309:C2309"/>
    <mergeCell ref="D2309:E2309"/>
    <mergeCell ref="H2309:H2310"/>
    <mergeCell ref="F2316:H2316"/>
    <mergeCell ref="B2317:C2317"/>
    <mergeCell ref="D2317:E2317"/>
    <mergeCell ref="H2317:H2318"/>
    <mergeCell ref="F2272:H2272"/>
    <mergeCell ref="B2273:C2273"/>
    <mergeCell ref="D2273:E2273"/>
    <mergeCell ref="H2273:H2274"/>
    <mergeCell ref="B2263:C2263"/>
    <mergeCell ref="D2263:E2263"/>
    <mergeCell ref="H2263:H2264"/>
    <mergeCell ref="F2290:H2290"/>
    <mergeCell ref="B2291:C2291"/>
    <mergeCell ref="D2291:E2291"/>
    <mergeCell ref="H2291:H2292"/>
    <mergeCell ref="F2282:H2282"/>
    <mergeCell ref="B2283:C2283"/>
    <mergeCell ref="D2283:E2283"/>
    <mergeCell ref="H2283:H2284"/>
    <mergeCell ref="B2237:C2237"/>
    <mergeCell ref="D2237:E2237"/>
    <mergeCell ref="H2237:H2238"/>
    <mergeCell ref="F2212:H2212"/>
    <mergeCell ref="B2213:C2213"/>
    <mergeCell ref="D2213:E2213"/>
    <mergeCell ref="H2213:H2214"/>
    <mergeCell ref="F2220:H2220"/>
    <mergeCell ref="B2221:C2221"/>
    <mergeCell ref="D2221:E2221"/>
    <mergeCell ref="H2221:H2222"/>
    <mergeCell ref="F2228:H2228"/>
    <mergeCell ref="B2229:C2229"/>
    <mergeCell ref="D2229:E2229"/>
    <mergeCell ref="H2229:H2230"/>
    <mergeCell ref="B2003:C2003"/>
    <mergeCell ref="D2003:E2003"/>
    <mergeCell ref="H2003:H2004"/>
    <mergeCell ref="F2112:H2112"/>
    <mergeCell ref="B2113:C2113"/>
    <mergeCell ref="D2113:E2113"/>
    <mergeCell ref="H2113:H2114"/>
    <mergeCell ref="F2236:H2236"/>
    <mergeCell ref="F2012:H2012"/>
    <mergeCell ref="B2013:C2013"/>
    <mergeCell ref="D2013:E2013"/>
    <mergeCell ref="H2013:H2014"/>
    <mergeCell ref="F2018:H2018"/>
    <mergeCell ref="B2019:C2019"/>
    <mergeCell ref="D2019:E2019"/>
    <mergeCell ref="H2019:H2020"/>
    <mergeCell ref="F2026:H2026"/>
    <mergeCell ref="B2027:C2027"/>
    <mergeCell ref="D2027:E2027"/>
    <mergeCell ref="H2027:H2028"/>
    <mergeCell ref="F2036:H2036"/>
    <mergeCell ref="B2037:C2037"/>
    <mergeCell ref="D2037:E2037"/>
    <mergeCell ref="H2037:H2038"/>
    <mergeCell ref="F1916:H1916"/>
    <mergeCell ref="B1917:C1917"/>
    <mergeCell ref="D1917:E1917"/>
    <mergeCell ref="H1917:H1918"/>
    <mergeCell ref="F1959:H1959"/>
    <mergeCell ref="B1960:C1960"/>
    <mergeCell ref="D1960:E1960"/>
    <mergeCell ref="H1960:H1961"/>
    <mergeCell ref="F2002:H2002"/>
    <mergeCell ref="B1788:C1788"/>
    <mergeCell ref="D1788:E1788"/>
    <mergeCell ref="H1788:H1789"/>
    <mergeCell ref="F1830:H1830"/>
    <mergeCell ref="B1831:C1831"/>
    <mergeCell ref="D1831:E1831"/>
    <mergeCell ref="H1831:H1832"/>
    <mergeCell ref="F1873:H1873"/>
    <mergeCell ref="B1874:C1874"/>
    <mergeCell ref="D1874:E1874"/>
    <mergeCell ref="H1874:H1875"/>
    <mergeCell ref="B1616:C1616"/>
    <mergeCell ref="D1616:E1616"/>
    <mergeCell ref="H1616:H1617"/>
    <mergeCell ref="F1658:H1658"/>
    <mergeCell ref="B1659:C1659"/>
    <mergeCell ref="D1659:E1659"/>
    <mergeCell ref="H1659:H1660"/>
    <mergeCell ref="F1701:H1701"/>
    <mergeCell ref="F1787:H1787"/>
    <mergeCell ref="B1702:C1702"/>
    <mergeCell ref="D1702:E1702"/>
    <mergeCell ref="H1702:H1703"/>
    <mergeCell ref="F1744:H1744"/>
    <mergeCell ref="B1745:C1745"/>
    <mergeCell ref="D1745:E1745"/>
    <mergeCell ref="H1745:H1746"/>
    <mergeCell ref="F1529:H1529"/>
    <mergeCell ref="B1530:C1530"/>
    <mergeCell ref="D1530:E1530"/>
    <mergeCell ref="H1530:H1531"/>
    <mergeCell ref="F1572:H1572"/>
    <mergeCell ref="B1573:C1573"/>
    <mergeCell ref="D1573:E1573"/>
    <mergeCell ref="H1573:H1574"/>
    <mergeCell ref="F1615:H1615"/>
    <mergeCell ref="B1401:C1401"/>
    <mergeCell ref="D1401:E1401"/>
    <mergeCell ref="H1401:H1402"/>
    <mergeCell ref="F1443:H1443"/>
    <mergeCell ref="B1444:C1444"/>
    <mergeCell ref="D1444:E1444"/>
    <mergeCell ref="H1444:H1445"/>
    <mergeCell ref="F1486:H1486"/>
    <mergeCell ref="B1487:C1487"/>
    <mergeCell ref="D1487:E1487"/>
    <mergeCell ref="H1487:H1488"/>
    <mergeCell ref="F1314:H1314"/>
    <mergeCell ref="B1315:C1315"/>
    <mergeCell ref="D1315:E1315"/>
    <mergeCell ref="H1315:H1316"/>
    <mergeCell ref="F1357:H1357"/>
    <mergeCell ref="B1358:C1358"/>
    <mergeCell ref="D1358:E1358"/>
    <mergeCell ref="H1358:H1359"/>
    <mergeCell ref="F1400:H1400"/>
    <mergeCell ref="B1186:C1186"/>
    <mergeCell ref="D1186:E1186"/>
    <mergeCell ref="H1186:H1187"/>
    <mergeCell ref="F1228:H1228"/>
    <mergeCell ref="B1229:C1229"/>
    <mergeCell ref="D1229:E1229"/>
    <mergeCell ref="H1229:H1230"/>
    <mergeCell ref="F1271:H1271"/>
    <mergeCell ref="B1272:C1272"/>
    <mergeCell ref="D1272:E1272"/>
    <mergeCell ref="H1272:H1273"/>
    <mergeCell ref="B7605:C7605"/>
    <mergeCell ref="D7605:E7605"/>
    <mergeCell ref="H7605:H7606"/>
    <mergeCell ref="F970:H970"/>
    <mergeCell ref="B971:C971"/>
    <mergeCell ref="D971:E971"/>
    <mergeCell ref="H971:H972"/>
    <mergeCell ref="F1013:H1013"/>
    <mergeCell ref="B1014:C1014"/>
    <mergeCell ref="D1014:E1014"/>
    <mergeCell ref="H1014:H1015"/>
    <mergeCell ref="F1056:H1056"/>
    <mergeCell ref="B1057:C1057"/>
    <mergeCell ref="D1057:E1057"/>
    <mergeCell ref="H1057:H1058"/>
    <mergeCell ref="F1099:H1099"/>
    <mergeCell ref="B1100:C1100"/>
    <mergeCell ref="D1100:E1100"/>
    <mergeCell ref="H1100:H1101"/>
    <mergeCell ref="F1142:H1142"/>
    <mergeCell ref="B1143:C1143"/>
    <mergeCell ref="D1143:E1143"/>
    <mergeCell ref="H1143:H1144"/>
    <mergeCell ref="F1185:H1185"/>
    <mergeCell ref="F7558:H7558"/>
    <mergeCell ref="B7559:C7559"/>
    <mergeCell ref="D7559:E7559"/>
    <mergeCell ref="H7559:H7560"/>
    <mergeCell ref="F7573:H7573"/>
    <mergeCell ref="B7574:C7574"/>
    <mergeCell ref="D7574:E7574"/>
    <mergeCell ref="H7574:H7575"/>
    <mergeCell ref="F7604:H7604"/>
    <mergeCell ref="H7331:H7332"/>
    <mergeCell ref="F7373:H7373"/>
    <mergeCell ref="B7374:C7374"/>
    <mergeCell ref="D7374:E7374"/>
    <mergeCell ref="H7374:H7375"/>
    <mergeCell ref="F7416:H7416"/>
    <mergeCell ref="B7417:C7417"/>
    <mergeCell ref="D7417:E7417"/>
    <mergeCell ref="H7417:H7418"/>
    <mergeCell ref="F6371:H6371"/>
    <mergeCell ref="B6372:C6372"/>
    <mergeCell ref="D6372:E6372"/>
    <mergeCell ref="H6372:H6373"/>
    <mergeCell ref="F6384:H6384"/>
    <mergeCell ref="B6385:C6385"/>
    <mergeCell ref="D6385:E6385"/>
    <mergeCell ref="H6385:H6386"/>
    <mergeCell ref="F6427:H6427"/>
    <mergeCell ref="F6027:H6027"/>
    <mergeCell ref="B6028:C6028"/>
    <mergeCell ref="D6028:E6028"/>
    <mergeCell ref="F5582:H5582"/>
    <mergeCell ref="B5583:C5583"/>
    <mergeCell ref="D5583:E5583"/>
    <mergeCell ref="H5583:H5584"/>
    <mergeCell ref="F5625:H5625"/>
    <mergeCell ref="B5540:C5540"/>
    <mergeCell ref="D5540:E5540"/>
    <mergeCell ref="H5540:H5541"/>
    <mergeCell ref="B5626:C5626"/>
    <mergeCell ref="D5626:E5626"/>
    <mergeCell ref="H5626:H5627"/>
    <mergeCell ref="F5668:H5668"/>
    <mergeCell ref="B5669:C5669"/>
    <mergeCell ref="D5669:E5669"/>
    <mergeCell ref="H5669:H5670"/>
    <mergeCell ref="F5711:H5711"/>
    <mergeCell ref="B5712:C5712"/>
    <mergeCell ref="D5712:E5712"/>
    <mergeCell ref="F5769:H5769"/>
    <mergeCell ref="B5770:C5770"/>
    <mergeCell ref="D5770:E5770"/>
    <mergeCell ref="B5196:C5196"/>
    <mergeCell ref="D5196:E5196"/>
    <mergeCell ref="H5196:H5197"/>
    <mergeCell ref="F5238:H5238"/>
    <mergeCell ref="B5239:C5239"/>
    <mergeCell ref="D5239:E5239"/>
    <mergeCell ref="H5239:H5240"/>
    <mergeCell ref="B5368:C5368"/>
    <mergeCell ref="D5368:E5368"/>
    <mergeCell ref="H5368:H5369"/>
    <mergeCell ref="F5281:H5281"/>
    <mergeCell ref="B5282:C5282"/>
    <mergeCell ref="D5282:E5282"/>
    <mergeCell ref="H5282:H5283"/>
    <mergeCell ref="F5324:H5324"/>
    <mergeCell ref="B5325:C5325"/>
    <mergeCell ref="D5325:E5325"/>
    <mergeCell ref="H5325:H5326"/>
    <mergeCell ref="F5367:H5367"/>
    <mergeCell ref="H2926:H2927"/>
    <mergeCell ref="F2968:H2968"/>
    <mergeCell ref="B5067:C5067"/>
    <mergeCell ref="D5067:E5067"/>
    <mergeCell ref="H5067:H5068"/>
    <mergeCell ref="F5109:H5109"/>
    <mergeCell ref="F5496:H5496"/>
    <mergeCell ref="B5497:C5497"/>
    <mergeCell ref="D5497:E5497"/>
    <mergeCell ref="H5497:H5498"/>
    <mergeCell ref="D3141:E3141"/>
    <mergeCell ref="H3141:H3142"/>
    <mergeCell ref="F3183:H3183"/>
    <mergeCell ref="B3184:C3184"/>
    <mergeCell ref="D3184:E3184"/>
    <mergeCell ref="H3184:H3185"/>
    <mergeCell ref="F3226:H3226"/>
    <mergeCell ref="B3227:C3227"/>
    <mergeCell ref="D3227:E3227"/>
    <mergeCell ref="H3227:H3228"/>
    <mergeCell ref="F3269:H3269"/>
    <mergeCell ref="B3270:C3270"/>
    <mergeCell ref="D3270:E3270"/>
    <mergeCell ref="H3270:H3271"/>
    <mergeCell ref="B3141:C3141"/>
    <mergeCell ref="D3055:E3055"/>
    <mergeCell ref="H3055:H3056"/>
    <mergeCell ref="F3097:H3097"/>
    <mergeCell ref="B3098:C3098"/>
    <mergeCell ref="F3930:H3930"/>
    <mergeCell ref="B3673:C3673"/>
    <mergeCell ref="D3673:E3673"/>
    <mergeCell ref="H3673:H3674"/>
    <mergeCell ref="F3715:H3715"/>
    <mergeCell ref="B3716:C3716"/>
    <mergeCell ref="D3716:E3716"/>
    <mergeCell ref="H3716:H3717"/>
    <mergeCell ref="B3802:C3802"/>
    <mergeCell ref="D3802:E3802"/>
    <mergeCell ref="H3802:H3803"/>
    <mergeCell ref="F3844:H3844"/>
    <mergeCell ref="B3845:C3845"/>
    <mergeCell ref="D3845:E3845"/>
    <mergeCell ref="H3845:H3846"/>
    <mergeCell ref="F3887:H3887"/>
    <mergeCell ref="B3055:C3055"/>
    <mergeCell ref="F3285:H3285"/>
    <mergeCell ref="B3286:C3286"/>
    <mergeCell ref="D386:E386"/>
    <mergeCell ref="H386:H387"/>
    <mergeCell ref="H171:H172"/>
    <mergeCell ref="F213:H213"/>
    <mergeCell ref="B214:C214"/>
    <mergeCell ref="D214:E214"/>
    <mergeCell ref="D3098:E3098"/>
    <mergeCell ref="H3098:H3099"/>
    <mergeCell ref="F3140:H3140"/>
    <mergeCell ref="B2969:C2969"/>
    <mergeCell ref="D2969:E2969"/>
    <mergeCell ref="H2969:H2970"/>
    <mergeCell ref="F3011:H3011"/>
    <mergeCell ref="B3012:C3012"/>
    <mergeCell ref="D3012:E3012"/>
    <mergeCell ref="H3012:H3013"/>
    <mergeCell ref="F3054:H3054"/>
    <mergeCell ref="F2882:H2882"/>
    <mergeCell ref="B2883:C2883"/>
    <mergeCell ref="D2883:E2883"/>
    <mergeCell ref="H2883:H2884"/>
    <mergeCell ref="F2925:H2925"/>
    <mergeCell ref="B2926:C2926"/>
    <mergeCell ref="D2926:E2926"/>
    <mergeCell ref="F428:H428"/>
    <mergeCell ref="B429:C429"/>
    <mergeCell ref="D429:E429"/>
    <mergeCell ref="H429:H430"/>
    <mergeCell ref="D515:E515"/>
    <mergeCell ref="H515:H516"/>
    <mergeCell ref="H79:H80"/>
    <mergeCell ref="B914:C914"/>
    <mergeCell ref="D859:E859"/>
    <mergeCell ref="H859:H860"/>
    <mergeCell ref="F901:H901"/>
    <mergeCell ref="B902:C902"/>
    <mergeCell ref="D902:E902"/>
    <mergeCell ref="H902:H903"/>
    <mergeCell ref="B601:C601"/>
    <mergeCell ref="D601:E601"/>
    <mergeCell ref="H601:H602"/>
    <mergeCell ref="F385:H385"/>
    <mergeCell ref="B386:C386"/>
    <mergeCell ref="F127:H127"/>
    <mergeCell ref="F299:H299"/>
    <mergeCell ref="F170:H170"/>
    <mergeCell ref="B171:C171"/>
    <mergeCell ref="D171:E171"/>
    <mergeCell ref="F927:H927"/>
    <mergeCell ref="B928:C928"/>
    <mergeCell ref="D928:E928"/>
    <mergeCell ref="H928:H929"/>
    <mergeCell ref="D914:E914"/>
    <mergeCell ref="H914:H915"/>
    <mergeCell ref="B859:C859"/>
    <mergeCell ref="F913:H913"/>
    <mergeCell ref="F342:H342"/>
    <mergeCell ref="B343:C343"/>
    <mergeCell ref="D343:E343"/>
    <mergeCell ref="H343:H344"/>
    <mergeCell ref="F471:H471"/>
    <mergeCell ref="F643:H643"/>
    <mergeCell ref="B472:C472"/>
    <mergeCell ref="D472:E472"/>
    <mergeCell ref="H472:H473"/>
    <mergeCell ref="F514:H514"/>
    <mergeCell ref="B515:C515"/>
    <mergeCell ref="F557:H557"/>
    <mergeCell ref="B558:C558"/>
    <mergeCell ref="D558:E558"/>
    <mergeCell ref="H558:H559"/>
    <mergeCell ref="F600:H600"/>
    <mergeCell ref="H22:H23"/>
    <mergeCell ref="F858:H858"/>
    <mergeCell ref="B644:C644"/>
    <mergeCell ref="D644:E644"/>
    <mergeCell ref="H644:H645"/>
    <mergeCell ref="F686:H686"/>
    <mergeCell ref="F815:H815"/>
    <mergeCell ref="B816:C816"/>
    <mergeCell ref="D816:E816"/>
    <mergeCell ref="H816:H817"/>
    <mergeCell ref="B687:C687"/>
    <mergeCell ref="D687:E687"/>
    <mergeCell ref="H687:H688"/>
    <mergeCell ref="F729:H729"/>
    <mergeCell ref="B730:C730"/>
    <mergeCell ref="D730:E730"/>
    <mergeCell ref="H730:H731"/>
    <mergeCell ref="F772:H772"/>
    <mergeCell ref="B773:C773"/>
    <mergeCell ref="D773:E773"/>
    <mergeCell ref="H773:H774"/>
    <mergeCell ref="B300:C300"/>
    <mergeCell ref="D300:E300"/>
    <mergeCell ref="H300:H301"/>
    <mergeCell ref="I2:I6"/>
    <mergeCell ref="B3:D3"/>
    <mergeCell ref="B5:C5"/>
    <mergeCell ref="B8:K8"/>
    <mergeCell ref="H214:H215"/>
    <mergeCell ref="F256:H256"/>
    <mergeCell ref="B257:C257"/>
    <mergeCell ref="D257:E257"/>
    <mergeCell ref="H257:H258"/>
    <mergeCell ref="B128:C128"/>
    <mergeCell ref="F59:H59"/>
    <mergeCell ref="B60:C60"/>
    <mergeCell ref="B32:C32"/>
    <mergeCell ref="D32:E32"/>
    <mergeCell ref="H32:H33"/>
    <mergeCell ref="F39:H39"/>
    <mergeCell ref="F11:H11"/>
    <mergeCell ref="B12:C12"/>
    <mergeCell ref="D12:E12"/>
    <mergeCell ref="H12:H13"/>
    <mergeCell ref="F21:H21"/>
    <mergeCell ref="B22:C22"/>
    <mergeCell ref="D22:E22"/>
    <mergeCell ref="F31:H31"/>
    <mergeCell ref="B40:C40"/>
    <mergeCell ref="D40:E40"/>
    <mergeCell ref="H40:H41"/>
    <mergeCell ref="F49:H49"/>
    <mergeCell ref="B50:C50"/>
    <mergeCell ref="D50:E50"/>
    <mergeCell ref="H50:H51"/>
    <mergeCell ref="D128:E128"/>
    <mergeCell ref="H128:H129"/>
    <mergeCell ref="B79:C79"/>
    <mergeCell ref="D79:E79"/>
    <mergeCell ref="F84:H84"/>
    <mergeCell ref="B85:C85"/>
    <mergeCell ref="D85:E85"/>
    <mergeCell ref="H85:H86"/>
    <mergeCell ref="D60:E60"/>
    <mergeCell ref="H60:H61"/>
    <mergeCell ref="F68:H68"/>
    <mergeCell ref="B69:C69"/>
    <mergeCell ref="D69:E69"/>
    <mergeCell ref="H69:H70"/>
    <mergeCell ref="F78:H78"/>
    <mergeCell ref="F2044:H2044"/>
    <mergeCell ref="B2045:C2045"/>
    <mergeCell ref="D2045:E2045"/>
    <mergeCell ref="H2045:H2046"/>
    <mergeCell ref="F2052:H2052"/>
    <mergeCell ref="B2053:C2053"/>
    <mergeCell ref="D2053:E2053"/>
    <mergeCell ref="H2053:H2054"/>
    <mergeCell ref="F2060:H2060"/>
    <mergeCell ref="B2061:C2061"/>
    <mergeCell ref="D2061:E2061"/>
    <mergeCell ref="H2061:H2062"/>
    <mergeCell ref="F2068:H2068"/>
    <mergeCell ref="B2069:C2069"/>
    <mergeCell ref="D2069:E2069"/>
    <mergeCell ref="H2069:H2070"/>
    <mergeCell ref="F2076:H2076"/>
    <mergeCell ref="B2077:C2077"/>
    <mergeCell ref="D2077:E2077"/>
    <mergeCell ref="H2077:H2078"/>
    <mergeCell ref="F2084:H2084"/>
    <mergeCell ref="B2085:C2085"/>
    <mergeCell ref="D2085:E2085"/>
    <mergeCell ref="H2085:H2086"/>
    <mergeCell ref="F2094:H2094"/>
    <mergeCell ref="B2095:C2095"/>
    <mergeCell ref="D2095:E2095"/>
    <mergeCell ref="H2095:H2096"/>
    <mergeCell ref="F2102:H2102"/>
    <mergeCell ref="B2103:C2103"/>
    <mergeCell ref="D2103:E2103"/>
    <mergeCell ref="H2103:H2104"/>
    <mergeCell ref="F2120:H2120"/>
    <mergeCell ref="B2121:C2121"/>
    <mergeCell ref="D2121:E2121"/>
    <mergeCell ref="H2121:H2122"/>
    <mergeCell ref="F2140:H2140"/>
    <mergeCell ref="B2141:C2141"/>
    <mergeCell ref="D2141:E2141"/>
    <mergeCell ref="H2141:H2142"/>
    <mergeCell ref="F2150:H2150"/>
    <mergeCell ref="B2151:C2151"/>
    <mergeCell ref="D2151:E2151"/>
    <mergeCell ref="H2151:H2152"/>
    <mergeCell ref="F2130:H2130"/>
    <mergeCell ref="B2131:C2131"/>
    <mergeCell ref="D2131:E2131"/>
    <mergeCell ref="H2131:H2132"/>
    <mergeCell ref="F2160:H2160"/>
    <mergeCell ref="B2161:C2161"/>
    <mergeCell ref="D2161:E2161"/>
    <mergeCell ref="H2161:H2162"/>
    <mergeCell ref="F2178:H2178"/>
    <mergeCell ref="B2179:C2179"/>
    <mergeCell ref="D2179:E2179"/>
    <mergeCell ref="H2179:H2180"/>
    <mergeCell ref="F2186:H2186"/>
    <mergeCell ref="F2170:H2170"/>
    <mergeCell ref="B2171:C2171"/>
    <mergeCell ref="D2171:E2171"/>
    <mergeCell ref="H2171:H2172"/>
    <mergeCell ref="B2187:C2187"/>
    <mergeCell ref="D2187:E2187"/>
    <mergeCell ref="H2187:H2188"/>
    <mergeCell ref="F2194:H2194"/>
    <mergeCell ref="B2195:C2195"/>
    <mergeCell ref="D2195:E2195"/>
    <mergeCell ref="H2195:H2196"/>
    <mergeCell ref="F2204:H2204"/>
    <mergeCell ref="B2205:C2205"/>
    <mergeCell ref="D2205:E2205"/>
    <mergeCell ref="H2205:H2206"/>
    <mergeCell ref="F2244:H2244"/>
    <mergeCell ref="B2245:C2245"/>
    <mergeCell ref="D2245:E2245"/>
    <mergeCell ref="H2245:H2246"/>
    <mergeCell ref="F2254:H2254"/>
    <mergeCell ref="B2255:C2255"/>
    <mergeCell ref="D2255:E2255"/>
    <mergeCell ref="H2255:H2256"/>
    <mergeCell ref="F2262:H2262"/>
    <mergeCell ref="B4369:C4369"/>
    <mergeCell ref="D4369:E4369"/>
    <mergeCell ref="H4369:H4370"/>
    <mergeCell ref="B4412:C4412"/>
    <mergeCell ref="D4412:E4412"/>
    <mergeCell ref="H4412:H4413"/>
    <mergeCell ref="F4454:H4454"/>
    <mergeCell ref="B4455:C4455"/>
    <mergeCell ref="B6428:C6428"/>
    <mergeCell ref="D6428:E6428"/>
    <mergeCell ref="H6428:H6429"/>
    <mergeCell ref="F5056:H5056"/>
    <mergeCell ref="B5057:C5057"/>
    <mergeCell ref="D5057:E5057"/>
    <mergeCell ref="H5057:H5058"/>
    <mergeCell ref="B5153:C5153"/>
    <mergeCell ref="D5153:E5153"/>
    <mergeCell ref="H5153:H5154"/>
    <mergeCell ref="F5195:H5195"/>
    <mergeCell ref="F5152:H5152"/>
    <mergeCell ref="B5110:C5110"/>
    <mergeCell ref="D5110:E5110"/>
    <mergeCell ref="H5110:H5111"/>
    <mergeCell ref="F5066:H5066"/>
    <mergeCell ref="B6514:C6514"/>
    <mergeCell ref="D6514:E6514"/>
    <mergeCell ref="H6514:H6515"/>
    <mergeCell ref="F6642:H6642"/>
    <mergeCell ref="B6643:C6643"/>
    <mergeCell ref="D6643:E6643"/>
    <mergeCell ref="H6643:H6644"/>
    <mergeCell ref="F7545:H7545"/>
    <mergeCell ref="B7546:C7546"/>
    <mergeCell ref="D7546:E7546"/>
    <mergeCell ref="H7546:H7547"/>
    <mergeCell ref="B7288:C7288"/>
    <mergeCell ref="D7288:E7288"/>
    <mergeCell ref="H7288:H7289"/>
    <mergeCell ref="B7159:C7159"/>
    <mergeCell ref="D7159:E7159"/>
    <mergeCell ref="H7159:H7160"/>
    <mergeCell ref="B7245:C7245"/>
    <mergeCell ref="D7245:E7245"/>
    <mergeCell ref="H7245:H7246"/>
    <mergeCell ref="F7287:H7287"/>
    <mergeCell ref="F7330:H7330"/>
    <mergeCell ref="B7331:C7331"/>
    <mergeCell ref="D7331:E7331"/>
    <mergeCell ref="F7647:H7647"/>
    <mergeCell ref="B7648:C7648"/>
    <mergeCell ref="D7648:E7648"/>
    <mergeCell ref="H7648:H7649"/>
    <mergeCell ref="F7790:H7790"/>
    <mergeCell ref="B7791:C7791"/>
    <mergeCell ref="D7791:E7791"/>
    <mergeCell ref="H7791:H7792"/>
    <mergeCell ref="F7833:H7833"/>
    <mergeCell ref="F7733:H7733"/>
    <mergeCell ref="B7834:C7834"/>
    <mergeCell ref="D7834:E7834"/>
    <mergeCell ref="H7834:H7835"/>
    <mergeCell ref="F7892:H7892"/>
    <mergeCell ref="B7893:C7893"/>
    <mergeCell ref="D7893:E7893"/>
    <mergeCell ref="H7893:H7894"/>
    <mergeCell ref="B7877:C7877"/>
    <mergeCell ref="D7877:E7877"/>
    <mergeCell ref="H7877:H78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3115" workbookViewId="0">
      <selection activeCell="E3139" sqref="E3139"/>
    </sheetView>
  </sheetViews>
  <sheetFormatPr defaultRowHeight="14.25" x14ac:dyDescent="0.2"/>
  <cols>
    <col min="3" max="3" width="32.75" bestFit="1" customWidth="1"/>
  </cols>
  <sheetData>
    <row r="1" spans="1:11" x14ac:dyDescent="0.2">
      <c r="A1">
        <f>'דוח 132'!K1</f>
        <v>0</v>
      </c>
      <c r="B1">
        <f>'דוח 132'!J1</f>
        <v>0</v>
      </c>
      <c r="C1" s="63">
        <f>'דוח 132'!I1</f>
        <v>0</v>
      </c>
      <c r="D1">
        <f>'דוח 132'!H1</f>
        <v>0</v>
      </c>
      <c r="E1">
        <f>'דוח 132'!G1</f>
        <v>0</v>
      </c>
      <c r="F1" s="63">
        <f>'דוח 132'!F1</f>
        <v>0</v>
      </c>
      <c r="G1" s="63">
        <f>'דוח 132'!E1</f>
        <v>0</v>
      </c>
      <c r="H1" s="63">
        <f>'דוח 132'!D1</f>
        <v>0</v>
      </c>
      <c r="I1" s="63">
        <f>'דוח 132'!C1</f>
        <v>0</v>
      </c>
      <c r="J1">
        <f>'דוח 132'!B1</f>
        <v>0</v>
      </c>
      <c r="K1" s="63">
        <f>'דוח 132'!A1</f>
        <v>0</v>
      </c>
    </row>
    <row r="2" spans="1:11" x14ac:dyDescent="0.2">
      <c r="A2" s="63">
        <f>'דוח 132'!K2</f>
        <v>0</v>
      </c>
      <c r="B2" s="63">
        <f>'דוח 132'!J2</f>
        <v>0</v>
      </c>
      <c r="C2" s="63">
        <f>'דוח 132'!I2</f>
        <v>0</v>
      </c>
      <c r="D2" s="63">
        <f>'דוח 132'!H2</f>
        <v>0</v>
      </c>
      <c r="E2" s="63">
        <f>'דוח 132'!G2</f>
        <v>0</v>
      </c>
      <c r="F2" s="63">
        <f>'דוח 132'!F2</f>
        <v>0</v>
      </c>
      <c r="G2" s="63">
        <f>'דוח 132'!E2</f>
        <v>0</v>
      </c>
      <c r="H2" s="63">
        <f>'דוח 132'!D2</f>
        <v>0</v>
      </c>
      <c r="I2" s="63">
        <f>'דוח 132'!C2</f>
        <v>0</v>
      </c>
      <c r="J2" s="63">
        <f>'דוח 132'!B2</f>
        <v>0</v>
      </c>
      <c r="K2" s="63">
        <f>'דוח 132'!A2</f>
        <v>0</v>
      </c>
    </row>
    <row r="3" spans="1:11" x14ac:dyDescent="0.2">
      <c r="A3" s="63">
        <f>'דוח 132'!K3</f>
        <v>0</v>
      </c>
      <c r="B3" s="63">
        <f>'דוח 132'!J3</f>
        <v>0</v>
      </c>
      <c r="C3" s="63">
        <f>'דוח 132'!I3</f>
        <v>0</v>
      </c>
      <c r="D3" s="63">
        <f>'דוח 132'!H3</f>
        <v>0</v>
      </c>
      <c r="E3" s="63">
        <f>'דוח 132'!G3</f>
        <v>0</v>
      </c>
      <c r="F3" s="63">
        <f>'דוח 132'!F3</f>
        <v>0</v>
      </c>
      <c r="G3" s="63">
        <f>'דוח 132'!E3</f>
        <v>0</v>
      </c>
      <c r="H3" s="63">
        <f>'דוח 132'!D3</f>
        <v>0</v>
      </c>
      <c r="I3" s="63">
        <f>'דוח 132'!C3</f>
        <v>0</v>
      </c>
      <c r="J3" s="63" t="str">
        <f>'דוח 132'!B3</f>
        <v>תאריך הפקה  01/01/2019</v>
      </c>
      <c r="K3" s="63">
        <f>'דוח 132'!A3</f>
        <v>0</v>
      </c>
    </row>
    <row r="4" spans="1:11" x14ac:dyDescent="0.2">
      <c r="A4" s="63">
        <f>'דוח 132'!K4</f>
        <v>0</v>
      </c>
      <c r="B4" s="63">
        <f>'דוח 132'!J4</f>
        <v>0</v>
      </c>
      <c r="C4" s="63">
        <f>'דוח 132'!I4</f>
        <v>0</v>
      </c>
      <c r="D4" s="63">
        <f>'דוח 132'!H4</f>
        <v>0</v>
      </c>
      <c r="E4" s="63">
        <f>'דוח 132'!G4</f>
        <v>0</v>
      </c>
      <c r="F4" s="63">
        <f>'דוח 132'!F4</f>
        <v>0</v>
      </c>
      <c r="G4" s="63">
        <f>'דוח 132'!E4</f>
        <v>0</v>
      </c>
      <c r="H4" s="63">
        <f>'דוח 132'!D4</f>
        <v>0</v>
      </c>
      <c r="I4" s="63">
        <f>'דוח 132'!C4</f>
        <v>0</v>
      </c>
      <c r="J4" s="63">
        <f>'דוח 132'!B4</f>
        <v>0</v>
      </c>
      <c r="K4" s="63">
        <f>'דוח 132'!A4</f>
        <v>0</v>
      </c>
    </row>
    <row r="5" spans="1:11" x14ac:dyDescent="0.2">
      <c r="A5" s="63">
        <f>'דוח 132'!K5</f>
        <v>0</v>
      </c>
      <c r="B5" s="63">
        <f>'דוח 132'!J5</f>
        <v>0</v>
      </c>
      <c r="C5" s="63">
        <f>'דוח 132'!I5</f>
        <v>0</v>
      </c>
      <c r="D5" s="63">
        <f>'דוח 132'!H5</f>
        <v>0</v>
      </c>
      <c r="E5" s="63">
        <f>'דוח 132'!G5</f>
        <v>0</v>
      </c>
      <c r="F5" s="63">
        <f>'דוח 132'!F5</f>
        <v>0</v>
      </c>
      <c r="G5" s="63">
        <f>'דוח 132'!E5</f>
        <v>0</v>
      </c>
      <c r="H5" s="63">
        <f>'דוח 132'!D5</f>
        <v>0</v>
      </c>
      <c r="I5" s="63">
        <f>'דוח 132'!C5</f>
        <v>0</v>
      </c>
      <c r="J5" s="63" t="str">
        <f>'דוח 132'!B5</f>
        <v>הפיק MeitalN</v>
      </c>
      <c r="K5" s="63">
        <f>'דוח 132'!A5</f>
        <v>0</v>
      </c>
    </row>
    <row r="6" spans="1:11" x14ac:dyDescent="0.2">
      <c r="A6" s="63">
        <f>'דוח 132'!K6</f>
        <v>0</v>
      </c>
      <c r="B6" s="63">
        <f>'דוח 132'!J6</f>
        <v>0</v>
      </c>
      <c r="C6" s="63">
        <f>'דוח 132'!I6</f>
        <v>0</v>
      </c>
      <c r="D6" s="63">
        <f>'דוח 132'!H6</f>
        <v>0</v>
      </c>
      <c r="E6" s="63">
        <f>'דוח 132'!G6</f>
        <v>0</v>
      </c>
      <c r="F6" s="63">
        <f>'דוח 132'!F6</f>
        <v>0</v>
      </c>
      <c r="G6" s="63">
        <f>'דוח 132'!E6</f>
        <v>0</v>
      </c>
      <c r="H6" s="63">
        <f>'דוח 132'!D6</f>
        <v>0</v>
      </c>
      <c r="I6" s="63">
        <f>'דוח 132'!C6</f>
        <v>0</v>
      </c>
      <c r="J6" s="63">
        <f>'דוח 132'!B6</f>
        <v>0</v>
      </c>
      <c r="K6" s="63">
        <f>'דוח 132'!A6</f>
        <v>0</v>
      </c>
    </row>
    <row r="7" spans="1:11" x14ac:dyDescent="0.2">
      <c r="A7" s="63">
        <f>'דוח 132'!K7</f>
        <v>0</v>
      </c>
      <c r="B7" s="63">
        <f>'דוח 132'!J7</f>
        <v>0</v>
      </c>
      <c r="C7" s="63">
        <f>'דוח 132'!I7</f>
        <v>0</v>
      </c>
      <c r="D7" s="63">
        <f>'דוח 132'!H7</f>
        <v>0</v>
      </c>
      <c r="E7" s="63">
        <f>'דוח 132'!G7</f>
        <v>0</v>
      </c>
      <c r="F7" s="63">
        <f>'דוח 132'!F7</f>
        <v>0</v>
      </c>
      <c r="G7" s="63">
        <f>'דוח 132'!E7</f>
        <v>0</v>
      </c>
      <c r="H7" s="63">
        <f>'דוח 132'!D7</f>
        <v>0</v>
      </c>
      <c r="I7" s="63">
        <f>'דוח 132'!C7</f>
        <v>0</v>
      </c>
      <c r="J7" s="63">
        <f>'דוח 132'!B7</f>
        <v>0</v>
      </c>
      <c r="K7" s="63">
        <f>'דוח 132'!A7</f>
        <v>0</v>
      </c>
    </row>
    <row r="8" spans="1:11" x14ac:dyDescent="0.2">
      <c r="A8" s="63">
        <f>'דוח 132'!K8</f>
        <v>0</v>
      </c>
      <c r="B8" s="63">
        <f>'דוח 132'!J8</f>
        <v>0</v>
      </c>
      <c r="C8" s="63">
        <f>'דוח 132'!I8</f>
        <v>0</v>
      </c>
      <c r="D8" s="63">
        <f>'דוח 132'!H8</f>
        <v>0</v>
      </c>
      <c r="E8" s="63">
        <f>'דוח 132'!G8</f>
        <v>0</v>
      </c>
      <c r="F8" s="63">
        <f>'דוח 132'!F8</f>
        <v>0</v>
      </c>
      <c r="G8" s="63">
        <f>'דוח 132'!E8</f>
        <v>0</v>
      </c>
      <c r="H8" s="63">
        <f>'דוח 132'!D8</f>
        <v>0</v>
      </c>
      <c r="I8" s="63">
        <f>'דוח 132'!C8</f>
        <v>0</v>
      </c>
      <c r="J8" s="63" t="str">
        <f>'דוח 132'!B8</f>
        <v>דוח לועדת השקעות לתאריך    31/12/2018</v>
      </c>
      <c r="K8" s="63">
        <f>'דוח 132'!A8</f>
        <v>0</v>
      </c>
    </row>
    <row r="9" spans="1:11" x14ac:dyDescent="0.2">
      <c r="A9" s="63">
        <f>'דוח 132'!K9</f>
        <v>0</v>
      </c>
      <c r="B9" s="63">
        <f>'דוח 132'!J9</f>
        <v>0</v>
      </c>
      <c r="C9" s="63">
        <f>'דוח 132'!I9</f>
        <v>0</v>
      </c>
      <c r="D9" s="63">
        <f>'דוח 132'!H9</f>
        <v>0</v>
      </c>
      <c r="E9" s="63">
        <f>'דוח 132'!G9</f>
        <v>0</v>
      </c>
      <c r="F9" s="63">
        <f>'דוח 132'!F9</f>
        <v>0</v>
      </c>
      <c r="G9" s="63">
        <f>'דוח 132'!E9</f>
        <v>0</v>
      </c>
      <c r="H9" s="63">
        <f>'דוח 132'!D9</f>
        <v>0</v>
      </c>
      <c r="I9" s="63">
        <f>'דוח 132'!C9</f>
        <v>0</v>
      </c>
      <c r="J9" s="63">
        <f>'דוח 132'!B9</f>
        <v>0</v>
      </c>
      <c r="K9" s="63">
        <f>'דוח 132'!A9</f>
        <v>0</v>
      </c>
    </row>
    <row r="10" spans="1:11" x14ac:dyDescent="0.2">
      <c r="A10" s="63" t="str">
        <f>'דוח 132'!K10</f>
        <v>קוד קבוצה</v>
      </c>
      <c r="B10" s="63" t="str">
        <f>'דוח 132'!J10</f>
        <v>קוד קופה</v>
      </c>
      <c r="C10" s="63">
        <f>'דוח 132'!I10</f>
        <v>0</v>
      </c>
      <c r="D10" s="63" t="str">
        <f>'דוח 132'!H10</f>
        <v>152431  הנסון ישראל</v>
      </c>
      <c r="E10" s="63">
        <f>'דוח 132'!G10</f>
        <v>0</v>
      </c>
      <c r="F10" s="63">
        <f>'דוח 132'!F10</f>
        <v>0</v>
      </c>
      <c r="G10" s="63">
        <f>'דוח 132'!E10</f>
        <v>0</v>
      </c>
      <c r="H10" s="63">
        <f>'דוח 132'!D10</f>
        <v>0</v>
      </c>
      <c r="I10" s="63">
        <f>'דוח 132'!C10</f>
        <v>0</v>
      </c>
      <c r="J10" s="63">
        <f>'דוח 132'!B10</f>
        <v>0</v>
      </c>
      <c r="K10" s="63">
        <f>'דוח 132'!A10</f>
        <v>0</v>
      </c>
    </row>
    <row r="11" spans="1:11" x14ac:dyDescent="0.2">
      <c r="A11" s="63">
        <f>'דוח 132'!K11</f>
        <v>0</v>
      </c>
      <c r="B11" s="63">
        <f>'דוח 132'!J11</f>
        <v>0</v>
      </c>
      <c r="C11" s="63">
        <f>'דוח 132'!I11</f>
        <v>0</v>
      </c>
      <c r="D11" s="63">
        <f>'דוח 132'!H11</f>
        <v>0</v>
      </c>
      <c r="E11" s="63">
        <f>'דוח 132'!G11</f>
        <v>0</v>
      </c>
      <c r="F11" s="63" t="str">
        <f>'דוח 132'!F11</f>
        <v xml:space="preserve">שווי קופה באשח  </v>
      </c>
      <c r="G11" s="63">
        <f>'דוח 132'!E11</f>
        <v>0</v>
      </c>
      <c r="H11" s="63">
        <f>'דוח 132'!D11</f>
        <v>0</v>
      </c>
      <c r="I11" s="63">
        <f>'דוח 132'!C11</f>
        <v>0</v>
      </c>
      <c r="J11" s="63">
        <f>'דוח 132'!B11</f>
        <v>0</v>
      </c>
      <c r="K11" s="63">
        <f>'דוח 132'!A11</f>
        <v>0</v>
      </c>
    </row>
    <row r="12" spans="1:11" x14ac:dyDescent="0.2">
      <c r="A12" s="63">
        <f>'דוח 132'!K12</f>
        <v>0</v>
      </c>
      <c r="B12" s="63">
        <f>'דוח 132'!J12</f>
        <v>0</v>
      </c>
      <c r="C12" s="63" t="str">
        <f>'דוח 132'!I12</f>
        <v>תאור קבוצה</v>
      </c>
      <c r="D12" s="63" t="str">
        <f>'דוח 132'!H12</f>
        <v>מח"מ</v>
      </c>
      <c r="E12" s="63" t="str">
        <f>'דוח 132'!G12</f>
        <v>חשיפה</v>
      </c>
      <c r="F12" s="63" t="str">
        <f>'דוח 132'!F12</f>
        <v>חשיפה</v>
      </c>
      <c r="G12" s="63">
        <f>'דוח 132'!E12</f>
        <v>0</v>
      </c>
      <c r="H12" s="63" t="str">
        <f>'דוח 132'!D12</f>
        <v>חשיפה</v>
      </c>
      <c r="I12" s="63">
        <f>'דוח 132'!C12</f>
        <v>0</v>
      </c>
      <c r="J12" s="63" t="str">
        <f>'דוח 132'!B12</f>
        <v>מח"מ</v>
      </c>
      <c r="K12" s="63">
        <f>'דוח 132'!A12</f>
        <v>0</v>
      </c>
    </row>
    <row r="13" spans="1:11" x14ac:dyDescent="0.2">
      <c r="A13" s="63">
        <f>'דוח 132'!K13</f>
        <v>0</v>
      </c>
      <c r="B13" s="63">
        <f>'דוח 132'!J13</f>
        <v>0</v>
      </c>
      <c r="C13" s="63">
        <f>'דוח 132'!I13</f>
        <v>0</v>
      </c>
      <c r="D13" s="63">
        <f>'דוח 132'!H13</f>
        <v>0</v>
      </c>
      <c r="E13" s="63" t="str">
        <f>'דוח 132'!G13</f>
        <v>31/12/18</v>
      </c>
      <c r="F13" s="63" t="str">
        <f>'דוח 132'!F13</f>
        <v>31/12/18</v>
      </c>
      <c r="G13" s="63" t="str">
        <f>'דוח 132'!E13</f>
        <v>מינ'</v>
      </c>
      <c r="H13" s="63" t="str">
        <f>'דוח 132'!D13</f>
        <v>מקס'</v>
      </c>
      <c r="I13" s="63" t="str">
        <f>'דוח 132'!C13</f>
        <v>מינ'</v>
      </c>
      <c r="J13" s="63" t="str">
        <f>'דוח 132'!B13</f>
        <v>מקס'</v>
      </c>
      <c r="K13" s="63">
        <f>'דוח 132'!A13</f>
        <v>0</v>
      </c>
    </row>
    <row r="14" spans="1:11" x14ac:dyDescent="0.2">
      <c r="A14" s="63">
        <f>'דוח 132'!K14</f>
        <v>13591</v>
      </c>
      <c r="B14" s="63">
        <f>'דוח 132'!J14</f>
        <v>152431</v>
      </c>
      <c r="C14" s="63" t="str">
        <f>'דוח 132'!I14</f>
        <v xml:space="preserve">צמוד מדד (כולל מיועדות) </v>
      </c>
      <c r="D14" s="63">
        <f>'דוח 132'!H14</f>
        <v>0</v>
      </c>
      <c r="E14" s="63">
        <f>'דוח 132'!G14</f>
        <v>0</v>
      </c>
      <c r="F14" s="63">
        <f>'דוח 132'!F14</f>
        <v>0</v>
      </c>
      <c r="G14" s="63">
        <f>'דוח 132'!E14</f>
        <v>32</v>
      </c>
      <c r="H14" s="63">
        <f>'דוח 132'!D14</f>
        <v>48</v>
      </c>
      <c r="I14" s="63">
        <f>'דוח 132'!C14</f>
        <v>3.5</v>
      </c>
      <c r="J14" s="63">
        <f>'דוח 132'!B14</f>
        <v>5.5</v>
      </c>
      <c r="K14" s="63">
        <f>'דוח 132'!A14</f>
        <v>0</v>
      </c>
    </row>
    <row r="15" spans="1:11" x14ac:dyDescent="0.2">
      <c r="A15" s="63">
        <f>'דוח 132'!K15</f>
        <v>17726</v>
      </c>
      <c r="B15" s="63">
        <f>'דוח 132'!J15</f>
        <v>152431</v>
      </c>
      <c r="C15" s="63" t="str">
        <f>'דוח 132'!I15</f>
        <v>לא צמוד כולל נזילות</v>
      </c>
      <c r="D15" s="63">
        <f>'דוח 132'!H15</f>
        <v>0</v>
      </c>
      <c r="E15" s="63">
        <f>'דוח 132'!G15</f>
        <v>0</v>
      </c>
      <c r="F15" s="63">
        <f>'דוח 132'!F15</f>
        <v>0</v>
      </c>
      <c r="G15" s="63">
        <f>'דוח 132'!E15</f>
        <v>32</v>
      </c>
      <c r="H15" s="63">
        <f>'דוח 132'!D15</f>
        <v>48</v>
      </c>
      <c r="I15" s="63">
        <f>'דוח 132'!C15</f>
        <v>1.5</v>
      </c>
      <c r="J15" s="63">
        <f>'דוח 132'!B15</f>
        <v>3.5</v>
      </c>
      <c r="K15" s="63">
        <f>'דוח 132'!A15</f>
        <v>0</v>
      </c>
    </row>
    <row r="16" spans="1:11" x14ac:dyDescent="0.2">
      <c r="A16" s="63">
        <f>'דוח 132'!K16</f>
        <v>13595</v>
      </c>
      <c r="B16" s="63">
        <f>'דוח 132'!J16</f>
        <v>152431</v>
      </c>
      <c r="C16" s="63" t="str">
        <f>'דוח 132'!I16</f>
        <v>סה"כ מניות והמירים</v>
      </c>
      <c r="D16" s="63">
        <f>'דוח 132'!H16</f>
        <v>0</v>
      </c>
      <c r="E16" s="63">
        <f>'דוח 132'!G16</f>
        <v>0</v>
      </c>
      <c r="F16" s="63">
        <f>'דוח 132'!F16</f>
        <v>0</v>
      </c>
      <c r="G16" s="63">
        <f>'דוח 132'!E16</f>
        <v>0</v>
      </c>
      <c r="H16" s="63">
        <f>'דוח 132'!D16</f>
        <v>0</v>
      </c>
      <c r="I16" s="63">
        <f>'דוח 132'!C16</f>
        <v>0</v>
      </c>
      <c r="J16" s="63">
        <f>'דוח 132'!B16</f>
        <v>0</v>
      </c>
      <c r="K16" s="63">
        <f>'דוח 132'!A16</f>
        <v>0</v>
      </c>
    </row>
    <row r="17" spans="1:11" x14ac:dyDescent="0.2">
      <c r="A17" s="63">
        <f>'דוח 132'!K17</f>
        <v>15704</v>
      </c>
      <c r="B17" s="63">
        <f>'דוח 132'!J17</f>
        <v>152431</v>
      </c>
      <c r="C17" s="63" t="str">
        <f>'דוח 132'!I17</f>
        <v xml:space="preserve">סה"כ קונצרני והלוואות </v>
      </c>
      <c r="D17" s="63">
        <f>'דוח 132'!H17</f>
        <v>0</v>
      </c>
      <c r="E17" s="63">
        <f>'דוח 132'!G17</f>
        <v>0</v>
      </c>
      <c r="F17" s="63">
        <f>'דוח 132'!F17</f>
        <v>0</v>
      </c>
      <c r="G17" s="63">
        <f>'דוח 132'!E17</f>
        <v>0</v>
      </c>
      <c r="H17" s="63">
        <f>'דוח 132'!D17</f>
        <v>30</v>
      </c>
      <c r="I17" s="63">
        <f>'דוח 132'!C17</f>
        <v>0</v>
      </c>
      <c r="J17" s="63">
        <f>'דוח 132'!B17</f>
        <v>0</v>
      </c>
      <c r="K17" s="63">
        <f>'דוח 132'!A17</f>
        <v>0</v>
      </c>
    </row>
    <row r="18" spans="1:11" x14ac:dyDescent="0.2">
      <c r="A18" s="63">
        <f>'דוח 132'!K18</f>
        <v>15705</v>
      </c>
      <c r="B18" s="63">
        <f>'דוח 132'!J18</f>
        <v>152431</v>
      </c>
      <c r="C18" s="63" t="str">
        <f>'דוח 132'!I18</f>
        <v>סה"כ ממשלתי</v>
      </c>
      <c r="D18" s="63">
        <f>'דוח 132'!H18</f>
        <v>0</v>
      </c>
      <c r="E18" s="63">
        <f>'דוח 132'!G18</f>
        <v>0</v>
      </c>
      <c r="F18" s="63">
        <f>'דוח 132'!F18</f>
        <v>0</v>
      </c>
      <c r="G18" s="63">
        <f>'דוח 132'!E18</f>
        <v>40</v>
      </c>
      <c r="H18" s="63">
        <f>'דוח 132'!D18</f>
        <v>0</v>
      </c>
      <c r="I18" s="63">
        <f>'דוח 132'!C18</f>
        <v>0</v>
      </c>
      <c r="J18" s="63">
        <f>'דוח 132'!B18</f>
        <v>0</v>
      </c>
      <c r="K18" s="63">
        <f>'דוח 132'!A18</f>
        <v>0</v>
      </c>
    </row>
    <row r="19" spans="1:11" x14ac:dyDescent="0.2">
      <c r="A19" s="63">
        <f>'דוח 132'!K19</f>
        <v>0</v>
      </c>
      <c r="B19" s="63">
        <f>'דוח 132'!J19</f>
        <v>0</v>
      </c>
      <c r="C19" s="63">
        <f>'דוח 132'!I19</f>
        <v>0</v>
      </c>
      <c r="D19" s="63">
        <f>'דוח 132'!H19</f>
        <v>0</v>
      </c>
      <c r="E19" s="63">
        <f>'דוח 132'!G19</f>
        <v>0</v>
      </c>
      <c r="F19" s="63">
        <f>'דוח 132'!F19</f>
        <v>0</v>
      </c>
      <c r="G19" s="63">
        <f>'דוח 132'!E19</f>
        <v>0</v>
      </c>
      <c r="H19" s="63">
        <f>'דוח 132'!D19</f>
        <v>0</v>
      </c>
      <c r="I19" s="63">
        <f>'דוח 132'!C19</f>
        <v>0</v>
      </c>
      <c r="J19" s="63">
        <f>'דוח 132'!B19</f>
        <v>0</v>
      </c>
      <c r="K19" s="63">
        <f>'דוח 132'!A19</f>
        <v>0</v>
      </c>
    </row>
    <row r="20" spans="1:11" x14ac:dyDescent="0.2">
      <c r="A20" s="63" t="str">
        <f>'דוח 132'!K20</f>
        <v>קוד קבוצה</v>
      </c>
      <c r="B20" s="63" t="str">
        <f>'דוח 132'!J20</f>
        <v>קוד קופה</v>
      </c>
      <c r="C20" s="63">
        <f>'דוח 132'!I20</f>
        <v>0</v>
      </c>
      <c r="D20" s="63" t="str">
        <f>'דוח 132'!H20</f>
        <v>154469  עשות אשקלון</v>
      </c>
      <c r="E20" s="63">
        <f>'דוח 132'!G20</f>
        <v>0</v>
      </c>
      <c r="F20" s="63">
        <f>'דוח 132'!F20</f>
        <v>0</v>
      </c>
      <c r="G20" s="63">
        <f>'דוח 132'!E20</f>
        <v>0</v>
      </c>
      <c r="H20" s="63">
        <f>'דוח 132'!D20</f>
        <v>0</v>
      </c>
      <c r="I20" s="63">
        <f>'דוח 132'!C20</f>
        <v>0</v>
      </c>
      <c r="J20" s="63">
        <f>'דוח 132'!B20</f>
        <v>0</v>
      </c>
      <c r="K20" s="63">
        <f>'דוח 132'!A20</f>
        <v>0</v>
      </c>
    </row>
    <row r="21" spans="1:11" x14ac:dyDescent="0.2">
      <c r="A21" s="63">
        <f>'דוח 132'!K21</f>
        <v>0</v>
      </c>
      <c r="B21" s="63">
        <f>'דוח 132'!J21</f>
        <v>0</v>
      </c>
      <c r="C21" s="63">
        <f>'דוח 132'!I21</f>
        <v>0</v>
      </c>
      <c r="D21" s="63">
        <f>'דוח 132'!H21</f>
        <v>0</v>
      </c>
      <c r="E21" s="63">
        <f>'דוח 132'!G21</f>
        <v>0</v>
      </c>
      <c r="F21" s="63" t="str">
        <f>'דוח 132'!F21</f>
        <v xml:space="preserve">שווי קופה באשח  </v>
      </c>
      <c r="G21" s="63">
        <f>'דוח 132'!E21</f>
        <v>0</v>
      </c>
      <c r="H21" s="63">
        <f>'דוח 132'!D21</f>
        <v>0</v>
      </c>
      <c r="I21" s="63">
        <f>'דוח 132'!C21</f>
        <v>0</v>
      </c>
      <c r="J21" s="63">
        <f>'דוח 132'!B21</f>
        <v>0</v>
      </c>
      <c r="K21" s="63">
        <f>'דוח 132'!A21</f>
        <v>0</v>
      </c>
    </row>
    <row r="22" spans="1:11" x14ac:dyDescent="0.2">
      <c r="A22" s="63">
        <f>'דוח 132'!K22</f>
        <v>0</v>
      </c>
      <c r="B22" s="63">
        <f>'דוח 132'!J22</f>
        <v>0</v>
      </c>
      <c r="C22" s="63" t="str">
        <f>'דוח 132'!I22</f>
        <v>תאור קבוצה</v>
      </c>
      <c r="D22" s="63" t="str">
        <f>'דוח 132'!H22</f>
        <v>מח"מ</v>
      </c>
      <c r="E22" s="63" t="str">
        <f>'דוח 132'!G22</f>
        <v>חשיפה</v>
      </c>
      <c r="F22" s="63" t="str">
        <f>'דוח 132'!F22</f>
        <v>חשיפה</v>
      </c>
      <c r="G22" s="63">
        <f>'דוח 132'!E22</f>
        <v>0</v>
      </c>
      <c r="H22" s="63" t="str">
        <f>'דוח 132'!D22</f>
        <v>חשיפה</v>
      </c>
      <c r="I22" s="63">
        <f>'דוח 132'!C22</f>
        <v>0</v>
      </c>
      <c r="J22" s="63" t="str">
        <f>'דוח 132'!B22</f>
        <v>מח"מ</v>
      </c>
      <c r="K22" s="63">
        <f>'דוח 132'!A22</f>
        <v>0</v>
      </c>
    </row>
    <row r="23" spans="1:11" x14ac:dyDescent="0.2">
      <c r="A23" s="63">
        <f>'דוח 132'!K23</f>
        <v>0</v>
      </c>
      <c r="B23" s="63">
        <f>'דוח 132'!J23</f>
        <v>0</v>
      </c>
      <c r="C23" s="63">
        <f>'דוח 132'!I23</f>
        <v>0</v>
      </c>
      <c r="D23" s="63">
        <f>'דוח 132'!H23</f>
        <v>0</v>
      </c>
      <c r="E23" s="63" t="str">
        <f>'דוח 132'!G23</f>
        <v>31/12/18</v>
      </c>
      <c r="F23" s="63" t="str">
        <f>'דוח 132'!F23</f>
        <v>31/12/18</v>
      </c>
      <c r="G23" s="63" t="str">
        <f>'דוח 132'!E23</f>
        <v>מינ'</v>
      </c>
      <c r="H23" s="63" t="str">
        <f>'דוח 132'!D23</f>
        <v>מקס'</v>
      </c>
      <c r="I23" s="63" t="str">
        <f>'דוח 132'!C23</f>
        <v>מינ'</v>
      </c>
      <c r="J23" s="63" t="str">
        <f>'דוח 132'!B23</f>
        <v>מקס'</v>
      </c>
      <c r="K23" s="63">
        <f>'דוח 132'!A23</f>
        <v>0</v>
      </c>
    </row>
    <row r="24" spans="1:11" x14ac:dyDescent="0.2">
      <c r="A24" s="63">
        <f>'דוח 132'!K24</f>
        <v>13591</v>
      </c>
      <c r="B24" s="63">
        <f>'דוח 132'!J24</f>
        <v>154469</v>
      </c>
      <c r="C24" s="63" t="str">
        <f>'דוח 132'!I24</f>
        <v xml:space="preserve">צמוד מדד (כולל מיועדות) </v>
      </c>
      <c r="D24" s="63">
        <f>'דוח 132'!H24</f>
        <v>0</v>
      </c>
      <c r="E24" s="63">
        <f>'דוח 132'!G24</f>
        <v>0</v>
      </c>
      <c r="F24" s="63">
        <f>'דוח 132'!F24</f>
        <v>0</v>
      </c>
      <c r="G24" s="63">
        <f>'דוח 132'!E24</f>
        <v>35</v>
      </c>
      <c r="H24" s="63">
        <f>'דוח 132'!D24</f>
        <v>52.5</v>
      </c>
      <c r="I24" s="63">
        <f>'דוח 132'!C24</f>
        <v>3.5</v>
      </c>
      <c r="J24" s="63">
        <f>'דוח 132'!B24</f>
        <v>5.5</v>
      </c>
      <c r="K24" s="63">
        <f>'דוח 132'!A24</f>
        <v>0</v>
      </c>
    </row>
    <row r="25" spans="1:11" x14ac:dyDescent="0.2">
      <c r="A25" s="63">
        <f>'דוח 132'!K25</f>
        <v>17726</v>
      </c>
      <c r="B25" s="63">
        <f>'דוח 132'!J25</f>
        <v>154469</v>
      </c>
      <c r="C25" s="63" t="str">
        <f>'דוח 132'!I25</f>
        <v>לא צמוד כולל נזילות</v>
      </c>
      <c r="D25" s="63">
        <f>'דוח 132'!H25</f>
        <v>0</v>
      </c>
      <c r="E25" s="63">
        <f>'דוח 132'!G25</f>
        <v>0</v>
      </c>
      <c r="F25" s="63">
        <f>'דוח 132'!F25</f>
        <v>0</v>
      </c>
      <c r="G25" s="63">
        <f>'דוח 132'!E25</f>
        <v>35</v>
      </c>
      <c r="H25" s="63">
        <f>'דוח 132'!D25</f>
        <v>52.5</v>
      </c>
      <c r="I25" s="63">
        <f>'דוח 132'!C25</f>
        <v>1.5</v>
      </c>
      <c r="J25" s="63">
        <f>'דוח 132'!B25</f>
        <v>3.5</v>
      </c>
      <c r="K25" s="63">
        <f>'דוח 132'!A25</f>
        <v>0</v>
      </c>
    </row>
    <row r="26" spans="1:11" x14ac:dyDescent="0.2">
      <c r="A26" s="63">
        <f>'דוח 132'!K26</f>
        <v>13595</v>
      </c>
      <c r="B26" s="63">
        <f>'דוח 132'!J26</f>
        <v>154469</v>
      </c>
      <c r="C26" s="63" t="str">
        <f>'דוח 132'!I26</f>
        <v>סה"כ מניות והמירים</v>
      </c>
      <c r="D26" s="63">
        <f>'דוח 132'!H26</f>
        <v>0</v>
      </c>
      <c r="E26" s="63">
        <f>'דוח 132'!G26</f>
        <v>0</v>
      </c>
      <c r="F26" s="63">
        <f>'דוח 132'!F26</f>
        <v>0</v>
      </c>
      <c r="G26" s="63">
        <f>'דוח 132'!E26</f>
        <v>0</v>
      </c>
      <c r="H26" s="63">
        <f>'דוח 132'!D26</f>
        <v>0</v>
      </c>
      <c r="I26" s="63">
        <f>'דוח 132'!C26</f>
        <v>0</v>
      </c>
      <c r="J26" s="63">
        <f>'דוח 132'!B26</f>
        <v>0</v>
      </c>
      <c r="K26" s="63">
        <f>'דוח 132'!A26</f>
        <v>0</v>
      </c>
    </row>
    <row r="27" spans="1:11" x14ac:dyDescent="0.2">
      <c r="A27" s="63">
        <f>'דוח 132'!K27</f>
        <v>15704</v>
      </c>
      <c r="B27" s="63">
        <f>'דוח 132'!J27</f>
        <v>154469</v>
      </c>
      <c r="C27" s="63" t="str">
        <f>'דוח 132'!I27</f>
        <v xml:space="preserve">סה"כ קונצרני והלוואות </v>
      </c>
      <c r="D27" s="63">
        <f>'דוח 132'!H27</f>
        <v>0</v>
      </c>
      <c r="E27" s="63">
        <f>'דוח 132'!G27</f>
        <v>0</v>
      </c>
      <c r="F27" s="63">
        <f>'דוח 132'!F27</f>
        <v>0</v>
      </c>
      <c r="G27" s="63">
        <f>'דוח 132'!E27</f>
        <v>0</v>
      </c>
      <c r="H27" s="63">
        <f>'דוח 132'!D27</f>
        <v>30</v>
      </c>
      <c r="I27" s="63">
        <f>'דוח 132'!C27</f>
        <v>0</v>
      </c>
      <c r="J27" s="63">
        <f>'דוח 132'!B27</f>
        <v>0</v>
      </c>
      <c r="K27" s="63">
        <f>'דוח 132'!A27</f>
        <v>0</v>
      </c>
    </row>
    <row r="28" spans="1:11" x14ac:dyDescent="0.2">
      <c r="A28" s="63">
        <f>'דוח 132'!K28</f>
        <v>15705</v>
      </c>
      <c r="B28" s="63">
        <f>'דוח 132'!J28</f>
        <v>154469</v>
      </c>
      <c r="C28" s="63" t="str">
        <f>'דוח 132'!I28</f>
        <v>סה"כ ממשלתי</v>
      </c>
      <c r="D28" s="63">
        <f>'דוח 132'!H28</f>
        <v>0</v>
      </c>
      <c r="E28" s="63">
        <f>'דוח 132'!G28</f>
        <v>0</v>
      </c>
      <c r="F28" s="63">
        <f>'דוח 132'!F28</f>
        <v>0</v>
      </c>
      <c r="G28" s="63">
        <f>'דוח 132'!E28</f>
        <v>0</v>
      </c>
      <c r="H28" s="63">
        <f>'דוח 132'!D28</f>
        <v>64</v>
      </c>
      <c r="I28" s="63">
        <f>'דוח 132'!C28</f>
        <v>0</v>
      </c>
      <c r="J28" s="63">
        <f>'דוח 132'!B28</f>
        <v>0</v>
      </c>
      <c r="K28" s="63">
        <f>'דוח 132'!A28</f>
        <v>0</v>
      </c>
    </row>
    <row r="29" spans="1:11" x14ac:dyDescent="0.2">
      <c r="A29" s="63">
        <f>'דוח 132'!K29</f>
        <v>0</v>
      </c>
      <c r="B29" s="63">
        <f>'דוח 132'!J29</f>
        <v>0</v>
      </c>
      <c r="C29" s="63">
        <f>'דוח 132'!I29</f>
        <v>0</v>
      </c>
      <c r="D29" s="63">
        <f>'דוח 132'!H29</f>
        <v>0</v>
      </c>
      <c r="E29" s="63">
        <f>'דוח 132'!G29</f>
        <v>0</v>
      </c>
      <c r="F29" s="63">
        <f>'דוח 132'!F29</f>
        <v>0</v>
      </c>
      <c r="G29" s="63">
        <f>'דוח 132'!E29</f>
        <v>0</v>
      </c>
      <c r="H29" s="63">
        <f>'דוח 132'!D29</f>
        <v>0</v>
      </c>
      <c r="I29" s="63">
        <f>'דוח 132'!C29</f>
        <v>0</v>
      </c>
      <c r="J29" s="63">
        <f>'דוח 132'!B29</f>
        <v>0</v>
      </c>
      <c r="K29" s="63">
        <f>'דוח 132'!A29</f>
        <v>0</v>
      </c>
    </row>
    <row r="30" spans="1:11" x14ac:dyDescent="0.2">
      <c r="A30" s="63" t="str">
        <f>'דוח 132'!K30</f>
        <v>קוד קבוצה</v>
      </c>
      <c r="B30" s="63" t="str">
        <f>'דוח 132'!J30</f>
        <v>קוד קופה</v>
      </c>
      <c r="C30" s="63">
        <f>'דוח 132'!I30</f>
        <v>0</v>
      </c>
      <c r="D30" s="63" t="str">
        <f>'דוח 132'!H30</f>
        <v>156712  גילת רשתות לווין</v>
      </c>
      <c r="E30" s="63">
        <f>'דוח 132'!G30</f>
        <v>0</v>
      </c>
      <c r="F30" s="63">
        <f>'דוח 132'!F30</f>
        <v>0</v>
      </c>
      <c r="G30" s="63">
        <f>'דוח 132'!E30</f>
        <v>0</v>
      </c>
      <c r="H30" s="63">
        <f>'דוח 132'!D30</f>
        <v>0</v>
      </c>
      <c r="I30" s="63">
        <f>'דוח 132'!C30</f>
        <v>0</v>
      </c>
      <c r="J30" s="63">
        <f>'דוח 132'!B30</f>
        <v>0</v>
      </c>
      <c r="K30" s="63">
        <f>'דוח 132'!A30</f>
        <v>0</v>
      </c>
    </row>
    <row r="31" spans="1:11" x14ac:dyDescent="0.2">
      <c r="A31" s="63">
        <f>'דוח 132'!K31</f>
        <v>0</v>
      </c>
      <c r="B31" s="63">
        <f>'דוח 132'!J31</f>
        <v>0</v>
      </c>
      <c r="C31" s="63">
        <f>'דוח 132'!I31</f>
        <v>0</v>
      </c>
      <c r="D31" s="63">
        <f>'דוח 132'!H31</f>
        <v>0</v>
      </c>
      <c r="E31" s="63">
        <f>'דוח 132'!G31</f>
        <v>0</v>
      </c>
      <c r="F31" s="63" t="str">
        <f>'דוח 132'!F31</f>
        <v xml:space="preserve">שווי קופה באשח  </v>
      </c>
      <c r="G31" s="63">
        <f>'דוח 132'!E31</f>
        <v>0</v>
      </c>
      <c r="H31" s="63">
        <f>'דוח 132'!D31</f>
        <v>0</v>
      </c>
      <c r="I31" s="63">
        <f>'דוח 132'!C31</f>
        <v>0</v>
      </c>
      <c r="J31" s="63">
        <f>'דוח 132'!B31</f>
        <v>0</v>
      </c>
      <c r="K31" s="63">
        <f>'דוח 132'!A31</f>
        <v>0</v>
      </c>
    </row>
    <row r="32" spans="1:11" x14ac:dyDescent="0.2">
      <c r="A32" s="63">
        <f>'דוח 132'!K32</f>
        <v>0</v>
      </c>
      <c r="B32" s="63">
        <f>'דוח 132'!J32</f>
        <v>0</v>
      </c>
      <c r="C32" s="63" t="str">
        <f>'דוח 132'!I32</f>
        <v>תאור קבוצה</v>
      </c>
      <c r="D32" s="63" t="str">
        <f>'דוח 132'!H32</f>
        <v>מח"מ</v>
      </c>
      <c r="E32" s="63" t="str">
        <f>'דוח 132'!G32</f>
        <v>חשיפה</v>
      </c>
      <c r="F32" s="63" t="str">
        <f>'דוח 132'!F32</f>
        <v>חשיפה</v>
      </c>
      <c r="G32" s="63">
        <f>'דוח 132'!E32</f>
        <v>0</v>
      </c>
      <c r="H32" s="63" t="str">
        <f>'דוח 132'!D32</f>
        <v>חשיפה</v>
      </c>
      <c r="I32" s="63">
        <f>'דוח 132'!C32</f>
        <v>0</v>
      </c>
      <c r="J32" s="63" t="str">
        <f>'דוח 132'!B32</f>
        <v>מח"מ</v>
      </c>
      <c r="K32" s="63">
        <f>'דוח 132'!A32</f>
        <v>0</v>
      </c>
    </row>
    <row r="33" spans="1:11" x14ac:dyDescent="0.2">
      <c r="A33" s="63">
        <f>'דוח 132'!K33</f>
        <v>0</v>
      </c>
      <c r="B33" s="63">
        <f>'דוח 132'!J33</f>
        <v>0</v>
      </c>
      <c r="C33" s="63">
        <f>'דוח 132'!I33</f>
        <v>0</v>
      </c>
      <c r="D33" s="63">
        <f>'דוח 132'!H33</f>
        <v>0</v>
      </c>
      <c r="E33" s="63" t="str">
        <f>'דוח 132'!G33</f>
        <v>31/12/18</v>
      </c>
      <c r="F33" s="63" t="str">
        <f>'דוח 132'!F33</f>
        <v>31/12/18</v>
      </c>
      <c r="G33" s="63" t="str">
        <f>'דוח 132'!E33</f>
        <v>מינ'</v>
      </c>
      <c r="H33" s="63" t="str">
        <f>'דוח 132'!D33</f>
        <v>מקס'</v>
      </c>
      <c r="I33" s="63" t="str">
        <f>'דוח 132'!C33</f>
        <v>מינ'</v>
      </c>
      <c r="J33" s="63" t="str">
        <f>'דוח 132'!B33</f>
        <v>מקס'</v>
      </c>
      <c r="K33" s="63">
        <f>'דוח 132'!A33</f>
        <v>0</v>
      </c>
    </row>
    <row r="34" spans="1:11" x14ac:dyDescent="0.2">
      <c r="A34" s="63">
        <f>'דוח 132'!K34</f>
        <v>13595</v>
      </c>
      <c r="B34" s="63">
        <f>'דוח 132'!J34</f>
        <v>156712</v>
      </c>
      <c r="C34" s="63" t="str">
        <f>'דוח 132'!I34</f>
        <v>סה"כ מניות והמירים</v>
      </c>
      <c r="D34" s="63">
        <f>'דוח 132'!H34</f>
        <v>0</v>
      </c>
      <c r="E34" s="63">
        <f>'דוח 132'!G34</f>
        <v>0</v>
      </c>
      <c r="F34" s="63">
        <f>'דוח 132'!F34</f>
        <v>0</v>
      </c>
      <c r="G34" s="63">
        <f>'דוח 132'!E34</f>
        <v>0</v>
      </c>
      <c r="H34" s="63">
        <f>'דוח 132'!D34</f>
        <v>0</v>
      </c>
      <c r="I34" s="63">
        <f>'דוח 132'!C34</f>
        <v>0</v>
      </c>
      <c r="J34" s="63">
        <f>'דוח 132'!B34</f>
        <v>0</v>
      </c>
      <c r="K34" s="63">
        <f>'דוח 132'!A34</f>
        <v>0</v>
      </c>
    </row>
    <row r="35" spans="1:11" x14ac:dyDescent="0.2">
      <c r="A35" s="63">
        <f>'דוח 132'!K35</f>
        <v>15704</v>
      </c>
      <c r="B35" s="63">
        <f>'דוח 132'!J35</f>
        <v>156712</v>
      </c>
      <c r="C35" s="63" t="str">
        <f>'דוח 132'!I35</f>
        <v xml:space="preserve">סה"כ קונצרני והלוואות </v>
      </c>
      <c r="D35" s="63">
        <f>'דוח 132'!H35</f>
        <v>0</v>
      </c>
      <c r="E35" s="63">
        <f>'דוח 132'!G35</f>
        <v>0</v>
      </c>
      <c r="F35" s="63">
        <f>'דוח 132'!F35</f>
        <v>0</v>
      </c>
      <c r="G35" s="63">
        <f>'דוח 132'!E35</f>
        <v>0</v>
      </c>
      <c r="H35" s="63">
        <f>'דוח 132'!D35</f>
        <v>0</v>
      </c>
      <c r="I35" s="63">
        <f>'דוח 132'!C35</f>
        <v>0</v>
      </c>
      <c r="J35" s="63">
        <f>'דוח 132'!B35</f>
        <v>0</v>
      </c>
      <c r="K35" s="63">
        <f>'דוח 132'!A35</f>
        <v>0</v>
      </c>
    </row>
    <row r="36" spans="1:11" x14ac:dyDescent="0.2">
      <c r="A36" s="63">
        <f>'דוח 132'!K36</f>
        <v>15705</v>
      </c>
      <c r="B36" s="63">
        <f>'דוח 132'!J36</f>
        <v>156712</v>
      </c>
      <c r="C36" s="63" t="str">
        <f>'דוח 132'!I36</f>
        <v>סה"כ ממשלתי</v>
      </c>
      <c r="D36" s="63">
        <f>'דוח 132'!H36</f>
        <v>0</v>
      </c>
      <c r="E36" s="63">
        <f>'דוח 132'!G36</f>
        <v>0</v>
      </c>
      <c r="F36" s="63">
        <f>'דוח 132'!F36</f>
        <v>0</v>
      </c>
      <c r="G36" s="63">
        <f>'דוח 132'!E36</f>
        <v>0</v>
      </c>
      <c r="H36" s="63">
        <f>'דוח 132'!D36</f>
        <v>100</v>
      </c>
      <c r="I36" s="63">
        <f>'דוח 132'!C36</f>
        <v>0</v>
      </c>
      <c r="J36" s="63">
        <f>'דוח 132'!B36</f>
        <v>0</v>
      </c>
      <c r="K36" s="63">
        <f>'דוח 132'!A36</f>
        <v>0</v>
      </c>
    </row>
    <row r="37" spans="1:11" x14ac:dyDescent="0.2">
      <c r="A37" s="63">
        <f>'דוח 132'!K37</f>
        <v>0</v>
      </c>
      <c r="B37" s="63">
        <f>'דוח 132'!J37</f>
        <v>0</v>
      </c>
      <c r="C37" s="63">
        <f>'דוח 132'!I37</f>
        <v>0</v>
      </c>
      <c r="D37" s="63">
        <f>'דוח 132'!H37</f>
        <v>0</v>
      </c>
      <c r="E37" s="63">
        <f>'דוח 132'!G37</f>
        <v>0</v>
      </c>
      <c r="F37" s="63">
        <f>'דוח 132'!F37</f>
        <v>0</v>
      </c>
      <c r="G37" s="63">
        <f>'דוח 132'!E37</f>
        <v>0</v>
      </c>
      <c r="H37" s="63">
        <f>'דוח 132'!D37</f>
        <v>0</v>
      </c>
      <c r="I37" s="63">
        <f>'דוח 132'!C37</f>
        <v>0</v>
      </c>
      <c r="J37" s="63">
        <f>'דוח 132'!B37</f>
        <v>0</v>
      </c>
      <c r="K37" s="63">
        <f>'דוח 132'!A37</f>
        <v>0</v>
      </c>
    </row>
    <row r="38" spans="1:11" x14ac:dyDescent="0.2">
      <c r="A38" s="63" t="str">
        <f>'דוח 132'!K38</f>
        <v>קוד קבוצה</v>
      </c>
      <c r="B38" s="63" t="str">
        <f>'דוח 132'!J38</f>
        <v>קוד קופה</v>
      </c>
      <c r="C38" s="63">
        <f>'דוח 132'!I38</f>
        <v>0</v>
      </c>
      <c r="D38" s="63" t="str">
        <f>'דוח 132'!H38</f>
        <v>158200  עולם הספורט</v>
      </c>
      <c r="E38" s="63">
        <f>'דוח 132'!G38</f>
        <v>0</v>
      </c>
      <c r="F38" s="63">
        <f>'דוח 132'!F38</f>
        <v>0</v>
      </c>
      <c r="G38" s="63">
        <f>'דוח 132'!E38</f>
        <v>0</v>
      </c>
      <c r="H38" s="63">
        <f>'דוח 132'!D38</f>
        <v>0</v>
      </c>
      <c r="I38" s="63">
        <f>'דוח 132'!C38</f>
        <v>0</v>
      </c>
      <c r="J38" s="63">
        <f>'דוח 132'!B38</f>
        <v>0</v>
      </c>
      <c r="K38" s="63">
        <f>'דוח 132'!A38</f>
        <v>0</v>
      </c>
    </row>
    <row r="39" spans="1:11" x14ac:dyDescent="0.2">
      <c r="A39" s="63">
        <f>'דוח 132'!K39</f>
        <v>0</v>
      </c>
      <c r="B39" s="63">
        <f>'דוח 132'!J39</f>
        <v>0</v>
      </c>
      <c r="C39" s="63">
        <f>'דוח 132'!I39</f>
        <v>0</v>
      </c>
      <c r="D39" s="63">
        <f>'דוח 132'!H39</f>
        <v>0</v>
      </c>
      <c r="E39" s="63">
        <f>'דוח 132'!G39</f>
        <v>0</v>
      </c>
      <c r="F39" s="63" t="str">
        <f>'דוח 132'!F39</f>
        <v xml:space="preserve">שווי קופה באשח  </v>
      </c>
      <c r="G39" s="63">
        <f>'דוח 132'!E39</f>
        <v>0</v>
      </c>
      <c r="H39" s="63">
        <f>'דוח 132'!D39</f>
        <v>0</v>
      </c>
      <c r="I39" s="63">
        <f>'דוח 132'!C39</f>
        <v>0</v>
      </c>
      <c r="J39" s="63">
        <f>'דוח 132'!B39</f>
        <v>0</v>
      </c>
      <c r="K39" s="63">
        <f>'דוח 132'!A39</f>
        <v>0</v>
      </c>
    </row>
    <row r="40" spans="1:11" x14ac:dyDescent="0.2">
      <c r="A40" s="63">
        <f>'דוח 132'!K40</f>
        <v>0</v>
      </c>
      <c r="B40" s="63">
        <f>'דוח 132'!J40</f>
        <v>0</v>
      </c>
      <c r="C40" s="63" t="str">
        <f>'דוח 132'!I40</f>
        <v>תאור קבוצה</v>
      </c>
      <c r="D40" s="63" t="str">
        <f>'דוח 132'!H40</f>
        <v>מח"מ</v>
      </c>
      <c r="E40" s="63" t="str">
        <f>'דוח 132'!G40</f>
        <v>חשיפה</v>
      </c>
      <c r="F40" s="63" t="str">
        <f>'דוח 132'!F40</f>
        <v>חשיפה</v>
      </c>
      <c r="G40" s="63">
        <f>'דוח 132'!E40</f>
        <v>0</v>
      </c>
      <c r="H40" s="63" t="str">
        <f>'דוח 132'!D40</f>
        <v>חשיפה</v>
      </c>
      <c r="I40" s="63">
        <f>'דוח 132'!C40</f>
        <v>0</v>
      </c>
      <c r="J40" s="63" t="str">
        <f>'דוח 132'!B40</f>
        <v>מח"מ</v>
      </c>
      <c r="K40" s="63">
        <f>'דוח 132'!A40</f>
        <v>0</v>
      </c>
    </row>
    <row r="41" spans="1:11" x14ac:dyDescent="0.2">
      <c r="A41" s="63">
        <f>'דוח 132'!K41</f>
        <v>0</v>
      </c>
      <c r="B41" s="63">
        <f>'דוח 132'!J41</f>
        <v>0</v>
      </c>
      <c r="C41" s="63">
        <f>'דוח 132'!I41</f>
        <v>0</v>
      </c>
      <c r="D41" s="63">
        <f>'דוח 132'!H41</f>
        <v>0</v>
      </c>
      <c r="E41" s="63" t="str">
        <f>'דוח 132'!G41</f>
        <v>31/12/18</v>
      </c>
      <c r="F41" s="63" t="str">
        <f>'דוח 132'!F41</f>
        <v>31/12/18</v>
      </c>
      <c r="G41" s="63" t="str">
        <f>'דוח 132'!E41</f>
        <v>מינ'</v>
      </c>
      <c r="H41" s="63" t="str">
        <f>'דוח 132'!D41</f>
        <v>מקס'</v>
      </c>
      <c r="I41" s="63" t="str">
        <f>'דוח 132'!C41</f>
        <v>מינ'</v>
      </c>
      <c r="J41" s="63" t="str">
        <f>'דוח 132'!B41</f>
        <v>מקס'</v>
      </c>
      <c r="K41" s="63">
        <f>'דוח 132'!A41</f>
        <v>0</v>
      </c>
    </row>
    <row r="42" spans="1:11" x14ac:dyDescent="0.2">
      <c r="A42" s="63">
        <f>'דוח 132'!K42</f>
        <v>13591</v>
      </c>
      <c r="B42" s="63">
        <f>'דוח 132'!J42</f>
        <v>158200</v>
      </c>
      <c r="C42" s="63" t="str">
        <f>'דוח 132'!I42</f>
        <v xml:space="preserve">צמוד מדד (כולל מיועדות) </v>
      </c>
      <c r="D42" s="63">
        <f>'דוח 132'!H42</f>
        <v>0</v>
      </c>
      <c r="E42" s="63">
        <f>'דוח 132'!G42</f>
        <v>0</v>
      </c>
      <c r="F42" s="63">
        <f>'דוח 132'!F42</f>
        <v>0</v>
      </c>
      <c r="G42" s="63">
        <f>'דוח 132'!E42</f>
        <v>40</v>
      </c>
      <c r="H42" s="63">
        <f>'דוח 132'!D42</f>
        <v>60</v>
      </c>
      <c r="I42" s="63">
        <f>'דוח 132'!C42</f>
        <v>3.5</v>
      </c>
      <c r="J42" s="63">
        <f>'דוח 132'!B42</f>
        <v>5.5</v>
      </c>
      <c r="K42" s="63">
        <f>'דוח 132'!A42</f>
        <v>0</v>
      </c>
    </row>
    <row r="43" spans="1:11" x14ac:dyDescent="0.2">
      <c r="A43" s="63">
        <f>'דוח 132'!K43</f>
        <v>17726</v>
      </c>
      <c r="B43" s="63">
        <f>'דוח 132'!J43</f>
        <v>158200</v>
      </c>
      <c r="C43" s="63" t="str">
        <f>'דוח 132'!I43</f>
        <v>לא צמוד כולל נזילות</v>
      </c>
      <c r="D43" s="63">
        <f>'דוח 132'!H43</f>
        <v>0</v>
      </c>
      <c r="E43" s="63">
        <f>'דוח 132'!G43</f>
        <v>0</v>
      </c>
      <c r="F43" s="63">
        <f>'דוח 132'!F43</f>
        <v>0</v>
      </c>
      <c r="G43" s="63">
        <f>'דוח 132'!E43</f>
        <v>40</v>
      </c>
      <c r="H43" s="63">
        <f>'דוח 132'!D43</f>
        <v>60</v>
      </c>
      <c r="I43" s="63">
        <f>'דוח 132'!C43</f>
        <v>1.5</v>
      </c>
      <c r="J43" s="63">
        <f>'דוח 132'!B43</f>
        <v>3.5</v>
      </c>
      <c r="K43" s="63">
        <f>'דוח 132'!A43</f>
        <v>0</v>
      </c>
    </row>
    <row r="44" spans="1:11" x14ac:dyDescent="0.2">
      <c r="A44" s="63">
        <f>'דוח 132'!K44</f>
        <v>13595</v>
      </c>
      <c r="B44" s="63">
        <f>'דוח 132'!J44</f>
        <v>158200</v>
      </c>
      <c r="C44" s="63" t="str">
        <f>'דוח 132'!I44</f>
        <v>סה"כ מניות והמירים</v>
      </c>
      <c r="D44" s="63">
        <f>'דוח 132'!H44</f>
        <v>0</v>
      </c>
      <c r="E44" s="63">
        <f>'דוח 132'!G44</f>
        <v>0</v>
      </c>
      <c r="F44" s="63">
        <f>'דוח 132'!F44</f>
        <v>0</v>
      </c>
      <c r="G44" s="63">
        <f>'דוח 132'!E44</f>
        <v>0</v>
      </c>
      <c r="H44" s="63">
        <f>'דוח 132'!D44</f>
        <v>0</v>
      </c>
      <c r="I44" s="63">
        <f>'דוח 132'!C44</f>
        <v>0</v>
      </c>
      <c r="J44" s="63">
        <f>'דוח 132'!B44</f>
        <v>0</v>
      </c>
      <c r="K44" s="63">
        <f>'דוח 132'!A44</f>
        <v>0</v>
      </c>
    </row>
    <row r="45" spans="1:11" x14ac:dyDescent="0.2">
      <c r="A45" s="63">
        <f>'דוח 132'!K45</f>
        <v>15704</v>
      </c>
      <c r="B45" s="63">
        <f>'דוח 132'!J45</f>
        <v>158200</v>
      </c>
      <c r="C45" s="63" t="str">
        <f>'דוח 132'!I45</f>
        <v xml:space="preserve">סה"כ קונצרני והלוואות </v>
      </c>
      <c r="D45" s="63">
        <f>'דוח 132'!H45</f>
        <v>0</v>
      </c>
      <c r="E45" s="63">
        <f>'דוח 132'!G45</f>
        <v>0</v>
      </c>
      <c r="F45" s="63">
        <f>'דוח 132'!F45</f>
        <v>0</v>
      </c>
      <c r="G45" s="63">
        <f>'דוח 132'!E45</f>
        <v>0</v>
      </c>
      <c r="H45" s="63">
        <f>'דוח 132'!D45</f>
        <v>0</v>
      </c>
      <c r="I45" s="63">
        <f>'דוח 132'!C45</f>
        <v>0</v>
      </c>
      <c r="J45" s="63">
        <f>'דוח 132'!B45</f>
        <v>0</v>
      </c>
      <c r="K45" s="63">
        <f>'דוח 132'!A45</f>
        <v>0</v>
      </c>
    </row>
    <row r="46" spans="1:11" x14ac:dyDescent="0.2">
      <c r="A46" s="63">
        <f>'דוח 132'!K46</f>
        <v>15705</v>
      </c>
      <c r="B46" s="63">
        <f>'דוח 132'!J46</f>
        <v>158200</v>
      </c>
      <c r="C46" s="63" t="str">
        <f>'דוח 132'!I46</f>
        <v>סה"כ ממשלתי</v>
      </c>
      <c r="D46" s="63">
        <f>'דוח 132'!H46</f>
        <v>0</v>
      </c>
      <c r="E46" s="63">
        <f>'דוח 132'!G46</f>
        <v>0</v>
      </c>
      <c r="F46" s="63">
        <f>'דוח 132'!F46</f>
        <v>0</v>
      </c>
      <c r="G46" s="63">
        <f>'דוח 132'!E46</f>
        <v>0</v>
      </c>
      <c r="H46" s="63">
        <f>'דוח 132'!D46</f>
        <v>100</v>
      </c>
      <c r="I46" s="63">
        <f>'דוח 132'!C46</f>
        <v>0</v>
      </c>
      <c r="J46" s="63">
        <f>'דוח 132'!B46</f>
        <v>0</v>
      </c>
      <c r="K46" s="63">
        <f>'דוח 132'!A46</f>
        <v>0</v>
      </c>
    </row>
    <row r="47" spans="1:11" x14ac:dyDescent="0.2">
      <c r="A47" s="63">
        <f>'דוח 132'!K47</f>
        <v>0</v>
      </c>
      <c r="B47" s="63">
        <f>'דוח 132'!J47</f>
        <v>0</v>
      </c>
      <c r="C47" s="63">
        <f>'דוח 132'!I47</f>
        <v>0</v>
      </c>
      <c r="D47" s="63">
        <f>'דוח 132'!H47</f>
        <v>0</v>
      </c>
      <c r="E47" s="63">
        <f>'דוח 132'!G47</f>
        <v>0</v>
      </c>
      <c r="F47" s="63">
        <f>'דוח 132'!F47</f>
        <v>0</v>
      </c>
      <c r="G47" s="63">
        <f>'דוח 132'!E47</f>
        <v>0</v>
      </c>
      <c r="H47" s="63">
        <f>'דוח 132'!D47</f>
        <v>0</v>
      </c>
      <c r="I47" s="63">
        <f>'דוח 132'!C47</f>
        <v>0</v>
      </c>
      <c r="J47" s="63">
        <f>'דוח 132'!B47</f>
        <v>0</v>
      </c>
      <c r="K47" s="63">
        <f>'דוח 132'!A47</f>
        <v>0</v>
      </c>
    </row>
    <row r="48" spans="1:11" x14ac:dyDescent="0.2">
      <c r="A48" s="63" t="str">
        <f>'דוח 132'!K48</f>
        <v>קוד קבוצה</v>
      </c>
      <c r="B48" s="63" t="str">
        <f>'דוח 132'!J48</f>
        <v>קוד קופה</v>
      </c>
      <c r="C48" s="63">
        <f>'דוח 132'!I48</f>
        <v>0</v>
      </c>
      <c r="D48" s="63" t="str">
        <f>'דוח 132'!H48</f>
        <v>158359  מנדלסון ש. בר</v>
      </c>
      <c r="E48" s="63">
        <f>'דוח 132'!G48</f>
        <v>0</v>
      </c>
      <c r="F48" s="63">
        <f>'דוח 132'!F48</f>
        <v>0</v>
      </c>
      <c r="G48" s="63">
        <f>'דוח 132'!E48</f>
        <v>0</v>
      </c>
      <c r="H48" s="63">
        <f>'דוח 132'!D48</f>
        <v>0</v>
      </c>
      <c r="I48" s="63">
        <f>'דוח 132'!C48</f>
        <v>0</v>
      </c>
      <c r="J48" s="63">
        <f>'דוח 132'!B48</f>
        <v>0</v>
      </c>
      <c r="K48" s="63">
        <f>'דוח 132'!A48</f>
        <v>0</v>
      </c>
    </row>
    <row r="49" spans="1:11" x14ac:dyDescent="0.2">
      <c r="A49" s="63">
        <f>'דוח 132'!K49</f>
        <v>0</v>
      </c>
      <c r="B49" s="63">
        <f>'דוח 132'!J49</f>
        <v>0</v>
      </c>
      <c r="C49" s="63">
        <f>'דוח 132'!I49</f>
        <v>0</v>
      </c>
      <c r="D49" s="63">
        <f>'דוח 132'!H49</f>
        <v>0</v>
      </c>
      <c r="E49" s="63">
        <f>'דוח 132'!G49</f>
        <v>0</v>
      </c>
      <c r="F49" s="63" t="str">
        <f>'דוח 132'!F49</f>
        <v xml:space="preserve">שווי קופה באשח  </v>
      </c>
      <c r="G49" s="63">
        <f>'דוח 132'!E49</f>
        <v>0</v>
      </c>
      <c r="H49" s="63">
        <f>'דוח 132'!D49</f>
        <v>0</v>
      </c>
      <c r="I49" s="63">
        <f>'דוח 132'!C49</f>
        <v>0</v>
      </c>
      <c r="J49" s="63">
        <f>'דוח 132'!B49</f>
        <v>0</v>
      </c>
      <c r="K49" s="63">
        <f>'דוח 132'!A49</f>
        <v>0</v>
      </c>
    </row>
    <row r="50" spans="1:11" x14ac:dyDescent="0.2">
      <c r="A50" s="63">
        <f>'דוח 132'!K50</f>
        <v>0</v>
      </c>
      <c r="B50" s="63">
        <f>'דוח 132'!J50</f>
        <v>0</v>
      </c>
      <c r="C50" s="63" t="str">
        <f>'דוח 132'!I50</f>
        <v>תאור קבוצה</v>
      </c>
      <c r="D50" s="63" t="str">
        <f>'דוח 132'!H50</f>
        <v>מח"מ</v>
      </c>
      <c r="E50" s="63" t="str">
        <f>'דוח 132'!G50</f>
        <v>חשיפה</v>
      </c>
      <c r="F50" s="63" t="str">
        <f>'דוח 132'!F50</f>
        <v>חשיפה</v>
      </c>
      <c r="G50" s="63">
        <f>'דוח 132'!E50</f>
        <v>0</v>
      </c>
      <c r="H50" s="63" t="str">
        <f>'דוח 132'!D50</f>
        <v>חשיפה</v>
      </c>
      <c r="I50" s="63">
        <f>'דוח 132'!C50</f>
        <v>0</v>
      </c>
      <c r="J50" s="63" t="str">
        <f>'דוח 132'!B50</f>
        <v>מח"מ</v>
      </c>
      <c r="K50" s="63">
        <f>'דוח 132'!A50</f>
        <v>0</v>
      </c>
    </row>
    <row r="51" spans="1:11" x14ac:dyDescent="0.2">
      <c r="A51" s="63">
        <f>'דוח 132'!K51</f>
        <v>0</v>
      </c>
      <c r="B51" s="63">
        <f>'דוח 132'!J51</f>
        <v>0</v>
      </c>
      <c r="C51" s="63">
        <f>'דוח 132'!I51</f>
        <v>0</v>
      </c>
      <c r="D51" s="63">
        <f>'דוח 132'!H51</f>
        <v>0</v>
      </c>
      <c r="E51" s="63" t="str">
        <f>'דוח 132'!G51</f>
        <v>31/12/18</v>
      </c>
      <c r="F51" s="63" t="str">
        <f>'דוח 132'!F51</f>
        <v>31/12/18</v>
      </c>
      <c r="G51" s="63" t="str">
        <f>'דוח 132'!E51</f>
        <v>מינ'</v>
      </c>
      <c r="H51" s="63" t="str">
        <f>'דוח 132'!D51</f>
        <v>מקס'</v>
      </c>
      <c r="I51" s="63" t="str">
        <f>'דוח 132'!C51</f>
        <v>מינ'</v>
      </c>
      <c r="J51" s="63" t="str">
        <f>'דוח 132'!B51</f>
        <v>מקס'</v>
      </c>
      <c r="K51" s="63">
        <f>'דוח 132'!A51</f>
        <v>0</v>
      </c>
    </row>
    <row r="52" spans="1:11" x14ac:dyDescent="0.2">
      <c r="A52" s="63">
        <f>'דוח 132'!K52</f>
        <v>13591</v>
      </c>
      <c r="B52" s="63">
        <f>'דוח 132'!J52</f>
        <v>158359</v>
      </c>
      <c r="C52" s="63" t="str">
        <f>'דוח 132'!I52</f>
        <v xml:space="preserve">צמוד מדד (כולל מיועדות) </v>
      </c>
      <c r="D52" s="63">
        <f>'דוח 132'!H52</f>
        <v>0</v>
      </c>
      <c r="E52" s="63">
        <f>'דוח 132'!G52</f>
        <v>0</v>
      </c>
      <c r="F52" s="63">
        <f>'דוח 132'!F52</f>
        <v>0</v>
      </c>
      <c r="G52" s="63">
        <f>'דוח 132'!E52</f>
        <v>0</v>
      </c>
      <c r="H52" s="63">
        <f>'דוח 132'!D52</f>
        <v>32</v>
      </c>
      <c r="I52" s="63">
        <f>'דוח 132'!C52</f>
        <v>3</v>
      </c>
      <c r="J52" s="63">
        <f>'דוח 132'!B52</f>
        <v>7</v>
      </c>
      <c r="K52" s="63">
        <f>'דוח 132'!A52</f>
        <v>0</v>
      </c>
    </row>
    <row r="53" spans="1:11" x14ac:dyDescent="0.2">
      <c r="A53" s="63">
        <f>'דוח 132'!K53</f>
        <v>17726</v>
      </c>
      <c r="B53" s="63">
        <f>'דוח 132'!J53</f>
        <v>158359</v>
      </c>
      <c r="C53" s="63" t="str">
        <f>'דוח 132'!I53</f>
        <v>לא צמוד כולל נזילות</v>
      </c>
      <c r="D53" s="63">
        <f>'דוח 132'!H53</f>
        <v>0</v>
      </c>
      <c r="E53" s="63">
        <f>'דוח 132'!G53</f>
        <v>0</v>
      </c>
      <c r="F53" s="63">
        <f>'דוח 132'!F53</f>
        <v>0</v>
      </c>
      <c r="G53" s="63">
        <f>'דוח 132'!E53</f>
        <v>0</v>
      </c>
      <c r="H53" s="63">
        <f>'דוח 132'!D53</f>
        <v>74</v>
      </c>
      <c r="I53" s="63">
        <f>'דוח 132'!C53</f>
        <v>2</v>
      </c>
      <c r="J53" s="63">
        <f>'דוח 132'!B53</f>
        <v>5</v>
      </c>
      <c r="K53" s="63">
        <f>'דוח 132'!A53</f>
        <v>0</v>
      </c>
    </row>
    <row r="54" spans="1:11" x14ac:dyDescent="0.2">
      <c r="A54" s="63">
        <f>'דוח 132'!K54</f>
        <v>13595</v>
      </c>
      <c r="B54" s="63">
        <f>'דוח 132'!J54</f>
        <v>158359</v>
      </c>
      <c r="C54" s="63" t="str">
        <f>'דוח 132'!I54</f>
        <v>סה"כ מניות והמירים</v>
      </c>
      <c r="D54" s="63">
        <f>'דוח 132'!H54</f>
        <v>0</v>
      </c>
      <c r="E54" s="63">
        <f>'דוח 132'!G54</f>
        <v>0</v>
      </c>
      <c r="F54" s="63">
        <f>'דוח 132'!F54</f>
        <v>0</v>
      </c>
      <c r="G54" s="63">
        <f>'דוח 132'!E54</f>
        <v>0</v>
      </c>
      <c r="H54" s="63">
        <f>'דוח 132'!D54</f>
        <v>0</v>
      </c>
      <c r="I54" s="63">
        <f>'דוח 132'!C54</f>
        <v>0</v>
      </c>
      <c r="J54" s="63">
        <f>'דוח 132'!B54</f>
        <v>0</v>
      </c>
      <c r="K54" s="63">
        <f>'דוח 132'!A54</f>
        <v>0</v>
      </c>
    </row>
    <row r="55" spans="1:11" x14ac:dyDescent="0.2">
      <c r="A55" s="63">
        <f>'דוח 132'!K55</f>
        <v>15704</v>
      </c>
      <c r="B55" s="63">
        <f>'דוח 132'!J55</f>
        <v>158359</v>
      </c>
      <c r="C55" s="63" t="str">
        <f>'דוח 132'!I55</f>
        <v xml:space="preserve">סה"כ קונצרני והלוואות </v>
      </c>
      <c r="D55" s="63">
        <f>'דוח 132'!H55</f>
        <v>0</v>
      </c>
      <c r="E55" s="63">
        <f>'דוח 132'!G55</f>
        <v>0</v>
      </c>
      <c r="F55" s="63">
        <f>'דוח 132'!F55</f>
        <v>0</v>
      </c>
      <c r="G55" s="63">
        <f>'דוח 132'!E55</f>
        <v>0</v>
      </c>
      <c r="H55" s="63">
        <f>'דוח 132'!D55</f>
        <v>0</v>
      </c>
      <c r="I55" s="63">
        <f>'דוח 132'!C55</f>
        <v>0</v>
      </c>
      <c r="J55" s="63">
        <f>'דוח 132'!B55</f>
        <v>0</v>
      </c>
      <c r="K55" s="63">
        <f>'דוח 132'!A55</f>
        <v>0</v>
      </c>
    </row>
    <row r="56" spans="1:11" x14ac:dyDescent="0.2">
      <c r="A56" s="63">
        <f>'דוח 132'!K56</f>
        <v>15705</v>
      </c>
      <c r="B56" s="63">
        <f>'דוח 132'!J56</f>
        <v>158359</v>
      </c>
      <c r="C56" s="63" t="str">
        <f>'דוח 132'!I56</f>
        <v>סה"כ ממשלתי</v>
      </c>
      <c r="D56" s="63">
        <f>'דוח 132'!H56</f>
        <v>0</v>
      </c>
      <c r="E56" s="63">
        <f>'דוח 132'!G56</f>
        <v>0</v>
      </c>
      <c r="F56" s="63">
        <f>'דוח 132'!F56</f>
        <v>0</v>
      </c>
      <c r="G56" s="63">
        <f>'דוח 132'!E56</f>
        <v>0</v>
      </c>
      <c r="H56" s="63">
        <f>'דוח 132'!D56</f>
        <v>100</v>
      </c>
      <c r="I56" s="63">
        <f>'דוח 132'!C56</f>
        <v>0</v>
      </c>
      <c r="J56" s="63">
        <f>'דוח 132'!B56</f>
        <v>0</v>
      </c>
      <c r="K56" s="63">
        <f>'דוח 132'!A56</f>
        <v>0</v>
      </c>
    </row>
    <row r="57" spans="1:11" x14ac:dyDescent="0.2">
      <c r="A57" s="63">
        <f>'דוח 132'!K57</f>
        <v>0</v>
      </c>
      <c r="B57" s="63">
        <f>'דוח 132'!J57</f>
        <v>0</v>
      </c>
      <c r="C57" s="63">
        <f>'דוח 132'!I57</f>
        <v>0</v>
      </c>
      <c r="D57" s="63">
        <f>'דוח 132'!H57</f>
        <v>0</v>
      </c>
      <c r="E57" s="63">
        <f>'דוח 132'!G57</f>
        <v>0</v>
      </c>
      <c r="F57" s="63">
        <f>'דוח 132'!F57</f>
        <v>0</v>
      </c>
      <c r="G57" s="63">
        <f>'דוח 132'!E57</f>
        <v>0</v>
      </c>
      <c r="H57" s="63">
        <f>'דוח 132'!D57</f>
        <v>0</v>
      </c>
      <c r="I57" s="63">
        <f>'דוח 132'!C57</f>
        <v>0</v>
      </c>
      <c r="J57" s="63">
        <f>'דוח 132'!B57</f>
        <v>0</v>
      </c>
      <c r="K57" s="63">
        <f>'דוח 132'!A57</f>
        <v>0</v>
      </c>
    </row>
    <row r="58" spans="1:11" x14ac:dyDescent="0.2">
      <c r="A58" s="63" t="str">
        <f>'דוח 132'!K58</f>
        <v>קוד קבוצה</v>
      </c>
      <c r="B58" s="63" t="str">
        <f>'דוח 132'!J58</f>
        <v>קוד קופה</v>
      </c>
      <c r="C58" s="63">
        <f>'דוח 132'!I58</f>
        <v>0</v>
      </c>
      <c r="D58" s="63" t="str">
        <f>'דוח 132'!H58</f>
        <v>160558  ענבל חברה לביטוח</v>
      </c>
      <c r="E58" s="63">
        <f>'דוח 132'!G58</f>
        <v>0</v>
      </c>
      <c r="F58" s="63">
        <f>'דוח 132'!F58</f>
        <v>0</v>
      </c>
      <c r="G58" s="63">
        <f>'דוח 132'!E58</f>
        <v>0</v>
      </c>
      <c r="H58" s="63">
        <f>'דוח 132'!D58</f>
        <v>0</v>
      </c>
      <c r="I58" s="63">
        <f>'דוח 132'!C58</f>
        <v>0</v>
      </c>
      <c r="J58" s="63">
        <f>'דוח 132'!B58</f>
        <v>0</v>
      </c>
      <c r="K58" s="63">
        <f>'דוח 132'!A58</f>
        <v>0</v>
      </c>
    </row>
    <row r="59" spans="1:11" x14ac:dyDescent="0.2">
      <c r="A59" s="63">
        <f>'דוח 132'!K59</f>
        <v>0</v>
      </c>
      <c r="B59" s="63">
        <f>'דוח 132'!J59</f>
        <v>0</v>
      </c>
      <c r="C59" s="63">
        <f>'דוח 132'!I59</f>
        <v>0</v>
      </c>
      <c r="D59" s="63">
        <f>'דוח 132'!H59</f>
        <v>0</v>
      </c>
      <c r="E59" s="63">
        <f>'דוח 132'!G59</f>
        <v>0</v>
      </c>
      <c r="F59" s="63" t="str">
        <f>'דוח 132'!F59</f>
        <v xml:space="preserve">שווי קופה באשח  </v>
      </c>
      <c r="G59" s="63">
        <f>'דוח 132'!E59</f>
        <v>0</v>
      </c>
      <c r="H59" s="63">
        <f>'דוח 132'!D59</f>
        <v>0</v>
      </c>
      <c r="I59" s="63">
        <f>'דוח 132'!C59</f>
        <v>0</v>
      </c>
      <c r="J59" s="63">
        <f>'דוח 132'!B59</f>
        <v>0</v>
      </c>
      <c r="K59" s="63">
        <f>'דוח 132'!A59</f>
        <v>0</v>
      </c>
    </row>
    <row r="60" spans="1:11" x14ac:dyDescent="0.2">
      <c r="A60" s="63">
        <f>'דוח 132'!K60</f>
        <v>0</v>
      </c>
      <c r="B60" s="63">
        <f>'דוח 132'!J60</f>
        <v>0</v>
      </c>
      <c r="C60" s="63" t="str">
        <f>'דוח 132'!I60</f>
        <v>תאור קבוצה</v>
      </c>
      <c r="D60" s="63" t="str">
        <f>'דוח 132'!H60</f>
        <v>מח"מ</v>
      </c>
      <c r="E60" s="63" t="str">
        <f>'דוח 132'!G60</f>
        <v>חשיפה</v>
      </c>
      <c r="F60" s="63" t="str">
        <f>'דוח 132'!F60</f>
        <v>חשיפה</v>
      </c>
      <c r="G60" s="63">
        <f>'דוח 132'!E60</f>
        <v>0</v>
      </c>
      <c r="H60" s="63" t="str">
        <f>'דוח 132'!D60</f>
        <v>חשיפה</v>
      </c>
      <c r="I60" s="63">
        <f>'דוח 132'!C60</f>
        <v>0</v>
      </c>
      <c r="J60" s="63" t="str">
        <f>'דוח 132'!B60</f>
        <v>מח"מ</v>
      </c>
      <c r="K60" s="63">
        <f>'דוח 132'!A60</f>
        <v>0</v>
      </c>
    </row>
    <row r="61" spans="1:11" x14ac:dyDescent="0.2">
      <c r="A61" s="63">
        <f>'דוח 132'!K61</f>
        <v>0</v>
      </c>
      <c r="B61" s="63">
        <f>'דוח 132'!J61</f>
        <v>0</v>
      </c>
      <c r="C61" s="63">
        <f>'דוח 132'!I61</f>
        <v>0</v>
      </c>
      <c r="D61" s="63">
        <f>'דוח 132'!H61</f>
        <v>0</v>
      </c>
      <c r="E61" s="63" t="str">
        <f>'דוח 132'!G61</f>
        <v>31/12/18</v>
      </c>
      <c r="F61" s="63" t="str">
        <f>'דוח 132'!F61</f>
        <v>31/12/18</v>
      </c>
      <c r="G61" s="63" t="str">
        <f>'דוח 132'!E61</f>
        <v>מינ'</v>
      </c>
      <c r="H61" s="63" t="str">
        <f>'דוח 132'!D61</f>
        <v>מקס'</v>
      </c>
      <c r="I61" s="63" t="str">
        <f>'דוח 132'!C61</f>
        <v>מינ'</v>
      </c>
      <c r="J61" s="63" t="str">
        <f>'דוח 132'!B61</f>
        <v>מקס'</v>
      </c>
      <c r="K61" s="63">
        <f>'דוח 132'!A61</f>
        <v>0</v>
      </c>
    </row>
    <row r="62" spans="1:11" x14ac:dyDescent="0.2">
      <c r="A62" s="63">
        <f>'דוח 132'!K62</f>
        <v>13591</v>
      </c>
      <c r="B62" s="63">
        <f>'דוח 132'!J62</f>
        <v>160558</v>
      </c>
      <c r="C62" s="63" t="str">
        <f>'דוח 132'!I62</f>
        <v xml:space="preserve">צמוד מדד (כולל מיועדות) </v>
      </c>
      <c r="D62" s="63">
        <f>'דוח 132'!H62</f>
        <v>0</v>
      </c>
      <c r="E62" s="63">
        <f>'דוח 132'!G62</f>
        <v>0</v>
      </c>
      <c r="F62" s="63">
        <f>'דוח 132'!F62</f>
        <v>0</v>
      </c>
      <c r="G62" s="63">
        <f>'דוח 132'!E62</f>
        <v>40</v>
      </c>
      <c r="H62" s="63">
        <f>'דוח 132'!D62</f>
        <v>60</v>
      </c>
      <c r="I62" s="63">
        <f>'דוח 132'!C62</f>
        <v>3.5</v>
      </c>
      <c r="J62" s="63">
        <f>'דוח 132'!B62</f>
        <v>5.5</v>
      </c>
      <c r="K62" s="63">
        <f>'דוח 132'!A62</f>
        <v>0</v>
      </c>
    </row>
    <row r="63" spans="1:11" x14ac:dyDescent="0.2">
      <c r="A63" s="63">
        <f>'דוח 132'!K63</f>
        <v>17726</v>
      </c>
      <c r="B63" s="63">
        <f>'דוח 132'!J63</f>
        <v>160558</v>
      </c>
      <c r="C63" s="63" t="str">
        <f>'דוח 132'!I63</f>
        <v>לא צמוד כולל נזילות</v>
      </c>
      <c r="D63" s="63">
        <f>'דוח 132'!H63</f>
        <v>0</v>
      </c>
      <c r="E63" s="63">
        <f>'דוח 132'!G63</f>
        <v>0</v>
      </c>
      <c r="F63" s="63">
        <f>'דוח 132'!F63</f>
        <v>0</v>
      </c>
      <c r="G63" s="63">
        <f>'דוח 132'!E63</f>
        <v>40</v>
      </c>
      <c r="H63" s="63">
        <f>'דוח 132'!D63</f>
        <v>60</v>
      </c>
      <c r="I63" s="63">
        <f>'דוח 132'!C63</f>
        <v>1.5</v>
      </c>
      <c r="J63" s="63">
        <f>'דוח 132'!B63</f>
        <v>3.5</v>
      </c>
      <c r="K63" s="63">
        <f>'דוח 132'!A63</f>
        <v>0</v>
      </c>
    </row>
    <row r="64" spans="1:11" x14ac:dyDescent="0.2">
      <c r="A64" s="63">
        <f>'דוח 132'!K64</f>
        <v>15611</v>
      </c>
      <c r="B64" s="63">
        <f>'דוח 132'!J64</f>
        <v>160558</v>
      </c>
      <c r="C64" s="63" t="str">
        <f>'דוח 132'!I64</f>
        <v>מניות והמירים בארץ</v>
      </c>
      <c r="D64" s="63">
        <f>'דוח 132'!H64</f>
        <v>0</v>
      </c>
      <c r="E64" s="63">
        <f>'דוח 132'!G64</f>
        <v>0</v>
      </c>
      <c r="F64" s="63">
        <f>'דוח 132'!F64</f>
        <v>0</v>
      </c>
      <c r="G64" s="63">
        <f>'דוח 132'!E64</f>
        <v>0</v>
      </c>
      <c r="H64" s="63">
        <f>'דוח 132'!D64</f>
        <v>0</v>
      </c>
      <c r="I64" s="63">
        <f>'דוח 132'!C64</f>
        <v>0</v>
      </c>
      <c r="J64" s="63">
        <f>'דוח 132'!B64</f>
        <v>0</v>
      </c>
      <c r="K64" s="63">
        <f>'דוח 132'!A64</f>
        <v>0</v>
      </c>
    </row>
    <row r="65" spans="1:11" x14ac:dyDescent="0.2">
      <c r="A65" s="63">
        <f>'דוח 132'!K65</f>
        <v>15704</v>
      </c>
      <c r="B65" s="63">
        <f>'דוח 132'!J65</f>
        <v>160558</v>
      </c>
      <c r="C65" s="63" t="str">
        <f>'דוח 132'!I65</f>
        <v xml:space="preserve">סה"כ קונצרני והלוואות </v>
      </c>
      <c r="D65" s="63">
        <f>'דוח 132'!H65</f>
        <v>0</v>
      </c>
      <c r="E65" s="63">
        <f>'דוח 132'!G65</f>
        <v>0</v>
      </c>
      <c r="F65" s="63">
        <f>'דוח 132'!F65</f>
        <v>0</v>
      </c>
      <c r="G65" s="63">
        <f>'דוח 132'!E65</f>
        <v>0</v>
      </c>
      <c r="H65" s="63">
        <f>'דוח 132'!D65</f>
        <v>20</v>
      </c>
      <c r="I65" s="63">
        <f>'דוח 132'!C65</f>
        <v>0</v>
      </c>
      <c r="J65" s="63">
        <f>'דוח 132'!B65</f>
        <v>0</v>
      </c>
      <c r="K65" s="63">
        <f>'דוח 132'!A65</f>
        <v>0</v>
      </c>
    </row>
    <row r="66" spans="1:11" x14ac:dyDescent="0.2">
      <c r="A66" s="63">
        <f>'דוח 132'!K66</f>
        <v>0</v>
      </c>
      <c r="B66" s="63">
        <f>'דוח 132'!J66</f>
        <v>0</v>
      </c>
      <c r="C66" s="63">
        <f>'דוח 132'!I66</f>
        <v>0</v>
      </c>
      <c r="D66" s="63">
        <f>'דוח 132'!H66</f>
        <v>0</v>
      </c>
      <c r="E66" s="63">
        <f>'דוח 132'!G66</f>
        <v>0</v>
      </c>
      <c r="F66" s="63">
        <f>'דוח 132'!F66</f>
        <v>0</v>
      </c>
      <c r="G66" s="63">
        <f>'דוח 132'!E66</f>
        <v>0</v>
      </c>
      <c r="H66" s="63">
        <f>'דוח 132'!D66</f>
        <v>0</v>
      </c>
      <c r="I66" s="63">
        <f>'דוח 132'!C66</f>
        <v>0</v>
      </c>
      <c r="J66" s="63">
        <f>'דוח 132'!B66</f>
        <v>0</v>
      </c>
      <c r="K66" s="63">
        <f>'דוח 132'!A66</f>
        <v>0</v>
      </c>
    </row>
    <row r="67" spans="1:11" x14ac:dyDescent="0.2">
      <c r="A67" s="63" t="str">
        <f>'דוח 132'!K67</f>
        <v>קוד קבוצה</v>
      </c>
      <c r="B67" s="63" t="str">
        <f>'דוח 132'!J67</f>
        <v>קוד קופה</v>
      </c>
      <c r="C67" s="63">
        <f>'דוח 132'!I67</f>
        <v>0</v>
      </c>
      <c r="D67" s="63" t="str">
        <f>'דוח 132'!H67</f>
        <v>170588  אלכסנדר שניידר בע"מ</v>
      </c>
      <c r="E67" s="63">
        <f>'דוח 132'!G67</f>
        <v>0</v>
      </c>
      <c r="F67" s="63">
        <f>'דוח 132'!F67</f>
        <v>0</v>
      </c>
      <c r="G67" s="63">
        <f>'דוח 132'!E67</f>
        <v>0</v>
      </c>
      <c r="H67" s="63">
        <f>'דוח 132'!D67</f>
        <v>0</v>
      </c>
      <c r="I67" s="63">
        <f>'דוח 132'!C67</f>
        <v>0</v>
      </c>
      <c r="J67" s="63">
        <f>'דוח 132'!B67</f>
        <v>0</v>
      </c>
      <c r="K67" s="63">
        <f>'דוח 132'!A67</f>
        <v>0</v>
      </c>
    </row>
    <row r="68" spans="1:11" x14ac:dyDescent="0.2">
      <c r="A68" s="63">
        <f>'דוח 132'!K68</f>
        <v>0</v>
      </c>
      <c r="B68" s="63">
        <f>'דוח 132'!J68</f>
        <v>0</v>
      </c>
      <c r="C68" s="63">
        <f>'דוח 132'!I68</f>
        <v>0</v>
      </c>
      <c r="D68" s="63">
        <f>'דוח 132'!H68</f>
        <v>0</v>
      </c>
      <c r="E68" s="63">
        <f>'דוח 132'!G68</f>
        <v>0</v>
      </c>
      <c r="F68" s="63" t="str">
        <f>'דוח 132'!F68</f>
        <v xml:space="preserve">שווי קופה באשח  </v>
      </c>
      <c r="G68" s="63">
        <f>'דוח 132'!E68</f>
        <v>0</v>
      </c>
      <c r="H68" s="63">
        <f>'דוח 132'!D68</f>
        <v>0</v>
      </c>
      <c r="I68" s="63">
        <f>'דוח 132'!C68</f>
        <v>0</v>
      </c>
      <c r="J68" s="63">
        <f>'דוח 132'!B68</f>
        <v>0</v>
      </c>
      <c r="K68" s="63">
        <f>'דוח 132'!A68</f>
        <v>0</v>
      </c>
    </row>
    <row r="69" spans="1:11" x14ac:dyDescent="0.2">
      <c r="A69" s="63">
        <f>'דוח 132'!K69</f>
        <v>0</v>
      </c>
      <c r="B69" s="63">
        <f>'דוח 132'!J69</f>
        <v>0</v>
      </c>
      <c r="C69" s="63" t="str">
        <f>'דוח 132'!I69</f>
        <v>תאור קבוצה</v>
      </c>
      <c r="D69" s="63" t="str">
        <f>'דוח 132'!H69</f>
        <v>מח"מ</v>
      </c>
      <c r="E69" s="63" t="str">
        <f>'דוח 132'!G69</f>
        <v>חשיפה</v>
      </c>
      <c r="F69" s="63" t="str">
        <f>'דוח 132'!F69</f>
        <v>חשיפה</v>
      </c>
      <c r="G69" s="63">
        <f>'דוח 132'!E69</f>
        <v>0</v>
      </c>
      <c r="H69" s="63" t="str">
        <f>'דוח 132'!D69</f>
        <v>חשיפה</v>
      </c>
      <c r="I69" s="63">
        <f>'דוח 132'!C69</f>
        <v>0</v>
      </c>
      <c r="J69" s="63" t="str">
        <f>'דוח 132'!B69</f>
        <v>מח"מ</v>
      </c>
      <c r="K69" s="63">
        <f>'דוח 132'!A69</f>
        <v>0</v>
      </c>
    </row>
    <row r="70" spans="1:11" x14ac:dyDescent="0.2">
      <c r="A70" s="63">
        <f>'דוח 132'!K70</f>
        <v>0</v>
      </c>
      <c r="B70" s="63">
        <f>'דוח 132'!J70</f>
        <v>0</v>
      </c>
      <c r="C70" s="63">
        <f>'דוח 132'!I70</f>
        <v>0</v>
      </c>
      <c r="D70" s="63">
        <f>'דוח 132'!H70</f>
        <v>0</v>
      </c>
      <c r="E70" s="63" t="str">
        <f>'דוח 132'!G70</f>
        <v>31/12/18</v>
      </c>
      <c r="F70" s="63" t="str">
        <f>'דוח 132'!F70</f>
        <v>31/12/18</v>
      </c>
      <c r="G70" s="63" t="str">
        <f>'דוח 132'!E70</f>
        <v>מינ'</v>
      </c>
      <c r="H70" s="63" t="str">
        <f>'דוח 132'!D70</f>
        <v>מקס'</v>
      </c>
      <c r="I70" s="63" t="str">
        <f>'דוח 132'!C70</f>
        <v>מינ'</v>
      </c>
      <c r="J70" s="63" t="str">
        <f>'דוח 132'!B70</f>
        <v>מקס'</v>
      </c>
      <c r="K70" s="63">
        <f>'דוח 132'!A70</f>
        <v>0</v>
      </c>
    </row>
    <row r="71" spans="1:11" x14ac:dyDescent="0.2">
      <c r="A71" s="63">
        <f>'דוח 132'!K71</f>
        <v>13591</v>
      </c>
      <c r="B71" s="63">
        <f>'דוח 132'!J71</f>
        <v>170588</v>
      </c>
      <c r="C71" s="63" t="str">
        <f>'דוח 132'!I71</f>
        <v xml:space="preserve">צמוד מדד (כולל מיועדות) </v>
      </c>
      <c r="D71" s="63">
        <f>'דוח 132'!H71</f>
        <v>0</v>
      </c>
      <c r="E71" s="63">
        <f>'דוח 132'!G71</f>
        <v>0</v>
      </c>
      <c r="F71" s="63">
        <f>'דוח 132'!F71</f>
        <v>0</v>
      </c>
      <c r="G71" s="63">
        <f>'דוח 132'!E71</f>
        <v>36</v>
      </c>
      <c r="H71" s="63">
        <f>'דוח 132'!D71</f>
        <v>54</v>
      </c>
      <c r="I71" s="63">
        <f>'דוח 132'!C71</f>
        <v>4</v>
      </c>
      <c r="J71" s="63">
        <f>'דוח 132'!B71</f>
        <v>6</v>
      </c>
      <c r="K71" s="63">
        <f>'דוח 132'!A71</f>
        <v>0</v>
      </c>
    </row>
    <row r="72" spans="1:11" x14ac:dyDescent="0.2">
      <c r="A72" s="63">
        <f>'דוח 132'!K72</f>
        <v>17726</v>
      </c>
      <c r="B72" s="63">
        <f>'דוח 132'!J72</f>
        <v>170588</v>
      </c>
      <c r="C72" s="63" t="str">
        <f>'דוח 132'!I72</f>
        <v>לא צמוד כולל נזילות</v>
      </c>
      <c r="D72" s="63">
        <f>'דוח 132'!H72</f>
        <v>0</v>
      </c>
      <c r="E72" s="63">
        <f>'דוח 132'!G72</f>
        <v>0</v>
      </c>
      <c r="F72" s="63">
        <f>'דוח 132'!F72</f>
        <v>0</v>
      </c>
      <c r="G72" s="63">
        <f>'דוח 132'!E72</f>
        <v>36</v>
      </c>
      <c r="H72" s="63">
        <f>'דוח 132'!D72</f>
        <v>54</v>
      </c>
      <c r="I72" s="63">
        <f>'דוח 132'!C72</f>
        <v>2</v>
      </c>
      <c r="J72" s="63">
        <f>'דוח 132'!B72</f>
        <v>4</v>
      </c>
      <c r="K72" s="63">
        <f>'דוח 132'!A72</f>
        <v>0</v>
      </c>
    </row>
    <row r="73" spans="1:11" x14ac:dyDescent="0.2">
      <c r="A73" s="63">
        <f>'דוח 132'!K73</f>
        <v>13595</v>
      </c>
      <c r="B73" s="63">
        <f>'דוח 132'!J73</f>
        <v>170588</v>
      </c>
      <c r="C73" s="63" t="str">
        <f>'דוח 132'!I73</f>
        <v>סה"כ מניות והמירים</v>
      </c>
      <c r="D73" s="63">
        <f>'דוח 132'!H73</f>
        <v>0</v>
      </c>
      <c r="E73" s="63">
        <f>'דוח 132'!G73</f>
        <v>0</v>
      </c>
      <c r="F73" s="63">
        <f>'דוח 132'!F73</f>
        <v>0</v>
      </c>
      <c r="G73" s="63">
        <f>'דוח 132'!E73</f>
        <v>0</v>
      </c>
      <c r="H73" s="63">
        <f>'דוח 132'!D73</f>
        <v>0</v>
      </c>
      <c r="I73" s="63">
        <f>'דוח 132'!C73</f>
        <v>0</v>
      </c>
      <c r="J73" s="63">
        <f>'דוח 132'!B73</f>
        <v>0</v>
      </c>
      <c r="K73" s="63">
        <f>'דוח 132'!A73</f>
        <v>0</v>
      </c>
    </row>
    <row r="74" spans="1:11" x14ac:dyDescent="0.2">
      <c r="A74" s="63">
        <f>'דוח 132'!K74</f>
        <v>15704</v>
      </c>
      <c r="B74" s="63">
        <f>'דוח 132'!J74</f>
        <v>170588</v>
      </c>
      <c r="C74" s="63" t="str">
        <f>'דוח 132'!I74</f>
        <v xml:space="preserve">סה"כ קונצרני והלוואות </v>
      </c>
      <c r="D74" s="63">
        <f>'דוח 132'!H74</f>
        <v>0</v>
      </c>
      <c r="E74" s="63">
        <f>'דוח 132'!G74</f>
        <v>0</v>
      </c>
      <c r="F74" s="63">
        <f>'דוח 132'!F74</f>
        <v>0</v>
      </c>
      <c r="G74" s="63">
        <f>'דוח 132'!E74</f>
        <v>0</v>
      </c>
      <c r="H74" s="63">
        <f>'דוח 132'!D74</f>
        <v>32</v>
      </c>
      <c r="I74" s="63">
        <f>'דוח 132'!C74</f>
        <v>0</v>
      </c>
      <c r="J74" s="63">
        <f>'דוח 132'!B74</f>
        <v>0</v>
      </c>
      <c r="K74" s="63">
        <f>'דוח 132'!A74</f>
        <v>0</v>
      </c>
    </row>
    <row r="75" spans="1:11" x14ac:dyDescent="0.2">
      <c r="A75" s="63">
        <f>'דוח 132'!K75</f>
        <v>15705</v>
      </c>
      <c r="B75" s="63">
        <f>'דוח 132'!J75</f>
        <v>170588</v>
      </c>
      <c r="C75" s="63" t="str">
        <f>'דוח 132'!I75</f>
        <v>סה"כ ממשלתי</v>
      </c>
      <c r="D75" s="63">
        <f>'דוח 132'!H75</f>
        <v>0</v>
      </c>
      <c r="E75" s="63">
        <f>'דוח 132'!G75</f>
        <v>0</v>
      </c>
      <c r="F75" s="63">
        <f>'דוח 132'!F75</f>
        <v>0</v>
      </c>
      <c r="G75" s="63">
        <f>'דוח 132'!E75</f>
        <v>0</v>
      </c>
      <c r="H75" s="63">
        <f>'דוח 132'!D75</f>
        <v>61</v>
      </c>
      <c r="I75" s="63">
        <f>'דוח 132'!C75</f>
        <v>0</v>
      </c>
      <c r="J75" s="63">
        <f>'דוח 132'!B75</f>
        <v>0</v>
      </c>
      <c r="K75" s="63">
        <f>'דוח 132'!A75</f>
        <v>0</v>
      </c>
    </row>
    <row r="76" spans="1:11" x14ac:dyDescent="0.2">
      <c r="A76" s="63">
        <f>'דוח 132'!K76</f>
        <v>0</v>
      </c>
      <c r="B76" s="63">
        <f>'דוח 132'!J76</f>
        <v>0</v>
      </c>
      <c r="C76" s="63">
        <f>'דוח 132'!I76</f>
        <v>0</v>
      </c>
      <c r="D76" s="63">
        <f>'דוח 132'!H76</f>
        <v>0</v>
      </c>
      <c r="E76" s="63">
        <f>'דוח 132'!G76</f>
        <v>0</v>
      </c>
      <c r="F76" s="63">
        <f>'דוח 132'!F76</f>
        <v>0</v>
      </c>
      <c r="G76" s="63">
        <f>'דוח 132'!E76</f>
        <v>0</v>
      </c>
      <c r="H76" s="63">
        <f>'דוח 132'!D76</f>
        <v>0</v>
      </c>
      <c r="I76" s="63">
        <f>'דוח 132'!C76</f>
        <v>0</v>
      </c>
      <c r="J76" s="63">
        <f>'דוח 132'!B76</f>
        <v>0</v>
      </c>
      <c r="K76" s="63">
        <f>'דוח 132'!A76</f>
        <v>0</v>
      </c>
    </row>
    <row r="77" spans="1:11" x14ac:dyDescent="0.2">
      <c r="A77" s="63" t="str">
        <f>'דוח 132'!K77</f>
        <v>קוד קבוצה</v>
      </c>
      <c r="B77" s="63" t="str">
        <f>'דוח 132'!J77</f>
        <v>קוד קופה</v>
      </c>
      <c r="C77" s="63">
        <f>'דוח 132'!I77</f>
        <v>0</v>
      </c>
      <c r="D77" s="63" t="str">
        <f>'דוח 132'!H77</f>
        <v>172580  הנסון ישראל-חו"ל</v>
      </c>
      <c r="E77" s="63">
        <f>'דוח 132'!G77</f>
        <v>0</v>
      </c>
      <c r="F77" s="63">
        <f>'דוח 132'!F77</f>
        <v>0</v>
      </c>
      <c r="G77" s="63">
        <f>'דוח 132'!E77</f>
        <v>0</v>
      </c>
      <c r="H77" s="63">
        <f>'דוח 132'!D77</f>
        <v>0</v>
      </c>
      <c r="I77" s="63">
        <f>'דוח 132'!C77</f>
        <v>0</v>
      </c>
      <c r="J77" s="63">
        <f>'דוח 132'!B77</f>
        <v>0</v>
      </c>
      <c r="K77" s="63">
        <f>'דוח 132'!A77</f>
        <v>0</v>
      </c>
    </row>
    <row r="78" spans="1:11" x14ac:dyDescent="0.2">
      <c r="A78" s="63">
        <f>'דוח 132'!K78</f>
        <v>0</v>
      </c>
      <c r="B78" s="63">
        <f>'דוח 132'!J78</f>
        <v>0</v>
      </c>
      <c r="C78" s="63">
        <f>'דוח 132'!I78</f>
        <v>0</v>
      </c>
      <c r="D78" s="63">
        <f>'דוח 132'!H78</f>
        <v>0</v>
      </c>
      <c r="E78" s="63">
        <f>'דוח 132'!G78</f>
        <v>0</v>
      </c>
      <c r="F78" s="63" t="str">
        <f>'דוח 132'!F78</f>
        <v xml:space="preserve">שווי קופה באשח  </v>
      </c>
      <c r="G78" s="63">
        <f>'דוח 132'!E78</f>
        <v>0</v>
      </c>
      <c r="H78" s="63">
        <f>'דוח 132'!D78</f>
        <v>0</v>
      </c>
      <c r="I78" s="63">
        <f>'דוח 132'!C78</f>
        <v>0</v>
      </c>
      <c r="J78" s="63">
        <f>'דוח 132'!B78</f>
        <v>0</v>
      </c>
      <c r="K78" s="63">
        <f>'דוח 132'!A78</f>
        <v>0</v>
      </c>
    </row>
    <row r="79" spans="1:11" x14ac:dyDescent="0.2">
      <c r="A79" s="63">
        <f>'דוח 132'!K79</f>
        <v>0</v>
      </c>
      <c r="B79" s="63">
        <f>'דוח 132'!J79</f>
        <v>0</v>
      </c>
      <c r="C79" s="63" t="str">
        <f>'דוח 132'!I79</f>
        <v>תאור קבוצה</v>
      </c>
      <c r="D79" s="63" t="str">
        <f>'דוח 132'!H79</f>
        <v>מח"מ</v>
      </c>
      <c r="E79" s="63" t="str">
        <f>'דוח 132'!G79</f>
        <v>חשיפה</v>
      </c>
      <c r="F79" s="63" t="str">
        <f>'דוח 132'!F79</f>
        <v>חשיפה</v>
      </c>
      <c r="G79" s="63">
        <f>'דוח 132'!E79</f>
        <v>0</v>
      </c>
      <c r="H79" s="63" t="str">
        <f>'דוח 132'!D79</f>
        <v>חשיפה</v>
      </c>
      <c r="I79" s="63">
        <f>'דוח 132'!C79</f>
        <v>0</v>
      </c>
      <c r="J79" s="63" t="str">
        <f>'דוח 132'!B79</f>
        <v>מח"מ</v>
      </c>
      <c r="K79" s="63">
        <f>'דוח 132'!A79</f>
        <v>0</v>
      </c>
    </row>
    <row r="80" spans="1:11" x14ac:dyDescent="0.2">
      <c r="A80" s="63">
        <f>'דוח 132'!K80</f>
        <v>0</v>
      </c>
      <c r="B80" s="63">
        <f>'דוח 132'!J80</f>
        <v>0</v>
      </c>
      <c r="C80" s="63">
        <f>'דוח 132'!I80</f>
        <v>0</v>
      </c>
      <c r="D80" s="63">
        <f>'דוח 132'!H80</f>
        <v>0</v>
      </c>
      <c r="E80" s="63" t="str">
        <f>'דוח 132'!G80</f>
        <v>31/12/18</v>
      </c>
      <c r="F80" s="63" t="str">
        <f>'דוח 132'!F80</f>
        <v>31/12/18</v>
      </c>
      <c r="G80" s="63" t="str">
        <f>'דוח 132'!E80</f>
        <v>מינ'</v>
      </c>
      <c r="H80" s="63" t="str">
        <f>'דוח 132'!D80</f>
        <v>מקס'</v>
      </c>
      <c r="I80" s="63" t="str">
        <f>'דוח 132'!C80</f>
        <v>מינ'</v>
      </c>
      <c r="J80" s="63" t="str">
        <f>'דוח 132'!B80</f>
        <v>מקס'</v>
      </c>
      <c r="K80" s="63">
        <f>'דוח 132'!A80</f>
        <v>0</v>
      </c>
    </row>
    <row r="81" spans="1:11" x14ac:dyDescent="0.2">
      <c r="A81" s="63">
        <f>'דוח 132'!K81</f>
        <v>13595</v>
      </c>
      <c r="B81" s="63">
        <f>'דוח 132'!J81</f>
        <v>172580</v>
      </c>
      <c r="C81" s="63" t="str">
        <f>'דוח 132'!I81</f>
        <v>סה"כ מניות והמירים</v>
      </c>
      <c r="D81" s="63">
        <f>'דוח 132'!H81</f>
        <v>0</v>
      </c>
      <c r="E81" s="63">
        <f>'דוח 132'!G81</f>
        <v>0</v>
      </c>
      <c r="F81" s="63">
        <f>'דוח 132'!F81</f>
        <v>0</v>
      </c>
      <c r="G81" s="63">
        <f>'דוח 132'!E81</f>
        <v>0</v>
      </c>
      <c r="H81" s="63">
        <f>'דוח 132'!D81</f>
        <v>0</v>
      </c>
      <c r="I81" s="63">
        <f>'דוח 132'!C81</f>
        <v>0</v>
      </c>
      <c r="J81" s="63">
        <f>'דוח 132'!B81</f>
        <v>0</v>
      </c>
      <c r="K81" s="63">
        <f>'דוח 132'!A81</f>
        <v>0</v>
      </c>
    </row>
    <row r="82" spans="1:11" x14ac:dyDescent="0.2">
      <c r="A82" s="63">
        <f>'דוח 132'!K82</f>
        <v>0</v>
      </c>
      <c r="B82" s="63">
        <f>'דוח 132'!J82</f>
        <v>0</v>
      </c>
      <c r="C82" s="63">
        <f>'דוח 132'!I82</f>
        <v>0</v>
      </c>
      <c r="D82" s="63">
        <f>'דוח 132'!H82</f>
        <v>0</v>
      </c>
      <c r="E82" s="63">
        <f>'דוח 132'!G82</f>
        <v>0</v>
      </c>
      <c r="F82" s="63">
        <f>'דוח 132'!F82</f>
        <v>0</v>
      </c>
      <c r="G82" s="63">
        <f>'דוח 132'!E82</f>
        <v>0</v>
      </c>
      <c r="H82" s="63">
        <f>'דוח 132'!D82</f>
        <v>0</v>
      </c>
      <c r="I82" s="63">
        <f>'דוח 132'!C82</f>
        <v>0</v>
      </c>
      <c r="J82" s="63">
        <f>'דוח 132'!B82</f>
        <v>0</v>
      </c>
      <c r="K82" s="63">
        <f>'דוח 132'!A82</f>
        <v>0</v>
      </c>
    </row>
    <row r="83" spans="1:11" x14ac:dyDescent="0.2">
      <c r="A83" s="63" t="str">
        <f>'דוח 132'!K83</f>
        <v>קוד קבוצה</v>
      </c>
      <c r="B83" s="63" t="str">
        <f>'דוח 132'!J83</f>
        <v>קוד קופה</v>
      </c>
      <c r="C83" s="63">
        <f>'דוח 132'!I83</f>
        <v>0</v>
      </c>
      <c r="D83" s="63" t="str">
        <f>'דוח 132'!H83</f>
        <v>17374  קרן פנסיה הע"ל1</v>
      </c>
      <c r="E83" s="63">
        <f>'דוח 132'!G83</f>
        <v>0</v>
      </c>
      <c r="F83" s="63">
        <f>'דוח 132'!F83</f>
        <v>0</v>
      </c>
      <c r="G83" s="63">
        <f>'דוח 132'!E83</f>
        <v>0</v>
      </c>
      <c r="H83" s="63">
        <f>'דוח 132'!D83</f>
        <v>0</v>
      </c>
      <c r="I83" s="63">
        <f>'דוח 132'!C83</f>
        <v>0</v>
      </c>
      <c r="J83" s="63">
        <f>'דוח 132'!B83</f>
        <v>0</v>
      </c>
      <c r="K83" s="63">
        <f>'דוח 132'!A83</f>
        <v>0</v>
      </c>
    </row>
    <row r="84" spans="1:11" x14ac:dyDescent="0.2">
      <c r="A84" s="63">
        <f>'דוח 132'!K84</f>
        <v>0</v>
      </c>
      <c r="B84" s="63">
        <f>'דוח 132'!J84</f>
        <v>0</v>
      </c>
      <c r="C84" s="63">
        <f>'דוח 132'!I84</f>
        <v>0</v>
      </c>
      <c r="D84" s="63">
        <f>'דוח 132'!H84</f>
        <v>0</v>
      </c>
      <c r="E84" s="63">
        <f>'דוח 132'!G84</f>
        <v>0</v>
      </c>
      <c r="F84" s="63" t="str">
        <f>'דוח 132'!F84</f>
        <v>שווי קופה באשח  13,019,259.07</v>
      </c>
      <c r="G84" s="63">
        <f>'דוח 132'!E84</f>
        <v>0</v>
      </c>
      <c r="H84" s="63">
        <f>'דוח 132'!D84</f>
        <v>0</v>
      </c>
      <c r="I84" s="63">
        <f>'דוח 132'!C84</f>
        <v>0</v>
      </c>
      <c r="J84" s="63">
        <f>'דוח 132'!B84</f>
        <v>0</v>
      </c>
      <c r="K84" s="63">
        <f>'דוח 132'!A84</f>
        <v>0</v>
      </c>
    </row>
    <row r="85" spans="1:11" x14ac:dyDescent="0.2">
      <c r="A85" s="63">
        <f>'דוח 132'!K85</f>
        <v>0</v>
      </c>
      <c r="B85" s="63">
        <f>'דוח 132'!J85</f>
        <v>0</v>
      </c>
      <c r="C85" s="63" t="str">
        <f>'דוח 132'!I85</f>
        <v>תאור קבוצה</v>
      </c>
      <c r="D85" s="63" t="str">
        <f>'דוח 132'!H85</f>
        <v>מח"מ</v>
      </c>
      <c r="E85" s="63" t="str">
        <f>'דוח 132'!G85</f>
        <v>חשיפה</v>
      </c>
      <c r="F85" s="63" t="str">
        <f>'דוח 132'!F85</f>
        <v>חשיפה</v>
      </c>
      <c r="G85" s="63">
        <f>'דוח 132'!E85</f>
        <v>0</v>
      </c>
      <c r="H85" s="63" t="str">
        <f>'דוח 132'!D85</f>
        <v>חשיפה</v>
      </c>
      <c r="I85" s="63">
        <f>'דוח 132'!C85</f>
        <v>0</v>
      </c>
      <c r="J85" s="63" t="str">
        <f>'דוח 132'!B85</f>
        <v>מח"מ</v>
      </c>
      <c r="K85" s="63">
        <f>'דוח 132'!A85</f>
        <v>0</v>
      </c>
    </row>
    <row r="86" spans="1:11" x14ac:dyDescent="0.2">
      <c r="A86" s="63">
        <f>'דוח 132'!K86</f>
        <v>0</v>
      </c>
      <c r="B86" s="63">
        <f>'דוח 132'!J86</f>
        <v>0</v>
      </c>
      <c r="C86" s="63">
        <f>'דוח 132'!I86</f>
        <v>0</v>
      </c>
      <c r="D86" s="63">
        <f>'דוח 132'!H86</f>
        <v>0</v>
      </c>
      <c r="E86" s="63" t="str">
        <f>'דוח 132'!G86</f>
        <v>30/12/18</v>
      </c>
      <c r="F86" s="63" t="str">
        <f>'דוח 132'!F86</f>
        <v>31/12/18</v>
      </c>
      <c r="G86" s="63" t="str">
        <f>'דוח 132'!E86</f>
        <v>מינ'</v>
      </c>
      <c r="H86" s="63" t="str">
        <f>'דוח 132'!D86</f>
        <v>מקס'</v>
      </c>
      <c r="I86" s="63" t="str">
        <f>'דוח 132'!C86</f>
        <v>מינ'</v>
      </c>
      <c r="J86" s="63" t="str">
        <f>'דוח 132'!B86</f>
        <v>מקס'</v>
      </c>
      <c r="K86" s="63">
        <f>'דוח 132'!A86</f>
        <v>0</v>
      </c>
    </row>
    <row r="87" spans="1:11" x14ac:dyDescent="0.2">
      <c r="A87" s="63">
        <f>'דוח 132'!K87</f>
        <v>13591</v>
      </c>
      <c r="B87" s="63">
        <f>'דוח 132'!J87</f>
        <v>17374</v>
      </c>
      <c r="C87" s="63" t="str">
        <f>'דוח 132'!I87</f>
        <v xml:space="preserve">צמוד מדד (כולל מיועדות) </v>
      </c>
      <c r="D87" s="63">
        <f>'דוח 132'!H87</f>
        <v>7.6475793447541891</v>
      </c>
      <c r="E87" s="63">
        <f>'דוח 132'!G87</f>
        <v>70.263351413007797</v>
      </c>
      <c r="F87" s="63">
        <f>'דוח 132'!F87</f>
        <v>70.035325328475906</v>
      </c>
      <c r="G87" s="63">
        <f>'דוח 132'!E87</f>
        <v>0</v>
      </c>
      <c r="H87" s="63">
        <f>'דוח 132'!D87</f>
        <v>0</v>
      </c>
      <c r="I87" s="63">
        <f>'דוח 132'!C87</f>
        <v>0</v>
      </c>
      <c r="J87" s="63">
        <f>'דוח 132'!B87</f>
        <v>0</v>
      </c>
      <c r="K87" s="63">
        <f>'דוח 132'!A87</f>
        <v>0</v>
      </c>
    </row>
    <row r="88" spans="1:11" x14ac:dyDescent="0.2">
      <c r="A88" s="63">
        <f>'דוח 132'!K88</f>
        <v>19967</v>
      </c>
      <c r="B88" s="63">
        <f>'דוח 132'!J88</f>
        <v>17374</v>
      </c>
      <c r="C88" s="63" t="str">
        <f>'דוח 132'!I88</f>
        <v>צמוד מדד ללא מיועדות</v>
      </c>
      <c r="D88" s="63">
        <f>'דוח 132'!H88</f>
        <v>7.4992662754212596</v>
      </c>
      <c r="E88" s="63">
        <f>'דוח 132'!G88</f>
        <v>32.362785008913292</v>
      </c>
      <c r="F88" s="63">
        <f>'דוח 132'!F88</f>
        <v>32.152599344013495</v>
      </c>
      <c r="G88" s="63">
        <f>'דוח 132'!E88</f>
        <v>0</v>
      </c>
      <c r="H88" s="63">
        <f>'דוח 132'!D88</f>
        <v>0</v>
      </c>
      <c r="I88" s="63">
        <f>'דוח 132'!C88</f>
        <v>0</v>
      </c>
      <c r="J88" s="63">
        <f>'דוח 132'!B88</f>
        <v>0</v>
      </c>
      <c r="K88" s="63">
        <f>'דוח 132'!A88</f>
        <v>0</v>
      </c>
    </row>
    <row r="89" spans="1:11" x14ac:dyDescent="0.2">
      <c r="A89" s="63">
        <f>'דוח 132'!K89</f>
        <v>15744</v>
      </c>
      <c r="B89" s="63">
        <f>'דוח 132'!J89</f>
        <v>17374</v>
      </c>
      <c r="C89" s="63" t="str">
        <f>'דוח 132'!I89</f>
        <v xml:space="preserve">סה"כ ממשלתי צמוד מדד כולל מיועדות </v>
      </c>
      <c r="D89" s="63">
        <f>'דוח 132'!H89</f>
        <v>8.9551846655273284</v>
      </c>
      <c r="E89" s="63">
        <f>'דוח 132'!G89</f>
        <v>52.9249173220825</v>
      </c>
      <c r="F89" s="63">
        <f>'דוח 132'!F89</f>
        <v>52.875905502545301</v>
      </c>
      <c r="G89" s="63">
        <f>'דוח 132'!E89</f>
        <v>0</v>
      </c>
      <c r="H89" s="63">
        <f>'דוח 132'!D89</f>
        <v>0</v>
      </c>
      <c r="I89" s="63">
        <f>'דוח 132'!C89</f>
        <v>0</v>
      </c>
      <c r="J89" s="63">
        <f>'דוח 132'!B89</f>
        <v>0</v>
      </c>
      <c r="K89" s="63">
        <f>'דוח 132'!A89</f>
        <v>0</v>
      </c>
    </row>
    <row r="90" spans="1:11" x14ac:dyDescent="0.2">
      <c r="A90" s="63">
        <f>'דוח 132'!K90</f>
        <v>13462</v>
      </c>
      <c r="B90" s="63">
        <f>'דוח 132'!J90</f>
        <v>17374</v>
      </c>
      <c r="C90" s="63" t="str">
        <f>'דוח 132'!I90</f>
        <v xml:space="preserve">קונצרני סחיר צמוד מדד </v>
      </c>
      <c r="D90" s="63">
        <f>'דוח 132'!H90</f>
        <v>3.2295183806077299</v>
      </c>
      <c r="E90" s="63">
        <f>'דוח 132'!G90</f>
        <v>12.601065022561801</v>
      </c>
      <c r="F90" s="63">
        <f>'דוח 132'!F90</f>
        <v>12.569816880734798</v>
      </c>
      <c r="G90" s="63">
        <f>'דוח 132'!E90</f>
        <v>0</v>
      </c>
      <c r="H90" s="63">
        <f>'דוח 132'!D90</f>
        <v>0</v>
      </c>
      <c r="I90" s="63">
        <f>'דוח 132'!C90</f>
        <v>0</v>
      </c>
      <c r="J90" s="63">
        <f>'דוח 132'!B90</f>
        <v>0</v>
      </c>
      <c r="K90" s="63">
        <f>'דוח 132'!A90</f>
        <v>0</v>
      </c>
    </row>
    <row r="91" spans="1:11" x14ac:dyDescent="0.2">
      <c r="A91" s="63">
        <f>'דוח 132'!K91</f>
        <v>15544</v>
      </c>
      <c r="B91" s="63">
        <f>'דוח 132'!J91</f>
        <v>17374</v>
      </c>
      <c r="C91" s="63" t="str">
        <f>'דוח 132'!I91</f>
        <v>הלוואה צמוד מדד</v>
      </c>
      <c r="D91" s="63">
        <f>'דוח 132'!H91</f>
        <v>5.0017640345516998</v>
      </c>
      <c r="E91" s="63">
        <f>'דוח 132'!G91</f>
        <v>2.51359854735382</v>
      </c>
      <c r="F91" s="63">
        <f>'דוח 132'!F91</f>
        <v>2.5118700716772504</v>
      </c>
      <c r="G91" s="63">
        <f>'דוח 132'!E91</f>
        <v>0</v>
      </c>
      <c r="H91" s="63">
        <f>'דוח 132'!D91</f>
        <v>0</v>
      </c>
      <c r="I91" s="63">
        <f>'דוח 132'!C91</f>
        <v>0</v>
      </c>
      <c r="J91" s="63">
        <f>'דוח 132'!B91</f>
        <v>0</v>
      </c>
      <c r="K91" s="63">
        <f>'דוח 132'!A91</f>
        <v>0</v>
      </c>
    </row>
    <row r="92" spans="1:11" x14ac:dyDescent="0.2">
      <c r="A92" s="63">
        <f>'דוח 132'!K92</f>
        <v>12978</v>
      </c>
      <c r="B92" s="63">
        <f>'דוח 132'!J92</f>
        <v>17374</v>
      </c>
      <c r="C92" s="63" t="str">
        <f>'דוח 132'!I92</f>
        <v xml:space="preserve">פקדונות לא סחירים </v>
      </c>
      <c r="D92" s="63">
        <f>'דוח 132'!H92</f>
        <v>4.6000000000000005</v>
      </c>
      <c r="E92" s="63">
        <f>'דוח 132'!G92</f>
        <v>0.19522808558197799</v>
      </c>
      <c r="F92" s="63">
        <f>'דוח 132'!F92</f>
        <v>0.19581306329583303</v>
      </c>
      <c r="G92" s="63">
        <f>'דוח 132'!E92</f>
        <v>0</v>
      </c>
      <c r="H92" s="63">
        <f>'דוח 132'!D92</f>
        <v>0</v>
      </c>
      <c r="I92" s="63">
        <f>'דוח 132'!C92</f>
        <v>0</v>
      </c>
      <c r="J92" s="63">
        <f>'דוח 132'!B92</f>
        <v>0</v>
      </c>
      <c r="K92" s="63">
        <f>'דוח 132'!A92</f>
        <v>0</v>
      </c>
    </row>
    <row r="93" spans="1:11" x14ac:dyDescent="0.2">
      <c r="A93" s="63">
        <f>'דוח 132'!K93</f>
        <v>17726</v>
      </c>
      <c r="B93" s="63">
        <f>'דוח 132'!J93</f>
        <v>17374</v>
      </c>
      <c r="C93" s="63" t="str">
        <f>'דוח 132'!I93</f>
        <v>לא צמוד כולל נזילות</v>
      </c>
      <c r="D93" s="63">
        <f>'דוח 132'!H93</f>
        <v>5.2233516158291398</v>
      </c>
      <c r="E93" s="63">
        <f>'דוח 132'!G93</f>
        <v>8.0712951328991096</v>
      </c>
      <c r="F93" s="63">
        <f>'דוח 132'!F93</f>
        <v>8.3209672114156099</v>
      </c>
      <c r="G93" s="63">
        <f>'דוח 132'!E93</f>
        <v>0</v>
      </c>
      <c r="H93" s="63">
        <f>'דוח 132'!D93</f>
        <v>0</v>
      </c>
      <c r="I93" s="63">
        <f>'דוח 132'!C93</f>
        <v>0</v>
      </c>
      <c r="J93" s="63">
        <f>'דוח 132'!B93</f>
        <v>0</v>
      </c>
      <c r="K93" s="63">
        <f>'דוח 132'!A93</f>
        <v>0</v>
      </c>
    </row>
    <row r="94" spans="1:11" x14ac:dyDescent="0.2">
      <c r="A94" s="63">
        <f>'דוח 132'!K94</f>
        <v>17727</v>
      </c>
      <c r="B94" s="63">
        <f>'דוח 132'!J94</f>
        <v>17374</v>
      </c>
      <c r="C94" s="63" t="str">
        <f>'דוח 132'!I94</f>
        <v>עו"ש ש"ח</v>
      </c>
      <c r="D94" s="63">
        <f>'דוח 132'!H94</f>
        <v>0</v>
      </c>
      <c r="E94" s="63">
        <f>'דוח 132'!G94</f>
        <v>2.4183947139847501</v>
      </c>
      <c r="F94" s="63">
        <f>'דוח 132'!F94</f>
        <v>2.6768035819284801</v>
      </c>
      <c r="G94" s="63">
        <f>'דוח 132'!E94</f>
        <v>0</v>
      </c>
      <c r="H94" s="63">
        <f>'דוח 132'!D94</f>
        <v>0</v>
      </c>
      <c r="I94" s="63">
        <f>'דוח 132'!C94</f>
        <v>0</v>
      </c>
      <c r="J94" s="63">
        <f>'דוח 132'!B94</f>
        <v>0</v>
      </c>
      <c r="K94" s="63">
        <f>'דוח 132'!A94</f>
        <v>0</v>
      </c>
    </row>
    <row r="95" spans="1:11" x14ac:dyDescent="0.2">
      <c r="A95" s="63">
        <f>'דוח 132'!K95</f>
        <v>13592</v>
      </c>
      <c r="B95" s="63">
        <f>'דוח 132'!J95</f>
        <v>17374</v>
      </c>
      <c r="C95" s="63" t="str">
        <f>'דוח 132'!I95</f>
        <v xml:space="preserve">לא צמוד - לא כולל נזילות </v>
      </c>
      <c r="D95" s="63">
        <f>'דוח 132'!H95</f>
        <v>7.7005807028593196</v>
      </c>
      <c r="E95" s="63">
        <f>'דוח 132'!G95</f>
        <v>5.6529004189143599</v>
      </c>
      <c r="F95" s="63">
        <f>'דוח 132'!F95</f>
        <v>5.6441636294871298</v>
      </c>
      <c r="G95" s="63">
        <f>'דוח 132'!E95</f>
        <v>0</v>
      </c>
      <c r="H95" s="63">
        <f>'דוח 132'!D95</f>
        <v>0</v>
      </c>
      <c r="I95" s="63">
        <f>'דוח 132'!C95</f>
        <v>0</v>
      </c>
      <c r="J95" s="63">
        <f>'דוח 132'!B95</f>
        <v>0</v>
      </c>
      <c r="K95" s="63">
        <f>'דוח 132'!A95</f>
        <v>0</v>
      </c>
    </row>
    <row r="96" spans="1:11" x14ac:dyDescent="0.2">
      <c r="A96" s="63">
        <f>'דוח 132'!K96</f>
        <v>11566</v>
      </c>
      <c r="B96" s="63">
        <f>'דוח 132'!J96</f>
        <v>17374</v>
      </c>
      <c r="C96" s="63" t="str">
        <f>'דוח 132'!I96</f>
        <v>מק"מ</v>
      </c>
      <c r="D96" s="63">
        <f>'דוח 132'!H96</f>
        <v>0.43303088920521099</v>
      </c>
      <c r="E96" s="63">
        <f>'דוח 132'!G96</f>
        <v>2.8271103434687601E-2</v>
      </c>
      <c r="F96" s="63">
        <f>'דוח 132'!F96</f>
        <v>2.8251411241705601E-2</v>
      </c>
      <c r="G96" s="63">
        <f>'דוח 132'!E96</f>
        <v>0</v>
      </c>
      <c r="H96" s="63">
        <f>'דוח 132'!D96</f>
        <v>0</v>
      </c>
      <c r="I96" s="63">
        <f>'דוח 132'!C96</f>
        <v>0</v>
      </c>
      <c r="J96" s="63">
        <f>'דוח 132'!B96</f>
        <v>0</v>
      </c>
      <c r="K96" s="63">
        <f>'דוח 132'!A96</f>
        <v>0</v>
      </c>
    </row>
    <row r="97" spans="1:11" x14ac:dyDescent="0.2">
      <c r="A97" s="63">
        <f>'דוח 132'!K97</f>
        <v>13419</v>
      </c>
      <c r="B97" s="63">
        <f>'דוח 132'!J97</f>
        <v>17374</v>
      </c>
      <c r="C97" s="63" t="str">
        <f>'דוח 132'!I97</f>
        <v>ממשלתי  לא צמוד (שחר)</v>
      </c>
      <c r="D97" s="63">
        <f>'דוח 132'!H97</f>
        <v>9.2655094616186506</v>
      </c>
      <c r="E97" s="63">
        <f>'דוח 132'!G97</f>
        <v>3.35251935664636</v>
      </c>
      <c r="F97" s="63">
        <f>'דוח 132'!F97</f>
        <v>3.3466763836192501</v>
      </c>
      <c r="G97" s="63">
        <f>'דוח 132'!E97</f>
        <v>0</v>
      </c>
      <c r="H97" s="63">
        <f>'דוח 132'!D97</f>
        <v>0</v>
      </c>
      <c r="I97" s="63">
        <f>'דוח 132'!C97</f>
        <v>0</v>
      </c>
      <c r="J97" s="63">
        <f>'דוח 132'!B97</f>
        <v>0</v>
      </c>
      <c r="K97" s="63">
        <f>'דוח 132'!A97</f>
        <v>0</v>
      </c>
    </row>
    <row r="98" spans="1:11" x14ac:dyDescent="0.2">
      <c r="A98" s="63">
        <f>'דוח 132'!K98</f>
        <v>11568</v>
      </c>
      <c r="B98" s="63">
        <f>'דוח 132'!J98</f>
        <v>17374</v>
      </c>
      <c r="C98" s="63" t="str">
        <f>'דוח 132'!I98</f>
        <v>אג"ח ממשלתי לא צמוד ריבית משתנה-"גילון"</v>
      </c>
      <c r="D98" s="63">
        <f>'דוח 132'!H98</f>
        <v>0</v>
      </c>
      <c r="E98" s="63">
        <f>'דוח 132'!G98</f>
        <v>0</v>
      </c>
      <c r="F98" s="63">
        <f>'דוח 132'!F98</f>
        <v>0</v>
      </c>
      <c r="G98" s="63">
        <f>'דוח 132'!E98</f>
        <v>0</v>
      </c>
      <c r="H98" s="63">
        <f>'דוח 132'!D98</f>
        <v>0</v>
      </c>
      <c r="I98" s="63">
        <f>'דוח 132'!C98</f>
        <v>0</v>
      </c>
      <c r="J98" s="63">
        <f>'דוח 132'!B98</f>
        <v>0</v>
      </c>
      <c r="K98" s="63">
        <f>'דוח 132'!A98</f>
        <v>0</v>
      </c>
    </row>
    <row r="99" spans="1:11" x14ac:dyDescent="0.2">
      <c r="A99" s="63">
        <f>'דוח 132'!K99</f>
        <v>12479</v>
      </c>
      <c r="B99" s="63">
        <f>'דוח 132'!J99</f>
        <v>17374</v>
      </c>
      <c r="C99" s="63" t="str">
        <f>'דוח 132'!I99</f>
        <v>קונצרני ריבית קבועה</v>
      </c>
      <c r="D99" s="63">
        <f>'דוח 132'!H99</f>
        <v>5.2354110856160894</v>
      </c>
      <c r="E99" s="63">
        <f>'דוח 132'!G99</f>
        <v>1.1815048702177198</v>
      </c>
      <c r="F99" s="63">
        <f>'דוח 132'!F99</f>
        <v>1.1848834731767799</v>
      </c>
      <c r="G99" s="63">
        <f>'דוח 132'!E99</f>
        <v>0</v>
      </c>
      <c r="H99" s="63">
        <f>'דוח 132'!D99</f>
        <v>0</v>
      </c>
      <c r="I99" s="63">
        <f>'דוח 132'!C99</f>
        <v>0</v>
      </c>
      <c r="J99" s="63">
        <f>'דוח 132'!B99</f>
        <v>0</v>
      </c>
      <c r="K99" s="63">
        <f>'דוח 132'!A99</f>
        <v>0</v>
      </c>
    </row>
    <row r="100" spans="1:11" x14ac:dyDescent="0.2">
      <c r="A100" s="63">
        <f>'דוח 132'!K100</f>
        <v>12480</v>
      </c>
      <c r="B100" s="63">
        <f>'דוח 132'!J100</f>
        <v>17374</v>
      </c>
      <c r="C100" s="63" t="str">
        <f>'דוח 132'!I100</f>
        <v>קונצרני ריבית משתנה</v>
      </c>
      <c r="D100" s="63">
        <f>'דוח 132'!H100</f>
        <v>1.1500000000000001</v>
      </c>
      <c r="E100" s="63">
        <f>'דוח 132'!G100</f>
        <v>7.1578512078042892E-3</v>
      </c>
      <c r="F100" s="63">
        <f>'דוח 132'!F100</f>
        <v>7.1572782684001211E-3</v>
      </c>
      <c r="G100" s="63">
        <f>'דוח 132'!E100</f>
        <v>0</v>
      </c>
      <c r="H100" s="63">
        <f>'דוח 132'!D100</f>
        <v>0</v>
      </c>
      <c r="I100" s="63">
        <f>'דוח 132'!C100</f>
        <v>0</v>
      </c>
      <c r="J100" s="63">
        <f>'דוח 132'!B100</f>
        <v>0</v>
      </c>
      <c r="K100" s="63">
        <f>'דוח 132'!A100</f>
        <v>0</v>
      </c>
    </row>
    <row r="101" spans="1:11" x14ac:dyDescent="0.2">
      <c r="A101" s="63">
        <f>'דוח 132'!K101</f>
        <v>11578</v>
      </c>
      <c r="B101" s="63">
        <f>'דוח 132'!J101</f>
        <v>17374</v>
      </c>
      <c r="C101" s="63" t="str">
        <f>'דוח 132'!I101</f>
        <v>אג"ח לא צמוד לא סחיר (ללא עמיתים)</v>
      </c>
      <c r="D101" s="63">
        <f>'דוח 132'!H101</f>
        <v>4.1667103498401703</v>
      </c>
      <c r="E101" s="63">
        <f>'דוח 132'!G101</f>
        <v>0.37943421943593703</v>
      </c>
      <c r="F101" s="63">
        <f>'דוח 132'!F101</f>
        <v>0.376211614909576</v>
      </c>
      <c r="G101" s="63">
        <f>'דוח 132'!E101</f>
        <v>0</v>
      </c>
      <c r="H101" s="63">
        <f>'דוח 132'!D101</f>
        <v>0</v>
      </c>
      <c r="I101" s="63">
        <f>'דוח 132'!C101</f>
        <v>0</v>
      </c>
      <c r="J101" s="63">
        <f>'דוח 132'!B101</f>
        <v>0</v>
      </c>
      <c r="K101" s="63">
        <f>'דוח 132'!A101</f>
        <v>0</v>
      </c>
    </row>
    <row r="102" spans="1:11" x14ac:dyDescent="0.2">
      <c r="A102" s="63">
        <f>'דוח 132'!K102</f>
        <v>12497</v>
      </c>
      <c r="B102" s="63">
        <f>'דוח 132'!J102</f>
        <v>17374</v>
      </c>
      <c r="C102" s="63" t="str">
        <f>'דוח 132'!I102</f>
        <v>קונצרני לא סחיר ריבית משתנה (נע"מים)</v>
      </c>
      <c r="D102" s="63">
        <f>'דוח 132'!H102</f>
        <v>0</v>
      </c>
      <c r="E102" s="63">
        <f>'דוח 132'!G102</f>
        <v>0</v>
      </c>
      <c r="F102" s="63">
        <f>'דוח 132'!F102</f>
        <v>0</v>
      </c>
      <c r="G102" s="63">
        <f>'דוח 132'!E102</f>
        <v>0</v>
      </c>
      <c r="H102" s="63">
        <f>'דוח 132'!D102</f>
        <v>0</v>
      </c>
      <c r="I102" s="63">
        <f>'דוח 132'!C102</f>
        <v>0</v>
      </c>
      <c r="J102" s="63">
        <f>'דוח 132'!B102</f>
        <v>0</v>
      </c>
      <c r="K102" s="63">
        <f>'דוח 132'!A102</f>
        <v>0</v>
      </c>
    </row>
    <row r="103" spans="1:11" x14ac:dyDescent="0.2">
      <c r="A103" s="63">
        <f>'דוח 132'!K103</f>
        <v>15546</v>
      </c>
      <c r="B103" s="63">
        <f>'דוח 132'!J103</f>
        <v>17374</v>
      </c>
      <c r="C103" s="63" t="str">
        <f>'דוח 132'!I103</f>
        <v>הלוואה לא צמוד</v>
      </c>
      <c r="D103" s="63">
        <f>'דוח 132'!H103</f>
        <v>7.0481839446866896</v>
      </c>
      <c r="E103" s="63">
        <f>'דוח 132'!G103</f>
        <v>0.66463347390881611</v>
      </c>
      <c r="F103" s="63">
        <f>'דוח 132'!F103</f>
        <v>0.66163062205233603</v>
      </c>
      <c r="G103" s="63">
        <f>'דוח 132'!E103</f>
        <v>0</v>
      </c>
      <c r="H103" s="63">
        <f>'דוח 132'!D103</f>
        <v>0</v>
      </c>
      <c r="I103" s="63">
        <f>'דוח 132'!C103</f>
        <v>0</v>
      </c>
      <c r="J103" s="63">
        <f>'דוח 132'!B103</f>
        <v>0</v>
      </c>
      <c r="K103" s="63">
        <f>'דוח 132'!A103</f>
        <v>0</v>
      </c>
    </row>
    <row r="104" spans="1:11" x14ac:dyDescent="0.2">
      <c r="A104" s="63">
        <f>'דוח 132'!K104</f>
        <v>12481</v>
      </c>
      <c r="B104" s="63">
        <f>'דוח 132'!J104</f>
        <v>17374</v>
      </c>
      <c r="C104" s="63" t="str">
        <f>'דוח 132'!I104</f>
        <v>הלוואות לעמיתים.</v>
      </c>
      <c r="D104" s="63">
        <f>'דוח 132'!H104</f>
        <v>0</v>
      </c>
      <c r="E104" s="63">
        <f>'דוח 132'!G104</f>
        <v>3.9379544063040998E-2</v>
      </c>
      <c r="F104" s="63">
        <f>'דוח 132'!F104</f>
        <v>3.9352846219080598E-2</v>
      </c>
      <c r="G104" s="63">
        <f>'דוח 132'!E104</f>
        <v>0</v>
      </c>
      <c r="H104" s="63">
        <f>'דוח 132'!D104</f>
        <v>0</v>
      </c>
      <c r="I104" s="63">
        <f>'דוח 132'!C104</f>
        <v>0</v>
      </c>
      <c r="J104" s="63">
        <f>'דוח 132'!B104</f>
        <v>0</v>
      </c>
      <c r="K104" s="63">
        <f>'דוח 132'!A104</f>
        <v>0</v>
      </c>
    </row>
    <row r="105" spans="1:11" x14ac:dyDescent="0.2">
      <c r="A105" s="63">
        <f>'דוח 132'!K105</f>
        <v>13594</v>
      </c>
      <c r="B105" s="63">
        <f>'דוח 132'!J105</f>
        <v>17374</v>
      </c>
      <c r="C105" s="63" t="str">
        <f>'דוח 132'!I105</f>
        <v>מט"ח וצמוד מט"ח</v>
      </c>
      <c r="D105" s="63">
        <f>'דוח 132'!H105</f>
        <v>2.4538677597735399</v>
      </c>
      <c r="E105" s="63">
        <f>'דוח 132'!G105</f>
        <v>2.2003749154486001</v>
      </c>
      <c r="F105" s="63">
        <f>'דוח 132'!F105</f>
        <v>2.1919753800392101</v>
      </c>
      <c r="G105" s="63">
        <f>'דוח 132'!E105</f>
        <v>0</v>
      </c>
      <c r="H105" s="63">
        <f>'דוח 132'!D105</f>
        <v>0</v>
      </c>
      <c r="I105" s="63">
        <f>'דוח 132'!C105</f>
        <v>0</v>
      </c>
      <c r="J105" s="63">
        <f>'דוח 132'!B105</f>
        <v>0</v>
      </c>
      <c r="K105" s="63">
        <f>'דוח 132'!A105</f>
        <v>0</v>
      </c>
    </row>
    <row r="106" spans="1:11" x14ac:dyDescent="0.2">
      <c r="A106" s="63">
        <f>'דוח 132'!K106</f>
        <v>15609</v>
      </c>
      <c r="B106" s="63">
        <f>'דוח 132'!J106</f>
        <v>17374</v>
      </c>
      <c r="C106" s="63" t="str">
        <f>'דוח 132'!I106</f>
        <v>אג"ח ממשלתי צמוד מט"ח סחיר (1022)</v>
      </c>
      <c r="D106" s="63">
        <f>'דוח 132'!H106</f>
        <v>0.697288466241059</v>
      </c>
      <c r="E106" s="63">
        <f>'דוח 132'!G106</f>
        <v>0.69368541610487999</v>
      </c>
      <c r="F106" s="63">
        <f>'דוח 132'!F106</f>
        <v>0.69053741636578603</v>
      </c>
      <c r="G106" s="63">
        <f>'דוח 132'!E106</f>
        <v>0</v>
      </c>
      <c r="H106" s="63">
        <f>'דוח 132'!D106</f>
        <v>0</v>
      </c>
      <c r="I106" s="63">
        <f>'דוח 132'!C106</f>
        <v>0</v>
      </c>
      <c r="J106" s="63">
        <f>'דוח 132'!B106</f>
        <v>0</v>
      </c>
      <c r="K106" s="63">
        <f>'דוח 132'!A106</f>
        <v>0</v>
      </c>
    </row>
    <row r="107" spans="1:11" x14ac:dyDescent="0.2">
      <c r="A107" s="63">
        <f>'דוח 132'!K107</f>
        <v>11524</v>
      </c>
      <c r="B107" s="63">
        <f>'דוח 132'!J107</f>
        <v>17374</v>
      </c>
      <c r="C107" s="63" t="str">
        <f>'דוח 132'!I107</f>
        <v xml:space="preserve"> אג"ח קונצרני בחו"ל </v>
      </c>
      <c r="D107" s="63">
        <f>'דוח 132'!H107</f>
        <v>2.9607859626006698</v>
      </c>
      <c r="E107" s="63">
        <f>'דוח 132'!G107</f>
        <v>0.89567075852555811</v>
      </c>
      <c r="F107" s="63">
        <f>'דוח 132'!F107</f>
        <v>0.89095024211245999</v>
      </c>
      <c r="G107" s="63">
        <f>'דוח 132'!E107</f>
        <v>0</v>
      </c>
      <c r="H107" s="63">
        <f>'דוח 132'!D107</f>
        <v>0</v>
      </c>
      <c r="I107" s="63">
        <f>'דוח 132'!C107</f>
        <v>0</v>
      </c>
      <c r="J107" s="63">
        <f>'דוח 132'!B107</f>
        <v>0</v>
      </c>
      <c r="K107" s="63">
        <f>'דוח 132'!A107</f>
        <v>0</v>
      </c>
    </row>
    <row r="108" spans="1:11" x14ac:dyDescent="0.2">
      <c r="A108" s="63">
        <f>'דוח 132'!K108</f>
        <v>15745</v>
      </c>
      <c r="B108" s="63">
        <f>'דוח 132'!J108</f>
        <v>17374</v>
      </c>
      <c r="C108" s="63" t="str">
        <f>'דוח 132'!I108</f>
        <v>סה"כ קונצרני צמוד מט"ח</v>
      </c>
      <c r="D108" s="63">
        <f>'דוח 132'!H108</f>
        <v>4.9901205831491104</v>
      </c>
      <c r="E108" s="63">
        <f>'דוח 132'!G108</f>
        <v>0.34026447201105797</v>
      </c>
      <c r="F108" s="63">
        <f>'דוח 132'!F108</f>
        <v>0.340719829349662</v>
      </c>
      <c r="G108" s="63">
        <f>'דוח 132'!E108</f>
        <v>0</v>
      </c>
      <c r="H108" s="63">
        <f>'דוח 132'!D108</f>
        <v>0</v>
      </c>
      <c r="I108" s="63">
        <f>'דוח 132'!C108</f>
        <v>0</v>
      </c>
      <c r="J108" s="63">
        <f>'דוח 132'!B108</f>
        <v>0</v>
      </c>
      <c r="K108" s="63">
        <f>'דוח 132'!A108</f>
        <v>0</v>
      </c>
    </row>
    <row r="109" spans="1:11" x14ac:dyDescent="0.2">
      <c r="A109" s="63">
        <f>'דוח 132'!K109</f>
        <v>15545</v>
      </c>
      <c r="B109" s="63">
        <f>'דוח 132'!J109</f>
        <v>17374</v>
      </c>
      <c r="C109" s="63" t="str">
        <f>'דוח 132'!I109</f>
        <v>הלוואה צמוד מט"ח</v>
      </c>
      <c r="D109" s="63">
        <f>'דוח 132'!H109</f>
        <v>38.448487386492104</v>
      </c>
      <c r="E109" s="63">
        <f>'דוח 132'!G109</f>
        <v>1.5944164113280899E-2</v>
      </c>
      <c r="F109" s="63">
        <f>'דוח 132'!F109</f>
        <v>1.4543301274452601E-2</v>
      </c>
      <c r="G109" s="63">
        <f>'דוח 132'!E109</f>
        <v>0</v>
      </c>
      <c r="H109" s="63">
        <f>'דוח 132'!D109</f>
        <v>0</v>
      </c>
      <c r="I109" s="63">
        <f>'דוח 132'!C109</f>
        <v>0</v>
      </c>
      <c r="J109" s="63">
        <f>'דוח 132'!B109</f>
        <v>0</v>
      </c>
      <c r="K109" s="63">
        <f>'דוח 132'!A109</f>
        <v>0</v>
      </c>
    </row>
    <row r="110" spans="1:11" x14ac:dyDescent="0.2">
      <c r="A110" s="63">
        <f>'דוח 132'!K110</f>
        <v>13595</v>
      </c>
      <c r="B110" s="63">
        <f>'דוח 132'!J110</f>
        <v>17374</v>
      </c>
      <c r="C110" s="63" t="str">
        <f>'דוח 132'!I110</f>
        <v>סה"כ מניות והמירים</v>
      </c>
      <c r="D110" s="63">
        <f>'דוח 132'!H110</f>
        <v>0</v>
      </c>
      <c r="E110" s="63">
        <f>'דוח 132'!G110</f>
        <v>12.525817620461002</v>
      </c>
      <c r="F110" s="63">
        <f>'דוח 132'!F110</f>
        <v>12.5591720963985</v>
      </c>
      <c r="G110" s="63">
        <f>'דוח 132'!E110</f>
        <v>0</v>
      </c>
      <c r="H110" s="63">
        <f>'דוח 132'!D110</f>
        <v>0</v>
      </c>
      <c r="I110" s="63">
        <f>'דוח 132'!C110</f>
        <v>0</v>
      </c>
      <c r="J110" s="63">
        <f>'דוח 132'!B110</f>
        <v>0</v>
      </c>
      <c r="K110" s="63">
        <f>'דוח 132'!A110</f>
        <v>0</v>
      </c>
    </row>
    <row r="111" spans="1:11" x14ac:dyDescent="0.2">
      <c r="A111" s="63">
        <f>'דוח 132'!K111</f>
        <v>15610</v>
      </c>
      <c r="B111" s="63">
        <f>'דוח 132'!J111</f>
        <v>17374</v>
      </c>
      <c r="C111" s="63" t="str">
        <f>'דוח 132'!I111</f>
        <v>נגזרים מתוך מניות והמירים</v>
      </c>
      <c r="D111" s="63">
        <f>'דוח 132'!H111</f>
        <v>0</v>
      </c>
      <c r="E111" s="63">
        <f>'דוח 132'!G111</f>
        <v>0</v>
      </c>
      <c r="F111" s="63">
        <f>'דוח 132'!F111</f>
        <v>0</v>
      </c>
      <c r="G111" s="63">
        <f>'דוח 132'!E111</f>
        <v>0</v>
      </c>
      <c r="H111" s="63">
        <f>'דוח 132'!D111</f>
        <v>0</v>
      </c>
      <c r="I111" s="63">
        <f>'דוח 132'!C111</f>
        <v>0</v>
      </c>
      <c r="J111" s="63">
        <f>'דוח 132'!B111</f>
        <v>0</v>
      </c>
      <c r="K111" s="63">
        <f>'דוח 132'!A111</f>
        <v>0</v>
      </c>
    </row>
    <row r="112" spans="1:11" x14ac:dyDescent="0.2">
      <c r="A112" s="63">
        <f>'דוח 132'!K112</f>
        <v>15611</v>
      </c>
      <c r="B112" s="63">
        <f>'דוח 132'!J112</f>
        <v>17374</v>
      </c>
      <c r="C112" s="63" t="str">
        <f>'דוח 132'!I112</f>
        <v>מניות והמירים בארץ</v>
      </c>
      <c r="D112" s="63">
        <f>'דוח 132'!H112</f>
        <v>0</v>
      </c>
      <c r="E112" s="63">
        <f>'דוח 132'!G112</f>
        <v>5.2574979210245996</v>
      </c>
      <c r="F112" s="63">
        <f>'דוח 132'!F112</f>
        <v>5.2624603496045292</v>
      </c>
      <c r="G112" s="63">
        <f>'דוח 132'!E112</f>
        <v>0</v>
      </c>
      <c r="H112" s="63">
        <f>'דוח 132'!D112</f>
        <v>0</v>
      </c>
      <c r="I112" s="63">
        <f>'דוח 132'!C112</f>
        <v>0</v>
      </c>
      <c r="J112" s="63">
        <f>'דוח 132'!B112</f>
        <v>0</v>
      </c>
      <c r="K112" s="63">
        <f>'דוח 132'!A112</f>
        <v>0</v>
      </c>
    </row>
    <row r="113" spans="1:11" x14ac:dyDescent="0.2">
      <c r="A113" s="63">
        <f>'דוח 132'!K113</f>
        <v>15608</v>
      </c>
      <c r="B113" s="63">
        <f>'דוח 132'!J113</f>
        <v>17374</v>
      </c>
      <c r="C113" s="63" t="str">
        <f>'דוח 132'!I113</f>
        <v>מניות חו"ל</v>
      </c>
      <c r="D113" s="63">
        <f>'דוח 132'!H113</f>
        <v>0</v>
      </c>
      <c r="E113" s="63">
        <f>'דוח 132'!G113</f>
        <v>7.0566928201199097</v>
      </c>
      <c r="F113" s="63">
        <f>'דוח 132'!F113</f>
        <v>7.0863331811907297</v>
      </c>
      <c r="G113" s="63">
        <f>'דוח 132'!E113</f>
        <v>0</v>
      </c>
      <c r="H113" s="63">
        <f>'דוח 132'!D113</f>
        <v>0</v>
      </c>
      <c r="I113" s="63">
        <f>'דוח 132'!C113</f>
        <v>0</v>
      </c>
      <c r="J113" s="63">
        <f>'דוח 132'!B113</f>
        <v>0</v>
      </c>
      <c r="K113" s="63">
        <f>'דוח 132'!A113</f>
        <v>0</v>
      </c>
    </row>
    <row r="114" spans="1:11" x14ac:dyDescent="0.2">
      <c r="A114" s="63">
        <f>'דוח 132'!K114</f>
        <v>15584</v>
      </c>
      <c r="B114" s="63">
        <f>'דוח 132'!J114</f>
        <v>17374</v>
      </c>
      <c r="C114" s="63" t="str">
        <f>'דוח 132'!I114</f>
        <v>נכסים אלטרנטיביים</v>
      </c>
      <c r="D114" s="63">
        <f>'דוח 132'!H114</f>
        <v>5.4687790884550901E-8</v>
      </c>
      <c r="E114" s="63">
        <f>'דוח 132'!G114</f>
        <v>4.3126977657713494</v>
      </c>
      <c r="F114" s="63">
        <f>'דוח 132'!F114</f>
        <v>4.2811003814218092</v>
      </c>
      <c r="G114" s="63">
        <f>'דוח 132'!E114</f>
        <v>0</v>
      </c>
      <c r="H114" s="63">
        <f>'דוח 132'!D114</f>
        <v>0</v>
      </c>
      <c r="I114" s="63">
        <f>'דוח 132'!C114</f>
        <v>0</v>
      </c>
      <c r="J114" s="63">
        <f>'דוח 132'!B114</f>
        <v>0</v>
      </c>
      <c r="K114" s="63">
        <f>'דוח 132'!A114</f>
        <v>0</v>
      </c>
    </row>
    <row r="115" spans="1:11" x14ac:dyDescent="0.2">
      <c r="A115" s="63">
        <f>'דוח 132'!K115</f>
        <v>17728</v>
      </c>
      <c r="B115" s="63">
        <f>'דוח 132'!J115</f>
        <v>17374</v>
      </c>
      <c r="C115" s="63" t="str">
        <f>'דוח 132'!I115</f>
        <v>נכסי נדל"ן</v>
      </c>
      <c r="D115" s="63">
        <f>'דוח 132'!H115</f>
        <v>0</v>
      </c>
      <c r="E115" s="63">
        <f>'דוח 132'!G115</f>
        <v>2.6264631524121498</v>
      </c>
      <c r="F115" s="63">
        <f>'דוח 132'!F115</f>
        <v>2.61145960224892</v>
      </c>
      <c r="G115" s="63">
        <f>'דוח 132'!E115</f>
        <v>0</v>
      </c>
      <c r="H115" s="63">
        <f>'דוח 132'!D115</f>
        <v>0</v>
      </c>
      <c r="I115" s="63">
        <f>'דוח 132'!C115</f>
        <v>0</v>
      </c>
      <c r="J115" s="63">
        <f>'דוח 132'!B115</f>
        <v>0</v>
      </c>
      <c r="K115" s="63">
        <f>'דוח 132'!A115</f>
        <v>0</v>
      </c>
    </row>
    <row r="116" spans="1:11" x14ac:dyDescent="0.2">
      <c r="A116" s="63">
        <f>'דוח 132'!K116</f>
        <v>15624</v>
      </c>
      <c r="B116" s="63">
        <f>'דוח 132'!J116</f>
        <v>17374</v>
      </c>
      <c r="C116" s="63" t="str">
        <f>'דוח 132'!I116</f>
        <v>נגזרים מתוך חשיפת מט"ח</v>
      </c>
      <c r="D116" s="63">
        <f>'דוח 132'!H116</f>
        <v>0</v>
      </c>
      <c r="E116" s="63">
        <f>'דוח 132'!G116</f>
        <v>-3.4947978164658595</v>
      </c>
      <c r="F116" s="63">
        <f>'דוח 132'!F116</f>
        <v>-3.4693236506892795</v>
      </c>
      <c r="G116" s="63">
        <f>'דוח 132'!E116</f>
        <v>0</v>
      </c>
      <c r="H116" s="63">
        <f>'דוח 132'!D116</f>
        <v>0</v>
      </c>
      <c r="I116" s="63">
        <f>'דוח 132'!C116</f>
        <v>0</v>
      </c>
      <c r="J116" s="63">
        <f>'דוח 132'!B116</f>
        <v>0</v>
      </c>
      <c r="K116" s="63">
        <f>'דוח 132'!A116</f>
        <v>0</v>
      </c>
    </row>
    <row r="117" spans="1:11" x14ac:dyDescent="0.2">
      <c r="A117" s="63">
        <f>'דוח 132'!K117</f>
        <v>15644</v>
      </c>
      <c r="B117" s="63">
        <f>'דוח 132'!J117</f>
        <v>17374</v>
      </c>
      <c r="C117" s="63" t="str">
        <f>'דוח 132'!I117</f>
        <v>סה"כ נזילות</v>
      </c>
      <c r="D117" s="63">
        <f>'דוח 132'!H117</f>
        <v>0</v>
      </c>
      <c r="E117" s="63">
        <f>'דוח 132'!G117</f>
        <v>2.67320481867857</v>
      </c>
      <c r="F117" s="63">
        <f>'דוח 132'!F117</f>
        <v>2.9320281728653197</v>
      </c>
      <c r="G117" s="63">
        <f>'דוח 132'!E117</f>
        <v>0</v>
      </c>
      <c r="H117" s="63">
        <f>'דוח 132'!D117</f>
        <v>0</v>
      </c>
      <c r="I117" s="63">
        <f>'דוח 132'!C117</f>
        <v>0</v>
      </c>
      <c r="J117" s="63">
        <f>'דוח 132'!B117</f>
        <v>0</v>
      </c>
      <c r="K117" s="63">
        <f>'דוח 132'!A117</f>
        <v>0</v>
      </c>
    </row>
    <row r="118" spans="1:11" x14ac:dyDescent="0.2">
      <c r="A118" s="63">
        <f>'דוח 132'!K118</f>
        <v>15704</v>
      </c>
      <c r="B118" s="63">
        <f>'דוח 132'!J118</f>
        <v>17374</v>
      </c>
      <c r="C118" s="63" t="str">
        <f>'דוח 132'!I118</f>
        <v xml:space="preserve">סה"כ קונצרני והלוואות </v>
      </c>
      <c r="D118" s="63">
        <f>'דוח 132'!H118</f>
        <v>3.8418476395406</v>
      </c>
      <c r="E118" s="63">
        <f>'דוח 132'!G118</f>
        <v>20.627815814763498</v>
      </c>
      <c r="F118" s="63">
        <f>'דוח 132'!F118</f>
        <v>20.439703123778497</v>
      </c>
      <c r="G118" s="63">
        <f>'דוח 132'!E118</f>
        <v>0</v>
      </c>
      <c r="H118" s="63">
        <f>'דוח 132'!D118</f>
        <v>0</v>
      </c>
      <c r="I118" s="63">
        <f>'דוח 132'!C118</f>
        <v>0</v>
      </c>
      <c r="J118" s="63">
        <f>'דוח 132'!B118</f>
        <v>0</v>
      </c>
      <c r="K118" s="63">
        <f>'דוח 132'!A118</f>
        <v>0</v>
      </c>
    </row>
    <row r="119" spans="1:11" x14ac:dyDescent="0.2">
      <c r="A119" s="63">
        <f>'דוח 132'!K119</f>
        <v>15749</v>
      </c>
      <c r="B119" s="63">
        <f>'דוח 132'!J119</f>
        <v>17374</v>
      </c>
      <c r="C119" s="63" t="str">
        <f>'דוח 132'!I119</f>
        <v>סה"כ לא סחירים</v>
      </c>
      <c r="D119" s="63">
        <f>'דוח 132'!H119</f>
        <v>6.3696635976015799</v>
      </c>
      <c r="E119" s="63">
        <f>'דוח 132'!G119</f>
        <v>50.901101809836696</v>
      </c>
      <c r="F119" s="63">
        <f>'דוח 132'!F119</f>
        <v>50.679895709124693</v>
      </c>
      <c r="G119" s="63">
        <f>'דוח 132'!E119</f>
        <v>0</v>
      </c>
      <c r="H119" s="63">
        <f>'דוח 132'!D119</f>
        <v>0</v>
      </c>
      <c r="I119" s="63">
        <f>'דוח 132'!C119</f>
        <v>0</v>
      </c>
      <c r="J119" s="63">
        <f>'דוח 132'!B119</f>
        <v>0</v>
      </c>
      <c r="K119" s="63">
        <f>'דוח 132'!A119</f>
        <v>0</v>
      </c>
    </row>
    <row r="120" spans="1:11" x14ac:dyDescent="0.2">
      <c r="A120" s="63">
        <f>'דוח 132'!K120</f>
        <v>11258</v>
      </c>
      <c r="B120" s="63">
        <f>'דוח 132'!J120</f>
        <v>17374</v>
      </c>
      <c r="C120" s="63" t="str">
        <f>'דוח 132'!I120</f>
        <v>כל נכסי הקופה</v>
      </c>
      <c r="D120" s="63">
        <f>'דוח 132'!H120</f>
        <v>5.8444286286362095</v>
      </c>
      <c r="E120" s="63">
        <f>'דוח 132'!G120</f>
        <v>100</v>
      </c>
      <c r="F120" s="63">
        <f>'דוח 132'!F120</f>
        <v>99.999999999999901</v>
      </c>
      <c r="G120" s="63">
        <f>'דוח 132'!E120</f>
        <v>0</v>
      </c>
      <c r="H120" s="63">
        <f>'דוח 132'!D120</f>
        <v>0</v>
      </c>
      <c r="I120" s="63">
        <f>'דוח 132'!C120</f>
        <v>0</v>
      </c>
      <c r="J120" s="63">
        <f>'דוח 132'!B120</f>
        <v>0</v>
      </c>
      <c r="K120" s="63">
        <f>'דוח 132'!A120</f>
        <v>0</v>
      </c>
    </row>
    <row r="121" spans="1:11" x14ac:dyDescent="0.2">
      <c r="A121" s="63">
        <f>'דוח 132'!K121</f>
        <v>15705</v>
      </c>
      <c r="B121" s="63">
        <f>'דוח 132'!J121</f>
        <v>17374</v>
      </c>
      <c r="C121" s="63" t="str">
        <f>'דוח 132'!I121</f>
        <v>סה"כ ממשלתי</v>
      </c>
      <c r="D121" s="63">
        <f>'דוח 132'!H121</f>
        <v>8.869050586750129</v>
      </c>
      <c r="E121" s="63">
        <f>'דוח 132'!G121</f>
        <v>56.9993931982685</v>
      </c>
      <c r="F121" s="63">
        <f>'דוח 132'!F121</f>
        <v>56.941370713772002</v>
      </c>
      <c r="G121" s="63">
        <f>'דוח 132'!E121</f>
        <v>0</v>
      </c>
      <c r="H121" s="63">
        <f>'דוח 132'!D121</f>
        <v>0</v>
      </c>
      <c r="I121" s="63">
        <f>'דוח 132'!C121</f>
        <v>0</v>
      </c>
      <c r="J121" s="63">
        <f>'דוח 132'!B121</f>
        <v>0</v>
      </c>
      <c r="K121" s="63">
        <f>'דוח 132'!A121</f>
        <v>0</v>
      </c>
    </row>
    <row r="122" spans="1:11" x14ac:dyDescent="0.2">
      <c r="A122" s="63">
        <f>'דוח 132'!K122</f>
        <v>16144</v>
      </c>
      <c r="B122" s="63">
        <f>'דוח 132'!J122</f>
        <v>17374</v>
      </c>
      <c r="C122" s="63" t="str">
        <f>'דוח 132'!I122</f>
        <v>סך חשיפת מט"ח</v>
      </c>
      <c r="D122" s="63">
        <f>'דוח 132'!H122</f>
        <v>0.31401006805978698</v>
      </c>
      <c r="E122" s="63">
        <f>'דוח 132'!G122</f>
        <v>11.065033741233899</v>
      </c>
      <c r="F122" s="63">
        <f>'דוח 132'!F122</f>
        <v>11.039183132185599</v>
      </c>
      <c r="G122" s="63">
        <f>'דוח 132'!E122</f>
        <v>0</v>
      </c>
      <c r="H122" s="63">
        <f>'דוח 132'!D122</f>
        <v>0</v>
      </c>
      <c r="I122" s="63">
        <f>'דוח 132'!C122</f>
        <v>0</v>
      </c>
      <c r="J122" s="63">
        <f>'דוח 132'!B122</f>
        <v>0</v>
      </c>
      <c r="K122" s="63">
        <f>'דוח 132'!A122</f>
        <v>0</v>
      </c>
    </row>
    <row r="123" spans="1:11" x14ac:dyDescent="0.2">
      <c r="A123" s="63">
        <f>'דוח 132'!K123</f>
        <v>12755</v>
      </c>
      <c r="B123" s="63">
        <f>'דוח 132'!J123</f>
        <v>17374</v>
      </c>
      <c r="C123" s="63" t="str">
        <f>'דוח 132'!I123</f>
        <v xml:space="preserve">נזילות מט"ח </v>
      </c>
      <c r="D123" s="63">
        <f>'דוח 132'!H123</f>
        <v>0</v>
      </c>
      <c r="E123" s="63">
        <f>'דוח 132'!G123</f>
        <v>0.25481010469381898</v>
      </c>
      <c r="F123" s="63">
        <f>'דוח 132'!F123</f>
        <v>0.25522459093684302</v>
      </c>
      <c r="G123" s="63">
        <f>'דוח 132'!E123</f>
        <v>0</v>
      </c>
      <c r="H123" s="63">
        <f>'דוח 132'!D123</f>
        <v>0</v>
      </c>
      <c r="I123" s="63">
        <f>'דוח 132'!C123</f>
        <v>0</v>
      </c>
      <c r="J123" s="63">
        <f>'דוח 132'!B123</f>
        <v>0</v>
      </c>
      <c r="K123" s="63">
        <f>'דוח 132'!A123</f>
        <v>0</v>
      </c>
    </row>
    <row r="124" spans="1:11" x14ac:dyDescent="0.2">
      <c r="A124" s="63">
        <f>'דוח 132'!K124</f>
        <v>12359</v>
      </c>
      <c r="B124" s="63">
        <f>'דוח 132'!J124</f>
        <v>17374</v>
      </c>
      <c r="C124" s="63" t="str">
        <f>'דוח 132'!I124</f>
        <v xml:space="preserve">קונצרני לא סחיר צמוד מדד </v>
      </c>
      <c r="D124" s="63">
        <f>'דוח 132'!H124</f>
        <v>4.2659804509027897</v>
      </c>
      <c r="E124" s="63">
        <f>'דוח 132'!G124</f>
        <v>2.02854243542764</v>
      </c>
      <c r="F124" s="63">
        <f>'דוח 132'!F124</f>
        <v>1.8819198102227899</v>
      </c>
      <c r="G124" s="63">
        <f>'דוח 132'!E124</f>
        <v>0</v>
      </c>
      <c r="H124" s="63">
        <f>'דוח 132'!D124</f>
        <v>0</v>
      </c>
      <c r="I124" s="63">
        <f>'דוח 132'!C124</f>
        <v>0</v>
      </c>
      <c r="J124" s="63">
        <f>'דוח 132'!B124</f>
        <v>0</v>
      </c>
      <c r="K124" s="63">
        <f>'דוח 132'!A124</f>
        <v>0</v>
      </c>
    </row>
    <row r="125" spans="1:11" x14ac:dyDescent="0.2">
      <c r="A125" s="63">
        <f>'דוח 132'!K125</f>
        <v>0</v>
      </c>
      <c r="B125" s="63">
        <f>'דוח 132'!J125</f>
        <v>0</v>
      </c>
      <c r="C125" s="63">
        <f>'דוח 132'!I125</f>
        <v>0</v>
      </c>
      <c r="D125" s="63">
        <f>'דוח 132'!H125</f>
        <v>0</v>
      </c>
      <c r="E125" s="63">
        <f>'דוח 132'!G125</f>
        <v>0</v>
      </c>
      <c r="F125" s="63">
        <f>'דוח 132'!F125</f>
        <v>0</v>
      </c>
      <c r="G125" s="63">
        <f>'דוח 132'!E125</f>
        <v>0</v>
      </c>
      <c r="H125" s="63">
        <f>'דוח 132'!D125</f>
        <v>0</v>
      </c>
      <c r="I125" s="63">
        <f>'דוח 132'!C125</f>
        <v>0</v>
      </c>
      <c r="J125" s="63">
        <f>'דוח 132'!B125</f>
        <v>0</v>
      </c>
      <c r="K125" s="63">
        <f>'דוח 132'!A125</f>
        <v>0</v>
      </c>
    </row>
    <row r="126" spans="1:11" x14ac:dyDescent="0.2">
      <c r="A126" s="63" t="str">
        <f>'דוח 132'!K126</f>
        <v>קוד קבוצה</v>
      </c>
      <c r="B126" s="63" t="str">
        <f>'דוח 132'!J126</f>
        <v>קוד קופה</v>
      </c>
      <c r="C126" s="63">
        <f>'דוח 132'!I126</f>
        <v>0</v>
      </c>
      <c r="D126" s="63" t="str">
        <f>'דוח 132'!H126</f>
        <v>18966  קרן  הע"ל עמיתי ביניים</v>
      </c>
      <c r="E126" s="63">
        <f>'דוח 132'!G126</f>
        <v>0</v>
      </c>
      <c r="F126" s="63">
        <f>'דוח 132'!F126</f>
        <v>0</v>
      </c>
      <c r="G126" s="63">
        <f>'דוח 132'!E126</f>
        <v>0</v>
      </c>
      <c r="H126" s="63">
        <f>'דוח 132'!D126</f>
        <v>0</v>
      </c>
      <c r="I126" s="63">
        <f>'דוח 132'!C126</f>
        <v>0</v>
      </c>
      <c r="J126" s="63">
        <f>'דוח 132'!B126</f>
        <v>0</v>
      </c>
      <c r="K126" s="63">
        <f>'דוח 132'!A126</f>
        <v>0</v>
      </c>
    </row>
    <row r="127" spans="1:11" x14ac:dyDescent="0.2">
      <c r="A127" s="63">
        <f>'דוח 132'!K127</f>
        <v>0</v>
      </c>
      <c r="B127" s="63">
        <f>'דוח 132'!J127</f>
        <v>0</v>
      </c>
      <c r="C127" s="63">
        <f>'דוח 132'!I127</f>
        <v>0</v>
      </c>
      <c r="D127" s="63">
        <f>'דוח 132'!H127</f>
        <v>0</v>
      </c>
      <c r="E127" s="63">
        <f>'דוח 132'!G127</f>
        <v>0</v>
      </c>
      <c r="F127" s="63" t="str">
        <f>'דוח 132'!F127</f>
        <v>שווי קופה באשח  739,196.29</v>
      </c>
      <c r="G127" s="63">
        <f>'דוח 132'!E127</f>
        <v>0</v>
      </c>
      <c r="H127" s="63">
        <f>'דוח 132'!D127</f>
        <v>0</v>
      </c>
      <c r="I127" s="63">
        <f>'דוח 132'!C127</f>
        <v>0</v>
      </c>
      <c r="J127" s="63">
        <f>'דוח 132'!B127</f>
        <v>0</v>
      </c>
      <c r="K127" s="63">
        <f>'דוח 132'!A127</f>
        <v>0</v>
      </c>
    </row>
    <row r="128" spans="1:11" x14ac:dyDescent="0.2">
      <c r="A128" s="63">
        <f>'דוח 132'!K128</f>
        <v>0</v>
      </c>
      <c r="B128" s="63">
        <f>'דוח 132'!J128</f>
        <v>0</v>
      </c>
      <c r="C128" s="63" t="str">
        <f>'דוח 132'!I128</f>
        <v>תאור קבוצה</v>
      </c>
      <c r="D128" s="63" t="str">
        <f>'דוח 132'!H128</f>
        <v>מח"מ</v>
      </c>
      <c r="E128" s="63" t="str">
        <f>'דוח 132'!G128</f>
        <v>חשיפה</v>
      </c>
      <c r="F128" s="63" t="str">
        <f>'דוח 132'!F128</f>
        <v>חשיפה</v>
      </c>
      <c r="G128" s="63">
        <f>'דוח 132'!E128</f>
        <v>0</v>
      </c>
      <c r="H128" s="63" t="str">
        <f>'דוח 132'!D128</f>
        <v>חשיפה</v>
      </c>
      <c r="I128" s="63">
        <f>'דוח 132'!C128</f>
        <v>0</v>
      </c>
      <c r="J128" s="63" t="str">
        <f>'דוח 132'!B128</f>
        <v>מח"מ</v>
      </c>
      <c r="K128" s="63">
        <f>'דוח 132'!A128</f>
        <v>0</v>
      </c>
    </row>
    <row r="129" spans="1:11" x14ac:dyDescent="0.2">
      <c r="A129" s="63">
        <f>'דוח 132'!K129</f>
        <v>0</v>
      </c>
      <c r="B129" s="63">
        <f>'דוח 132'!J129</f>
        <v>0</v>
      </c>
      <c r="C129" s="63">
        <f>'דוח 132'!I129</f>
        <v>0</v>
      </c>
      <c r="D129" s="63">
        <f>'דוח 132'!H129</f>
        <v>0</v>
      </c>
      <c r="E129" s="63" t="str">
        <f>'דוח 132'!G129</f>
        <v>30/12/18</v>
      </c>
      <c r="F129" s="63" t="str">
        <f>'דוח 132'!F129</f>
        <v>31/12/18</v>
      </c>
      <c r="G129" s="63" t="str">
        <f>'דוח 132'!E129</f>
        <v>מינ'</v>
      </c>
      <c r="H129" s="63" t="str">
        <f>'דוח 132'!D129</f>
        <v>מקס'</v>
      </c>
      <c r="I129" s="63" t="str">
        <f>'דוח 132'!C129</f>
        <v>מינ'</v>
      </c>
      <c r="J129" s="63" t="str">
        <f>'דוח 132'!B129</f>
        <v>מקס'</v>
      </c>
      <c r="K129" s="63">
        <f>'דוח 132'!A129</f>
        <v>0</v>
      </c>
    </row>
    <row r="130" spans="1:11" x14ac:dyDescent="0.2">
      <c r="A130" s="63">
        <f>'דוח 132'!K130</f>
        <v>13591</v>
      </c>
      <c r="B130" s="63">
        <f>'דוח 132'!J130</f>
        <v>18966</v>
      </c>
      <c r="C130" s="63" t="str">
        <f>'דוח 132'!I130</f>
        <v xml:space="preserve">צמוד מדד (כולל מיועדות) </v>
      </c>
      <c r="D130" s="63">
        <f>'דוח 132'!H130</f>
        <v>7.9160464009985096</v>
      </c>
      <c r="E130" s="63">
        <f>'דוח 132'!G130</f>
        <v>68.965606114975699</v>
      </c>
      <c r="F130" s="63">
        <f>'דוח 132'!F130</f>
        <v>68.920569269729</v>
      </c>
      <c r="G130" s="63">
        <f>'דוח 132'!E130</f>
        <v>0</v>
      </c>
      <c r="H130" s="63">
        <f>'דוח 132'!D130</f>
        <v>0</v>
      </c>
      <c r="I130" s="63">
        <f>'דוח 132'!C130</f>
        <v>7</v>
      </c>
      <c r="J130" s="63">
        <f>'דוח 132'!B130</f>
        <v>9</v>
      </c>
      <c r="K130" s="63">
        <f>'דוח 132'!A130</f>
        <v>0</v>
      </c>
    </row>
    <row r="131" spans="1:11" x14ac:dyDescent="0.2">
      <c r="A131" s="63">
        <f>'דוח 132'!K131</f>
        <v>19967</v>
      </c>
      <c r="B131" s="63">
        <f>'דוח 132'!J131</f>
        <v>18966</v>
      </c>
      <c r="C131" s="63" t="str">
        <f>'דוח 132'!I131</f>
        <v>צמוד מדד ללא מיועדות</v>
      </c>
      <c r="D131" s="63">
        <f>'דוח 132'!H131</f>
        <v>7.2404999183857699</v>
      </c>
      <c r="E131" s="63">
        <f>'דוח 132'!G131</f>
        <v>32.086146455440598</v>
      </c>
      <c r="F131" s="63">
        <f>'דוח 132'!F131</f>
        <v>32.054706463933201</v>
      </c>
      <c r="G131" s="63">
        <f>'דוח 132'!E131</f>
        <v>0</v>
      </c>
      <c r="H131" s="63">
        <f>'דוח 132'!D131</f>
        <v>0</v>
      </c>
      <c r="I131" s="63">
        <f>'דוח 132'!C131</f>
        <v>0</v>
      </c>
      <c r="J131" s="63">
        <f>'דוח 132'!B131</f>
        <v>0</v>
      </c>
      <c r="K131" s="63">
        <f>'דוח 132'!A131</f>
        <v>0</v>
      </c>
    </row>
    <row r="132" spans="1:11" x14ac:dyDescent="0.2">
      <c r="A132" s="63">
        <f>'דוח 132'!K132</f>
        <v>15744</v>
      </c>
      <c r="B132" s="63">
        <f>'דוח 132'!J132</f>
        <v>18966</v>
      </c>
      <c r="C132" s="63" t="str">
        <f>'דוח 132'!I132</f>
        <v xml:space="preserve">סה"כ ממשלתי צמוד מדד כולל מיועדות </v>
      </c>
      <c r="D132" s="63">
        <f>'דוח 132'!H132</f>
        <v>9.3899982895084406</v>
      </c>
      <c r="E132" s="63">
        <f>'דוח 132'!G132</f>
        <v>51.697043499012096</v>
      </c>
      <c r="F132" s="63">
        <f>'דוח 132'!F132</f>
        <v>51.654793889452698</v>
      </c>
      <c r="G132" s="63">
        <f>'דוח 132'!E132</f>
        <v>0</v>
      </c>
      <c r="H132" s="63">
        <f>'דוח 132'!D132</f>
        <v>0</v>
      </c>
      <c r="I132" s="63">
        <f>'דוח 132'!C132</f>
        <v>0</v>
      </c>
      <c r="J132" s="63">
        <f>'דוח 132'!B132</f>
        <v>0</v>
      </c>
      <c r="K132" s="63">
        <f>'דוח 132'!A132</f>
        <v>0</v>
      </c>
    </row>
    <row r="133" spans="1:11" x14ac:dyDescent="0.2">
      <c r="A133" s="63">
        <f>'דוח 132'!K133</f>
        <v>13462</v>
      </c>
      <c r="B133" s="63">
        <f>'דוח 132'!J133</f>
        <v>18966</v>
      </c>
      <c r="C133" s="63" t="str">
        <f>'דוח 132'!I133</f>
        <v xml:space="preserve">קונצרני סחיר צמוד מדד </v>
      </c>
      <c r="D133" s="63">
        <f>'דוח 132'!H133</f>
        <v>3.0755346285490996</v>
      </c>
      <c r="E133" s="63">
        <f>'דוח 132'!G133</f>
        <v>12.749656849374899</v>
      </c>
      <c r="F133" s="63">
        <f>'דוח 132'!F133</f>
        <v>12.727538296293998</v>
      </c>
      <c r="G133" s="63">
        <f>'דוח 132'!E133</f>
        <v>0</v>
      </c>
      <c r="H133" s="63">
        <f>'דוח 132'!D133</f>
        <v>0</v>
      </c>
      <c r="I133" s="63">
        <f>'דוח 132'!C133</f>
        <v>0</v>
      </c>
      <c r="J133" s="63">
        <f>'דוח 132'!B133</f>
        <v>0</v>
      </c>
      <c r="K133" s="63">
        <f>'דוח 132'!A133</f>
        <v>0</v>
      </c>
    </row>
    <row r="134" spans="1:11" x14ac:dyDescent="0.2">
      <c r="A134" s="63">
        <f>'דוח 132'!K134</f>
        <v>15544</v>
      </c>
      <c r="B134" s="63">
        <f>'דוח 132'!J134</f>
        <v>18966</v>
      </c>
      <c r="C134" s="63" t="str">
        <f>'דוח 132'!I134</f>
        <v>הלוואה צמוד מדד</v>
      </c>
      <c r="D134" s="63">
        <f>'דוח 132'!H134</f>
        <v>5.1152155366737198</v>
      </c>
      <c r="E134" s="63">
        <f>'דוח 132'!G134</f>
        <v>2.3149549177595699</v>
      </c>
      <c r="F134" s="63">
        <f>'דוח 132'!F134</f>
        <v>2.3280360992767601</v>
      </c>
      <c r="G134" s="63">
        <f>'דוח 132'!E134</f>
        <v>0</v>
      </c>
      <c r="H134" s="63">
        <f>'דוח 132'!D134</f>
        <v>0</v>
      </c>
      <c r="I134" s="63">
        <f>'דוח 132'!C134</f>
        <v>0</v>
      </c>
      <c r="J134" s="63">
        <f>'דוח 132'!B134</f>
        <v>0</v>
      </c>
      <c r="K134" s="63">
        <f>'דוח 132'!A134</f>
        <v>0</v>
      </c>
    </row>
    <row r="135" spans="1:11" x14ac:dyDescent="0.2">
      <c r="A135" s="63">
        <f>'דוח 132'!K135</f>
        <v>12978</v>
      </c>
      <c r="B135" s="63">
        <f>'דוח 132'!J135</f>
        <v>18966</v>
      </c>
      <c r="C135" s="63" t="str">
        <f>'דוח 132'!I135</f>
        <v xml:space="preserve">פקדונות לא סחירים </v>
      </c>
      <c r="D135" s="63">
        <f>'דוח 132'!H135</f>
        <v>4.6000000000000005</v>
      </c>
      <c r="E135" s="63">
        <f>'דוח 132'!G135</f>
        <v>0.19354513163765702</v>
      </c>
      <c r="F135" s="63">
        <f>'דוח 132'!F135</f>
        <v>0.19415817037401401</v>
      </c>
      <c r="G135" s="63">
        <f>'דוח 132'!E135</f>
        <v>0</v>
      </c>
      <c r="H135" s="63">
        <f>'דוח 132'!D135</f>
        <v>0</v>
      </c>
      <c r="I135" s="63">
        <f>'דוח 132'!C135</f>
        <v>0</v>
      </c>
      <c r="J135" s="63">
        <f>'דוח 132'!B135</f>
        <v>0</v>
      </c>
      <c r="K135" s="63">
        <f>'דוח 132'!A135</f>
        <v>0</v>
      </c>
    </row>
    <row r="136" spans="1:11" x14ac:dyDescent="0.2">
      <c r="A136" s="63">
        <f>'דוח 132'!K136</f>
        <v>17726</v>
      </c>
      <c r="B136" s="63">
        <f>'דוח 132'!J136</f>
        <v>18966</v>
      </c>
      <c r="C136" s="63" t="str">
        <f>'דוח 132'!I136</f>
        <v>לא צמוד כולל נזילות</v>
      </c>
      <c r="D136" s="63">
        <f>'דוח 132'!H136</f>
        <v>4.2999423286913094</v>
      </c>
      <c r="E136" s="63">
        <f>'דוח 132'!G136</f>
        <v>10.220641931509599</v>
      </c>
      <c r="F136" s="63">
        <f>'דוח 132'!F136</f>
        <v>10.300702271222399</v>
      </c>
      <c r="G136" s="63">
        <f>'דוח 132'!E136</f>
        <v>0</v>
      </c>
      <c r="H136" s="63">
        <f>'דוח 132'!D136</f>
        <v>0</v>
      </c>
      <c r="I136" s="63">
        <f>'דוח 132'!C136</f>
        <v>4</v>
      </c>
      <c r="J136" s="63">
        <f>'דוח 132'!B136</f>
        <v>7</v>
      </c>
      <c r="K136" s="63">
        <f>'דוח 132'!A136</f>
        <v>0</v>
      </c>
    </row>
    <row r="137" spans="1:11" x14ac:dyDescent="0.2">
      <c r="A137" s="63">
        <f>'דוח 132'!K137</f>
        <v>17727</v>
      </c>
      <c r="B137" s="63">
        <f>'דוח 132'!J137</f>
        <v>18966</v>
      </c>
      <c r="C137" s="63" t="str">
        <f>'דוח 132'!I137</f>
        <v>עו"ש ש"ח</v>
      </c>
      <c r="D137" s="63">
        <f>'דוח 132'!H137</f>
        <v>0</v>
      </c>
      <c r="E137" s="63">
        <f>'דוח 132'!G137</f>
        <v>5.0847370786529398</v>
      </c>
      <c r="F137" s="63">
        <f>'דוח 132'!F137</f>
        <v>5.1730739396014194</v>
      </c>
      <c r="G137" s="63">
        <f>'דוח 132'!E137</f>
        <v>0</v>
      </c>
      <c r="H137" s="63">
        <f>'דוח 132'!D137</f>
        <v>0</v>
      </c>
      <c r="I137" s="63">
        <f>'דוח 132'!C137</f>
        <v>0</v>
      </c>
      <c r="J137" s="63">
        <f>'דוח 132'!B137</f>
        <v>0</v>
      </c>
      <c r="K137" s="63">
        <f>'דוח 132'!A137</f>
        <v>0</v>
      </c>
    </row>
    <row r="138" spans="1:11" x14ac:dyDescent="0.2">
      <c r="A138" s="63">
        <f>'דוח 132'!K138</f>
        <v>13592</v>
      </c>
      <c r="B138" s="63">
        <f>'דוח 132'!J138</f>
        <v>18966</v>
      </c>
      <c r="C138" s="63" t="str">
        <f>'דוח 132'!I138</f>
        <v xml:space="preserve">לא צמוד - לא כולל נזילות </v>
      </c>
      <c r="D138" s="63">
        <f>'דוח 132'!H138</f>
        <v>8.6379945750229297</v>
      </c>
      <c r="E138" s="63">
        <f>'דוח 132'!G138</f>
        <v>5.1359048528566502</v>
      </c>
      <c r="F138" s="63">
        <f>'דוח 132'!F138</f>
        <v>5.1276283316209597</v>
      </c>
      <c r="G138" s="63">
        <f>'דוח 132'!E138</f>
        <v>0</v>
      </c>
      <c r="H138" s="63">
        <f>'דוח 132'!D138</f>
        <v>0</v>
      </c>
      <c r="I138" s="63">
        <f>'דוח 132'!C138</f>
        <v>0</v>
      </c>
      <c r="J138" s="63">
        <f>'דוח 132'!B138</f>
        <v>0</v>
      </c>
      <c r="K138" s="63">
        <f>'דוח 132'!A138</f>
        <v>0</v>
      </c>
    </row>
    <row r="139" spans="1:11" x14ac:dyDescent="0.2">
      <c r="A139" s="63">
        <f>'דוח 132'!K139</f>
        <v>11566</v>
      </c>
      <c r="B139" s="63">
        <f>'דוח 132'!J139</f>
        <v>18966</v>
      </c>
      <c r="C139" s="63" t="str">
        <f>'דוח 132'!I139</f>
        <v>מק"מ</v>
      </c>
      <c r="D139" s="63">
        <f>'דוח 132'!H139</f>
        <v>0.294764591387283</v>
      </c>
      <c r="E139" s="63">
        <f>'דוח 132'!G139</f>
        <v>0.22811294443323601</v>
      </c>
      <c r="F139" s="63">
        <f>'דוח 132'!F139</f>
        <v>0.228012046809043</v>
      </c>
      <c r="G139" s="63">
        <f>'דוח 132'!E139</f>
        <v>0</v>
      </c>
      <c r="H139" s="63">
        <f>'דוח 132'!D139</f>
        <v>0</v>
      </c>
      <c r="I139" s="63">
        <f>'דוח 132'!C139</f>
        <v>0</v>
      </c>
      <c r="J139" s="63">
        <f>'דוח 132'!B139</f>
        <v>0</v>
      </c>
      <c r="K139" s="63">
        <f>'דוח 132'!A139</f>
        <v>0</v>
      </c>
    </row>
    <row r="140" spans="1:11" x14ac:dyDescent="0.2">
      <c r="A140" s="63">
        <f>'דוח 132'!K140</f>
        <v>13419</v>
      </c>
      <c r="B140" s="63">
        <f>'דוח 132'!J140</f>
        <v>18966</v>
      </c>
      <c r="C140" s="63" t="str">
        <f>'דוח 132'!I140</f>
        <v>ממשלתי  לא צמוד (שחר)</v>
      </c>
      <c r="D140" s="63">
        <f>'דוח 132'!H140</f>
        <v>11.865825623574599</v>
      </c>
      <c r="E140" s="63">
        <f>'דוח 132'!G140</f>
        <v>2.6510389628527098</v>
      </c>
      <c r="F140" s="63">
        <f>'דוח 132'!F140</f>
        <v>2.6452435283282698</v>
      </c>
      <c r="G140" s="63">
        <f>'דוח 132'!E140</f>
        <v>0</v>
      </c>
      <c r="H140" s="63">
        <f>'דוח 132'!D140</f>
        <v>0</v>
      </c>
      <c r="I140" s="63">
        <f>'דוח 132'!C140</f>
        <v>0</v>
      </c>
      <c r="J140" s="63">
        <f>'דוח 132'!B140</f>
        <v>0</v>
      </c>
      <c r="K140" s="63">
        <f>'דוח 132'!A140</f>
        <v>0</v>
      </c>
    </row>
    <row r="141" spans="1:11" x14ac:dyDescent="0.2">
      <c r="A141" s="63">
        <f>'דוח 132'!K141</f>
        <v>11568</v>
      </c>
      <c r="B141" s="63">
        <f>'דוח 132'!J141</f>
        <v>18966</v>
      </c>
      <c r="C141" s="63" t="str">
        <f>'דוח 132'!I141</f>
        <v>אג"ח ממשלתי לא צמוד ריבית משתנה-"גילון"</v>
      </c>
      <c r="D141" s="63">
        <f>'דוח 132'!H141</f>
        <v>0</v>
      </c>
      <c r="E141" s="63">
        <f>'דוח 132'!G141</f>
        <v>0</v>
      </c>
      <c r="F141" s="63">
        <f>'דוח 132'!F141</f>
        <v>0</v>
      </c>
      <c r="G141" s="63">
        <f>'דוח 132'!E141</f>
        <v>0</v>
      </c>
      <c r="H141" s="63">
        <f>'דוח 132'!D141</f>
        <v>0</v>
      </c>
      <c r="I141" s="63">
        <f>'דוח 132'!C141</f>
        <v>0</v>
      </c>
      <c r="J141" s="63">
        <f>'דוח 132'!B141</f>
        <v>0</v>
      </c>
      <c r="K141" s="63">
        <f>'דוח 132'!A141</f>
        <v>0</v>
      </c>
    </row>
    <row r="142" spans="1:11" x14ac:dyDescent="0.2">
      <c r="A142" s="63">
        <f>'דוח 132'!K142</f>
        <v>12479</v>
      </c>
      <c r="B142" s="63">
        <f>'דוח 132'!J142</f>
        <v>18966</v>
      </c>
      <c r="C142" s="63" t="str">
        <f>'דוח 132'!I142</f>
        <v>קונצרני ריבית קבועה</v>
      </c>
      <c r="D142" s="63">
        <f>'דוח 132'!H142</f>
        <v>5.2281655669108398</v>
      </c>
      <c r="E142" s="63">
        <f>'דוח 132'!G142</f>
        <v>1.1806913622819999</v>
      </c>
      <c r="F142" s="63">
        <f>'דוח 132'!F142</f>
        <v>1.1843066422905899</v>
      </c>
      <c r="G142" s="63">
        <f>'דוח 132'!E142</f>
        <v>0</v>
      </c>
      <c r="H142" s="63">
        <f>'דוח 132'!D142</f>
        <v>0</v>
      </c>
      <c r="I142" s="63">
        <f>'דוח 132'!C142</f>
        <v>0</v>
      </c>
      <c r="J142" s="63">
        <f>'דוח 132'!B142</f>
        <v>0</v>
      </c>
      <c r="K142" s="63">
        <f>'דוח 132'!A142</f>
        <v>0</v>
      </c>
    </row>
    <row r="143" spans="1:11" x14ac:dyDescent="0.2">
      <c r="A143" s="63">
        <f>'דוח 132'!K143</f>
        <v>12480</v>
      </c>
      <c r="B143" s="63">
        <f>'דוח 132'!J143</f>
        <v>18966</v>
      </c>
      <c r="C143" s="63" t="str">
        <f>'דוח 132'!I143</f>
        <v>קונצרני ריבית משתנה</v>
      </c>
      <c r="D143" s="63">
        <f>'דוח 132'!H143</f>
        <v>0</v>
      </c>
      <c r="E143" s="63">
        <f>'דוח 132'!G143</f>
        <v>0</v>
      </c>
      <c r="F143" s="63">
        <f>'דוח 132'!F143</f>
        <v>0</v>
      </c>
      <c r="G143" s="63">
        <f>'דוח 132'!E143</f>
        <v>0</v>
      </c>
      <c r="H143" s="63">
        <f>'דוח 132'!D143</f>
        <v>0</v>
      </c>
      <c r="I143" s="63">
        <f>'דוח 132'!C143</f>
        <v>0</v>
      </c>
      <c r="J143" s="63">
        <f>'דוח 132'!B143</f>
        <v>0</v>
      </c>
      <c r="K143" s="63">
        <f>'דוח 132'!A143</f>
        <v>0</v>
      </c>
    </row>
    <row r="144" spans="1:11" x14ac:dyDescent="0.2">
      <c r="A144" s="63">
        <f>'דוח 132'!K144</f>
        <v>11578</v>
      </c>
      <c r="B144" s="63">
        <f>'דוח 132'!J144</f>
        <v>18966</v>
      </c>
      <c r="C144" s="63" t="str">
        <f>'דוח 132'!I144</f>
        <v>אג"ח לא צמוד לא סחיר (ללא עמיתים)</v>
      </c>
      <c r="D144" s="63">
        <f>'דוח 132'!H144</f>
        <v>4.1773042568138496</v>
      </c>
      <c r="E144" s="63">
        <f>'דוח 132'!G144</f>
        <v>0.36894234935681602</v>
      </c>
      <c r="F144" s="63">
        <f>'דוח 132'!F144</f>
        <v>0.36657350582127102</v>
      </c>
      <c r="G144" s="63">
        <f>'דוח 132'!E144</f>
        <v>0</v>
      </c>
      <c r="H144" s="63">
        <f>'דוח 132'!D144</f>
        <v>0</v>
      </c>
      <c r="I144" s="63">
        <f>'דוח 132'!C144</f>
        <v>0</v>
      </c>
      <c r="J144" s="63">
        <f>'דוח 132'!B144</f>
        <v>0</v>
      </c>
      <c r="K144" s="63">
        <f>'דוח 132'!A144</f>
        <v>0</v>
      </c>
    </row>
    <row r="145" spans="1:11" x14ac:dyDescent="0.2">
      <c r="A145" s="63">
        <f>'דוח 132'!K145</f>
        <v>12497</v>
      </c>
      <c r="B145" s="63">
        <f>'דוח 132'!J145</f>
        <v>18966</v>
      </c>
      <c r="C145" s="63" t="str">
        <f>'דוח 132'!I145</f>
        <v>קונצרני לא סחיר ריבית משתנה (נע"מים)</v>
      </c>
      <c r="D145" s="63">
        <f>'דוח 132'!H145</f>
        <v>0</v>
      </c>
      <c r="E145" s="63">
        <f>'דוח 132'!G145</f>
        <v>0</v>
      </c>
      <c r="F145" s="63">
        <f>'דוח 132'!F145</f>
        <v>0</v>
      </c>
      <c r="G145" s="63">
        <f>'דוח 132'!E145</f>
        <v>0</v>
      </c>
      <c r="H145" s="63">
        <f>'דוח 132'!D145</f>
        <v>0</v>
      </c>
      <c r="I145" s="63">
        <f>'דוח 132'!C145</f>
        <v>0</v>
      </c>
      <c r="J145" s="63">
        <f>'דוח 132'!B145</f>
        <v>0</v>
      </c>
      <c r="K145" s="63">
        <f>'דוח 132'!A145</f>
        <v>0</v>
      </c>
    </row>
    <row r="146" spans="1:11" x14ac:dyDescent="0.2">
      <c r="A146" s="63">
        <f>'דוח 132'!K146</f>
        <v>15546</v>
      </c>
      <c r="B146" s="63">
        <f>'דוח 132'!J146</f>
        <v>18966</v>
      </c>
      <c r="C146" s="63" t="str">
        <f>'דוח 132'!I146</f>
        <v>הלוואה לא צמוד</v>
      </c>
      <c r="D146" s="63">
        <f>'דוח 132'!H146</f>
        <v>7.2696956007554894</v>
      </c>
      <c r="E146" s="63">
        <f>'דוח 132'!G146</f>
        <v>0.70711923393189002</v>
      </c>
      <c r="F146" s="63">
        <f>'דוח 132'!F146</f>
        <v>0.70349260837179706</v>
      </c>
      <c r="G146" s="63">
        <f>'דוח 132'!E146</f>
        <v>0</v>
      </c>
      <c r="H146" s="63">
        <f>'דוח 132'!D146</f>
        <v>0</v>
      </c>
      <c r="I146" s="63">
        <f>'דוח 132'!C146</f>
        <v>0</v>
      </c>
      <c r="J146" s="63">
        <f>'דוח 132'!B146</f>
        <v>0</v>
      </c>
      <c r="K146" s="63">
        <f>'דוח 132'!A146</f>
        <v>0</v>
      </c>
    </row>
    <row r="147" spans="1:11" x14ac:dyDescent="0.2">
      <c r="A147" s="63">
        <f>'דוח 132'!K147</f>
        <v>12481</v>
      </c>
      <c r="B147" s="63">
        <f>'דוח 132'!J147</f>
        <v>18966</v>
      </c>
      <c r="C147" s="63" t="str">
        <f>'דוח 132'!I147</f>
        <v>הלוואות לעמיתים.</v>
      </c>
      <c r="D147" s="63">
        <f>'דוח 132'!H147</f>
        <v>0</v>
      </c>
      <c r="E147" s="63">
        <f>'דוח 132'!G147</f>
        <v>0</v>
      </c>
      <c r="F147" s="63">
        <f>'דוח 132'!F147</f>
        <v>0</v>
      </c>
      <c r="G147" s="63">
        <f>'דוח 132'!E147</f>
        <v>0</v>
      </c>
      <c r="H147" s="63">
        <f>'דוח 132'!D147</f>
        <v>0.5</v>
      </c>
      <c r="I147" s="63">
        <f>'דוח 132'!C147</f>
        <v>0</v>
      </c>
      <c r="J147" s="63">
        <f>'דוח 132'!B147</f>
        <v>0</v>
      </c>
      <c r="K147" s="63">
        <f>'דוח 132'!A147</f>
        <v>0</v>
      </c>
    </row>
    <row r="148" spans="1:11" x14ac:dyDescent="0.2">
      <c r="A148" s="63">
        <f>'דוח 132'!K148</f>
        <v>13594</v>
      </c>
      <c r="B148" s="63">
        <f>'דוח 132'!J148</f>
        <v>18966</v>
      </c>
      <c r="C148" s="63" t="str">
        <f>'דוח 132'!I148</f>
        <v>מט"ח וצמוד מט"ח</v>
      </c>
      <c r="D148" s="63">
        <f>'דוח 132'!H148</f>
        <v>2.48431700844406</v>
      </c>
      <c r="E148" s="63">
        <f>'דוח 132'!G148</f>
        <v>1.9936992103715399</v>
      </c>
      <c r="F148" s="63">
        <f>'דוח 132'!F148</f>
        <v>1.9901775331418099</v>
      </c>
      <c r="G148" s="63">
        <f>'דוח 132'!E148</f>
        <v>0</v>
      </c>
      <c r="H148" s="63">
        <f>'דוח 132'!D148</f>
        <v>0</v>
      </c>
      <c r="I148" s="63">
        <f>'דוח 132'!C148</f>
        <v>0</v>
      </c>
      <c r="J148" s="63">
        <f>'דוח 132'!B148</f>
        <v>0</v>
      </c>
      <c r="K148" s="63">
        <f>'דוח 132'!A148</f>
        <v>0</v>
      </c>
    </row>
    <row r="149" spans="1:11" x14ac:dyDescent="0.2">
      <c r="A149" s="63">
        <f>'דוח 132'!K149</f>
        <v>15609</v>
      </c>
      <c r="B149" s="63">
        <f>'דוח 132'!J149</f>
        <v>18966</v>
      </c>
      <c r="C149" s="63" t="str">
        <f>'דוח 132'!I149</f>
        <v>אג"ח ממשלתי צמוד מט"ח סחיר (1022)</v>
      </c>
      <c r="D149" s="63">
        <f>'דוח 132'!H149</f>
        <v>0.71316286897772507</v>
      </c>
      <c r="E149" s="63">
        <f>'דוח 132'!G149</f>
        <v>0.675609598485991</v>
      </c>
      <c r="F149" s="63">
        <f>'דוח 132'!F149</f>
        <v>0.67267539894669204</v>
      </c>
      <c r="G149" s="63">
        <f>'דוח 132'!E149</f>
        <v>0</v>
      </c>
      <c r="H149" s="63">
        <f>'דוח 132'!D149</f>
        <v>0</v>
      </c>
      <c r="I149" s="63">
        <f>'דוח 132'!C149</f>
        <v>0</v>
      </c>
      <c r="J149" s="63">
        <f>'דוח 132'!B149</f>
        <v>0</v>
      </c>
      <c r="K149" s="63">
        <f>'דוח 132'!A149</f>
        <v>0</v>
      </c>
    </row>
    <row r="150" spans="1:11" x14ac:dyDescent="0.2">
      <c r="A150" s="63">
        <f>'דוח 132'!K150</f>
        <v>11524</v>
      </c>
      <c r="B150" s="63">
        <f>'דוח 132'!J150</f>
        <v>18966</v>
      </c>
      <c r="C150" s="63" t="str">
        <f>'דוח 132'!I150</f>
        <v xml:space="preserve"> אג"ח קונצרני בחו"ל </v>
      </c>
      <c r="D150" s="63">
        <f>'דוח 132'!H150</f>
        <v>2.9170756133704003</v>
      </c>
      <c r="E150" s="63">
        <f>'דוח 132'!G150</f>
        <v>0.80557832301642907</v>
      </c>
      <c r="F150" s="63">
        <f>'דוח 132'!F150</f>
        <v>0.80147380305984905</v>
      </c>
      <c r="G150" s="63">
        <f>'דוח 132'!E150</f>
        <v>0</v>
      </c>
      <c r="H150" s="63">
        <f>'דוח 132'!D150</f>
        <v>0</v>
      </c>
      <c r="I150" s="63">
        <f>'דוח 132'!C150</f>
        <v>0</v>
      </c>
      <c r="J150" s="63">
        <f>'דוח 132'!B150</f>
        <v>0</v>
      </c>
      <c r="K150" s="63">
        <f>'דוח 132'!A150</f>
        <v>0</v>
      </c>
    </row>
    <row r="151" spans="1:11" x14ac:dyDescent="0.2">
      <c r="A151" s="63">
        <f>'דוח 132'!K151</f>
        <v>15745</v>
      </c>
      <c r="B151" s="63">
        <f>'דוח 132'!J151</f>
        <v>18966</v>
      </c>
      <c r="C151" s="63" t="str">
        <f>'דוח 132'!I151</f>
        <v>סה"כ קונצרני צמוד מט"ח</v>
      </c>
      <c r="D151" s="63">
        <f>'דוח 132'!H151</f>
        <v>5.1790845673904595</v>
      </c>
      <c r="E151" s="63">
        <f>'דוח 132'!G151</f>
        <v>0.30424126269876506</v>
      </c>
      <c r="F151" s="63">
        <f>'דוח 132'!F151</f>
        <v>0.30478164164708504</v>
      </c>
      <c r="G151" s="63">
        <f>'דוח 132'!E151</f>
        <v>0</v>
      </c>
      <c r="H151" s="63">
        <f>'דוח 132'!D151</f>
        <v>0</v>
      </c>
      <c r="I151" s="63">
        <f>'דוח 132'!C151</f>
        <v>0</v>
      </c>
      <c r="J151" s="63">
        <f>'דוח 132'!B151</f>
        <v>0</v>
      </c>
      <c r="K151" s="63">
        <f>'דוח 132'!A151</f>
        <v>0</v>
      </c>
    </row>
    <row r="152" spans="1:11" x14ac:dyDescent="0.2">
      <c r="A152" s="63">
        <f>'דוח 132'!K152</f>
        <v>15545</v>
      </c>
      <c r="B152" s="63">
        <f>'דוח 132'!J152</f>
        <v>18966</v>
      </c>
      <c r="C152" s="63" t="str">
        <f>'דוח 132'!I152</f>
        <v>הלוואה צמוד מט"ח</v>
      </c>
      <c r="D152" s="63">
        <f>'דוח 132'!H152</f>
        <v>19.314477304580201</v>
      </c>
      <c r="E152" s="63">
        <f>'דוח 132'!G152</f>
        <v>2.9810745181179304E-2</v>
      </c>
      <c r="F152" s="63">
        <f>'דוח 132'!F152</f>
        <v>2.8375357356135802E-2</v>
      </c>
      <c r="G152" s="63">
        <f>'דוח 132'!E152</f>
        <v>0</v>
      </c>
      <c r="H152" s="63">
        <f>'דוח 132'!D152</f>
        <v>0</v>
      </c>
      <c r="I152" s="63">
        <f>'דוח 132'!C152</f>
        <v>0</v>
      </c>
      <c r="J152" s="63">
        <f>'דוח 132'!B152</f>
        <v>0</v>
      </c>
      <c r="K152" s="63">
        <f>'דוח 132'!A152</f>
        <v>0</v>
      </c>
    </row>
    <row r="153" spans="1:11" x14ac:dyDescent="0.2">
      <c r="A153" s="63">
        <f>'דוח 132'!K153</f>
        <v>13595</v>
      </c>
      <c r="B153" s="63">
        <f>'דוח 132'!J153</f>
        <v>18966</v>
      </c>
      <c r="C153" s="63" t="str">
        <f>'דוח 132'!I153</f>
        <v>סה"כ מניות והמירים</v>
      </c>
      <c r="D153" s="63">
        <f>'דוח 132'!H153</f>
        <v>0</v>
      </c>
      <c r="E153" s="63">
        <f>'דוח 132'!G153</f>
        <v>12.359498124799099</v>
      </c>
      <c r="F153" s="63">
        <f>'דוח 132'!F153</f>
        <v>12.3703310008498</v>
      </c>
      <c r="G153" s="63">
        <f>'דוח 132'!E153</f>
        <v>0</v>
      </c>
      <c r="H153" s="63">
        <f>'דוח 132'!D153</f>
        <v>0</v>
      </c>
      <c r="I153" s="63">
        <f>'דוח 132'!C153</f>
        <v>0</v>
      </c>
      <c r="J153" s="63">
        <f>'דוח 132'!B153</f>
        <v>0</v>
      </c>
      <c r="K153" s="63">
        <f>'דוח 132'!A153</f>
        <v>0</v>
      </c>
    </row>
    <row r="154" spans="1:11" x14ac:dyDescent="0.2">
      <c r="A154" s="63">
        <f>'דוח 132'!K154</f>
        <v>15610</v>
      </c>
      <c r="B154" s="63">
        <f>'דוח 132'!J154</f>
        <v>18966</v>
      </c>
      <c r="C154" s="63" t="str">
        <f>'דוח 132'!I154</f>
        <v>נגזרים מתוך מניות והמירים</v>
      </c>
      <c r="D154" s="63">
        <f>'דוח 132'!H154</f>
        <v>0</v>
      </c>
      <c r="E154" s="63">
        <f>'דוח 132'!G154</f>
        <v>0</v>
      </c>
      <c r="F154" s="63">
        <f>'דוח 132'!F154</f>
        <v>0</v>
      </c>
      <c r="G154" s="63">
        <f>'דוח 132'!E154</f>
        <v>0</v>
      </c>
      <c r="H154" s="63">
        <f>'דוח 132'!D154</f>
        <v>0</v>
      </c>
      <c r="I154" s="63">
        <f>'דוח 132'!C154</f>
        <v>0</v>
      </c>
      <c r="J154" s="63">
        <f>'דוח 132'!B154</f>
        <v>0</v>
      </c>
      <c r="K154" s="63">
        <f>'דוח 132'!A154</f>
        <v>0</v>
      </c>
    </row>
    <row r="155" spans="1:11" x14ac:dyDescent="0.2">
      <c r="A155" s="63">
        <f>'דוח 132'!K155</f>
        <v>15611</v>
      </c>
      <c r="B155" s="63">
        <f>'דוח 132'!J155</f>
        <v>18966</v>
      </c>
      <c r="C155" s="63" t="str">
        <f>'דוח 132'!I155</f>
        <v>מניות והמירים בארץ</v>
      </c>
      <c r="D155" s="63">
        <f>'דוח 132'!H155</f>
        <v>0</v>
      </c>
      <c r="E155" s="63">
        <f>'דוח 132'!G155</f>
        <v>5.144440697149899</v>
      </c>
      <c r="F155" s="63">
        <f>'דוח 132'!F155</f>
        <v>5.148752267341</v>
      </c>
      <c r="G155" s="63">
        <f>'דוח 132'!E155</f>
        <v>0</v>
      </c>
      <c r="H155" s="63">
        <f>'דוח 132'!D155</f>
        <v>0</v>
      </c>
      <c r="I155" s="63">
        <f>'דוח 132'!C155</f>
        <v>0</v>
      </c>
      <c r="J155" s="63">
        <f>'דוח 132'!B155</f>
        <v>0</v>
      </c>
      <c r="K155" s="63">
        <f>'דוח 132'!A155</f>
        <v>0</v>
      </c>
    </row>
    <row r="156" spans="1:11" x14ac:dyDescent="0.2">
      <c r="A156" s="63">
        <f>'דוח 132'!K156</f>
        <v>15608</v>
      </c>
      <c r="B156" s="63">
        <f>'דוח 132'!J156</f>
        <v>18966</v>
      </c>
      <c r="C156" s="63" t="str">
        <f>'דוח 132'!I156</f>
        <v>מניות חו"ל</v>
      </c>
      <c r="D156" s="63">
        <f>'דוח 132'!H156</f>
        <v>0</v>
      </c>
      <c r="E156" s="63">
        <f>'דוח 132'!G156</f>
        <v>7.0132307649697099</v>
      </c>
      <c r="F156" s="63">
        <f>'דוח 132'!F156</f>
        <v>7.0209018995013395</v>
      </c>
      <c r="G156" s="63">
        <f>'דוח 132'!E156</f>
        <v>0</v>
      </c>
      <c r="H156" s="63">
        <f>'דוח 132'!D156</f>
        <v>0</v>
      </c>
      <c r="I156" s="63">
        <f>'דוח 132'!C156</f>
        <v>0</v>
      </c>
      <c r="J156" s="63">
        <f>'דוח 132'!B156</f>
        <v>0</v>
      </c>
      <c r="K156" s="63">
        <f>'דוח 132'!A156</f>
        <v>0</v>
      </c>
    </row>
    <row r="157" spans="1:11" x14ac:dyDescent="0.2">
      <c r="A157" s="63">
        <f>'דוח 132'!K157</f>
        <v>15584</v>
      </c>
      <c r="B157" s="63">
        <f>'דוח 132'!J157</f>
        <v>18966</v>
      </c>
      <c r="C157" s="63" t="str">
        <f>'דוח 132'!I157</f>
        <v>נכסים אלטרנטיביים</v>
      </c>
      <c r="D157" s="63">
        <f>'דוח 132'!H157</f>
        <v>0</v>
      </c>
      <c r="E157" s="63">
        <f>'דוח 132'!G157</f>
        <v>4.0229161089354992</v>
      </c>
      <c r="F157" s="63">
        <f>'דוח 132'!F157</f>
        <v>3.9941182102304897</v>
      </c>
      <c r="G157" s="63">
        <f>'דוח 132'!E157</f>
        <v>0</v>
      </c>
      <c r="H157" s="63">
        <f>'דוח 132'!D157</f>
        <v>8</v>
      </c>
      <c r="I157" s="63">
        <f>'דוח 132'!C157</f>
        <v>0</v>
      </c>
      <c r="J157" s="63">
        <f>'דוח 132'!B157</f>
        <v>0</v>
      </c>
      <c r="K157" s="63">
        <f>'דוח 132'!A157</f>
        <v>0</v>
      </c>
    </row>
    <row r="158" spans="1:11" x14ac:dyDescent="0.2">
      <c r="A158" s="63">
        <f>'דוח 132'!K158</f>
        <v>17728</v>
      </c>
      <c r="B158" s="63">
        <f>'דוח 132'!J158</f>
        <v>18966</v>
      </c>
      <c r="C158" s="63" t="str">
        <f>'דוח 132'!I158</f>
        <v>נכסי נדל"ן</v>
      </c>
      <c r="D158" s="63">
        <f>'דוח 132'!H158</f>
        <v>0</v>
      </c>
      <c r="E158" s="63">
        <f>'דוח 132'!G158</f>
        <v>2.4376385094084601</v>
      </c>
      <c r="F158" s="63">
        <f>'דוח 132'!F158</f>
        <v>2.4241017148265001</v>
      </c>
      <c r="G158" s="63">
        <f>'דוח 132'!E158</f>
        <v>0</v>
      </c>
      <c r="H158" s="63">
        <f>'דוח 132'!D158</f>
        <v>4</v>
      </c>
      <c r="I158" s="63">
        <f>'דוח 132'!C158</f>
        <v>0</v>
      </c>
      <c r="J158" s="63">
        <f>'דוח 132'!B158</f>
        <v>0</v>
      </c>
      <c r="K158" s="63">
        <f>'דוח 132'!A158</f>
        <v>0</v>
      </c>
    </row>
    <row r="159" spans="1:11" x14ac:dyDescent="0.2">
      <c r="A159" s="63">
        <f>'דוח 132'!K159</f>
        <v>15624</v>
      </c>
      <c r="B159" s="63">
        <f>'דוח 132'!J159</f>
        <v>18966</v>
      </c>
      <c r="C159" s="63" t="str">
        <f>'דוח 132'!I159</f>
        <v>נגזרים מתוך חשיפת מט"ח</v>
      </c>
      <c r="D159" s="63">
        <f>'דוח 132'!H159</f>
        <v>0</v>
      </c>
      <c r="E159" s="63">
        <f>'דוח 132'!G159</f>
        <v>-3.4014530016317903</v>
      </c>
      <c r="F159" s="63">
        <f>'דוח 132'!F159</f>
        <v>-3.3774652552994597</v>
      </c>
      <c r="G159" s="63">
        <f>'דוח 132'!E159</f>
        <v>0</v>
      </c>
      <c r="H159" s="63">
        <f>'דוח 132'!D159</f>
        <v>0</v>
      </c>
      <c r="I159" s="63">
        <f>'דוח 132'!C159</f>
        <v>0</v>
      </c>
      <c r="J159" s="63">
        <f>'דוח 132'!B159</f>
        <v>0</v>
      </c>
      <c r="K159" s="63">
        <f>'דוח 132'!A159</f>
        <v>0</v>
      </c>
    </row>
    <row r="160" spans="1:11" x14ac:dyDescent="0.2">
      <c r="A160" s="63">
        <f>'דוח 132'!K160</f>
        <v>15644</v>
      </c>
      <c r="B160" s="63">
        <f>'דוח 132'!J160</f>
        <v>18966</v>
      </c>
      <c r="C160" s="63" t="str">
        <f>'דוח 132'!I160</f>
        <v>סה"כ נזילות</v>
      </c>
      <c r="D160" s="63">
        <f>'דוח 132'!H160</f>
        <v>0</v>
      </c>
      <c r="E160" s="63">
        <f>'דוח 132'!G160</f>
        <v>5.2631963596421096</v>
      </c>
      <c r="F160" s="63">
        <f>'דוח 132'!F160</f>
        <v>5.3559452717334697</v>
      </c>
      <c r="G160" s="63">
        <f>'דוח 132'!E160</f>
        <v>1</v>
      </c>
      <c r="H160" s="63">
        <f>'דוח 132'!D160</f>
        <v>7</v>
      </c>
      <c r="I160" s="63">
        <f>'דוח 132'!C160</f>
        <v>0</v>
      </c>
      <c r="J160" s="63">
        <f>'דוח 132'!B160</f>
        <v>0</v>
      </c>
      <c r="K160" s="63">
        <f>'דוח 132'!A160</f>
        <v>0</v>
      </c>
    </row>
    <row r="161" spans="1:11" x14ac:dyDescent="0.2">
      <c r="A161" s="63">
        <f>'דוח 132'!K161</f>
        <v>15704</v>
      </c>
      <c r="B161" s="63">
        <f>'דוח 132'!J161</f>
        <v>18966</v>
      </c>
      <c r="C161" s="63" t="str">
        <f>'דוח 132'!I161</f>
        <v xml:space="preserve">סה"כ קונצרני והלוואות </v>
      </c>
      <c r="D161" s="63">
        <f>'דוח 132'!H161</f>
        <v>3.76081417641592</v>
      </c>
      <c r="E161" s="63">
        <f>'דוח 132'!G161</f>
        <v>20.471400760793099</v>
      </c>
      <c r="F161" s="63">
        <f>'דוח 132'!F161</f>
        <v>20.460620768449097</v>
      </c>
      <c r="G161" s="63">
        <f>'דוח 132'!E161</f>
        <v>20</v>
      </c>
      <c r="H161" s="63">
        <f>'דוח 132'!D161</f>
        <v>26</v>
      </c>
      <c r="I161" s="63">
        <f>'דוח 132'!C161</f>
        <v>0</v>
      </c>
      <c r="J161" s="63">
        <f>'דוח 132'!B161</f>
        <v>0</v>
      </c>
      <c r="K161" s="63">
        <f>'דוח 132'!A161</f>
        <v>0</v>
      </c>
    </row>
    <row r="162" spans="1:11" x14ac:dyDescent="0.2">
      <c r="A162" s="63">
        <f>'דוח 132'!K162</f>
        <v>15749</v>
      </c>
      <c r="B162" s="63">
        <f>'דוח 132'!J162</f>
        <v>18966</v>
      </c>
      <c r="C162" s="63" t="str">
        <f>'דוח 132'!I162</f>
        <v>סה"כ לא סחירים</v>
      </c>
      <c r="D162" s="63">
        <f>'דוח 132'!H162</f>
        <v>6.9638782192865492</v>
      </c>
      <c r="E162" s="63">
        <f>'דוח 132'!G162</f>
        <v>49.166668289759095</v>
      </c>
      <c r="F162" s="63">
        <f>'דוח 132'!F162</f>
        <v>49.121487014035196</v>
      </c>
      <c r="G162" s="63">
        <f>'דוח 132'!E162</f>
        <v>0</v>
      </c>
      <c r="H162" s="63">
        <f>'דוח 132'!D162</f>
        <v>0</v>
      </c>
      <c r="I162" s="63">
        <f>'דוח 132'!C162</f>
        <v>0</v>
      </c>
      <c r="J162" s="63">
        <f>'דוח 132'!B162</f>
        <v>0</v>
      </c>
      <c r="K162" s="63">
        <f>'דוח 132'!A162</f>
        <v>0</v>
      </c>
    </row>
    <row r="163" spans="1:11" x14ac:dyDescent="0.2">
      <c r="A163" s="63">
        <f>'דוח 132'!K163</f>
        <v>11258</v>
      </c>
      <c r="B163" s="63">
        <f>'דוח 132'!J163</f>
        <v>18966</v>
      </c>
      <c r="C163" s="63" t="str">
        <f>'דוח 132'!I163</f>
        <v>כל נכסי הקופה</v>
      </c>
      <c r="D163" s="63">
        <f>'דוח 132'!H163</f>
        <v>5.9481508192909098</v>
      </c>
      <c r="E163" s="63">
        <f>'דוח 132'!G163</f>
        <v>100</v>
      </c>
      <c r="F163" s="63">
        <f>'דוח 132'!F163</f>
        <v>100</v>
      </c>
      <c r="G163" s="63">
        <f>'דוח 132'!E163</f>
        <v>0</v>
      </c>
      <c r="H163" s="63">
        <f>'דוח 132'!D163</f>
        <v>0</v>
      </c>
      <c r="I163" s="63">
        <f>'דוח 132'!C163</f>
        <v>0</v>
      </c>
      <c r="J163" s="63">
        <f>'דוח 132'!B163</f>
        <v>0</v>
      </c>
      <c r="K163" s="63">
        <f>'דוח 132'!A163</f>
        <v>0</v>
      </c>
    </row>
    <row r="164" spans="1:11" x14ac:dyDescent="0.2">
      <c r="A164" s="63">
        <f>'דוח 132'!K164</f>
        <v>15705</v>
      </c>
      <c r="B164" s="63">
        <f>'דוח 132'!J164</f>
        <v>18966</v>
      </c>
      <c r="C164" s="63" t="str">
        <f>'דוח 132'!I164</f>
        <v>סה"כ ממשלתי</v>
      </c>
      <c r="D164" s="63">
        <f>'דוח 132'!H164</f>
        <v>9.3653364693877101</v>
      </c>
      <c r="E164" s="63">
        <f>'דוח 132'!G164</f>
        <v>55.251805004783996</v>
      </c>
      <c r="F164" s="63">
        <f>'דוח 132'!F164</f>
        <v>55.200724863536699</v>
      </c>
      <c r="G164" s="63">
        <f>'דוח 132'!E164</f>
        <v>52</v>
      </c>
      <c r="H164" s="63">
        <f>'דוח 132'!D164</f>
        <v>62</v>
      </c>
      <c r="I164" s="63">
        <f>'דוח 132'!C164</f>
        <v>0</v>
      </c>
      <c r="J164" s="63">
        <f>'דוח 132'!B164</f>
        <v>0</v>
      </c>
      <c r="K164" s="63">
        <f>'דוח 132'!A164</f>
        <v>0</v>
      </c>
    </row>
    <row r="165" spans="1:11" x14ac:dyDescent="0.2">
      <c r="A165" s="63">
        <f>'דוח 132'!K165</f>
        <v>16144</v>
      </c>
      <c r="B165" s="63">
        <f>'דוח 132'!J165</f>
        <v>18966</v>
      </c>
      <c r="C165" s="63" t="str">
        <f>'דוח 132'!I165</f>
        <v>סך חשיפת מט"ח</v>
      </c>
      <c r="D165" s="63">
        <f>'דוח 132'!H165</f>
        <v>0.28593852768780303</v>
      </c>
      <c r="E165" s="63">
        <f>'דוח 132'!G165</f>
        <v>11.0503323604651</v>
      </c>
      <c r="F165" s="63">
        <f>'דוח 132'!F165</f>
        <v>11.032718098892898</v>
      </c>
      <c r="G165" s="63">
        <f>'דוח 132'!E165</f>
        <v>0</v>
      </c>
      <c r="H165" s="63">
        <f>'דוח 132'!D165</f>
        <v>0</v>
      </c>
      <c r="I165" s="63">
        <f>'דוח 132'!C165</f>
        <v>0</v>
      </c>
      <c r="J165" s="63">
        <f>'דוח 132'!B165</f>
        <v>0</v>
      </c>
      <c r="K165" s="63">
        <f>'דוח 132'!A165</f>
        <v>0</v>
      </c>
    </row>
    <row r="166" spans="1:11" x14ac:dyDescent="0.2">
      <c r="A166" s="63">
        <f>'דוח 132'!K166</f>
        <v>12755</v>
      </c>
      <c r="B166" s="63">
        <f>'דוח 132'!J166</f>
        <v>18966</v>
      </c>
      <c r="C166" s="63" t="str">
        <f>'דוח 132'!I166</f>
        <v xml:space="preserve">נזילות מט"ח </v>
      </c>
      <c r="D166" s="63">
        <f>'דוח 132'!H166</f>
        <v>0</v>
      </c>
      <c r="E166" s="63">
        <f>'דוח 132'!G166</f>
        <v>0.17845928098917899</v>
      </c>
      <c r="F166" s="63">
        <f>'דוח 132'!F166</f>
        <v>0.18287133213205298</v>
      </c>
      <c r="G166" s="63">
        <f>'דוח 132'!E166</f>
        <v>0</v>
      </c>
      <c r="H166" s="63">
        <f>'דוח 132'!D166</f>
        <v>0</v>
      </c>
      <c r="I166" s="63">
        <f>'דוח 132'!C166</f>
        <v>0</v>
      </c>
      <c r="J166" s="63">
        <f>'דוח 132'!B166</f>
        <v>0</v>
      </c>
      <c r="K166" s="63">
        <f>'דוח 132'!A166</f>
        <v>0</v>
      </c>
    </row>
    <row r="167" spans="1:11" x14ac:dyDescent="0.2">
      <c r="A167" s="63">
        <f>'דוח 132'!K167</f>
        <v>12359</v>
      </c>
      <c r="B167" s="63">
        <f>'דוח 132'!J167</f>
        <v>18966</v>
      </c>
      <c r="C167" s="63" t="str">
        <f>'דוח 132'!I167</f>
        <v xml:space="preserve">קונצרני לא סחיר צמוד מדד </v>
      </c>
      <c r="D167" s="63">
        <f>'דוח 132'!H167</f>
        <v>4.2630440282934892</v>
      </c>
      <c r="E167" s="63">
        <f>'דוח 132'!G167</f>
        <v>2.0104057171915199</v>
      </c>
      <c r="F167" s="63">
        <f>'דוח 132'!F167</f>
        <v>2.0160428143315303</v>
      </c>
      <c r="G167" s="63">
        <f>'דוח 132'!E167</f>
        <v>0</v>
      </c>
      <c r="H167" s="63">
        <f>'דוח 132'!D167</f>
        <v>0</v>
      </c>
      <c r="I167" s="63">
        <f>'דוח 132'!C167</f>
        <v>0</v>
      </c>
      <c r="J167" s="63">
        <f>'דוח 132'!B167</f>
        <v>0</v>
      </c>
      <c r="K167" s="63">
        <f>'דוח 132'!A167</f>
        <v>0</v>
      </c>
    </row>
    <row r="168" spans="1:11" x14ac:dyDescent="0.2">
      <c r="A168" s="63">
        <f>'דוח 132'!K168</f>
        <v>0</v>
      </c>
      <c r="B168" s="63">
        <f>'דוח 132'!J168</f>
        <v>0</v>
      </c>
      <c r="C168" s="63">
        <f>'דוח 132'!I168</f>
        <v>0</v>
      </c>
      <c r="D168" s="63">
        <f>'דוח 132'!H168</f>
        <v>0</v>
      </c>
      <c r="E168" s="63">
        <f>'דוח 132'!G168</f>
        <v>0</v>
      </c>
      <c r="F168" s="63">
        <f>'דוח 132'!F168</f>
        <v>0</v>
      </c>
      <c r="G168" s="63">
        <f>'דוח 132'!E168</f>
        <v>0</v>
      </c>
      <c r="H168" s="63">
        <f>'דוח 132'!D168</f>
        <v>0</v>
      </c>
      <c r="I168" s="63">
        <f>'דוח 132'!C168</f>
        <v>0</v>
      </c>
      <c r="J168" s="63">
        <f>'דוח 132'!B168</f>
        <v>0</v>
      </c>
      <c r="K168" s="63">
        <f>'דוח 132'!A168</f>
        <v>0</v>
      </c>
    </row>
    <row r="169" spans="1:11" x14ac:dyDescent="0.2">
      <c r="A169" s="63" t="str">
        <f>'דוח 132'!K169</f>
        <v>קוד קבוצה</v>
      </c>
      <c r="B169" s="63" t="str">
        <f>'דוח 132'!J169</f>
        <v>קוד קופה</v>
      </c>
      <c r="C169" s="63">
        <f>'דוח 132'!I169</f>
        <v>0</v>
      </c>
      <c r="D169" s="63" t="str">
        <f>'דוח 132'!H169</f>
        <v>21614  פנסיה מקיפה בסיסי למקבלי קצבה חדש</v>
      </c>
      <c r="E169" s="63">
        <f>'דוח 132'!G169</f>
        <v>0</v>
      </c>
      <c r="F169" s="63">
        <f>'דוח 132'!F169</f>
        <v>0</v>
      </c>
      <c r="G169" s="63">
        <f>'דוח 132'!E169</f>
        <v>0</v>
      </c>
      <c r="H169" s="63">
        <f>'דוח 132'!D169</f>
        <v>0</v>
      </c>
      <c r="I169" s="63">
        <f>'דוח 132'!C169</f>
        <v>0</v>
      </c>
      <c r="J169" s="63">
        <f>'דוח 132'!B169</f>
        <v>0</v>
      </c>
      <c r="K169" s="63">
        <f>'דוח 132'!A169</f>
        <v>0</v>
      </c>
    </row>
    <row r="170" spans="1:11" x14ac:dyDescent="0.2">
      <c r="A170" s="63">
        <f>'דוח 132'!K170</f>
        <v>0</v>
      </c>
      <c r="B170" s="63">
        <f>'דוח 132'!J170</f>
        <v>0</v>
      </c>
      <c r="C170" s="63">
        <f>'דוח 132'!I170</f>
        <v>0</v>
      </c>
      <c r="D170" s="63">
        <f>'דוח 132'!H170</f>
        <v>0</v>
      </c>
      <c r="E170" s="63">
        <f>'דוח 132'!G170</f>
        <v>0</v>
      </c>
      <c r="F170" s="63" t="str">
        <f>'דוח 132'!F170</f>
        <v>שווי קופה באשח  8,677.51</v>
      </c>
      <c r="G170" s="63">
        <f>'דוח 132'!E170</f>
        <v>0</v>
      </c>
      <c r="H170" s="63">
        <f>'דוח 132'!D170</f>
        <v>0</v>
      </c>
      <c r="I170" s="63">
        <f>'דוח 132'!C170</f>
        <v>0</v>
      </c>
      <c r="J170" s="63">
        <f>'דוח 132'!B170</f>
        <v>0</v>
      </c>
      <c r="K170" s="63">
        <f>'דוח 132'!A170</f>
        <v>0</v>
      </c>
    </row>
    <row r="171" spans="1:11" x14ac:dyDescent="0.2">
      <c r="A171" s="63">
        <f>'דוח 132'!K171</f>
        <v>0</v>
      </c>
      <c r="B171" s="63">
        <f>'דוח 132'!J171</f>
        <v>0</v>
      </c>
      <c r="C171" s="63" t="str">
        <f>'דוח 132'!I171</f>
        <v>תאור קבוצה</v>
      </c>
      <c r="D171" s="63" t="str">
        <f>'דוח 132'!H171</f>
        <v>מח"מ</v>
      </c>
      <c r="E171" s="63" t="str">
        <f>'דוח 132'!G171</f>
        <v>חשיפה</v>
      </c>
      <c r="F171" s="63" t="str">
        <f>'דוח 132'!F171</f>
        <v>חשיפה</v>
      </c>
      <c r="G171" s="63">
        <f>'דוח 132'!E171</f>
        <v>0</v>
      </c>
      <c r="H171" s="63" t="str">
        <f>'דוח 132'!D171</f>
        <v>חשיפה</v>
      </c>
      <c r="I171" s="63">
        <f>'דוח 132'!C171</f>
        <v>0</v>
      </c>
      <c r="J171" s="63" t="str">
        <f>'דוח 132'!B171</f>
        <v>מח"מ</v>
      </c>
      <c r="K171" s="63">
        <f>'דוח 132'!A171</f>
        <v>0</v>
      </c>
    </row>
    <row r="172" spans="1:11" x14ac:dyDescent="0.2">
      <c r="A172" s="63">
        <f>'דוח 132'!K172</f>
        <v>0</v>
      </c>
      <c r="B172" s="63">
        <f>'דוח 132'!J172</f>
        <v>0</v>
      </c>
      <c r="C172" s="63">
        <f>'דוח 132'!I172</f>
        <v>0</v>
      </c>
      <c r="D172" s="63">
        <f>'דוח 132'!H172</f>
        <v>0</v>
      </c>
      <c r="E172" s="63" t="str">
        <f>'דוח 132'!G172</f>
        <v>30/12/18</v>
      </c>
      <c r="F172" s="63" t="str">
        <f>'דוח 132'!F172</f>
        <v>31/12/18</v>
      </c>
      <c r="G172" s="63" t="str">
        <f>'דוח 132'!E172</f>
        <v>מינ'</v>
      </c>
      <c r="H172" s="63" t="str">
        <f>'דוח 132'!D172</f>
        <v>מקס'</v>
      </c>
      <c r="I172" s="63" t="str">
        <f>'דוח 132'!C172</f>
        <v>מינ'</v>
      </c>
      <c r="J172" s="63" t="str">
        <f>'דוח 132'!B172</f>
        <v>מקס'</v>
      </c>
      <c r="K172" s="63">
        <f>'דוח 132'!A172</f>
        <v>0</v>
      </c>
    </row>
    <row r="173" spans="1:11" x14ac:dyDescent="0.2">
      <c r="A173" s="63">
        <f>'דוח 132'!K173</f>
        <v>13591</v>
      </c>
      <c r="B173" s="63">
        <f>'דוח 132'!J173</f>
        <v>21614</v>
      </c>
      <c r="C173" s="63" t="str">
        <f>'דוח 132'!I173</f>
        <v xml:space="preserve">צמוד מדד (כולל מיועדות) </v>
      </c>
      <c r="D173" s="63">
        <f>'דוח 132'!H173</f>
        <v>9.6318461375077806</v>
      </c>
      <c r="E173" s="63">
        <f>'דוח 132'!G173</f>
        <v>77.490714561443397</v>
      </c>
      <c r="F173" s="63">
        <f>'דוח 132'!F173</f>
        <v>75.293093001517491</v>
      </c>
      <c r="G173" s="63">
        <f>'דוח 132'!E173</f>
        <v>0</v>
      </c>
      <c r="H173" s="63">
        <f>'דוח 132'!D173</f>
        <v>0</v>
      </c>
      <c r="I173" s="63">
        <f>'דוח 132'!C173</f>
        <v>0</v>
      </c>
      <c r="J173" s="63">
        <f>'דוח 132'!B173</f>
        <v>0</v>
      </c>
      <c r="K173" s="63">
        <f>'דוח 132'!A173</f>
        <v>0</v>
      </c>
    </row>
    <row r="174" spans="1:11" x14ac:dyDescent="0.2">
      <c r="A174" s="63">
        <f>'דוח 132'!K174</f>
        <v>19967</v>
      </c>
      <c r="B174" s="63">
        <f>'דוח 132'!J174</f>
        <v>21614</v>
      </c>
      <c r="C174" s="63" t="str">
        <f>'דוח 132'!I174</f>
        <v>צמוד מדד ללא מיועדות</v>
      </c>
      <c r="D174" s="63">
        <f>'דוח 132'!H174</f>
        <v>5.1000000000000005</v>
      </c>
      <c r="E174" s="63">
        <f>'דוח 132'!G174</f>
        <v>11.867157666738599</v>
      </c>
      <c r="F174" s="63">
        <f>'דוח 132'!F174</f>
        <v>11.537702968705998</v>
      </c>
      <c r="G174" s="63">
        <f>'דוח 132'!E174</f>
        <v>0</v>
      </c>
      <c r="H174" s="63">
        <f>'דוח 132'!D174</f>
        <v>0</v>
      </c>
      <c r="I174" s="63">
        <f>'דוח 132'!C174</f>
        <v>0</v>
      </c>
      <c r="J174" s="63">
        <f>'דוח 132'!B174</f>
        <v>6</v>
      </c>
      <c r="K174" s="63">
        <f>'דוח 132'!A174</f>
        <v>0</v>
      </c>
    </row>
    <row r="175" spans="1:11" x14ac:dyDescent="0.2">
      <c r="A175" s="63">
        <f>'דוח 132'!K175</f>
        <v>15744</v>
      </c>
      <c r="B175" s="63">
        <f>'דוח 132'!J175</f>
        <v>21614</v>
      </c>
      <c r="C175" s="63" t="str">
        <f>'דוח 132'!I175</f>
        <v xml:space="preserve">סה"כ ממשלתי צמוד מדד כולל מיועדות </v>
      </c>
      <c r="D175" s="63">
        <f>'דוח 132'!H175</f>
        <v>9.6318461375077806</v>
      </c>
      <c r="E175" s="63">
        <f>'דוח 132'!G175</f>
        <v>77.490714561443397</v>
      </c>
      <c r="F175" s="63">
        <f>'דוח 132'!F175</f>
        <v>75.293093001517491</v>
      </c>
      <c r="G175" s="63">
        <f>'דוח 132'!E175</f>
        <v>0</v>
      </c>
      <c r="H175" s="63">
        <f>'דוח 132'!D175</f>
        <v>0</v>
      </c>
      <c r="I175" s="63">
        <f>'דוח 132'!C175</f>
        <v>0</v>
      </c>
      <c r="J175" s="63">
        <f>'דוח 132'!B175</f>
        <v>0</v>
      </c>
      <c r="K175" s="63">
        <f>'דוח 132'!A175</f>
        <v>0</v>
      </c>
    </row>
    <row r="176" spans="1:11" x14ac:dyDescent="0.2">
      <c r="A176" s="63">
        <f>'דוח 132'!K176</f>
        <v>13462</v>
      </c>
      <c r="B176" s="63">
        <f>'דוח 132'!J176</f>
        <v>21614</v>
      </c>
      <c r="C176" s="63" t="str">
        <f>'דוח 132'!I176</f>
        <v xml:space="preserve">קונצרני סחיר צמוד מדד </v>
      </c>
      <c r="D176" s="63">
        <f>'דוח 132'!H176</f>
        <v>0</v>
      </c>
      <c r="E176" s="63">
        <f>'דוח 132'!G176</f>
        <v>0</v>
      </c>
      <c r="F176" s="63">
        <f>'דוח 132'!F176</f>
        <v>0</v>
      </c>
      <c r="G176" s="63">
        <f>'דוח 132'!E176</f>
        <v>0</v>
      </c>
      <c r="H176" s="63">
        <f>'דוח 132'!D176</f>
        <v>0</v>
      </c>
      <c r="I176" s="63">
        <f>'דוח 132'!C176</f>
        <v>0</v>
      </c>
      <c r="J176" s="63">
        <f>'דוח 132'!B176</f>
        <v>0</v>
      </c>
      <c r="K176" s="63">
        <f>'דוח 132'!A176</f>
        <v>0</v>
      </c>
    </row>
    <row r="177" spans="1:11" x14ac:dyDescent="0.2">
      <c r="A177" s="63">
        <f>'דוח 132'!K177</f>
        <v>15544</v>
      </c>
      <c r="B177" s="63">
        <f>'דוח 132'!J177</f>
        <v>21614</v>
      </c>
      <c r="C177" s="63" t="str">
        <f>'דוח 132'!I177</f>
        <v>הלוואה צמוד מדד</v>
      </c>
      <c r="D177" s="63">
        <f>'דוח 132'!H177</f>
        <v>0</v>
      </c>
      <c r="E177" s="63">
        <f>'דוח 132'!G177</f>
        <v>0</v>
      </c>
      <c r="F177" s="63">
        <f>'דוח 132'!F177</f>
        <v>0</v>
      </c>
      <c r="G177" s="63">
        <f>'דוח 132'!E177</f>
        <v>0</v>
      </c>
      <c r="H177" s="63">
        <f>'דוח 132'!D177</f>
        <v>0</v>
      </c>
      <c r="I177" s="63">
        <f>'דוח 132'!C177</f>
        <v>0</v>
      </c>
      <c r="J177" s="63">
        <f>'דוח 132'!B177</f>
        <v>0</v>
      </c>
      <c r="K177" s="63">
        <f>'דוח 132'!A177</f>
        <v>0</v>
      </c>
    </row>
    <row r="178" spans="1:11" x14ac:dyDescent="0.2">
      <c r="A178" s="63">
        <f>'דוח 132'!K178</f>
        <v>12978</v>
      </c>
      <c r="B178" s="63">
        <f>'דוח 132'!J178</f>
        <v>21614</v>
      </c>
      <c r="C178" s="63" t="str">
        <f>'דוח 132'!I178</f>
        <v xml:space="preserve">פקדונות לא סחירים </v>
      </c>
      <c r="D178" s="63">
        <f>'דוח 132'!H178</f>
        <v>0</v>
      </c>
      <c r="E178" s="63">
        <f>'דוח 132'!G178</f>
        <v>0</v>
      </c>
      <c r="F178" s="63">
        <f>'דוח 132'!F178</f>
        <v>0</v>
      </c>
      <c r="G178" s="63">
        <f>'דוח 132'!E178</f>
        <v>0</v>
      </c>
      <c r="H178" s="63">
        <f>'דוח 132'!D178</f>
        <v>0</v>
      </c>
      <c r="I178" s="63">
        <f>'דוח 132'!C178</f>
        <v>0</v>
      </c>
      <c r="J178" s="63">
        <f>'דוח 132'!B178</f>
        <v>0</v>
      </c>
      <c r="K178" s="63">
        <f>'דוח 132'!A178</f>
        <v>0</v>
      </c>
    </row>
    <row r="179" spans="1:11" x14ac:dyDescent="0.2">
      <c r="A179" s="63">
        <f>'דוח 132'!K179</f>
        <v>17726</v>
      </c>
      <c r="B179" s="63">
        <f>'דוח 132'!J179</f>
        <v>21614</v>
      </c>
      <c r="C179" s="63" t="str">
        <f>'דוח 132'!I179</f>
        <v>לא צמוד כולל נזילות</v>
      </c>
      <c r="D179" s="63">
        <f>'דוח 132'!H179</f>
        <v>3.7339403232089401</v>
      </c>
      <c r="E179" s="63">
        <f>'דוח 132'!G179</f>
        <v>14.355990241877299</v>
      </c>
      <c r="F179" s="63">
        <f>'דוח 132'!F179</f>
        <v>16.763273996652998</v>
      </c>
      <c r="G179" s="63">
        <f>'דוח 132'!E179</f>
        <v>0</v>
      </c>
      <c r="H179" s="63">
        <f>'דוח 132'!D179</f>
        <v>0</v>
      </c>
      <c r="I179" s="63">
        <f>'דוח 132'!C179</f>
        <v>0</v>
      </c>
      <c r="J179" s="63">
        <f>'דוח 132'!B179</f>
        <v>6</v>
      </c>
      <c r="K179" s="63">
        <f>'דוח 132'!A179</f>
        <v>0</v>
      </c>
    </row>
    <row r="180" spans="1:11" x14ac:dyDescent="0.2">
      <c r="A180" s="63">
        <f>'דוח 132'!K180</f>
        <v>17727</v>
      </c>
      <c r="B180" s="63">
        <f>'דוח 132'!J180</f>
        <v>21614</v>
      </c>
      <c r="C180" s="63" t="str">
        <f>'דוח 132'!I180</f>
        <v>עו"ש ש"ח</v>
      </c>
      <c r="D180" s="63">
        <f>'דוח 132'!H180</f>
        <v>0</v>
      </c>
      <c r="E180" s="63">
        <f>'דוח 132'!G180</f>
        <v>5.4378997761717498</v>
      </c>
      <c r="F180" s="63">
        <f>'דוח 132'!F180</f>
        <v>4.3033428870944599</v>
      </c>
      <c r="G180" s="63">
        <f>'דוח 132'!E180</f>
        <v>0</v>
      </c>
      <c r="H180" s="63">
        <f>'דוח 132'!D180</f>
        <v>0</v>
      </c>
      <c r="I180" s="63">
        <f>'דוח 132'!C180</f>
        <v>0</v>
      </c>
      <c r="J180" s="63">
        <f>'דוח 132'!B180</f>
        <v>0</v>
      </c>
      <c r="K180" s="63">
        <f>'דוח 132'!A180</f>
        <v>0</v>
      </c>
    </row>
    <row r="181" spans="1:11" x14ac:dyDescent="0.2">
      <c r="A181" s="63">
        <f>'דוח 132'!K181</f>
        <v>13592</v>
      </c>
      <c r="B181" s="63">
        <f>'דוח 132'!J181</f>
        <v>21614</v>
      </c>
      <c r="C181" s="63" t="str">
        <f>'דוח 132'!I181</f>
        <v xml:space="preserve">לא צמוד - לא כולל נזילות </v>
      </c>
      <c r="D181" s="63">
        <f>'דוח 132'!H181</f>
        <v>5.0235482182629996</v>
      </c>
      <c r="E181" s="63">
        <f>'דוח 132'!G181</f>
        <v>8.9180904657055287</v>
      </c>
      <c r="F181" s="63">
        <f>'דוח 132'!F181</f>
        <v>12.4599311095585</v>
      </c>
      <c r="G181" s="63">
        <f>'דוח 132'!E181</f>
        <v>0</v>
      </c>
      <c r="H181" s="63">
        <f>'דוח 132'!D181</f>
        <v>0</v>
      </c>
      <c r="I181" s="63">
        <f>'דוח 132'!C181</f>
        <v>0</v>
      </c>
      <c r="J181" s="63">
        <f>'דוח 132'!B181</f>
        <v>0</v>
      </c>
      <c r="K181" s="63">
        <f>'דוח 132'!A181</f>
        <v>0</v>
      </c>
    </row>
    <row r="182" spans="1:11" x14ac:dyDescent="0.2">
      <c r="A182" s="63">
        <f>'דוח 132'!K182</f>
        <v>11566</v>
      </c>
      <c r="B182" s="63">
        <f>'דוח 132'!J182</f>
        <v>21614</v>
      </c>
      <c r="C182" s="63" t="str">
        <f>'דוח 132'!I182</f>
        <v>מק"מ</v>
      </c>
      <c r="D182" s="63">
        <f>'דוח 132'!H182</f>
        <v>0.92</v>
      </c>
      <c r="E182" s="63">
        <f>'דוח 132'!G182</f>
        <v>0</v>
      </c>
      <c r="F182" s="63">
        <f>'דוח 132'!F182</f>
        <v>1.14698743289788</v>
      </c>
      <c r="G182" s="63">
        <f>'דוח 132'!E182</f>
        <v>0</v>
      </c>
      <c r="H182" s="63">
        <f>'דוח 132'!D182</f>
        <v>0</v>
      </c>
      <c r="I182" s="63">
        <f>'דוח 132'!C182</f>
        <v>0</v>
      </c>
      <c r="J182" s="63">
        <f>'דוח 132'!B182</f>
        <v>0</v>
      </c>
      <c r="K182" s="63">
        <f>'דוח 132'!A182</f>
        <v>0</v>
      </c>
    </row>
    <row r="183" spans="1:11" x14ac:dyDescent="0.2">
      <c r="A183" s="63">
        <f>'דוח 132'!K183</f>
        <v>13419</v>
      </c>
      <c r="B183" s="63">
        <f>'דוח 132'!J183</f>
        <v>21614</v>
      </c>
      <c r="C183" s="63" t="str">
        <f>'דוח 132'!I183</f>
        <v>ממשלתי  לא צמוד (שחר)</v>
      </c>
      <c r="D183" s="63">
        <f>'דוח 132'!H183</f>
        <v>5.43959539140931</v>
      </c>
      <c r="E183" s="63">
        <f>'דוח 132'!G183</f>
        <v>8.9180904657055287</v>
      </c>
      <c r="F183" s="63">
        <f>'דוח 132'!F183</f>
        <v>11.312943676660598</v>
      </c>
      <c r="G183" s="63">
        <f>'דוח 132'!E183</f>
        <v>0</v>
      </c>
      <c r="H183" s="63">
        <f>'דוח 132'!D183</f>
        <v>0</v>
      </c>
      <c r="I183" s="63">
        <f>'דוח 132'!C183</f>
        <v>0</v>
      </c>
      <c r="J183" s="63">
        <f>'דוח 132'!B183</f>
        <v>0</v>
      </c>
      <c r="K183" s="63">
        <f>'דוח 132'!A183</f>
        <v>0</v>
      </c>
    </row>
    <row r="184" spans="1:11" x14ac:dyDescent="0.2">
      <c r="A184" s="63">
        <f>'דוח 132'!K184</f>
        <v>11568</v>
      </c>
      <c r="B184" s="63">
        <f>'דוח 132'!J184</f>
        <v>21614</v>
      </c>
      <c r="C184" s="63" t="str">
        <f>'דוח 132'!I184</f>
        <v>אג"ח ממשלתי לא צמוד ריבית משתנה-"גילון"</v>
      </c>
      <c r="D184" s="63">
        <f>'דוח 132'!H184</f>
        <v>0</v>
      </c>
      <c r="E184" s="63">
        <f>'דוח 132'!G184</f>
        <v>0</v>
      </c>
      <c r="F184" s="63">
        <f>'דוח 132'!F184</f>
        <v>0</v>
      </c>
      <c r="G184" s="63">
        <f>'דוח 132'!E184</f>
        <v>0</v>
      </c>
      <c r="H184" s="63">
        <f>'דוח 132'!D184</f>
        <v>0</v>
      </c>
      <c r="I184" s="63">
        <f>'דוח 132'!C184</f>
        <v>0</v>
      </c>
      <c r="J184" s="63">
        <f>'דוח 132'!B184</f>
        <v>0</v>
      </c>
      <c r="K184" s="63">
        <f>'דוח 132'!A184</f>
        <v>0</v>
      </c>
    </row>
    <row r="185" spans="1:11" x14ac:dyDescent="0.2">
      <c r="A185" s="63">
        <f>'דוח 132'!K185</f>
        <v>12479</v>
      </c>
      <c r="B185" s="63">
        <f>'דוח 132'!J185</f>
        <v>21614</v>
      </c>
      <c r="C185" s="63" t="str">
        <f>'דוח 132'!I185</f>
        <v>קונצרני ריבית קבועה</v>
      </c>
      <c r="D185" s="63">
        <f>'דוח 132'!H185</f>
        <v>0</v>
      </c>
      <c r="E185" s="63">
        <f>'דוח 132'!G185</f>
        <v>0</v>
      </c>
      <c r="F185" s="63">
        <f>'דוח 132'!F185</f>
        <v>0</v>
      </c>
      <c r="G185" s="63">
        <f>'דוח 132'!E185</f>
        <v>0</v>
      </c>
      <c r="H185" s="63">
        <f>'דוח 132'!D185</f>
        <v>0</v>
      </c>
      <c r="I185" s="63">
        <f>'דוח 132'!C185</f>
        <v>0</v>
      </c>
      <c r="J185" s="63">
        <f>'דוח 132'!B185</f>
        <v>0</v>
      </c>
      <c r="K185" s="63">
        <f>'דוח 132'!A185</f>
        <v>0</v>
      </c>
    </row>
    <row r="186" spans="1:11" x14ac:dyDescent="0.2">
      <c r="A186" s="63">
        <f>'דוח 132'!K186</f>
        <v>12480</v>
      </c>
      <c r="B186" s="63">
        <f>'דוח 132'!J186</f>
        <v>21614</v>
      </c>
      <c r="C186" s="63" t="str">
        <f>'דוח 132'!I186</f>
        <v>קונצרני ריבית משתנה</v>
      </c>
      <c r="D186" s="63">
        <f>'דוח 132'!H186</f>
        <v>0</v>
      </c>
      <c r="E186" s="63">
        <f>'דוח 132'!G186</f>
        <v>0</v>
      </c>
      <c r="F186" s="63">
        <f>'דוח 132'!F186</f>
        <v>0</v>
      </c>
      <c r="G186" s="63">
        <f>'דוח 132'!E186</f>
        <v>0</v>
      </c>
      <c r="H186" s="63">
        <f>'דוח 132'!D186</f>
        <v>0</v>
      </c>
      <c r="I186" s="63">
        <f>'דוח 132'!C186</f>
        <v>0</v>
      </c>
      <c r="J186" s="63">
        <f>'דוח 132'!B186</f>
        <v>0</v>
      </c>
      <c r="K186" s="63">
        <f>'דוח 132'!A186</f>
        <v>0</v>
      </c>
    </row>
    <row r="187" spans="1:11" x14ac:dyDescent="0.2">
      <c r="A187" s="63">
        <f>'דוח 132'!K187</f>
        <v>11578</v>
      </c>
      <c r="B187" s="63">
        <f>'דוח 132'!J187</f>
        <v>21614</v>
      </c>
      <c r="C187" s="63" t="str">
        <f>'דוח 132'!I187</f>
        <v>אג"ח לא צמוד לא סחיר (ללא עמיתים)</v>
      </c>
      <c r="D187" s="63">
        <f>'דוח 132'!H187</f>
        <v>0</v>
      </c>
      <c r="E187" s="63">
        <f>'דוח 132'!G187</f>
        <v>0</v>
      </c>
      <c r="F187" s="63">
        <f>'דוח 132'!F187</f>
        <v>0</v>
      </c>
      <c r="G187" s="63">
        <f>'דוח 132'!E187</f>
        <v>0</v>
      </c>
      <c r="H187" s="63">
        <f>'דוח 132'!D187</f>
        <v>0</v>
      </c>
      <c r="I187" s="63">
        <f>'דוח 132'!C187</f>
        <v>0</v>
      </c>
      <c r="J187" s="63">
        <f>'דוח 132'!B187</f>
        <v>0</v>
      </c>
      <c r="K187" s="63">
        <f>'דוח 132'!A187</f>
        <v>0</v>
      </c>
    </row>
    <row r="188" spans="1:11" x14ac:dyDescent="0.2">
      <c r="A188" s="63">
        <f>'דוח 132'!K188</f>
        <v>12497</v>
      </c>
      <c r="B188" s="63">
        <f>'דוח 132'!J188</f>
        <v>21614</v>
      </c>
      <c r="C188" s="63" t="str">
        <f>'דוח 132'!I188</f>
        <v>קונצרני לא סחיר ריבית משתנה (נע"מים)</v>
      </c>
      <c r="D188" s="63">
        <f>'דוח 132'!H188</f>
        <v>0</v>
      </c>
      <c r="E188" s="63">
        <f>'דוח 132'!G188</f>
        <v>0</v>
      </c>
      <c r="F188" s="63">
        <f>'דוח 132'!F188</f>
        <v>0</v>
      </c>
      <c r="G188" s="63">
        <f>'דוח 132'!E188</f>
        <v>0</v>
      </c>
      <c r="H188" s="63">
        <f>'דוח 132'!D188</f>
        <v>0</v>
      </c>
      <c r="I188" s="63">
        <f>'דוח 132'!C188</f>
        <v>0</v>
      </c>
      <c r="J188" s="63">
        <f>'דוח 132'!B188</f>
        <v>0</v>
      </c>
      <c r="K188" s="63">
        <f>'דוח 132'!A188</f>
        <v>0</v>
      </c>
    </row>
    <row r="189" spans="1:11" x14ac:dyDescent="0.2">
      <c r="A189" s="63">
        <f>'דוח 132'!K189</f>
        <v>15546</v>
      </c>
      <c r="B189" s="63">
        <f>'דוח 132'!J189</f>
        <v>21614</v>
      </c>
      <c r="C189" s="63" t="str">
        <f>'דוח 132'!I189</f>
        <v>הלוואה לא צמוד</v>
      </c>
      <c r="D189" s="63">
        <f>'דוח 132'!H189</f>
        <v>0</v>
      </c>
      <c r="E189" s="63">
        <f>'דוח 132'!G189</f>
        <v>0</v>
      </c>
      <c r="F189" s="63">
        <f>'דוח 132'!F189</f>
        <v>0</v>
      </c>
      <c r="G189" s="63">
        <f>'דוח 132'!E189</f>
        <v>0</v>
      </c>
      <c r="H189" s="63">
        <f>'דוח 132'!D189</f>
        <v>0</v>
      </c>
      <c r="I189" s="63">
        <f>'דוח 132'!C189</f>
        <v>0</v>
      </c>
      <c r="J189" s="63">
        <f>'דוח 132'!B189</f>
        <v>0</v>
      </c>
      <c r="K189" s="63">
        <f>'דוח 132'!A189</f>
        <v>0</v>
      </c>
    </row>
    <row r="190" spans="1:11" x14ac:dyDescent="0.2">
      <c r="A190" s="63">
        <f>'דוח 132'!K190</f>
        <v>12481</v>
      </c>
      <c r="B190" s="63">
        <f>'דוח 132'!J190</f>
        <v>21614</v>
      </c>
      <c r="C190" s="63" t="str">
        <f>'דוח 132'!I190</f>
        <v>הלוואות לעמיתים.</v>
      </c>
      <c r="D190" s="63">
        <f>'דוח 132'!H190</f>
        <v>0</v>
      </c>
      <c r="E190" s="63">
        <f>'דוח 132'!G190</f>
        <v>0</v>
      </c>
      <c r="F190" s="63">
        <f>'דוח 132'!F190</f>
        <v>0</v>
      </c>
      <c r="G190" s="63">
        <f>'דוח 132'!E190</f>
        <v>0</v>
      </c>
      <c r="H190" s="63">
        <f>'דוח 132'!D190</f>
        <v>0</v>
      </c>
      <c r="I190" s="63">
        <f>'דוח 132'!C190</f>
        <v>0</v>
      </c>
      <c r="J190" s="63">
        <f>'דוח 132'!B190</f>
        <v>0</v>
      </c>
      <c r="K190" s="63">
        <f>'דוח 132'!A190</f>
        <v>0</v>
      </c>
    </row>
    <row r="191" spans="1:11" x14ac:dyDescent="0.2">
      <c r="A191" s="63">
        <f>'דוח 132'!K191</f>
        <v>13594</v>
      </c>
      <c r="B191" s="63">
        <f>'דוח 132'!J191</f>
        <v>21614</v>
      </c>
      <c r="C191" s="63" t="str">
        <f>'דוח 132'!I191</f>
        <v>מט"ח וצמוד מט"ח</v>
      </c>
      <c r="D191" s="63">
        <f>'דוח 132'!H191</f>
        <v>0</v>
      </c>
      <c r="E191" s="63">
        <f>'דוח 132'!G191</f>
        <v>0</v>
      </c>
      <c r="F191" s="63">
        <f>'דוח 132'!F191</f>
        <v>0</v>
      </c>
      <c r="G191" s="63">
        <f>'דוח 132'!E191</f>
        <v>0</v>
      </c>
      <c r="H191" s="63">
        <f>'דוח 132'!D191</f>
        <v>0</v>
      </c>
      <c r="I191" s="63">
        <f>'דוח 132'!C191</f>
        <v>0</v>
      </c>
      <c r="J191" s="63">
        <f>'דוח 132'!B191</f>
        <v>0</v>
      </c>
      <c r="K191" s="63">
        <f>'דוח 132'!A191</f>
        <v>0</v>
      </c>
    </row>
    <row r="192" spans="1:11" x14ac:dyDescent="0.2">
      <c r="A192" s="63">
        <f>'דוח 132'!K192</f>
        <v>15609</v>
      </c>
      <c r="B192" s="63">
        <f>'דוח 132'!J192</f>
        <v>21614</v>
      </c>
      <c r="C192" s="63" t="str">
        <f>'דוח 132'!I192</f>
        <v>אג"ח ממשלתי צמוד מט"ח סחיר (1022)</v>
      </c>
      <c r="D192" s="63">
        <f>'דוח 132'!H192</f>
        <v>0</v>
      </c>
      <c r="E192" s="63">
        <f>'דוח 132'!G192</f>
        <v>0</v>
      </c>
      <c r="F192" s="63">
        <f>'דוח 132'!F192</f>
        <v>0</v>
      </c>
      <c r="G192" s="63">
        <f>'דוח 132'!E192</f>
        <v>0</v>
      </c>
      <c r="H192" s="63">
        <f>'דוח 132'!D192</f>
        <v>0</v>
      </c>
      <c r="I192" s="63">
        <f>'דוח 132'!C192</f>
        <v>0</v>
      </c>
      <c r="J192" s="63">
        <f>'דוח 132'!B192</f>
        <v>0</v>
      </c>
      <c r="K192" s="63">
        <f>'דוח 132'!A192</f>
        <v>0</v>
      </c>
    </row>
    <row r="193" spans="1:11" x14ac:dyDescent="0.2">
      <c r="A193" s="63">
        <f>'דוח 132'!K193</f>
        <v>11524</v>
      </c>
      <c r="B193" s="63">
        <f>'דוח 132'!J193</f>
        <v>21614</v>
      </c>
      <c r="C193" s="63" t="str">
        <f>'דוח 132'!I193</f>
        <v xml:space="preserve"> אג"ח קונצרני בחו"ל </v>
      </c>
      <c r="D193" s="63">
        <f>'דוח 132'!H193</f>
        <v>0</v>
      </c>
      <c r="E193" s="63">
        <f>'דוח 132'!G193</f>
        <v>0</v>
      </c>
      <c r="F193" s="63">
        <f>'דוח 132'!F193</f>
        <v>0</v>
      </c>
      <c r="G193" s="63">
        <f>'דוח 132'!E193</f>
        <v>0</v>
      </c>
      <c r="H193" s="63">
        <f>'דוח 132'!D193</f>
        <v>0</v>
      </c>
      <c r="I193" s="63">
        <f>'דוח 132'!C193</f>
        <v>0</v>
      </c>
      <c r="J193" s="63">
        <f>'דוח 132'!B193</f>
        <v>0</v>
      </c>
      <c r="K193" s="63">
        <f>'דוח 132'!A193</f>
        <v>0</v>
      </c>
    </row>
    <row r="194" spans="1:11" x14ac:dyDescent="0.2">
      <c r="A194" s="63">
        <f>'דוח 132'!K194</f>
        <v>15745</v>
      </c>
      <c r="B194" s="63">
        <f>'דוח 132'!J194</f>
        <v>21614</v>
      </c>
      <c r="C194" s="63" t="str">
        <f>'דוח 132'!I194</f>
        <v>סה"כ קונצרני צמוד מט"ח</v>
      </c>
      <c r="D194" s="63">
        <f>'דוח 132'!H194</f>
        <v>0</v>
      </c>
      <c r="E194" s="63">
        <f>'דוח 132'!G194</f>
        <v>0</v>
      </c>
      <c r="F194" s="63">
        <f>'דוח 132'!F194</f>
        <v>0</v>
      </c>
      <c r="G194" s="63">
        <f>'דוח 132'!E194</f>
        <v>0</v>
      </c>
      <c r="H194" s="63">
        <f>'דוח 132'!D194</f>
        <v>0</v>
      </c>
      <c r="I194" s="63">
        <f>'דוח 132'!C194</f>
        <v>0</v>
      </c>
      <c r="J194" s="63">
        <f>'דוח 132'!B194</f>
        <v>0</v>
      </c>
      <c r="K194" s="63">
        <f>'דוח 132'!A194</f>
        <v>0</v>
      </c>
    </row>
    <row r="195" spans="1:11" x14ac:dyDescent="0.2">
      <c r="A195" s="63">
        <f>'דוח 132'!K195</f>
        <v>15545</v>
      </c>
      <c r="B195" s="63">
        <f>'דוח 132'!J195</f>
        <v>21614</v>
      </c>
      <c r="C195" s="63" t="str">
        <f>'דוח 132'!I195</f>
        <v>הלוואה צמוד מט"ח</v>
      </c>
      <c r="D195" s="63">
        <f>'דוח 132'!H195</f>
        <v>0</v>
      </c>
      <c r="E195" s="63">
        <f>'דוח 132'!G195</f>
        <v>0</v>
      </c>
      <c r="F195" s="63">
        <f>'דוח 132'!F195</f>
        <v>0</v>
      </c>
      <c r="G195" s="63">
        <f>'דוח 132'!E195</f>
        <v>0</v>
      </c>
      <c r="H195" s="63">
        <f>'דוח 132'!D195</f>
        <v>0</v>
      </c>
      <c r="I195" s="63">
        <f>'דוח 132'!C195</f>
        <v>0</v>
      </c>
      <c r="J195" s="63">
        <f>'דוח 132'!B195</f>
        <v>0</v>
      </c>
      <c r="K195" s="63">
        <f>'דוח 132'!A195</f>
        <v>0</v>
      </c>
    </row>
    <row r="196" spans="1:11" x14ac:dyDescent="0.2">
      <c r="A196" s="63">
        <f>'דוח 132'!K196</f>
        <v>13595</v>
      </c>
      <c r="B196" s="63">
        <f>'דוח 132'!J196</f>
        <v>21614</v>
      </c>
      <c r="C196" s="63" t="str">
        <f>'דוח 132'!I196</f>
        <v>סה"כ מניות והמירים</v>
      </c>
      <c r="D196" s="63">
        <f>'דוח 132'!H196</f>
        <v>0</v>
      </c>
      <c r="E196" s="63">
        <f>'דוח 132'!G196</f>
        <v>8.1532951966793412</v>
      </c>
      <c r="F196" s="63">
        <f>'דוח 132'!F196</f>
        <v>7.9436330018295394</v>
      </c>
      <c r="G196" s="63">
        <f>'דוח 132'!E196</f>
        <v>0</v>
      </c>
      <c r="H196" s="63">
        <f>'דוח 132'!D196</f>
        <v>11</v>
      </c>
      <c r="I196" s="63">
        <f>'דוח 132'!C196</f>
        <v>0</v>
      </c>
      <c r="J196" s="63">
        <f>'דוח 132'!B196</f>
        <v>0</v>
      </c>
      <c r="K196" s="63">
        <f>'דוח 132'!A196</f>
        <v>0</v>
      </c>
    </row>
    <row r="197" spans="1:11" x14ac:dyDescent="0.2">
      <c r="A197" s="63">
        <f>'דוח 132'!K197</f>
        <v>15610</v>
      </c>
      <c r="B197" s="63">
        <f>'דוח 132'!J197</f>
        <v>21614</v>
      </c>
      <c r="C197" s="63" t="str">
        <f>'דוח 132'!I197</f>
        <v>נגזרים מתוך מניות והמירים</v>
      </c>
      <c r="D197" s="63">
        <f>'דוח 132'!H197</f>
        <v>0</v>
      </c>
      <c r="E197" s="63">
        <f>'דוח 132'!G197</f>
        <v>0</v>
      </c>
      <c r="F197" s="63">
        <f>'דוח 132'!F197</f>
        <v>0</v>
      </c>
      <c r="G197" s="63">
        <f>'דוח 132'!E197</f>
        <v>0</v>
      </c>
      <c r="H197" s="63">
        <f>'דוח 132'!D197</f>
        <v>0</v>
      </c>
      <c r="I197" s="63">
        <f>'דוח 132'!C197</f>
        <v>0</v>
      </c>
      <c r="J197" s="63">
        <f>'דוח 132'!B197</f>
        <v>0</v>
      </c>
      <c r="K197" s="63">
        <f>'דוח 132'!A197</f>
        <v>0</v>
      </c>
    </row>
    <row r="198" spans="1:11" x14ac:dyDescent="0.2">
      <c r="A198" s="63">
        <f>'דוח 132'!K198</f>
        <v>15611</v>
      </c>
      <c r="B198" s="63">
        <f>'דוח 132'!J198</f>
        <v>21614</v>
      </c>
      <c r="C198" s="63" t="str">
        <f>'דוח 132'!I198</f>
        <v>מניות והמירים בארץ</v>
      </c>
      <c r="D198" s="63">
        <f>'דוח 132'!H198</f>
        <v>0</v>
      </c>
      <c r="E198" s="63">
        <f>'דוח 132'!G198</f>
        <v>3.2214900571047598</v>
      </c>
      <c r="F198" s="63">
        <f>'דוח 132'!F198</f>
        <v>3.1435785235565397</v>
      </c>
      <c r="G198" s="63">
        <f>'דוח 132'!E198</f>
        <v>0</v>
      </c>
      <c r="H198" s="63">
        <f>'דוח 132'!D198</f>
        <v>0</v>
      </c>
      <c r="I198" s="63">
        <f>'דוח 132'!C198</f>
        <v>0</v>
      </c>
      <c r="J198" s="63">
        <f>'דוח 132'!B198</f>
        <v>0</v>
      </c>
      <c r="K198" s="63">
        <f>'דוח 132'!A198</f>
        <v>0</v>
      </c>
    </row>
    <row r="199" spans="1:11" x14ac:dyDescent="0.2">
      <c r="A199" s="63">
        <f>'דוח 132'!K199</f>
        <v>15608</v>
      </c>
      <c r="B199" s="63">
        <f>'דוח 132'!J199</f>
        <v>21614</v>
      </c>
      <c r="C199" s="63" t="str">
        <f>'דוח 132'!I199</f>
        <v>מניות חו"ל</v>
      </c>
      <c r="D199" s="63">
        <f>'דוח 132'!H199</f>
        <v>0</v>
      </c>
      <c r="E199" s="63">
        <f>'דוח 132'!G199</f>
        <v>4.9318051395745792</v>
      </c>
      <c r="F199" s="63">
        <f>'דוח 132'!F199</f>
        <v>4.8000544782729895</v>
      </c>
      <c r="G199" s="63">
        <f>'דוח 132'!E199</f>
        <v>0</v>
      </c>
      <c r="H199" s="63">
        <f>'דוח 132'!D199</f>
        <v>0</v>
      </c>
      <c r="I199" s="63">
        <f>'דוח 132'!C199</f>
        <v>0</v>
      </c>
      <c r="J199" s="63">
        <f>'דוח 132'!B199</f>
        <v>0</v>
      </c>
      <c r="K199" s="63">
        <f>'דוח 132'!A199</f>
        <v>0</v>
      </c>
    </row>
    <row r="200" spans="1:11" x14ac:dyDescent="0.2">
      <c r="A200" s="63">
        <f>'דוח 132'!K200</f>
        <v>15584</v>
      </c>
      <c r="B200" s="63">
        <f>'דוח 132'!J200</f>
        <v>21614</v>
      </c>
      <c r="C200" s="63" t="str">
        <f>'דוח 132'!I200</f>
        <v>נכסים אלטרנטיביים</v>
      </c>
      <c r="D200" s="63">
        <f>'דוח 132'!H200</f>
        <v>0</v>
      </c>
      <c r="E200" s="63">
        <f>'דוח 132'!G200</f>
        <v>0</v>
      </c>
      <c r="F200" s="63">
        <f>'דוח 132'!F200</f>
        <v>0</v>
      </c>
      <c r="G200" s="63">
        <f>'דוח 132'!E200</f>
        <v>0</v>
      </c>
      <c r="H200" s="63">
        <f>'דוח 132'!D200</f>
        <v>0</v>
      </c>
      <c r="I200" s="63">
        <f>'דוח 132'!C200</f>
        <v>0</v>
      </c>
      <c r="J200" s="63">
        <f>'דוח 132'!B200</f>
        <v>0</v>
      </c>
      <c r="K200" s="63">
        <f>'דוח 132'!A200</f>
        <v>0</v>
      </c>
    </row>
    <row r="201" spans="1:11" x14ac:dyDescent="0.2">
      <c r="A201" s="63">
        <f>'דוח 132'!K201</f>
        <v>17728</v>
      </c>
      <c r="B201" s="63">
        <f>'דוח 132'!J201</f>
        <v>21614</v>
      </c>
      <c r="C201" s="63" t="str">
        <f>'דוח 132'!I201</f>
        <v>נכסי נדל"ן</v>
      </c>
      <c r="D201" s="63">
        <f>'דוח 132'!H201</f>
        <v>0</v>
      </c>
      <c r="E201" s="63">
        <f>'דוח 132'!G201</f>
        <v>0</v>
      </c>
      <c r="F201" s="63">
        <f>'דוח 132'!F201</f>
        <v>0</v>
      </c>
      <c r="G201" s="63">
        <f>'דוח 132'!E201</f>
        <v>0</v>
      </c>
      <c r="H201" s="63">
        <f>'דוח 132'!D201</f>
        <v>0</v>
      </c>
      <c r="I201" s="63">
        <f>'דוח 132'!C201</f>
        <v>0</v>
      </c>
      <c r="J201" s="63">
        <f>'דוח 132'!B201</f>
        <v>0</v>
      </c>
      <c r="K201" s="63">
        <f>'דוח 132'!A201</f>
        <v>0</v>
      </c>
    </row>
    <row r="202" spans="1:11" x14ac:dyDescent="0.2">
      <c r="A202" s="63">
        <f>'דוח 132'!K202</f>
        <v>15624</v>
      </c>
      <c r="B202" s="63">
        <f>'דוח 132'!J202</f>
        <v>21614</v>
      </c>
      <c r="C202" s="63" t="str">
        <f>'דוח 132'!I202</f>
        <v>נגזרים מתוך חשיפת מט"ח</v>
      </c>
      <c r="D202" s="63">
        <f>'דוח 132'!H202</f>
        <v>0</v>
      </c>
      <c r="E202" s="63">
        <f>'דוח 132'!G202</f>
        <v>0</v>
      </c>
      <c r="F202" s="63">
        <f>'דוח 132'!F202</f>
        <v>0</v>
      </c>
      <c r="G202" s="63">
        <f>'דוח 132'!E202</f>
        <v>0</v>
      </c>
      <c r="H202" s="63">
        <f>'דוח 132'!D202</f>
        <v>0</v>
      </c>
      <c r="I202" s="63">
        <f>'דוח 132'!C202</f>
        <v>0</v>
      </c>
      <c r="J202" s="63">
        <f>'דוח 132'!B202</f>
        <v>0</v>
      </c>
      <c r="K202" s="63">
        <f>'דוח 132'!A202</f>
        <v>0</v>
      </c>
    </row>
    <row r="203" spans="1:11" x14ac:dyDescent="0.2">
      <c r="A203" s="63">
        <f>'דוח 132'!K203</f>
        <v>15644</v>
      </c>
      <c r="B203" s="63">
        <f>'דוח 132'!J203</f>
        <v>21614</v>
      </c>
      <c r="C203" s="63" t="str">
        <f>'דוח 132'!I203</f>
        <v>סה"כ נזילות</v>
      </c>
      <c r="D203" s="63">
        <f>'דוח 132'!H203</f>
        <v>0</v>
      </c>
      <c r="E203" s="63">
        <f>'דוח 132'!G203</f>
        <v>5.4378997761717498</v>
      </c>
      <c r="F203" s="63">
        <f>'דוח 132'!F203</f>
        <v>4.3033428870944599</v>
      </c>
      <c r="G203" s="63">
        <f>'דוח 132'!E203</f>
        <v>1</v>
      </c>
      <c r="H203" s="63">
        <f>'דוח 132'!D203</f>
        <v>7</v>
      </c>
      <c r="I203" s="63">
        <f>'דוח 132'!C203</f>
        <v>0</v>
      </c>
      <c r="J203" s="63">
        <f>'דוח 132'!B203</f>
        <v>0</v>
      </c>
      <c r="K203" s="63">
        <f>'דוח 132'!A203</f>
        <v>0</v>
      </c>
    </row>
    <row r="204" spans="1:11" x14ac:dyDescent="0.2">
      <c r="A204" s="63">
        <f>'דוח 132'!K204</f>
        <v>15704</v>
      </c>
      <c r="B204" s="63">
        <f>'דוח 132'!J204</f>
        <v>21614</v>
      </c>
      <c r="C204" s="63" t="str">
        <f>'דוח 132'!I204</f>
        <v xml:space="preserve">סה"כ קונצרני והלוואות </v>
      </c>
      <c r="D204" s="63">
        <f>'דוח 132'!H204</f>
        <v>0</v>
      </c>
      <c r="E204" s="63">
        <f>'דוח 132'!G204</f>
        <v>0</v>
      </c>
      <c r="F204" s="63">
        <f>'דוח 132'!F204</f>
        <v>0</v>
      </c>
      <c r="G204" s="63">
        <f>'דוח 132'!E204</f>
        <v>0</v>
      </c>
      <c r="H204" s="63">
        <f>'דוח 132'!D204</f>
        <v>5</v>
      </c>
      <c r="I204" s="63">
        <f>'דוח 132'!C204</f>
        <v>0</v>
      </c>
      <c r="J204" s="63">
        <f>'דוח 132'!B204</f>
        <v>0</v>
      </c>
      <c r="K204" s="63">
        <f>'דוח 132'!A204</f>
        <v>0</v>
      </c>
    </row>
    <row r="205" spans="1:11" x14ac:dyDescent="0.2">
      <c r="A205" s="63">
        <f>'דוח 132'!K205</f>
        <v>15749</v>
      </c>
      <c r="B205" s="63">
        <f>'דוח 132'!J205</f>
        <v>21614</v>
      </c>
      <c r="C205" s="63" t="str">
        <f>'דוח 132'!I205</f>
        <v>סה"כ לא סחירים</v>
      </c>
      <c r="D205" s="63">
        <f>'דוח 132'!H205</f>
        <v>10.4519665164676</v>
      </c>
      <c r="E205" s="63">
        <f>'דוח 132'!G205</f>
        <v>65.623556894704805</v>
      </c>
      <c r="F205" s="63">
        <f>'דוח 132'!F205</f>
        <v>63.755390032811498</v>
      </c>
      <c r="G205" s="63">
        <f>'דוח 132'!E205</f>
        <v>0</v>
      </c>
      <c r="H205" s="63">
        <f>'דוח 132'!D205</f>
        <v>0</v>
      </c>
      <c r="I205" s="63">
        <f>'דוח 132'!C205</f>
        <v>0</v>
      </c>
      <c r="J205" s="63">
        <f>'דוח 132'!B205</f>
        <v>0</v>
      </c>
      <c r="K205" s="63">
        <f>'דוח 132'!A205</f>
        <v>0</v>
      </c>
    </row>
    <row r="206" spans="1:11" x14ac:dyDescent="0.2">
      <c r="A206" s="63">
        <f>'דוח 132'!K206</f>
        <v>11258</v>
      </c>
      <c r="B206" s="63">
        <f>'דוח 132'!J206</f>
        <v>21614</v>
      </c>
      <c r="C206" s="63" t="str">
        <f>'דוח 132'!I206</f>
        <v>כל נכסי הקופה</v>
      </c>
      <c r="D206" s="63">
        <f>'דוח 132'!H206</f>
        <v>7.878045517327819</v>
      </c>
      <c r="E206" s="63">
        <f>'דוח 132'!G206</f>
        <v>100</v>
      </c>
      <c r="F206" s="63">
        <f>'דוח 132'!F206</f>
        <v>100</v>
      </c>
      <c r="G206" s="63">
        <f>'דוח 132'!E206</f>
        <v>0</v>
      </c>
      <c r="H206" s="63">
        <f>'דוח 132'!D206</f>
        <v>0</v>
      </c>
      <c r="I206" s="63">
        <f>'דוח 132'!C206</f>
        <v>0</v>
      </c>
      <c r="J206" s="63">
        <f>'דוח 132'!B206</f>
        <v>0</v>
      </c>
      <c r="K206" s="63">
        <f>'דוח 132'!A206</f>
        <v>0</v>
      </c>
    </row>
    <row r="207" spans="1:11" x14ac:dyDescent="0.2">
      <c r="A207" s="63">
        <f>'דוח 132'!K207</f>
        <v>15705</v>
      </c>
      <c r="B207" s="63">
        <f>'דוח 132'!J207</f>
        <v>21614</v>
      </c>
      <c r="C207" s="63" t="str">
        <f>'דוח 132'!I207</f>
        <v>סה"כ ממשלתי</v>
      </c>
      <c r="D207" s="63">
        <f>'דוח 132'!H207</f>
        <v>8.97752025885279</v>
      </c>
      <c r="E207" s="63">
        <f>'דוח 132'!G207</f>
        <v>86.408805027148901</v>
      </c>
      <c r="F207" s="63">
        <f>'דוח 132'!F207</f>
        <v>87.753024111076002</v>
      </c>
      <c r="G207" s="63">
        <f>'דוח 132'!E207</f>
        <v>86</v>
      </c>
      <c r="H207" s="63">
        <f>'דוח 132'!D207</f>
        <v>96</v>
      </c>
      <c r="I207" s="63">
        <f>'דוח 132'!C207</f>
        <v>0</v>
      </c>
      <c r="J207" s="63">
        <f>'דוח 132'!B207</f>
        <v>0</v>
      </c>
      <c r="K207" s="63">
        <f>'דוח 132'!A207</f>
        <v>0</v>
      </c>
    </row>
    <row r="208" spans="1:11" x14ac:dyDescent="0.2">
      <c r="A208" s="63">
        <f>'דוח 132'!K208</f>
        <v>16144</v>
      </c>
      <c r="B208" s="63">
        <f>'דוח 132'!J208</f>
        <v>21614</v>
      </c>
      <c r="C208" s="63" t="str">
        <f>'דוח 132'!I208</f>
        <v>סך חשיפת מט"ח</v>
      </c>
      <c r="D208" s="63">
        <f>'דוח 132'!H208</f>
        <v>0</v>
      </c>
      <c r="E208" s="63">
        <f>'דוח 132'!G208</f>
        <v>4.9318051395745792</v>
      </c>
      <c r="F208" s="63">
        <f>'דוח 132'!F208</f>
        <v>4.8000544782729895</v>
      </c>
      <c r="G208" s="63">
        <f>'דוח 132'!E208</f>
        <v>0</v>
      </c>
      <c r="H208" s="63">
        <f>'דוח 132'!D208</f>
        <v>0</v>
      </c>
      <c r="I208" s="63">
        <f>'דוח 132'!C208</f>
        <v>0</v>
      </c>
      <c r="J208" s="63">
        <f>'דוח 132'!B208</f>
        <v>0</v>
      </c>
      <c r="K208" s="63">
        <f>'דוח 132'!A208</f>
        <v>0</v>
      </c>
    </row>
    <row r="209" spans="1:11" x14ac:dyDescent="0.2">
      <c r="A209" s="63">
        <f>'דוח 132'!K209</f>
        <v>12755</v>
      </c>
      <c r="B209" s="63">
        <f>'דוח 132'!J209</f>
        <v>21614</v>
      </c>
      <c r="C209" s="63" t="str">
        <f>'דוח 132'!I209</f>
        <v xml:space="preserve">נזילות מט"ח </v>
      </c>
      <c r="D209" s="63">
        <f>'דוח 132'!H209</f>
        <v>0</v>
      </c>
      <c r="E209" s="63">
        <f>'דוח 132'!G209</f>
        <v>0</v>
      </c>
      <c r="F209" s="63">
        <f>'דוח 132'!F209</f>
        <v>0</v>
      </c>
      <c r="G209" s="63">
        <f>'דוח 132'!E209</f>
        <v>0</v>
      </c>
      <c r="H209" s="63">
        <f>'דוח 132'!D209</f>
        <v>0</v>
      </c>
      <c r="I209" s="63">
        <f>'דוח 132'!C209</f>
        <v>0</v>
      </c>
      <c r="J209" s="63">
        <f>'דוח 132'!B209</f>
        <v>0</v>
      </c>
      <c r="K209" s="63">
        <f>'דוח 132'!A209</f>
        <v>0</v>
      </c>
    </row>
    <row r="210" spans="1:11" x14ac:dyDescent="0.2">
      <c r="A210" s="63">
        <f>'דוח 132'!K210</f>
        <v>12359</v>
      </c>
      <c r="B210" s="63">
        <f>'דוח 132'!J210</f>
        <v>21614</v>
      </c>
      <c r="C210" s="63" t="str">
        <f>'דוח 132'!I210</f>
        <v xml:space="preserve">קונצרני לא סחיר צמוד מדד </v>
      </c>
      <c r="D210" s="63">
        <f>'דוח 132'!H210</f>
        <v>0</v>
      </c>
      <c r="E210" s="63">
        <f>'דוח 132'!G210</f>
        <v>0</v>
      </c>
      <c r="F210" s="63">
        <f>'דוח 132'!F210</f>
        <v>0</v>
      </c>
      <c r="G210" s="63">
        <f>'דוח 132'!E210</f>
        <v>0</v>
      </c>
      <c r="H210" s="63">
        <f>'דוח 132'!D210</f>
        <v>0</v>
      </c>
      <c r="I210" s="63">
        <f>'דוח 132'!C210</f>
        <v>0</v>
      </c>
      <c r="J210" s="63">
        <f>'דוח 132'!B210</f>
        <v>0</v>
      </c>
      <c r="K210" s="63">
        <f>'דוח 132'!A210</f>
        <v>0</v>
      </c>
    </row>
    <row r="211" spans="1:11" x14ac:dyDescent="0.2">
      <c r="A211" s="63">
        <f>'דוח 132'!K211</f>
        <v>0</v>
      </c>
      <c r="B211" s="63">
        <f>'דוח 132'!J211</f>
        <v>0</v>
      </c>
      <c r="C211" s="63">
        <f>'דוח 132'!I211</f>
        <v>0</v>
      </c>
      <c r="D211" s="63">
        <f>'דוח 132'!H211</f>
        <v>0</v>
      </c>
      <c r="E211" s="63">
        <f>'דוח 132'!G211</f>
        <v>0</v>
      </c>
      <c r="F211" s="63">
        <f>'דוח 132'!F211</f>
        <v>0</v>
      </c>
      <c r="G211" s="63">
        <f>'דוח 132'!E211</f>
        <v>0</v>
      </c>
      <c r="H211" s="63">
        <f>'דוח 132'!D211</f>
        <v>0</v>
      </c>
      <c r="I211" s="63">
        <f>'דוח 132'!C211</f>
        <v>0</v>
      </c>
      <c r="J211" s="63">
        <f>'דוח 132'!B211</f>
        <v>0</v>
      </c>
      <c r="K211" s="63">
        <f>'דוח 132'!A211</f>
        <v>0</v>
      </c>
    </row>
    <row r="212" spans="1:11" x14ac:dyDescent="0.2">
      <c r="A212" s="63" t="str">
        <f>'דוח 132'!K212</f>
        <v>קוד קבוצה</v>
      </c>
      <c r="B212" s="63" t="str">
        <f>'דוח 132'!J212</f>
        <v>קוד קופה</v>
      </c>
      <c r="C212" s="63">
        <f>'דוח 132'!I212</f>
        <v>0</v>
      </c>
      <c r="D212" s="63" t="str">
        <f>'דוח 132'!H212</f>
        <v>21631  פנסיה כללית בסיסי למקבלי קצבה חדש</v>
      </c>
      <c r="E212" s="63">
        <f>'דוח 132'!G212</f>
        <v>0</v>
      </c>
      <c r="F212" s="63">
        <f>'דוח 132'!F212</f>
        <v>0</v>
      </c>
      <c r="G212" s="63">
        <f>'דוח 132'!E212</f>
        <v>0</v>
      </c>
      <c r="H212" s="63">
        <f>'דוח 132'!D212</f>
        <v>0</v>
      </c>
      <c r="I212" s="63">
        <f>'דוח 132'!C212</f>
        <v>0</v>
      </c>
      <c r="J212" s="63">
        <f>'דוח 132'!B212</f>
        <v>0</v>
      </c>
      <c r="K212" s="63">
        <f>'דוח 132'!A212</f>
        <v>0</v>
      </c>
    </row>
    <row r="213" spans="1:11" x14ac:dyDescent="0.2">
      <c r="A213" s="63">
        <f>'דוח 132'!K213</f>
        <v>0</v>
      </c>
      <c r="B213" s="63">
        <f>'דוח 132'!J213</f>
        <v>0</v>
      </c>
      <c r="C213" s="63">
        <f>'דוח 132'!I213</f>
        <v>0</v>
      </c>
      <c r="D213" s="63">
        <f>'דוח 132'!H213</f>
        <v>0</v>
      </c>
      <c r="E213" s="63">
        <f>'דוח 132'!G213</f>
        <v>0</v>
      </c>
      <c r="F213" s="63" t="str">
        <f>'דוח 132'!F213</f>
        <v>שווי קופה באשח  523.69</v>
      </c>
      <c r="G213" s="63">
        <f>'דוח 132'!E213</f>
        <v>0</v>
      </c>
      <c r="H213" s="63">
        <f>'דוח 132'!D213</f>
        <v>0</v>
      </c>
      <c r="I213" s="63">
        <f>'דוח 132'!C213</f>
        <v>0</v>
      </c>
      <c r="J213" s="63">
        <f>'דוח 132'!B213</f>
        <v>0</v>
      </c>
      <c r="K213" s="63">
        <f>'דוח 132'!A213</f>
        <v>0</v>
      </c>
    </row>
    <row r="214" spans="1:11" x14ac:dyDescent="0.2">
      <c r="A214" s="63">
        <f>'דוח 132'!K214</f>
        <v>0</v>
      </c>
      <c r="B214" s="63">
        <f>'דוח 132'!J214</f>
        <v>0</v>
      </c>
      <c r="C214" s="63" t="str">
        <f>'דוח 132'!I214</f>
        <v>תאור קבוצה</v>
      </c>
      <c r="D214" s="63" t="str">
        <f>'דוח 132'!H214</f>
        <v>מח"מ</v>
      </c>
      <c r="E214" s="63" t="str">
        <f>'דוח 132'!G214</f>
        <v>חשיפה</v>
      </c>
      <c r="F214" s="63" t="str">
        <f>'דוח 132'!F214</f>
        <v>חשיפה</v>
      </c>
      <c r="G214" s="63">
        <f>'דוח 132'!E214</f>
        <v>0</v>
      </c>
      <c r="H214" s="63" t="str">
        <f>'דוח 132'!D214</f>
        <v>חשיפה</v>
      </c>
      <c r="I214" s="63">
        <f>'דוח 132'!C214</f>
        <v>0</v>
      </c>
      <c r="J214" s="63" t="str">
        <f>'דוח 132'!B214</f>
        <v>מח"מ</v>
      </c>
      <c r="K214" s="63">
        <f>'דוח 132'!A214</f>
        <v>0</v>
      </c>
    </row>
    <row r="215" spans="1:11" x14ac:dyDescent="0.2">
      <c r="A215" s="63">
        <f>'דוח 132'!K215</f>
        <v>0</v>
      </c>
      <c r="B215" s="63">
        <f>'דוח 132'!J215</f>
        <v>0</v>
      </c>
      <c r="C215" s="63">
        <f>'דוח 132'!I215</f>
        <v>0</v>
      </c>
      <c r="D215" s="63">
        <f>'דוח 132'!H215</f>
        <v>0</v>
      </c>
      <c r="E215" s="63" t="str">
        <f>'דוח 132'!G215</f>
        <v>30/12/18</v>
      </c>
      <c r="F215" s="63" t="str">
        <f>'דוח 132'!F215</f>
        <v>31/12/18</v>
      </c>
      <c r="G215" s="63" t="str">
        <f>'דוח 132'!E215</f>
        <v>מינ'</v>
      </c>
      <c r="H215" s="63" t="str">
        <f>'דוח 132'!D215</f>
        <v>מקס'</v>
      </c>
      <c r="I215" s="63" t="str">
        <f>'דוח 132'!C215</f>
        <v>מינ'</v>
      </c>
      <c r="J215" s="63" t="str">
        <f>'דוח 132'!B215</f>
        <v>מקס'</v>
      </c>
      <c r="K215" s="63">
        <f>'דוח 132'!A215</f>
        <v>0</v>
      </c>
    </row>
    <row r="216" spans="1:11" x14ac:dyDescent="0.2">
      <c r="A216" s="63">
        <f>'דוח 132'!K216</f>
        <v>13591</v>
      </c>
      <c r="B216" s="63">
        <f>'דוח 132'!J216</f>
        <v>21631</v>
      </c>
      <c r="C216" s="63" t="str">
        <f>'דוח 132'!I216</f>
        <v xml:space="preserve">צמוד מדד (כולל מיועדות) </v>
      </c>
      <c r="D216" s="63">
        <f>'דוח 132'!H216</f>
        <v>4.5188323860497199</v>
      </c>
      <c r="E216" s="63">
        <f>'דוח 132'!G216</f>
        <v>44.485127062481702</v>
      </c>
      <c r="F216" s="63">
        <f>'דוח 132'!F216</f>
        <v>45.103320327108598</v>
      </c>
      <c r="G216" s="63">
        <f>'דוח 132'!E216</f>
        <v>0</v>
      </c>
      <c r="H216" s="63">
        <f>'דוח 132'!D216</f>
        <v>0</v>
      </c>
      <c r="I216" s="63">
        <f>'דוח 132'!C216</f>
        <v>0</v>
      </c>
      <c r="J216" s="63">
        <f>'דוח 132'!B216</f>
        <v>0</v>
      </c>
      <c r="K216" s="63">
        <f>'דוח 132'!A216</f>
        <v>0</v>
      </c>
    </row>
    <row r="217" spans="1:11" x14ac:dyDescent="0.2">
      <c r="A217" s="63">
        <f>'דוח 132'!K217</f>
        <v>19967</v>
      </c>
      <c r="B217" s="63">
        <f>'דוח 132'!J217</f>
        <v>21631</v>
      </c>
      <c r="C217" s="63" t="str">
        <f>'דוח 132'!I217</f>
        <v>צמוד מדד ללא מיועדות</v>
      </c>
      <c r="D217" s="63">
        <f>'דוח 132'!H217</f>
        <v>4.5188323860497199</v>
      </c>
      <c r="E217" s="63">
        <f>'דוח 132'!G217</f>
        <v>44.485127062481702</v>
      </c>
      <c r="F217" s="63">
        <f>'דוח 132'!F217</f>
        <v>45.103320327108598</v>
      </c>
      <c r="G217" s="63">
        <f>'דוח 132'!E217</f>
        <v>0</v>
      </c>
      <c r="H217" s="63">
        <f>'דוח 132'!D217</f>
        <v>0</v>
      </c>
      <c r="I217" s="63">
        <f>'דוח 132'!C217</f>
        <v>3.5</v>
      </c>
      <c r="J217" s="63">
        <f>'דוח 132'!B217</f>
        <v>6</v>
      </c>
      <c r="K217" s="63">
        <f>'דוח 132'!A217</f>
        <v>0</v>
      </c>
    </row>
    <row r="218" spans="1:11" x14ac:dyDescent="0.2">
      <c r="A218" s="63">
        <f>'דוח 132'!K218</f>
        <v>15744</v>
      </c>
      <c r="B218" s="63">
        <f>'דוח 132'!J218</f>
        <v>21631</v>
      </c>
      <c r="C218" s="63" t="str">
        <f>'דוח 132'!I218</f>
        <v xml:space="preserve">סה"כ ממשלתי צמוד מדד כולל מיועדות </v>
      </c>
      <c r="D218" s="63">
        <f>'דוח 132'!H218</f>
        <v>4.7089886633094791</v>
      </c>
      <c r="E218" s="63">
        <f>'דוח 132'!G218</f>
        <v>33.495116046845396</v>
      </c>
      <c r="F218" s="63">
        <f>'דוח 132'!F218</f>
        <v>33.950126665519299</v>
      </c>
      <c r="G218" s="63">
        <f>'דוח 132'!E218</f>
        <v>0</v>
      </c>
      <c r="H218" s="63">
        <f>'דוח 132'!D218</f>
        <v>0</v>
      </c>
      <c r="I218" s="63">
        <f>'דוח 132'!C218</f>
        <v>0</v>
      </c>
      <c r="J218" s="63">
        <f>'דוח 132'!B218</f>
        <v>0</v>
      </c>
      <c r="K218" s="63">
        <f>'דוח 132'!A218</f>
        <v>0</v>
      </c>
    </row>
    <row r="219" spans="1:11" x14ac:dyDescent="0.2">
      <c r="A219" s="63">
        <f>'דוח 132'!K219</f>
        <v>13462</v>
      </c>
      <c r="B219" s="63">
        <f>'דוח 132'!J219</f>
        <v>21631</v>
      </c>
      <c r="C219" s="63" t="str">
        <f>'דוח 132'!I219</f>
        <v xml:space="preserve">קונצרני סחיר צמוד מדד </v>
      </c>
      <c r="D219" s="63">
        <f>'דוח 132'!H219</f>
        <v>3.94</v>
      </c>
      <c r="E219" s="63">
        <f>'דוח 132'!G219</f>
        <v>10.990011015636298</v>
      </c>
      <c r="F219" s="63">
        <f>'דוח 132'!F219</f>
        <v>11.153193661589301</v>
      </c>
      <c r="G219" s="63">
        <f>'דוח 132'!E219</f>
        <v>0</v>
      </c>
      <c r="H219" s="63">
        <f>'דוח 132'!D219</f>
        <v>0</v>
      </c>
      <c r="I219" s="63">
        <f>'דוח 132'!C219</f>
        <v>0</v>
      </c>
      <c r="J219" s="63">
        <f>'דוח 132'!B219</f>
        <v>0</v>
      </c>
      <c r="K219" s="63">
        <f>'דוח 132'!A219</f>
        <v>0</v>
      </c>
    </row>
    <row r="220" spans="1:11" x14ac:dyDescent="0.2">
      <c r="A220" s="63">
        <f>'דוח 132'!K220</f>
        <v>15544</v>
      </c>
      <c r="B220" s="63">
        <f>'דוח 132'!J220</f>
        <v>21631</v>
      </c>
      <c r="C220" s="63" t="str">
        <f>'דוח 132'!I220</f>
        <v>הלוואה צמוד מדד</v>
      </c>
      <c r="D220" s="63">
        <f>'דוח 132'!H220</f>
        <v>0</v>
      </c>
      <c r="E220" s="63">
        <f>'דוח 132'!G220</f>
        <v>0</v>
      </c>
      <c r="F220" s="63">
        <f>'דוח 132'!F220</f>
        <v>0</v>
      </c>
      <c r="G220" s="63">
        <f>'דוח 132'!E220</f>
        <v>0</v>
      </c>
      <c r="H220" s="63">
        <f>'דוח 132'!D220</f>
        <v>0</v>
      </c>
      <c r="I220" s="63">
        <f>'דוח 132'!C220</f>
        <v>0</v>
      </c>
      <c r="J220" s="63">
        <f>'דוח 132'!B220</f>
        <v>0</v>
      </c>
      <c r="K220" s="63">
        <f>'דוח 132'!A220</f>
        <v>0</v>
      </c>
    </row>
    <row r="221" spans="1:11" x14ac:dyDescent="0.2">
      <c r="A221" s="63">
        <f>'דוח 132'!K221</f>
        <v>12978</v>
      </c>
      <c r="B221" s="63">
        <f>'דוח 132'!J221</f>
        <v>21631</v>
      </c>
      <c r="C221" s="63" t="str">
        <f>'דוח 132'!I221</f>
        <v xml:space="preserve">פקדונות לא סחירים </v>
      </c>
      <c r="D221" s="63">
        <f>'דוח 132'!H221</f>
        <v>0</v>
      </c>
      <c r="E221" s="63">
        <f>'דוח 132'!G221</f>
        <v>0</v>
      </c>
      <c r="F221" s="63">
        <f>'דוח 132'!F221</f>
        <v>0</v>
      </c>
      <c r="G221" s="63">
        <f>'דוח 132'!E221</f>
        <v>0</v>
      </c>
      <c r="H221" s="63">
        <f>'דוח 132'!D221</f>
        <v>0</v>
      </c>
      <c r="I221" s="63">
        <f>'דוח 132'!C221</f>
        <v>0</v>
      </c>
      <c r="J221" s="63">
        <f>'דוח 132'!B221</f>
        <v>0</v>
      </c>
      <c r="K221" s="63">
        <f>'דוח 132'!A221</f>
        <v>0</v>
      </c>
    </row>
    <row r="222" spans="1:11" x14ac:dyDescent="0.2">
      <c r="A222" s="63">
        <f>'דוח 132'!K222</f>
        <v>17726</v>
      </c>
      <c r="B222" s="63">
        <f>'דוח 132'!J222</f>
        <v>21631</v>
      </c>
      <c r="C222" s="63" t="str">
        <f>'דוח 132'!I222</f>
        <v>לא צמוד כולל נזילות</v>
      </c>
      <c r="D222" s="63">
        <f>'דוח 132'!H222</f>
        <v>3.7806908309920999</v>
      </c>
      <c r="E222" s="63">
        <f>'דוח 132'!G222</f>
        <v>47.801288454513404</v>
      </c>
      <c r="F222" s="63">
        <f>'דוח 132'!F222</f>
        <v>47.048263852601302</v>
      </c>
      <c r="G222" s="63">
        <f>'דוח 132'!E222</f>
        <v>0</v>
      </c>
      <c r="H222" s="63">
        <f>'דוח 132'!D222</f>
        <v>0</v>
      </c>
      <c r="I222" s="63">
        <f>'דוח 132'!C222</f>
        <v>2.5</v>
      </c>
      <c r="J222" s="63">
        <f>'דוח 132'!B222</f>
        <v>5</v>
      </c>
      <c r="K222" s="63">
        <f>'דוח 132'!A222</f>
        <v>0</v>
      </c>
    </row>
    <row r="223" spans="1:11" x14ac:dyDescent="0.2">
      <c r="A223" s="63">
        <f>'דוח 132'!K223</f>
        <v>17727</v>
      </c>
      <c r="B223" s="63">
        <f>'דוח 132'!J223</f>
        <v>21631</v>
      </c>
      <c r="C223" s="63" t="str">
        <f>'דוח 132'!I223</f>
        <v>עו"ש ש"ח</v>
      </c>
      <c r="D223" s="63">
        <f>'דוח 132'!H223</f>
        <v>0</v>
      </c>
      <c r="E223" s="63">
        <f>'דוח 132'!G223</f>
        <v>2.2342267320955704</v>
      </c>
      <c r="F223" s="63">
        <f>'דוח 132'!F223</f>
        <v>0.87788340997819203</v>
      </c>
      <c r="G223" s="63">
        <f>'דוח 132'!E223</f>
        <v>0</v>
      </c>
      <c r="H223" s="63">
        <f>'דוח 132'!D223</f>
        <v>0</v>
      </c>
      <c r="I223" s="63">
        <f>'דוח 132'!C223</f>
        <v>0</v>
      </c>
      <c r="J223" s="63">
        <f>'דוח 132'!B223</f>
        <v>0</v>
      </c>
      <c r="K223" s="63">
        <f>'דוח 132'!A223</f>
        <v>0</v>
      </c>
    </row>
    <row r="224" spans="1:11" x14ac:dyDescent="0.2">
      <c r="A224" s="63">
        <f>'דוח 132'!K224</f>
        <v>13592</v>
      </c>
      <c r="B224" s="63">
        <f>'דוח 132'!J224</f>
        <v>21631</v>
      </c>
      <c r="C224" s="63" t="str">
        <f>'דוח 132'!I224</f>
        <v xml:space="preserve">לא צמוד - לא כולל נזילות </v>
      </c>
      <c r="D224" s="63">
        <f>'דוח 132'!H224</f>
        <v>3.8525768697677401</v>
      </c>
      <c r="E224" s="63">
        <f>'דוח 132'!G224</f>
        <v>45.567061722417897</v>
      </c>
      <c r="F224" s="63">
        <f>'דוח 132'!F224</f>
        <v>46.170380442623099</v>
      </c>
      <c r="G224" s="63">
        <f>'דוח 132'!E224</f>
        <v>0</v>
      </c>
      <c r="H224" s="63">
        <f>'דוח 132'!D224</f>
        <v>0</v>
      </c>
      <c r="I224" s="63">
        <f>'דוח 132'!C224</f>
        <v>0</v>
      </c>
      <c r="J224" s="63">
        <f>'דוח 132'!B224</f>
        <v>0</v>
      </c>
      <c r="K224" s="63">
        <f>'דוח 132'!A224</f>
        <v>0</v>
      </c>
    </row>
    <row r="225" spans="1:11" x14ac:dyDescent="0.2">
      <c r="A225" s="63">
        <f>'דוח 132'!K225</f>
        <v>11566</v>
      </c>
      <c r="B225" s="63">
        <f>'דוח 132'!J225</f>
        <v>21631</v>
      </c>
      <c r="C225" s="63" t="str">
        <f>'דוח 132'!I225</f>
        <v>מק"מ</v>
      </c>
      <c r="D225" s="63">
        <f>'דוח 132'!H225</f>
        <v>0</v>
      </c>
      <c r="E225" s="63">
        <f>'דוח 132'!G225</f>
        <v>0</v>
      </c>
      <c r="F225" s="63">
        <f>'דוח 132'!F225</f>
        <v>0</v>
      </c>
      <c r="G225" s="63">
        <f>'דוח 132'!E225</f>
        <v>0</v>
      </c>
      <c r="H225" s="63">
        <f>'דוח 132'!D225</f>
        <v>0</v>
      </c>
      <c r="I225" s="63">
        <f>'דוח 132'!C225</f>
        <v>0</v>
      </c>
      <c r="J225" s="63">
        <f>'דוח 132'!B225</f>
        <v>0</v>
      </c>
      <c r="K225" s="63">
        <f>'דוח 132'!A225</f>
        <v>0</v>
      </c>
    </row>
    <row r="226" spans="1:11" x14ac:dyDescent="0.2">
      <c r="A226" s="63">
        <f>'דוח 132'!K226</f>
        <v>13419</v>
      </c>
      <c r="B226" s="63">
        <f>'דוח 132'!J226</f>
        <v>21631</v>
      </c>
      <c r="C226" s="63" t="str">
        <f>'דוח 132'!I226</f>
        <v>ממשלתי  לא צמוד (שחר)</v>
      </c>
      <c r="D226" s="63">
        <f>'דוח 132'!H226</f>
        <v>3.85770445202599</v>
      </c>
      <c r="E226" s="63">
        <f>'דוח 132'!G226</f>
        <v>39.396201676193201</v>
      </c>
      <c r="F226" s="63">
        <f>'דוח 132'!F226</f>
        <v>39.891482039565098</v>
      </c>
      <c r="G226" s="63">
        <f>'דוח 132'!E226</f>
        <v>0</v>
      </c>
      <c r="H226" s="63">
        <f>'דוח 132'!D226</f>
        <v>0</v>
      </c>
      <c r="I226" s="63">
        <f>'דוח 132'!C226</f>
        <v>0</v>
      </c>
      <c r="J226" s="63">
        <f>'דוח 132'!B226</f>
        <v>0</v>
      </c>
      <c r="K226" s="63">
        <f>'דוח 132'!A226</f>
        <v>0</v>
      </c>
    </row>
    <row r="227" spans="1:11" x14ac:dyDescent="0.2">
      <c r="A227" s="63">
        <f>'דוח 132'!K227</f>
        <v>11568</v>
      </c>
      <c r="B227" s="63">
        <f>'דוח 132'!J227</f>
        <v>21631</v>
      </c>
      <c r="C227" s="63" t="str">
        <f>'דוח 132'!I227</f>
        <v>אג"ח ממשלתי לא צמוד ריבית משתנה-"גילון"</v>
      </c>
      <c r="D227" s="63">
        <f>'דוח 132'!H227</f>
        <v>0</v>
      </c>
      <c r="E227" s="63">
        <f>'דוח 132'!G227</f>
        <v>0</v>
      </c>
      <c r="F227" s="63">
        <f>'דוח 132'!F227</f>
        <v>0</v>
      </c>
      <c r="G227" s="63">
        <f>'דוח 132'!E227</f>
        <v>0</v>
      </c>
      <c r="H227" s="63">
        <f>'דוח 132'!D227</f>
        <v>0</v>
      </c>
      <c r="I227" s="63">
        <f>'דוח 132'!C227</f>
        <v>0</v>
      </c>
      <c r="J227" s="63">
        <f>'דוח 132'!B227</f>
        <v>0</v>
      </c>
      <c r="K227" s="63">
        <f>'דוח 132'!A227</f>
        <v>0</v>
      </c>
    </row>
    <row r="228" spans="1:11" x14ac:dyDescent="0.2">
      <c r="A228" s="63">
        <f>'דוח 132'!K228</f>
        <v>12479</v>
      </c>
      <c r="B228" s="63">
        <f>'דוח 132'!J228</f>
        <v>21631</v>
      </c>
      <c r="C228" s="63" t="str">
        <f>'דוח 132'!I228</f>
        <v>קונצרני ריבית קבועה</v>
      </c>
      <c r="D228" s="63">
        <f>'דוח 132'!H228</f>
        <v>3.82</v>
      </c>
      <c r="E228" s="63">
        <f>'דוח 132'!G228</f>
        <v>6.1708600462246892</v>
      </c>
      <c r="F228" s="63">
        <f>'דוח 132'!F228</f>
        <v>6.2788984030579797</v>
      </c>
      <c r="G228" s="63">
        <f>'דוח 132'!E228</f>
        <v>0</v>
      </c>
      <c r="H228" s="63">
        <f>'דוח 132'!D228</f>
        <v>0</v>
      </c>
      <c r="I228" s="63">
        <f>'דוח 132'!C228</f>
        <v>0</v>
      </c>
      <c r="J228" s="63">
        <f>'דוח 132'!B228</f>
        <v>0</v>
      </c>
      <c r="K228" s="63">
        <f>'דוח 132'!A228</f>
        <v>0</v>
      </c>
    </row>
    <row r="229" spans="1:11" x14ac:dyDescent="0.2">
      <c r="A229" s="63">
        <f>'דוח 132'!K229</f>
        <v>12480</v>
      </c>
      <c r="B229" s="63">
        <f>'דוח 132'!J229</f>
        <v>21631</v>
      </c>
      <c r="C229" s="63" t="str">
        <f>'דוח 132'!I229</f>
        <v>קונצרני ריבית משתנה</v>
      </c>
      <c r="D229" s="63">
        <f>'דוח 132'!H229</f>
        <v>0</v>
      </c>
      <c r="E229" s="63">
        <f>'דוח 132'!G229</f>
        <v>0</v>
      </c>
      <c r="F229" s="63">
        <f>'דוח 132'!F229</f>
        <v>0</v>
      </c>
      <c r="G229" s="63">
        <f>'דוח 132'!E229</f>
        <v>0</v>
      </c>
      <c r="H229" s="63">
        <f>'דוח 132'!D229</f>
        <v>0</v>
      </c>
      <c r="I229" s="63">
        <f>'דוח 132'!C229</f>
        <v>0</v>
      </c>
      <c r="J229" s="63">
        <f>'דוח 132'!B229</f>
        <v>0</v>
      </c>
      <c r="K229" s="63">
        <f>'דוח 132'!A229</f>
        <v>0</v>
      </c>
    </row>
    <row r="230" spans="1:11" x14ac:dyDescent="0.2">
      <c r="A230" s="63">
        <f>'דוח 132'!K230</f>
        <v>11578</v>
      </c>
      <c r="B230" s="63">
        <f>'דוח 132'!J230</f>
        <v>21631</v>
      </c>
      <c r="C230" s="63" t="str">
        <f>'דוח 132'!I230</f>
        <v>אג"ח לא צמוד לא סחיר (ללא עמיתים)</v>
      </c>
      <c r="D230" s="63">
        <f>'דוח 132'!H230</f>
        <v>0</v>
      </c>
      <c r="E230" s="63">
        <f>'דוח 132'!G230</f>
        <v>0</v>
      </c>
      <c r="F230" s="63">
        <f>'דוח 132'!F230</f>
        <v>0</v>
      </c>
      <c r="G230" s="63">
        <f>'דוח 132'!E230</f>
        <v>0</v>
      </c>
      <c r="H230" s="63">
        <f>'דוח 132'!D230</f>
        <v>0</v>
      </c>
      <c r="I230" s="63">
        <f>'דוח 132'!C230</f>
        <v>0</v>
      </c>
      <c r="J230" s="63">
        <f>'דוח 132'!B230</f>
        <v>0</v>
      </c>
      <c r="K230" s="63">
        <f>'דוח 132'!A230</f>
        <v>0</v>
      </c>
    </row>
    <row r="231" spans="1:11" x14ac:dyDescent="0.2">
      <c r="A231" s="63">
        <f>'דוח 132'!K231</f>
        <v>12497</v>
      </c>
      <c r="B231" s="63">
        <f>'דוח 132'!J231</f>
        <v>21631</v>
      </c>
      <c r="C231" s="63" t="str">
        <f>'דוח 132'!I231</f>
        <v>קונצרני לא סחיר ריבית משתנה (נע"מים)</v>
      </c>
      <c r="D231" s="63">
        <f>'דוח 132'!H231</f>
        <v>0</v>
      </c>
      <c r="E231" s="63">
        <f>'דוח 132'!G231</f>
        <v>0</v>
      </c>
      <c r="F231" s="63">
        <f>'דוח 132'!F231</f>
        <v>0</v>
      </c>
      <c r="G231" s="63">
        <f>'דוח 132'!E231</f>
        <v>0</v>
      </c>
      <c r="H231" s="63">
        <f>'דוח 132'!D231</f>
        <v>0</v>
      </c>
      <c r="I231" s="63">
        <f>'דוח 132'!C231</f>
        <v>0</v>
      </c>
      <c r="J231" s="63">
        <f>'דוח 132'!B231</f>
        <v>0</v>
      </c>
      <c r="K231" s="63">
        <f>'דוח 132'!A231</f>
        <v>0</v>
      </c>
    </row>
    <row r="232" spans="1:11" x14ac:dyDescent="0.2">
      <c r="A232" s="63">
        <f>'דוח 132'!K232</f>
        <v>15546</v>
      </c>
      <c r="B232" s="63">
        <f>'דוח 132'!J232</f>
        <v>21631</v>
      </c>
      <c r="C232" s="63" t="str">
        <f>'דוח 132'!I232</f>
        <v>הלוואה לא צמוד</v>
      </c>
      <c r="D232" s="63">
        <f>'דוח 132'!H232</f>
        <v>0</v>
      </c>
      <c r="E232" s="63">
        <f>'דוח 132'!G232</f>
        <v>0</v>
      </c>
      <c r="F232" s="63">
        <f>'דוח 132'!F232</f>
        <v>0</v>
      </c>
      <c r="G232" s="63">
        <f>'דוח 132'!E232</f>
        <v>0</v>
      </c>
      <c r="H232" s="63">
        <f>'דוח 132'!D232</f>
        <v>0</v>
      </c>
      <c r="I232" s="63">
        <f>'דוח 132'!C232</f>
        <v>0</v>
      </c>
      <c r="J232" s="63">
        <f>'דוח 132'!B232</f>
        <v>0</v>
      </c>
      <c r="K232" s="63">
        <f>'דוח 132'!A232</f>
        <v>0</v>
      </c>
    </row>
    <row r="233" spans="1:11" x14ac:dyDescent="0.2">
      <c r="A233" s="63">
        <f>'דוח 132'!K233</f>
        <v>12481</v>
      </c>
      <c r="B233" s="63">
        <f>'דוח 132'!J233</f>
        <v>21631</v>
      </c>
      <c r="C233" s="63" t="str">
        <f>'דוח 132'!I233</f>
        <v>הלוואות לעמיתים.</v>
      </c>
      <c r="D233" s="63">
        <f>'דוח 132'!H233</f>
        <v>0</v>
      </c>
      <c r="E233" s="63">
        <f>'דוח 132'!G233</f>
        <v>0</v>
      </c>
      <c r="F233" s="63">
        <f>'דוח 132'!F233</f>
        <v>0</v>
      </c>
      <c r="G233" s="63">
        <f>'דוח 132'!E233</f>
        <v>0</v>
      </c>
      <c r="H233" s="63">
        <f>'דוח 132'!D233</f>
        <v>0</v>
      </c>
      <c r="I233" s="63">
        <f>'דוח 132'!C233</f>
        <v>0</v>
      </c>
      <c r="J233" s="63">
        <f>'דוח 132'!B233</f>
        <v>0</v>
      </c>
      <c r="K233" s="63">
        <f>'דוח 132'!A233</f>
        <v>0</v>
      </c>
    </row>
    <row r="234" spans="1:11" x14ac:dyDescent="0.2">
      <c r="A234" s="63">
        <f>'דוח 132'!K234</f>
        <v>13594</v>
      </c>
      <c r="B234" s="63">
        <f>'דוח 132'!J234</f>
        <v>21631</v>
      </c>
      <c r="C234" s="63" t="str">
        <f>'דוח 132'!I234</f>
        <v>מט"ח וצמוד מט"ח</v>
      </c>
      <c r="D234" s="63">
        <f>'דוח 132'!H234</f>
        <v>0</v>
      </c>
      <c r="E234" s="63">
        <f>'דוח 132'!G234</f>
        <v>0</v>
      </c>
      <c r="F234" s="63">
        <f>'דוח 132'!F234</f>
        <v>0</v>
      </c>
      <c r="G234" s="63">
        <f>'דוח 132'!E234</f>
        <v>0</v>
      </c>
      <c r="H234" s="63">
        <f>'דוח 132'!D234</f>
        <v>0</v>
      </c>
      <c r="I234" s="63">
        <f>'דוח 132'!C234</f>
        <v>0</v>
      </c>
      <c r="J234" s="63">
        <f>'דוח 132'!B234</f>
        <v>0</v>
      </c>
      <c r="K234" s="63">
        <f>'דוח 132'!A234</f>
        <v>0</v>
      </c>
    </row>
    <row r="235" spans="1:11" x14ac:dyDescent="0.2">
      <c r="A235" s="63">
        <f>'דוח 132'!K235</f>
        <v>15609</v>
      </c>
      <c r="B235" s="63">
        <f>'דוח 132'!J235</f>
        <v>21631</v>
      </c>
      <c r="C235" s="63" t="str">
        <f>'דוח 132'!I235</f>
        <v>אג"ח ממשלתי צמוד מט"ח סחיר (1022)</v>
      </c>
      <c r="D235" s="63">
        <f>'דוח 132'!H235</f>
        <v>0</v>
      </c>
      <c r="E235" s="63">
        <f>'דוח 132'!G235</f>
        <v>0</v>
      </c>
      <c r="F235" s="63">
        <f>'דוח 132'!F235</f>
        <v>0</v>
      </c>
      <c r="G235" s="63">
        <f>'דוח 132'!E235</f>
        <v>0</v>
      </c>
      <c r="H235" s="63">
        <f>'דוח 132'!D235</f>
        <v>0</v>
      </c>
      <c r="I235" s="63">
        <f>'דוח 132'!C235</f>
        <v>0</v>
      </c>
      <c r="J235" s="63">
        <f>'דוח 132'!B235</f>
        <v>0</v>
      </c>
      <c r="K235" s="63">
        <f>'דוח 132'!A235</f>
        <v>0</v>
      </c>
    </row>
    <row r="236" spans="1:11" x14ac:dyDescent="0.2">
      <c r="A236" s="63">
        <f>'דוח 132'!K236</f>
        <v>11524</v>
      </c>
      <c r="B236" s="63">
        <f>'דוח 132'!J236</f>
        <v>21631</v>
      </c>
      <c r="C236" s="63" t="str">
        <f>'דוח 132'!I236</f>
        <v xml:space="preserve"> אג"ח קונצרני בחו"ל </v>
      </c>
      <c r="D236" s="63">
        <f>'דוח 132'!H236</f>
        <v>0</v>
      </c>
      <c r="E236" s="63">
        <f>'דוח 132'!G236</f>
        <v>0</v>
      </c>
      <c r="F236" s="63">
        <f>'דוח 132'!F236</f>
        <v>0</v>
      </c>
      <c r="G236" s="63">
        <f>'דוח 132'!E236</f>
        <v>0</v>
      </c>
      <c r="H236" s="63">
        <f>'דוח 132'!D236</f>
        <v>0</v>
      </c>
      <c r="I236" s="63">
        <f>'דוח 132'!C236</f>
        <v>0</v>
      </c>
      <c r="J236" s="63">
        <f>'דוח 132'!B236</f>
        <v>0</v>
      </c>
      <c r="K236" s="63">
        <f>'דוח 132'!A236</f>
        <v>0</v>
      </c>
    </row>
    <row r="237" spans="1:11" x14ac:dyDescent="0.2">
      <c r="A237" s="63">
        <f>'דוח 132'!K237</f>
        <v>15745</v>
      </c>
      <c r="B237" s="63">
        <f>'דוח 132'!J237</f>
        <v>21631</v>
      </c>
      <c r="C237" s="63" t="str">
        <f>'דוח 132'!I237</f>
        <v>סה"כ קונצרני צמוד מט"ח</v>
      </c>
      <c r="D237" s="63">
        <f>'דוח 132'!H237</f>
        <v>0</v>
      </c>
      <c r="E237" s="63">
        <f>'דוח 132'!G237</f>
        <v>0</v>
      </c>
      <c r="F237" s="63">
        <f>'דוח 132'!F237</f>
        <v>0</v>
      </c>
      <c r="G237" s="63">
        <f>'דוח 132'!E237</f>
        <v>0</v>
      </c>
      <c r="H237" s="63">
        <f>'דוח 132'!D237</f>
        <v>0</v>
      </c>
      <c r="I237" s="63">
        <f>'דוח 132'!C237</f>
        <v>0</v>
      </c>
      <c r="J237" s="63">
        <f>'דוח 132'!B237</f>
        <v>0</v>
      </c>
      <c r="K237" s="63">
        <f>'דוח 132'!A237</f>
        <v>0</v>
      </c>
    </row>
    <row r="238" spans="1:11" x14ac:dyDescent="0.2">
      <c r="A238" s="63">
        <f>'דוח 132'!K238</f>
        <v>15545</v>
      </c>
      <c r="B238" s="63">
        <f>'דוח 132'!J238</f>
        <v>21631</v>
      </c>
      <c r="C238" s="63" t="str">
        <f>'דוח 132'!I238</f>
        <v>הלוואה צמוד מט"ח</v>
      </c>
      <c r="D238" s="63">
        <f>'דוח 132'!H238</f>
        <v>0</v>
      </c>
      <c r="E238" s="63">
        <f>'דוח 132'!G238</f>
        <v>0</v>
      </c>
      <c r="F238" s="63">
        <f>'דוח 132'!F238</f>
        <v>0</v>
      </c>
      <c r="G238" s="63">
        <f>'דוח 132'!E238</f>
        <v>0</v>
      </c>
      <c r="H238" s="63">
        <f>'דוח 132'!D238</f>
        <v>0</v>
      </c>
      <c r="I238" s="63">
        <f>'דוח 132'!C238</f>
        <v>0</v>
      </c>
      <c r="J238" s="63">
        <f>'דוח 132'!B238</f>
        <v>0</v>
      </c>
      <c r="K238" s="63">
        <f>'דוח 132'!A238</f>
        <v>0</v>
      </c>
    </row>
    <row r="239" spans="1:11" x14ac:dyDescent="0.2">
      <c r="A239" s="63">
        <f>'דוח 132'!K239</f>
        <v>13595</v>
      </c>
      <c r="B239" s="63">
        <f>'דוח 132'!J239</f>
        <v>21631</v>
      </c>
      <c r="C239" s="63" t="str">
        <f>'דוח 132'!I239</f>
        <v>סה"כ מניות והמירים</v>
      </c>
      <c r="D239" s="63">
        <f>'דוח 132'!H239</f>
        <v>0</v>
      </c>
      <c r="E239" s="63">
        <f>'דוח 132'!G239</f>
        <v>7.7135844830048796</v>
      </c>
      <c r="F239" s="63">
        <f>'דוח 132'!F239</f>
        <v>7.8484158202901089</v>
      </c>
      <c r="G239" s="63">
        <f>'דוח 132'!E239</f>
        <v>0</v>
      </c>
      <c r="H239" s="63">
        <f>'דוח 132'!D239</f>
        <v>0</v>
      </c>
      <c r="I239" s="63">
        <f>'דוח 132'!C239</f>
        <v>0</v>
      </c>
      <c r="J239" s="63">
        <f>'דוח 132'!B239</f>
        <v>0</v>
      </c>
      <c r="K239" s="63">
        <f>'דוח 132'!A239</f>
        <v>0</v>
      </c>
    </row>
    <row r="240" spans="1:11" x14ac:dyDescent="0.2">
      <c r="A240" s="63">
        <f>'דוח 132'!K240</f>
        <v>15610</v>
      </c>
      <c r="B240" s="63">
        <f>'דוח 132'!J240</f>
        <v>21631</v>
      </c>
      <c r="C240" s="63" t="str">
        <f>'דוח 132'!I240</f>
        <v>נגזרים מתוך מניות והמירים</v>
      </c>
      <c r="D240" s="63">
        <f>'דוח 132'!H240</f>
        <v>0</v>
      </c>
      <c r="E240" s="63">
        <f>'דוח 132'!G240</f>
        <v>0</v>
      </c>
      <c r="F240" s="63">
        <f>'דוח 132'!F240</f>
        <v>0</v>
      </c>
      <c r="G240" s="63">
        <f>'דוח 132'!E240</f>
        <v>0</v>
      </c>
      <c r="H240" s="63">
        <f>'דוח 132'!D240</f>
        <v>0</v>
      </c>
      <c r="I240" s="63">
        <f>'דוח 132'!C240</f>
        <v>0</v>
      </c>
      <c r="J240" s="63">
        <f>'דוח 132'!B240</f>
        <v>0</v>
      </c>
      <c r="K240" s="63">
        <f>'דוח 132'!A240</f>
        <v>0</v>
      </c>
    </row>
    <row r="241" spans="1:11" x14ac:dyDescent="0.2">
      <c r="A241" s="63">
        <f>'דוח 132'!K241</f>
        <v>15611</v>
      </c>
      <c r="B241" s="63">
        <f>'דוח 132'!J241</f>
        <v>21631</v>
      </c>
      <c r="C241" s="63" t="str">
        <f>'דוח 132'!I241</f>
        <v>מניות והמירים בארץ</v>
      </c>
      <c r="D241" s="63">
        <f>'דוח 132'!H241</f>
        <v>0</v>
      </c>
      <c r="E241" s="63">
        <f>'דוח 132'!G241</f>
        <v>3.2745264074701201</v>
      </c>
      <c r="F241" s="63">
        <f>'דוח 132'!F241</f>
        <v>3.3321069723140004</v>
      </c>
      <c r="G241" s="63">
        <f>'דוח 132'!E241</f>
        <v>0</v>
      </c>
      <c r="H241" s="63">
        <f>'דוח 132'!D241</f>
        <v>0</v>
      </c>
      <c r="I241" s="63">
        <f>'דוח 132'!C241</f>
        <v>0</v>
      </c>
      <c r="J241" s="63">
        <f>'דוח 132'!B241</f>
        <v>0</v>
      </c>
      <c r="K241" s="63">
        <f>'דוח 132'!A241</f>
        <v>0</v>
      </c>
    </row>
    <row r="242" spans="1:11" x14ac:dyDescent="0.2">
      <c r="A242" s="63">
        <f>'דוח 132'!K242</f>
        <v>15608</v>
      </c>
      <c r="B242" s="63">
        <f>'דוח 132'!J242</f>
        <v>21631</v>
      </c>
      <c r="C242" s="63" t="str">
        <f>'דוח 132'!I242</f>
        <v>מניות חו"ל</v>
      </c>
      <c r="D242" s="63">
        <f>'דוח 132'!H242</f>
        <v>0</v>
      </c>
      <c r="E242" s="63">
        <f>'דוח 132'!G242</f>
        <v>4.43905807553476</v>
      </c>
      <c r="F242" s="63">
        <f>'דוח 132'!F242</f>
        <v>4.5163088479761093</v>
      </c>
      <c r="G242" s="63">
        <f>'דוח 132'!E242</f>
        <v>0</v>
      </c>
      <c r="H242" s="63">
        <f>'דוח 132'!D242</f>
        <v>0</v>
      </c>
      <c r="I242" s="63">
        <f>'דוח 132'!C242</f>
        <v>0</v>
      </c>
      <c r="J242" s="63">
        <f>'דוח 132'!B242</f>
        <v>0</v>
      </c>
      <c r="K242" s="63">
        <f>'דוח 132'!A242</f>
        <v>0</v>
      </c>
    </row>
    <row r="243" spans="1:11" x14ac:dyDescent="0.2">
      <c r="A243" s="63">
        <f>'דוח 132'!K243</f>
        <v>15584</v>
      </c>
      <c r="B243" s="63">
        <f>'דוח 132'!J243</f>
        <v>21631</v>
      </c>
      <c r="C243" s="63" t="str">
        <f>'דוח 132'!I243</f>
        <v>נכסים אלטרנטיביים</v>
      </c>
      <c r="D243" s="63">
        <f>'דוח 132'!H243</f>
        <v>0</v>
      </c>
      <c r="E243" s="63">
        <f>'דוח 132'!G243</f>
        <v>0</v>
      </c>
      <c r="F243" s="63">
        <f>'דוח 132'!F243</f>
        <v>0</v>
      </c>
      <c r="G243" s="63">
        <f>'דוח 132'!E243</f>
        <v>0</v>
      </c>
      <c r="H243" s="63">
        <f>'דוח 132'!D243</f>
        <v>0</v>
      </c>
      <c r="I243" s="63">
        <f>'דוח 132'!C243</f>
        <v>0</v>
      </c>
      <c r="J243" s="63">
        <f>'דוח 132'!B243</f>
        <v>0</v>
      </c>
      <c r="K243" s="63">
        <f>'דוח 132'!A243</f>
        <v>0</v>
      </c>
    </row>
    <row r="244" spans="1:11" x14ac:dyDescent="0.2">
      <c r="A244" s="63">
        <f>'דוח 132'!K244</f>
        <v>17728</v>
      </c>
      <c r="B244" s="63">
        <f>'דוח 132'!J244</f>
        <v>21631</v>
      </c>
      <c r="C244" s="63" t="str">
        <f>'דוח 132'!I244</f>
        <v>נכסי נדל"ן</v>
      </c>
      <c r="D244" s="63">
        <f>'דוח 132'!H244</f>
        <v>0</v>
      </c>
      <c r="E244" s="63">
        <f>'דוח 132'!G244</f>
        <v>0</v>
      </c>
      <c r="F244" s="63">
        <f>'דוח 132'!F244</f>
        <v>0</v>
      </c>
      <c r="G244" s="63">
        <f>'דוח 132'!E244</f>
        <v>0</v>
      </c>
      <c r="H244" s="63">
        <f>'דוח 132'!D244</f>
        <v>0</v>
      </c>
      <c r="I244" s="63">
        <f>'דוח 132'!C244</f>
        <v>0</v>
      </c>
      <c r="J244" s="63">
        <f>'דוח 132'!B244</f>
        <v>0</v>
      </c>
      <c r="K244" s="63">
        <f>'דוח 132'!A244</f>
        <v>0</v>
      </c>
    </row>
    <row r="245" spans="1:11" x14ac:dyDescent="0.2">
      <c r="A245" s="63">
        <f>'דוח 132'!K245</f>
        <v>15624</v>
      </c>
      <c r="B245" s="63">
        <f>'דוח 132'!J245</f>
        <v>21631</v>
      </c>
      <c r="C245" s="63" t="str">
        <f>'דוח 132'!I245</f>
        <v>נגזרים מתוך חשיפת מט"ח</v>
      </c>
      <c r="D245" s="63">
        <f>'דוח 132'!H245</f>
        <v>0</v>
      </c>
      <c r="E245" s="63">
        <f>'דוח 132'!G245</f>
        <v>0</v>
      </c>
      <c r="F245" s="63">
        <f>'דוח 132'!F245</f>
        <v>0</v>
      </c>
      <c r="G245" s="63">
        <f>'דוח 132'!E245</f>
        <v>0</v>
      </c>
      <c r="H245" s="63">
        <f>'דוח 132'!D245</f>
        <v>0</v>
      </c>
      <c r="I245" s="63">
        <f>'דוח 132'!C245</f>
        <v>0</v>
      </c>
      <c r="J245" s="63">
        <f>'דוח 132'!B245</f>
        <v>0</v>
      </c>
      <c r="K245" s="63">
        <f>'דוח 132'!A245</f>
        <v>0</v>
      </c>
    </row>
    <row r="246" spans="1:11" x14ac:dyDescent="0.2">
      <c r="A246" s="63">
        <f>'דוח 132'!K246</f>
        <v>15644</v>
      </c>
      <c r="B246" s="63">
        <f>'דוח 132'!J246</f>
        <v>21631</v>
      </c>
      <c r="C246" s="63" t="str">
        <f>'דוח 132'!I246</f>
        <v>סה"כ נזילות</v>
      </c>
      <c r="D246" s="63">
        <f>'דוח 132'!H246</f>
        <v>0</v>
      </c>
      <c r="E246" s="63">
        <f>'דוח 132'!G246</f>
        <v>2.2342267320955704</v>
      </c>
      <c r="F246" s="63">
        <f>'דוח 132'!F246</f>
        <v>0.87788340997819203</v>
      </c>
      <c r="G246" s="63">
        <f>'דוח 132'!E246</f>
        <v>1</v>
      </c>
      <c r="H246" s="63">
        <f>'דוח 132'!D246</f>
        <v>7</v>
      </c>
      <c r="I246" s="63">
        <f>'דוח 132'!C246</f>
        <v>0</v>
      </c>
      <c r="J246" s="63">
        <f>'דוח 132'!B246</f>
        <v>0</v>
      </c>
      <c r="K246" s="63">
        <f>'דוח 132'!A246</f>
        <v>0</v>
      </c>
    </row>
    <row r="247" spans="1:11" x14ac:dyDescent="0.2">
      <c r="A247" s="63">
        <f>'דוח 132'!K247</f>
        <v>15704</v>
      </c>
      <c r="B247" s="63">
        <f>'דוח 132'!J247</f>
        <v>21631</v>
      </c>
      <c r="C247" s="63" t="str">
        <f>'דוח 132'!I247</f>
        <v xml:space="preserve">סה"כ קונצרני והלוואות </v>
      </c>
      <c r="D247" s="63">
        <f>'דוח 132'!H247</f>
        <v>3.8967769717155698</v>
      </c>
      <c r="E247" s="63">
        <f>'דוח 132'!G247</f>
        <v>17.160871061860998</v>
      </c>
      <c r="F247" s="63">
        <f>'דוח 132'!F247</f>
        <v>17.4320920646473</v>
      </c>
      <c r="G247" s="63">
        <f>'דוח 132'!E247</f>
        <v>17</v>
      </c>
      <c r="H247" s="63">
        <f>'דוח 132'!D247</f>
        <v>23</v>
      </c>
      <c r="I247" s="63">
        <f>'דוח 132'!C247</f>
        <v>0</v>
      </c>
      <c r="J247" s="63">
        <f>'דוח 132'!B247</f>
        <v>0</v>
      </c>
      <c r="K247" s="63">
        <f>'דוח 132'!A247</f>
        <v>0</v>
      </c>
    </row>
    <row r="248" spans="1:11" x14ac:dyDescent="0.2">
      <c r="A248" s="63">
        <f>'דוח 132'!K248</f>
        <v>15749</v>
      </c>
      <c r="B248" s="63">
        <f>'דוח 132'!J248</f>
        <v>21631</v>
      </c>
      <c r="C248" s="63" t="str">
        <f>'דוח 132'!I248</f>
        <v>סה"כ לא סחירים</v>
      </c>
      <c r="D248" s="63">
        <f>'דוח 132'!H248</f>
        <v>0</v>
      </c>
      <c r="E248" s="63">
        <f>'דוח 132'!G248</f>
        <v>0</v>
      </c>
      <c r="F248" s="63">
        <f>'דוח 132'!F248</f>
        <v>0</v>
      </c>
      <c r="G248" s="63">
        <f>'דוח 132'!E248</f>
        <v>0</v>
      </c>
      <c r="H248" s="63">
        <f>'דוח 132'!D248</f>
        <v>0</v>
      </c>
      <c r="I248" s="63">
        <f>'דוח 132'!C248</f>
        <v>0</v>
      </c>
      <c r="J248" s="63">
        <f>'דוח 132'!B248</f>
        <v>0</v>
      </c>
      <c r="K248" s="63">
        <f>'דוח 132'!A248</f>
        <v>0</v>
      </c>
    </row>
    <row r="249" spans="1:11" x14ac:dyDescent="0.2">
      <c r="A249" s="63">
        <f>'דוח 132'!K249</f>
        <v>11258</v>
      </c>
      <c r="B249" s="63">
        <f>'דוח 132'!J249</f>
        <v>21631</v>
      </c>
      <c r="C249" s="63" t="str">
        <f>'דוח 132'!I249</f>
        <v>כל נכסי הקופה</v>
      </c>
      <c r="D249" s="63">
        <f>'דוח 132'!H249</f>
        <v>3.8168928437414</v>
      </c>
      <c r="E249" s="63">
        <f>'דוח 132'!G249</f>
        <v>100</v>
      </c>
      <c r="F249" s="63">
        <f>'דוח 132'!F249</f>
        <v>100</v>
      </c>
      <c r="G249" s="63">
        <f>'דוח 132'!E249</f>
        <v>0</v>
      </c>
      <c r="H249" s="63">
        <f>'דוח 132'!D249</f>
        <v>0</v>
      </c>
      <c r="I249" s="63">
        <f>'דוח 132'!C249</f>
        <v>0</v>
      </c>
      <c r="J249" s="63">
        <f>'דוח 132'!B249</f>
        <v>0</v>
      </c>
      <c r="K249" s="63">
        <f>'דוח 132'!A249</f>
        <v>0</v>
      </c>
    </row>
    <row r="250" spans="1:11" x14ac:dyDescent="0.2">
      <c r="A250" s="63">
        <f>'דוח 132'!K250</f>
        <v>15705</v>
      </c>
      <c r="B250" s="63">
        <f>'דוח 132'!J250</f>
        <v>21631</v>
      </c>
      <c r="C250" s="63" t="str">
        <f>'דוח 132'!I250</f>
        <v>סה"כ ממשלתי</v>
      </c>
      <c r="D250" s="63">
        <f>'דוח 132'!H250</f>
        <v>4.2490990506574997</v>
      </c>
      <c r="E250" s="63">
        <f>'דוח 132'!G250</f>
        <v>72.891317723038497</v>
      </c>
      <c r="F250" s="63">
        <f>'דוח 132'!F250</f>
        <v>73.841608705084397</v>
      </c>
      <c r="G250" s="63">
        <f>'דוח 132'!E250</f>
        <v>67</v>
      </c>
      <c r="H250" s="63">
        <f>'דוח 132'!D250</f>
        <v>77</v>
      </c>
      <c r="I250" s="63">
        <f>'דוח 132'!C250</f>
        <v>0</v>
      </c>
      <c r="J250" s="63">
        <f>'דוח 132'!B250</f>
        <v>0</v>
      </c>
      <c r="K250" s="63">
        <f>'דוח 132'!A250</f>
        <v>0</v>
      </c>
    </row>
    <row r="251" spans="1:11" x14ac:dyDescent="0.2">
      <c r="A251" s="63">
        <f>'דוח 132'!K251</f>
        <v>16144</v>
      </c>
      <c r="B251" s="63">
        <f>'דוח 132'!J251</f>
        <v>21631</v>
      </c>
      <c r="C251" s="63" t="str">
        <f>'דוח 132'!I251</f>
        <v>סך חשיפת מט"ח</v>
      </c>
      <c r="D251" s="63">
        <f>'דוח 132'!H251</f>
        <v>0</v>
      </c>
      <c r="E251" s="63">
        <f>'דוח 132'!G251</f>
        <v>4.43905807553476</v>
      </c>
      <c r="F251" s="63">
        <f>'דוח 132'!F251</f>
        <v>4.5163088479761093</v>
      </c>
      <c r="G251" s="63">
        <f>'דוח 132'!E251</f>
        <v>0</v>
      </c>
      <c r="H251" s="63">
        <f>'דוח 132'!D251</f>
        <v>0</v>
      </c>
      <c r="I251" s="63">
        <f>'דוח 132'!C251</f>
        <v>0</v>
      </c>
      <c r="J251" s="63">
        <f>'דוח 132'!B251</f>
        <v>0</v>
      </c>
      <c r="K251" s="63">
        <f>'דוח 132'!A251</f>
        <v>0</v>
      </c>
    </row>
    <row r="252" spans="1:11" x14ac:dyDescent="0.2">
      <c r="A252" s="63">
        <f>'דוח 132'!K252</f>
        <v>12755</v>
      </c>
      <c r="B252" s="63">
        <f>'דוח 132'!J252</f>
        <v>21631</v>
      </c>
      <c r="C252" s="63" t="str">
        <f>'דוח 132'!I252</f>
        <v xml:space="preserve">נזילות מט"ח </v>
      </c>
      <c r="D252" s="63">
        <f>'דוח 132'!H252</f>
        <v>0</v>
      </c>
      <c r="E252" s="63">
        <f>'דוח 132'!G252</f>
        <v>0</v>
      </c>
      <c r="F252" s="63">
        <f>'דוח 132'!F252</f>
        <v>0</v>
      </c>
      <c r="G252" s="63">
        <f>'דוח 132'!E252</f>
        <v>0</v>
      </c>
      <c r="H252" s="63">
        <f>'דוח 132'!D252</f>
        <v>0</v>
      </c>
      <c r="I252" s="63">
        <f>'דוח 132'!C252</f>
        <v>0</v>
      </c>
      <c r="J252" s="63">
        <f>'דוח 132'!B252</f>
        <v>0</v>
      </c>
      <c r="K252" s="63">
        <f>'דוח 132'!A252</f>
        <v>0</v>
      </c>
    </row>
    <row r="253" spans="1:11" x14ac:dyDescent="0.2">
      <c r="A253" s="63">
        <f>'דוח 132'!K253</f>
        <v>12359</v>
      </c>
      <c r="B253" s="63">
        <f>'דוח 132'!J253</f>
        <v>21631</v>
      </c>
      <c r="C253" s="63" t="str">
        <f>'דוח 132'!I253</f>
        <v xml:space="preserve">קונצרני לא סחיר צמוד מדד </v>
      </c>
      <c r="D253" s="63">
        <f>'דוח 132'!H253</f>
        <v>0</v>
      </c>
      <c r="E253" s="63">
        <f>'דוח 132'!G253</f>
        <v>0</v>
      </c>
      <c r="F253" s="63">
        <f>'דוח 132'!F253</f>
        <v>0</v>
      </c>
      <c r="G253" s="63">
        <f>'דוח 132'!E253</f>
        <v>0</v>
      </c>
      <c r="H253" s="63">
        <f>'דוח 132'!D253</f>
        <v>0</v>
      </c>
      <c r="I253" s="63">
        <f>'דוח 132'!C253</f>
        <v>0</v>
      </c>
      <c r="J253" s="63">
        <f>'דוח 132'!B253</f>
        <v>0</v>
      </c>
      <c r="K253" s="63">
        <f>'דוח 132'!A253</f>
        <v>0</v>
      </c>
    </row>
    <row r="254" spans="1:11" x14ac:dyDescent="0.2">
      <c r="A254" s="63">
        <f>'דוח 132'!K254</f>
        <v>0</v>
      </c>
      <c r="B254" s="63">
        <f>'דוח 132'!J254</f>
        <v>0</v>
      </c>
      <c r="C254" s="63">
        <f>'דוח 132'!I254</f>
        <v>0</v>
      </c>
      <c r="D254" s="63">
        <f>'דוח 132'!H254</f>
        <v>0</v>
      </c>
      <c r="E254" s="63">
        <f>'דוח 132'!G254</f>
        <v>0</v>
      </c>
      <c r="F254" s="63">
        <f>'דוח 132'!F254</f>
        <v>0</v>
      </c>
      <c r="G254" s="63">
        <f>'דוח 132'!E254</f>
        <v>0</v>
      </c>
      <c r="H254" s="63">
        <f>'דוח 132'!D254</f>
        <v>0</v>
      </c>
      <c r="I254" s="63">
        <f>'דוח 132'!C254</f>
        <v>0</v>
      </c>
      <c r="J254" s="63">
        <f>'דוח 132'!B254</f>
        <v>0</v>
      </c>
      <c r="K254" s="63">
        <f>'דוח 132'!A254</f>
        <v>0</v>
      </c>
    </row>
    <row r="255" spans="1:11" x14ac:dyDescent="0.2">
      <c r="A255" s="63" t="str">
        <f>'דוח 132'!K255</f>
        <v>קוד קבוצה</v>
      </c>
      <c r="B255" s="63" t="str">
        <f>'דוח 132'!J255</f>
        <v>קוד קופה</v>
      </c>
      <c r="C255" s="63">
        <f>'דוח 132'!I255</f>
        <v>0</v>
      </c>
      <c r="D255" s="63" t="str">
        <f>'דוח 132'!H255</f>
        <v>21851  פנסיה מקיפה מסלול לבני 50 ומטה</v>
      </c>
      <c r="E255" s="63">
        <f>'דוח 132'!G255</f>
        <v>0</v>
      </c>
      <c r="F255" s="63">
        <f>'דוח 132'!F255</f>
        <v>0</v>
      </c>
      <c r="G255" s="63">
        <f>'דוח 132'!E255</f>
        <v>0</v>
      </c>
      <c r="H255" s="63">
        <f>'דוח 132'!D255</f>
        <v>0</v>
      </c>
      <c r="I255" s="63">
        <f>'דוח 132'!C255</f>
        <v>0</v>
      </c>
      <c r="J255" s="63">
        <f>'דוח 132'!B255</f>
        <v>0</v>
      </c>
      <c r="K255" s="63">
        <f>'דוח 132'!A255</f>
        <v>0</v>
      </c>
    </row>
    <row r="256" spans="1:11" x14ac:dyDescent="0.2">
      <c r="A256" s="63">
        <f>'דוח 132'!K256</f>
        <v>0</v>
      </c>
      <c r="B256" s="63">
        <f>'דוח 132'!J256</f>
        <v>0</v>
      </c>
      <c r="C256" s="63">
        <f>'דוח 132'!I256</f>
        <v>0</v>
      </c>
      <c r="D256" s="63">
        <f>'דוח 132'!H256</f>
        <v>0</v>
      </c>
      <c r="E256" s="63">
        <f>'דוח 132'!G256</f>
        <v>0</v>
      </c>
      <c r="F256" s="63" t="str">
        <f>'דוח 132'!F256</f>
        <v>שווי קופה באשח  1,470,199.53</v>
      </c>
      <c r="G256" s="63">
        <f>'דוח 132'!E256</f>
        <v>0</v>
      </c>
      <c r="H256" s="63">
        <f>'דוח 132'!D256</f>
        <v>0</v>
      </c>
      <c r="I256" s="63">
        <f>'דוח 132'!C256</f>
        <v>0</v>
      </c>
      <c r="J256" s="63">
        <f>'דוח 132'!B256</f>
        <v>0</v>
      </c>
      <c r="K256" s="63">
        <f>'דוח 132'!A256</f>
        <v>0</v>
      </c>
    </row>
    <row r="257" spans="1:11" x14ac:dyDescent="0.2">
      <c r="A257" s="63">
        <f>'דוח 132'!K257</f>
        <v>0</v>
      </c>
      <c r="B257" s="63">
        <f>'דוח 132'!J257</f>
        <v>0</v>
      </c>
      <c r="C257" s="63" t="str">
        <f>'דוח 132'!I257</f>
        <v>תאור קבוצה</v>
      </c>
      <c r="D257" s="63" t="str">
        <f>'דוח 132'!H257</f>
        <v>מח"מ</v>
      </c>
      <c r="E257" s="63" t="str">
        <f>'דוח 132'!G257</f>
        <v>חשיפה</v>
      </c>
      <c r="F257" s="63" t="str">
        <f>'דוח 132'!F257</f>
        <v>חשיפה</v>
      </c>
      <c r="G257" s="63">
        <f>'דוח 132'!E257</f>
        <v>0</v>
      </c>
      <c r="H257" s="63" t="str">
        <f>'דוח 132'!D257</f>
        <v>חשיפה</v>
      </c>
      <c r="I257" s="63">
        <f>'דוח 132'!C257</f>
        <v>0</v>
      </c>
      <c r="J257" s="63" t="str">
        <f>'דוח 132'!B257</f>
        <v>מח"מ</v>
      </c>
      <c r="K257" s="63">
        <f>'דוח 132'!A257</f>
        <v>0</v>
      </c>
    </row>
    <row r="258" spans="1:11" x14ac:dyDescent="0.2">
      <c r="A258" s="63">
        <f>'דוח 132'!K258</f>
        <v>0</v>
      </c>
      <c r="B258" s="63">
        <f>'דוח 132'!J258</f>
        <v>0</v>
      </c>
      <c r="C258" s="63">
        <f>'דוח 132'!I258</f>
        <v>0</v>
      </c>
      <c r="D258" s="63">
        <f>'דוח 132'!H258</f>
        <v>0</v>
      </c>
      <c r="E258" s="63" t="str">
        <f>'דוח 132'!G258</f>
        <v>30/12/18</v>
      </c>
      <c r="F258" s="63" t="str">
        <f>'דוח 132'!F258</f>
        <v>31/12/18</v>
      </c>
      <c r="G258" s="63" t="str">
        <f>'דוח 132'!E258</f>
        <v>מינ'</v>
      </c>
      <c r="H258" s="63" t="str">
        <f>'דוח 132'!D258</f>
        <v>מקס'</v>
      </c>
      <c r="I258" s="63" t="str">
        <f>'דוח 132'!C258</f>
        <v>מינ'</v>
      </c>
      <c r="J258" s="63" t="str">
        <f>'דוח 132'!B258</f>
        <v>מקס'</v>
      </c>
      <c r="K258" s="63">
        <f>'דוח 132'!A258</f>
        <v>0</v>
      </c>
    </row>
    <row r="259" spans="1:11" x14ac:dyDescent="0.2">
      <c r="A259" s="63">
        <f>'דוח 132'!K259</f>
        <v>13591</v>
      </c>
      <c r="B259" s="63">
        <f>'דוח 132'!J259</f>
        <v>21851</v>
      </c>
      <c r="C259" s="63" t="str">
        <f>'דוח 132'!I259</f>
        <v xml:space="preserve">צמוד מדד (כולל מיועדות) </v>
      </c>
      <c r="D259" s="63">
        <f>'דוח 132'!H259</f>
        <v>7.6878049533706596</v>
      </c>
      <c r="E259" s="63">
        <f>'דוח 132'!G259</f>
        <v>41.862014677830494</v>
      </c>
      <c r="F259" s="63">
        <f>'דוח 132'!F259</f>
        <v>41.754298740093603</v>
      </c>
      <c r="G259" s="63">
        <f>'דוח 132'!E259</f>
        <v>0</v>
      </c>
      <c r="H259" s="63">
        <f>'דוח 132'!D259</f>
        <v>0</v>
      </c>
      <c r="I259" s="63">
        <f>'דוח 132'!C259</f>
        <v>0</v>
      </c>
      <c r="J259" s="63">
        <f>'דוח 132'!B259</f>
        <v>0</v>
      </c>
      <c r="K259" s="63">
        <f>'דוח 132'!A259</f>
        <v>0</v>
      </c>
    </row>
    <row r="260" spans="1:11" x14ac:dyDescent="0.2">
      <c r="A260" s="63">
        <f>'דוח 132'!K260</f>
        <v>19967</v>
      </c>
      <c r="B260" s="63">
        <f>'דוח 132'!J260</f>
        <v>21851</v>
      </c>
      <c r="C260" s="63" t="str">
        <f>'דוח 132'!I260</f>
        <v>צמוד מדד ללא מיועדות</v>
      </c>
      <c r="D260" s="63">
        <f>'דוח 132'!H260</f>
        <v>4.3456964489654402</v>
      </c>
      <c r="E260" s="63">
        <f>'דוח 132'!G260</f>
        <v>11.168569580254699</v>
      </c>
      <c r="F260" s="63">
        <f>'דוח 132'!F260</f>
        <v>11.116800080254899</v>
      </c>
      <c r="G260" s="63">
        <f>'דוח 132'!E260</f>
        <v>0</v>
      </c>
      <c r="H260" s="63">
        <f>'דוח 132'!D260</f>
        <v>0</v>
      </c>
      <c r="I260" s="63">
        <f>'דוח 132'!C260</f>
        <v>3.5</v>
      </c>
      <c r="J260" s="63">
        <f>'דוח 132'!B260</f>
        <v>6</v>
      </c>
      <c r="K260" s="63">
        <f>'דוח 132'!A260</f>
        <v>0</v>
      </c>
    </row>
    <row r="261" spans="1:11" x14ac:dyDescent="0.2">
      <c r="A261" s="63">
        <f>'דוח 132'!K261</f>
        <v>15744</v>
      </c>
      <c r="B261" s="63">
        <f>'דוח 132'!J261</f>
        <v>21851</v>
      </c>
      <c r="C261" s="63" t="str">
        <f>'דוח 132'!I261</f>
        <v xml:space="preserve">סה"כ ממשלתי צמוד מדד כולל מיועדות </v>
      </c>
      <c r="D261" s="63">
        <f>'דוח 132'!H261</f>
        <v>8.9004872451758796</v>
      </c>
      <c r="E261" s="63">
        <f>'דוח 132'!G261</f>
        <v>30.693445097575797</v>
      </c>
      <c r="F261" s="63">
        <f>'דוח 132'!F261</f>
        <v>30.637498659838595</v>
      </c>
      <c r="G261" s="63">
        <f>'דוח 132'!E261</f>
        <v>0</v>
      </c>
      <c r="H261" s="63">
        <f>'דוח 132'!D261</f>
        <v>0</v>
      </c>
      <c r="I261" s="63">
        <f>'דוח 132'!C261</f>
        <v>0</v>
      </c>
      <c r="J261" s="63">
        <f>'דוח 132'!B261</f>
        <v>0</v>
      </c>
      <c r="K261" s="63">
        <f>'דוח 132'!A261</f>
        <v>0</v>
      </c>
    </row>
    <row r="262" spans="1:11" x14ac:dyDescent="0.2">
      <c r="A262" s="63">
        <f>'דוח 132'!K262</f>
        <v>13462</v>
      </c>
      <c r="B262" s="63">
        <f>'דוח 132'!J262</f>
        <v>21851</v>
      </c>
      <c r="C262" s="63" t="str">
        <f>'דוח 132'!I262</f>
        <v xml:space="preserve">קונצרני סחיר צמוד מדד </v>
      </c>
      <c r="D262" s="63">
        <f>'דוח 132'!H262</f>
        <v>4.2817363491276499</v>
      </c>
      <c r="E262" s="63">
        <f>'דוח 132'!G262</f>
        <v>9.3709197670522304</v>
      </c>
      <c r="F262" s="63">
        <f>'דוח 132'!F262</f>
        <v>9.3159584041379695</v>
      </c>
      <c r="G262" s="63">
        <f>'דוח 132'!E262</f>
        <v>0</v>
      </c>
      <c r="H262" s="63">
        <f>'דוח 132'!D262</f>
        <v>0</v>
      </c>
      <c r="I262" s="63">
        <f>'דוח 132'!C262</f>
        <v>0</v>
      </c>
      <c r="J262" s="63">
        <f>'דוח 132'!B262</f>
        <v>0</v>
      </c>
      <c r="K262" s="63">
        <f>'דוח 132'!A262</f>
        <v>0</v>
      </c>
    </row>
    <row r="263" spans="1:11" x14ac:dyDescent="0.2">
      <c r="A263" s="63">
        <f>'דוח 132'!K263</f>
        <v>15544</v>
      </c>
      <c r="B263" s="63">
        <f>'דוח 132'!J263</f>
        <v>21851</v>
      </c>
      <c r="C263" s="63" t="str">
        <f>'דוח 132'!I263</f>
        <v>הלוואה צמוד מדד</v>
      </c>
      <c r="D263" s="63">
        <f>'דוח 132'!H263</f>
        <v>4.8036948588057804</v>
      </c>
      <c r="E263" s="63">
        <f>'דוח 132'!G263</f>
        <v>1.5320434681779598</v>
      </c>
      <c r="F263" s="63">
        <f>'דוח 132'!F263</f>
        <v>1.5345988857687198</v>
      </c>
      <c r="G263" s="63">
        <f>'דוח 132'!E263</f>
        <v>0</v>
      </c>
      <c r="H263" s="63">
        <f>'דוח 132'!D263</f>
        <v>0</v>
      </c>
      <c r="I263" s="63">
        <f>'דוח 132'!C263</f>
        <v>0</v>
      </c>
      <c r="J263" s="63">
        <f>'דוח 132'!B263</f>
        <v>0</v>
      </c>
      <c r="K263" s="63">
        <f>'דוח 132'!A263</f>
        <v>0</v>
      </c>
    </row>
    <row r="264" spans="1:11" x14ac:dyDescent="0.2">
      <c r="A264" s="63">
        <f>'דוח 132'!K264</f>
        <v>12978</v>
      </c>
      <c r="B264" s="63">
        <f>'דוח 132'!J264</f>
        <v>21851</v>
      </c>
      <c r="C264" s="63" t="str">
        <f>'דוח 132'!I264</f>
        <v xml:space="preserve">פקדונות לא סחירים </v>
      </c>
      <c r="D264" s="63">
        <f>'דוח 132'!H264</f>
        <v>4.6000000000000005</v>
      </c>
      <c r="E264" s="63">
        <f>'דוח 132'!G264</f>
        <v>0.17049083847223101</v>
      </c>
      <c r="F264" s="63">
        <f>'דוח 132'!F264</f>
        <v>0.17078362112512099</v>
      </c>
      <c r="G264" s="63">
        <f>'דוח 132'!E264</f>
        <v>0</v>
      </c>
      <c r="H264" s="63">
        <f>'דוח 132'!D264</f>
        <v>0</v>
      </c>
      <c r="I264" s="63">
        <f>'דוח 132'!C264</f>
        <v>0</v>
      </c>
      <c r="J264" s="63">
        <f>'דוח 132'!B264</f>
        <v>0</v>
      </c>
      <c r="K264" s="63">
        <f>'דוח 132'!A264</f>
        <v>0</v>
      </c>
    </row>
    <row r="265" spans="1:11" x14ac:dyDescent="0.2">
      <c r="A265" s="63">
        <f>'דוח 132'!K265</f>
        <v>17726</v>
      </c>
      <c r="B265" s="63">
        <f>'דוח 132'!J265</f>
        <v>21851</v>
      </c>
      <c r="C265" s="63" t="str">
        <f>'דוח 132'!I265</f>
        <v>לא צמוד כולל נזילות</v>
      </c>
      <c r="D265" s="63">
        <f>'דוח 132'!H265</f>
        <v>4.89899527356219</v>
      </c>
      <c r="E265" s="63">
        <f>'דוח 132'!G265</f>
        <v>5.2884604718650898</v>
      </c>
      <c r="F265" s="63">
        <f>'דוח 132'!F265</f>
        <v>5.4342152343116297</v>
      </c>
      <c r="G265" s="63">
        <f>'דוח 132'!E265</f>
        <v>0</v>
      </c>
      <c r="H265" s="63">
        <f>'דוח 132'!D265</f>
        <v>0</v>
      </c>
      <c r="I265" s="63">
        <f>'דוח 132'!C265</f>
        <v>2.5</v>
      </c>
      <c r="J265" s="63">
        <f>'דוח 132'!B265</f>
        <v>5</v>
      </c>
      <c r="K265" s="63">
        <f>'דוח 132'!A265</f>
        <v>0</v>
      </c>
    </row>
    <row r="266" spans="1:11" x14ac:dyDescent="0.2">
      <c r="A266" s="63">
        <f>'דוח 132'!K266</f>
        <v>17727</v>
      </c>
      <c r="B266" s="63">
        <f>'דוח 132'!J266</f>
        <v>21851</v>
      </c>
      <c r="C266" s="63" t="str">
        <f>'דוח 132'!I266</f>
        <v>עו"ש ש"ח</v>
      </c>
      <c r="D266" s="63">
        <f>'דוח 132'!H266</f>
        <v>0</v>
      </c>
      <c r="E266" s="63">
        <f>'דוח 132'!G266</f>
        <v>0.17497355996911101</v>
      </c>
      <c r="F266" s="63">
        <f>'דוח 132'!F266</f>
        <v>0.34826132681493299</v>
      </c>
      <c r="G266" s="63">
        <f>'דוח 132'!E266</f>
        <v>0</v>
      </c>
      <c r="H266" s="63">
        <f>'דוח 132'!D266</f>
        <v>0</v>
      </c>
      <c r="I266" s="63">
        <f>'דוח 132'!C266</f>
        <v>0</v>
      </c>
      <c r="J266" s="63">
        <f>'דוח 132'!B266</f>
        <v>0</v>
      </c>
      <c r="K266" s="63">
        <f>'דוח 132'!A266</f>
        <v>0</v>
      </c>
    </row>
    <row r="267" spans="1:11" x14ac:dyDescent="0.2">
      <c r="A267" s="63">
        <f>'דוח 132'!K267</f>
        <v>13592</v>
      </c>
      <c r="B267" s="63">
        <f>'דוח 132'!J267</f>
        <v>21851</v>
      </c>
      <c r="C267" s="63" t="str">
        <f>'דוח 132'!I267</f>
        <v xml:space="preserve">לא צמוד - לא כולל נזילות </v>
      </c>
      <c r="D267" s="63">
        <f>'דוח 132'!H267</f>
        <v>5.2344545846495389</v>
      </c>
      <c r="E267" s="63">
        <f>'דוח 132'!G267</f>
        <v>5.11348691189598</v>
      </c>
      <c r="F267" s="63">
        <f>'דוח 132'!F267</f>
        <v>5.0859539074967</v>
      </c>
      <c r="G267" s="63">
        <f>'דוח 132'!E267</f>
        <v>0</v>
      </c>
      <c r="H267" s="63">
        <f>'דוח 132'!D267</f>
        <v>0</v>
      </c>
      <c r="I267" s="63">
        <f>'דוח 132'!C267</f>
        <v>0</v>
      </c>
      <c r="J267" s="63">
        <f>'דוח 132'!B267</f>
        <v>0</v>
      </c>
      <c r="K267" s="63">
        <f>'דוח 132'!A267</f>
        <v>0</v>
      </c>
    </row>
    <row r="268" spans="1:11" x14ac:dyDescent="0.2">
      <c r="A268" s="63">
        <f>'דוח 132'!K268</f>
        <v>11566</v>
      </c>
      <c r="B268" s="63">
        <f>'דוח 132'!J268</f>
        <v>21851</v>
      </c>
      <c r="C268" s="63" t="str">
        <f>'דוח 132'!I268</f>
        <v>מק"מ</v>
      </c>
      <c r="D268" s="63">
        <f>'דוח 132'!H268</f>
        <v>0</v>
      </c>
      <c r="E268" s="63">
        <f>'דוח 132'!G268</f>
        <v>0</v>
      </c>
      <c r="F268" s="63">
        <f>'דוח 132'!F268</f>
        <v>0</v>
      </c>
      <c r="G268" s="63">
        <f>'דוח 132'!E268</f>
        <v>0</v>
      </c>
      <c r="H268" s="63">
        <f>'דוח 132'!D268</f>
        <v>0</v>
      </c>
      <c r="I268" s="63">
        <f>'דוח 132'!C268</f>
        <v>0</v>
      </c>
      <c r="J268" s="63">
        <f>'דוח 132'!B268</f>
        <v>0</v>
      </c>
      <c r="K268" s="63">
        <f>'דוח 132'!A268</f>
        <v>0</v>
      </c>
    </row>
    <row r="269" spans="1:11" x14ac:dyDescent="0.2">
      <c r="A269" s="63">
        <f>'דוח 132'!K269</f>
        <v>13419</v>
      </c>
      <c r="B269" s="63">
        <f>'דוח 132'!J269</f>
        <v>21851</v>
      </c>
      <c r="C269" s="63" t="str">
        <f>'דוח 132'!I269</f>
        <v>ממשלתי  לא צמוד (שחר)</v>
      </c>
      <c r="D269" s="63">
        <f>'דוח 132'!H269</f>
        <v>13.7114995148786</v>
      </c>
      <c r="E269" s="63">
        <f>'דוח 132'!G269</f>
        <v>0.107017165288761</v>
      </c>
      <c r="F269" s="63">
        <f>'דוח 132'!F269</f>
        <v>0.10658833545817502</v>
      </c>
      <c r="G269" s="63">
        <f>'דוח 132'!E269</f>
        <v>0</v>
      </c>
      <c r="H269" s="63">
        <f>'דוח 132'!D269</f>
        <v>0</v>
      </c>
      <c r="I269" s="63">
        <f>'דוח 132'!C269</f>
        <v>0</v>
      </c>
      <c r="J269" s="63">
        <f>'דוח 132'!B269</f>
        <v>0</v>
      </c>
      <c r="K269" s="63">
        <f>'דוח 132'!A269</f>
        <v>0</v>
      </c>
    </row>
    <row r="270" spans="1:11" x14ac:dyDescent="0.2">
      <c r="A270" s="63">
        <f>'דוח 132'!K270</f>
        <v>11568</v>
      </c>
      <c r="B270" s="63">
        <f>'דוח 132'!J270</f>
        <v>21851</v>
      </c>
      <c r="C270" s="63" t="str">
        <f>'דוח 132'!I270</f>
        <v>אג"ח ממשלתי לא צמוד ריבית משתנה-"גילון"</v>
      </c>
      <c r="D270" s="63">
        <f>'דוח 132'!H270</f>
        <v>0</v>
      </c>
      <c r="E270" s="63">
        <f>'דוח 132'!G270</f>
        <v>0</v>
      </c>
      <c r="F270" s="63">
        <f>'דוח 132'!F270</f>
        <v>0</v>
      </c>
      <c r="G270" s="63">
        <f>'דוח 132'!E270</f>
        <v>0</v>
      </c>
      <c r="H270" s="63">
        <f>'דוח 132'!D270</f>
        <v>0</v>
      </c>
      <c r="I270" s="63">
        <f>'דוח 132'!C270</f>
        <v>0</v>
      </c>
      <c r="J270" s="63">
        <f>'דוח 132'!B270</f>
        <v>0</v>
      </c>
      <c r="K270" s="63">
        <f>'דוח 132'!A270</f>
        <v>0</v>
      </c>
    </row>
    <row r="271" spans="1:11" x14ac:dyDescent="0.2">
      <c r="A271" s="63">
        <f>'דוח 132'!K271</f>
        <v>12479</v>
      </c>
      <c r="B271" s="63">
        <f>'דוח 132'!J271</f>
        <v>21851</v>
      </c>
      <c r="C271" s="63" t="str">
        <f>'דוח 132'!I271</f>
        <v>קונצרני ריבית קבועה</v>
      </c>
      <c r="D271" s="63">
        <f>'דוח 132'!H271</f>
        <v>4.3276063814253494</v>
      </c>
      <c r="E271" s="63">
        <f>'דוח 132'!G271</f>
        <v>2.9653287986067101</v>
      </c>
      <c r="F271" s="63">
        <f>'דוח 132'!F271</f>
        <v>2.9426900548352597</v>
      </c>
      <c r="G271" s="63">
        <f>'דוח 132'!E271</f>
        <v>0</v>
      </c>
      <c r="H271" s="63">
        <f>'דוח 132'!D271</f>
        <v>0</v>
      </c>
      <c r="I271" s="63">
        <f>'דוח 132'!C271</f>
        <v>0</v>
      </c>
      <c r="J271" s="63">
        <f>'דוח 132'!B271</f>
        <v>0</v>
      </c>
      <c r="K271" s="63">
        <f>'דוח 132'!A271</f>
        <v>0</v>
      </c>
    </row>
    <row r="272" spans="1:11" x14ac:dyDescent="0.2">
      <c r="A272" s="63">
        <f>'דוח 132'!K272</f>
        <v>12480</v>
      </c>
      <c r="B272" s="63">
        <f>'דוח 132'!J272</f>
        <v>21851</v>
      </c>
      <c r="C272" s="63" t="str">
        <f>'דוח 132'!I272</f>
        <v>קונצרני ריבית משתנה</v>
      </c>
      <c r="D272" s="63">
        <f>'דוח 132'!H272</f>
        <v>2.8252329077721199</v>
      </c>
      <c r="E272" s="63">
        <f>'דוח 132'!G272</f>
        <v>0.264908471620875</v>
      </c>
      <c r="F272" s="63">
        <f>'דוח 132'!F272</f>
        <v>0.26468203485302599</v>
      </c>
      <c r="G272" s="63">
        <f>'דוח 132'!E272</f>
        <v>0</v>
      </c>
      <c r="H272" s="63">
        <f>'דוח 132'!D272</f>
        <v>0</v>
      </c>
      <c r="I272" s="63">
        <f>'דוח 132'!C272</f>
        <v>0</v>
      </c>
      <c r="J272" s="63">
        <f>'דוח 132'!B272</f>
        <v>0</v>
      </c>
      <c r="K272" s="63">
        <f>'דוח 132'!A272</f>
        <v>0</v>
      </c>
    </row>
    <row r="273" spans="1:11" x14ac:dyDescent="0.2">
      <c r="A273" s="63">
        <f>'דוח 132'!K273</f>
        <v>11578</v>
      </c>
      <c r="B273" s="63">
        <f>'דוח 132'!J273</f>
        <v>21851</v>
      </c>
      <c r="C273" s="63" t="str">
        <f>'דוח 132'!I273</f>
        <v>אג"ח לא צמוד לא סחיר (ללא עמיתים)</v>
      </c>
      <c r="D273" s="63">
        <f>'דוח 132'!H273</f>
        <v>4.8032331894243194</v>
      </c>
      <c r="E273" s="63">
        <f>'דוח 132'!G273</f>
        <v>0.37092787101435798</v>
      </c>
      <c r="F273" s="63">
        <f>'דוח 132'!F273</f>
        <v>0.36921901610208097</v>
      </c>
      <c r="G273" s="63">
        <f>'דוח 132'!E273</f>
        <v>0</v>
      </c>
      <c r="H273" s="63">
        <f>'דוח 132'!D273</f>
        <v>0</v>
      </c>
      <c r="I273" s="63">
        <f>'דוח 132'!C273</f>
        <v>0</v>
      </c>
      <c r="J273" s="63">
        <f>'דוח 132'!B273</f>
        <v>0</v>
      </c>
      <c r="K273" s="63">
        <f>'דוח 132'!A273</f>
        <v>0</v>
      </c>
    </row>
    <row r="274" spans="1:11" x14ac:dyDescent="0.2">
      <c r="A274" s="63">
        <f>'דוח 132'!K274</f>
        <v>12497</v>
      </c>
      <c r="B274" s="63">
        <f>'דוח 132'!J274</f>
        <v>21851</v>
      </c>
      <c r="C274" s="63" t="str">
        <f>'דוח 132'!I274</f>
        <v>קונצרני לא סחיר ריבית משתנה (נע"מים)</v>
      </c>
      <c r="D274" s="63">
        <f>'דוח 132'!H274</f>
        <v>0</v>
      </c>
      <c r="E274" s="63">
        <f>'דוח 132'!G274</f>
        <v>0</v>
      </c>
      <c r="F274" s="63">
        <f>'דוח 132'!F274</f>
        <v>0</v>
      </c>
      <c r="G274" s="63">
        <f>'דוח 132'!E274</f>
        <v>0</v>
      </c>
      <c r="H274" s="63">
        <f>'דוח 132'!D274</f>
        <v>0</v>
      </c>
      <c r="I274" s="63">
        <f>'דוח 132'!C274</f>
        <v>0</v>
      </c>
      <c r="J274" s="63">
        <f>'דוח 132'!B274</f>
        <v>0</v>
      </c>
      <c r="K274" s="63">
        <f>'דוח 132'!A274</f>
        <v>0</v>
      </c>
    </row>
    <row r="275" spans="1:11" x14ac:dyDescent="0.2">
      <c r="A275" s="63">
        <f>'דוח 132'!K275</f>
        <v>15546</v>
      </c>
      <c r="B275" s="63">
        <f>'דוח 132'!J275</f>
        <v>21851</v>
      </c>
      <c r="C275" s="63" t="str">
        <f>'דוח 132'!I275</f>
        <v>הלוואה לא צמוד</v>
      </c>
      <c r="D275" s="63">
        <f>'דוח 132'!H275</f>
        <v>7.811976344263929</v>
      </c>
      <c r="E275" s="63">
        <f>'דוח 132'!G275</f>
        <v>1.27014915731897</v>
      </c>
      <c r="F275" s="63">
        <f>'דוח 132'!F275</f>
        <v>1.2678828909441799</v>
      </c>
      <c r="G275" s="63">
        <f>'דוח 132'!E275</f>
        <v>0</v>
      </c>
      <c r="H275" s="63">
        <f>'דוח 132'!D275</f>
        <v>0</v>
      </c>
      <c r="I275" s="63">
        <f>'דוח 132'!C275</f>
        <v>0</v>
      </c>
      <c r="J275" s="63">
        <f>'דוח 132'!B275</f>
        <v>0</v>
      </c>
      <c r="K275" s="63">
        <f>'דוח 132'!A275</f>
        <v>0</v>
      </c>
    </row>
    <row r="276" spans="1:11" x14ac:dyDescent="0.2">
      <c r="A276" s="63">
        <f>'דוח 132'!K276</f>
        <v>12481</v>
      </c>
      <c r="B276" s="63">
        <f>'דוח 132'!J276</f>
        <v>21851</v>
      </c>
      <c r="C276" s="63" t="str">
        <f>'דוח 132'!I276</f>
        <v>הלוואות לעמיתים.</v>
      </c>
      <c r="D276" s="63">
        <f>'דוח 132'!H276</f>
        <v>0</v>
      </c>
      <c r="E276" s="63">
        <f>'דוח 132'!G276</f>
        <v>0.13515544804630503</v>
      </c>
      <c r="F276" s="63">
        <f>'דוח 132'!F276</f>
        <v>0.134891575303973</v>
      </c>
      <c r="G276" s="63">
        <f>'דוח 132'!E276</f>
        <v>0</v>
      </c>
      <c r="H276" s="63">
        <f>'דוח 132'!D276</f>
        <v>4</v>
      </c>
      <c r="I276" s="63">
        <f>'דוח 132'!C276</f>
        <v>0</v>
      </c>
      <c r="J276" s="63">
        <f>'דוח 132'!B276</f>
        <v>0</v>
      </c>
      <c r="K276" s="63">
        <f>'דוח 132'!A276</f>
        <v>0</v>
      </c>
    </row>
    <row r="277" spans="1:11" x14ac:dyDescent="0.2">
      <c r="A277" s="63">
        <f>'דוח 132'!K277</f>
        <v>13594</v>
      </c>
      <c r="B277" s="63">
        <f>'דוח 132'!J277</f>
        <v>21851</v>
      </c>
      <c r="C277" s="63" t="str">
        <f>'דוח 132'!I277</f>
        <v>מט"ח וצמוד מט"ח</v>
      </c>
      <c r="D277" s="63">
        <f>'דוח 132'!H277</f>
        <v>2.9879905310068202</v>
      </c>
      <c r="E277" s="63">
        <f>'דוח 132'!G277</f>
        <v>8.9833264486729405</v>
      </c>
      <c r="F277" s="63">
        <f>'דוח 132'!F277</f>
        <v>8.93443790609712</v>
      </c>
      <c r="G277" s="63">
        <f>'דוח 132'!E277</f>
        <v>0</v>
      </c>
      <c r="H277" s="63">
        <f>'דוח 132'!D277</f>
        <v>0</v>
      </c>
      <c r="I277" s="63">
        <f>'דוח 132'!C277</f>
        <v>0</v>
      </c>
      <c r="J277" s="63">
        <f>'דוח 132'!B277</f>
        <v>0</v>
      </c>
      <c r="K277" s="63">
        <f>'דוח 132'!A277</f>
        <v>0</v>
      </c>
    </row>
    <row r="278" spans="1:11" x14ac:dyDescent="0.2">
      <c r="A278" s="63">
        <f>'דוח 132'!K278</f>
        <v>15609</v>
      </c>
      <c r="B278" s="63">
        <f>'דוח 132'!J278</f>
        <v>21851</v>
      </c>
      <c r="C278" s="63" t="str">
        <f>'דוח 132'!I278</f>
        <v>אג"ח ממשלתי צמוד מט"ח סחיר (1022)</v>
      </c>
      <c r="D278" s="63">
        <f>'דוח 132'!H278</f>
        <v>0.41215263084662201</v>
      </c>
      <c r="E278" s="63">
        <f>'דוח 132'!G278</f>
        <v>0.98433040142813011</v>
      </c>
      <c r="F278" s="63">
        <f>'דוח 132'!F278</f>
        <v>0.97875889416925699</v>
      </c>
      <c r="G278" s="63">
        <f>'דוח 132'!E278</f>
        <v>0</v>
      </c>
      <c r="H278" s="63">
        <f>'דוח 132'!D278</f>
        <v>0</v>
      </c>
      <c r="I278" s="63">
        <f>'דוח 132'!C278</f>
        <v>0</v>
      </c>
      <c r="J278" s="63">
        <f>'דוח 132'!B278</f>
        <v>0</v>
      </c>
      <c r="K278" s="63">
        <f>'דוח 132'!A278</f>
        <v>0</v>
      </c>
    </row>
    <row r="279" spans="1:11" x14ac:dyDescent="0.2">
      <c r="A279" s="63">
        <f>'דוח 132'!K279</f>
        <v>11524</v>
      </c>
      <c r="B279" s="63">
        <f>'דוח 132'!J279</f>
        <v>21851</v>
      </c>
      <c r="C279" s="63" t="str">
        <f>'דוח 132'!I279</f>
        <v xml:space="preserve"> אג"ח קונצרני בחו"ל </v>
      </c>
      <c r="D279" s="63">
        <f>'דוח 132'!H279</f>
        <v>3.6461457003671596</v>
      </c>
      <c r="E279" s="63">
        <f>'דוח 132'!G279</f>
        <v>6.4974580736798293</v>
      </c>
      <c r="F279" s="63">
        <f>'דוח 132'!F279</f>
        <v>6.4531160477785994</v>
      </c>
      <c r="G279" s="63">
        <f>'דוח 132'!E279</f>
        <v>0</v>
      </c>
      <c r="H279" s="63">
        <f>'דוח 132'!D279</f>
        <v>0</v>
      </c>
      <c r="I279" s="63">
        <f>'דוח 132'!C279</f>
        <v>0</v>
      </c>
      <c r="J279" s="63">
        <f>'דוח 132'!B279</f>
        <v>0</v>
      </c>
      <c r="K279" s="63">
        <f>'דוח 132'!A279</f>
        <v>0</v>
      </c>
    </row>
    <row r="280" spans="1:11" x14ac:dyDescent="0.2">
      <c r="A280" s="63">
        <f>'דוח 132'!K280</f>
        <v>15745</v>
      </c>
      <c r="B280" s="63">
        <f>'דוח 132'!J280</f>
        <v>21851</v>
      </c>
      <c r="C280" s="63" t="str">
        <f>'דוח 132'!I280</f>
        <v>סה"כ קונצרני צמוד מט"ח</v>
      </c>
      <c r="D280" s="63">
        <f>'דוח 132'!H280</f>
        <v>4.7018135700541297</v>
      </c>
      <c r="E280" s="63">
        <f>'דוח 132'!G280</f>
        <v>0.51526142463008395</v>
      </c>
      <c r="F280" s="63">
        <f>'דוח 132'!F280</f>
        <v>0.51943846731416909</v>
      </c>
      <c r="G280" s="63">
        <f>'דוח 132'!E280</f>
        <v>0</v>
      </c>
      <c r="H280" s="63">
        <f>'דוח 132'!D280</f>
        <v>0</v>
      </c>
      <c r="I280" s="63">
        <f>'דוח 132'!C280</f>
        <v>0</v>
      </c>
      <c r="J280" s="63">
        <f>'דוח 132'!B280</f>
        <v>0</v>
      </c>
      <c r="K280" s="63">
        <f>'דוח 132'!A280</f>
        <v>0</v>
      </c>
    </row>
    <row r="281" spans="1:11" x14ac:dyDescent="0.2">
      <c r="A281" s="63">
        <f>'דוח 132'!K281</f>
        <v>15545</v>
      </c>
      <c r="B281" s="63">
        <f>'דוח 132'!J281</f>
        <v>21851</v>
      </c>
      <c r="C281" s="63" t="str">
        <f>'דוח 132'!I281</f>
        <v>הלוואה צמוד מט"ח</v>
      </c>
      <c r="D281" s="63">
        <f>'דוח 132'!H281</f>
        <v>1.0287342917048001</v>
      </c>
      <c r="E281" s="63">
        <f>'דוח 132'!G281</f>
        <v>0.31468341485895501</v>
      </c>
      <c r="F281" s="63">
        <f>'דוח 132'!F281</f>
        <v>0.31233880961966298</v>
      </c>
      <c r="G281" s="63">
        <f>'דוח 132'!E281</f>
        <v>0</v>
      </c>
      <c r="H281" s="63">
        <f>'דוח 132'!D281</f>
        <v>0</v>
      </c>
      <c r="I281" s="63">
        <f>'דוח 132'!C281</f>
        <v>0</v>
      </c>
      <c r="J281" s="63">
        <f>'דוח 132'!B281</f>
        <v>0</v>
      </c>
      <c r="K281" s="63">
        <f>'דוח 132'!A281</f>
        <v>0</v>
      </c>
    </row>
    <row r="282" spans="1:11" x14ac:dyDescent="0.2">
      <c r="A282" s="63">
        <f>'דוח 132'!K282</f>
        <v>13595</v>
      </c>
      <c r="B282" s="63">
        <f>'דוח 132'!J282</f>
        <v>21851</v>
      </c>
      <c r="C282" s="63" t="str">
        <f>'דוח 132'!I282</f>
        <v>סה"כ מניות והמירים</v>
      </c>
      <c r="D282" s="63">
        <f>'דוח 132'!H282</f>
        <v>0</v>
      </c>
      <c r="E282" s="63">
        <f>'דוח 132'!G282</f>
        <v>43.464568253039403</v>
      </c>
      <c r="F282" s="63">
        <f>'דוח 132'!F282</f>
        <v>43.459737212178894</v>
      </c>
      <c r="G282" s="63">
        <f>'דוח 132'!E282</f>
        <v>0</v>
      </c>
      <c r="H282" s="63">
        <f>'דוח 132'!D282</f>
        <v>0</v>
      </c>
      <c r="I282" s="63">
        <f>'דוח 132'!C282</f>
        <v>0</v>
      </c>
      <c r="J282" s="63">
        <f>'דוח 132'!B282</f>
        <v>0</v>
      </c>
      <c r="K282" s="63">
        <f>'דוח 132'!A282</f>
        <v>0</v>
      </c>
    </row>
    <row r="283" spans="1:11" x14ac:dyDescent="0.2">
      <c r="A283" s="63">
        <f>'דוח 132'!K283</f>
        <v>15610</v>
      </c>
      <c r="B283" s="63">
        <f>'דוח 132'!J283</f>
        <v>21851</v>
      </c>
      <c r="C283" s="63" t="str">
        <f>'דוח 132'!I283</f>
        <v>נגזרים מתוך מניות והמירים</v>
      </c>
      <c r="D283" s="63">
        <f>'דוח 132'!H283</f>
        <v>0</v>
      </c>
      <c r="E283" s="63">
        <f>'דוח 132'!G283</f>
        <v>3.4811611112386198</v>
      </c>
      <c r="F283" s="63">
        <f>'דוח 132'!F283</f>
        <v>3.4685788357200398</v>
      </c>
      <c r="G283" s="63">
        <f>'דוח 132'!E283</f>
        <v>0</v>
      </c>
      <c r="H283" s="63">
        <f>'דוח 132'!D283</f>
        <v>0</v>
      </c>
      <c r="I283" s="63">
        <f>'דוח 132'!C283</f>
        <v>0</v>
      </c>
      <c r="J283" s="63">
        <f>'דוח 132'!B283</f>
        <v>0</v>
      </c>
      <c r="K283" s="63">
        <f>'דוח 132'!A283</f>
        <v>0</v>
      </c>
    </row>
    <row r="284" spans="1:11" x14ac:dyDescent="0.2">
      <c r="A284" s="63">
        <f>'דוח 132'!K284</f>
        <v>15611</v>
      </c>
      <c r="B284" s="63">
        <f>'דוח 132'!J284</f>
        <v>21851</v>
      </c>
      <c r="C284" s="63" t="str">
        <f>'דוח 132'!I284</f>
        <v>מניות והמירים בארץ</v>
      </c>
      <c r="D284" s="63">
        <f>'דוח 132'!H284</f>
        <v>0</v>
      </c>
      <c r="E284" s="63">
        <f>'דוח 132'!G284</f>
        <v>16.6561957107658</v>
      </c>
      <c r="F284" s="63">
        <f>'דוח 132'!F284</f>
        <v>16.669851010058196</v>
      </c>
      <c r="G284" s="63">
        <f>'דוח 132'!E284</f>
        <v>0</v>
      </c>
      <c r="H284" s="63">
        <f>'דוח 132'!D284</f>
        <v>0</v>
      </c>
      <c r="I284" s="63">
        <f>'דוח 132'!C284</f>
        <v>0</v>
      </c>
      <c r="J284" s="63">
        <f>'דוח 132'!B284</f>
        <v>0</v>
      </c>
      <c r="K284" s="63">
        <f>'דוח 132'!A284</f>
        <v>0</v>
      </c>
    </row>
    <row r="285" spans="1:11" x14ac:dyDescent="0.2">
      <c r="A285" s="63">
        <f>'דוח 132'!K285</f>
        <v>15608</v>
      </c>
      <c r="B285" s="63">
        <f>'דוח 132'!J285</f>
        <v>21851</v>
      </c>
      <c r="C285" s="63" t="str">
        <f>'דוח 132'!I285</f>
        <v>מניות חו"ל</v>
      </c>
      <c r="D285" s="63">
        <f>'דוח 132'!H285</f>
        <v>0</v>
      </c>
      <c r="E285" s="63">
        <f>'דוח 132'!G285</f>
        <v>26.118185739773999</v>
      </c>
      <c r="F285" s="63">
        <f>'דוח 132'!F285</f>
        <v>26.104623482010002</v>
      </c>
      <c r="G285" s="63">
        <f>'דוח 132'!E285</f>
        <v>0</v>
      </c>
      <c r="H285" s="63">
        <f>'דוח 132'!D285</f>
        <v>0</v>
      </c>
      <c r="I285" s="63">
        <f>'דוח 132'!C285</f>
        <v>0</v>
      </c>
      <c r="J285" s="63">
        <f>'דוח 132'!B285</f>
        <v>0</v>
      </c>
      <c r="K285" s="63">
        <f>'דוח 132'!A285</f>
        <v>0</v>
      </c>
    </row>
    <row r="286" spans="1:11" x14ac:dyDescent="0.2">
      <c r="A286" s="63">
        <f>'דוח 132'!K286</f>
        <v>15584</v>
      </c>
      <c r="B286" s="63">
        <f>'דוח 132'!J286</f>
        <v>21851</v>
      </c>
      <c r="C286" s="63" t="str">
        <f>'דוח 132'!I286</f>
        <v>נכסים אלטרנטיביים</v>
      </c>
      <c r="D286" s="63">
        <f>'דוח 132'!H286</f>
        <v>0</v>
      </c>
      <c r="E286" s="63">
        <f>'דוח 132'!G286</f>
        <v>3.17635487439096</v>
      </c>
      <c r="F286" s="63">
        <f>'דוח 132'!F286</f>
        <v>3.1646190254989</v>
      </c>
      <c r="G286" s="63">
        <f>'דוח 132'!E286</f>
        <v>0</v>
      </c>
      <c r="H286" s="63">
        <f>'דוח 132'!D286</f>
        <v>8</v>
      </c>
      <c r="I286" s="63">
        <f>'דוח 132'!C286</f>
        <v>0</v>
      </c>
      <c r="J286" s="63">
        <f>'דוח 132'!B286</f>
        <v>0</v>
      </c>
      <c r="K286" s="63">
        <f>'דוח 132'!A286</f>
        <v>0</v>
      </c>
    </row>
    <row r="287" spans="1:11" x14ac:dyDescent="0.2">
      <c r="A287" s="63">
        <f>'דוח 132'!K287</f>
        <v>17728</v>
      </c>
      <c r="B287" s="63">
        <f>'דוח 132'!J287</f>
        <v>21851</v>
      </c>
      <c r="C287" s="63" t="str">
        <f>'דוח 132'!I287</f>
        <v>נכסי נדל"ן</v>
      </c>
      <c r="D287" s="63">
        <f>'דוח 132'!H287</f>
        <v>0</v>
      </c>
      <c r="E287" s="63">
        <f>'דוח 132'!G287</f>
        <v>0.80843794062183405</v>
      </c>
      <c r="F287" s="63">
        <f>'דוח 132'!F287</f>
        <v>0.80193839655113797</v>
      </c>
      <c r="G287" s="63">
        <f>'דוח 132'!E287</f>
        <v>0</v>
      </c>
      <c r="H287" s="63">
        <f>'דוח 132'!D287</f>
        <v>4</v>
      </c>
      <c r="I287" s="63">
        <f>'דוח 132'!C287</f>
        <v>0</v>
      </c>
      <c r="J287" s="63">
        <f>'דוח 132'!B287</f>
        <v>0</v>
      </c>
      <c r="K287" s="63">
        <f>'דוח 132'!A287</f>
        <v>0</v>
      </c>
    </row>
    <row r="288" spans="1:11" x14ac:dyDescent="0.2">
      <c r="A288" s="63">
        <f>'דוח 132'!K288</f>
        <v>15624</v>
      </c>
      <c r="B288" s="63">
        <f>'דוח 132'!J288</f>
        <v>21851</v>
      </c>
      <c r="C288" s="63" t="str">
        <f>'דוח 132'!I288</f>
        <v>נגזרים מתוך חשיפת מט"ח</v>
      </c>
      <c r="D288" s="63">
        <f>'דוח 132'!H288</f>
        <v>0</v>
      </c>
      <c r="E288" s="63">
        <f>'דוח 132'!G288</f>
        <v>-15.345945753760798</v>
      </c>
      <c r="F288" s="63">
        <f>'דוח 132'!F288</f>
        <v>-15.232335135002499</v>
      </c>
      <c r="G288" s="63">
        <f>'דוח 132'!E288</f>
        <v>0</v>
      </c>
      <c r="H288" s="63">
        <f>'דוח 132'!D288</f>
        <v>0</v>
      </c>
      <c r="I288" s="63">
        <f>'דוח 132'!C288</f>
        <v>0</v>
      </c>
      <c r="J288" s="63">
        <f>'דוח 132'!B288</f>
        <v>0</v>
      </c>
      <c r="K288" s="63">
        <f>'דוח 132'!A288</f>
        <v>0</v>
      </c>
    </row>
    <row r="289" spans="1:11" x14ac:dyDescent="0.2">
      <c r="A289" s="63">
        <f>'דוח 132'!K289</f>
        <v>15644</v>
      </c>
      <c r="B289" s="63">
        <f>'דוח 132'!J289</f>
        <v>21851</v>
      </c>
      <c r="C289" s="63" t="str">
        <f>'דוח 132'!I289</f>
        <v>סה"כ נזילות</v>
      </c>
      <c r="D289" s="63">
        <f>'דוח 132'!H289</f>
        <v>0</v>
      </c>
      <c r="E289" s="63">
        <f>'דוח 132'!G289</f>
        <v>0.84656669404505103</v>
      </c>
      <c r="F289" s="63">
        <f>'דוח 132'!F289</f>
        <v>1.01904701403036</v>
      </c>
      <c r="G289" s="63">
        <f>'דוח 132'!E289</f>
        <v>1</v>
      </c>
      <c r="H289" s="63">
        <f>'דוח 132'!D289</f>
        <v>7</v>
      </c>
      <c r="I289" s="63">
        <f>'דוח 132'!C289</f>
        <v>0</v>
      </c>
      <c r="J289" s="63">
        <f>'דוח 132'!B289</f>
        <v>0</v>
      </c>
      <c r="K289" s="63">
        <f>'דוח 132'!A289</f>
        <v>0</v>
      </c>
    </row>
    <row r="290" spans="1:11" x14ac:dyDescent="0.2">
      <c r="A290" s="63">
        <f>'דוח 132'!K290</f>
        <v>15704</v>
      </c>
      <c r="B290" s="63">
        <f>'דוח 132'!J290</f>
        <v>21851</v>
      </c>
      <c r="C290" s="63" t="str">
        <f>'דוח 132'!I290</f>
        <v xml:space="preserve">סה"כ קונצרני והלוואות </v>
      </c>
      <c r="D290" s="63">
        <f>'דוח 132'!H290</f>
        <v>4.2893310709456296</v>
      </c>
      <c r="E290" s="63">
        <f>'דוח 132'!G290</f>
        <v>23.196795953512201</v>
      </c>
      <c r="F290" s="63">
        <f>'דוח 132'!F290</f>
        <v>23.075383780576797</v>
      </c>
      <c r="G290" s="63">
        <f>'דוח 132'!E290</f>
        <v>21</v>
      </c>
      <c r="H290" s="63">
        <f>'דוח 132'!D290</f>
        <v>27</v>
      </c>
      <c r="I290" s="63">
        <f>'דוח 132'!C290</f>
        <v>0</v>
      </c>
      <c r="J290" s="63">
        <f>'דוח 132'!B290</f>
        <v>0</v>
      </c>
      <c r="K290" s="63">
        <f>'דוח 132'!A290</f>
        <v>0</v>
      </c>
    </row>
    <row r="291" spans="1:11" x14ac:dyDescent="0.2">
      <c r="A291" s="63">
        <f>'דוח 132'!K291</f>
        <v>15749</v>
      </c>
      <c r="B291" s="63">
        <f>'דוח 132'!J291</f>
        <v>21851</v>
      </c>
      <c r="C291" s="63" t="str">
        <f>'דוח 132'!I291</f>
        <v>סה"כ לא סחירים</v>
      </c>
      <c r="D291" s="63">
        <f>'דוח 132'!H291</f>
        <v>7.4821608667826096</v>
      </c>
      <c r="E291" s="63">
        <f>'דוח 132'!G291</f>
        <v>39.256990419529295</v>
      </c>
      <c r="F291" s="63">
        <f>'דוח 132'!F291</f>
        <v>39.174492770086196</v>
      </c>
      <c r="G291" s="63">
        <f>'דוח 132'!E291</f>
        <v>0</v>
      </c>
      <c r="H291" s="63">
        <f>'דוח 132'!D291</f>
        <v>0</v>
      </c>
      <c r="I291" s="63">
        <f>'דוח 132'!C291</f>
        <v>0</v>
      </c>
      <c r="J291" s="63">
        <f>'דוח 132'!B291</f>
        <v>0</v>
      </c>
      <c r="K291" s="63">
        <f>'דוח 132'!A291</f>
        <v>0</v>
      </c>
    </row>
    <row r="292" spans="1:11" x14ac:dyDescent="0.2">
      <c r="A292" s="63">
        <f>'דוח 132'!K292</f>
        <v>11258</v>
      </c>
      <c r="B292" s="63">
        <f>'דוח 132'!J292</f>
        <v>21851</v>
      </c>
      <c r="C292" s="63" t="str">
        <f>'דוח 132'!I292</f>
        <v>כל נכסי הקופה</v>
      </c>
      <c r="D292" s="63">
        <f>'דוח 132'!H292</f>
        <v>3.7431711529030798</v>
      </c>
      <c r="E292" s="63">
        <f>'דוח 132'!G292</f>
        <v>103.224865147489</v>
      </c>
      <c r="F292" s="63">
        <f>'דוח 132'!F292</f>
        <v>103.19363417211301</v>
      </c>
      <c r="G292" s="63">
        <f>'דוח 132'!E292</f>
        <v>0</v>
      </c>
      <c r="H292" s="63">
        <f>'דוח 132'!D292</f>
        <v>0</v>
      </c>
      <c r="I292" s="63">
        <f>'דוח 132'!C292</f>
        <v>0</v>
      </c>
      <c r="J292" s="63">
        <f>'דוח 132'!B292</f>
        <v>0</v>
      </c>
      <c r="K292" s="63">
        <f>'דוח 132'!A292</f>
        <v>0</v>
      </c>
    </row>
    <row r="293" spans="1:11" x14ac:dyDescent="0.2">
      <c r="A293" s="63">
        <f>'דוח 132'!K293</f>
        <v>15705</v>
      </c>
      <c r="B293" s="63">
        <f>'דוח 132'!J293</f>
        <v>21851</v>
      </c>
      <c r="C293" s="63" t="str">
        <f>'דוח 132'!I293</f>
        <v>סה"כ ממשלתי</v>
      </c>
      <c r="D293" s="63">
        <f>'דוח 132'!H293</f>
        <v>8.6547578664838003</v>
      </c>
      <c r="E293" s="63">
        <f>'דוח 132'!G293</f>
        <v>31.784792664292699</v>
      </c>
      <c r="F293" s="63">
        <f>'דוח 132'!F293</f>
        <v>31.7228458894661</v>
      </c>
      <c r="G293" s="63">
        <f>'דוח 132'!E293</f>
        <v>25</v>
      </c>
      <c r="H293" s="63">
        <f>'דוח 132'!D293</f>
        <v>35</v>
      </c>
      <c r="I293" s="63">
        <f>'דוח 132'!C293</f>
        <v>0</v>
      </c>
      <c r="J293" s="63">
        <f>'דוח 132'!B293</f>
        <v>0</v>
      </c>
      <c r="K293" s="63">
        <f>'דוח 132'!A293</f>
        <v>0</v>
      </c>
    </row>
    <row r="294" spans="1:11" x14ac:dyDescent="0.2">
      <c r="A294" s="63">
        <f>'דוח 132'!K294</f>
        <v>16144</v>
      </c>
      <c r="B294" s="63">
        <f>'דוח 132'!J294</f>
        <v>21851</v>
      </c>
      <c r="C294" s="63" t="str">
        <f>'דוח 132'!I294</f>
        <v>סך חשיפת מט"ח</v>
      </c>
      <c r="D294" s="63">
        <f>'דוח 132'!H294</f>
        <v>0.75422218246644801</v>
      </c>
      <c r="E294" s="63">
        <f>'דוח 132'!G294</f>
        <v>18.036925049851</v>
      </c>
      <c r="F294" s="63">
        <f>'דוח 132'!F294</f>
        <v>18.075654442715599</v>
      </c>
      <c r="G294" s="63">
        <f>'דוח 132'!E294</f>
        <v>0</v>
      </c>
      <c r="H294" s="63">
        <f>'דוח 132'!D294</f>
        <v>0</v>
      </c>
      <c r="I294" s="63">
        <f>'דוח 132'!C294</f>
        <v>0</v>
      </c>
      <c r="J294" s="63">
        <f>'דוח 132'!B294</f>
        <v>0</v>
      </c>
      <c r="K294" s="63">
        <f>'דוח 132'!A294</f>
        <v>0</v>
      </c>
    </row>
    <row r="295" spans="1:11" x14ac:dyDescent="0.2">
      <c r="A295" s="63">
        <f>'דוח 132'!K295</f>
        <v>12755</v>
      </c>
      <c r="B295" s="63">
        <f>'דוח 132'!J295</f>
        <v>21851</v>
      </c>
      <c r="C295" s="63" t="str">
        <f>'דוח 132'!I295</f>
        <v xml:space="preserve">נזילות מט"ח </v>
      </c>
      <c r="D295" s="63">
        <f>'דוח 132'!H295</f>
        <v>0</v>
      </c>
      <c r="E295" s="63">
        <f>'דוח 132'!G295</f>
        <v>0.67159313407594001</v>
      </c>
      <c r="F295" s="63">
        <f>'דוח 132'!F295</f>
        <v>0.67078568721542497</v>
      </c>
      <c r="G295" s="63">
        <f>'דוח 132'!E295</f>
        <v>0</v>
      </c>
      <c r="H295" s="63">
        <f>'דוח 132'!D295</f>
        <v>0</v>
      </c>
      <c r="I295" s="63">
        <f>'דוח 132'!C295</f>
        <v>0</v>
      </c>
      <c r="J295" s="63">
        <f>'דוח 132'!B295</f>
        <v>0</v>
      </c>
      <c r="K295" s="63">
        <f>'דוח 132'!A295</f>
        <v>0</v>
      </c>
    </row>
    <row r="296" spans="1:11" x14ac:dyDescent="0.2">
      <c r="A296" s="63">
        <f>'דוח 132'!K296</f>
        <v>12359</v>
      </c>
      <c r="B296" s="63">
        <f>'דוח 132'!J296</f>
        <v>21851</v>
      </c>
      <c r="C296" s="63" t="str">
        <f>'דוח 132'!I296</f>
        <v xml:space="preserve">קונצרני לא סחיר צמוד מדד </v>
      </c>
      <c r="D296" s="63">
        <f>'דוח 132'!H296</f>
        <v>2.7698907684178899</v>
      </c>
      <c r="E296" s="63">
        <f>'דוח 132'!G296</f>
        <v>9.5115506552251108E-2</v>
      </c>
      <c r="F296" s="63">
        <f>'דוח 132'!F296</f>
        <v>9.5459169223127305E-2</v>
      </c>
      <c r="G296" s="63">
        <f>'דוח 132'!E296</f>
        <v>0</v>
      </c>
      <c r="H296" s="63">
        <f>'דוח 132'!D296</f>
        <v>0</v>
      </c>
      <c r="I296" s="63">
        <f>'דוח 132'!C296</f>
        <v>0</v>
      </c>
      <c r="J296" s="63">
        <f>'דוח 132'!B296</f>
        <v>0</v>
      </c>
      <c r="K296" s="63">
        <f>'דוח 132'!A296</f>
        <v>0</v>
      </c>
    </row>
    <row r="297" spans="1:11" x14ac:dyDescent="0.2">
      <c r="A297" s="63">
        <f>'דוח 132'!K297</f>
        <v>0</v>
      </c>
      <c r="B297" s="63">
        <f>'דוח 132'!J297</f>
        <v>0</v>
      </c>
      <c r="C297" s="63">
        <f>'דוח 132'!I297</f>
        <v>0</v>
      </c>
      <c r="D297" s="63">
        <f>'דוח 132'!H297</f>
        <v>0</v>
      </c>
      <c r="E297" s="63">
        <f>'דוח 132'!G297</f>
        <v>0</v>
      </c>
      <c r="F297" s="63">
        <f>'דוח 132'!F297</f>
        <v>0</v>
      </c>
      <c r="G297" s="63">
        <f>'דוח 132'!E297</f>
        <v>0</v>
      </c>
      <c r="H297" s="63">
        <f>'דוח 132'!D297</f>
        <v>0</v>
      </c>
      <c r="I297" s="63">
        <f>'דוח 132'!C297</f>
        <v>0</v>
      </c>
      <c r="J297" s="63">
        <f>'דוח 132'!B297</f>
        <v>0</v>
      </c>
      <c r="K297" s="63">
        <f>'דוח 132'!A297</f>
        <v>0</v>
      </c>
    </row>
    <row r="298" spans="1:11" x14ac:dyDescent="0.2">
      <c r="A298" s="63" t="str">
        <f>'דוח 132'!K298</f>
        <v>קוד קבוצה</v>
      </c>
      <c r="B298" s="63" t="str">
        <f>'דוח 132'!J298</f>
        <v>קוד קופה</v>
      </c>
      <c r="C298" s="63">
        <f>'דוח 132'!I298</f>
        <v>0</v>
      </c>
      <c r="D298" s="63" t="str">
        <f>'דוח 132'!H298</f>
        <v xml:space="preserve">21860  פסגות פנסיה מקיפה מסלול מניות </v>
      </c>
      <c r="E298" s="63">
        <f>'דוח 132'!G298</f>
        <v>0</v>
      </c>
      <c r="F298" s="63">
        <f>'דוח 132'!F298</f>
        <v>0</v>
      </c>
      <c r="G298" s="63">
        <f>'דוח 132'!E298</f>
        <v>0</v>
      </c>
      <c r="H298" s="63">
        <f>'דוח 132'!D298</f>
        <v>0</v>
      </c>
      <c r="I298" s="63">
        <f>'דוח 132'!C298</f>
        <v>0</v>
      </c>
      <c r="J298" s="63">
        <f>'דוח 132'!B298</f>
        <v>0</v>
      </c>
      <c r="K298" s="63">
        <f>'דוח 132'!A298</f>
        <v>0</v>
      </c>
    </row>
    <row r="299" spans="1:11" x14ac:dyDescent="0.2">
      <c r="A299" s="63">
        <f>'דוח 132'!K299</f>
        <v>0</v>
      </c>
      <c r="B299" s="63">
        <f>'דוח 132'!J299</f>
        <v>0</v>
      </c>
      <c r="C299" s="63">
        <f>'דוח 132'!I299</f>
        <v>0</v>
      </c>
      <c r="D299" s="63">
        <f>'דוח 132'!H299</f>
        <v>0</v>
      </c>
      <c r="E299" s="63">
        <f>'דוח 132'!G299</f>
        <v>0</v>
      </c>
      <c r="F299" s="63" t="str">
        <f>'דוח 132'!F299</f>
        <v>שווי קופה באשח  57,680.35</v>
      </c>
      <c r="G299" s="63">
        <f>'דוח 132'!E299</f>
        <v>0</v>
      </c>
      <c r="H299" s="63">
        <f>'דוח 132'!D299</f>
        <v>0</v>
      </c>
      <c r="I299" s="63">
        <f>'דוח 132'!C299</f>
        <v>0</v>
      </c>
      <c r="J299" s="63">
        <f>'דוח 132'!B299</f>
        <v>0</v>
      </c>
      <c r="K299" s="63">
        <f>'דוח 132'!A299</f>
        <v>0</v>
      </c>
    </row>
    <row r="300" spans="1:11" x14ac:dyDescent="0.2">
      <c r="A300" s="63">
        <f>'דוח 132'!K300</f>
        <v>0</v>
      </c>
      <c r="B300" s="63">
        <f>'דוח 132'!J300</f>
        <v>0</v>
      </c>
      <c r="C300" s="63" t="str">
        <f>'דוח 132'!I300</f>
        <v>תאור קבוצה</v>
      </c>
      <c r="D300" s="63" t="str">
        <f>'דוח 132'!H300</f>
        <v>מח"מ</v>
      </c>
      <c r="E300" s="63" t="str">
        <f>'דוח 132'!G300</f>
        <v>חשיפה</v>
      </c>
      <c r="F300" s="63" t="str">
        <f>'דוח 132'!F300</f>
        <v>חשיפה</v>
      </c>
      <c r="G300" s="63">
        <f>'דוח 132'!E300</f>
        <v>0</v>
      </c>
      <c r="H300" s="63" t="str">
        <f>'דוח 132'!D300</f>
        <v>חשיפה</v>
      </c>
      <c r="I300" s="63">
        <f>'דוח 132'!C300</f>
        <v>0</v>
      </c>
      <c r="J300" s="63" t="str">
        <f>'דוח 132'!B300</f>
        <v>מח"מ</v>
      </c>
      <c r="K300" s="63">
        <f>'דוח 132'!A300</f>
        <v>0</v>
      </c>
    </row>
    <row r="301" spans="1:11" x14ac:dyDescent="0.2">
      <c r="A301" s="63">
        <f>'דוח 132'!K301</f>
        <v>0</v>
      </c>
      <c r="B301" s="63">
        <f>'דוח 132'!J301</f>
        <v>0</v>
      </c>
      <c r="C301" s="63">
        <f>'דוח 132'!I301</f>
        <v>0</v>
      </c>
      <c r="D301" s="63">
        <f>'דוח 132'!H301</f>
        <v>0</v>
      </c>
      <c r="E301" s="63" t="str">
        <f>'דוח 132'!G301</f>
        <v>30/12/18</v>
      </c>
      <c r="F301" s="63" t="str">
        <f>'דוח 132'!F301</f>
        <v>31/12/18</v>
      </c>
      <c r="G301" s="63" t="str">
        <f>'דוח 132'!E301</f>
        <v>מינ'</v>
      </c>
      <c r="H301" s="63" t="str">
        <f>'דוח 132'!D301</f>
        <v>מקס'</v>
      </c>
      <c r="I301" s="63" t="str">
        <f>'דוח 132'!C301</f>
        <v>מינ'</v>
      </c>
      <c r="J301" s="63" t="str">
        <f>'דוח 132'!B301</f>
        <v>מקס'</v>
      </c>
      <c r="K301" s="63">
        <f>'דוח 132'!A301</f>
        <v>0</v>
      </c>
    </row>
    <row r="302" spans="1:11" x14ac:dyDescent="0.2">
      <c r="A302" s="63">
        <f>'דוח 132'!K302</f>
        <v>13591</v>
      </c>
      <c r="B302" s="63">
        <f>'דוח 132'!J302</f>
        <v>21860</v>
      </c>
      <c r="C302" s="63" t="str">
        <f>'דוח 132'!I302</f>
        <v xml:space="preserve">צמוד מדד (כולל מיועדות) </v>
      </c>
      <c r="D302" s="63">
        <f>'דוח 132'!H302</f>
        <v>8.7776869388119891</v>
      </c>
      <c r="E302" s="63">
        <f>'דוח 132'!G302</f>
        <v>31.686757344421803</v>
      </c>
      <c r="F302" s="63">
        <f>'דוח 132'!F302</f>
        <v>31.578199094862896</v>
      </c>
      <c r="G302" s="63">
        <f>'דוח 132'!E302</f>
        <v>0</v>
      </c>
      <c r="H302" s="63">
        <f>'דוח 132'!D302</f>
        <v>0</v>
      </c>
      <c r="I302" s="63">
        <f>'דוח 132'!C302</f>
        <v>0</v>
      </c>
      <c r="J302" s="63">
        <f>'דוח 132'!B302</f>
        <v>0</v>
      </c>
      <c r="K302" s="63">
        <f>'דוח 132'!A302</f>
        <v>0</v>
      </c>
    </row>
    <row r="303" spans="1:11" x14ac:dyDescent="0.2">
      <c r="A303" s="63">
        <f>'דוח 132'!K303</f>
        <v>19967</v>
      </c>
      <c r="B303" s="63">
        <f>'דוח 132'!J303</f>
        <v>21860</v>
      </c>
      <c r="C303" s="63" t="str">
        <f>'דוח 132'!I303</f>
        <v>צמוד מדד ללא מיועדות</v>
      </c>
      <c r="D303" s="63">
        <f>'דוח 132'!H303</f>
        <v>17.670000000000002</v>
      </c>
      <c r="E303" s="63">
        <f>'דוח 132'!G303</f>
        <v>0.11485478204724602</v>
      </c>
      <c r="F303" s="63">
        <f>'דוח 132'!F303</f>
        <v>0.114147633799266</v>
      </c>
      <c r="G303" s="63">
        <f>'דוח 132'!E303</f>
        <v>0</v>
      </c>
      <c r="H303" s="63">
        <f>'דוח 132'!D303</f>
        <v>0</v>
      </c>
      <c r="I303" s="63">
        <f>'דוח 132'!C303</f>
        <v>0</v>
      </c>
      <c r="J303" s="63">
        <f>'דוח 132'!B303</f>
        <v>0</v>
      </c>
      <c r="K303" s="63">
        <f>'דוח 132'!A303</f>
        <v>0</v>
      </c>
    </row>
    <row r="304" spans="1:11" x14ac:dyDescent="0.2">
      <c r="A304" s="63">
        <f>'דוח 132'!K304</f>
        <v>15744</v>
      </c>
      <c r="B304" s="63">
        <f>'דוח 132'!J304</f>
        <v>21860</v>
      </c>
      <c r="C304" s="63" t="str">
        <f>'דוח 132'!I304</f>
        <v xml:space="preserve">סה"כ ממשלתי צמוד מדד כולל מיועדות </v>
      </c>
      <c r="D304" s="63">
        <f>'דוח 132'!H304</f>
        <v>8.7776869388119891</v>
      </c>
      <c r="E304" s="63">
        <f>'דוח 132'!G304</f>
        <v>31.686757344421803</v>
      </c>
      <c r="F304" s="63">
        <f>'דוח 132'!F304</f>
        <v>31.578199094862896</v>
      </c>
      <c r="G304" s="63">
        <f>'דוח 132'!E304</f>
        <v>0</v>
      </c>
      <c r="H304" s="63">
        <f>'דוח 132'!D304</f>
        <v>0</v>
      </c>
      <c r="I304" s="63">
        <f>'דוח 132'!C304</f>
        <v>0</v>
      </c>
      <c r="J304" s="63">
        <f>'דוח 132'!B304</f>
        <v>0</v>
      </c>
      <c r="K304" s="63">
        <f>'דוח 132'!A304</f>
        <v>0</v>
      </c>
    </row>
    <row r="305" spans="1:11" x14ac:dyDescent="0.2">
      <c r="A305" s="63">
        <f>'דוח 132'!K305</f>
        <v>13462</v>
      </c>
      <c r="B305" s="63">
        <f>'דוח 132'!J305</f>
        <v>21860</v>
      </c>
      <c r="C305" s="63" t="str">
        <f>'דוח 132'!I305</f>
        <v xml:space="preserve">קונצרני סחיר צמוד מדד </v>
      </c>
      <c r="D305" s="63">
        <f>'דוח 132'!H305</f>
        <v>0</v>
      </c>
      <c r="E305" s="63">
        <f>'דוח 132'!G305</f>
        <v>0</v>
      </c>
      <c r="F305" s="63">
        <f>'דוח 132'!F305</f>
        <v>0</v>
      </c>
      <c r="G305" s="63">
        <f>'דוח 132'!E305</f>
        <v>0</v>
      </c>
      <c r="H305" s="63">
        <f>'דוח 132'!D305</f>
        <v>0</v>
      </c>
      <c r="I305" s="63">
        <f>'דוח 132'!C305</f>
        <v>0</v>
      </c>
      <c r="J305" s="63">
        <f>'דוח 132'!B305</f>
        <v>0</v>
      </c>
      <c r="K305" s="63">
        <f>'דוח 132'!A305</f>
        <v>0</v>
      </c>
    </row>
    <row r="306" spans="1:11" x14ac:dyDescent="0.2">
      <c r="A306" s="63">
        <f>'דוח 132'!K306</f>
        <v>15544</v>
      </c>
      <c r="B306" s="63">
        <f>'דוח 132'!J306</f>
        <v>21860</v>
      </c>
      <c r="C306" s="63" t="str">
        <f>'דוח 132'!I306</f>
        <v>הלוואה צמוד מדד</v>
      </c>
      <c r="D306" s="63">
        <f>'דוח 132'!H306</f>
        <v>0</v>
      </c>
      <c r="E306" s="63">
        <f>'דוח 132'!G306</f>
        <v>0</v>
      </c>
      <c r="F306" s="63">
        <f>'דוח 132'!F306</f>
        <v>0</v>
      </c>
      <c r="G306" s="63">
        <f>'דוח 132'!E306</f>
        <v>0</v>
      </c>
      <c r="H306" s="63">
        <f>'דוח 132'!D306</f>
        <v>0</v>
      </c>
      <c r="I306" s="63">
        <f>'דוח 132'!C306</f>
        <v>0</v>
      </c>
      <c r="J306" s="63">
        <f>'דוח 132'!B306</f>
        <v>0</v>
      </c>
      <c r="K306" s="63">
        <f>'דוח 132'!A306</f>
        <v>0</v>
      </c>
    </row>
    <row r="307" spans="1:11" x14ac:dyDescent="0.2">
      <c r="A307" s="63">
        <f>'דוח 132'!K307</f>
        <v>12978</v>
      </c>
      <c r="B307" s="63">
        <f>'דוח 132'!J307</f>
        <v>21860</v>
      </c>
      <c r="C307" s="63" t="str">
        <f>'דוח 132'!I307</f>
        <v xml:space="preserve">פקדונות לא סחירים </v>
      </c>
      <c r="D307" s="63">
        <f>'דוח 132'!H307</f>
        <v>0</v>
      </c>
      <c r="E307" s="63">
        <f>'דוח 132'!G307</f>
        <v>0</v>
      </c>
      <c r="F307" s="63">
        <f>'דוח 132'!F307</f>
        <v>0</v>
      </c>
      <c r="G307" s="63">
        <f>'דוח 132'!E307</f>
        <v>0</v>
      </c>
      <c r="H307" s="63">
        <f>'דוח 132'!D307</f>
        <v>0</v>
      </c>
      <c r="I307" s="63">
        <f>'דוח 132'!C307</f>
        <v>0</v>
      </c>
      <c r="J307" s="63">
        <f>'דוח 132'!B307</f>
        <v>0</v>
      </c>
      <c r="K307" s="63">
        <f>'דוח 132'!A307</f>
        <v>0</v>
      </c>
    </row>
    <row r="308" spans="1:11" x14ac:dyDescent="0.2">
      <c r="A308" s="63">
        <f>'דוח 132'!K308</f>
        <v>17726</v>
      </c>
      <c r="B308" s="63">
        <f>'דוח 132'!J308</f>
        <v>21860</v>
      </c>
      <c r="C308" s="63" t="str">
        <f>'דוח 132'!I308</f>
        <v>לא צמוד כולל נזילות</v>
      </c>
      <c r="D308" s="63">
        <f>'דוח 132'!H308</f>
        <v>0</v>
      </c>
      <c r="E308" s="63">
        <f>'דוח 132'!G308</f>
        <v>2.0563937048228498</v>
      </c>
      <c r="F308" s="63">
        <f>'דוח 132'!F308</f>
        <v>2.1941450562839102</v>
      </c>
      <c r="G308" s="63">
        <f>'דוח 132'!E308</f>
        <v>0</v>
      </c>
      <c r="H308" s="63">
        <f>'דוח 132'!D308</f>
        <v>0</v>
      </c>
      <c r="I308" s="63">
        <f>'דוח 132'!C308</f>
        <v>0</v>
      </c>
      <c r="J308" s="63">
        <f>'דוח 132'!B308</f>
        <v>0</v>
      </c>
      <c r="K308" s="63">
        <f>'דוח 132'!A308</f>
        <v>0</v>
      </c>
    </row>
    <row r="309" spans="1:11" x14ac:dyDescent="0.2">
      <c r="A309" s="63">
        <f>'דוח 132'!K309</f>
        <v>17727</v>
      </c>
      <c r="B309" s="63">
        <f>'דוח 132'!J309</f>
        <v>21860</v>
      </c>
      <c r="C309" s="63" t="str">
        <f>'דוח 132'!I309</f>
        <v>עו"ש ש"ח</v>
      </c>
      <c r="D309" s="63">
        <f>'דוח 132'!H309</f>
        <v>0</v>
      </c>
      <c r="E309" s="63">
        <f>'דוח 132'!G309</f>
        <v>1.5529155900751299</v>
      </c>
      <c r="F309" s="63">
        <f>'דוח 132'!F309</f>
        <v>1.6924519551302699</v>
      </c>
      <c r="G309" s="63">
        <f>'דוח 132'!E309</f>
        <v>0</v>
      </c>
      <c r="H309" s="63">
        <f>'דוח 132'!D309</f>
        <v>0</v>
      </c>
      <c r="I309" s="63">
        <f>'דוח 132'!C309</f>
        <v>0</v>
      </c>
      <c r="J309" s="63">
        <f>'דוח 132'!B309</f>
        <v>0</v>
      </c>
      <c r="K309" s="63">
        <f>'דוח 132'!A309</f>
        <v>0</v>
      </c>
    </row>
    <row r="310" spans="1:11" x14ac:dyDescent="0.2">
      <c r="A310" s="63">
        <f>'דוח 132'!K310</f>
        <v>13592</v>
      </c>
      <c r="B310" s="63">
        <f>'דוח 132'!J310</f>
        <v>21860</v>
      </c>
      <c r="C310" s="63" t="str">
        <f>'דוח 132'!I310</f>
        <v xml:space="preserve">לא צמוד - לא כולל נזילות </v>
      </c>
      <c r="D310" s="63">
        <f>'דוח 132'!H310</f>
        <v>0</v>
      </c>
      <c r="E310" s="63">
        <f>'דוח 132'!G310</f>
        <v>0.50347811474771997</v>
      </c>
      <c r="F310" s="63">
        <f>'דוח 132'!F310</f>
        <v>0.50169310115363497</v>
      </c>
      <c r="G310" s="63">
        <f>'דוח 132'!E310</f>
        <v>0</v>
      </c>
      <c r="H310" s="63">
        <f>'דוח 132'!D310</f>
        <v>0</v>
      </c>
      <c r="I310" s="63">
        <f>'דוח 132'!C310</f>
        <v>0</v>
      </c>
      <c r="J310" s="63">
        <f>'דוח 132'!B310</f>
        <v>0</v>
      </c>
      <c r="K310" s="63">
        <f>'דוח 132'!A310</f>
        <v>0</v>
      </c>
    </row>
    <row r="311" spans="1:11" x14ac:dyDescent="0.2">
      <c r="A311" s="63">
        <f>'דוח 132'!K311</f>
        <v>11566</v>
      </c>
      <c r="B311" s="63">
        <f>'דוח 132'!J311</f>
        <v>21860</v>
      </c>
      <c r="C311" s="63" t="str">
        <f>'דוח 132'!I311</f>
        <v>מק"מ</v>
      </c>
      <c r="D311" s="63">
        <f>'דוח 132'!H311</f>
        <v>0</v>
      </c>
      <c r="E311" s="63">
        <f>'דוח 132'!G311</f>
        <v>0</v>
      </c>
      <c r="F311" s="63">
        <f>'דוח 132'!F311</f>
        <v>0</v>
      </c>
      <c r="G311" s="63">
        <f>'דוח 132'!E311</f>
        <v>0</v>
      </c>
      <c r="H311" s="63">
        <f>'דוח 132'!D311</f>
        <v>0</v>
      </c>
      <c r="I311" s="63">
        <f>'דוח 132'!C311</f>
        <v>0</v>
      </c>
      <c r="J311" s="63">
        <f>'דוח 132'!B311</f>
        <v>0</v>
      </c>
      <c r="K311" s="63">
        <f>'דוח 132'!A311</f>
        <v>0</v>
      </c>
    </row>
    <row r="312" spans="1:11" x14ac:dyDescent="0.2">
      <c r="A312" s="63">
        <f>'דוח 132'!K312</f>
        <v>13419</v>
      </c>
      <c r="B312" s="63">
        <f>'דוח 132'!J312</f>
        <v>21860</v>
      </c>
      <c r="C312" s="63" t="str">
        <f>'דוח 132'!I312</f>
        <v>ממשלתי  לא צמוד (שחר)</v>
      </c>
      <c r="D312" s="63">
        <f>'דוח 132'!H312</f>
        <v>0</v>
      </c>
      <c r="E312" s="63">
        <f>'דוח 132'!G312</f>
        <v>0</v>
      </c>
      <c r="F312" s="63">
        <f>'דוח 132'!F312</f>
        <v>0</v>
      </c>
      <c r="G312" s="63">
        <f>'דוח 132'!E312</f>
        <v>0</v>
      </c>
      <c r="H312" s="63">
        <f>'דוח 132'!D312</f>
        <v>0</v>
      </c>
      <c r="I312" s="63">
        <f>'דוח 132'!C312</f>
        <v>0</v>
      </c>
      <c r="J312" s="63">
        <f>'דוח 132'!B312</f>
        <v>0</v>
      </c>
      <c r="K312" s="63">
        <f>'דוח 132'!A312</f>
        <v>0</v>
      </c>
    </row>
    <row r="313" spans="1:11" x14ac:dyDescent="0.2">
      <c r="A313" s="63">
        <f>'דוח 132'!K313</f>
        <v>11568</v>
      </c>
      <c r="B313" s="63">
        <f>'דוח 132'!J313</f>
        <v>21860</v>
      </c>
      <c r="C313" s="63" t="str">
        <f>'דוח 132'!I313</f>
        <v>אג"ח ממשלתי לא צמוד ריבית משתנה-"גילון"</v>
      </c>
      <c r="D313" s="63">
        <f>'דוח 132'!H313</f>
        <v>0</v>
      </c>
      <c r="E313" s="63">
        <f>'דוח 132'!G313</f>
        <v>0</v>
      </c>
      <c r="F313" s="63">
        <f>'דוח 132'!F313</f>
        <v>0</v>
      </c>
      <c r="G313" s="63">
        <f>'דוח 132'!E313</f>
        <v>0</v>
      </c>
      <c r="H313" s="63">
        <f>'דוח 132'!D313</f>
        <v>0</v>
      </c>
      <c r="I313" s="63">
        <f>'דוח 132'!C313</f>
        <v>0</v>
      </c>
      <c r="J313" s="63">
        <f>'דוח 132'!B313</f>
        <v>0</v>
      </c>
      <c r="K313" s="63">
        <f>'דוח 132'!A313</f>
        <v>0</v>
      </c>
    </row>
    <row r="314" spans="1:11" x14ac:dyDescent="0.2">
      <c r="A314" s="63">
        <f>'דוח 132'!K314</f>
        <v>12479</v>
      </c>
      <c r="B314" s="63">
        <f>'דוח 132'!J314</f>
        <v>21860</v>
      </c>
      <c r="C314" s="63" t="str">
        <f>'דוח 132'!I314</f>
        <v>קונצרני ריבית קבועה</v>
      </c>
      <c r="D314" s="63">
        <f>'דוח 132'!H314</f>
        <v>0</v>
      </c>
      <c r="E314" s="63">
        <f>'דוח 132'!G314</f>
        <v>0</v>
      </c>
      <c r="F314" s="63">
        <f>'דוח 132'!F314</f>
        <v>0</v>
      </c>
      <c r="G314" s="63">
        <f>'דוח 132'!E314</f>
        <v>0</v>
      </c>
      <c r="H314" s="63">
        <f>'דוח 132'!D314</f>
        <v>0</v>
      </c>
      <c r="I314" s="63">
        <f>'דוח 132'!C314</f>
        <v>0</v>
      </c>
      <c r="J314" s="63">
        <f>'דוח 132'!B314</f>
        <v>0</v>
      </c>
      <c r="K314" s="63">
        <f>'דוח 132'!A314</f>
        <v>0</v>
      </c>
    </row>
    <row r="315" spans="1:11" x14ac:dyDescent="0.2">
      <c r="A315" s="63">
        <f>'דוח 132'!K315</f>
        <v>12480</v>
      </c>
      <c r="B315" s="63">
        <f>'דוח 132'!J315</f>
        <v>21860</v>
      </c>
      <c r="C315" s="63" t="str">
        <f>'דוח 132'!I315</f>
        <v>קונצרני ריבית משתנה</v>
      </c>
      <c r="D315" s="63">
        <f>'דוח 132'!H315</f>
        <v>0</v>
      </c>
      <c r="E315" s="63">
        <f>'דוח 132'!G315</f>
        <v>0</v>
      </c>
      <c r="F315" s="63">
        <f>'דוח 132'!F315</f>
        <v>0</v>
      </c>
      <c r="G315" s="63">
        <f>'דוח 132'!E315</f>
        <v>0</v>
      </c>
      <c r="H315" s="63">
        <f>'דוח 132'!D315</f>
        <v>0</v>
      </c>
      <c r="I315" s="63">
        <f>'דוח 132'!C315</f>
        <v>0</v>
      </c>
      <c r="J315" s="63">
        <f>'דוח 132'!B315</f>
        <v>0</v>
      </c>
      <c r="K315" s="63">
        <f>'דוח 132'!A315</f>
        <v>0</v>
      </c>
    </row>
    <row r="316" spans="1:11" x14ac:dyDescent="0.2">
      <c r="A316" s="63">
        <f>'דוח 132'!K316</f>
        <v>11578</v>
      </c>
      <c r="B316" s="63">
        <f>'דוח 132'!J316</f>
        <v>21860</v>
      </c>
      <c r="C316" s="63" t="str">
        <f>'דוח 132'!I316</f>
        <v>אג"ח לא צמוד לא סחיר (ללא עמיתים)</v>
      </c>
      <c r="D316" s="63">
        <f>'דוח 132'!H316</f>
        <v>0</v>
      </c>
      <c r="E316" s="63">
        <f>'דוח 132'!G316</f>
        <v>0</v>
      </c>
      <c r="F316" s="63">
        <f>'דוח 132'!F316</f>
        <v>0</v>
      </c>
      <c r="G316" s="63">
        <f>'דוח 132'!E316</f>
        <v>0</v>
      </c>
      <c r="H316" s="63">
        <f>'דוח 132'!D316</f>
        <v>0</v>
      </c>
      <c r="I316" s="63">
        <f>'דוח 132'!C316</f>
        <v>0</v>
      </c>
      <c r="J316" s="63">
        <f>'דוח 132'!B316</f>
        <v>0</v>
      </c>
      <c r="K316" s="63">
        <f>'דוח 132'!A316</f>
        <v>0</v>
      </c>
    </row>
    <row r="317" spans="1:11" x14ac:dyDescent="0.2">
      <c r="A317" s="63">
        <f>'דוח 132'!K317</f>
        <v>12497</v>
      </c>
      <c r="B317" s="63">
        <f>'דוח 132'!J317</f>
        <v>21860</v>
      </c>
      <c r="C317" s="63" t="str">
        <f>'דוח 132'!I317</f>
        <v>קונצרני לא סחיר ריבית משתנה (נע"מים)</v>
      </c>
      <c r="D317" s="63">
        <f>'דוח 132'!H317</f>
        <v>0</v>
      </c>
      <c r="E317" s="63">
        <f>'דוח 132'!G317</f>
        <v>0</v>
      </c>
      <c r="F317" s="63">
        <f>'דוח 132'!F317</f>
        <v>0</v>
      </c>
      <c r="G317" s="63">
        <f>'דוח 132'!E317</f>
        <v>0</v>
      </c>
      <c r="H317" s="63">
        <f>'דוח 132'!D317</f>
        <v>0</v>
      </c>
      <c r="I317" s="63">
        <f>'דוח 132'!C317</f>
        <v>0</v>
      </c>
      <c r="J317" s="63">
        <f>'דוח 132'!B317</f>
        <v>0</v>
      </c>
      <c r="K317" s="63">
        <f>'דוח 132'!A317</f>
        <v>0</v>
      </c>
    </row>
    <row r="318" spans="1:11" x14ac:dyDescent="0.2">
      <c r="A318" s="63">
        <f>'דוח 132'!K318</f>
        <v>15546</v>
      </c>
      <c r="B318" s="63">
        <f>'דוח 132'!J318</f>
        <v>21860</v>
      </c>
      <c r="C318" s="63" t="str">
        <f>'דוח 132'!I318</f>
        <v>הלוואה לא צמוד</v>
      </c>
      <c r="D318" s="63">
        <f>'דוח 132'!H318</f>
        <v>0</v>
      </c>
      <c r="E318" s="63">
        <f>'דוח 132'!G318</f>
        <v>0</v>
      </c>
      <c r="F318" s="63">
        <f>'דוח 132'!F318</f>
        <v>0</v>
      </c>
      <c r="G318" s="63">
        <f>'דוח 132'!E318</f>
        <v>0</v>
      </c>
      <c r="H318" s="63">
        <f>'דוח 132'!D318</f>
        <v>0</v>
      </c>
      <c r="I318" s="63">
        <f>'דוח 132'!C318</f>
        <v>0</v>
      </c>
      <c r="J318" s="63">
        <f>'דוח 132'!B318</f>
        <v>0</v>
      </c>
      <c r="K318" s="63">
        <f>'דוח 132'!A318</f>
        <v>0</v>
      </c>
    </row>
    <row r="319" spans="1:11" x14ac:dyDescent="0.2">
      <c r="A319" s="63">
        <f>'דוח 132'!K319</f>
        <v>12481</v>
      </c>
      <c r="B319" s="63">
        <f>'דוח 132'!J319</f>
        <v>21860</v>
      </c>
      <c r="C319" s="63" t="str">
        <f>'דוח 132'!I319</f>
        <v>הלוואות לעמיתים.</v>
      </c>
      <c r="D319" s="63">
        <f>'דוח 132'!H319</f>
        <v>0</v>
      </c>
      <c r="E319" s="63">
        <f>'דוח 132'!G319</f>
        <v>0.50347811474771997</v>
      </c>
      <c r="F319" s="63">
        <f>'דוח 132'!F319</f>
        <v>0.50169310115363497</v>
      </c>
      <c r="G319" s="63">
        <f>'דוח 132'!E319</f>
        <v>0</v>
      </c>
      <c r="H319" s="63">
        <f>'דוח 132'!D319</f>
        <v>4</v>
      </c>
      <c r="I319" s="63">
        <f>'דוח 132'!C319</f>
        <v>0</v>
      </c>
      <c r="J319" s="63">
        <f>'דוח 132'!B319</f>
        <v>0</v>
      </c>
      <c r="K319" s="63">
        <f>'דוח 132'!A319</f>
        <v>0</v>
      </c>
    </row>
    <row r="320" spans="1:11" x14ac:dyDescent="0.2">
      <c r="A320" s="63">
        <f>'דוח 132'!K320</f>
        <v>13594</v>
      </c>
      <c r="B320" s="63">
        <f>'דוח 132'!J320</f>
        <v>21860</v>
      </c>
      <c r="C320" s="63" t="str">
        <f>'דוח 132'!I320</f>
        <v>מט"ח וצמוד מט"ח</v>
      </c>
      <c r="D320" s="63">
        <f>'דוח 132'!H320</f>
        <v>0</v>
      </c>
      <c r="E320" s="63">
        <f>'דוח 132'!G320</f>
        <v>2.1955608343324102</v>
      </c>
      <c r="F320" s="63">
        <f>'דוח 132'!F320</f>
        <v>2.1856829377175098</v>
      </c>
      <c r="G320" s="63">
        <f>'דוח 132'!E320</f>
        <v>0</v>
      </c>
      <c r="H320" s="63">
        <f>'דוח 132'!D320</f>
        <v>0</v>
      </c>
      <c r="I320" s="63">
        <f>'דוח 132'!C320</f>
        <v>0</v>
      </c>
      <c r="J320" s="63">
        <f>'דוח 132'!B320</f>
        <v>0</v>
      </c>
      <c r="K320" s="63">
        <f>'דוח 132'!A320</f>
        <v>0</v>
      </c>
    </row>
    <row r="321" spans="1:11" x14ac:dyDescent="0.2">
      <c r="A321" s="63">
        <f>'דוח 132'!K321</f>
        <v>15609</v>
      </c>
      <c r="B321" s="63">
        <f>'דוח 132'!J321</f>
        <v>21860</v>
      </c>
      <c r="C321" s="63" t="str">
        <f>'דוח 132'!I321</f>
        <v>אג"ח ממשלתי צמוד מט"ח סחיר (1022)</v>
      </c>
      <c r="D321" s="63">
        <f>'דוח 132'!H321</f>
        <v>0</v>
      </c>
      <c r="E321" s="63">
        <f>'דוח 132'!G321</f>
        <v>0</v>
      </c>
      <c r="F321" s="63">
        <f>'דוח 132'!F321</f>
        <v>0</v>
      </c>
      <c r="G321" s="63">
        <f>'דוח 132'!E321</f>
        <v>0</v>
      </c>
      <c r="H321" s="63">
        <f>'דוח 132'!D321</f>
        <v>0</v>
      </c>
      <c r="I321" s="63">
        <f>'דוח 132'!C321</f>
        <v>0</v>
      </c>
      <c r="J321" s="63">
        <f>'דוח 132'!B321</f>
        <v>0</v>
      </c>
      <c r="K321" s="63">
        <f>'דוח 132'!A321</f>
        <v>0</v>
      </c>
    </row>
    <row r="322" spans="1:11" x14ac:dyDescent="0.2">
      <c r="A322" s="63">
        <f>'דוח 132'!K322</f>
        <v>11524</v>
      </c>
      <c r="B322" s="63">
        <f>'דוח 132'!J322</f>
        <v>21860</v>
      </c>
      <c r="C322" s="63" t="str">
        <f>'דוח 132'!I322</f>
        <v xml:space="preserve"> אג"ח קונצרני בחו"ל </v>
      </c>
      <c r="D322" s="63">
        <f>'דוח 132'!H322</f>
        <v>0</v>
      </c>
      <c r="E322" s="63">
        <f>'דוח 132'!G322</f>
        <v>0</v>
      </c>
      <c r="F322" s="63">
        <f>'דוח 132'!F322</f>
        <v>0</v>
      </c>
      <c r="G322" s="63">
        <f>'דוח 132'!E322</f>
        <v>0</v>
      </c>
      <c r="H322" s="63">
        <f>'דוח 132'!D322</f>
        <v>0</v>
      </c>
      <c r="I322" s="63">
        <f>'דוח 132'!C322</f>
        <v>0</v>
      </c>
      <c r="J322" s="63">
        <f>'דוח 132'!B322</f>
        <v>0</v>
      </c>
      <c r="K322" s="63">
        <f>'דוח 132'!A322</f>
        <v>0</v>
      </c>
    </row>
    <row r="323" spans="1:11" x14ac:dyDescent="0.2">
      <c r="A323" s="63">
        <f>'דוח 132'!K323</f>
        <v>15745</v>
      </c>
      <c r="B323" s="63">
        <f>'דוח 132'!J323</f>
        <v>21860</v>
      </c>
      <c r="C323" s="63" t="str">
        <f>'דוח 132'!I323</f>
        <v>סה"כ קונצרני צמוד מט"ח</v>
      </c>
      <c r="D323" s="63">
        <f>'דוח 132'!H323</f>
        <v>0</v>
      </c>
      <c r="E323" s="63">
        <f>'דוח 132'!G323</f>
        <v>0</v>
      </c>
      <c r="F323" s="63">
        <f>'דוח 132'!F323</f>
        <v>0</v>
      </c>
      <c r="G323" s="63">
        <f>'דוח 132'!E323</f>
        <v>0</v>
      </c>
      <c r="H323" s="63">
        <f>'דוח 132'!D323</f>
        <v>0</v>
      </c>
      <c r="I323" s="63">
        <f>'דוח 132'!C323</f>
        <v>0</v>
      </c>
      <c r="J323" s="63">
        <f>'דוח 132'!B323</f>
        <v>0</v>
      </c>
      <c r="K323" s="63">
        <f>'דוח 132'!A323</f>
        <v>0</v>
      </c>
    </row>
    <row r="324" spans="1:11" x14ac:dyDescent="0.2">
      <c r="A324" s="63">
        <f>'דוח 132'!K324</f>
        <v>15545</v>
      </c>
      <c r="B324" s="63">
        <f>'דוח 132'!J324</f>
        <v>21860</v>
      </c>
      <c r="C324" s="63" t="str">
        <f>'דוח 132'!I324</f>
        <v>הלוואה צמוד מט"ח</v>
      </c>
      <c r="D324" s="63">
        <f>'דוח 132'!H324</f>
        <v>0</v>
      </c>
      <c r="E324" s="63">
        <f>'דוח 132'!G324</f>
        <v>0</v>
      </c>
      <c r="F324" s="63">
        <f>'דוח 132'!F324</f>
        <v>0</v>
      </c>
      <c r="G324" s="63">
        <f>'דוח 132'!E324</f>
        <v>0</v>
      </c>
      <c r="H324" s="63">
        <f>'דוח 132'!D324</f>
        <v>0</v>
      </c>
      <c r="I324" s="63">
        <f>'דוח 132'!C324</f>
        <v>0</v>
      </c>
      <c r="J324" s="63">
        <f>'דוח 132'!B324</f>
        <v>0</v>
      </c>
      <c r="K324" s="63">
        <f>'דוח 132'!A324</f>
        <v>0</v>
      </c>
    </row>
    <row r="325" spans="1:11" x14ac:dyDescent="0.2">
      <c r="A325" s="63">
        <f>'דוח 132'!K325</f>
        <v>13595</v>
      </c>
      <c r="B325" s="63">
        <f>'דוח 132'!J325</f>
        <v>21860</v>
      </c>
      <c r="C325" s="63" t="str">
        <f>'דוח 132'!I325</f>
        <v>סה"כ מניות והמירים</v>
      </c>
      <c r="D325" s="63">
        <f>'דוח 132'!H325</f>
        <v>0</v>
      </c>
      <c r="E325" s="63">
        <f>'דוח 132'!G325</f>
        <v>64.061288116422901</v>
      </c>
      <c r="F325" s="63">
        <f>'דוח 132'!F325</f>
        <v>64.041972911135701</v>
      </c>
      <c r="G325" s="63">
        <f>'דוח 132'!E325</f>
        <v>0</v>
      </c>
      <c r="H325" s="63">
        <f>'דוח 132'!D325</f>
        <v>0</v>
      </c>
      <c r="I325" s="63">
        <f>'דוח 132'!C325</f>
        <v>0</v>
      </c>
      <c r="J325" s="63">
        <f>'דוח 132'!B325</f>
        <v>0</v>
      </c>
      <c r="K325" s="63">
        <f>'דוח 132'!A325</f>
        <v>0</v>
      </c>
    </row>
    <row r="326" spans="1:11" x14ac:dyDescent="0.2">
      <c r="A326" s="63">
        <f>'דוח 132'!K326</f>
        <v>15610</v>
      </c>
      <c r="B326" s="63">
        <f>'דוח 132'!J326</f>
        <v>21860</v>
      </c>
      <c r="C326" s="63" t="str">
        <f>'דוח 132'!I326</f>
        <v>נגזרים מתוך מניות והמירים</v>
      </c>
      <c r="D326" s="63">
        <f>'דוח 132'!H326</f>
        <v>0</v>
      </c>
      <c r="E326" s="63">
        <f>'דוח 132'!G326</f>
        <v>0</v>
      </c>
      <c r="F326" s="63">
        <f>'דוח 132'!F326</f>
        <v>0</v>
      </c>
      <c r="G326" s="63">
        <f>'דוח 132'!E326</f>
        <v>0</v>
      </c>
      <c r="H326" s="63">
        <f>'דוח 132'!D326</f>
        <v>0</v>
      </c>
      <c r="I326" s="63">
        <f>'דוח 132'!C326</f>
        <v>0</v>
      </c>
      <c r="J326" s="63">
        <f>'דוח 132'!B326</f>
        <v>0</v>
      </c>
      <c r="K326" s="63">
        <f>'דוח 132'!A326</f>
        <v>0</v>
      </c>
    </row>
    <row r="327" spans="1:11" x14ac:dyDescent="0.2">
      <c r="A327" s="63">
        <f>'דוח 132'!K327</f>
        <v>15611</v>
      </c>
      <c r="B327" s="63">
        <f>'דוח 132'!J327</f>
        <v>21860</v>
      </c>
      <c r="C327" s="63" t="str">
        <f>'דוח 132'!I327</f>
        <v>מניות והמירים בארץ</v>
      </c>
      <c r="D327" s="63">
        <f>'דוח 132'!H327</f>
        <v>0</v>
      </c>
      <c r="E327" s="63">
        <f>'דוח 132'!G327</f>
        <v>25.480937872230996</v>
      </c>
      <c r="F327" s="63">
        <f>'דוח 132'!F327</f>
        <v>25.484364701283997</v>
      </c>
      <c r="G327" s="63">
        <f>'דוח 132'!E327</f>
        <v>0</v>
      </c>
      <c r="H327" s="63">
        <f>'דוח 132'!D327</f>
        <v>0</v>
      </c>
      <c r="I327" s="63">
        <f>'דוח 132'!C327</f>
        <v>0</v>
      </c>
      <c r="J327" s="63">
        <f>'דוח 132'!B327</f>
        <v>0</v>
      </c>
      <c r="K327" s="63">
        <f>'דוח 132'!A327</f>
        <v>0</v>
      </c>
    </row>
    <row r="328" spans="1:11" x14ac:dyDescent="0.2">
      <c r="A328" s="63">
        <f>'דוח 132'!K328</f>
        <v>15608</v>
      </c>
      <c r="B328" s="63">
        <f>'דוח 132'!J328</f>
        <v>21860</v>
      </c>
      <c r="C328" s="63" t="str">
        <f>'דוח 132'!I328</f>
        <v>מניות חו"ל</v>
      </c>
      <c r="D328" s="63">
        <f>'דוח 132'!H328</f>
        <v>0</v>
      </c>
      <c r="E328" s="63">
        <f>'דוח 132'!G328</f>
        <v>38.580350244191898</v>
      </c>
      <c r="F328" s="63">
        <f>'דוח 132'!F328</f>
        <v>38.557608209851693</v>
      </c>
      <c r="G328" s="63">
        <f>'דוח 132'!E328</f>
        <v>0</v>
      </c>
      <c r="H328" s="63">
        <f>'דוח 132'!D328</f>
        <v>0</v>
      </c>
      <c r="I328" s="63">
        <f>'דוח 132'!C328</f>
        <v>0</v>
      </c>
      <c r="J328" s="63">
        <f>'דוח 132'!B328</f>
        <v>0</v>
      </c>
      <c r="K328" s="63">
        <f>'דוח 132'!A328</f>
        <v>0</v>
      </c>
    </row>
    <row r="329" spans="1:11" x14ac:dyDescent="0.2">
      <c r="A329" s="63">
        <f>'דוח 132'!K329</f>
        <v>15584</v>
      </c>
      <c r="B329" s="63">
        <f>'דוח 132'!J329</f>
        <v>21860</v>
      </c>
      <c r="C329" s="63" t="str">
        <f>'דוח 132'!I329</f>
        <v>נכסים אלטרנטיביים</v>
      </c>
      <c r="D329" s="63">
        <f>'דוח 132'!H329</f>
        <v>0</v>
      </c>
      <c r="E329" s="63">
        <f>'דוח 132'!G329</f>
        <v>0</v>
      </c>
      <c r="F329" s="63">
        <f>'דוח 132'!F329</f>
        <v>0</v>
      </c>
      <c r="G329" s="63">
        <f>'דוח 132'!E329</f>
        <v>0</v>
      </c>
      <c r="H329" s="63">
        <f>'דוח 132'!D329</f>
        <v>0</v>
      </c>
      <c r="I329" s="63">
        <f>'דוח 132'!C329</f>
        <v>0</v>
      </c>
      <c r="J329" s="63">
        <f>'דוח 132'!B329</f>
        <v>0</v>
      </c>
      <c r="K329" s="63">
        <f>'דוח 132'!A329</f>
        <v>0</v>
      </c>
    </row>
    <row r="330" spans="1:11" x14ac:dyDescent="0.2">
      <c r="A330" s="63">
        <f>'דוח 132'!K330</f>
        <v>17728</v>
      </c>
      <c r="B330" s="63">
        <f>'דוח 132'!J330</f>
        <v>21860</v>
      </c>
      <c r="C330" s="63" t="str">
        <f>'דוח 132'!I330</f>
        <v>נכסי נדל"ן</v>
      </c>
      <c r="D330" s="63">
        <f>'דוח 132'!H330</f>
        <v>0</v>
      </c>
      <c r="E330" s="63">
        <f>'דוח 132'!G330</f>
        <v>0</v>
      </c>
      <c r="F330" s="63">
        <f>'דוח 132'!F330</f>
        <v>0</v>
      </c>
      <c r="G330" s="63">
        <f>'דוח 132'!E330</f>
        <v>0</v>
      </c>
      <c r="H330" s="63">
        <f>'דוח 132'!D330</f>
        <v>0</v>
      </c>
      <c r="I330" s="63">
        <f>'דוח 132'!C330</f>
        <v>0</v>
      </c>
      <c r="J330" s="63">
        <f>'דוח 132'!B330</f>
        <v>0</v>
      </c>
      <c r="K330" s="63">
        <f>'דוח 132'!A330</f>
        <v>0</v>
      </c>
    </row>
    <row r="331" spans="1:11" x14ac:dyDescent="0.2">
      <c r="A331" s="63">
        <f>'דוח 132'!K331</f>
        <v>15624</v>
      </c>
      <c r="B331" s="63">
        <f>'דוח 132'!J331</f>
        <v>21860</v>
      </c>
      <c r="C331" s="63" t="str">
        <f>'דוח 132'!I331</f>
        <v>נגזרים מתוך חשיפת מט"ח</v>
      </c>
      <c r="D331" s="63">
        <f>'דוח 132'!H331</f>
        <v>0</v>
      </c>
      <c r="E331" s="63">
        <f>'דוח 132'!G331</f>
        <v>-10.539949019550699</v>
      </c>
      <c r="F331" s="63">
        <f>'דוח 132'!F331</f>
        <v>-10.4432341592754</v>
      </c>
      <c r="G331" s="63">
        <f>'דוח 132'!E331</f>
        <v>0</v>
      </c>
      <c r="H331" s="63">
        <f>'דוח 132'!D331</f>
        <v>0</v>
      </c>
      <c r="I331" s="63">
        <f>'דוח 132'!C331</f>
        <v>0</v>
      </c>
      <c r="J331" s="63">
        <f>'דוח 132'!B331</f>
        <v>0</v>
      </c>
      <c r="K331" s="63">
        <f>'דוח 132'!A331</f>
        <v>0</v>
      </c>
    </row>
    <row r="332" spans="1:11" x14ac:dyDescent="0.2">
      <c r="A332" s="63">
        <f>'דוח 132'!K332</f>
        <v>15644</v>
      </c>
      <c r="B332" s="63">
        <f>'דוח 132'!J332</f>
        <v>21860</v>
      </c>
      <c r="C332" s="63" t="str">
        <f>'דוח 132'!I332</f>
        <v>סה"כ נזילות</v>
      </c>
      <c r="D332" s="63">
        <f>'דוח 132'!H332</f>
        <v>0</v>
      </c>
      <c r="E332" s="63">
        <f>'דוח 132'!G332</f>
        <v>3.7484764244075395</v>
      </c>
      <c r="F332" s="63">
        <f>'דוח 132'!F332</f>
        <v>3.8781348928477901</v>
      </c>
      <c r="G332" s="63">
        <f>'דוח 132'!E332</f>
        <v>1</v>
      </c>
      <c r="H332" s="63">
        <f>'דוח 132'!D332</f>
        <v>10</v>
      </c>
      <c r="I332" s="63">
        <f>'דוח 132'!C332</f>
        <v>0</v>
      </c>
      <c r="J332" s="63">
        <f>'דוח 132'!B332</f>
        <v>0</v>
      </c>
      <c r="K332" s="63">
        <f>'דוח 132'!A332</f>
        <v>0</v>
      </c>
    </row>
    <row r="333" spans="1:11" x14ac:dyDescent="0.2">
      <c r="A333" s="63">
        <f>'דוח 132'!K333</f>
        <v>15704</v>
      </c>
      <c r="B333" s="63">
        <f>'דוח 132'!J333</f>
        <v>21860</v>
      </c>
      <c r="C333" s="63" t="str">
        <f>'דוח 132'!I333</f>
        <v xml:space="preserve">סה"כ קונצרני והלוואות </v>
      </c>
      <c r="D333" s="63">
        <f>'דוח 132'!H333</f>
        <v>0</v>
      </c>
      <c r="E333" s="63">
        <f>'דוח 132'!G333</f>
        <v>0</v>
      </c>
      <c r="F333" s="63">
        <f>'דוח 132'!F333</f>
        <v>0</v>
      </c>
      <c r="G333" s="63">
        <f>'דוח 132'!E333</f>
        <v>0</v>
      </c>
      <c r="H333" s="63">
        <f>'דוח 132'!D333</f>
        <v>5</v>
      </c>
      <c r="I333" s="63">
        <f>'דוח 132'!C333</f>
        <v>0</v>
      </c>
      <c r="J333" s="63">
        <f>'דוח 132'!B333</f>
        <v>0</v>
      </c>
      <c r="K333" s="63">
        <f>'דוח 132'!A333</f>
        <v>0</v>
      </c>
    </row>
    <row r="334" spans="1:11" x14ac:dyDescent="0.2">
      <c r="A334" s="63">
        <f>'דוח 132'!K334</f>
        <v>15749</v>
      </c>
      <c r="B334" s="63">
        <f>'דוח 132'!J334</f>
        <v>21860</v>
      </c>
      <c r="C334" s="63" t="str">
        <f>'דוח 132'!I334</f>
        <v>סה"כ לא סחירים</v>
      </c>
      <c r="D334" s="63">
        <f>'דוח 132'!H334</f>
        <v>8.6081698025638893</v>
      </c>
      <c r="E334" s="63">
        <f>'דוח 132'!G334</f>
        <v>32.075380677122297</v>
      </c>
      <c r="F334" s="63">
        <f>'דוח 132'!F334</f>
        <v>31.9657445622172</v>
      </c>
      <c r="G334" s="63">
        <f>'דוח 132'!E334</f>
        <v>0</v>
      </c>
      <c r="H334" s="63">
        <f>'דוח 132'!D334</f>
        <v>0</v>
      </c>
      <c r="I334" s="63">
        <f>'דוח 132'!C334</f>
        <v>0</v>
      </c>
      <c r="J334" s="63">
        <f>'דוח 132'!B334</f>
        <v>0</v>
      </c>
      <c r="K334" s="63">
        <f>'דוח 132'!A334</f>
        <v>0</v>
      </c>
    </row>
    <row r="335" spans="1:11" x14ac:dyDescent="0.2">
      <c r="A335" s="63">
        <f>'דוח 132'!K335</f>
        <v>11258</v>
      </c>
      <c r="B335" s="63">
        <f>'דוח 132'!J335</f>
        <v>21860</v>
      </c>
      <c r="C335" s="63" t="str">
        <f>'דוח 132'!I335</f>
        <v>כל נכסי הקופה</v>
      </c>
      <c r="D335" s="63">
        <f>'דוח 132'!H335</f>
        <v>2.7718354574618198</v>
      </c>
      <c r="E335" s="63">
        <f>'דוח 132'!G335</f>
        <v>100</v>
      </c>
      <c r="F335" s="63">
        <f>'דוח 132'!F335</f>
        <v>100</v>
      </c>
      <c r="G335" s="63">
        <f>'דוח 132'!E335</f>
        <v>0</v>
      </c>
      <c r="H335" s="63">
        <f>'דוח 132'!D335</f>
        <v>0</v>
      </c>
      <c r="I335" s="63">
        <f>'דוח 132'!C335</f>
        <v>0</v>
      </c>
      <c r="J335" s="63">
        <f>'דוח 132'!B335</f>
        <v>0</v>
      </c>
      <c r="K335" s="63">
        <f>'דוח 132'!A335</f>
        <v>0</v>
      </c>
    </row>
    <row r="336" spans="1:11" x14ac:dyDescent="0.2">
      <c r="A336" s="63">
        <f>'דוח 132'!K336</f>
        <v>15705</v>
      </c>
      <c r="B336" s="63">
        <f>'דוח 132'!J336</f>
        <v>21860</v>
      </c>
      <c r="C336" s="63" t="str">
        <f>'דוח 132'!I336</f>
        <v>סה"כ ממשלתי</v>
      </c>
      <c r="D336" s="63">
        <f>'דוח 132'!H336</f>
        <v>8.7776869388119891</v>
      </c>
      <c r="E336" s="63">
        <f>'דוח 132'!G336</f>
        <v>31.686757344421803</v>
      </c>
      <c r="F336" s="63">
        <f>'דוח 132'!F336</f>
        <v>31.578199094862896</v>
      </c>
      <c r="G336" s="63">
        <f>'דוח 132'!E336</f>
        <v>25</v>
      </c>
      <c r="H336" s="63">
        <f>'דוח 132'!D336</f>
        <v>35</v>
      </c>
      <c r="I336" s="63">
        <f>'דוח 132'!C336</f>
        <v>0</v>
      </c>
      <c r="J336" s="63">
        <f>'דוח 132'!B336</f>
        <v>0</v>
      </c>
      <c r="K336" s="63">
        <f>'דוח 132'!A336</f>
        <v>0</v>
      </c>
    </row>
    <row r="337" spans="1:11" x14ac:dyDescent="0.2">
      <c r="A337" s="63">
        <f>'דוח 132'!K337</f>
        <v>16144</v>
      </c>
      <c r="B337" s="63">
        <f>'דוח 132'!J337</f>
        <v>21860</v>
      </c>
      <c r="C337" s="63" t="str">
        <f>'דוח 132'!I337</f>
        <v>סך חשיפת מט"ח</v>
      </c>
      <c r="D337" s="63">
        <f>'דוח 132'!H337</f>
        <v>0</v>
      </c>
      <c r="E337" s="63">
        <f>'דוח 132'!G337</f>
        <v>24.053804104451199</v>
      </c>
      <c r="F337" s="63">
        <f>'דוח 132'!F337</f>
        <v>24.057017236110198</v>
      </c>
      <c r="G337" s="63">
        <f>'דוח 132'!E337</f>
        <v>0</v>
      </c>
      <c r="H337" s="63">
        <f>'דוח 132'!D337</f>
        <v>0</v>
      </c>
      <c r="I337" s="63">
        <f>'דוח 132'!C337</f>
        <v>0</v>
      </c>
      <c r="J337" s="63">
        <f>'דוח 132'!B337</f>
        <v>0</v>
      </c>
      <c r="K337" s="63">
        <f>'דוח 132'!A337</f>
        <v>0</v>
      </c>
    </row>
    <row r="338" spans="1:11" x14ac:dyDescent="0.2">
      <c r="A338" s="63">
        <f>'דוח 132'!K338</f>
        <v>12755</v>
      </c>
      <c r="B338" s="63">
        <f>'דוח 132'!J338</f>
        <v>21860</v>
      </c>
      <c r="C338" s="63" t="str">
        <f>'דוח 132'!I338</f>
        <v xml:space="preserve">נזילות מט"ח </v>
      </c>
      <c r="D338" s="63">
        <f>'דוח 132'!H338</f>
        <v>0</v>
      </c>
      <c r="E338" s="63">
        <f>'דוח 132'!G338</f>
        <v>2.1955608343324102</v>
      </c>
      <c r="F338" s="63">
        <f>'דוח 132'!F338</f>
        <v>2.1856829377175098</v>
      </c>
      <c r="G338" s="63">
        <f>'דוח 132'!E338</f>
        <v>0</v>
      </c>
      <c r="H338" s="63">
        <f>'דוח 132'!D338</f>
        <v>0</v>
      </c>
      <c r="I338" s="63">
        <f>'דוח 132'!C338</f>
        <v>0</v>
      </c>
      <c r="J338" s="63">
        <f>'דוח 132'!B338</f>
        <v>0</v>
      </c>
      <c r="K338" s="63">
        <f>'דוח 132'!A338</f>
        <v>0</v>
      </c>
    </row>
    <row r="339" spans="1:11" x14ac:dyDescent="0.2">
      <c r="A339" s="63">
        <f>'דוח 132'!K339</f>
        <v>12359</v>
      </c>
      <c r="B339" s="63">
        <f>'דוח 132'!J339</f>
        <v>21860</v>
      </c>
      <c r="C339" s="63" t="str">
        <f>'דוח 132'!I339</f>
        <v xml:space="preserve">קונצרני לא סחיר צמוד מדד </v>
      </c>
      <c r="D339" s="63">
        <f>'דוח 132'!H339</f>
        <v>0</v>
      </c>
      <c r="E339" s="63">
        <f>'דוח 132'!G339</f>
        <v>0</v>
      </c>
      <c r="F339" s="63">
        <f>'דוח 132'!F339</f>
        <v>0</v>
      </c>
      <c r="G339" s="63">
        <f>'דוח 132'!E339</f>
        <v>0</v>
      </c>
      <c r="H339" s="63">
        <f>'דוח 132'!D339</f>
        <v>0</v>
      </c>
      <c r="I339" s="63">
        <f>'דוח 132'!C339</f>
        <v>0</v>
      </c>
      <c r="J339" s="63">
        <f>'דוח 132'!B339</f>
        <v>0</v>
      </c>
      <c r="K339" s="63">
        <f>'דוח 132'!A339</f>
        <v>0</v>
      </c>
    </row>
    <row r="340" spans="1:11" x14ac:dyDescent="0.2">
      <c r="A340" s="63">
        <f>'דוח 132'!K340</f>
        <v>0</v>
      </c>
      <c r="B340" s="63">
        <f>'דוח 132'!J340</f>
        <v>0</v>
      </c>
      <c r="C340" s="63">
        <f>'דוח 132'!I340</f>
        <v>0</v>
      </c>
      <c r="D340" s="63">
        <f>'דוח 132'!H340</f>
        <v>0</v>
      </c>
      <c r="E340" s="63">
        <f>'דוח 132'!G340</f>
        <v>0</v>
      </c>
      <c r="F340" s="63">
        <f>'דוח 132'!F340</f>
        <v>0</v>
      </c>
      <c r="G340" s="63">
        <f>'דוח 132'!E340</f>
        <v>0</v>
      </c>
      <c r="H340" s="63">
        <f>'דוח 132'!D340</f>
        <v>0</v>
      </c>
      <c r="I340" s="63">
        <f>'דוח 132'!C340</f>
        <v>0</v>
      </c>
      <c r="J340" s="63">
        <f>'דוח 132'!B340</f>
        <v>0</v>
      </c>
      <c r="K340" s="63">
        <f>'דוח 132'!A340</f>
        <v>0</v>
      </c>
    </row>
    <row r="341" spans="1:11" x14ac:dyDescent="0.2">
      <c r="A341" s="63" t="str">
        <f>'דוח 132'!K341</f>
        <v>קוד קבוצה</v>
      </c>
      <c r="B341" s="63" t="str">
        <f>'דוח 132'!J341</f>
        <v>קוד קופה</v>
      </c>
      <c r="C341" s="63">
        <f>'דוח 132'!I341</f>
        <v>0</v>
      </c>
      <c r="D341" s="63" t="str">
        <f>'דוח 132'!H341</f>
        <v>21878  פסגות פנסיה מקיפה לבני 60 ומעלה</v>
      </c>
      <c r="E341" s="63">
        <f>'דוח 132'!G341</f>
        <v>0</v>
      </c>
      <c r="F341" s="63">
        <f>'דוח 132'!F341</f>
        <v>0</v>
      </c>
      <c r="G341" s="63">
        <f>'דוח 132'!E341</f>
        <v>0</v>
      </c>
      <c r="H341" s="63">
        <f>'דוח 132'!D341</f>
        <v>0</v>
      </c>
      <c r="I341" s="63">
        <f>'דוח 132'!C341</f>
        <v>0</v>
      </c>
      <c r="J341" s="63">
        <f>'דוח 132'!B341</f>
        <v>0</v>
      </c>
      <c r="K341" s="63">
        <f>'דוח 132'!A341</f>
        <v>0</v>
      </c>
    </row>
    <row r="342" spans="1:11" x14ac:dyDescent="0.2">
      <c r="A342" s="63">
        <f>'דוח 132'!K342</f>
        <v>0</v>
      </c>
      <c r="B342" s="63">
        <f>'דוח 132'!J342</f>
        <v>0</v>
      </c>
      <c r="C342" s="63">
        <f>'דוח 132'!I342</f>
        <v>0</v>
      </c>
      <c r="D342" s="63">
        <f>'דוח 132'!H342</f>
        <v>0</v>
      </c>
      <c r="E342" s="63">
        <f>'דוח 132'!G342</f>
        <v>0</v>
      </c>
      <c r="F342" s="63" t="str">
        <f>'דוח 132'!F342</f>
        <v>שווי קופה באשח  71,336.55</v>
      </c>
      <c r="G342" s="63">
        <f>'דוח 132'!E342</f>
        <v>0</v>
      </c>
      <c r="H342" s="63">
        <f>'דוח 132'!D342</f>
        <v>0</v>
      </c>
      <c r="I342" s="63">
        <f>'דוח 132'!C342</f>
        <v>0</v>
      </c>
      <c r="J342" s="63">
        <f>'דוח 132'!B342</f>
        <v>0</v>
      </c>
      <c r="K342" s="63">
        <f>'דוח 132'!A342</f>
        <v>0</v>
      </c>
    </row>
    <row r="343" spans="1:11" x14ac:dyDescent="0.2">
      <c r="A343" s="63">
        <f>'דוח 132'!K343</f>
        <v>0</v>
      </c>
      <c r="B343" s="63">
        <f>'דוח 132'!J343</f>
        <v>0</v>
      </c>
      <c r="C343" s="63" t="str">
        <f>'דוח 132'!I343</f>
        <v>תאור קבוצה</v>
      </c>
      <c r="D343" s="63" t="str">
        <f>'דוח 132'!H343</f>
        <v>מח"מ</v>
      </c>
      <c r="E343" s="63" t="str">
        <f>'דוח 132'!G343</f>
        <v>חשיפה</v>
      </c>
      <c r="F343" s="63" t="str">
        <f>'דוח 132'!F343</f>
        <v>חשיפה</v>
      </c>
      <c r="G343" s="63">
        <f>'דוח 132'!E343</f>
        <v>0</v>
      </c>
      <c r="H343" s="63" t="str">
        <f>'דוח 132'!D343</f>
        <v>חשיפה</v>
      </c>
      <c r="I343" s="63">
        <f>'דוח 132'!C343</f>
        <v>0</v>
      </c>
      <c r="J343" s="63" t="str">
        <f>'דוח 132'!B343</f>
        <v>מח"מ</v>
      </c>
      <c r="K343" s="63">
        <f>'דוח 132'!A343</f>
        <v>0</v>
      </c>
    </row>
    <row r="344" spans="1:11" x14ac:dyDescent="0.2">
      <c r="A344" s="63">
        <f>'דוח 132'!K344</f>
        <v>0</v>
      </c>
      <c r="B344" s="63">
        <f>'דוח 132'!J344</f>
        <v>0</v>
      </c>
      <c r="C344" s="63">
        <f>'דוח 132'!I344</f>
        <v>0</v>
      </c>
      <c r="D344" s="63">
        <f>'דוח 132'!H344</f>
        <v>0</v>
      </c>
      <c r="E344" s="63" t="str">
        <f>'דוח 132'!G344</f>
        <v>30/12/18</v>
      </c>
      <c r="F344" s="63" t="str">
        <f>'דוח 132'!F344</f>
        <v>31/12/18</v>
      </c>
      <c r="G344" s="63" t="str">
        <f>'דוח 132'!E344</f>
        <v>מינ'</v>
      </c>
      <c r="H344" s="63" t="str">
        <f>'דוח 132'!D344</f>
        <v>מקס'</v>
      </c>
      <c r="I344" s="63" t="str">
        <f>'דוח 132'!C344</f>
        <v>מינ'</v>
      </c>
      <c r="J344" s="63" t="str">
        <f>'דוח 132'!B344</f>
        <v>מקס'</v>
      </c>
      <c r="K344" s="63">
        <f>'דוח 132'!A344</f>
        <v>0</v>
      </c>
    </row>
    <row r="345" spans="1:11" x14ac:dyDescent="0.2">
      <c r="A345" s="63">
        <f>'דוח 132'!K345</f>
        <v>13591</v>
      </c>
      <c r="B345" s="63">
        <f>'דוח 132'!J345</f>
        <v>21878</v>
      </c>
      <c r="C345" s="63" t="str">
        <f>'דוח 132'!I345</f>
        <v xml:space="preserve">צמוד מדד (כולל מיועדות) </v>
      </c>
      <c r="D345" s="63">
        <f>'דוח 132'!H345</f>
        <v>7.1154326376773689</v>
      </c>
      <c r="E345" s="63">
        <f>'דוח 132'!G345</f>
        <v>50.146656436703203</v>
      </c>
      <c r="F345" s="63">
        <f>'דוח 132'!F345</f>
        <v>49.9554609587234</v>
      </c>
      <c r="G345" s="63">
        <f>'דוח 132'!E345</f>
        <v>0</v>
      </c>
      <c r="H345" s="63">
        <f>'דוח 132'!D345</f>
        <v>0</v>
      </c>
      <c r="I345" s="63">
        <f>'דוח 132'!C345</f>
        <v>0</v>
      </c>
      <c r="J345" s="63">
        <f>'דוח 132'!B345</f>
        <v>0</v>
      </c>
      <c r="K345" s="63">
        <f>'דוח 132'!A345</f>
        <v>0</v>
      </c>
    </row>
    <row r="346" spans="1:11" x14ac:dyDescent="0.2">
      <c r="A346" s="63">
        <f>'דוח 132'!K346</f>
        <v>19967</v>
      </c>
      <c r="B346" s="63">
        <f>'דוח 132'!J346</f>
        <v>21878</v>
      </c>
      <c r="C346" s="63" t="str">
        <f>'דוח 132'!I346</f>
        <v>צמוד מדד ללא מיועדות</v>
      </c>
      <c r="D346" s="63">
        <f>'דוח 132'!H346</f>
        <v>4.3333547349986201</v>
      </c>
      <c r="E346" s="63">
        <f>'דוח 132'!G346</f>
        <v>24.000797997148801</v>
      </c>
      <c r="F346" s="63">
        <f>'דוח 132'!F346</f>
        <v>23.902658919469498</v>
      </c>
      <c r="G346" s="63">
        <f>'דוח 132'!E346</f>
        <v>0</v>
      </c>
      <c r="H346" s="63">
        <f>'דוח 132'!D346</f>
        <v>0</v>
      </c>
      <c r="I346" s="63">
        <f>'דוח 132'!C346</f>
        <v>3.5</v>
      </c>
      <c r="J346" s="63">
        <f>'דוח 132'!B346</f>
        <v>6</v>
      </c>
      <c r="K346" s="63">
        <f>'דוח 132'!A346</f>
        <v>0</v>
      </c>
    </row>
    <row r="347" spans="1:11" x14ac:dyDescent="0.2">
      <c r="A347" s="63">
        <f>'דוח 132'!K347</f>
        <v>15744</v>
      </c>
      <c r="B347" s="63">
        <f>'דוח 132'!J347</f>
        <v>21878</v>
      </c>
      <c r="C347" s="63" t="str">
        <f>'דוח 132'!I347</f>
        <v xml:space="preserve">סה"כ ממשלתי צמוד מדד כולל מיועדות </v>
      </c>
      <c r="D347" s="63">
        <f>'דוח 132'!H347</f>
        <v>9.2945867828009892</v>
      </c>
      <c r="E347" s="63">
        <f>'דוח 132'!G347</f>
        <v>29.792815408368099</v>
      </c>
      <c r="F347" s="63">
        <f>'דוח 132'!F347</f>
        <v>29.688582052054201</v>
      </c>
      <c r="G347" s="63">
        <f>'דוח 132'!E347</f>
        <v>0</v>
      </c>
      <c r="H347" s="63">
        <f>'דוח 132'!D347</f>
        <v>0</v>
      </c>
      <c r="I347" s="63">
        <f>'דוח 132'!C347</f>
        <v>0</v>
      </c>
      <c r="J347" s="63">
        <f>'דוח 132'!B347</f>
        <v>0</v>
      </c>
      <c r="K347" s="63">
        <f>'דוח 132'!A347</f>
        <v>0</v>
      </c>
    </row>
    <row r="348" spans="1:11" x14ac:dyDescent="0.2">
      <c r="A348" s="63">
        <f>'דוח 132'!K348</f>
        <v>13462</v>
      </c>
      <c r="B348" s="63">
        <f>'דוח 132'!J348</f>
        <v>21878</v>
      </c>
      <c r="C348" s="63" t="str">
        <f>'דוח 132'!I348</f>
        <v xml:space="preserve">קונצרני סחיר צמוד מדד </v>
      </c>
      <c r="D348" s="63">
        <f>'דוח 132'!H348</f>
        <v>3.9249956166578901</v>
      </c>
      <c r="E348" s="63">
        <f>'דוח 132'!G348</f>
        <v>20.183917783776099</v>
      </c>
      <c r="F348" s="63">
        <f>'דוח 132'!F348</f>
        <v>20.096804433320298</v>
      </c>
      <c r="G348" s="63">
        <f>'דוח 132'!E348</f>
        <v>0</v>
      </c>
      <c r="H348" s="63">
        <f>'דוח 132'!D348</f>
        <v>0</v>
      </c>
      <c r="I348" s="63">
        <f>'דוח 132'!C348</f>
        <v>0</v>
      </c>
      <c r="J348" s="63">
        <f>'דוח 132'!B348</f>
        <v>0</v>
      </c>
      <c r="K348" s="63">
        <f>'דוח 132'!A348</f>
        <v>0</v>
      </c>
    </row>
    <row r="349" spans="1:11" x14ac:dyDescent="0.2">
      <c r="A349" s="63">
        <f>'דוח 132'!K349</f>
        <v>15544</v>
      </c>
      <c r="B349" s="63">
        <f>'דוח 132'!J349</f>
        <v>21878</v>
      </c>
      <c r="C349" s="63" t="str">
        <f>'דוח 132'!I349</f>
        <v>הלוואה צמוד מדד</v>
      </c>
      <c r="D349" s="63">
        <f>'דוח 132'!H349</f>
        <v>0</v>
      </c>
      <c r="E349" s="63">
        <f>'דוח 132'!G349</f>
        <v>0</v>
      </c>
      <c r="F349" s="63">
        <f>'דוח 132'!F349</f>
        <v>0</v>
      </c>
      <c r="G349" s="63">
        <f>'דוח 132'!E349</f>
        <v>0</v>
      </c>
      <c r="H349" s="63">
        <f>'דוח 132'!D349</f>
        <v>0</v>
      </c>
      <c r="I349" s="63">
        <f>'דוח 132'!C349</f>
        <v>0</v>
      </c>
      <c r="J349" s="63">
        <f>'דוח 132'!B349</f>
        <v>0</v>
      </c>
      <c r="K349" s="63">
        <f>'דוח 132'!A349</f>
        <v>0</v>
      </c>
    </row>
    <row r="350" spans="1:11" x14ac:dyDescent="0.2">
      <c r="A350" s="63">
        <f>'דוח 132'!K350</f>
        <v>12978</v>
      </c>
      <c r="B350" s="63">
        <f>'דוח 132'!J350</f>
        <v>21878</v>
      </c>
      <c r="C350" s="63" t="str">
        <f>'דוח 132'!I350</f>
        <v xml:space="preserve">פקדונות לא סחירים </v>
      </c>
      <c r="D350" s="63">
        <f>'דוח 132'!H350</f>
        <v>4.6000000000000005</v>
      </c>
      <c r="E350" s="63">
        <f>'דוח 132'!G350</f>
        <v>8.7783288273765803E-2</v>
      </c>
      <c r="F350" s="63">
        <f>'דוח 132'!F350</f>
        <v>8.7781089618980693E-2</v>
      </c>
      <c r="G350" s="63">
        <f>'דוח 132'!E350</f>
        <v>0</v>
      </c>
      <c r="H350" s="63">
        <f>'דוח 132'!D350</f>
        <v>0</v>
      </c>
      <c r="I350" s="63">
        <f>'דוח 132'!C350</f>
        <v>0</v>
      </c>
      <c r="J350" s="63">
        <f>'דוח 132'!B350</f>
        <v>0</v>
      </c>
      <c r="K350" s="63">
        <f>'דוח 132'!A350</f>
        <v>0</v>
      </c>
    </row>
    <row r="351" spans="1:11" x14ac:dyDescent="0.2">
      <c r="A351" s="63">
        <f>'דוח 132'!K351</f>
        <v>17726</v>
      </c>
      <c r="B351" s="63">
        <f>'דוח 132'!J351</f>
        <v>21878</v>
      </c>
      <c r="C351" s="63" t="str">
        <f>'דוח 132'!I351</f>
        <v>לא צמוד כולל נזילות</v>
      </c>
      <c r="D351" s="63">
        <f>'דוח 132'!H351</f>
        <v>2.8478152393668399</v>
      </c>
      <c r="E351" s="63">
        <f>'דוח 132'!G351</f>
        <v>25.146742791046901</v>
      </c>
      <c r="F351" s="63">
        <f>'דוח 132'!F351</f>
        <v>25.331102689776998</v>
      </c>
      <c r="G351" s="63">
        <f>'דוח 132'!E351</f>
        <v>0</v>
      </c>
      <c r="H351" s="63">
        <f>'דוח 132'!D351</f>
        <v>0</v>
      </c>
      <c r="I351" s="63">
        <f>'דוח 132'!C351</f>
        <v>2.5</v>
      </c>
      <c r="J351" s="63">
        <f>'דוח 132'!B351</f>
        <v>5</v>
      </c>
      <c r="K351" s="63">
        <f>'דוח 132'!A351</f>
        <v>0</v>
      </c>
    </row>
    <row r="352" spans="1:11" x14ac:dyDescent="0.2">
      <c r="A352" s="63">
        <f>'דוח 132'!K352</f>
        <v>17727</v>
      </c>
      <c r="B352" s="63">
        <f>'דוח 132'!J352</f>
        <v>21878</v>
      </c>
      <c r="C352" s="63" t="str">
        <f>'דוח 132'!I352</f>
        <v>עו"ש ש"ח</v>
      </c>
      <c r="D352" s="63">
        <f>'דוח 132'!H352</f>
        <v>0</v>
      </c>
      <c r="E352" s="63">
        <f>'דוח 132'!G352</f>
        <v>7.5145856637193198</v>
      </c>
      <c r="F352" s="63">
        <f>'דוח 132'!F352</f>
        <v>7.7733103556457896</v>
      </c>
      <c r="G352" s="63">
        <f>'דוח 132'!E352</f>
        <v>0</v>
      </c>
      <c r="H352" s="63">
        <f>'דוח 132'!D352</f>
        <v>0</v>
      </c>
      <c r="I352" s="63">
        <f>'דוח 132'!C352</f>
        <v>0</v>
      </c>
      <c r="J352" s="63">
        <f>'דוח 132'!B352</f>
        <v>0</v>
      </c>
      <c r="K352" s="63">
        <f>'דוח 132'!A352</f>
        <v>0</v>
      </c>
    </row>
    <row r="353" spans="1:11" x14ac:dyDescent="0.2">
      <c r="A353" s="63">
        <f>'דוח 132'!K353</f>
        <v>13592</v>
      </c>
      <c r="B353" s="63">
        <f>'דוח 132'!J353</f>
        <v>21878</v>
      </c>
      <c r="C353" s="63" t="str">
        <f>'דוח 132'!I353</f>
        <v xml:space="preserve">לא צמוד - לא כולל נזילות </v>
      </c>
      <c r="D353" s="63">
        <f>'דוח 132'!H353</f>
        <v>4.10862020105347</v>
      </c>
      <c r="E353" s="63">
        <f>'דוח 132'!G353</f>
        <v>17.632157127327499</v>
      </c>
      <c r="F353" s="63">
        <f>'דוח 132'!F353</f>
        <v>17.5577923341312</v>
      </c>
      <c r="G353" s="63">
        <f>'דוח 132'!E353</f>
        <v>0</v>
      </c>
      <c r="H353" s="63">
        <f>'דוח 132'!D353</f>
        <v>0</v>
      </c>
      <c r="I353" s="63">
        <f>'דוח 132'!C353</f>
        <v>0</v>
      </c>
      <c r="J353" s="63">
        <f>'דוח 132'!B353</f>
        <v>0</v>
      </c>
      <c r="K353" s="63">
        <f>'דוח 132'!A353</f>
        <v>0</v>
      </c>
    </row>
    <row r="354" spans="1:11" x14ac:dyDescent="0.2">
      <c r="A354" s="63">
        <f>'דוח 132'!K354</f>
        <v>11566</v>
      </c>
      <c r="B354" s="63">
        <f>'דוח 132'!J354</f>
        <v>21878</v>
      </c>
      <c r="C354" s="63" t="str">
        <f>'דוח 132'!I354</f>
        <v>מק"מ</v>
      </c>
      <c r="D354" s="63">
        <f>'דוח 132'!H354</f>
        <v>0.65784611649758606</v>
      </c>
      <c r="E354" s="63">
        <f>'דוח 132'!G354</f>
        <v>3.1745074649682499</v>
      </c>
      <c r="F354" s="63">
        <f>'דוח 132'!F354</f>
        <v>3.1643254852662297</v>
      </c>
      <c r="G354" s="63">
        <f>'דוח 132'!E354</f>
        <v>0</v>
      </c>
      <c r="H354" s="63">
        <f>'דוח 132'!D354</f>
        <v>0</v>
      </c>
      <c r="I354" s="63">
        <f>'דוח 132'!C354</f>
        <v>0</v>
      </c>
      <c r="J354" s="63">
        <f>'דוח 132'!B354</f>
        <v>0</v>
      </c>
      <c r="K354" s="63">
        <f>'דוח 132'!A354</f>
        <v>0</v>
      </c>
    </row>
    <row r="355" spans="1:11" x14ac:dyDescent="0.2">
      <c r="A355" s="63">
        <f>'דוח 132'!K355</f>
        <v>13419</v>
      </c>
      <c r="B355" s="63">
        <f>'דוח 132'!J355</f>
        <v>21878</v>
      </c>
      <c r="C355" s="63" t="str">
        <f>'דוח 132'!I355</f>
        <v>ממשלתי  לא צמוד (שחר)</v>
      </c>
      <c r="D355" s="63">
        <f>'דוח 132'!H355</f>
        <v>4.78188726126898</v>
      </c>
      <c r="E355" s="63">
        <f>'דוח 132'!G355</f>
        <v>8.7846190395781996</v>
      </c>
      <c r="F355" s="63">
        <f>'דוח 132'!F355</f>
        <v>8.7476429801429898</v>
      </c>
      <c r="G355" s="63">
        <f>'דוח 132'!E355</f>
        <v>0</v>
      </c>
      <c r="H355" s="63">
        <f>'דוח 132'!D355</f>
        <v>0</v>
      </c>
      <c r="I355" s="63">
        <f>'דוח 132'!C355</f>
        <v>0</v>
      </c>
      <c r="J355" s="63">
        <f>'דוח 132'!B355</f>
        <v>0</v>
      </c>
      <c r="K355" s="63">
        <f>'דוח 132'!A355</f>
        <v>0</v>
      </c>
    </row>
    <row r="356" spans="1:11" x14ac:dyDescent="0.2">
      <c r="A356" s="63">
        <f>'דוח 132'!K356</f>
        <v>11568</v>
      </c>
      <c r="B356" s="63">
        <f>'דוח 132'!J356</f>
        <v>21878</v>
      </c>
      <c r="C356" s="63" t="str">
        <f>'דוח 132'!I356</f>
        <v>אג"ח ממשלתי לא צמוד ריבית משתנה-"גילון"</v>
      </c>
      <c r="D356" s="63">
        <f>'דוח 132'!H356</f>
        <v>0</v>
      </c>
      <c r="E356" s="63">
        <f>'דוח 132'!G356</f>
        <v>0</v>
      </c>
      <c r="F356" s="63">
        <f>'דוח 132'!F356</f>
        <v>0</v>
      </c>
      <c r="G356" s="63">
        <f>'דוח 132'!E356</f>
        <v>0</v>
      </c>
      <c r="H356" s="63">
        <f>'דוח 132'!D356</f>
        <v>0</v>
      </c>
      <c r="I356" s="63">
        <f>'דוח 132'!C356</f>
        <v>0</v>
      </c>
      <c r="J356" s="63">
        <f>'דוח 132'!B356</f>
        <v>0</v>
      </c>
      <c r="K356" s="63">
        <f>'דוח 132'!A356</f>
        <v>0</v>
      </c>
    </row>
    <row r="357" spans="1:11" x14ac:dyDescent="0.2">
      <c r="A357" s="63">
        <f>'דוח 132'!K357</f>
        <v>12479</v>
      </c>
      <c r="B357" s="63">
        <f>'דוח 132'!J357</f>
        <v>21878</v>
      </c>
      <c r="C357" s="63" t="str">
        <f>'דוח 132'!I357</f>
        <v>קונצרני ריבית קבועה</v>
      </c>
      <c r="D357" s="63">
        <f>'דוח 132'!H357</f>
        <v>5.0499236414772595</v>
      </c>
      <c r="E357" s="63">
        <f>'דוח 132'!G357</f>
        <v>5.2350060335973492</v>
      </c>
      <c r="F357" s="63">
        <f>'דוח 132'!F357</f>
        <v>5.2086690800263797</v>
      </c>
      <c r="G357" s="63">
        <f>'דוח 132'!E357</f>
        <v>0</v>
      </c>
      <c r="H357" s="63">
        <f>'דוח 132'!D357</f>
        <v>0</v>
      </c>
      <c r="I357" s="63">
        <f>'דוח 132'!C357</f>
        <v>0</v>
      </c>
      <c r="J357" s="63">
        <f>'דוח 132'!B357</f>
        <v>0</v>
      </c>
      <c r="K357" s="63">
        <f>'דוח 132'!A357</f>
        <v>0</v>
      </c>
    </row>
    <row r="358" spans="1:11" x14ac:dyDescent="0.2">
      <c r="A358" s="63">
        <f>'דוח 132'!K358</f>
        <v>12480</v>
      </c>
      <c r="B358" s="63">
        <f>'דוח 132'!J358</f>
        <v>21878</v>
      </c>
      <c r="C358" s="63" t="str">
        <f>'דוח 132'!I358</f>
        <v>קונצרני ריבית משתנה</v>
      </c>
      <c r="D358" s="63">
        <f>'דוח 132'!H358</f>
        <v>4.4928168482898299</v>
      </c>
      <c r="E358" s="63">
        <f>'דוח 132'!G358</f>
        <v>0.42420167526751501</v>
      </c>
      <c r="F358" s="63">
        <f>'דוח 132'!F358</f>
        <v>0.42335675649565802</v>
      </c>
      <c r="G358" s="63">
        <f>'דוח 132'!E358</f>
        <v>0</v>
      </c>
      <c r="H358" s="63">
        <f>'דוח 132'!D358</f>
        <v>0</v>
      </c>
      <c r="I358" s="63">
        <f>'דוח 132'!C358</f>
        <v>0</v>
      </c>
      <c r="J358" s="63">
        <f>'דוח 132'!B358</f>
        <v>0</v>
      </c>
      <c r="K358" s="63">
        <f>'דוח 132'!A358</f>
        <v>0</v>
      </c>
    </row>
    <row r="359" spans="1:11" x14ac:dyDescent="0.2">
      <c r="A359" s="63">
        <f>'דוח 132'!K359</f>
        <v>11578</v>
      </c>
      <c r="B359" s="63">
        <f>'דוח 132'!J359</f>
        <v>21878</v>
      </c>
      <c r="C359" s="63" t="str">
        <f>'דוח 132'!I359</f>
        <v>אג"ח לא צמוד לא סחיר (ללא עמיתים)</v>
      </c>
      <c r="D359" s="63">
        <f>'דוח 132'!H359</f>
        <v>1.52</v>
      </c>
      <c r="E359" s="63">
        <f>'דוח 132'!G359</f>
        <v>1.3822913916239802E-2</v>
      </c>
      <c r="F359" s="63">
        <f>'דוח 132'!F359</f>
        <v>1.3798032199987402E-2</v>
      </c>
      <c r="G359" s="63">
        <f>'דוח 132'!E359</f>
        <v>0</v>
      </c>
      <c r="H359" s="63">
        <f>'דוח 132'!D359</f>
        <v>0</v>
      </c>
      <c r="I359" s="63">
        <f>'דוח 132'!C359</f>
        <v>0</v>
      </c>
      <c r="J359" s="63">
        <f>'דוח 132'!B359</f>
        <v>0</v>
      </c>
      <c r="K359" s="63">
        <f>'דוח 132'!A359</f>
        <v>0</v>
      </c>
    </row>
    <row r="360" spans="1:11" x14ac:dyDescent="0.2">
      <c r="A360" s="63">
        <f>'דוח 132'!K360</f>
        <v>12497</v>
      </c>
      <c r="B360" s="63">
        <f>'דוח 132'!J360</f>
        <v>21878</v>
      </c>
      <c r="C360" s="63" t="str">
        <f>'דוח 132'!I360</f>
        <v>קונצרני לא סחיר ריבית משתנה (נע"מים)</v>
      </c>
      <c r="D360" s="63">
        <f>'דוח 132'!H360</f>
        <v>0</v>
      </c>
      <c r="E360" s="63">
        <f>'דוח 132'!G360</f>
        <v>0</v>
      </c>
      <c r="F360" s="63">
        <f>'דוח 132'!F360</f>
        <v>0</v>
      </c>
      <c r="G360" s="63">
        <f>'דוח 132'!E360</f>
        <v>0</v>
      </c>
      <c r="H360" s="63">
        <f>'דוח 132'!D360</f>
        <v>0</v>
      </c>
      <c r="I360" s="63">
        <f>'דוח 132'!C360</f>
        <v>0</v>
      </c>
      <c r="J360" s="63">
        <f>'דוח 132'!B360</f>
        <v>0</v>
      </c>
      <c r="K360" s="63">
        <f>'דוח 132'!A360</f>
        <v>0</v>
      </c>
    </row>
    <row r="361" spans="1:11" x14ac:dyDescent="0.2">
      <c r="A361" s="63">
        <f>'דוח 132'!K361</f>
        <v>15546</v>
      </c>
      <c r="B361" s="63">
        <f>'דוח 132'!J361</f>
        <v>21878</v>
      </c>
      <c r="C361" s="63" t="str">
        <f>'דוח 132'!I361</f>
        <v>הלוואה לא צמוד</v>
      </c>
      <c r="D361" s="63">
        <f>'דוח 132'!H361</f>
        <v>0</v>
      </c>
      <c r="E361" s="63">
        <f>'דוח 132'!G361</f>
        <v>0</v>
      </c>
      <c r="F361" s="63">
        <f>'דוח 132'!F361</f>
        <v>0</v>
      </c>
      <c r="G361" s="63">
        <f>'דוח 132'!E361</f>
        <v>0</v>
      </c>
      <c r="H361" s="63">
        <f>'דוח 132'!D361</f>
        <v>0</v>
      </c>
      <c r="I361" s="63">
        <f>'דוח 132'!C361</f>
        <v>0</v>
      </c>
      <c r="J361" s="63">
        <f>'דוח 132'!B361</f>
        <v>0</v>
      </c>
      <c r="K361" s="63">
        <f>'דוח 132'!A361</f>
        <v>0</v>
      </c>
    </row>
    <row r="362" spans="1:11" x14ac:dyDescent="0.2">
      <c r="A362" s="63">
        <f>'דוח 132'!K362</f>
        <v>12481</v>
      </c>
      <c r="B362" s="63">
        <f>'דוח 132'!J362</f>
        <v>21878</v>
      </c>
      <c r="C362" s="63" t="str">
        <f>'דוח 132'!I362</f>
        <v>הלוואות לעמיתים.</v>
      </c>
      <c r="D362" s="63">
        <f>'דוח 132'!H362</f>
        <v>0</v>
      </c>
      <c r="E362" s="63">
        <f>'דוח 132'!G362</f>
        <v>0</v>
      </c>
      <c r="F362" s="63">
        <f>'דוח 132'!F362</f>
        <v>0</v>
      </c>
      <c r="G362" s="63">
        <f>'דוח 132'!E362</f>
        <v>0</v>
      </c>
      <c r="H362" s="63">
        <f>'דוח 132'!D362</f>
        <v>4</v>
      </c>
      <c r="I362" s="63">
        <f>'דוח 132'!C362</f>
        <v>0</v>
      </c>
      <c r="J362" s="63">
        <f>'דוח 132'!B362</f>
        <v>0</v>
      </c>
      <c r="K362" s="63">
        <f>'דוח 132'!A362</f>
        <v>0</v>
      </c>
    </row>
    <row r="363" spans="1:11" x14ac:dyDescent="0.2">
      <c r="A363" s="63">
        <f>'דוח 132'!K363</f>
        <v>13594</v>
      </c>
      <c r="B363" s="63">
        <f>'דוח 132'!J363</f>
        <v>21878</v>
      </c>
      <c r="C363" s="63" t="str">
        <f>'דוח 132'!I363</f>
        <v>מט"ח וצמוד מט"ח</v>
      </c>
      <c r="D363" s="63">
        <f>'דוח 132'!H363</f>
        <v>3.14605788340238</v>
      </c>
      <c r="E363" s="63">
        <f>'דוח 132'!G363</f>
        <v>9.8207885736844212</v>
      </c>
      <c r="F363" s="63">
        <f>'דוח 132'!F363</f>
        <v>9.7397088706575499</v>
      </c>
      <c r="G363" s="63">
        <f>'דוח 132'!E363</f>
        <v>0</v>
      </c>
      <c r="H363" s="63">
        <f>'דוח 132'!D363</f>
        <v>0</v>
      </c>
      <c r="I363" s="63">
        <f>'דוח 132'!C363</f>
        <v>0</v>
      </c>
      <c r="J363" s="63">
        <f>'דוח 132'!B363</f>
        <v>0</v>
      </c>
      <c r="K363" s="63">
        <f>'דוח 132'!A363</f>
        <v>0</v>
      </c>
    </row>
    <row r="364" spans="1:11" x14ac:dyDescent="0.2">
      <c r="A364" s="63">
        <f>'דוח 132'!K364</f>
        <v>15609</v>
      </c>
      <c r="B364" s="63">
        <f>'דוח 132'!J364</f>
        <v>21878</v>
      </c>
      <c r="C364" s="63" t="str">
        <f>'דוח 132'!I364</f>
        <v>אג"ח ממשלתי צמוד מט"ח סחיר (1022)</v>
      </c>
      <c r="D364" s="63">
        <f>'דוח 132'!H364</f>
        <v>0.54368317928491494</v>
      </c>
      <c r="E364" s="63">
        <f>'דוח 132'!G364</f>
        <v>1.1468294422666399</v>
      </c>
      <c r="F364" s="63">
        <f>'דוח 132'!F364</f>
        <v>1.1376660232243199</v>
      </c>
      <c r="G364" s="63">
        <f>'דוח 132'!E364</f>
        <v>0</v>
      </c>
      <c r="H364" s="63">
        <f>'דוח 132'!D364</f>
        <v>0</v>
      </c>
      <c r="I364" s="63">
        <f>'דוח 132'!C364</f>
        <v>0</v>
      </c>
      <c r="J364" s="63">
        <f>'דוח 132'!B364</f>
        <v>0</v>
      </c>
      <c r="K364" s="63">
        <f>'דוח 132'!A364</f>
        <v>0</v>
      </c>
    </row>
    <row r="365" spans="1:11" x14ac:dyDescent="0.2">
      <c r="A365" s="63">
        <f>'דוח 132'!K365</f>
        <v>11524</v>
      </c>
      <c r="B365" s="63">
        <f>'דוח 132'!J365</f>
        <v>21878</v>
      </c>
      <c r="C365" s="63" t="str">
        <f>'דוח 132'!I365</f>
        <v xml:space="preserve"> אג"ח קונצרני בחו"ל </v>
      </c>
      <c r="D365" s="63">
        <f>'דוח 132'!H365</f>
        <v>3.5640780442641899</v>
      </c>
      <c r="E365" s="63">
        <f>'דוח 132'!G365</f>
        <v>7.6879457337738497</v>
      </c>
      <c r="F365" s="63">
        <f>'דוח 132'!F365</f>
        <v>7.6189687151279193</v>
      </c>
      <c r="G365" s="63">
        <f>'דוח 132'!E365</f>
        <v>0</v>
      </c>
      <c r="H365" s="63">
        <f>'דוח 132'!D365</f>
        <v>0</v>
      </c>
      <c r="I365" s="63">
        <f>'דוח 132'!C365</f>
        <v>0</v>
      </c>
      <c r="J365" s="63">
        <f>'דוח 132'!B365</f>
        <v>0</v>
      </c>
      <c r="K365" s="63">
        <f>'דוח 132'!A365</f>
        <v>0</v>
      </c>
    </row>
    <row r="366" spans="1:11" x14ac:dyDescent="0.2">
      <c r="A366" s="63">
        <f>'דוח 132'!K366</f>
        <v>15745</v>
      </c>
      <c r="B366" s="63">
        <f>'דוח 132'!J366</f>
        <v>21878</v>
      </c>
      <c r="C366" s="63" t="str">
        <f>'דוח 132'!I366</f>
        <v>סה"כ קונצרני צמוד מט"ח</v>
      </c>
      <c r="D366" s="63">
        <f>'דוח 132'!H366</f>
        <v>5.1797368058620297</v>
      </c>
      <c r="E366" s="63">
        <f>'דוח 132'!G366</f>
        <v>0.55286687564141102</v>
      </c>
      <c r="F366" s="63">
        <f>'דוח 132'!F366</f>
        <v>0.55380398350273496</v>
      </c>
      <c r="G366" s="63">
        <f>'דוח 132'!E366</f>
        <v>0</v>
      </c>
      <c r="H366" s="63">
        <f>'דוח 132'!D366</f>
        <v>0</v>
      </c>
      <c r="I366" s="63">
        <f>'דוח 132'!C366</f>
        <v>0</v>
      </c>
      <c r="J366" s="63">
        <f>'דוח 132'!B366</f>
        <v>0</v>
      </c>
      <c r="K366" s="63">
        <f>'דוח 132'!A366</f>
        <v>0</v>
      </c>
    </row>
    <row r="367" spans="1:11" x14ac:dyDescent="0.2">
      <c r="A367" s="63">
        <f>'דוח 132'!K367</f>
        <v>15545</v>
      </c>
      <c r="B367" s="63">
        <f>'דוח 132'!J367</f>
        <v>21878</v>
      </c>
      <c r="C367" s="63" t="str">
        <f>'דוח 132'!I367</f>
        <v>הלוואה צמוד מט"ח</v>
      </c>
      <c r="D367" s="63">
        <f>'דוח 132'!H367</f>
        <v>0</v>
      </c>
      <c r="E367" s="63">
        <f>'דוח 132'!G367</f>
        <v>0</v>
      </c>
      <c r="F367" s="63">
        <f>'דוח 132'!F367</f>
        <v>0</v>
      </c>
      <c r="G367" s="63">
        <f>'דוח 132'!E367</f>
        <v>0</v>
      </c>
      <c r="H367" s="63">
        <f>'דוח 132'!D367</f>
        <v>0</v>
      </c>
      <c r="I367" s="63">
        <f>'דוח 132'!C367</f>
        <v>0</v>
      </c>
      <c r="J367" s="63">
        <f>'דוח 132'!B367</f>
        <v>0</v>
      </c>
      <c r="K367" s="63">
        <f>'דוח 132'!A367</f>
        <v>0</v>
      </c>
    </row>
    <row r="368" spans="1:11" x14ac:dyDescent="0.2">
      <c r="A368" s="63">
        <f>'דוח 132'!K368</f>
        <v>13595</v>
      </c>
      <c r="B368" s="63">
        <f>'דוח 132'!J368</f>
        <v>21878</v>
      </c>
      <c r="C368" s="63" t="str">
        <f>'דוח 132'!I368</f>
        <v>סה"כ מניות והמירים</v>
      </c>
      <c r="D368" s="63">
        <f>'דוח 132'!H368</f>
        <v>0</v>
      </c>
      <c r="E368" s="63">
        <f>'דוח 132'!G368</f>
        <v>14.885812198565601</v>
      </c>
      <c r="F368" s="63">
        <f>'דוח 132'!F368</f>
        <v>14.973727480842099</v>
      </c>
      <c r="G368" s="63">
        <f>'דוח 132'!E368</f>
        <v>0</v>
      </c>
      <c r="H368" s="63">
        <f>'דוח 132'!D368</f>
        <v>0</v>
      </c>
      <c r="I368" s="63">
        <f>'דוח 132'!C368</f>
        <v>0</v>
      </c>
      <c r="J368" s="63">
        <f>'דוח 132'!B368</f>
        <v>0</v>
      </c>
      <c r="K368" s="63">
        <f>'דוח 132'!A368</f>
        <v>0</v>
      </c>
    </row>
    <row r="369" spans="1:11" x14ac:dyDescent="0.2">
      <c r="A369" s="63">
        <f>'דוח 132'!K369</f>
        <v>15610</v>
      </c>
      <c r="B369" s="63">
        <f>'דוח 132'!J369</f>
        <v>21878</v>
      </c>
      <c r="C369" s="63" t="str">
        <f>'דוח 132'!I369</f>
        <v>נגזרים מתוך מניות והמירים</v>
      </c>
      <c r="D369" s="63">
        <f>'דוח 132'!H369</f>
        <v>0</v>
      </c>
      <c r="E369" s="63">
        <f>'דוח 132'!G369</f>
        <v>0</v>
      </c>
      <c r="F369" s="63">
        <f>'דוח 132'!F369</f>
        <v>0</v>
      </c>
      <c r="G369" s="63">
        <f>'דוח 132'!E369</f>
        <v>0</v>
      </c>
      <c r="H369" s="63">
        <f>'דוח 132'!D369</f>
        <v>0</v>
      </c>
      <c r="I369" s="63">
        <f>'דוח 132'!C369</f>
        <v>0</v>
      </c>
      <c r="J369" s="63">
        <f>'דוח 132'!B369</f>
        <v>0</v>
      </c>
      <c r="K369" s="63">
        <f>'דוח 132'!A369</f>
        <v>0</v>
      </c>
    </row>
    <row r="370" spans="1:11" x14ac:dyDescent="0.2">
      <c r="A370" s="63">
        <f>'דוח 132'!K370</f>
        <v>15611</v>
      </c>
      <c r="B370" s="63">
        <f>'דוח 132'!J370</f>
        <v>21878</v>
      </c>
      <c r="C370" s="63" t="str">
        <f>'דוח 132'!I370</f>
        <v>מניות והמירים בארץ</v>
      </c>
      <c r="D370" s="63">
        <f>'דוח 132'!H370</f>
        <v>0</v>
      </c>
      <c r="E370" s="63">
        <f>'דוח 132'!G370</f>
        <v>6.0357162775675492</v>
      </c>
      <c r="F370" s="63">
        <f>'דוח 132'!F370</f>
        <v>6.0526071433666599</v>
      </c>
      <c r="G370" s="63">
        <f>'דוח 132'!E370</f>
        <v>0</v>
      </c>
      <c r="H370" s="63">
        <f>'דוח 132'!D370</f>
        <v>0</v>
      </c>
      <c r="I370" s="63">
        <f>'דוח 132'!C370</f>
        <v>0</v>
      </c>
      <c r="J370" s="63">
        <f>'דוח 132'!B370</f>
        <v>0</v>
      </c>
      <c r="K370" s="63">
        <f>'דוח 132'!A370</f>
        <v>0</v>
      </c>
    </row>
    <row r="371" spans="1:11" x14ac:dyDescent="0.2">
      <c r="A371" s="63">
        <f>'דוח 132'!K371</f>
        <v>15608</v>
      </c>
      <c r="B371" s="63">
        <f>'דוח 132'!J371</f>
        <v>21878</v>
      </c>
      <c r="C371" s="63" t="str">
        <f>'דוח 132'!I371</f>
        <v>מניות חו"ל</v>
      </c>
      <c r="D371" s="63">
        <f>'דוח 132'!H371</f>
        <v>0</v>
      </c>
      <c r="E371" s="63">
        <f>'דוח 132'!G371</f>
        <v>8.8500959209980188</v>
      </c>
      <c r="F371" s="63">
        <f>'דוח 132'!F371</f>
        <v>8.9211203374754096</v>
      </c>
      <c r="G371" s="63">
        <f>'דוח 132'!E371</f>
        <v>0</v>
      </c>
      <c r="H371" s="63">
        <f>'דוח 132'!D371</f>
        <v>0</v>
      </c>
      <c r="I371" s="63">
        <f>'דוח 132'!C371</f>
        <v>0</v>
      </c>
      <c r="J371" s="63">
        <f>'דוח 132'!B371</f>
        <v>0</v>
      </c>
      <c r="K371" s="63">
        <f>'דוח 132'!A371</f>
        <v>0</v>
      </c>
    </row>
    <row r="372" spans="1:11" x14ac:dyDescent="0.2">
      <c r="A372" s="63">
        <f>'דוח 132'!K372</f>
        <v>15584</v>
      </c>
      <c r="B372" s="63">
        <f>'דוח 132'!J372</f>
        <v>21878</v>
      </c>
      <c r="C372" s="63" t="str">
        <f>'דוח 132'!I372</f>
        <v>נכסים אלטרנטיביים</v>
      </c>
      <c r="D372" s="63">
        <f>'דוח 132'!H372</f>
        <v>0</v>
      </c>
      <c r="E372" s="63">
        <f>'דוח 132'!G372</f>
        <v>0</v>
      </c>
      <c r="F372" s="63">
        <f>'דוח 132'!F372</f>
        <v>0</v>
      </c>
      <c r="G372" s="63">
        <f>'דוח 132'!E372</f>
        <v>0</v>
      </c>
      <c r="H372" s="63">
        <f>'דוח 132'!D372</f>
        <v>0</v>
      </c>
      <c r="I372" s="63">
        <f>'דוח 132'!C372</f>
        <v>0</v>
      </c>
      <c r="J372" s="63">
        <f>'דוח 132'!B372</f>
        <v>0</v>
      </c>
      <c r="K372" s="63">
        <f>'דוח 132'!A372</f>
        <v>0</v>
      </c>
    </row>
    <row r="373" spans="1:11" x14ac:dyDescent="0.2">
      <c r="A373" s="63">
        <f>'דוח 132'!K373</f>
        <v>17728</v>
      </c>
      <c r="B373" s="63">
        <f>'דוח 132'!J373</f>
        <v>21878</v>
      </c>
      <c r="C373" s="63" t="str">
        <f>'דוח 132'!I373</f>
        <v>נכסי נדל"ן</v>
      </c>
      <c r="D373" s="63">
        <f>'דוח 132'!H373</f>
        <v>0</v>
      </c>
      <c r="E373" s="63">
        <f>'דוח 132'!G373</f>
        <v>0</v>
      </c>
      <c r="F373" s="63">
        <f>'דוח 132'!F373</f>
        <v>0</v>
      </c>
      <c r="G373" s="63">
        <f>'דוח 132'!E373</f>
        <v>0</v>
      </c>
      <c r="H373" s="63">
        <f>'דוח 132'!D373</f>
        <v>0</v>
      </c>
      <c r="I373" s="63">
        <f>'דוח 132'!C373</f>
        <v>0</v>
      </c>
      <c r="J373" s="63">
        <f>'דוח 132'!B373</f>
        <v>0</v>
      </c>
      <c r="K373" s="63">
        <f>'דוח 132'!A373</f>
        <v>0</v>
      </c>
    </row>
    <row r="374" spans="1:11" x14ac:dyDescent="0.2">
      <c r="A374" s="63">
        <f>'דוח 132'!K374</f>
        <v>15624</v>
      </c>
      <c r="B374" s="63">
        <f>'דוח 132'!J374</f>
        <v>21878</v>
      </c>
      <c r="C374" s="63" t="str">
        <f>'דוח 132'!I374</f>
        <v>נגזרים מתוך חשיפת מט"ח</v>
      </c>
      <c r="D374" s="63">
        <f>'דוח 132'!H374</f>
        <v>0</v>
      </c>
      <c r="E374" s="63">
        <f>'דוח 132'!G374</f>
        <v>-2.9701754861949001</v>
      </c>
      <c r="F374" s="63">
        <f>'דוח 132'!F374</f>
        <v>-2.9411717131061597</v>
      </c>
      <c r="G374" s="63">
        <f>'דוח 132'!E374</f>
        <v>0</v>
      </c>
      <c r="H374" s="63">
        <f>'דוח 132'!D374</f>
        <v>0</v>
      </c>
      <c r="I374" s="63">
        <f>'דוח 132'!C374</f>
        <v>0</v>
      </c>
      <c r="J374" s="63">
        <f>'דוח 132'!B374</f>
        <v>0</v>
      </c>
      <c r="K374" s="63">
        <f>'דוח 132'!A374</f>
        <v>0</v>
      </c>
    </row>
    <row r="375" spans="1:11" x14ac:dyDescent="0.2">
      <c r="A375" s="63">
        <f>'דוח 132'!K375</f>
        <v>15644</v>
      </c>
      <c r="B375" s="63">
        <f>'דוח 132'!J375</f>
        <v>21878</v>
      </c>
      <c r="C375" s="63" t="str">
        <f>'דוח 132'!I375</f>
        <v>סה"כ נזילות</v>
      </c>
      <c r="D375" s="63">
        <f>'דוח 132'!H375</f>
        <v>0</v>
      </c>
      <c r="E375" s="63">
        <f>'דוח 132'!G375</f>
        <v>7.947732185721839</v>
      </c>
      <c r="F375" s="63">
        <f>'דוח 132'!F375</f>
        <v>8.2025805044483686</v>
      </c>
      <c r="G375" s="63">
        <f>'דוח 132'!E375</f>
        <v>1</v>
      </c>
      <c r="H375" s="63">
        <f>'דוח 132'!D375</f>
        <v>8</v>
      </c>
      <c r="I375" s="63">
        <f>'דוח 132'!C375</f>
        <v>0</v>
      </c>
      <c r="J375" s="63">
        <f>'דוח 132'!B375</f>
        <v>0</v>
      </c>
      <c r="K375" s="63">
        <f>'דוח 132'!A375</f>
        <v>0</v>
      </c>
    </row>
    <row r="376" spans="1:11" x14ac:dyDescent="0.2">
      <c r="A376" s="63">
        <f>'דוח 132'!K376</f>
        <v>15704</v>
      </c>
      <c r="B376" s="63">
        <f>'דוח 132'!J376</f>
        <v>21878</v>
      </c>
      <c r="C376" s="63" t="str">
        <f>'דוח 132'!I376</f>
        <v xml:space="preserve">סה"כ קונצרני והלוואות </v>
      </c>
      <c r="D376" s="63">
        <f>'דוח 132'!H376</f>
        <v>4.0401974595338297</v>
      </c>
      <c r="E376" s="63">
        <f>'דוח 132'!G376</f>
        <v>34.179900972257599</v>
      </c>
      <c r="F376" s="63">
        <f>'דוח 132'!F376</f>
        <v>33.997694384402791</v>
      </c>
      <c r="G376" s="63">
        <f>'דוח 132'!E376</f>
        <v>34</v>
      </c>
      <c r="H376" s="63">
        <f>'דוח 132'!D376</f>
        <v>40</v>
      </c>
      <c r="I376" s="63">
        <f>'דוח 132'!C376</f>
        <v>0</v>
      </c>
      <c r="J376" s="63">
        <f>'דוח 132'!B376</f>
        <v>0</v>
      </c>
      <c r="K376" s="63">
        <f>'דוח 132'!A376</f>
        <v>0</v>
      </c>
    </row>
    <row r="377" spans="1:11" x14ac:dyDescent="0.2">
      <c r="A377" s="63">
        <f>'דוח 132'!K377</f>
        <v>15749</v>
      </c>
      <c r="B377" s="63">
        <f>'דוח 132'!J377</f>
        <v>21878</v>
      </c>
      <c r="C377" s="63" t="str">
        <f>'דוח 132'!I377</f>
        <v>סה"כ לא סחירים</v>
      </c>
      <c r="D377" s="63">
        <f>'דוח 132'!H377</f>
        <v>9.6250283316612304</v>
      </c>
      <c r="E377" s="63">
        <f>'דוח 132'!G377</f>
        <v>26.329604598029498</v>
      </c>
      <c r="F377" s="63">
        <f>'דוח 132'!F377</f>
        <v>26.236674544802696</v>
      </c>
      <c r="G377" s="63">
        <f>'דוח 132'!E377</f>
        <v>0</v>
      </c>
      <c r="H377" s="63">
        <f>'דוח 132'!D377</f>
        <v>0</v>
      </c>
      <c r="I377" s="63">
        <f>'דוח 132'!C377</f>
        <v>0</v>
      </c>
      <c r="J377" s="63">
        <f>'דוח 132'!B377</f>
        <v>0</v>
      </c>
      <c r="K377" s="63">
        <f>'דוח 132'!A377</f>
        <v>0</v>
      </c>
    </row>
    <row r="378" spans="1:11" x14ac:dyDescent="0.2">
      <c r="A378" s="63">
        <f>'דוח 132'!K378</f>
        <v>11258</v>
      </c>
      <c r="B378" s="63">
        <f>'דוח 132'!J378</f>
        <v>21878</v>
      </c>
      <c r="C378" s="63" t="str">
        <f>'דוח 132'!I378</f>
        <v>כל נכסי הקופה</v>
      </c>
      <c r="D378" s="63">
        <f>'דוח 132'!H378</f>
        <v>4.5823470548040692</v>
      </c>
      <c r="E378" s="63">
        <f>'דוח 132'!G378</f>
        <v>100</v>
      </c>
      <c r="F378" s="63">
        <f>'דוח 132'!F378</f>
        <v>100</v>
      </c>
      <c r="G378" s="63">
        <f>'דוח 132'!E378</f>
        <v>0</v>
      </c>
      <c r="H378" s="63">
        <f>'דוח 132'!D378</f>
        <v>0</v>
      </c>
      <c r="I378" s="63">
        <f>'דוח 132'!C378</f>
        <v>0</v>
      </c>
      <c r="J378" s="63">
        <f>'דוח 132'!B378</f>
        <v>0</v>
      </c>
      <c r="K378" s="63">
        <f>'דוח 132'!A378</f>
        <v>0</v>
      </c>
    </row>
    <row r="379" spans="1:11" x14ac:dyDescent="0.2">
      <c r="A379" s="63">
        <f>'דוח 132'!K379</f>
        <v>15705</v>
      </c>
      <c r="B379" s="63">
        <f>'דוח 132'!J379</f>
        <v>21878</v>
      </c>
      <c r="C379" s="63" t="str">
        <f>'דוח 132'!I379</f>
        <v>סה"כ ממשלתי</v>
      </c>
      <c r="D379" s="63">
        <f>'דוח 132'!H379</f>
        <v>7.4985233340560695</v>
      </c>
      <c r="E379" s="63">
        <f>'דוח 132'!G379</f>
        <v>42.898771355181196</v>
      </c>
      <c r="F379" s="63">
        <f>'דוח 132'!F379</f>
        <v>42.738216540687802</v>
      </c>
      <c r="G379" s="63">
        <f>'דוח 132'!E379</f>
        <v>40</v>
      </c>
      <c r="H379" s="63">
        <f>'דוח 132'!D379</f>
        <v>50</v>
      </c>
      <c r="I379" s="63">
        <f>'דוח 132'!C379</f>
        <v>0</v>
      </c>
      <c r="J379" s="63">
        <f>'דוח 132'!B379</f>
        <v>0</v>
      </c>
      <c r="K379" s="63">
        <f>'דוח 132'!A379</f>
        <v>0</v>
      </c>
    </row>
    <row r="380" spans="1:11" x14ac:dyDescent="0.2">
      <c r="A380" s="63">
        <f>'דוח 132'!K380</f>
        <v>16144</v>
      </c>
      <c r="B380" s="63">
        <f>'דוח 132'!J380</f>
        <v>21878</v>
      </c>
      <c r="C380" s="63" t="str">
        <f>'דוח 132'!I380</f>
        <v>סך חשיפת מט"ח</v>
      </c>
      <c r="D380" s="63">
        <f>'דוח 132'!H380</f>
        <v>1.98072957549454</v>
      </c>
      <c r="E380" s="63">
        <f>'דוח 132'!G380</f>
        <v>12.066464355827399</v>
      </c>
      <c r="F380" s="63">
        <f>'דוח 132'!F380</f>
        <v>12.0318191467367</v>
      </c>
      <c r="G380" s="63">
        <f>'דוח 132'!E380</f>
        <v>0</v>
      </c>
      <c r="H380" s="63">
        <f>'דוח 132'!D380</f>
        <v>0</v>
      </c>
      <c r="I380" s="63">
        <f>'דוח 132'!C380</f>
        <v>0</v>
      </c>
      <c r="J380" s="63">
        <f>'דוח 132'!B380</f>
        <v>0</v>
      </c>
      <c r="K380" s="63">
        <f>'דוח 132'!A380</f>
        <v>0</v>
      </c>
    </row>
    <row r="381" spans="1:11" x14ac:dyDescent="0.2">
      <c r="A381" s="63">
        <f>'דוח 132'!K381</f>
        <v>12755</v>
      </c>
      <c r="B381" s="63">
        <f>'דוח 132'!J381</f>
        <v>21878</v>
      </c>
      <c r="C381" s="63" t="str">
        <f>'דוח 132'!I381</f>
        <v xml:space="preserve">נזילות מט"ח </v>
      </c>
      <c r="D381" s="63">
        <f>'דוח 132'!H381</f>
        <v>0</v>
      </c>
      <c r="E381" s="63">
        <f>'דוח 132'!G381</f>
        <v>0.43314652200251202</v>
      </c>
      <c r="F381" s="63">
        <f>'דוח 132'!F381</f>
        <v>0.42927014880258202</v>
      </c>
      <c r="G381" s="63">
        <f>'דוח 132'!E381</f>
        <v>0</v>
      </c>
      <c r="H381" s="63">
        <f>'דוח 132'!D381</f>
        <v>0</v>
      </c>
      <c r="I381" s="63">
        <f>'דוח 132'!C381</f>
        <v>0</v>
      </c>
      <c r="J381" s="63">
        <f>'דוח 132'!B381</f>
        <v>0</v>
      </c>
      <c r="K381" s="63">
        <f>'דוח 132'!A381</f>
        <v>0</v>
      </c>
    </row>
    <row r="382" spans="1:11" x14ac:dyDescent="0.2">
      <c r="A382" s="63">
        <f>'דוח 132'!K382</f>
        <v>12359</v>
      </c>
      <c r="B382" s="63">
        <f>'דוח 132'!J382</f>
        <v>21878</v>
      </c>
      <c r="C382" s="63" t="str">
        <f>'דוח 132'!I382</f>
        <v xml:space="preserve">קונצרני לא סחיר צמוד מדד </v>
      </c>
      <c r="D382" s="63">
        <f>'דוח 132'!H382</f>
        <v>2.77</v>
      </c>
      <c r="E382" s="63">
        <f>'דוח 132'!G382</f>
        <v>8.2139956285130794E-2</v>
      </c>
      <c r="F382" s="63">
        <f>'דוח 132'!F382</f>
        <v>8.229338372988769E-2</v>
      </c>
      <c r="G382" s="63">
        <f>'דוח 132'!E382</f>
        <v>0</v>
      </c>
      <c r="H382" s="63">
        <f>'דוח 132'!D382</f>
        <v>0</v>
      </c>
      <c r="I382" s="63">
        <f>'דוח 132'!C382</f>
        <v>0</v>
      </c>
      <c r="J382" s="63">
        <f>'דוח 132'!B382</f>
        <v>0</v>
      </c>
      <c r="K382" s="63">
        <f>'דוח 132'!A382</f>
        <v>0</v>
      </c>
    </row>
    <row r="383" spans="1:11" x14ac:dyDescent="0.2">
      <c r="A383" s="63">
        <f>'דוח 132'!K383</f>
        <v>0</v>
      </c>
      <c r="B383" s="63">
        <f>'דוח 132'!J383</f>
        <v>0</v>
      </c>
      <c r="C383" s="63">
        <f>'דוח 132'!I383</f>
        <v>0</v>
      </c>
      <c r="D383" s="63">
        <f>'דוח 132'!H383</f>
        <v>0</v>
      </c>
      <c r="E383" s="63">
        <f>'דוח 132'!G383</f>
        <v>0</v>
      </c>
      <c r="F383" s="63">
        <f>'דוח 132'!F383</f>
        <v>0</v>
      </c>
      <c r="G383" s="63">
        <f>'דוח 132'!E383</f>
        <v>0</v>
      </c>
      <c r="H383" s="63">
        <f>'דוח 132'!D383</f>
        <v>0</v>
      </c>
      <c r="I383" s="63">
        <f>'דוח 132'!C383</f>
        <v>0</v>
      </c>
      <c r="J383" s="63">
        <f>'דוח 132'!B383</f>
        <v>0</v>
      </c>
      <c r="K383" s="63">
        <f>'דוח 132'!A383</f>
        <v>0</v>
      </c>
    </row>
    <row r="384" spans="1:11" x14ac:dyDescent="0.2">
      <c r="A384" s="63" t="str">
        <f>'דוח 132'!K384</f>
        <v>קוד קבוצה</v>
      </c>
      <c r="B384" s="63" t="str">
        <f>'דוח 132'!J384</f>
        <v>קוד קופה</v>
      </c>
      <c r="C384" s="63">
        <f>'דוח 132'!I384</f>
        <v>0</v>
      </c>
      <c r="D384" s="63" t="str">
        <f>'דוח 132'!H384</f>
        <v>21886  פסגות פנסיה מקיפה לבני 50 עד 60</v>
      </c>
      <c r="E384" s="63">
        <f>'דוח 132'!G384</f>
        <v>0</v>
      </c>
      <c r="F384" s="63">
        <f>'דוח 132'!F384</f>
        <v>0</v>
      </c>
      <c r="G384" s="63">
        <f>'דוח 132'!E384</f>
        <v>0</v>
      </c>
      <c r="H384" s="63">
        <f>'דוח 132'!D384</f>
        <v>0</v>
      </c>
      <c r="I384" s="63">
        <f>'דוח 132'!C384</f>
        <v>0</v>
      </c>
      <c r="J384" s="63">
        <f>'דוח 132'!B384</f>
        <v>0</v>
      </c>
      <c r="K384" s="63">
        <f>'דוח 132'!A384</f>
        <v>0</v>
      </c>
    </row>
    <row r="385" spans="1:11" x14ac:dyDescent="0.2">
      <c r="A385" s="63">
        <f>'דוח 132'!K385</f>
        <v>0</v>
      </c>
      <c r="B385" s="63">
        <f>'דוח 132'!J385</f>
        <v>0</v>
      </c>
      <c r="C385" s="63">
        <f>'דוח 132'!I385</f>
        <v>0</v>
      </c>
      <c r="D385" s="63">
        <f>'דוח 132'!H385</f>
        <v>0</v>
      </c>
      <c r="E385" s="63">
        <f>'דוח 132'!G385</f>
        <v>0</v>
      </c>
      <c r="F385" s="63" t="str">
        <f>'דוח 132'!F385</f>
        <v>שווי קופה באשח  139,708.33</v>
      </c>
      <c r="G385" s="63">
        <f>'דוח 132'!E385</f>
        <v>0</v>
      </c>
      <c r="H385" s="63">
        <f>'דוח 132'!D385</f>
        <v>0</v>
      </c>
      <c r="I385" s="63">
        <f>'דוח 132'!C385</f>
        <v>0</v>
      </c>
      <c r="J385" s="63">
        <f>'דוח 132'!B385</f>
        <v>0</v>
      </c>
      <c r="K385" s="63">
        <f>'דוח 132'!A385</f>
        <v>0</v>
      </c>
    </row>
    <row r="386" spans="1:11" x14ac:dyDescent="0.2">
      <c r="A386" s="63">
        <f>'דוח 132'!K386</f>
        <v>0</v>
      </c>
      <c r="B386" s="63">
        <f>'דוח 132'!J386</f>
        <v>0</v>
      </c>
      <c r="C386" s="63" t="str">
        <f>'דוח 132'!I386</f>
        <v>תאור קבוצה</v>
      </c>
      <c r="D386" s="63" t="str">
        <f>'דוח 132'!H386</f>
        <v>מח"מ</v>
      </c>
      <c r="E386" s="63" t="str">
        <f>'דוח 132'!G386</f>
        <v>חשיפה</v>
      </c>
      <c r="F386" s="63" t="str">
        <f>'דוח 132'!F386</f>
        <v>חשיפה</v>
      </c>
      <c r="G386" s="63">
        <f>'דוח 132'!E386</f>
        <v>0</v>
      </c>
      <c r="H386" s="63" t="str">
        <f>'דוח 132'!D386</f>
        <v>חשיפה</v>
      </c>
      <c r="I386" s="63">
        <f>'דוח 132'!C386</f>
        <v>0</v>
      </c>
      <c r="J386" s="63" t="str">
        <f>'דוח 132'!B386</f>
        <v>מח"מ</v>
      </c>
      <c r="K386" s="63">
        <f>'דוח 132'!A386</f>
        <v>0</v>
      </c>
    </row>
    <row r="387" spans="1:11" x14ac:dyDescent="0.2">
      <c r="A387" s="63">
        <f>'דוח 132'!K387</f>
        <v>0</v>
      </c>
      <c r="B387" s="63">
        <f>'דוח 132'!J387</f>
        <v>0</v>
      </c>
      <c r="C387" s="63">
        <f>'דוח 132'!I387</f>
        <v>0</v>
      </c>
      <c r="D387" s="63">
        <f>'דוח 132'!H387</f>
        <v>0</v>
      </c>
      <c r="E387" s="63" t="str">
        <f>'דוח 132'!G387</f>
        <v>30/12/18</v>
      </c>
      <c r="F387" s="63" t="str">
        <f>'דוח 132'!F387</f>
        <v>31/12/18</v>
      </c>
      <c r="G387" s="63" t="str">
        <f>'דוח 132'!E387</f>
        <v>מינ'</v>
      </c>
      <c r="H387" s="63" t="str">
        <f>'דוח 132'!D387</f>
        <v>מקס'</v>
      </c>
      <c r="I387" s="63" t="str">
        <f>'דוח 132'!C387</f>
        <v>מינ'</v>
      </c>
      <c r="J387" s="63" t="str">
        <f>'דוח 132'!B387</f>
        <v>מקס'</v>
      </c>
      <c r="K387" s="63">
        <f>'דוח 132'!A387</f>
        <v>0</v>
      </c>
    </row>
    <row r="388" spans="1:11" x14ac:dyDescent="0.2">
      <c r="A388" s="63">
        <f>'דוח 132'!K388</f>
        <v>13591</v>
      </c>
      <c r="B388" s="63">
        <f>'דוח 132'!J388</f>
        <v>21886</v>
      </c>
      <c r="C388" s="63" t="str">
        <f>'דוח 132'!I388</f>
        <v xml:space="preserve">צמוד מדד (כולל מיועדות) </v>
      </c>
      <c r="D388" s="63">
        <f>'דוח 132'!H388</f>
        <v>7.3606865657480895</v>
      </c>
      <c r="E388" s="63">
        <f>'דוח 132'!G388</f>
        <v>44.115319832859605</v>
      </c>
      <c r="F388" s="63">
        <f>'דוח 132'!F388</f>
        <v>44.123752658999202</v>
      </c>
      <c r="G388" s="63">
        <f>'דוח 132'!E388</f>
        <v>0</v>
      </c>
      <c r="H388" s="63">
        <f>'דוח 132'!D388</f>
        <v>0</v>
      </c>
      <c r="I388" s="63">
        <f>'דוח 132'!C388</f>
        <v>0</v>
      </c>
      <c r="J388" s="63">
        <f>'דוח 132'!B388</f>
        <v>0</v>
      </c>
      <c r="K388" s="63">
        <f>'דוח 132'!A388</f>
        <v>0</v>
      </c>
    </row>
    <row r="389" spans="1:11" x14ac:dyDescent="0.2">
      <c r="A389" s="63">
        <f>'דוח 132'!K389</f>
        <v>19967</v>
      </c>
      <c r="B389" s="63">
        <f>'דוח 132'!J389</f>
        <v>21886</v>
      </c>
      <c r="C389" s="63" t="str">
        <f>'דוח 132'!I389</f>
        <v>צמוד מדד ללא מיועדות</v>
      </c>
      <c r="D389" s="63">
        <f>'דוח 132'!H389</f>
        <v>3.8706519182353296</v>
      </c>
      <c r="E389" s="63">
        <f>'דוח 132'!G389</f>
        <v>15.172098306038</v>
      </c>
      <c r="F389" s="63">
        <f>'דוח 132'!F389</f>
        <v>15.154065006713999</v>
      </c>
      <c r="G389" s="63">
        <f>'דוח 132'!E389</f>
        <v>0</v>
      </c>
      <c r="H389" s="63">
        <f>'דוח 132'!D389</f>
        <v>0</v>
      </c>
      <c r="I389" s="63">
        <f>'דוח 132'!C389</f>
        <v>3.5</v>
      </c>
      <c r="J389" s="63">
        <f>'דוח 132'!B389</f>
        <v>6</v>
      </c>
      <c r="K389" s="63">
        <f>'דוח 132'!A389</f>
        <v>0</v>
      </c>
    </row>
    <row r="390" spans="1:11" x14ac:dyDescent="0.2">
      <c r="A390" s="63">
        <f>'דוח 132'!K390</f>
        <v>15744</v>
      </c>
      <c r="B390" s="63">
        <f>'דוח 132'!J390</f>
        <v>21886</v>
      </c>
      <c r="C390" s="63" t="str">
        <f>'דוח 132'!I390</f>
        <v xml:space="preserve">סה"כ ממשלתי צמוד מדד כולל מיועדות </v>
      </c>
      <c r="D390" s="63">
        <f>'דוח 132'!H390</f>
        <v>9.1863262674561099</v>
      </c>
      <c r="E390" s="63">
        <f>'דוח 132'!G390</f>
        <v>28.943221526821596</v>
      </c>
      <c r="F390" s="63">
        <f>'דוח 132'!F390</f>
        <v>28.969687652285199</v>
      </c>
      <c r="G390" s="63">
        <f>'דוח 132'!E390</f>
        <v>0</v>
      </c>
      <c r="H390" s="63">
        <f>'דוח 132'!D390</f>
        <v>0</v>
      </c>
      <c r="I390" s="63">
        <f>'דוח 132'!C390</f>
        <v>0</v>
      </c>
      <c r="J390" s="63">
        <f>'דוח 132'!B390</f>
        <v>0</v>
      </c>
      <c r="K390" s="63">
        <f>'דוח 132'!A390</f>
        <v>0</v>
      </c>
    </row>
    <row r="391" spans="1:11" x14ac:dyDescent="0.2">
      <c r="A391" s="63">
        <f>'דוח 132'!K391</f>
        <v>13462</v>
      </c>
      <c r="B391" s="63">
        <f>'דוח 132'!J391</f>
        <v>21886</v>
      </c>
      <c r="C391" s="63" t="str">
        <f>'דוח 132'!I391</f>
        <v xml:space="preserve">קונצרני סחיר צמוד מדד </v>
      </c>
      <c r="D391" s="63">
        <f>'דוח 132'!H391</f>
        <v>3.8132723865810898</v>
      </c>
      <c r="E391" s="63">
        <f>'דוח 132'!G391</f>
        <v>14.520934837841297</v>
      </c>
      <c r="F391" s="63">
        <f>'דוח 132'!F391</f>
        <v>14.501160402069599</v>
      </c>
      <c r="G391" s="63">
        <f>'דוח 132'!E391</f>
        <v>0</v>
      </c>
      <c r="H391" s="63">
        <f>'דוח 132'!D391</f>
        <v>0</v>
      </c>
      <c r="I391" s="63">
        <f>'דוח 132'!C391</f>
        <v>0</v>
      </c>
      <c r="J391" s="63">
        <f>'דוח 132'!B391</f>
        <v>0</v>
      </c>
      <c r="K391" s="63">
        <f>'דוח 132'!A391</f>
        <v>0</v>
      </c>
    </row>
    <row r="392" spans="1:11" x14ac:dyDescent="0.2">
      <c r="A392" s="63">
        <f>'דוח 132'!K392</f>
        <v>15544</v>
      </c>
      <c r="B392" s="63">
        <f>'דוח 132'!J392</f>
        <v>21886</v>
      </c>
      <c r="C392" s="63" t="str">
        <f>'דוח 132'!I392</f>
        <v>הלוואה צמוד מדד</v>
      </c>
      <c r="D392" s="63">
        <f>'דוח 132'!H392</f>
        <v>5.7945346806421494</v>
      </c>
      <c r="E392" s="63">
        <f>'דוח 132'!G392</f>
        <v>0.437292516370483</v>
      </c>
      <c r="F392" s="63">
        <f>'דוח 132'!F392</f>
        <v>0.43790621495578802</v>
      </c>
      <c r="G392" s="63">
        <f>'דוח 132'!E392</f>
        <v>0</v>
      </c>
      <c r="H392" s="63">
        <f>'דוח 132'!D392</f>
        <v>0</v>
      </c>
      <c r="I392" s="63">
        <f>'דוח 132'!C392</f>
        <v>0</v>
      </c>
      <c r="J392" s="63">
        <f>'דוח 132'!B392</f>
        <v>0</v>
      </c>
      <c r="K392" s="63">
        <f>'דוח 132'!A392</f>
        <v>0</v>
      </c>
    </row>
    <row r="393" spans="1:11" x14ac:dyDescent="0.2">
      <c r="A393" s="63">
        <f>'דוח 132'!K393</f>
        <v>12978</v>
      </c>
      <c r="B393" s="63">
        <f>'דוח 132'!J393</f>
        <v>21886</v>
      </c>
      <c r="C393" s="63" t="str">
        <f>'דוח 132'!I393</f>
        <v xml:space="preserve">פקדונות לא סחירים </v>
      </c>
      <c r="D393" s="63">
        <f>'דוח 132'!H393</f>
        <v>4.6000000000000005</v>
      </c>
      <c r="E393" s="63">
        <f>'דוח 132'!G393</f>
        <v>0.123072403643693</v>
      </c>
      <c r="F393" s="63">
        <f>'דוח 132'!F393</f>
        <v>0.12362183816271501</v>
      </c>
      <c r="G393" s="63">
        <f>'דוח 132'!E393</f>
        <v>0</v>
      </c>
      <c r="H393" s="63">
        <f>'דוח 132'!D393</f>
        <v>0</v>
      </c>
      <c r="I393" s="63">
        <f>'דוח 132'!C393</f>
        <v>0</v>
      </c>
      <c r="J393" s="63">
        <f>'דוח 132'!B393</f>
        <v>0</v>
      </c>
      <c r="K393" s="63">
        <f>'דוח 132'!A393</f>
        <v>0</v>
      </c>
    </row>
    <row r="394" spans="1:11" x14ac:dyDescent="0.2">
      <c r="A394" s="63">
        <f>'דוח 132'!K394</f>
        <v>17726</v>
      </c>
      <c r="B394" s="63">
        <f>'דוח 132'!J394</f>
        <v>21886</v>
      </c>
      <c r="C394" s="63" t="str">
        <f>'דוח 132'!I394</f>
        <v>לא צמוד כולל נזילות</v>
      </c>
      <c r="D394" s="63">
        <f>'דוח 132'!H394</f>
        <v>2.8274052182005098</v>
      </c>
      <c r="E394" s="63">
        <f>'דוח 132'!G394</f>
        <v>14.3509440274446</v>
      </c>
      <c r="F394" s="63">
        <f>'דוח 132'!F394</f>
        <v>14.076378107925001</v>
      </c>
      <c r="G394" s="63">
        <f>'דוח 132'!E394</f>
        <v>0</v>
      </c>
      <c r="H394" s="63">
        <f>'דוח 132'!D394</f>
        <v>0</v>
      </c>
      <c r="I394" s="63">
        <f>'דוח 132'!C394</f>
        <v>2.5</v>
      </c>
      <c r="J394" s="63">
        <f>'דוח 132'!B394</f>
        <v>5</v>
      </c>
      <c r="K394" s="63">
        <f>'דוח 132'!A394</f>
        <v>0</v>
      </c>
    </row>
    <row r="395" spans="1:11" x14ac:dyDescent="0.2">
      <c r="A395" s="63">
        <f>'דוח 132'!K395</f>
        <v>17727</v>
      </c>
      <c r="B395" s="63">
        <f>'דוח 132'!J395</f>
        <v>21886</v>
      </c>
      <c r="C395" s="63" t="str">
        <f>'דוח 132'!I395</f>
        <v>עו"ש ש"ח</v>
      </c>
      <c r="D395" s="63">
        <f>'דוח 132'!H395</f>
        <v>0</v>
      </c>
      <c r="E395" s="63">
        <f>'דוח 132'!G395</f>
        <v>6.2077416989032193</v>
      </c>
      <c r="F395" s="63">
        <f>'דוח 132'!F395</f>
        <v>5.9276485225435298</v>
      </c>
      <c r="G395" s="63">
        <f>'דוח 132'!E395</f>
        <v>0</v>
      </c>
      <c r="H395" s="63">
        <f>'דוח 132'!D395</f>
        <v>0</v>
      </c>
      <c r="I395" s="63">
        <f>'דוח 132'!C395</f>
        <v>0</v>
      </c>
      <c r="J395" s="63">
        <f>'דוח 132'!B395</f>
        <v>0</v>
      </c>
      <c r="K395" s="63">
        <f>'דוח 132'!A395</f>
        <v>0</v>
      </c>
    </row>
    <row r="396" spans="1:11" x14ac:dyDescent="0.2">
      <c r="A396" s="63">
        <f>'דוח 132'!K396</f>
        <v>13592</v>
      </c>
      <c r="B396" s="63">
        <f>'דוח 132'!J396</f>
        <v>21886</v>
      </c>
      <c r="C396" s="63" t="str">
        <f>'דוח 132'!I396</f>
        <v xml:space="preserve">לא צמוד - לא כולל נזילות </v>
      </c>
      <c r="D396" s="63">
        <f>'דוח 132'!H396</f>
        <v>4.88415089722817</v>
      </c>
      <c r="E396" s="63">
        <f>'דוח 132'!G396</f>
        <v>8.1432023285413617</v>
      </c>
      <c r="F396" s="63">
        <f>'דוח 132'!F396</f>
        <v>8.1487295853814299</v>
      </c>
      <c r="G396" s="63">
        <f>'דוח 132'!E396</f>
        <v>0</v>
      </c>
      <c r="H396" s="63">
        <f>'דוח 132'!D396</f>
        <v>0</v>
      </c>
      <c r="I396" s="63">
        <f>'דוח 132'!C396</f>
        <v>0</v>
      </c>
      <c r="J396" s="63">
        <f>'דוח 132'!B396</f>
        <v>0</v>
      </c>
      <c r="K396" s="63">
        <f>'דוח 132'!A396</f>
        <v>0</v>
      </c>
    </row>
    <row r="397" spans="1:11" x14ac:dyDescent="0.2">
      <c r="A397" s="63">
        <f>'דוח 132'!K397</f>
        <v>11566</v>
      </c>
      <c r="B397" s="63">
        <f>'דוח 132'!J397</f>
        <v>21886</v>
      </c>
      <c r="C397" s="63" t="str">
        <f>'דוח 132'!I397</f>
        <v>מק"מ</v>
      </c>
      <c r="D397" s="63">
        <f>'דוח 132'!H397</f>
        <v>0.56584265354861496</v>
      </c>
      <c r="E397" s="63">
        <f>'דוח 132'!G397</f>
        <v>1.0383847063107801</v>
      </c>
      <c r="F397" s="63">
        <f>'דוח 132'!F397</f>
        <v>1.03967785399867</v>
      </c>
      <c r="G397" s="63">
        <f>'דוח 132'!E397</f>
        <v>0</v>
      </c>
      <c r="H397" s="63">
        <f>'דוח 132'!D397</f>
        <v>0</v>
      </c>
      <c r="I397" s="63">
        <f>'דוח 132'!C397</f>
        <v>0</v>
      </c>
      <c r="J397" s="63">
        <f>'דוח 132'!B397</f>
        <v>0</v>
      </c>
      <c r="K397" s="63">
        <f>'דוח 132'!A397</f>
        <v>0</v>
      </c>
    </row>
    <row r="398" spans="1:11" x14ac:dyDescent="0.2">
      <c r="A398" s="63">
        <f>'דוח 132'!K398</f>
        <v>13419</v>
      </c>
      <c r="B398" s="63">
        <f>'דוח 132'!J398</f>
        <v>21886</v>
      </c>
      <c r="C398" s="63" t="str">
        <f>'דוח 132'!I398</f>
        <v>ממשלתי  לא צמוד (שחר)</v>
      </c>
      <c r="D398" s="63">
        <f>'דוח 132'!H398</f>
        <v>7.8848510823699298</v>
      </c>
      <c r="E398" s="63">
        <f>'דוח 132'!G398</f>
        <v>1.74636786428498</v>
      </c>
      <c r="F398" s="63">
        <f>'דוח 132'!F398</f>
        <v>1.7458191714554101</v>
      </c>
      <c r="G398" s="63">
        <f>'דוח 132'!E398</f>
        <v>0</v>
      </c>
      <c r="H398" s="63">
        <f>'דוח 132'!D398</f>
        <v>0</v>
      </c>
      <c r="I398" s="63">
        <f>'דוח 132'!C398</f>
        <v>0</v>
      </c>
      <c r="J398" s="63">
        <f>'דוח 132'!B398</f>
        <v>0</v>
      </c>
      <c r="K398" s="63">
        <f>'דוח 132'!A398</f>
        <v>0</v>
      </c>
    </row>
    <row r="399" spans="1:11" x14ac:dyDescent="0.2">
      <c r="A399" s="63">
        <f>'דוח 132'!K399</f>
        <v>11568</v>
      </c>
      <c r="B399" s="63">
        <f>'דוח 132'!J399</f>
        <v>21886</v>
      </c>
      <c r="C399" s="63" t="str">
        <f>'דוח 132'!I399</f>
        <v>אג"ח ממשלתי לא צמוד ריבית משתנה-"גילון"</v>
      </c>
      <c r="D399" s="63">
        <f>'דוח 132'!H399</f>
        <v>0</v>
      </c>
      <c r="E399" s="63">
        <f>'דוח 132'!G399</f>
        <v>0</v>
      </c>
      <c r="F399" s="63">
        <f>'דוח 132'!F399</f>
        <v>0</v>
      </c>
      <c r="G399" s="63">
        <f>'דוח 132'!E399</f>
        <v>0</v>
      </c>
      <c r="H399" s="63">
        <f>'דוח 132'!D399</f>
        <v>0</v>
      </c>
      <c r="I399" s="63">
        <f>'דוח 132'!C399</f>
        <v>0</v>
      </c>
      <c r="J399" s="63">
        <f>'דוח 132'!B399</f>
        <v>0</v>
      </c>
      <c r="K399" s="63">
        <f>'דוח 132'!A399</f>
        <v>0</v>
      </c>
    </row>
    <row r="400" spans="1:11" x14ac:dyDescent="0.2">
      <c r="A400" s="63">
        <f>'דוח 132'!K400</f>
        <v>12479</v>
      </c>
      <c r="B400" s="63">
        <f>'דוח 132'!J400</f>
        <v>21886</v>
      </c>
      <c r="C400" s="63" t="str">
        <f>'דוח 132'!I400</f>
        <v>קונצרני ריבית קבועה</v>
      </c>
      <c r="D400" s="63">
        <f>'דוח 132'!H400</f>
        <v>4.411164179936109</v>
      </c>
      <c r="E400" s="63">
        <f>'דוח 132'!G400</f>
        <v>4.0315706790326091</v>
      </c>
      <c r="F400" s="63">
        <f>'דוח 132'!F400</f>
        <v>4.0321448070128492</v>
      </c>
      <c r="G400" s="63">
        <f>'דוח 132'!E400</f>
        <v>0</v>
      </c>
      <c r="H400" s="63">
        <f>'דוח 132'!D400</f>
        <v>0</v>
      </c>
      <c r="I400" s="63">
        <f>'דוח 132'!C400</f>
        <v>0</v>
      </c>
      <c r="J400" s="63">
        <f>'דוח 132'!B400</f>
        <v>0</v>
      </c>
      <c r="K400" s="63">
        <f>'דוח 132'!A400</f>
        <v>0</v>
      </c>
    </row>
    <row r="401" spans="1:11" x14ac:dyDescent="0.2">
      <c r="A401" s="63">
        <f>'דוח 132'!K401</f>
        <v>12480</v>
      </c>
      <c r="B401" s="63">
        <f>'דוח 132'!J401</f>
        <v>21886</v>
      </c>
      <c r="C401" s="63" t="str">
        <f>'דוח 132'!I401</f>
        <v>קונצרני ריבית משתנה</v>
      </c>
      <c r="D401" s="63">
        <f>'דוח 132'!H401</f>
        <v>2.3599878666124101</v>
      </c>
      <c r="E401" s="63">
        <f>'דוח 132'!G401</f>
        <v>0.27908111707829403</v>
      </c>
      <c r="F401" s="63">
        <f>'דוח 132'!F401</f>
        <v>0.27940543179136601</v>
      </c>
      <c r="G401" s="63">
        <f>'דוח 132'!E401</f>
        <v>0</v>
      </c>
      <c r="H401" s="63">
        <f>'דוח 132'!D401</f>
        <v>0</v>
      </c>
      <c r="I401" s="63">
        <f>'דוח 132'!C401</f>
        <v>0</v>
      </c>
      <c r="J401" s="63">
        <f>'דוח 132'!B401</f>
        <v>0</v>
      </c>
      <c r="K401" s="63">
        <f>'דוח 132'!A401</f>
        <v>0</v>
      </c>
    </row>
    <row r="402" spans="1:11" x14ac:dyDescent="0.2">
      <c r="A402" s="63">
        <f>'דוח 132'!K402</f>
        <v>11578</v>
      </c>
      <c r="B402" s="63">
        <f>'דוח 132'!J402</f>
        <v>21886</v>
      </c>
      <c r="C402" s="63" t="str">
        <f>'דוח 132'!I402</f>
        <v>אג"ח לא צמוד לא סחיר (ללא עמיתים)</v>
      </c>
      <c r="D402" s="63">
        <f>'דוח 132'!H402</f>
        <v>4.5428808592345797</v>
      </c>
      <c r="E402" s="63">
        <f>'דוח 132'!G402</f>
        <v>0.166152812222922</v>
      </c>
      <c r="F402" s="63">
        <f>'דוח 132'!F402</f>
        <v>0.16676132165559798</v>
      </c>
      <c r="G402" s="63">
        <f>'דוח 132'!E402</f>
        <v>0</v>
      </c>
      <c r="H402" s="63">
        <f>'דוח 132'!D402</f>
        <v>0</v>
      </c>
      <c r="I402" s="63">
        <f>'דוח 132'!C402</f>
        <v>0</v>
      </c>
      <c r="J402" s="63">
        <f>'דוח 132'!B402</f>
        <v>0</v>
      </c>
      <c r="K402" s="63">
        <f>'דוח 132'!A402</f>
        <v>0</v>
      </c>
    </row>
    <row r="403" spans="1:11" x14ac:dyDescent="0.2">
      <c r="A403" s="63">
        <f>'דוח 132'!K403</f>
        <v>12497</v>
      </c>
      <c r="B403" s="63">
        <f>'דוח 132'!J403</f>
        <v>21886</v>
      </c>
      <c r="C403" s="63" t="str">
        <f>'דוח 132'!I403</f>
        <v>קונצרני לא סחיר ריבית משתנה (נע"מים)</v>
      </c>
      <c r="D403" s="63">
        <f>'דוח 132'!H403</f>
        <v>0</v>
      </c>
      <c r="E403" s="63">
        <f>'דוח 132'!G403</f>
        <v>0</v>
      </c>
      <c r="F403" s="63">
        <f>'דוח 132'!F403</f>
        <v>0</v>
      </c>
      <c r="G403" s="63">
        <f>'דוח 132'!E403</f>
        <v>0</v>
      </c>
      <c r="H403" s="63">
        <f>'דוח 132'!D403</f>
        <v>0</v>
      </c>
      <c r="I403" s="63">
        <f>'דוח 132'!C403</f>
        <v>0</v>
      </c>
      <c r="J403" s="63">
        <f>'דוח 132'!B403</f>
        <v>0</v>
      </c>
      <c r="K403" s="63">
        <f>'דוח 132'!A403</f>
        <v>0</v>
      </c>
    </row>
    <row r="404" spans="1:11" x14ac:dyDescent="0.2">
      <c r="A404" s="63">
        <f>'דוח 132'!K404</f>
        <v>15546</v>
      </c>
      <c r="B404" s="63">
        <f>'דוח 132'!J404</f>
        <v>21886</v>
      </c>
      <c r="C404" s="63" t="str">
        <f>'דוח 132'!I404</f>
        <v>הלוואה לא צמוד</v>
      </c>
      <c r="D404" s="63">
        <f>'דוח 132'!H404</f>
        <v>8.5868967483605996</v>
      </c>
      <c r="E404" s="63">
        <f>'דוח 132'!G404</f>
        <v>0.72381418075533099</v>
      </c>
      <c r="F404" s="63">
        <f>'דוח 132'!F404</f>
        <v>0.72696619665002515</v>
      </c>
      <c r="G404" s="63">
        <f>'דוח 132'!E404</f>
        <v>0</v>
      </c>
      <c r="H404" s="63">
        <f>'דוח 132'!D404</f>
        <v>0</v>
      </c>
      <c r="I404" s="63">
        <f>'דוח 132'!C404</f>
        <v>0</v>
      </c>
      <c r="J404" s="63">
        <f>'דוח 132'!B404</f>
        <v>0</v>
      </c>
      <c r="K404" s="63">
        <f>'דוח 132'!A404</f>
        <v>0</v>
      </c>
    </row>
    <row r="405" spans="1:11" x14ac:dyDescent="0.2">
      <c r="A405" s="63">
        <f>'דוח 132'!K405</f>
        <v>12481</v>
      </c>
      <c r="B405" s="63">
        <f>'דוח 132'!J405</f>
        <v>21886</v>
      </c>
      <c r="C405" s="63" t="str">
        <f>'דוח 132'!I405</f>
        <v>הלוואות לעמיתים.</v>
      </c>
      <c r="D405" s="63">
        <f>'דוח 132'!H405</f>
        <v>0</v>
      </c>
      <c r="E405" s="63">
        <f>'דוח 132'!G405</f>
        <v>0.15783096885643599</v>
      </c>
      <c r="F405" s="63">
        <f>'דוח 132'!F405</f>
        <v>0.157954802817519</v>
      </c>
      <c r="G405" s="63">
        <f>'דוח 132'!E405</f>
        <v>0</v>
      </c>
      <c r="H405" s="63">
        <f>'דוח 132'!D405</f>
        <v>4</v>
      </c>
      <c r="I405" s="63">
        <f>'דוח 132'!C405</f>
        <v>0</v>
      </c>
      <c r="J405" s="63">
        <f>'דוח 132'!B405</f>
        <v>0</v>
      </c>
      <c r="K405" s="63">
        <f>'דוח 132'!A405</f>
        <v>0</v>
      </c>
    </row>
    <row r="406" spans="1:11" x14ac:dyDescent="0.2">
      <c r="A406" s="63">
        <f>'דוח 132'!K406</f>
        <v>13594</v>
      </c>
      <c r="B406" s="63">
        <f>'דוח 132'!J406</f>
        <v>21886</v>
      </c>
      <c r="C406" s="63" t="str">
        <f>'דוח 132'!I406</f>
        <v>מט"ח וצמוד מט"ח</v>
      </c>
      <c r="D406" s="63">
        <f>'דוח 132'!H406</f>
        <v>2.58702501361293</v>
      </c>
      <c r="E406" s="63">
        <f>'דוח 132'!G406</f>
        <v>8.8161528792171797</v>
      </c>
      <c r="F406" s="63">
        <f>'דוח 132'!F406</f>
        <v>8.7877288769845698</v>
      </c>
      <c r="G406" s="63">
        <f>'דוח 132'!E406</f>
        <v>0</v>
      </c>
      <c r="H406" s="63">
        <f>'דוח 132'!D406</f>
        <v>0</v>
      </c>
      <c r="I406" s="63">
        <f>'דוח 132'!C406</f>
        <v>0</v>
      </c>
      <c r="J406" s="63">
        <f>'דוח 132'!B406</f>
        <v>0</v>
      </c>
      <c r="K406" s="63">
        <f>'דוח 132'!A406</f>
        <v>0</v>
      </c>
    </row>
    <row r="407" spans="1:11" x14ac:dyDescent="0.2">
      <c r="A407" s="63">
        <f>'דוח 132'!K407</f>
        <v>15609</v>
      </c>
      <c r="B407" s="63">
        <f>'דוח 132'!J407</f>
        <v>21886</v>
      </c>
      <c r="C407" s="63" t="str">
        <f>'דוח 132'!I407</f>
        <v>אג"ח ממשלתי צמוד מט"ח סחיר (1022)</v>
      </c>
      <c r="D407" s="63">
        <f>'דוח 132'!H407</f>
        <v>0.28160295888056003</v>
      </c>
      <c r="E407" s="63">
        <f>'דוח 132'!G407</f>
        <v>0.95147587355656993</v>
      </c>
      <c r="F407" s="63">
        <f>'דוח 132'!F407</f>
        <v>0.94835784169451209</v>
      </c>
      <c r="G407" s="63">
        <f>'דוח 132'!E407</f>
        <v>0</v>
      </c>
      <c r="H407" s="63">
        <f>'דוח 132'!D407</f>
        <v>0</v>
      </c>
      <c r="I407" s="63">
        <f>'דוח 132'!C407</f>
        <v>0</v>
      </c>
      <c r="J407" s="63">
        <f>'דוח 132'!B407</f>
        <v>0</v>
      </c>
      <c r="K407" s="63">
        <f>'דוח 132'!A407</f>
        <v>0</v>
      </c>
    </row>
    <row r="408" spans="1:11" x14ac:dyDescent="0.2">
      <c r="A408" s="63">
        <f>'דוח 132'!K408</f>
        <v>11524</v>
      </c>
      <c r="B408" s="63">
        <f>'דוח 132'!J408</f>
        <v>21886</v>
      </c>
      <c r="C408" s="63" t="str">
        <f>'דוח 132'!I408</f>
        <v xml:space="preserve"> אג"ח קונצרני בחו"ל </v>
      </c>
      <c r="D408" s="63">
        <f>'דוח 132'!H408</f>
        <v>2.9695972089103702</v>
      </c>
      <c r="E408" s="63">
        <f>'דוח 132'!G408</f>
        <v>6.9604326460296697</v>
      </c>
      <c r="F408" s="63">
        <f>'דוח 132'!F408</f>
        <v>6.9342034399901804</v>
      </c>
      <c r="G408" s="63">
        <f>'דוח 132'!E408</f>
        <v>0</v>
      </c>
      <c r="H408" s="63">
        <f>'דוח 132'!D408</f>
        <v>0</v>
      </c>
      <c r="I408" s="63">
        <f>'דוח 132'!C408</f>
        <v>0</v>
      </c>
      <c r="J408" s="63">
        <f>'דוח 132'!B408</f>
        <v>0</v>
      </c>
      <c r="K408" s="63">
        <f>'דוח 132'!A408</f>
        <v>0</v>
      </c>
    </row>
    <row r="409" spans="1:11" x14ac:dyDescent="0.2">
      <c r="A409" s="63">
        <f>'דוח 132'!K409</f>
        <v>15745</v>
      </c>
      <c r="B409" s="63">
        <f>'דוח 132'!J409</f>
        <v>21886</v>
      </c>
      <c r="C409" s="63" t="str">
        <f>'דוח 132'!I409</f>
        <v>סה"כ קונצרני צמוד מט"ח</v>
      </c>
      <c r="D409" s="63">
        <f>'דוח 132'!H409</f>
        <v>4.9742068225165896</v>
      </c>
      <c r="E409" s="63">
        <f>'דוח 132'!G409</f>
        <v>0.35318742967934802</v>
      </c>
      <c r="F409" s="63">
        <f>'דוח 132'!F409</f>
        <v>0.35579835229097995</v>
      </c>
      <c r="G409" s="63">
        <f>'דוח 132'!E409</f>
        <v>0</v>
      </c>
      <c r="H409" s="63">
        <f>'דוח 132'!D409</f>
        <v>0</v>
      </c>
      <c r="I409" s="63">
        <f>'דוח 132'!C409</f>
        <v>0</v>
      </c>
      <c r="J409" s="63">
        <f>'דוח 132'!B409</f>
        <v>0</v>
      </c>
      <c r="K409" s="63">
        <f>'דוח 132'!A409</f>
        <v>0</v>
      </c>
    </row>
    <row r="410" spans="1:11" x14ac:dyDescent="0.2">
      <c r="A410" s="63">
        <f>'דוח 132'!K410</f>
        <v>15545</v>
      </c>
      <c r="B410" s="63">
        <f>'דוח 132'!J410</f>
        <v>21886</v>
      </c>
      <c r="C410" s="63" t="str">
        <f>'דוח 132'!I410</f>
        <v>הלוואה צמוד מט"ח</v>
      </c>
      <c r="D410" s="63">
        <f>'דוח 132'!H410</f>
        <v>0.56000000000000005</v>
      </c>
      <c r="E410" s="63">
        <f>'דוח 132'!G410</f>
        <v>0.18872455795540799</v>
      </c>
      <c r="F410" s="63">
        <f>'דוח 132'!F410</f>
        <v>0.188229054449079</v>
      </c>
      <c r="G410" s="63">
        <f>'דוח 132'!E410</f>
        <v>0</v>
      </c>
      <c r="H410" s="63">
        <f>'דוח 132'!D410</f>
        <v>0</v>
      </c>
      <c r="I410" s="63">
        <f>'דוח 132'!C410</f>
        <v>0</v>
      </c>
      <c r="J410" s="63">
        <f>'דוח 132'!B410</f>
        <v>0</v>
      </c>
      <c r="K410" s="63">
        <f>'דוח 132'!A410</f>
        <v>0</v>
      </c>
    </row>
    <row r="411" spans="1:11" x14ac:dyDescent="0.2">
      <c r="A411" s="63">
        <f>'דוח 132'!K411</f>
        <v>13595</v>
      </c>
      <c r="B411" s="63">
        <f>'דוח 132'!J411</f>
        <v>21886</v>
      </c>
      <c r="C411" s="63" t="str">
        <f>'דוח 132'!I411</f>
        <v>סה"כ מניות והמירים</v>
      </c>
      <c r="D411" s="63">
        <f>'דוח 132'!H411</f>
        <v>0</v>
      </c>
      <c r="E411" s="63">
        <f>'דוח 132'!G411</f>
        <v>32.453855237528096</v>
      </c>
      <c r="F411" s="63">
        <f>'דוח 132'!F411</f>
        <v>32.746467899723399</v>
      </c>
      <c r="G411" s="63">
        <f>'דוח 132'!E411</f>
        <v>0</v>
      </c>
      <c r="H411" s="63">
        <f>'דוח 132'!D411</f>
        <v>0</v>
      </c>
      <c r="I411" s="63">
        <f>'דוח 132'!C411</f>
        <v>0</v>
      </c>
      <c r="J411" s="63">
        <f>'דוח 132'!B411</f>
        <v>0</v>
      </c>
      <c r="K411" s="63">
        <f>'דוח 132'!A411</f>
        <v>0</v>
      </c>
    </row>
    <row r="412" spans="1:11" x14ac:dyDescent="0.2">
      <c r="A412" s="63">
        <f>'דוח 132'!K412</f>
        <v>15610</v>
      </c>
      <c r="B412" s="63">
        <f>'דוח 132'!J412</f>
        <v>21886</v>
      </c>
      <c r="C412" s="63" t="str">
        <f>'דוח 132'!I412</f>
        <v>נגזרים מתוך מניות והמירים</v>
      </c>
      <c r="D412" s="63">
        <f>'דוח 132'!H412</f>
        <v>0</v>
      </c>
      <c r="E412" s="63">
        <f>'דוח 132'!G412</f>
        <v>0</v>
      </c>
      <c r="F412" s="63">
        <f>'דוח 132'!F412</f>
        <v>0</v>
      </c>
      <c r="G412" s="63">
        <f>'דוח 132'!E412</f>
        <v>0</v>
      </c>
      <c r="H412" s="63">
        <f>'דוח 132'!D412</f>
        <v>0</v>
      </c>
      <c r="I412" s="63">
        <f>'דוח 132'!C412</f>
        <v>0</v>
      </c>
      <c r="J412" s="63">
        <f>'דוח 132'!B412</f>
        <v>0</v>
      </c>
      <c r="K412" s="63">
        <f>'דוח 132'!A412</f>
        <v>0</v>
      </c>
    </row>
    <row r="413" spans="1:11" x14ac:dyDescent="0.2">
      <c r="A413" s="63">
        <f>'דוח 132'!K413</f>
        <v>15611</v>
      </c>
      <c r="B413" s="63">
        <f>'דוח 132'!J413</f>
        <v>21886</v>
      </c>
      <c r="C413" s="63" t="str">
        <f>'דוח 132'!I413</f>
        <v>מניות והמירים בארץ</v>
      </c>
      <c r="D413" s="63">
        <f>'דוח 132'!H413</f>
        <v>0</v>
      </c>
      <c r="E413" s="63">
        <f>'דוח 132'!G413</f>
        <v>12.867625110165399</v>
      </c>
      <c r="F413" s="63">
        <f>'דוח 132'!F413</f>
        <v>12.968750437988401</v>
      </c>
      <c r="G413" s="63">
        <f>'דוח 132'!E413</f>
        <v>0</v>
      </c>
      <c r="H413" s="63">
        <f>'דוח 132'!D413</f>
        <v>0</v>
      </c>
      <c r="I413" s="63">
        <f>'דוח 132'!C413</f>
        <v>0</v>
      </c>
      <c r="J413" s="63">
        <f>'דוח 132'!B413</f>
        <v>0</v>
      </c>
      <c r="K413" s="63">
        <f>'דוח 132'!A413</f>
        <v>0</v>
      </c>
    </row>
    <row r="414" spans="1:11" x14ac:dyDescent="0.2">
      <c r="A414" s="63">
        <f>'דוח 132'!K414</f>
        <v>15608</v>
      </c>
      <c r="B414" s="63">
        <f>'דוח 132'!J414</f>
        <v>21886</v>
      </c>
      <c r="C414" s="63" t="str">
        <f>'דוח 132'!I414</f>
        <v>מניות חו"ל</v>
      </c>
      <c r="D414" s="63">
        <f>'דוח 132'!H414</f>
        <v>0</v>
      </c>
      <c r="E414" s="63">
        <f>'דוח 132'!G414</f>
        <v>19.5862301273627</v>
      </c>
      <c r="F414" s="63">
        <f>'דוח 132'!F414</f>
        <v>19.777717461734998</v>
      </c>
      <c r="G414" s="63">
        <f>'דוח 132'!E414</f>
        <v>0</v>
      </c>
      <c r="H414" s="63">
        <f>'דוח 132'!D414</f>
        <v>0</v>
      </c>
      <c r="I414" s="63">
        <f>'דוח 132'!C414</f>
        <v>0</v>
      </c>
      <c r="J414" s="63">
        <f>'דוח 132'!B414</f>
        <v>0</v>
      </c>
      <c r="K414" s="63">
        <f>'דוח 132'!A414</f>
        <v>0</v>
      </c>
    </row>
    <row r="415" spans="1:11" x14ac:dyDescent="0.2">
      <c r="A415" s="63">
        <f>'דוח 132'!K415</f>
        <v>15584</v>
      </c>
      <c r="B415" s="63">
        <f>'דוח 132'!J415</f>
        <v>21886</v>
      </c>
      <c r="C415" s="63" t="str">
        <f>'דוח 132'!I415</f>
        <v>נכסים אלטרנטיביים</v>
      </c>
      <c r="D415" s="63">
        <f>'דוח 132'!H415</f>
        <v>0</v>
      </c>
      <c r="E415" s="63">
        <f>'דוח 132'!G415</f>
        <v>0.263728022950662</v>
      </c>
      <c r="F415" s="63">
        <f>'דוח 132'!F415</f>
        <v>0.26567245636787001</v>
      </c>
      <c r="G415" s="63">
        <f>'דוח 132'!E415</f>
        <v>0</v>
      </c>
      <c r="H415" s="63">
        <f>'דוח 132'!D415</f>
        <v>8</v>
      </c>
      <c r="I415" s="63">
        <f>'דוח 132'!C415</f>
        <v>0</v>
      </c>
      <c r="J415" s="63">
        <f>'דוח 132'!B415</f>
        <v>0</v>
      </c>
      <c r="K415" s="63">
        <f>'דוח 132'!A415</f>
        <v>0</v>
      </c>
    </row>
    <row r="416" spans="1:11" x14ac:dyDescent="0.2">
      <c r="A416" s="63">
        <f>'דוח 132'!K416</f>
        <v>17728</v>
      </c>
      <c r="B416" s="63">
        <f>'דוח 132'!J416</f>
        <v>21886</v>
      </c>
      <c r="C416" s="63" t="str">
        <f>'דוח 132'!I416</f>
        <v>נכסי נדל"ן</v>
      </c>
      <c r="D416" s="63">
        <f>'דוח 132'!H416</f>
        <v>0</v>
      </c>
      <c r="E416" s="63">
        <f>'דוח 132'!G416</f>
        <v>0</v>
      </c>
      <c r="F416" s="63">
        <f>'דוח 132'!F416</f>
        <v>0</v>
      </c>
      <c r="G416" s="63">
        <f>'דוח 132'!E416</f>
        <v>0</v>
      </c>
      <c r="H416" s="63">
        <f>'דוח 132'!D416</f>
        <v>0</v>
      </c>
      <c r="I416" s="63">
        <f>'דוח 132'!C416</f>
        <v>0</v>
      </c>
      <c r="J416" s="63">
        <f>'דוח 132'!B416</f>
        <v>0</v>
      </c>
      <c r="K416" s="63">
        <f>'דוח 132'!A416</f>
        <v>0</v>
      </c>
    </row>
    <row r="417" spans="1:11" x14ac:dyDescent="0.2">
      <c r="A417" s="63">
        <f>'דוח 132'!K417</f>
        <v>15624</v>
      </c>
      <c r="B417" s="63">
        <f>'דוח 132'!J417</f>
        <v>21886</v>
      </c>
      <c r="C417" s="63" t="str">
        <f>'דוח 132'!I417</f>
        <v>נגזרים מתוך חשיפת מט"ח</v>
      </c>
      <c r="D417" s="63">
        <f>'דוח 132'!H417</f>
        <v>0</v>
      </c>
      <c r="E417" s="63">
        <f>'דוח 132'!G417</f>
        <v>-2.1996467626125003</v>
      </c>
      <c r="F417" s="63">
        <f>'דוח 132'!F417</f>
        <v>-2.1924631835036799</v>
      </c>
      <c r="G417" s="63">
        <f>'דוח 132'!E417</f>
        <v>0</v>
      </c>
      <c r="H417" s="63">
        <f>'דוח 132'!D417</f>
        <v>0</v>
      </c>
      <c r="I417" s="63">
        <f>'דוח 132'!C417</f>
        <v>0</v>
      </c>
      <c r="J417" s="63">
        <f>'דוח 132'!B417</f>
        <v>0</v>
      </c>
      <c r="K417" s="63">
        <f>'דוח 132'!A417</f>
        <v>0</v>
      </c>
    </row>
    <row r="418" spans="1:11" x14ac:dyDescent="0.2">
      <c r="A418" s="63">
        <f>'דוח 132'!K418</f>
        <v>15644</v>
      </c>
      <c r="B418" s="63">
        <f>'דוח 132'!J418</f>
        <v>21886</v>
      </c>
      <c r="C418" s="63" t="str">
        <f>'דוח 132'!I418</f>
        <v>סה"כ נזילות</v>
      </c>
      <c r="D418" s="63">
        <f>'דוח 132'!H418</f>
        <v>0</v>
      </c>
      <c r="E418" s="63">
        <f>'דוח 132'!G418</f>
        <v>6.5700740708994099</v>
      </c>
      <c r="F418" s="63">
        <f>'דוח 132'!F418</f>
        <v>6.2887887111033391</v>
      </c>
      <c r="G418" s="63">
        <f>'דוח 132'!E418</f>
        <v>1</v>
      </c>
      <c r="H418" s="63">
        <f>'דוח 132'!D418</f>
        <v>8</v>
      </c>
      <c r="I418" s="63">
        <f>'דוח 132'!C418</f>
        <v>0</v>
      </c>
      <c r="J418" s="63">
        <f>'דוח 132'!B418</f>
        <v>0</v>
      </c>
      <c r="K418" s="63">
        <f>'דוח 132'!A418</f>
        <v>0</v>
      </c>
    </row>
    <row r="419" spans="1:11" x14ac:dyDescent="0.2">
      <c r="A419" s="63">
        <f>'דוח 132'!K419</f>
        <v>15704</v>
      </c>
      <c r="B419" s="63">
        <f>'דוח 132'!J419</f>
        <v>21886</v>
      </c>
      <c r="C419" s="63" t="str">
        <f>'דוח 132'!I419</f>
        <v xml:space="preserve">סה"כ קונצרני והלוואות </v>
      </c>
      <c r="D419" s="63">
        <f>'דוח 132'!H419</f>
        <v>3.8247981342362802</v>
      </c>
      <c r="E419" s="63">
        <f>'דוח 132'!G419</f>
        <v>27.7519893251479</v>
      </c>
      <c r="F419" s="63">
        <f>'דוח 132'!F419</f>
        <v>27.713951772391397</v>
      </c>
      <c r="G419" s="63">
        <f>'דוח 132'!E419</f>
        <v>25</v>
      </c>
      <c r="H419" s="63">
        <f>'דוח 132'!D419</f>
        <v>31</v>
      </c>
      <c r="I419" s="63">
        <f>'דוח 132'!C419</f>
        <v>0</v>
      </c>
      <c r="J419" s="63">
        <f>'דוח 132'!B419</f>
        <v>0</v>
      </c>
      <c r="K419" s="63">
        <f>'דוח 132'!A419</f>
        <v>0</v>
      </c>
    </row>
    <row r="420" spans="1:11" x14ac:dyDescent="0.2">
      <c r="A420" s="63">
        <f>'דוח 132'!K420</f>
        <v>15749</v>
      </c>
      <c r="B420" s="63">
        <f>'דוח 132'!J420</f>
        <v>21886</v>
      </c>
      <c r="C420" s="63" t="str">
        <f>'דוח 132'!I420</f>
        <v>סה"כ לא סחירים</v>
      </c>
      <c r="D420" s="63">
        <f>'דוח 132'!H420</f>
        <v>8.8855063933114202</v>
      </c>
      <c r="E420" s="63">
        <f>'דוח 132'!G420</f>
        <v>31.094635537759</v>
      </c>
      <c r="F420" s="63">
        <f>'דוח 132'!F420</f>
        <v>31.128176088869697</v>
      </c>
      <c r="G420" s="63">
        <f>'דוח 132'!E420</f>
        <v>0</v>
      </c>
      <c r="H420" s="63">
        <f>'דוח 132'!D420</f>
        <v>0</v>
      </c>
      <c r="I420" s="63">
        <f>'דוח 132'!C420</f>
        <v>0</v>
      </c>
      <c r="J420" s="63">
        <f>'דוח 132'!B420</f>
        <v>0</v>
      </c>
      <c r="K420" s="63">
        <f>'דוח 132'!A420</f>
        <v>0</v>
      </c>
    </row>
    <row r="421" spans="1:11" x14ac:dyDescent="0.2">
      <c r="A421" s="63">
        <f>'דוח 132'!K421</f>
        <v>11258</v>
      </c>
      <c r="B421" s="63">
        <f>'דוח 132'!J421</f>
        <v>21886</v>
      </c>
      <c r="C421" s="63" t="str">
        <f>'דוח 132'!I421</f>
        <v>כל נכסי הקופה</v>
      </c>
      <c r="D421" s="63">
        <f>'דוח 132'!H421</f>
        <v>3.8731481276080504</v>
      </c>
      <c r="E421" s="63">
        <f>'דוח 132'!G421</f>
        <v>100</v>
      </c>
      <c r="F421" s="63">
        <f>'דוח 132'!F421</f>
        <v>100</v>
      </c>
      <c r="G421" s="63">
        <f>'דוח 132'!E421</f>
        <v>0</v>
      </c>
      <c r="H421" s="63">
        <f>'דוח 132'!D421</f>
        <v>0</v>
      </c>
      <c r="I421" s="63">
        <f>'דוח 132'!C421</f>
        <v>0</v>
      </c>
      <c r="J421" s="63">
        <f>'דוח 132'!B421</f>
        <v>0</v>
      </c>
      <c r="K421" s="63">
        <f>'דוח 132'!A421</f>
        <v>0</v>
      </c>
    </row>
    <row r="422" spans="1:11" x14ac:dyDescent="0.2">
      <c r="A422" s="63">
        <f>'דוח 132'!K422</f>
        <v>15705</v>
      </c>
      <c r="B422" s="63">
        <f>'דוח 132'!J422</f>
        <v>21886</v>
      </c>
      <c r="C422" s="63" t="str">
        <f>'דוח 132'!I422</f>
        <v>סה"כ ממשלתי</v>
      </c>
      <c r="D422" s="63">
        <f>'דוח 132'!H422</f>
        <v>8.5845709560996202</v>
      </c>
      <c r="E422" s="63">
        <f>'דוח 132'!G422</f>
        <v>32.679449970973899</v>
      </c>
      <c r="F422" s="63">
        <f>'דוח 132'!F422</f>
        <v>32.703542519433803</v>
      </c>
      <c r="G422" s="63">
        <f>'דוח 132'!E422</f>
        <v>30</v>
      </c>
      <c r="H422" s="63">
        <f>'דוח 132'!D422</f>
        <v>40</v>
      </c>
      <c r="I422" s="63">
        <f>'דוח 132'!C422</f>
        <v>0</v>
      </c>
      <c r="J422" s="63">
        <f>'דוח 132'!B422</f>
        <v>0</v>
      </c>
      <c r="K422" s="63">
        <f>'דוח 132'!A422</f>
        <v>0</v>
      </c>
    </row>
    <row r="423" spans="1:11" x14ac:dyDescent="0.2">
      <c r="A423" s="63">
        <f>'דוח 132'!K423</f>
        <v>16144</v>
      </c>
      <c r="B423" s="63">
        <f>'דוח 132'!J423</f>
        <v>21886</v>
      </c>
      <c r="C423" s="63" t="str">
        <f>'דוח 132'!I423</f>
        <v>סך חשיפת מט"ח</v>
      </c>
      <c r="D423" s="63">
        <f>'דוח 132'!H423</f>
        <v>1.0925125676952498</v>
      </c>
      <c r="E423" s="63">
        <f>'דוח 132'!G423</f>
        <v>17.442996811953801</v>
      </c>
      <c r="F423" s="63">
        <f>'דוח 132'!F423</f>
        <v>17.473299783404304</v>
      </c>
      <c r="G423" s="63">
        <f>'דוח 132'!E423</f>
        <v>0</v>
      </c>
      <c r="H423" s="63">
        <f>'דוח 132'!D423</f>
        <v>0</v>
      </c>
      <c r="I423" s="63">
        <f>'דוח 132'!C423</f>
        <v>0</v>
      </c>
      <c r="J423" s="63">
        <f>'דוח 132'!B423</f>
        <v>0</v>
      </c>
      <c r="K423" s="63">
        <f>'דוח 132'!A423</f>
        <v>0</v>
      </c>
    </row>
    <row r="424" spans="1:11" x14ac:dyDescent="0.2">
      <c r="A424" s="63">
        <f>'דוח 132'!K424</f>
        <v>12755</v>
      </c>
      <c r="B424" s="63">
        <f>'דוח 132'!J424</f>
        <v>21886</v>
      </c>
      <c r="C424" s="63" t="str">
        <f>'דוח 132'!I424</f>
        <v xml:space="preserve">נזילות מט"ח </v>
      </c>
      <c r="D424" s="63">
        <f>'דוח 132'!H424</f>
        <v>0</v>
      </c>
      <c r="E424" s="63">
        <f>'דוח 132'!G424</f>
        <v>0.36233237199618606</v>
      </c>
      <c r="F424" s="63">
        <f>'דוח 132'!F424</f>
        <v>0.361140188559812</v>
      </c>
      <c r="G424" s="63">
        <f>'דוח 132'!E424</f>
        <v>0</v>
      </c>
      <c r="H424" s="63">
        <f>'דוח 132'!D424</f>
        <v>0</v>
      </c>
      <c r="I424" s="63">
        <f>'דוח 132'!C424</f>
        <v>0</v>
      </c>
      <c r="J424" s="63">
        <f>'דוח 132'!B424</f>
        <v>0</v>
      </c>
      <c r="K424" s="63">
        <f>'דוח 132'!A424</f>
        <v>0</v>
      </c>
    </row>
    <row r="425" spans="1:11" x14ac:dyDescent="0.2">
      <c r="A425" s="63">
        <f>'דוח 132'!K425</f>
        <v>12359</v>
      </c>
      <c r="B425" s="63">
        <f>'דוח 132'!J425</f>
        <v>21886</v>
      </c>
      <c r="C425" s="63" t="str">
        <f>'דוח 132'!I425</f>
        <v xml:space="preserve">קונצרני לא סחיר צמוד מדד </v>
      </c>
      <c r="D425" s="63">
        <f>'דוח 132'!H425</f>
        <v>2.77</v>
      </c>
      <c r="E425" s="63">
        <f>'דוח 132'!G425</f>
        <v>9.0798548182476499E-2</v>
      </c>
      <c r="F425" s="63">
        <f>'דוח 132'!F425</f>
        <v>9.1376551525950797E-2</v>
      </c>
      <c r="G425" s="63">
        <f>'דוח 132'!E425</f>
        <v>0</v>
      </c>
      <c r="H425" s="63">
        <f>'דוח 132'!D425</f>
        <v>0</v>
      </c>
      <c r="I425" s="63">
        <f>'דוח 132'!C425</f>
        <v>0</v>
      </c>
      <c r="J425" s="63">
        <f>'דוח 132'!B425</f>
        <v>0</v>
      </c>
      <c r="K425" s="63">
        <f>'דוח 132'!A425</f>
        <v>0</v>
      </c>
    </row>
    <row r="426" spans="1:11" x14ac:dyDescent="0.2">
      <c r="A426" s="63">
        <f>'דוח 132'!K426</f>
        <v>0</v>
      </c>
      <c r="B426" s="63">
        <f>'דוח 132'!J426</f>
        <v>0</v>
      </c>
      <c r="C426" s="63">
        <f>'דוח 132'!I426</f>
        <v>0</v>
      </c>
      <c r="D426" s="63">
        <f>'דוח 132'!H426</f>
        <v>0</v>
      </c>
      <c r="E426" s="63">
        <f>'דוח 132'!G426</f>
        <v>0</v>
      </c>
      <c r="F426" s="63">
        <f>'דוח 132'!F426</f>
        <v>0</v>
      </c>
      <c r="G426" s="63">
        <f>'דוח 132'!E426</f>
        <v>0</v>
      </c>
      <c r="H426" s="63">
        <f>'דוח 132'!D426</f>
        <v>0</v>
      </c>
      <c r="I426" s="63">
        <f>'דוח 132'!C426</f>
        <v>0</v>
      </c>
      <c r="J426" s="63">
        <f>'דוח 132'!B426</f>
        <v>0</v>
      </c>
      <c r="K426" s="63">
        <f>'דוח 132'!A426</f>
        <v>0</v>
      </c>
    </row>
    <row r="427" spans="1:11" x14ac:dyDescent="0.2">
      <c r="A427" s="63" t="str">
        <f>'דוח 132'!K427</f>
        <v>קוד קבוצה</v>
      </c>
      <c r="B427" s="63" t="str">
        <f>'דוח 132'!J427</f>
        <v>קוד קופה</v>
      </c>
      <c r="C427" s="63">
        <f>'דוח 132'!I427</f>
        <v>0</v>
      </c>
      <c r="D427" s="63" t="str">
        <f>'דוח 132'!H427</f>
        <v>21894  פסגות פנסיה כללית לבני 50 ומטה</v>
      </c>
      <c r="E427" s="63">
        <f>'דוח 132'!G427</f>
        <v>0</v>
      </c>
      <c r="F427" s="63">
        <f>'דוח 132'!F427</f>
        <v>0</v>
      </c>
      <c r="G427" s="63">
        <f>'דוח 132'!E427</f>
        <v>0</v>
      </c>
      <c r="H427" s="63">
        <f>'דוח 132'!D427</f>
        <v>0</v>
      </c>
      <c r="I427" s="63">
        <f>'דוח 132'!C427</f>
        <v>0</v>
      </c>
      <c r="J427" s="63">
        <f>'דוח 132'!B427</f>
        <v>0</v>
      </c>
      <c r="K427" s="63">
        <f>'דוח 132'!A427</f>
        <v>0</v>
      </c>
    </row>
    <row r="428" spans="1:11" x14ac:dyDescent="0.2">
      <c r="A428" s="63">
        <f>'דוח 132'!K428</f>
        <v>0</v>
      </c>
      <c r="B428" s="63">
        <f>'דוח 132'!J428</f>
        <v>0</v>
      </c>
      <c r="C428" s="63">
        <f>'דוח 132'!I428</f>
        <v>0</v>
      </c>
      <c r="D428" s="63">
        <f>'דוח 132'!H428</f>
        <v>0</v>
      </c>
      <c r="E428" s="63">
        <f>'דוח 132'!G428</f>
        <v>0</v>
      </c>
      <c r="F428" s="63" t="str">
        <f>'דוח 132'!F428</f>
        <v>שווי קופה באשח  26,981.73</v>
      </c>
      <c r="G428" s="63">
        <f>'דוח 132'!E428</f>
        <v>0</v>
      </c>
      <c r="H428" s="63">
        <f>'דוח 132'!D428</f>
        <v>0</v>
      </c>
      <c r="I428" s="63">
        <f>'דוח 132'!C428</f>
        <v>0</v>
      </c>
      <c r="J428" s="63">
        <f>'דוח 132'!B428</f>
        <v>0</v>
      </c>
      <c r="K428" s="63">
        <f>'דוח 132'!A428</f>
        <v>0</v>
      </c>
    </row>
    <row r="429" spans="1:11" x14ac:dyDescent="0.2">
      <c r="A429" s="63">
        <f>'דוח 132'!K429</f>
        <v>0</v>
      </c>
      <c r="B429" s="63">
        <f>'דוח 132'!J429</f>
        <v>0</v>
      </c>
      <c r="C429" s="63" t="str">
        <f>'דוח 132'!I429</f>
        <v>תאור קבוצה</v>
      </c>
      <c r="D429" s="63" t="str">
        <f>'דוח 132'!H429</f>
        <v>מח"מ</v>
      </c>
      <c r="E429" s="63" t="str">
        <f>'דוח 132'!G429</f>
        <v>חשיפה</v>
      </c>
      <c r="F429" s="63" t="str">
        <f>'דוח 132'!F429</f>
        <v>חשיפה</v>
      </c>
      <c r="G429" s="63">
        <f>'דוח 132'!E429</f>
        <v>0</v>
      </c>
      <c r="H429" s="63" t="str">
        <f>'דוח 132'!D429</f>
        <v>חשיפה</v>
      </c>
      <c r="I429" s="63">
        <f>'דוח 132'!C429</f>
        <v>0</v>
      </c>
      <c r="J429" s="63" t="str">
        <f>'דוח 132'!B429</f>
        <v>מח"מ</v>
      </c>
      <c r="K429" s="63">
        <f>'דוח 132'!A429</f>
        <v>0</v>
      </c>
    </row>
    <row r="430" spans="1:11" x14ac:dyDescent="0.2">
      <c r="A430" s="63">
        <f>'דוח 132'!K430</f>
        <v>0</v>
      </c>
      <c r="B430" s="63">
        <f>'דוח 132'!J430</f>
        <v>0</v>
      </c>
      <c r="C430" s="63">
        <f>'דוח 132'!I430</f>
        <v>0</v>
      </c>
      <c r="D430" s="63">
        <f>'דוח 132'!H430</f>
        <v>0</v>
      </c>
      <c r="E430" s="63" t="str">
        <f>'דוח 132'!G430</f>
        <v>30/12/18</v>
      </c>
      <c r="F430" s="63" t="str">
        <f>'דוח 132'!F430</f>
        <v>31/12/18</v>
      </c>
      <c r="G430" s="63" t="str">
        <f>'דוח 132'!E430</f>
        <v>מינ'</v>
      </c>
      <c r="H430" s="63" t="str">
        <f>'דוח 132'!D430</f>
        <v>מקס'</v>
      </c>
      <c r="I430" s="63" t="str">
        <f>'דוח 132'!C430</f>
        <v>מינ'</v>
      </c>
      <c r="J430" s="63" t="str">
        <f>'דוח 132'!B430</f>
        <v>מקס'</v>
      </c>
      <c r="K430" s="63">
        <f>'דוח 132'!A430</f>
        <v>0</v>
      </c>
    </row>
    <row r="431" spans="1:11" x14ac:dyDescent="0.2">
      <c r="A431" s="63">
        <f>'דוח 132'!K431</f>
        <v>13591</v>
      </c>
      <c r="B431" s="63">
        <f>'דוח 132'!J431</f>
        <v>21894</v>
      </c>
      <c r="C431" s="63" t="str">
        <f>'דוח 132'!I431</f>
        <v xml:space="preserve">צמוד מדד (כולל מיועדות) </v>
      </c>
      <c r="D431" s="63">
        <f>'דוח 132'!H431</f>
        <v>4.433753387207469</v>
      </c>
      <c r="E431" s="63">
        <f>'דוח 132'!G431</f>
        <v>23.929537576782899</v>
      </c>
      <c r="F431" s="63">
        <f>'דוח 132'!F431</f>
        <v>23.784375789374398</v>
      </c>
      <c r="G431" s="63">
        <f>'דוח 132'!E431</f>
        <v>0</v>
      </c>
      <c r="H431" s="63">
        <f>'דוח 132'!D431</f>
        <v>0</v>
      </c>
      <c r="I431" s="63">
        <f>'דוח 132'!C431</f>
        <v>0</v>
      </c>
      <c r="J431" s="63">
        <f>'דוח 132'!B431</f>
        <v>0</v>
      </c>
      <c r="K431" s="63">
        <f>'דוח 132'!A431</f>
        <v>0</v>
      </c>
    </row>
    <row r="432" spans="1:11" x14ac:dyDescent="0.2">
      <c r="A432" s="63">
        <f>'דוח 132'!K432</f>
        <v>19967</v>
      </c>
      <c r="B432" s="63">
        <f>'דוח 132'!J432</f>
        <v>21894</v>
      </c>
      <c r="C432" s="63" t="str">
        <f>'דוח 132'!I432</f>
        <v>צמוד מדד ללא מיועדות</v>
      </c>
      <c r="D432" s="63">
        <f>'דוח 132'!H432</f>
        <v>4.433753387207469</v>
      </c>
      <c r="E432" s="63">
        <f>'דוח 132'!G432</f>
        <v>23.929537576782899</v>
      </c>
      <c r="F432" s="63">
        <f>'דוח 132'!F432</f>
        <v>23.784375789374398</v>
      </c>
      <c r="G432" s="63">
        <f>'דוח 132'!E432</f>
        <v>0</v>
      </c>
      <c r="H432" s="63">
        <f>'דוח 132'!D432</f>
        <v>0</v>
      </c>
      <c r="I432" s="63">
        <f>'דוח 132'!C432</f>
        <v>3.5</v>
      </c>
      <c r="J432" s="63">
        <f>'דוח 132'!B432</f>
        <v>6</v>
      </c>
      <c r="K432" s="63">
        <f>'דוח 132'!A432</f>
        <v>0</v>
      </c>
    </row>
    <row r="433" spans="1:11" x14ac:dyDescent="0.2">
      <c r="A433" s="63">
        <f>'דוח 132'!K433</f>
        <v>15744</v>
      </c>
      <c r="B433" s="63">
        <f>'דוח 132'!J433</f>
        <v>21894</v>
      </c>
      <c r="C433" s="63" t="str">
        <f>'דוח 132'!I433</f>
        <v xml:space="preserve">סה"כ ממשלתי צמוד מדד כולל מיועדות </v>
      </c>
      <c r="D433" s="63">
        <f>'דוח 132'!H433</f>
        <v>10.341096144207199</v>
      </c>
      <c r="E433" s="63">
        <f>'דוח 132'!G433</f>
        <v>2.5064060964897301</v>
      </c>
      <c r="F433" s="63">
        <f>'דוח 132'!F433</f>
        <v>2.49202869689059</v>
      </c>
      <c r="G433" s="63">
        <f>'דוח 132'!E433</f>
        <v>0</v>
      </c>
      <c r="H433" s="63">
        <f>'דוח 132'!D433</f>
        <v>0</v>
      </c>
      <c r="I433" s="63">
        <f>'דוח 132'!C433</f>
        <v>0</v>
      </c>
      <c r="J433" s="63">
        <f>'דוח 132'!B433</f>
        <v>0</v>
      </c>
      <c r="K433" s="63">
        <f>'דוח 132'!A433</f>
        <v>0</v>
      </c>
    </row>
    <row r="434" spans="1:11" x14ac:dyDescent="0.2">
      <c r="A434" s="63">
        <f>'דוח 132'!K434</f>
        <v>13462</v>
      </c>
      <c r="B434" s="63">
        <f>'דוח 132'!J434</f>
        <v>21894</v>
      </c>
      <c r="C434" s="63" t="str">
        <f>'דוח 132'!I434</f>
        <v xml:space="preserve">קונצרני סחיר צמוד מדד </v>
      </c>
      <c r="D434" s="63">
        <f>'דוח 132'!H434</f>
        <v>3.7359859815402703</v>
      </c>
      <c r="E434" s="63">
        <f>'דוח 132'!G434</f>
        <v>21.265607757244798</v>
      </c>
      <c r="F434" s="63">
        <f>'דוח 132'!F434</f>
        <v>21.135129598816398</v>
      </c>
      <c r="G434" s="63">
        <f>'דוח 132'!E434</f>
        <v>0</v>
      </c>
      <c r="H434" s="63">
        <f>'דוח 132'!D434</f>
        <v>0</v>
      </c>
      <c r="I434" s="63">
        <f>'דוח 132'!C434</f>
        <v>0</v>
      </c>
      <c r="J434" s="63">
        <f>'דוח 132'!B434</f>
        <v>0</v>
      </c>
      <c r="K434" s="63">
        <f>'דוח 132'!A434</f>
        <v>0</v>
      </c>
    </row>
    <row r="435" spans="1:11" x14ac:dyDescent="0.2">
      <c r="A435" s="63">
        <f>'דוח 132'!K435</f>
        <v>15544</v>
      </c>
      <c r="B435" s="63">
        <f>'דוח 132'!J435</f>
        <v>21894</v>
      </c>
      <c r="C435" s="63" t="str">
        <f>'דוח 132'!I435</f>
        <v>הלוואה צמוד מדד</v>
      </c>
      <c r="D435" s="63">
        <f>'דוח 132'!H435</f>
        <v>0</v>
      </c>
      <c r="E435" s="63">
        <f>'דוח 132'!G435</f>
        <v>0</v>
      </c>
      <c r="F435" s="63">
        <f>'דוח 132'!F435</f>
        <v>0</v>
      </c>
      <c r="G435" s="63">
        <f>'דוח 132'!E435</f>
        <v>0</v>
      </c>
      <c r="H435" s="63">
        <f>'דוח 132'!D435</f>
        <v>0</v>
      </c>
      <c r="I435" s="63">
        <f>'דוח 132'!C435</f>
        <v>0</v>
      </c>
      <c r="J435" s="63">
        <f>'דוח 132'!B435</f>
        <v>0</v>
      </c>
      <c r="K435" s="63">
        <f>'דוח 132'!A435</f>
        <v>0</v>
      </c>
    </row>
    <row r="436" spans="1:11" x14ac:dyDescent="0.2">
      <c r="A436" s="63">
        <f>'דוח 132'!K436</f>
        <v>12978</v>
      </c>
      <c r="B436" s="63">
        <f>'דוח 132'!J436</f>
        <v>21894</v>
      </c>
      <c r="C436" s="63" t="str">
        <f>'דוח 132'!I436</f>
        <v xml:space="preserve">פקדונות לא סחירים </v>
      </c>
      <c r="D436" s="63">
        <f>'דוח 132'!H436</f>
        <v>4.6000000000000005</v>
      </c>
      <c r="E436" s="63">
        <f>'דוח 132'!G436</f>
        <v>0.15752372304842802</v>
      </c>
      <c r="F436" s="63">
        <f>'דוח 132'!F436</f>
        <v>0.15721749366746102</v>
      </c>
      <c r="G436" s="63">
        <f>'דוח 132'!E436</f>
        <v>0</v>
      </c>
      <c r="H436" s="63">
        <f>'דוח 132'!D436</f>
        <v>0</v>
      </c>
      <c r="I436" s="63">
        <f>'דוח 132'!C436</f>
        <v>0</v>
      </c>
      <c r="J436" s="63">
        <f>'דוח 132'!B436</f>
        <v>0</v>
      </c>
      <c r="K436" s="63">
        <f>'דוח 132'!A436</f>
        <v>0</v>
      </c>
    </row>
    <row r="437" spans="1:11" x14ac:dyDescent="0.2">
      <c r="A437" s="63">
        <f>'דוח 132'!K437</f>
        <v>17726</v>
      </c>
      <c r="B437" s="63">
        <f>'דוח 132'!J437</f>
        <v>21894</v>
      </c>
      <c r="C437" s="63" t="str">
        <f>'דוח 132'!I437</f>
        <v>לא צמוד כולל נזילות</v>
      </c>
      <c r="D437" s="63">
        <f>'דוח 132'!H437</f>
        <v>2.9694120043666001</v>
      </c>
      <c r="E437" s="63">
        <f>'דוח 132'!G437</f>
        <v>25.703157324506297</v>
      </c>
      <c r="F437" s="63">
        <f>'דוח 132'!F437</f>
        <v>25.944185909957596</v>
      </c>
      <c r="G437" s="63">
        <f>'דוח 132'!E437</f>
        <v>0</v>
      </c>
      <c r="H437" s="63">
        <f>'דוח 132'!D437</f>
        <v>0</v>
      </c>
      <c r="I437" s="63">
        <f>'דוח 132'!C437</f>
        <v>2.5</v>
      </c>
      <c r="J437" s="63">
        <f>'דוח 132'!B437</f>
        <v>5</v>
      </c>
      <c r="K437" s="63">
        <f>'דוח 132'!A437</f>
        <v>0</v>
      </c>
    </row>
    <row r="438" spans="1:11" x14ac:dyDescent="0.2">
      <c r="A438" s="63">
        <f>'דוח 132'!K438</f>
        <v>17727</v>
      </c>
      <c r="B438" s="63">
        <f>'דוח 132'!J438</f>
        <v>21894</v>
      </c>
      <c r="C438" s="63" t="str">
        <f>'דוח 132'!I438</f>
        <v>עו"ש ש"ח</v>
      </c>
      <c r="D438" s="63">
        <f>'דוח 132'!H438</f>
        <v>0</v>
      </c>
      <c r="E438" s="63">
        <f>'דוח 132'!G438</f>
        <v>6.1784296382950794</v>
      </c>
      <c r="F438" s="63">
        <f>'דוח 132'!F438</f>
        <v>6.5568548998708396</v>
      </c>
      <c r="G438" s="63">
        <f>'דוח 132'!E438</f>
        <v>0</v>
      </c>
      <c r="H438" s="63">
        <f>'דוח 132'!D438</f>
        <v>0</v>
      </c>
      <c r="I438" s="63">
        <f>'דוח 132'!C438</f>
        <v>0</v>
      </c>
      <c r="J438" s="63">
        <f>'דוח 132'!B438</f>
        <v>0</v>
      </c>
      <c r="K438" s="63">
        <f>'דוח 132'!A438</f>
        <v>0</v>
      </c>
    </row>
    <row r="439" spans="1:11" x14ac:dyDescent="0.2">
      <c r="A439" s="63">
        <f>'דוח 132'!K439</f>
        <v>13592</v>
      </c>
      <c r="B439" s="63">
        <f>'דוח 132'!J439</f>
        <v>21894</v>
      </c>
      <c r="C439" s="63" t="str">
        <f>'דוח 132'!I439</f>
        <v xml:space="preserve">לא צמוד - לא כולל נזילות </v>
      </c>
      <c r="D439" s="63">
        <f>'דוח 132'!H439</f>
        <v>3.97367626541608</v>
      </c>
      <c r="E439" s="63">
        <f>'דוח 132'!G439</f>
        <v>19.524727686211197</v>
      </c>
      <c r="F439" s="63">
        <f>'דוח 132'!F439</f>
        <v>19.387331010086697</v>
      </c>
      <c r="G439" s="63">
        <f>'דוח 132'!E439</f>
        <v>0</v>
      </c>
      <c r="H439" s="63">
        <f>'דוח 132'!D439</f>
        <v>0</v>
      </c>
      <c r="I439" s="63">
        <f>'דוח 132'!C439</f>
        <v>0</v>
      </c>
      <c r="J439" s="63">
        <f>'דוח 132'!B439</f>
        <v>0</v>
      </c>
      <c r="K439" s="63">
        <f>'דוח 132'!A439</f>
        <v>0</v>
      </c>
    </row>
    <row r="440" spans="1:11" x14ac:dyDescent="0.2">
      <c r="A440" s="63">
        <f>'דוח 132'!K440</f>
        <v>11566</v>
      </c>
      <c r="B440" s="63">
        <f>'דוח 132'!J440</f>
        <v>21894</v>
      </c>
      <c r="C440" s="63" t="str">
        <f>'דוח 132'!I440</f>
        <v>מק"מ</v>
      </c>
      <c r="D440" s="63">
        <f>'דוח 132'!H440</f>
        <v>0.57372221495422093</v>
      </c>
      <c r="E440" s="63">
        <f>'דוח 132'!G440</f>
        <v>4.3952210719566995</v>
      </c>
      <c r="F440" s="63">
        <f>'דוח 132'!F440</f>
        <v>4.3721302539952491</v>
      </c>
      <c r="G440" s="63">
        <f>'דוח 132'!E440</f>
        <v>0</v>
      </c>
      <c r="H440" s="63">
        <f>'דוח 132'!D440</f>
        <v>0</v>
      </c>
      <c r="I440" s="63">
        <f>'דוח 132'!C440</f>
        <v>0</v>
      </c>
      <c r="J440" s="63">
        <f>'דוח 132'!B440</f>
        <v>0</v>
      </c>
      <c r="K440" s="63">
        <f>'דוח 132'!A440</f>
        <v>0</v>
      </c>
    </row>
    <row r="441" spans="1:11" x14ac:dyDescent="0.2">
      <c r="A441" s="63">
        <f>'דוח 132'!K441</f>
        <v>13419</v>
      </c>
      <c r="B441" s="63">
        <f>'דוח 132'!J441</f>
        <v>21894</v>
      </c>
      <c r="C441" s="63" t="str">
        <f>'דוח 132'!I441</f>
        <v>ממשלתי  לא צמוד (שחר)</v>
      </c>
      <c r="D441" s="63">
        <f>'דוח 132'!H441</f>
        <v>5.4735535016364096</v>
      </c>
      <c r="E441" s="63">
        <f>'דוח 132'!G441</f>
        <v>9.7943399147837287</v>
      </c>
      <c r="F441" s="63">
        <f>'דוח 132'!F441</f>
        <v>9.7340703453227189</v>
      </c>
      <c r="G441" s="63">
        <f>'דוח 132'!E441</f>
        <v>0</v>
      </c>
      <c r="H441" s="63">
        <f>'דוח 132'!D441</f>
        <v>0</v>
      </c>
      <c r="I441" s="63">
        <f>'דוח 132'!C441</f>
        <v>0</v>
      </c>
      <c r="J441" s="63">
        <f>'דוח 132'!B441</f>
        <v>0</v>
      </c>
      <c r="K441" s="63">
        <f>'דוח 132'!A441</f>
        <v>0</v>
      </c>
    </row>
    <row r="442" spans="1:11" x14ac:dyDescent="0.2">
      <c r="A442" s="63">
        <f>'דוח 132'!K442</f>
        <v>11568</v>
      </c>
      <c r="B442" s="63">
        <f>'דוח 132'!J442</f>
        <v>21894</v>
      </c>
      <c r="C442" s="63" t="str">
        <f>'דוח 132'!I442</f>
        <v>אג"ח ממשלתי לא צמוד ריבית משתנה-"גילון"</v>
      </c>
      <c r="D442" s="63">
        <f>'דוח 132'!H442</f>
        <v>0</v>
      </c>
      <c r="E442" s="63">
        <f>'דוח 132'!G442</f>
        <v>0</v>
      </c>
      <c r="F442" s="63">
        <f>'דוח 132'!F442</f>
        <v>0</v>
      </c>
      <c r="G442" s="63">
        <f>'דוח 132'!E442</f>
        <v>0</v>
      </c>
      <c r="H442" s="63">
        <f>'דוח 132'!D442</f>
        <v>0</v>
      </c>
      <c r="I442" s="63">
        <f>'דוח 132'!C442</f>
        <v>0</v>
      </c>
      <c r="J442" s="63">
        <f>'דוח 132'!B442</f>
        <v>0</v>
      </c>
      <c r="K442" s="63">
        <f>'דוח 132'!A442</f>
        <v>0</v>
      </c>
    </row>
    <row r="443" spans="1:11" x14ac:dyDescent="0.2">
      <c r="A443" s="63">
        <f>'דוח 132'!K443</f>
        <v>12479</v>
      </c>
      <c r="B443" s="63">
        <f>'דוח 132'!J443</f>
        <v>21894</v>
      </c>
      <c r="C443" s="63" t="str">
        <f>'דוח 132'!I443</f>
        <v>קונצרני ריבית קבועה</v>
      </c>
      <c r="D443" s="63">
        <f>'דוח 132'!H443</f>
        <v>4.02410867903588</v>
      </c>
      <c r="E443" s="63">
        <f>'דוח 132'!G443</f>
        <v>5.2012317296203197</v>
      </c>
      <c r="F443" s="63">
        <f>'דוח 132'!F443</f>
        <v>5.1476768119579797</v>
      </c>
      <c r="G443" s="63">
        <f>'דוח 132'!E443</f>
        <v>0</v>
      </c>
      <c r="H443" s="63">
        <f>'דוח 132'!D443</f>
        <v>0</v>
      </c>
      <c r="I443" s="63">
        <f>'דוח 132'!C443</f>
        <v>0</v>
      </c>
      <c r="J443" s="63">
        <f>'דוח 132'!B443</f>
        <v>0</v>
      </c>
      <c r="K443" s="63">
        <f>'דוח 132'!A443</f>
        <v>0</v>
      </c>
    </row>
    <row r="444" spans="1:11" x14ac:dyDescent="0.2">
      <c r="A444" s="63">
        <f>'דוח 132'!K444</f>
        <v>12480</v>
      </c>
      <c r="B444" s="63">
        <f>'דוח 132'!J444</f>
        <v>21894</v>
      </c>
      <c r="C444" s="63" t="str">
        <f>'דוח 132'!I444</f>
        <v>קונצרני ריבית משתנה</v>
      </c>
      <c r="D444" s="63">
        <f>'דוח 132'!H444</f>
        <v>4.9908014730655994</v>
      </c>
      <c r="E444" s="63">
        <f>'דוח 132'!G444</f>
        <v>0.107696557950188</v>
      </c>
      <c r="F444" s="63">
        <f>'דוח 132'!F444</f>
        <v>0.107362128980623</v>
      </c>
      <c r="G444" s="63">
        <f>'דוח 132'!E444</f>
        <v>0</v>
      </c>
      <c r="H444" s="63">
        <f>'דוח 132'!D444</f>
        <v>0</v>
      </c>
      <c r="I444" s="63">
        <f>'דוח 132'!C444</f>
        <v>0</v>
      </c>
      <c r="J444" s="63">
        <f>'דוח 132'!B444</f>
        <v>0</v>
      </c>
      <c r="K444" s="63">
        <f>'דוח 132'!A444</f>
        <v>0</v>
      </c>
    </row>
    <row r="445" spans="1:11" x14ac:dyDescent="0.2">
      <c r="A445" s="63">
        <f>'דוח 132'!K445</f>
        <v>11578</v>
      </c>
      <c r="B445" s="63">
        <f>'דוח 132'!J445</f>
        <v>21894</v>
      </c>
      <c r="C445" s="63" t="str">
        <f>'דוח 132'!I445</f>
        <v>אג"ח לא צמוד לא סחיר (ללא עמיתים)</v>
      </c>
      <c r="D445" s="63">
        <f>'דוח 132'!H445</f>
        <v>0</v>
      </c>
      <c r="E445" s="63">
        <f>'דוח 132'!G445</f>
        <v>0</v>
      </c>
      <c r="F445" s="63">
        <f>'דוח 132'!F445</f>
        <v>0</v>
      </c>
      <c r="G445" s="63">
        <f>'דוח 132'!E445</f>
        <v>0</v>
      </c>
      <c r="H445" s="63">
        <f>'דוח 132'!D445</f>
        <v>0</v>
      </c>
      <c r="I445" s="63">
        <f>'דוח 132'!C445</f>
        <v>0</v>
      </c>
      <c r="J445" s="63">
        <f>'דוח 132'!B445</f>
        <v>0</v>
      </c>
      <c r="K445" s="63">
        <f>'דוח 132'!A445</f>
        <v>0</v>
      </c>
    </row>
    <row r="446" spans="1:11" x14ac:dyDescent="0.2">
      <c r="A446" s="63">
        <f>'דוח 132'!K446</f>
        <v>12497</v>
      </c>
      <c r="B446" s="63">
        <f>'דוח 132'!J446</f>
        <v>21894</v>
      </c>
      <c r="C446" s="63" t="str">
        <f>'דוח 132'!I446</f>
        <v>קונצרני לא סחיר ריבית משתנה (נע"מים)</v>
      </c>
      <c r="D446" s="63">
        <f>'דוח 132'!H446</f>
        <v>0</v>
      </c>
      <c r="E446" s="63">
        <f>'דוח 132'!G446</f>
        <v>0</v>
      </c>
      <c r="F446" s="63">
        <f>'דוח 132'!F446</f>
        <v>0</v>
      </c>
      <c r="G446" s="63">
        <f>'דוח 132'!E446</f>
        <v>0</v>
      </c>
      <c r="H446" s="63">
        <f>'דוח 132'!D446</f>
        <v>0</v>
      </c>
      <c r="I446" s="63">
        <f>'דוח 132'!C446</f>
        <v>0</v>
      </c>
      <c r="J446" s="63">
        <f>'דוח 132'!B446</f>
        <v>0</v>
      </c>
      <c r="K446" s="63">
        <f>'דוח 132'!A446</f>
        <v>0</v>
      </c>
    </row>
    <row r="447" spans="1:11" x14ac:dyDescent="0.2">
      <c r="A447" s="63">
        <f>'דוח 132'!K447</f>
        <v>15546</v>
      </c>
      <c r="B447" s="63">
        <f>'דוח 132'!J447</f>
        <v>21894</v>
      </c>
      <c r="C447" s="63" t="str">
        <f>'דוח 132'!I447</f>
        <v>הלוואה לא צמוד</v>
      </c>
      <c r="D447" s="63">
        <f>'דוח 132'!H447</f>
        <v>0</v>
      </c>
      <c r="E447" s="63">
        <f>'דוח 132'!G447</f>
        <v>0</v>
      </c>
      <c r="F447" s="63">
        <f>'דוח 132'!F447</f>
        <v>0</v>
      </c>
      <c r="G447" s="63">
        <f>'דוח 132'!E447</f>
        <v>0</v>
      </c>
      <c r="H447" s="63">
        <f>'דוח 132'!D447</f>
        <v>0</v>
      </c>
      <c r="I447" s="63">
        <f>'דוח 132'!C447</f>
        <v>0</v>
      </c>
      <c r="J447" s="63">
        <f>'דוח 132'!B447</f>
        <v>0</v>
      </c>
      <c r="K447" s="63">
        <f>'דוח 132'!A447</f>
        <v>0</v>
      </c>
    </row>
    <row r="448" spans="1:11" x14ac:dyDescent="0.2">
      <c r="A448" s="63">
        <f>'דוח 132'!K448</f>
        <v>12481</v>
      </c>
      <c r="B448" s="63">
        <f>'דוח 132'!J448</f>
        <v>21894</v>
      </c>
      <c r="C448" s="63" t="str">
        <f>'דוח 132'!I448</f>
        <v>הלוואות לעמיתים.</v>
      </c>
      <c r="D448" s="63">
        <f>'דוח 132'!H448</f>
        <v>0</v>
      </c>
      <c r="E448" s="63">
        <f>'דוח 132'!G448</f>
        <v>2.62384119002739E-2</v>
      </c>
      <c r="F448" s="63">
        <f>'דוח 132'!F448</f>
        <v>2.6091469830136001E-2</v>
      </c>
      <c r="G448" s="63">
        <f>'דוח 132'!E448</f>
        <v>0</v>
      </c>
      <c r="H448" s="63">
        <f>'דוח 132'!D448</f>
        <v>4</v>
      </c>
      <c r="I448" s="63">
        <f>'דוח 132'!C448</f>
        <v>0</v>
      </c>
      <c r="J448" s="63">
        <f>'דוח 132'!B448</f>
        <v>0</v>
      </c>
      <c r="K448" s="63">
        <f>'דוח 132'!A448</f>
        <v>0</v>
      </c>
    </row>
    <row r="449" spans="1:11" x14ac:dyDescent="0.2">
      <c r="A449" s="63">
        <f>'דוח 132'!K449</f>
        <v>13594</v>
      </c>
      <c r="B449" s="63">
        <f>'דוח 132'!J449</f>
        <v>21894</v>
      </c>
      <c r="C449" s="63" t="str">
        <f>'דוח 132'!I449</f>
        <v>מט"ח וצמוד מט"ח</v>
      </c>
      <c r="D449" s="63">
        <f>'דוח 132'!H449</f>
        <v>2.9015262868121199</v>
      </c>
      <c r="E449" s="63">
        <f>'דוח 132'!G449</f>
        <v>10.540341423283</v>
      </c>
      <c r="F449" s="63">
        <f>'דוח 132'!F449</f>
        <v>10.433700867386399</v>
      </c>
      <c r="G449" s="63">
        <f>'דוח 132'!E449</f>
        <v>0</v>
      </c>
      <c r="H449" s="63">
        <f>'דוח 132'!D449</f>
        <v>0</v>
      </c>
      <c r="I449" s="63">
        <f>'דוח 132'!C449</f>
        <v>0</v>
      </c>
      <c r="J449" s="63">
        <f>'דוח 132'!B449</f>
        <v>0</v>
      </c>
      <c r="K449" s="63">
        <f>'דוח 132'!A449</f>
        <v>0</v>
      </c>
    </row>
    <row r="450" spans="1:11" x14ac:dyDescent="0.2">
      <c r="A450" s="63">
        <f>'דוח 132'!K450</f>
        <v>15609</v>
      </c>
      <c r="B450" s="63">
        <f>'דוח 132'!J450</f>
        <v>21894</v>
      </c>
      <c r="C450" s="63" t="str">
        <f>'דוח 132'!I450</f>
        <v>אג"ח ממשלתי צמוד מט"ח סחיר (1022)</v>
      </c>
      <c r="D450" s="63">
        <f>'דוח 132'!H450</f>
        <v>0.31459403014521803</v>
      </c>
      <c r="E450" s="63">
        <f>'דוח 132'!G450</f>
        <v>1.3131676401175101</v>
      </c>
      <c r="F450" s="63">
        <f>'דוח 132'!F450</f>
        <v>1.29954857283426</v>
      </c>
      <c r="G450" s="63">
        <f>'דוח 132'!E450</f>
        <v>0</v>
      </c>
      <c r="H450" s="63">
        <f>'דוח 132'!D450</f>
        <v>0</v>
      </c>
      <c r="I450" s="63">
        <f>'דוח 132'!C450</f>
        <v>0</v>
      </c>
      <c r="J450" s="63">
        <f>'דוח 132'!B450</f>
        <v>0</v>
      </c>
      <c r="K450" s="63">
        <f>'דוח 132'!A450</f>
        <v>0</v>
      </c>
    </row>
    <row r="451" spans="1:11" x14ac:dyDescent="0.2">
      <c r="A451" s="63">
        <f>'דוח 132'!K451</f>
        <v>11524</v>
      </c>
      <c r="B451" s="63">
        <f>'דוח 132'!J451</f>
        <v>21894</v>
      </c>
      <c r="C451" s="63" t="str">
        <f>'דוח 132'!I451</f>
        <v xml:space="preserve"> אג"ח קונצרני בחו"ל </v>
      </c>
      <c r="D451" s="63">
        <f>'דוח 132'!H451</f>
        <v>3.3489099101594602</v>
      </c>
      <c r="E451" s="63">
        <f>'דוח 132'!G451</f>
        <v>8.672169090034151</v>
      </c>
      <c r="F451" s="63">
        <f>'דוח 132'!F451</f>
        <v>8.5806485763610105</v>
      </c>
      <c r="G451" s="63">
        <f>'דוח 132'!E451</f>
        <v>0</v>
      </c>
      <c r="H451" s="63">
        <f>'דוח 132'!D451</f>
        <v>0</v>
      </c>
      <c r="I451" s="63">
        <f>'דוח 132'!C451</f>
        <v>0</v>
      </c>
      <c r="J451" s="63">
        <f>'דוח 132'!B451</f>
        <v>0</v>
      </c>
      <c r="K451" s="63">
        <f>'דוח 132'!A451</f>
        <v>0</v>
      </c>
    </row>
    <row r="452" spans="1:11" x14ac:dyDescent="0.2">
      <c r="A452" s="63">
        <f>'דוח 132'!K452</f>
        <v>15745</v>
      </c>
      <c r="B452" s="63">
        <f>'דוח 132'!J452</f>
        <v>21894</v>
      </c>
      <c r="C452" s="63" t="str">
        <f>'דוח 132'!I452</f>
        <v>סה"כ קונצרני צמוד מט"ח</v>
      </c>
      <c r="D452" s="63">
        <f>'דוח 132'!H452</f>
        <v>4.2621104970798793</v>
      </c>
      <c r="E452" s="63">
        <f>'דוח 132'!G452</f>
        <v>0.26411803311612503</v>
      </c>
      <c r="F452" s="63">
        <f>'דוח 132'!F452</f>
        <v>0.26489413175964999</v>
      </c>
      <c r="G452" s="63">
        <f>'דוח 132'!E452</f>
        <v>0</v>
      </c>
      <c r="H452" s="63">
        <f>'דוח 132'!D452</f>
        <v>0</v>
      </c>
      <c r="I452" s="63">
        <f>'דוח 132'!C452</f>
        <v>0</v>
      </c>
      <c r="J452" s="63">
        <f>'דוח 132'!B452</f>
        <v>0</v>
      </c>
      <c r="K452" s="63">
        <f>'דוח 132'!A452</f>
        <v>0</v>
      </c>
    </row>
    <row r="453" spans="1:11" x14ac:dyDescent="0.2">
      <c r="A453" s="63">
        <f>'דוח 132'!K453</f>
        <v>15545</v>
      </c>
      <c r="B453" s="63">
        <f>'דוח 132'!J453</f>
        <v>21894</v>
      </c>
      <c r="C453" s="63" t="str">
        <f>'דוח 132'!I453</f>
        <v>הלוואה צמוד מט"ח</v>
      </c>
      <c r="D453" s="63">
        <f>'דוח 132'!H453</f>
        <v>0</v>
      </c>
      <c r="E453" s="63">
        <f>'דוח 132'!G453</f>
        <v>0</v>
      </c>
      <c r="F453" s="63">
        <f>'דוח 132'!F453</f>
        <v>0</v>
      </c>
      <c r="G453" s="63">
        <f>'דוח 132'!E453</f>
        <v>0</v>
      </c>
      <c r="H453" s="63">
        <f>'דוח 132'!D453</f>
        <v>0</v>
      </c>
      <c r="I453" s="63">
        <f>'דוח 132'!C453</f>
        <v>0</v>
      </c>
      <c r="J453" s="63">
        <f>'דוח 132'!B453</f>
        <v>0</v>
      </c>
      <c r="K453" s="63">
        <f>'דוח 132'!A453</f>
        <v>0</v>
      </c>
    </row>
    <row r="454" spans="1:11" x14ac:dyDescent="0.2">
      <c r="A454" s="63">
        <f>'דוח 132'!K454</f>
        <v>13595</v>
      </c>
      <c r="B454" s="63">
        <f>'דוח 132'!J454</f>
        <v>21894</v>
      </c>
      <c r="C454" s="63" t="str">
        <f>'דוח 132'!I454</f>
        <v>סה"כ מניות והמירים</v>
      </c>
      <c r="D454" s="63">
        <f>'דוח 132'!H454</f>
        <v>0</v>
      </c>
      <c r="E454" s="63">
        <f>'דוח 132'!G454</f>
        <v>39.826963675427798</v>
      </c>
      <c r="F454" s="63">
        <f>'דוח 132'!F454</f>
        <v>39.837737433281596</v>
      </c>
      <c r="G454" s="63">
        <f>'דוח 132'!E454</f>
        <v>0</v>
      </c>
      <c r="H454" s="63">
        <f>'דוח 132'!D454</f>
        <v>0</v>
      </c>
      <c r="I454" s="63">
        <f>'דוח 132'!C454</f>
        <v>0</v>
      </c>
      <c r="J454" s="63">
        <f>'דוח 132'!B454</f>
        <v>0</v>
      </c>
      <c r="K454" s="63">
        <f>'דוח 132'!A454</f>
        <v>0</v>
      </c>
    </row>
    <row r="455" spans="1:11" x14ac:dyDescent="0.2">
      <c r="A455" s="63">
        <f>'דוח 132'!K455</f>
        <v>15610</v>
      </c>
      <c r="B455" s="63">
        <f>'דוח 132'!J455</f>
        <v>21894</v>
      </c>
      <c r="C455" s="63" t="str">
        <f>'דוח 132'!I455</f>
        <v>נגזרים מתוך מניות והמירים</v>
      </c>
      <c r="D455" s="63">
        <f>'דוח 132'!H455</f>
        <v>0</v>
      </c>
      <c r="E455" s="63">
        <f>'דוח 132'!G455</f>
        <v>0</v>
      </c>
      <c r="F455" s="63">
        <f>'דוח 132'!F455</f>
        <v>0</v>
      </c>
      <c r="G455" s="63">
        <f>'דוח 132'!E455</f>
        <v>0</v>
      </c>
      <c r="H455" s="63">
        <f>'דוח 132'!D455</f>
        <v>0</v>
      </c>
      <c r="I455" s="63">
        <f>'דוח 132'!C455</f>
        <v>0</v>
      </c>
      <c r="J455" s="63">
        <f>'דוח 132'!B455</f>
        <v>0</v>
      </c>
      <c r="K455" s="63">
        <f>'דוח 132'!A455</f>
        <v>0</v>
      </c>
    </row>
    <row r="456" spans="1:11" x14ac:dyDescent="0.2">
      <c r="A456" s="63">
        <f>'דוח 132'!K456</f>
        <v>15611</v>
      </c>
      <c r="B456" s="63">
        <f>'דוח 132'!J456</f>
        <v>21894</v>
      </c>
      <c r="C456" s="63" t="str">
        <f>'דוח 132'!I456</f>
        <v>מניות והמירים בארץ</v>
      </c>
      <c r="D456" s="63">
        <f>'דוח 132'!H456</f>
        <v>0</v>
      </c>
      <c r="E456" s="63">
        <f>'דוח 132'!G456</f>
        <v>16.0801497933926</v>
      </c>
      <c r="F456" s="63">
        <f>'דוח 132'!F456</f>
        <v>16.097087379446801</v>
      </c>
      <c r="G456" s="63">
        <f>'דוח 132'!E456</f>
        <v>0</v>
      </c>
      <c r="H456" s="63">
        <f>'דוח 132'!D456</f>
        <v>0</v>
      </c>
      <c r="I456" s="63">
        <f>'דוח 132'!C456</f>
        <v>0</v>
      </c>
      <c r="J456" s="63">
        <f>'דוח 132'!B456</f>
        <v>0</v>
      </c>
      <c r="K456" s="63">
        <f>'דוח 132'!A456</f>
        <v>0</v>
      </c>
    </row>
    <row r="457" spans="1:11" x14ac:dyDescent="0.2">
      <c r="A457" s="63">
        <f>'דוח 132'!K457</f>
        <v>15608</v>
      </c>
      <c r="B457" s="63">
        <f>'דוח 132'!J457</f>
        <v>21894</v>
      </c>
      <c r="C457" s="63" t="str">
        <f>'דוח 132'!I457</f>
        <v>מניות חו"ל</v>
      </c>
      <c r="D457" s="63">
        <f>'דוח 132'!H457</f>
        <v>0</v>
      </c>
      <c r="E457" s="63">
        <f>'דוח 132'!G457</f>
        <v>23.746813882035099</v>
      </c>
      <c r="F457" s="63">
        <f>'דוח 132'!F457</f>
        <v>23.740650053834802</v>
      </c>
      <c r="G457" s="63">
        <f>'דוח 132'!E457</f>
        <v>0</v>
      </c>
      <c r="H457" s="63">
        <f>'דוח 132'!D457</f>
        <v>0</v>
      </c>
      <c r="I457" s="63">
        <f>'דוח 132'!C457</f>
        <v>0</v>
      </c>
      <c r="J457" s="63">
        <f>'דוח 132'!B457</f>
        <v>0</v>
      </c>
      <c r="K457" s="63">
        <f>'דוח 132'!A457</f>
        <v>0</v>
      </c>
    </row>
    <row r="458" spans="1:11" x14ac:dyDescent="0.2">
      <c r="A458" s="63">
        <f>'דוח 132'!K458</f>
        <v>15584</v>
      </c>
      <c r="B458" s="63">
        <f>'דוח 132'!J458</f>
        <v>21894</v>
      </c>
      <c r="C458" s="63" t="str">
        <f>'דוח 132'!I458</f>
        <v>נכסים אלטרנטיביים</v>
      </c>
      <c r="D458" s="63">
        <f>'דוח 132'!H458</f>
        <v>0</v>
      </c>
      <c r="E458" s="63">
        <f>'דוח 132'!G458</f>
        <v>0</v>
      </c>
      <c r="F458" s="63">
        <f>'דוח 132'!F458</f>
        <v>0</v>
      </c>
      <c r="G458" s="63">
        <f>'דוח 132'!E458</f>
        <v>0</v>
      </c>
      <c r="H458" s="63">
        <f>'דוח 132'!D458</f>
        <v>0</v>
      </c>
      <c r="I458" s="63">
        <f>'דוח 132'!C458</f>
        <v>0</v>
      </c>
      <c r="J458" s="63">
        <f>'דוח 132'!B458</f>
        <v>0</v>
      </c>
      <c r="K458" s="63">
        <f>'דוח 132'!A458</f>
        <v>0</v>
      </c>
    </row>
    <row r="459" spans="1:11" x14ac:dyDescent="0.2">
      <c r="A459" s="63">
        <f>'דוח 132'!K459</f>
        <v>17728</v>
      </c>
      <c r="B459" s="63">
        <f>'דוח 132'!J459</f>
        <v>21894</v>
      </c>
      <c r="C459" s="63" t="str">
        <f>'דוח 132'!I459</f>
        <v>נכסי נדל"ן</v>
      </c>
      <c r="D459" s="63">
        <f>'דוח 132'!H459</f>
        <v>0</v>
      </c>
      <c r="E459" s="63">
        <f>'דוח 132'!G459</f>
        <v>0</v>
      </c>
      <c r="F459" s="63">
        <f>'דוח 132'!F459</f>
        <v>0</v>
      </c>
      <c r="G459" s="63">
        <f>'דוח 132'!E459</f>
        <v>0</v>
      </c>
      <c r="H459" s="63">
        <f>'דוח 132'!D459</f>
        <v>0</v>
      </c>
      <c r="I459" s="63">
        <f>'דוח 132'!C459</f>
        <v>0</v>
      </c>
      <c r="J459" s="63">
        <f>'דוח 132'!B459</f>
        <v>0</v>
      </c>
      <c r="K459" s="63">
        <f>'דוח 132'!A459</f>
        <v>0</v>
      </c>
    </row>
    <row r="460" spans="1:11" x14ac:dyDescent="0.2">
      <c r="A460" s="63">
        <f>'דוח 132'!K460</f>
        <v>15624</v>
      </c>
      <c r="B460" s="63">
        <f>'דוח 132'!J460</f>
        <v>21894</v>
      </c>
      <c r="C460" s="63" t="str">
        <f>'דוח 132'!I460</f>
        <v>נגזרים מתוך חשיפת מט"ח</v>
      </c>
      <c r="D460" s="63">
        <f>'דוח 132'!H460</f>
        <v>0</v>
      </c>
      <c r="E460" s="63">
        <f>'דוח 132'!G460</f>
        <v>-10.583327674408199</v>
      </c>
      <c r="F460" s="63">
        <f>'דוח 132'!F460</f>
        <v>-10.458625065890999</v>
      </c>
      <c r="G460" s="63">
        <f>'דוח 132'!E460</f>
        <v>0</v>
      </c>
      <c r="H460" s="63">
        <f>'דוח 132'!D460</f>
        <v>0</v>
      </c>
      <c r="I460" s="63">
        <f>'דוח 132'!C460</f>
        <v>0</v>
      </c>
      <c r="J460" s="63">
        <f>'דוח 132'!B460</f>
        <v>0</v>
      </c>
      <c r="K460" s="63">
        <f>'דוח 132'!A460</f>
        <v>0</v>
      </c>
    </row>
    <row r="461" spans="1:11" x14ac:dyDescent="0.2">
      <c r="A461" s="63">
        <f>'דוח 132'!K461</f>
        <v>15644</v>
      </c>
      <c r="B461" s="63">
        <f>'דוח 132'!J461</f>
        <v>21894</v>
      </c>
      <c r="C461" s="63" t="str">
        <f>'דוח 132'!I461</f>
        <v>סה"כ נזילות</v>
      </c>
      <c r="D461" s="63">
        <f>'דוח 132'!H461</f>
        <v>0</v>
      </c>
      <c r="E461" s="63">
        <f>'דוח 132'!G461</f>
        <v>6.4693162983103401</v>
      </c>
      <c r="F461" s="63">
        <f>'דוח 132'!F461</f>
        <v>6.84546448630232</v>
      </c>
      <c r="G461" s="63">
        <f>'דוח 132'!E461</f>
        <v>1</v>
      </c>
      <c r="H461" s="63">
        <f>'דוח 132'!D461</f>
        <v>8</v>
      </c>
      <c r="I461" s="63">
        <f>'דוח 132'!C461</f>
        <v>0</v>
      </c>
      <c r="J461" s="63">
        <f>'דוח 132'!B461</f>
        <v>0</v>
      </c>
      <c r="K461" s="63">
        <f>'דוח 132'!A461</f>
        <v>0</v>
      </c>
    </row>
    <row r="462" spans="1:11" x14ac:dyDescent="0.2">
      <c r="A462" s="63">
        <f>'דוח 132'!K462</f>
        <v>15704</v>
      </c>
      <c r="B462" s="63">
        <f>'דוח 132'!J462</f>
        <v>21894</v>
      </c>
      <c r="C462" s="63" t="str">
        <f>'דוח 132'!I462</f>
        <v xml:space="preserve">סה"כ קונצרני והלוואות </v>
      </c>
      <c r="D462" s="63">
        <f>'דוח 132'!H462</f>
        <v>3.6915959523012498</v>
      </c>
      <c r="E462" s="63">
        <f>'דוח 132'!G462</f>
        <v>35.510823167965491</v>
      </c>
      <c r="F462" s="63">
        <f>'דוח 132'!F462</f>
        <v>35.235711247875599</v>
      </c>
      <c r="G462" s="63">
        <f>'דוח 132'!E462</f>
        <v>34</v>
      </c>
      <c r="H462" s="63">
        <f>'דוח 132'!D462</f>
        <v>40</v>
      </c>
      <c r="I462" s="63">
        <f>'דוח 132'!C462</f>
        <v>0</v>
      </c>
      <c r="J462" s="63">
        <f>'דוח 132'!B462</f>
        <v>0</v>
      </c>
      <c r="K462" s="63">
        <f>'דוח 132'!A462</f>
        <v>0</v>
      </c>
    </row>
    <row r="463" spans="1:11" x14ac:dyDescent="0.2">
      <c r="A463" s="63">
        <f>'דוח 132'!K463</f>
        <v>15749</v>
      </c>
      <c r="B463" s="63">
        <f>'דוח 132'!J463</f>
        <v>21894</v>
      </c>
      <c r="C463" s="63" t="str">
        <f>'דוח 132'!I463</f>
        <v>סה"כ לא סחירים</v>
      </c>
      <c r="D463" s="63">
        <f>'דוח 132'!H463</f>
        <v>3.9452542694662096</v>
      </c>
      <c r="E463" s="63">
        <f>'דוח 132'!G463</f>
        <v>0.183762134948702</v>
      </c>
      <c r="F463" s="63">
        <f>'דוח 132'!F463</f>
        <v>0.18330896349759698</v>
      </c>
      <c r="G463" s="63">
        <f>'דוח 132'!E463</f>
        <v>0</v>
      </c>
      <c r="H463" s="63">
        <f>'דוח 132'!D463</f>
        <v>0</v>
      </c>
      <c r="I463" s="63">
        <f>'דוח 132'!C463</f>
        <v>0</v>
      </c>
      <c r="J463" s="63">
        <f>'דוח 132'!B463</f>
        <v>0</v>
      </c>
      <c r="K463" s="63">
        <f>'דוח 132'!A463</f>
        <v>0</v>
      </c>
    </row>
    <row r="464" spans="1:11" x14ac:dyDescent="0.2">
      <c r="A464" s="63">
        <f>'דוח 132'!K464</f>
        <v>11258</v>
      </c>
      <c r="B464" s="63">
        <f>'דוח 132'!J464</f>
        <v>21894</v>
      </c>
      <c r="C464" s="63" t="str">
        <f>'דוח 132'!I464</f>
        <v>כל נכסי הקופה</v>
      </c>
      <c r="D464" s="63">
        <f>'דוח 132'!H464</f>
        <v>2.1276669113875704</v>
      </c>
      <c r="E464" s="63">
        <f>'דוח 132'!G464</f>
        <v>99.999999999999901</v>
      </c>
      <c r="F464" s="63">
        <f>'דוח 132'!F464</f>
        <v>100</v>
      </c>
      <c r="G464" s="63">
        <f>'דוח 132'!E464</f>
        <v>0</v>
      </c>
      <c r="H464" s="63">
        <f>'דוח 132'!D464</f>
        <v>0</v>
      </c>
      <c r="I464" s="63">
        <f>'דוח 132'!C464</f>
        <v>0</v>
      </c>
      <c r="J464" s="63">
        <f>'דוח 132'!B464</f>
        <v>0</v>
      </c>
      <c r="K464" s="63">
        <f>'דוח 132'!A464</f>
        <v>0</v>
      </c>
    </row>
    <row r="465" spans="1:11" x14ac:dyDescent="0.2">
      <c r="A465" s="63">
        <f>'דוח 132'!K465</f>
        <v>15705</v>
      </c>
      <c r="B465" s="63">
        <f>'דוח 132'!J465</f>
        <v>21894</v>
      </c>
      <c r="C465" s="63" t="str">
        <f>'דוח 132'!I465</f>
        <v>סה"כ ממשלתי</v>
      </c>
      <c r="D465" s="63">
        <f>'דוח 132'!H465</f>
        <v>4.5797574564018699</v>
      </c>
      <c r="E465" s="63">
        <f>'דוח 132'!G465</f>
        <v>18.009134723347699</v>
      </c>
      <c r="F465" s="63">
        <f>'דוח 132'!F465</f>
        <v>17.897777869042798</v>
      </c>
      <c r="G465" s="63">
        <f>'דוח 132'!E465</f>
        <v>13</v>
      </c>
      <c r="H465" s="63">
        <f>'דוח 132'!D465</f>
        <v>23</v>
      </c>
      <c r="I465" s="63">
        <f>'דוח 132'!C465</f>
        <v>0</v>
      </c>
      <c r="J465" s="63">
        <f>'דוח 132'!B465</f>
        <v>0</v>
      </c>
      <c r="K465" s="63">
        <f>'דוח 132'!A465</f>
        <v>0</v>
      </c>
    </row>
    <row r="466" spans="1:11" x14ac:dyDescent="0.2">
      <c r="A466" s="63">
        <f>'דוח 132'!K466</f>
        <v>16144</v>
      </c>
      <c r="B466" s="63">
        <f>'דוח 132'!J466</f>
        <v>21894</v>
      </c>
      <c r="C466" s="63" t="str">
        <f>'דוח 132'!I466</f>
        <v>סך חשיפת מט"ח</v>
      </c>
      <c r="D466" s="63">
        <f>'דוח 132'!H466</f>
        <v>1.0191977848371099</v>
      </c>
      <c r="E466" s="63">
        <f>'דוח 132'!G466</f>
        <v>18.997409228109998</v>
      </c>
      <c r="F466" s="63">
        <f>'דוח 132'!F466</f>
        <v>18.949270629835897</v>
      </c>
      <c r="G466" s="63">
        <f>'דוח 132'!E466</f>
        <v>0</v>
      </c>
      <c r="H466" s="63">
        <f>'דוח 132'!D466</f>
        <v>0</v>
      </c>
      <c r="I466" s="63">
        <f>'דוח 132'!C466</f>
        <v>0</v>
      </c>
      <c r="J466" s="63">
        <f>'דוח 132'!B466</f>
        <v>0</v>
      </c>
      <c r="K466" s="63">
        <f>'דוח 132'!A466</f>
        <v>0</v>
      </c>
    </row>
    <row r="467" spans="1:11" x14ac:dyDescent="0.2">
      <c r="A467" s="63">
        <f>'דוח 132'!K467</f>
        <v>12755</v>
      </c>
      <c r="B467" s="63">
        <f>'דוח 132'!J467</f>
        <v>21894</v>
      </c>
      <c r="C467" s="63" t="str">
        <f>'דוח 132'!I467</f>
        <v xml:space="preserve">נזילות מט"ח </v>
      </c>
      <c r="D467" s="63">
        <f>'דוח 132'!H467</f>
        <v>0</v>
      </c>
      <c r="E467" s="63">
        <f>'דוח 132'!G467</f>
        <v>0.29088666001526003</v>
      </c>
      <c r="F467" s="63">
        <f>'דוח 132'!F467</f>
        <v>0.28860958643148099</v>
      </c>
      <c r="G467" s="63">
        <f>'דוח 132'!E467</f>
        <v>0</v>
      </c>
      <c r="H467" s="63">
        <f>'דוח 132'!D467</f>
        <v>0</v>
      </c>
      <c r="I467" s="63">
        <f>'דוח 132'!C467</f>
        <v>0</v>
      </c>
      <c r="J467" s="63">
        <f>'דוח 132'!B467</f>
        <v>0</v>
      </c>
      <c r="K467" s="63">
        <f>'דוח 132'!A467</f>
        <v>0</v>
      </c>
    </row>
    <row r="468" spans="1:11" x14ac:dyDescent="0.2">
      <c r="A468" s="63">
        <f>'דוח 132'!K468</f>
        <v>12359</v>
      </c>
      <c r="B468" s="63">
        <f>'דוח 132'!J468</f>
        <v>21894</v>
      </c>
      <c r="C468" s="63" t="str">
        <f>'דוח 132'!I468</f>
        <v xml:space="preserve">קונצרני לא סחיר צמוד מדד </v>
      </c>
      <c r="D468" s="63">
        <f>'דוח 132'!H468</f>
        <v>0</v>
      </c>
      <c r="E468" s="63">
        <f>'דוח 132'!G468</f>
        <v>0</v>
      </c>
      <c r="F468" s="63">
        <f>'דוח 132'!F468</f>
        <v>0</v>
      </c>
      <c r="G468" s="63">
        <f>'דוח 132'!E468</f>
        <v>0</v>
      </c>
      <c r="H468" s="63">
        <f>'דוח 132'!D468</f>
        <v>0</v>
      </c>
      <c r="I468" s="63">
        <f>'דוח 132'!C468</f>
        <v>0</v>
      </c>
      <c r="J468" s="63">
        <f>'דוח 132'!B468</f>
        <v>0</v>
      </c>
      <c r="K468" s="63">
        <f>'דוח 132'!A468</f>
        <v>0</v>
      </c>
    </row>
    <row r="469" spans="1:11" x14ac:dyDescent="0.2">
      <c r="A469" s="63">
        <f>'דוח 132'!K469</f>
        <v>0</v>
      </c>
      <c r="B469" s="63">
        <f>'דוח 132'!J469</f>
        <v>0</v>
      </c>
      <c r="C469" s="63">
        <f>'דוח 132'!I469</f>
        <v>0</v>
      </c>
      <c r="D469" s="63">
        <f>'דוח 132'!H469</f>
        <v>0</v>
      </c>
      <c r="E469" s="63">
        <f>'דוח 132'!G469</f>
        <v>0</v>
      </c>
      <c r="F469" s="63">
        <f>'דוח 132'!F469</f>
        <v>0</v>
      </c>
      <c r="G469" s="63">
        <f>'דוח 132'!E469</f>
        <v>0</v>
      </c>
      <c r="H469" s="63">
        <f>'דוח 132'!D469</f>
        <v>0</v>
      </c>
      <c r="I469" s="63">
        <f>'דוח 132'!C469</f>
        <v>0</v>
      </c>
      <c r="J469" s="63">
        <f>'דוח 132'!B469</f>
        <v>0</v>
      </c>
      <c r="K469" s="63">
        <f>'דוח 132'!A469</f>
        <v>0</v>
      </c>
    </row>
    <row r="470" spans="1:11" x14ac:dyDescent="0.2">
      <c r="A470" s="63" t="str">
        <f>'דוח 132'!K470</f>
        <v>קוד קבוצה</v>
      </c>
      <c r="B470" s="63" t="str">
        <f>'דוח 132'!J470</f>
        <v>קוד קופה</v>
      </c>
      <c r="C470" s="63">
        <f>'דוח 132'!I470</f>
        <v>0</v>
      </c>
      <c r="D470" s="63" t="str">
        <f>'דוח 132'!H470</f>
        <v>21908  פסגות פנסיה כללית מסלול מניות</v>
      </c>
      <c r="E470" s="63">
        <f>'דוח 132'!G470</f>
        <v>0</v>
      </c>
      <c r="F470" s="63">
        <f>'דוח 132'!F470</f>
        <v>0</v>
      </c>
      <c r="G470" s="63">
        <f>'דוח 132'!E470</f>
        <v>0</v>
      </c>
      <c r="H470" s="63">
        <f>'דוח 132'!D470</f>
        <v>0</v>
      </c>
      <c r="I470" s="63">
        <f>'דוח 132'!C470</f>
        <v>0</v>
      </c>
      <c r="J470" s="63">
        <f>'דוח 132'!B470</f>
        <v>0</v>
      </c>
      <c r="K470" s="63">
        <f>'דוח 132'!A470</f>
        <v>0</v>
      </c>
    </row>
    <row r="471" spans="1:11" x14ac:dyDescent="0.2">
      <c r="A471" s="63">
        <f>'דוח 132'!K471</f>
        <v>0</v>
      </c>
      <c r="B471" s="63">
        <f>'דוח 132'!J471</f>
        <v>0</v>
      </c>
      <c r="C471" s="63">
        <f>'דוח 132'!I471</f>
        <v>0</v>
      </c>
      <c r="D471" s="63">
        <f>'דוח 132'!H471</f>
        <v>0</v>
      </c>
      <c r="E471" s="63">
        <f>'דוח 132'!G471</f>
        <v>0</v>
      </c>
      <c r="F471" s="63" t="str">
        <f>'דוח 132'!F471</f>
        <v>שווי קופה באשח  636.37</v>
      </c>
      <c r="G471" s="63">
        <f>'דוח 132'!E471</f>
        <v>0</v>
      </c>
      <c r="H471" s="63">
        <f>'דוח 132'!D471</f>
        <v>0</v>
      </c>
      <c r="I471" s="63">
        <f>'דוח 132'!C471</f>
        <v>0</v>
      </c>
      <c r="J471" s="63">
        <f>'דוח 132'!B471</f>
        <v>0</v>
      </c>
      <c r="K471" s="63">
        <f>'דוח 132'!A471</f>
        <v>0</v>
      </c>
    </row>
    <row r="472" spans="1:11" x14ac:dyDescent="0.2">
      <c r="A472" s="63">
        <f>'דוח 132'!K472</f>
        <v>0</v>
      </c>
      <c r="B472" s="63">
        <f>'דוח 132'!J472</f>
        <v>0</v>
      </c>
      <c r="C472" s="63" t="str">
        <f>'דוח 132'!I472</f>
        <v>תאור קבוצה</v>
      </c>
      <c r="D472" s="63" t="str">
        <f>'דוח 132'!H472</f>
        <v>מח"מ</v>
      </c>
      <c r="E472" s="63" t="str">
        <f>'דוח 132'!G472</f>
        <v>חשיפה</v>
      </c>
      <c r="F472" s="63" t="str">
        <f>'דוח 132'!F472</f>
        <v>חשיפה</v>
      </c>
      <c r="G472" s="63">
        <f>'דוח 132'!E472</f>
        <v>0</v>
      </c>
      <c r="H472" s="63" t="str">
        <f>'דוח 132'!D472</f>
        <v>חשיפה</v>
      </c>
      <c r="I472" s="63">
        <f>'דוח 132'!C472</f>
        <v>0</v>
      </c>
      <c r="J472" s="63" t="str">
        <f>'דוח 132'!B472</f>
        <v>מח"מ</v>
      </c>
      <c r="K472" s="63">
        <f>'דוח 132'!A472</f>
        <v>0</v>
      </c>
    </row>
    <row r="473" spans="1:11" x14ac:dyDescent="0.2">
      <c r="A473" s="63">
        <f>'דוח 132'!K473</f>
        <v>0</v>
      </c>
      <c r="B473" s="63">
        <f>'דוח 132'!J473</f>
        <v>0</v>
      </c>
      <c r="C473" s="63">
        <f>'דוח 132'!I473</f>
        <v>0</v>
      </c>
      <c r="D473" s="63">
        <f>'דוח 132'!H473</f>
        <v>0</v>
      </c>
      <c r="E473" s="63" t="str">
        <f>'דוח 132'!G473</f>
        <v>30/12/18</v>
      </c>
      <c r="F473" s="63" t="str">
        <f>'דוח 132'!F473</f>
        <v>31/12/18</v>
      </c>
      <c r="G473" s="63" t="str">
        <f>'דוח 132'!E473</f>
        <v>מינ'</v>
      </c>
      <c r="H473" s="63" t="str">
        <f>'דוח 132'!D473</f>
        <v>מקס'</v>
      </c>
      <c r="I473" s="63" t="str">
        <f>'דוח 132'!C473</f>
        <v>מינ'</v>
      </c>
      <c r="J473" s="63" t="str">
        <f>'דוח 132'!B473</f>
        <v>מקס'</v>
      </c>
      <c r="K473" s="63">
        <f>'דוח 132'!A473</f>
        <v>0</v>
      </c>
    </row>
    <row r="474" spans="1:11" x14ac:dyDescent="0.2">
      <c r="A474" s="63">
        <f>'דוח 132'!K474</f>
        <v>13591</v>
      </c>
      <c r="B474" s="63">
        <f>'דוח 132'!J474</f>
        <v>21908</v>
      </c>
      <c r="C474" s="63" t="str">
        <f>'דוח 132'!I474</f>
        <v xml:space="preserve">צמוד מדד (כולל מיועדות) </v>
      </c>
      <c r="D474" s="63">
        <f>'דוח 132'!H474</f>
        <v>0</v>
      </c>
      <c r="E474" s="63">
        <f>'דוח 132'!G474</f>
        <v>0</v>
      </c>
      <c r="F474" s="63">
        <f>'דוח 132'!F474</f>
        <v>0</v>
      </c>
      <c r="G474" s="63">
        <f>'דוח 132'!E474</f>
        <v>0</v>
      </c>
      <c r="H474" s="63">
        <f>'דוח 132'!D474</f>
        <v>0</v>
      </c>
      <c r="I474" s="63">
        <f>'דוח 132'!C474</f>
        <v>0</v>
      </c>
      <c r="J474" s="63">
        <f>'דוח 132'!B474</f>
        <v>0</v>
      </c>
      <c r="K474" s="63">
        <f>'דוח 132'!A474</f>
        <v>0</v>
      </c>
    </row>
    <row r="475" spans="1:11" x14ac:dyDescent="0.2">
      <c r="A475" s="63">
        <f>'דוח 132'!K475</f>
        <v>19967</v>
      </c>
      <c r="B475" s="63">
        <f>'דוח 132'!J475</f>
        <v>21908</v>
      </c>
      <c r="C475" s="63" t="str">
        <f>'דוח 132'!I475</f>
        <v>צמוד מדד ללא מיועדות</v>
      </c>
      <c r="D475" s="63">
        <f>'דוח 132'!H475</f>
        <v>0</v>
      </c>
      <c r="E475" s="63">
        <f>'דוח 132'!G475</f>
        <v>0</v>
      </c>
      <c r="F475" s="63">
        <f>'דוח 132'!F475</f>
        <v>0</v>
      </c>
      <c r="G475" s="63">
        <f>'דוח 132'!E475</f>
        <v>0</v>
      </c>
      <c r="H475" s="63">
        <f>'דוח 132'!D475</f>
        <v>0</v>
      </c>
      <c r="I475" s="63">
        <f>'דוח 132'!C475</f>
        <v>0</v>
      </c>
      <c r="J475" s="63">
        <f>'דוח 132'!B475</f>
        <v>0</v>
      </c>
      <c r="K475" s="63">
        <f>'דוח 132'!A475</f>
        <v>0</v>
      </c>
    </row>
    <row r="476" spans="1:11" x14ac:dyDescent="0.2">
      <c r="A476" s="63">
        <f>'דוח 132'!K476</f>
        <v>15744</v>
      </c>
      <c r="B476" s="63">
        <f>'דוח 132'!J476</f>
        <v>21908</v>
      </c>
      <c r="C476" s="63" t="str">
        <f>'דוח 132'!I476</f>
        <v xml:space="preserve">סה"כ ממשלתי צמוד מדד כולל מיועדות </v>
      </c>
      <c r="D476" s="63">
        <f>'דוח 132'!H476</f>
        <v>0</v>
      </c>
      <c r="E476" s="63">
        <f>'דוח 132'!G476</f>
        <v>0</v>
      </c>
      <c r="F476" s="63">
        <f>'דוח 132'!F476</f>
        <v>0</v>
      </c>
      <c r="G476" s="63">
        <f>'דוח 132'!E476</f>
        <v>0</v>
      </c>
      <c r="H476" s="63">
        <f>'דוח 132'!D476</f>
        <v>0</v>
      </c>
      <c r="I476" s="63">
        <f>'דוח 132'!C476</f>
        <v>0</v>
      </c>
      <c r="J476" s="63">
        <f>'דוח 132'!B476</f>
        <v>0</v>
      </c>
      <c r="K476" s="63">
        <f>'דוח 132'!A476</f>
        <v>0</v>
      </c>
    </row>
    <row r="477" spans="1:11" x14ac:dyDescent="0.2">
      <c r="A477" s="63">
        <f>'דוח 132'!K477</f>
        <v>13462</v>
      </c>
      <c r="B477" s="63">
        <f>'דוח 132'!J477</f>
        <v>21908</v>
      </c>
      <c r="C477" s="63" t="str">
        <f>'דוח 132'!I477</f>
        <v xml:space="preserve">קונצרני סחיר צמוד מדד </v>
      </c>
      <c r="D477" s="63">
        <f>'דוח 132'!H477</f>
        <v>0</v>
      </c>
      <c r="E477" s="63">
        <f>'דוח 132'!G477</f>
        <v>0</v>
      </c>
      <c r="F477" s="63">
        <f>'דוח 132'!F477</f>
        <v>0</v>
      </c>
      <c r="G477" s="63">
        <f>'דוח 132'!E477</f>
        <v>0</v>
      </c>
      <c r="H477" s="63">
        <f>'דוח 132'!D477</f>
        <v>0</v>
      </c>
      <c r="I477" s="63">
        <f>'דוח 132'!C477</f>
        <v>0</v>
      </c>
      <c r="J477" s="63">
        <f>'דוח 132'!B477</f>
        <v>0</v>
      </c>
      <c r="K477" s="63">
        <f>'דוח 132'!A477</f>
        <v>0</v>
      </c>
    </row>
    <row r="478" spans="1:11" x14ac:dyDescent="0.2">
      <c r="A478" s="63">
        <f>'דוח 132'!K478</f>
        <v>15544</v>
      </c>
      <c r="B478" s="63">
        <f>'דוח 132'!J478</f>
        <v>21908</v>
      </c>
      <c r="C478" s="63" t="str">
        <f>'דוח 132'!I478</f>
        <v>הלוואה צמוד מדד</v>
      </c>
      <c r="D478" s="63">
        <f>'דוח 132'!H478</f>
        <v>0</v>
      </c>
      <c r="E478" s="63">
        <f>'דוח 132'!G478</f>
        <v>0</v>
      </c>
      <c r="F478" s="63">
        <f>'דוח 132'!F478</f>
        <v>0</v>
      </c>
      <c r="G478" s="63">
        <f>'דוח 132'!E478</f>
        <v>0</v>
      </c>
      <c r="H478" s="63">
        <f>'דוח 132'!D478</f>
        <v>0</v>
      </c>
      <c r="I478" s="63">
        <f>'דוח 132'!C478</f>
        <v>0</v>
      </c>
      <c r="J478" s="63">
        <f>'דוח 132'!B478</f>
        <v>0</v>
      </c>
      <c r="K478" s="63">
        <f>'דוח 132'!A478</f>
        <v>0</v>
      </c>
    </row>
    <row r="479" spans="1:11" x14ac:dyDescent="0.2">
      <c r="A479" s="63">
        <f>'דוח 132'!K479</f>
        <v>12978</v>
      </c>
      <c r="B479" s="63">
        <f>'דוח 132'!J479</f>
        <v>21908</v>
      </c>
      <c r="C479" s="63" t="str">
        <f>'דוח 132'!I479</f>
        <v xml:space="preserve">פקדונות לא סחירים </v>
      </c>
      <c r="D479" s="63">
        <f>'דוח 132'!H479</f>
        <v>0</v>
      </c>
      <c r="E479" s="63">
        <f>'דוח 132'!G479</f>
        <v>0</v>
      </c>
      <c r="F479" s="63">
        <f>'דוח 132'!F479</f>
        <v>0</v>
      </c>
      <c r="G479" s="63">
        <f>'דוח 132'!E479</f>
        <v>0</v>
      </c>
      <c r="H479" s="63">
        <f>'דוח 132'!D479</f>
        <v>0</v>
      </c>
      <c r="I479" s="63">
        <f>'דוח 132'!C479</f>
        <v>0</v>
      </c>
      <c r="J479" s="63">
        <f>'דוח 132'!B479</f>
        <v>0</v>
      </c>
      <c r="K479" s="63">
        <f>'דוח 132'!A479</f>
        <v>0</v>
      </c>
    </row>
    <row r="480" spans="1:11" x14ac:dyDescent="0.2">
      <c r="A480" s="63">
        <f>'דוח 132'!K480</f>
        <v>17726</v>
      </c>
      <c r="B480" s="63">
        <f>'דוח 132'!J480</f>
        <v>21908</v>
      </c>
      <c r="C480" s="63" t="str">
        <f>'דוח 132'!I480</f>
        <v>לא צמוד כולל נזילות</v>
      </c>
      <c r="D480" s="63">
        <f>'דוח 132'!H480</f>
        <v>0</v>
      </c>
      <c r="E480" s="63">
        <f>'דוח 132'!G480</f>
        <v>4.8345658714776292</v>
      </c>
      <c r="F480" s="63">
        <f>'דוח 132'!F480</f>
        <v>4.9722944639118394</v>
      </c>
      <c r="G480" s="63">
        <f>'דוח 132'!E480</f>
        <v>0</v>
      </c>
      <c r="H480" s="63">
        <f>'דוח 132'!D480</f>
        <v>0</v>
      </c>
      <c r="I480" s="63">
        <f>'דוח 132'!C480</f>
        <v>0</v>
      </c>
      <c r="J480" s="63">
        <f>'דוח 132'!B480</f>
        <v>0</v>
      </c>
      <c r="K480" s="63">
        <f>'דוח 132'!A480</f>
        <v>0</v>
      </c>
    </row>
    <row r="481" spans="1:11" x14ac:dyDescent="0.2">
      <c r="A481" s="63">
        <f>'דוח 132'!K481</f>
        <v>17727</v>
      </c>
      <c r="B481" s="63">
        <f>'דוח 132'!J481</f>
        <v>21908</v>
      </c>
      <c r="C481" s="63" t="str">
        <f>'דוח 132'!I481</f>
        <v>עו"ש ש"ח</v>
      </c>
      <c r="D481" s="63">
        <f>'דוח 132'!H481</f>
        <v>0</v>
      </c>
      <c r="E481" s="63">
        <f>'דוח 132'!G481</f>
        <v>4.8345658714776292</v>
      </c>
      <c r="F481" s="63">
        <f>'דוח 132'!F481</f>
        <v>4.9722944639118394</v>
      </c>
      <c r="G481" s="63">
        <f>'דוח 132'!E481</f>
        <v>0</v>
      </c>
      <c r="H481" s="63">
        <f>'דוח 132'!D481</f>
        <v>0</v>
      </c>
      <c r="I481" s="63">
        <f>'דוח 132'!C481</f>
        <v>0</v>
      </c>
      <c r="J481" s="63">
        <f>'דוח 132'!B481</f>
        <v>0</v>
      </c>
      <c r="K481" s="63">
        <f>'דוח 132'!A481</f>
        <v>0</v>
      </c>
    </row>
    <row r="482" spans="1:11" x14ac:dyDescent="0.2">
      <c r="A482" s="63">
        <f>'דוח 132'!K482</f>
        <v>13592</v>
      </c>
      <c r="B482" s="63">
        <f>'דוח 132'!J482</f>
        <v>21908</v>
      </c>
      <c r="C482" s="63" t="str">
        <f>'דוח 132'!I482</f>
        <v xml:space="preserve">לא צמוד - לא כולל נזילות </v>
      </c>
      <c r="D482" s="63">
        <f>'דוח 132'!H482</f>
        <v>0</v>
      </c>
      <c r="E482" s="63">
        <f>'דוח 132'!G482</f>
        <v>0</v>
      </c>
      <c r="F482" s="63">
        <f>'דוח 132'!F482</f>
        <v>0</v>
      </c>
      <c r="G482" s="63">
        <f>'דוח 132'!E482</f>
        <v>0</v>
      </c>
      <c r="H482" s="63">
        <f>'דוח 132'!D482</f>
        <v>0</v>
      </c>
      <c r="I482" s="63">
        <f>'דוח 132'!C482</f>
        <v>0</v>
      </c>
      <c r="J482" s="63">
        <f>'דוח 132'!B482</f>
        <v>0</v>
      </c>
      <c r="K482" s="63">
        <f>'דוח 132'!A482</f>
        <v>0</v>
      </c>
    </row>
    <row r="483" spans="1:11" x14ac:dyDescent="0.2">
      <c r="A483" s="63">
        <f>'דוח 132'!K483</f>
        <v>11566</v>
      </c>
      <c r="B483" s="63">
        <f>'דוח 132'!J483</f>
        <v>21908</v>
      </c>
      <c r="C483" s="63" t="str">
        <f>'דוח 132'!I483</f>
        <v>מק"מ</v>
      </c>
      <c r="D483" s="63">
        <f>'דוח 132'!H483</f>
        <v>0</v>
      </c>
      <c r="E483" s="63">
        <f>'דוח 132'!G483</f>
        <v>0</v>
      </c>
      <c r="F483" s="63">
        <f>'דוח 132'!F483</f>
        <v>0</v>
      </c>
      <c r="G483" s="63">
        <f>'דוח 132'!E483</f>
        <v>0</v>
      </c>
      <c r="H483" s="63">
        <f>'דוח 132'!D483</f>
        <v>0</v>
      </c>
      <c r="I483" s="63">
        <f>'דוח 132'!C483</f>
        <v>0</v>
      </c>
      <c r="J483" s="63">
        <f>'דוח 132'!B483</f>
        <v>0</v>
      </c>
      <c r="K483" s="63">
        <f>'דוח 132'!A483</f>
        <v>0</v>
      </c>
    </row>
    <row r="484" spans="1:11" x14ac:dyDescent="0.2">
      <c r="A484" s="63">
        <f>'דוח 132'!K484</f>
        <v>13419</v>
      </c>
      <c r="B484" s="63">
        <f>'דוח 132'!J484</f>
        <v>21908</v>
      </c>
      <c r="C484" s="63" t="str">
        <f>'דוח 132'!I484</f>
        <v>ממשלתי  לא צמוד (שחר)</v>
      </c>
      <c r="D484" s="63">
        <f>'דוח 132'!H484</f>
        <v>0</v>
      </c>
      <c r="E484" s="63">
        <f>'דוח 132'!G484</f>
        <v>0</v>
      </c>
      <c r="F484" s="63">
        <f>'דוח 132'!F484</f>
        <v>0</v>
      </c>
      <c r="G484" s="63">
        <f>'דוח 132'!E484</f>
        <v>0</v>
      </c>
      <c r="H484" s="63">
        <f>'דוח 132'!D484</f>
        <v>0</v>
      </c>
      <c r="I484" s="63">
        <f>'דוח 132'!C484</f>
        <v>0</v>
      </c>
      <c r="J484" s="63">
        <f>'דוח 132'!B484</f>
        <v>0</v>
      </c>
      <c r="K484" s="63">
        <f>'דוח 132'!A484</f>
        <v>0</v>
      </c>
    </row>
    <row r="485" spans="1:11" x14ac:dyDescent="0.2">
      <c r="A485" s="63">
        <f>'דוח 132'!K485</f>
        <v>11568</v>
      </c>
      <c r="B485" s="63">
        <f>'דוח 132'!J485</f>
        <v>21908</v>
      </c>
      <c r="C485" s="63" t="str">
        <f>'דוח 132'!I485</f>
        <v>אג"ח ממשלתי לא צמוד ריבית משתנה-"גילון"</v>
      </c>
      <c r="D485" s="63">
        <f>'דוח 132'!H485</f>
        <v>0</v>
      </c>
      <c r="E485" s="63">
        <f>'דוח 132'!G485</f>
        <v>0</v>
      </c>
      <c r="F485" s="63">
        <f>'דוח 132'!F485</f>
        <v>0</v>
      </c>
      <c r="G485" s="63">
        <f>'דוח 132'!E485</f>
        <v>0</v>
      </c>
      <c r="H485" s="63">
        <f>'דוח 132'!D485</f>
        <v>0</v>
      </c>
      <c r="I485" s="63">
        <f>'דוח 132'!C485</f>
        <v>0</v>
      </c>
      <c r="J485" s="63">
        <f>'דוח 132'!B485</f>
        <v>0</v>
      </c>
      <c r="K485" s="63">
        <f>'דוח 132'!A485</f>
        <v>0</v>
      </c>
    </row>
    <row r="486" spans="1:11" x14ac:dyDescent="0.2">
      <c r="A486" s="63">
        <f>'דוח 132'!K486</f>
        <v>12479</v>
      </c>
      <c r="B486" s="63">
        <f>'דוח 132'!J486</f>
        <v>21908</v>
      </c>
      <c r="C486" s="63" t="str">
        <f>'דוח 132'!I486</f>
        <v>קונצרני ריבית קבועה</v>
      </c>
      <c r="D486" s="63">
        <f>'דוח 132'!H486</f>
        <v>0</v>
      </c>
      <c r="E486" s="63">
        <f>'דוח 132'!G486</f>
        <v>0</v>
      </c>
      <c r="F486" s="63">
        <f>'דוח 132'!F486</f>
        <v>0</v>
      </c>
      <c r="G486" s="63">
        <f>'דוח 132'!E486</f>
        <v>0</v>
      </c>
      <c r="H486" s="63">
        <f>'דוח 132'!D486</f>
        <v>0</v>
      </c>
      <c r="I486" s="63">
        <f>'דוח 132'!C486</f>
        <v>0</v>
      </c>
      <c r="J486" s="63">
        <f>'דוח 132'!B486</f>
        <v>0</v>
      </c>
      <c r="K486" s="63">
        <f>'דוח 132'!A486</f>
        <v>0</v>
      </c>
    </row>
    <row r="487" spans="1:11" x14ac:dyDescent="0.2">
      <c r="A487" s="63">
        <f>'דוח 132'!K487</f>
        <v>12480</v>
      </c>
      <c r="B487" s="63">
        <f>'דוח 132'!J487</f>
        <v>21908</v>
      </c>
      <c r="C487" s="63" t="str">
        <f>'דוח 132'!I487</f>
        <v>קונצרני ריבית משתנה</v>
      </c>
      <c r="D487" s="63">
        <f>'דוח 132'!H487</f>
        <v>0</v>
      </c>
      <c r="E487" s="63">
        <f>'דוח 132'!G487</f>
        <v>0</v>
      </c>
      <c r="F487" s="63">
        <f>'דוח 132'!F487</f>
        <v>0</v>
      </c>
      <c r="G487" s="63">
        <f>'דוח 132'!E487</f>
        <v>0</v>
      </c>
      <c r="H487" s="63">
        <f>'דוח 132'!D487</f>
        <v>0</v>
      </c>
      <c r="I487" s="63">
        <f>'דוח 132'!C487</f>
        <v>0</v>
      </c>
      <c r="J487" s="63">
        <f>'דוח 132'!B487</f>
        <v>0</v>
      </c>
      <c r="K487" s="63">
        <f>'דוח 132'!A487</f>
        <v>0</v>
      </c>
    </row>
    <row r="488" spans="1:11" x14ac:dyDescent="0.2">
      <c r="A488" s="63">
        <f>'דוח 132'!K488</f>
        <v>11578</v>
      </c>
      <c r="B488" s="63">
        <f>'דוח 132'!J488</f>
        <v>21908</v>
      </c>
      <c r="C488" s="63" t="str">
        <f>'דוח 132'!I488</f>
        <v>אג"ח לא צמוד לא סחיר (ללא עמיתים)</v>
      </c>
      <c r="D488" s="63">
        <f>'דוח 132'!H488</f>
        <v>0</v>
      </c>
      <c r="E488" s="63">
        <f>'דוח 132'!G488</f>
        <v>0</v>
      </c>
      <c r="F488" s="63">
        <f>'דוח 132'!F488</f>
        <v>0</v>
      </c>
      <c r="G488" s="63">
        <f>'דוח 132'!E488</f>
        <v>0</v>
      </c>
      <c r="H488" s="63">
        <f>'דוח 132'!D488</f>
        <v>0</v>
      </c>
      <c r="I488" s="63">
        <f>'דוח 132'!C488</f>
        <v>0</v>
      </c>
      <c r="J488" s="63">
        <f>'דוח 132'!B488</f>
        <v>0</v>
      </c>
      <c r="K488" s="63">
        <f>'דוח 132'!A488</f>
        <v>0</v>
      </c>
    </row>
    <row r="489" spans="1:11" x14ac:dyDescent="0.2">
      <c r="A489" s="63">
        <f>'דוח 132'!K489</f>
        <v>12497</v>
      </c>
      <c r="B489" s="63">
        <f>'דוח 132'!J489</f>
        <v>21908</v>
      </c>
      <c r="C489" s="63" t="str">
        <f>'דוח 132'!I489</f>
        <v>קונצרני לא סחיר ריבית משתנה (נע"מים)</v>
      </c>
      <c r="D489" s="63">
        <f>'דוח 132'!H489</f>
        <v>0</v>
      </c>
      <c r="E489" s="63">
        <f>'דוח 132'!G489</f>
        <v>0</v>
      </c>
      <c r="F489" s="63">
        <f>'דוח 132'!F489</f>
        <v>0</v>
      </c>
      <c r="G489" s="63">
        <f>'דוח 132'!E489</f>
        <v>0</v>
      </c>
      <c r="H489" s="63">
        <f>'דוח 132'!D489</f>
        <v>0</v>
      </c>
      <c r="I489" s="63">
        <f>'דוח 132'!C489</f>
        <v>0</v>
      </c>
      <c r="J489" s="63">
        <f>'דוח 132'!B489</f>
        <v>0</v>
      </c>
      <c r="K489" s="63">
        <f>'דוח 132'!A489</f>
        <v>0</v>
      </c>
    </row>
    <row r="490" spans="1:11" x14ac:dyDescent="0.2">
      <c r="A490" s="63">
        <f>'דוח 132'!K490</f>
        <v>15546</v>
      </c>
      <c r="B490" s="63">
        <f>'דוח 132'!J490</f>
        <v>21908</v>
      </c>
      <c r="C490" s="63" t="str">
        <f>'דוח 132'!I490</f>
        <v>הלוואה לא צמוד</v>
      </c>
      <c r="D490" s="63">
        <f>'דוח 132'!H490</f>
        <v>0</v>
      </c>
      <c r="E490" s="63">
        <f>'דוח 132'!G490</f>
        <v>0</v>
      </c>
      <c r="F490" s="63">
        <f>'דוח 132'!F490</f>
        <v>0</v>
      </c>
      <c r="G490" s="63">
        <f>'דוח 132'!E490</f>
        <v>0</v>
      </c>
      <c r="H490" s="63">
        <f>'דוח 132'!D490</f>
        <v>0</v>
      </c>
      <c r="I490" s="63">
        <f>'דוח 132'!C490</f>
        <v>0</v>
      </c>
      <c r="J490" s="63">
        <f>'דוח 132'!B490</f>
        <v>0</v>
      </c>
      <c r="K490" s="63">
        <f>'דוח 132'!A490</f>
        <v>0</v>
      </c>
    </row>
    <row r="491" spans="1:11" x14ac:dyDescent="0.2">
      <c r="A491" s="63">
        <f>'דוח 132'!K491</f>
        <v>12481</v>
      </c>
      <c r="B491" s="63">
        <f>'דוח 132'!J491</f>
        <v>21908</v>
      </c>
      <c r="C491" s="63" t="str">
        <f>'דוח 132'!I491</f>
        <v>הלוואות לעמיתים.</v>
      </c>
      <c r="D491" s="63">
        <f>'דוח 132'!H491</f>
        <v>0</v>
      </c>
      <c r="E491" s="63">
        <f>'דוח 132'!G491</f>
        <v>0</v>
      </c>
      <c r="F491" s="63">
        <f>'דוח 132'!F491</f>
        <v>0</v>
      </c>
      <c r="G491" s="63">
        <f>'דוח 132'!E491</f>
        <v>0</v>
      </c>
      <c r="H491" s="63">
        <f>'דוח 132'!D491</f>
        <v>4</v>
      </c>
      <c r="I491" s="63">
        <f>'דוח 132'!C491</f>
        <v>0</v>
      </c>
      <c r="J491" s="63">
        <f>'דוח 132'!B491</f>
        <v>0</v>
      </c>
      <c r="K491" s="63">
        <f>'דוח 132'!A491</f>
        <v>0</v>
      </c>
    </row>
    <row r="492" spans="1:11" x14ac:dyDescent="0.2">
      <c r="A492" s="63">
        <f>'דוח 132'!K492</f>
        <v>13594</v>
      </c>
      <c r="B492" s="63">
        <f>'דוח 132'!J492</f>
        <v>21908</v>
      </c>
      <c r="C492" s="63" t="str">
        <f>'דוח 132'!I492</f>
        <v>מט"ח וצמוד מט"ח</v>
      </c>
      <c r="D492" s="63">
        <f>'דוח 132'!H492</f>
        <v>0</v>
      </c>
      <c r="E492" s="63">
        <f>'דוח 132'!G492</f>
        <v>0.31589410416698405</v>
      </c>
      <c r="F492" s="63">
        <f>'דוח 132'!F492</f>
        <v>0.31262717548352298</v>
      </c>
      <c r="G492" s="63">
        <f>'דוח 132'!E492</f>
        <v>0</v>
      </c>
      <c r="H492" s="63">
        <f>'דוח 132'!D492</f>
        <v>0</v>
      </c>
      <c r="I492" s="63">
        <f>'דוח 132'!C492</f>
        <v>0</v>
      </c>
      <c r="J492" s="63">
        <f>'דוח 132'!B492</f>
        <v>0</v>
      </c>
      <c r="K492" s="63">
        <f>'דוח 132'!A492</f>
        <v>0</v>
      </c>
    </row>
    <row r="493" spans="1:11" x14ac:dyDescent="0.2">
      <c r="A493" s="63">
        <f>'דוח 132'!K493</f>
        <v>15609</v>
      </c>
      <c r="B493" s="63">
        <f>'דוח 132'!J493</f>
        <v>21908</v>
      </c>
      <c r="C493" s="63" t="str">
        <f>'דוח 132'!I493</f>
        <v>אג"ח ממשלתי צמוד מט"ח סחיר (1022)</v>
      </c>
      <c r="D493" s="63">
        <f>'דוח 132'!H493</f>
        <v>0</v>
      </c>
      <c r="E493" s="63">
        <f>'דוח 132'!G493</f>
        <v>0</v>
      </c>
      <c r="F493" s="63">
        <f>'דוח 132'!F493</f>
        <v>0</v>
      </c>
      <c r="G493" s="63">
        <f>'דוח 132'!E493</f>
        <v>0</v>
      </c>
      <c r="H493" s="63">
        <f>'דוח 132'!D493</f>
        <v>0</v>
      </c>
      <c r="I493" s="63">
        <f>'דוח 132'!C493</f>
        <v>0</v>
      </c>
      <c r="J493" s="63">
        <f>'דוח 132'!B493</f>
        <v>0</v>
      </c>
      <c r="K493" s="63">
        <f>'דוח 132'!A493</f>
        <v>0</v>
      </c>
    </row>
    <row r="494" spans="1:11" x14ac:dyDescent="0.2">
      <c r="A494" s="63">
        <f>'דוח 132'!K494</f>
        <v>11524</v>
      </c>
      <c r="B494" s="63">
        <f>'דוח 132'!J494</f>
        <v>21908</v>
      </c>
      <c r="C494" s="63" t="str">
        <f>'דוח 132'!I494</f>
        <v xml:space="preserve"> אג"ח קונצרני בחו"ל </v>
      </c>
      <c r="D494" s="63">
        <f>'דוח 132'!H494</f>
        <v>0</v>
      </c>
      <c r="E494" s="63">
        <f>'דוח 132'!G494</f>
        <v>0</v>
      </c>
      <c r="F494" s="63">
        <f>'דוח 132'!F494</f>
        <v>0</v>
      </c>
      <c r="G494" s="63">
        <f>'דוח 132'!E494</f>
        <v>0</v>
      </c>
      <c r="H494" s="63">
        <f>'דוח 132'!D494</f>
        <v>0</v>
      </c>
      <c r="I494" s="63">
        <f>'דוח 132'!C494</f>
        <v>0</v>
      </c>
      <c r="J494" s="63">
        <f>'דוח 132'!B494</f>
        <v>0</v>
      </c>
      <c r="K494" s="63">
        <f>'דוח 132'!A494</f>
        <v>0</v>
      </c>
    </row>
    <row r="495" spans="1:11" x14ac:dyDescent="0.2">
      <c r="A495" s="63">
        <f>'דוח 132'!K495</f>
        <v>15745</v>
      </c>
      <c r="B495" s="63">
        <f>'דוח 132'!J495</f>
        <v>21908</v>
      </c>
      <c r="C495" s="63" t="str">
        <f>'דוח 132'!I495</f>
        <v>סה"כ קונצרני צמוד מט"ח</v>
      </c>
      <c r="D495" s="63">
        <f>'דוח 132'!H495</f>
        <v>0</v>
      </c>
      <c r="E495" s="63">
        <f>'דוח 132'!G495</f>
        <v>0</v>
      </c>
      <c r="F495" s="63">
        <f>'דוח 132'!F495</f>
        <v>0</v>
      </c>
      <c r="G495" s="63">
        <f>'דוח 132'!E495</f>
        <v>0</v>
      </c>
      <c r="H495" s="63">
        <f>'דוח 132'!D495</f>
        <v>0</v>
      </c>
      <c r="I495" s="63">
        <f>'דוח 132'!C495</f>
        <v>0</v>
      </c>
      <c r="J495" s="63">
        <f>'דוח 132'!B495</f>
        <v>0</v>
      </c>
      <c r="K495" s="63">
        <f>'דוח 132'!A495</f>
        <v>0</v>
      </c>
    </row>
    <row r="496" spans="1:11" x14ac:dyDescent="0.2">
      <c r="A496" s="63">
        <f>'דוח 132'!K496</f>
        <v>15545</v>
      </c>
      <c r="B496" s="63">
        <f>'דוח 132'!J496</f>
        <v>21908</v>
      </c>
      <c r="C496" s="63" t="str">
        <f>'דוח 132'!I496</f>
        <v>הלוואה צמוד מט"ח</v>
      </c>
      <c r="D496" s="63">
        <f>'דוח 132'!H496</f>
        <v>0</v>
      </c>
      <c r="E496" s="63">
        <f>'דוח 132'!G496</f>
        <v>0</v>
      </c>
      <c r="F496" s="63">
        <f>'דוח 132'!F496</f>
        <v>0</v>
      </c>
      <c r="G496" s="63">
        <f>'דוח 132'!E496</f>
        <v>0</v>
      </c>
      <c r="H496" s="63">
        <f>'דוח 132'!D496</f>
        <v>0</v>
      </c>
      <c r="I496" s="63">
        <f>'דוח 132'!C496</f>
        <v>0</v>
      </c>
      <c r="J496" s="63">
        <f>'דוח 132'!B496</f>
        <v>0</v>
      </c>
      <c r="K496" s="63">
        <f>'דוח 132'!A496</f>
        <v>0</v>
      </c>
    </row>
    <row r="497" spans="1:11" x14ac:dyDescent="0.2">
      <c r="A497" s="63">
        <f>'דוח 132'!K497</f>
        <v>13595</v>
      </c>
      <c r="B497" s="63">
        <f>'דוח 132'!J497</f>
        <v>21908</v>
      </c>
      <c r="C497" s="63" t="str">
        <f>'דוח 132'!I497</f>
        <v>סה"כ מניות והמירים</v>
      </c>
      <c r="D497" s="63">
        <f>'דוח 132'!H497</f>
        <v>0</v>
      </c>
      <c r="E497" s="63">
        <f>'דוח 132'!G497</f>
        <v>94.849540024355392</v>
      </c>
      <c r="F497" s="63">
        <f>'דוח 132'!F497</f>
        <v>94.715078360604593</v>
      </c>
      <c r="G497" s="63">
        <f>'דוח 132'!E497</f>
        <v>0</v>
      </c>
      <c r="H497" s="63">
        <f>'דוח 132'!D497</f>
        <v>0</v>
      </c>
      <c r="I497" s="63">
        <f>'דוח 132'!C497</f>
        <v>0</v>
      </c>
      <c r="J497" s="63">
        <f>'דוח 132'!B497</f>
        <v>0</v>
      </c>
      <c r="K497" s="63">
        <f>'דוח 132'!A497</f>
        <v>0</v>
      </c>
    </row>
    <row r="498" spans="1:11" x14ac:dyDescent="0.2">
      <c r="A498" s="63">
        <f>'דוח 132'!K498</f>
        <v>15610</v>
      </c>
      <c r="B498" s="63">
        <f>'דוח 132'!J498</f>
        <v>21908</v>
      </c>
      <c r="C498" s="63" t="str">
        <f>'דוח 132'!I498</f>
        <v>נגזרים מתוך מניות והמירים</v>
      </c>
      <c r="D498" s="63">
        <f>'דוח 132'!H498</f>
        <v>0</v>
      </c>
      <c r="E498" s="63">
        <f>'דוח 132'!G498</f>
        <v>0</v>
      </c>
      <c r="F498" s="63">
        <f>'דוח 132'!F498</f>
        <v>0</v>
      </c>
      <c r="G498" s="63">
        <f>'דוח 132'!E498</f>
        <v>0</v>
      </c>
      <c r="H498" s="63">
        <f>'דוח 132'!D498</f>
        <v>0</v>
      </c>
      <c r="I498" s="63">
        <f>'דוח 132'!C498</f>
        <v>0</v>
      </c>
      <c r="J498" s="63">
        <f>'דוח 132'!B498</f>
        <v>0</v>
      </c>
      <c r="K498" s="63">
        <f>'דוח 132'!A498</f>
        <v>0</v>
      </c>
    </row>
    <row r="499" spans="1:11" x14ac:dyDescent="0.2">
      <c r="A499" s="63">
        <f>'דוח 132'!K499</f>
        <v>15611</v>
      </c>
      <c r="B499" s="63">
        <f>'דוח 132'!J499</f>
        <v>21908</v>
      </c>
      <c r="C499" s="63" t="str">
        <f>'דוח 132'!I499</f>
        <v>מניות והמירים בארץ</v>
      </c>
      <c r="D499" s="63">
        <f>'דוח 132'!H499</f>
        <v>0</v>
      </c>
      <c r="E499" s="63">
        <f>'דוח 132'!G499</f>
        <v>37.691608516921292</v>
      </c>
      <c r="F499" s="63">
        <f>'דוח 132'!F499</f>
        <v>37.770275942180099</v>
      </c>
      <c r="G499" s="63">
        <f>'דוח 132'!E499</f>
        <v>0</v>
      </c>
      <c r="H499" s="63">
        <f>'דוח 132'!D499</f>
        <v>0</v>
      </c>
      <c r="I499" s="63">
        <f>'דוח 132'!C499</f>
        <v>0</v>
      </c>
      <c r="J499" s="63">
        <f>'דוח 132'!B499</f>
        <v>0</v>
      </c>
      <c r="K499" s="63">
        <f>'דוח 132'!A499</f>
        <v>0</v>
      </c>
    </row>
    <row r="500" spans="1:11" x14ac:dyDescent="0.2">
      <c r="A500" s="63">
        <f>'דוח 132'!K500</f>
        <v>15608</v>
      </c>
      <c r="B500" s="63">
        <f>'דוח 132'!J500</f>
        <v>21908</v>
      </c>
      <c r="C500" s="63" t="str">
        <f>'דוח 132'!I500</f>
        <v>מניות חו"ל</v>
      </c>
      <c r="D500" s="63">
        <f>'דוח 132'!H500</f>
        <v>0</v>
      </c>
      <c r="E500" s="63">
        <f>'דוח 132'!G500</f>
        <v>57.1579315074341</v>
      </c>
      <c r="F500" s="63">
        <f>'דוח 132'!F500</f>
        <v>56.944802418424494</v>
      </c>
      <c r="G500" s="63">
        <f>'דוח 132'!E500</f>
        <v>0</v>
      </c>
      <c r="H500" s="63">
        <f>'דוח 132'!D500</f>
        <v>0</v>
      </c>
      <c r="I500" s="63">
        <f>'דוח 132'!C500</f>
        <v>0</v>
      </c>
      <c r="J500" s="63">
        <f>'דוח 132'!B500</f>
        <v>0</v>
      </c>
      <c r="K500" s="63">
        <f>'דוח 132'!A500</f>
        <v>0</v>
      </c>
    </row>
    <row r="501" spans="1:11" x14ac:dyDescent="0.2">
      <c r="A501" s="63">
        <f>'דוח 132'!K501</f>
        <v>15584</v>
      </c>
      <c r="B501" s="63">
        <f>'דוח 132'!J501</f>
        <v>21908</v>
      </c>
      <c r="C501" s="63" t="str">
        <f>'דוח 132'!I501</f>
        <v>נכסים אלטרנטיביים</v>
      </c>
      <c r="D501" s="63">
        <f>'דוח 132'!H501</f>
        <v>0</v>
      </c>
      <c r="E501" s="63">
        <f>'דוח 132'!G501</f>
        <v>0</v>
      </c>
      <c r="F501" s="63">
        <f>'דוח 132'!F501</f>
        <v>0</v>
      </c>
      <c r="G501" s="63">
        <f>'דוח 132'!E501</f>
        <v>0</v>
      </c>
      <c r="H501" s="63">
        <f>'דוח 132'!D501</f>
        <v>0</v>
      </c>
      <c r="I501" s="63">
        <f>'דוח 132'!C501</f>
        <v>0</v>
      </c>
      <c r="J501" s="63">
        <f>'דוח 132'!B501</f>
        <v>0</v>
      </c>
      <c r="K501" s="63">
        <f>'דוח 132'!A501</f>
        <v>0</v>
      </c>
    </row>
    <row r="502" spans="1:11" x14ac:dyDescent="0.2">
      <c r="A502" s="63">
        <f>'דוח 132'!K502</f>
        <v>17728</v>
      </c>
      <c r="B502" s="63">
        <f>'דוח 132'!J502</f>
        <v>21908</v>
      </c>
      <c r="C502" s="63" t="str">
        <f>'דוח 132'!I502</f>
        <v>נכסי נדל"ן</v>
      </c>
      <c r="D502" s="63">
        <f>'דוח 132'!H502</f>
        <v>0</v>
      </c>
      <c r="E502" s="63">
        <f>'דוח 132'!G502</f>
        <v>0</v>
      </c>
      <c r="F502" s="63">
        <f>'דוח 132'!F502</f>
        <v>0</v>
      </c>
      <c r="G502" s="63">
        <f>'דוח 132'!E502</f>
        <v>0</v>
      </c>
      <c r="H502" s="63">
        <f>'דוח 132'!D502</f>
        <v>0</v>
      </c>
      <c r="I502" s="63">
        <f>'דוח 132'!C502</f>
        <v>0</v>
      </c>
      <c r="J502" s="63">
        <f>'דוח 132'!B502</f>
        <v>0</v>
      </c>
      <c r="K502" s="63">
        <f>'דוח 132'!A502</f>
        <v>0</v>
      </c>
    </row>
    <row r="503" spans="1:11" x14ac:dyDescent="0.2">
      <c r="A503" s="63">
        <f>'דוח 132'!K503</f>
        <v>15624</v>
      </c>
      <c r="B503" s="63">
        <f>'דוח 132'!J503</f>
        <v>21908</v>
      </c>
      <c r="C503" s="63" t="str">
        <f>'דוח 132'!I503</f>
        <v>נגזרים מתוך חשיפת מט"ח</v>
      </c>
      <c r="D503" s="63">
        <f>'דוח 132'!H503</f>
        <v>0</v>
      </c>
      <c r="E503" s="63">
        <f>'דוח 132'!G503</f>
        <v>-27.9208573765792</v>
      </c>
      <c r="F503" s="63">
        <f>'דוח 132'!F503</f>
        <v>-27.641158913597199</v>
      </c>
      <c r="G503" s="63">
        <f>'דוח 132'!E503</f>
        <v>0</v>
      </c>
      <c r="H503" s="63">
        <f>'דוח 132'!D503</f>
        <v>0</v>
      </c>
      <c r="I503" s="63">
        <f>'דוח 132'!C503</f>
        <v>0</v>
      </c>
      <c r="J503" s="63">
        <f>'דוח 132'!B503</f>
        <v>0</v>
      </c>
      <c r="K503" s="63">
        <f>'דוח 132'!A503</f>
        <v>0</v>
      </c>
    </row>
    <row r="504" spans="1:11" x14ac:dyDescent="0.2">
      <c r="A504" s="63">
        <f>'דוח 132'!K504</f>
        <v>15644</v>
      </c>
      <c r="B504" s="63">
        <f>'דוח 132'!J504</f>
        <v>21908</v>
      </c>
      <c r="C504" s="63" t="str">
        <f>'דוח 132'!I504</f>
        <v>סה"כ נזילות</v>
      </c>
      <c r="D504" s="63">
        <f>'דוח 132'!H504</f>
        <v>0</v>
      </c>
      <c r="E504" s="63">
        <f>'דוח 132'!G504</f>
        <v>5.1504599756446101</v>
      </c>
      <c r="F504" s="63">
        <f>'דוח 132'!F504</f>
        <v>5.2849216393953595</v>
      </c>
      <c r="G504" s="63">
        <f>'דוח 132'!E504</f>
        <v>1</v>
      </c>
      <c r="H504" s="63">
        <f>'דוח 132'!D504</f>
        <v>10</v>
      </c>
      <c r="I504" s="63">
        <f>'דוח 132'!C504</f>
        <v>0</v>
      </c>
      <c r="J504" s="63">
        <f>'דוח 132'!B504</f>
        <v>0</v>
      </c>
      <c r="K504" s="63">
        <f>'דוח 132'!A504</f>
        <v>0</v>
      </c>
    </row>
    <row r="505" spans="1:11" x14ac:dyDescent="0.2">
      <c r="A505" s="63">
        <f>'דוח 132'!K505</f>
        <v>15704</v>
      </c>
      <c r="B505" s="63">
        <f>'דוח 132'!J505</f>
        <v>21908</v>
      </c>
      <c r="C505" s="63" t="str">
        <f>'דוח 132'!I505</f>
        <v xml:space="preserve">סה"כ קונצרני והלוואות </v>
      </c>
      <c r="D505" s="63">
        <f>'דוח 132'!H505</f>
        <v>0</v>
      </c>
      <c r="E505" s="63">
        <f>'דוח 132'!G505</f>
        <v>0</v>
      </c>
      <c r="F505" s="63">
        <f>'דוח 132'!F505</f>
        <v>0</v>
      </c>
      <c r="G505" s="63">
        <f>'דוח 132'!E505</f>
        <v>0</v>
      </c>
      <c r="H505" s="63">
        <f>'דוח 132'!D505</f>
        <v>5</v>
      </c>
      <c r="I505" s="63">
        <f>'דוח 132'!C505</f>
        <v>0</v>
      </c>
      <c r="J505" s="63">
        <f>'דוח 132'!B505</f>
        <v>0</v>
      </c>
      <c r="K505" s="63">
        <f>'דוח 132'!A505</f>
        <v>0</v>
      </c>
    </row>
    <row r="506" spans="1:11" x14ac:dyDescent="0.2">
      <c r="A506" s="63">
        <f>'דוח 132'!K506</f>
        <v>15749</v>
      </c>
      <c r="B506" s="63">
        <f>'דוח 132'!J506</f>
        <v>21908</v>
      </c>
      <c r="C506" s="63" t="str">
        <f>'דוח 132'!I506</f>
        <v>סה"כ לא סחירים</v>
      </c>
      <c r="D506" s="63">
        <f>'דוח 132'!H506</f>
        <v>0</v>
      </c>
      <c r="E506" s="63">
        <f>'דוח 132'!G506</f>
        <v>0</v>
      </c>
      <c r="F506" s="63">
        <f>'דוח 132'!F506</f>
        <v>0</v>
      </c>
      <c r="G506" s="63">
        <f>'דוח 132'!E506</f>
        <v>0</v>
      </c>
      <c r="H506" s="63">
        <f>'דוח 132'!D506</f>
        <v>0</v>
      </c>
      <c r="I506" s="63">
        <f>'דוח 132'!C506</f>
        <v>0</v>
      </c>
      <c r="J506" s="63">
        <f>'דוח 132'!B506</f>
        <v>0</v>
      </c>
      <c r="K506" s="63">
        <f>'דוח 132'!A506</f>
        <v>0</v>
      </c>
    </row>
    <row r="507" spans="1:11" x14ac:dyDescent="0.2">
      <c r="A507" s="63">
        <f>'דוח 132'!K507</f>
        <v>11258</v>
      </c>
      <c r="B507" s="63">
        <f>'דוח 132'!J507</f>
        <v>21908</v>
      </c>
      <c r="C507" s="63" t="str">
        <f>'דוח 132'!I507</f>
        <v>כל נכסי הקופה</v>
      </c>
      <c r="D507" s="63">
        <f>'דוח 132'!H507</f>
        <v>0</v>
      </c>
      <c r="E507" s="63">
        <f>'דוח 132'!G507</f>
        <v>100</v>
      </c>
      <c r="F507" s="63">
        <f>'דוח 132'!F507</f>
        <v>100</v>
      </c>
      <c r="G507" s="63">
        <f>'דוח 132'!E507</f>
        <v>0</v>
      </c>
      <c r="H507" s="63">
        <f>'דוח 132'!D507</f>
        <v>0</v>
      </c>
      <c r="I507" s="63">
        <f>'דוח 132'!C507</f>
        <v>0</v>
      </c>
      <c r="J507" s="63">
        <f>'דוח 132'!B507</f>
        <v>0</v>
      </c>
      <c r="K507" s="63">
        <f>'דוח 132'!A507</f>
        <v>0</v>
      </c>
    </row>
    <row r="508" spans="1:11" x14ac:dyDescent="0.2">
      <c r="A508" s="63">
        <f>'דוח 132'!K508</f>
        <v>15705</v>
      </c>
      <c r="B508" s="63">
        <f>'דוח 132'!J508</f>
        <v>21908</v>
      </c>
      <c r="C508" s="63" t="str">
        <f>'דוח 132'!I508</f>
        <v>סה"כ ממשלתי</v>
      </c>
      <c r="D508" s="63">
        <f>'דוח 132'!H508</f>
        <v>0</v>
      </c>
      <c r="E508" s="63">
        <f>'דוח 132'!G508</f>
        <v>0</v>
      </c>
      <c r="F508" s="63">
        <f>'דוח 132'!F508</f>
        <v>0</v>
      </c>
      <c r="G508" s="63">
        <f>'דוח 132'!E508</f>
        <v>0</v>
      </c>
      <c r="H508" s="63">
        <f>'דוח 132'!D508</f>
        <v>0</v>
      </c>
      <c r="I508" s="63">
        <f>'דוח 132'!C508</f>
        <v>0</v>
      </c>
      <c r="J508" s="63">
        <f>'דוח 132'!B508</f>
        <v>0</v>
      </c>
      <c r="K508" s="63">
        <f>'דוח 132'!A508</f>
        <v>0</v>
      </c>
    </row>
    <row r="509" spans="1:11" x14ac:dyDescent="0.2">
      <c r="A509" s="63">
        <f>'דוח 132'!K509</f>
        <v>16144</v>
      </c>
      <c r="B509" s="63">
        <f>'דוח 132'!J509</f>
        <v>21908</v>
      </c>
      <c r="C509" s="63" t="str">
        <f>'דוח 132'!I509</f>
        <v>סך חשיפת מט"ח</v>
      </c>
      <c r="D509" s="63">
        <f>'דוח 132'!H509</f>
        <v>0</v>
      </c>
      <c r="E509" s="63">
        <f>'דוח 132'!G509</f>
        <v>25.965144792885699</v>
      </c>
      <c r="F509" s="63">
        <f>'דוח 132'!F509</f>
        <v>26.005319005336801</v>
      </c>
      <c r="G509" s="63">
        <f>'דוח 132'!E509</f>
        <v>0</v>
      </c>
      <c r="H509" s="63">
        <f>'דוח 132'!D509</f>
        <v>0</v>
      </c>
      <c r="I509" s="63">
        <f>'דוח 132'!C509</f>
        <v>0</v>
      </c>
      <c r="J509" s="63">
        <f>'דוח 132'!B509</f>
        <v>0</v>
      </c>
      <c r="K509" s="63">
        <f>'דוח 132'!A509</f>
        <v>0</v>
      </c>
    </row>
    <row r="510" spans="1:11" x14ac:dyDescent="0.2">
      <c r="A510" s="63">
        <f>'דוח 132'!K510</f>
        <v>12755</v>
      </c>
      <c r="B510" s="63">
        <f>'דוח 132'!J510</f>
        <v>21908</v>
      </c>
      <c r="C510" s="63" t="str">
        <f>'דוח 132'!I510</f>
        <v xml:space="preserve">נזילות מט"ח </v>
      </c>
      <c r="D510" s="63">
        <f>'דוח 132'!H510</f>
        <v>0</v>
      </c>
      <c r="E510" s="63">
        <f>'דוח 132'!G510</f>
        <v>0.31589410416698405</v>
      </c>
      <c r="F510" s="63">
        <f>'דוח 132'!F510</f>
        <v>0.31262717548352298</v>
      </c>
      <c r="G510" s="63">
        <f>'דוח 132'!E510</f>
        <v>0</v>
      </c>
      <c r="H510" s="63">
        <f>'דוח 132'!D510</f>
        <v>0</v>
      </c>
      <c r="I510" s="63">
        <f>'דוח 132'!C510</f>
        <v>0</v>
      </c>
      <c r="J510" s="63">
        <f>'דוח 132'!B510</f>
        <v>0</v>
      </c>
      <c r="K510" s="63">
        <f>'דוח 132'!A510</f>
        <v>0</v>
      </c>
    </row>
    <row r="511" spans="1:11" x14ac:dyDescent="0.2">
      <c r="A511" s="63">
        <f>'דוח 132'!K511</f>
        <v>12359</v>
      </c>
      <c r="B511" s="63">
        <f>'דוח 132'!J511</f>
        <v>21908</v>
      </c>
      <c r="C511" s="63" t="str">
        <f>'דוח 132'!I511</f>
        <v xml:space="preserve">קונצרני לא סחיר צמוד מדד </v>
      </c>
      <c r="D511" s="63">
        <f>'דוח 132'!H511</f>
        <v>0</v>
      </c>
      <c r="E511" s="63">
        <f>'דוח 132'!G511</f>
        <v>0</v>
      </c>
      <c r="F511" s="63">
        <f>'דוח 132'!F511</f>
        <v>0</v>
      </c>
      <c r="G511" s="63">
        <f>'דוח 132'!E511</f>
        <v>0</v>
      </c>
      <c r="H511" s="63">
        <f>'דוח 132'!D511</f>
        <v>0</v>
      </c>
      <c r="I511" s="63">
        <f>'דוח 132'!C511</f>
        <v>0</v>
      </c>
      <c r="J511" s="63">
        <f>'דוח 132'!B511</f>
        <v>0</v>
      </c>
      <c r="K511" s="63">
        <f>'דוח 132'!A511</f>
        <v>0</v>
      </c>
    </row>
    <row r="512" spans="1:11" x14ac:dyDescent="0.2">
      <c r="A512" s="63">
        <f>'דוח 132'!K512</f>
        <v>0</v>
      </c>
      <c r="B512" s="63">
        <f>'דוח 132'!J512</f>
        <v>0</v>
      </c>
      <c r="C512" s="63">
        <f>'דוח 132'!I512</f>
        <v>0</v>
      </c>
      <c r="D512" s="63">
        <f>'דוח 132'!H512</f>
        <v>0</v>
      </c>
      <c r="E512" s="63">
        <f>'דוח 132'!G512</f>
        <v>0</v>
      </c>
      <c r="F512" s="63">
        <f>'דוח 132'!F512</f>
        <v>0</v>
      </c>
      <c r="G512" s="63">
        <f>'דוח 132'!E512</f>
        <v>0</v>
      </c>
      <c r="H512" s="63">
        <f>'דוח 132'!D512</f>
        <v>0</v>
      </c>
      <c r="I512" s="63">
        <f>'דוח 132'!C512</f>
        <v>0</v>
      </c>
      <c r="J512" s="63">
        <f>'דוח 132'!B512</f>
        <v>0</v>
      </c>
      <c r="K512" s="63">
        <f>'דוח 132'!A512</f>
        <v>0</v>
      </c>
    </row>
    <row r="513" spans="1:11" x14ac:dyDescent="0.2">
      <c r="A513" s="63" t="str">
        <f>'דוח 132'!K513</f>
        <v>קוד קבוצה</v>
      </c>
      <c r="B513" s="63" t="str">
        <f>'דוח 132'!J513</f>
        <v>קוד קופה</v>
      </c>
      <c r="C513" s="63">
        <f>'דוח 132'!I513</f>
        <v>0</v>
      </c>
      <c r="D513" s="63" t="str">
        <f>'דוח 132'!H513</f>
        <v>21916  פסגות פנסיה כללית לבני 60 ומעלה</v>
      </c>
      <c r="E513" s="63">
        <f>'דוח 132'!G513</f>
        <v>0</v>
      </c>
      <c r="F513" s="63">
        <f>'דוח 132'!F513</f>
        <v>0</v>
      </c>
      <c r="G513" s="63">
        <f>'דוח 132'!E513</f>
        <v>0</v>
      </c>
      <c r="H513" s="63">
        <f>'דוח 132'!D513</f>
        <v>0</v>
      </c>
      <c r="I513" s="63">
        <f>'דוח 132'!C513</f>
        <v>0</v>
      </c>
      <c r="J513" s="63">
        <f>'דוח 132'!B513</f>
        <v>0</v>
      </c>
      <c r="K513" s="63">
        <f>'דוח 132'!A513</f>
        <v>0</v>
      </c>
    </row>
    <row r="514" spans="1:11" x14ac:dyDescent="0.2">
      <c r="A514" s="63">
        <f>'דוח 132'!K514</f>
        <v>0</v>
      </c>
      <c r="B514" s="63">
        <f>'דוח 132'!J514</f>
        <v>0</v>
      </c>
      <c r="C514" s="63">
        <f>'דוח 132'!I514</f>
        <v>0</v>
      </c>
      <c r="D514" s="63">
        <f>'דוח 132'!H514</f>
        <v>0</v>
      </c>
      <c r="E514" s="63">
        <f>'דוח 132'!G514</f>
        <v>0</v>
      </c>
      <c r="F514" s="63" t="str">
        <f>'דוח 132'!F514</f>
        <v>שווי קופה באשח  1,361.66</v>
      </c>
      <c r="G514" s="63">
        <f>'דוח 132'!E514</f>
        <v>0</v>
      </c>
      <c r="H514" s="63">
        <f>'דוח 132'!D514</f>
        <v>0</v>
      </c>
      <c r="I514" s="63">
        <f>'דוח 132'!C514</f>
        <v>0</v>
      </c>
      <c r="J514" s="63">
        <f>'דוח 132'!B514</f>
        <v>0</v>
      </c>
      <c r="K514" s="63">
        <f>'דוח 132'!A514</f>
        <v>0</v>
      </c>
    </row>
    <row r="515" spans="1:11" x14ac:dyDescent="0.2">
      <c r="A515" s="63">
        <f>'דוח 132'!K515</f>
        <v>0</v>
      </c>
      <c r="B515" s="63">
        <f>'דוח 132'!J515</f>
        <v>0</v>
      </c>
      <c r="C515" s="63" t="str">
        <f>'דוח 132'!I515</f>
        <v>תאור קבוצה</v>
      </c>
      <c r="D515" s="63" t="str">
        <f>'דוח 132'!H515</f>
        <v>מח"מ</v>
      </c>
      <c r="E515" s="63" t="str">
        <f>'דוח 132'!G515</f>
        <v>חשיפה</v>
      </c>
      <c r="F515" s="63" t="str">
        <f>'דוח 132'!F515</f>
        <v>חשיפה</v>
      </c>
      <c r="G515" s="63">
        <f>'דוח 132'!E515</f>
        <v>0</v>
      </c>
      <c r="H515" s="63" t="str">
        <f>'דוח 132'!D515</f>
        <v>חשיפה</v>
      </c>
      <c r="I515" s="63">
        <f>'דוח 132'!C515</f>
        <v>0</v>
      </c>
      <c r="J515" s="63" t="str">
        <f>'דוח 132'!B515</f>
        <v>מח"מ</v>
      </c>
      <c r="K515" s="63">
        <f>'דוח 132'!A515</f>
        <v>0</v>
      </c>
    </row>
    <row r="516" spans="1:11" x14ac:dyDescent="0.2">
      <c r="A516" s="63">
        <f>'דוח 132'!K516</f>
        <v>0</v>
      </c>
      <c r="B516" s="63">
        <f>'דוח 132'!J516</f>
        <v>0</v>
      </c>
      <c r="C516" s="63">
        <f>'דוח 132'!I516</f>
        <v>0</v>
      </c>
      <c r="D516" s="63">
        <f>'דוח 132'!H516</f>
        <v>0</v>
      </c>
      <c r="E516" s="63" t="str">
        <f>'דוח 132'!G516</f>
        <v>30/12/18</v>
      </c>
      <c r="F516" s="63" t="str">
        <f>'דוח 132'!F516</f>
        <v>31/12/18</v>
      </c>
      <c r="G516" s="63" t="str">
        <f>'דוח 132'!E516</f>
        <v>מינ'</v>
      </c>
      <c r="H516" s="63" t="str">
        <f>'דוח 132'!D516</f>
        <v>מקס'</v>
      </c>
      <c r="I516" s="63" t="str">
        <f>'דוח 132'!C516</f>
        <v>מינ'</v>
      </c>
      <c r="J516" s="63" t="str">
        <f>'דוח 132'!B516</f>
        <v>מקס'</v>
      </c>
      <c r="K516" s="63">
        <f>'דוח 132'!A516</f>
        <v>0</v>
      </c>
    </row>
    <row r="517" spans="1:11" x14ac:dyDescent="0.2">
      <c r="A517" s="63">
        <f>'דוח 132'!K517</f>
        <v>13591</v>
      </c>
      <c r="B517" s="63">
        <f>'דוח 132'!J517</f>
        <v>21916</v>
      </c>
      <c r="C517" s="63" t="str">
        <f>'דוח 132'!I517</f>
        <v xml:space="preserve">צמוד מדד (כולל מיועדות) </v>
      </c>
      <c r="D517" s="63">
        <f>'דוח 132'!H517</f>
        <v>4.8728573620667301</v>
      </c>
      <c r="E517" s="63">
        <f>'דוח 132'!G517</f>
        <v>33.989803689335801</v>
      </c>
      <c r="F517" s="63">
        <f>'דוח 132'!F517</f>
        <v>33.995113791541399</v>
      </c>
      <c r="G517" s="63">
        <f>'דוח 132'!E517</f>
        <v>0</v>
      </c>
      <c r="H517" s="63">
        <f>'דוח 132'!D517</f>
        <v>0</v>
      </c>
      <c r="I517" s="63">
        <f>'דוח 132'!C517</f>
        <v>0</v>
      </c>
      <c r="J517" s="63">
        <f>'דוח 132'!B517</f>
        <v>0</v>
      </c>
      <c r="K517" s="63">
        <f>'דוח 132'!A517</f>
        <v>0</v>
      </c>
    </row>
    <row r="518" spans="1:11" x14ac:dyDescent="0.2">
      <c r="A518" s="63">
        <f>'דוח 132'!K518</f>
        <v>19967</v>
      </c>
      <c r="B518" s="63">
        <f>'דוח 132'!J518</f>
        <v>21916</v>
      </c>
      <c r="C518" s="63" t="str">
        <f>'דוח 132'!I518</f>
        <v>צמוד מדד ללא מיועדות</v>
      </c>
      <c r="D518" s="63">
        <f>'דוח 132'!H518</f>
        <v>4.8728573620667301</v>
      </c>
      <c r="E518" s="63">
        <f>'דוח 132'!G518</f>
        <v>33.989803689335801</v>
      </c>
      <c r="F518" s="63">
        <f>'דוח 132'!F518</f>
        <v>33.995113791541399</v>
      </c>
      <c r="G518" s="63">
        <f>'דוח 132'!E518</f>
        <v>0</v>
      </c>
      <c r="H518" s="63">
        <f>'דוח 132'!D518</f>
        <v>0</v>
      </c>
      <c r="I518" s="63">
        <f>'דוח 132'!C518</f>
        <v>3.5</v>
      </c>
      <c r="J518" s="63">
        <f>'דוח 132'!B518</f>
        <v>6</v>
      </c>
      <c r="K518" s="63">
        <f>'דוח 132'!A518</f>
        <v>0</v>
      </c>
    </row>
    <row r="519" spans="1:11" x14ac:dyDescent="0.2">
      <c r="A519" s="63">
        <f>'דוח 132'!K519</f>
        <v>15744</v>
      </c>
      <c r="B519" s="63">
        <f>'דוח 132'!J519</f>
        <v>21916</v>
      </c>
      <c r="C519" s="63" t="str">
        <f>'דוח 132'!I519</f>
        <v xml:space="preserve">סה"כ ממשלתי צמוד מדד כולל מיועדות </v>
      </c>
      <c r="D519" s="63">
        <f>'דוח 132'!H519</f>
        <v>5.7354986790070095</v>
      </c>
      <c r="E519" s="63">
        <f>'דוח 132'!G519</f>
        <v>12.823871110795199</v>
      </c>
      <c r="F519" s="63">
        <f>'דוח 132'!F519</f>
        <v>12.813974350266101</v>
      </c>
      <c r="G519" s="63">
        <f>'דוח 132'!E519</f>
        <v>0</v>
      </c>
      <c r="H519" s="63">
        <f>'דוח 132'!D519</f>
        <v>0</v>
      </c>
      <c r="I519" s="63">
        <f>'דוח 132'!C519</f>
        <v>0</v>
      </c>
      <c r="J519" s="63">
        <f>'דוח 132'!B519</f>
        <v>0</v>
      </c>
      <c r="K519" s="63">
        <f>'דוח 132'!A519</f>
        <v>0</v>
      </c>
    </row>
    <row r="520" spans="1:11" x14ac:dyDescent="0.2">
      <c r="A520" s="63">
        <f>'דוח 132'!K520</f>
        <v>13462</v>
      </c>
      <c r="B520" s="63">
        <f>'דוח 132'!J520</f>
        <v>21916</v>
      </c>
      <c r="C520" s="63" t="str">
        <f>'דוח 132'!I520</f>
        <v xml:space="preserve">קונצרני סחיר צמוד מדד </v>
      </c>
      <c r="D520" s="63">
        <f>'דוח 132'!H520</f>
        <v>4.3509844128139594</v>
      </c>
      <c r="E520" s="63">
        <f>'דוח 132'!G520</f>
        <v>21.165932578540598</v>
      </c>
      <c r="F520" s="63">
        <f>'דוח 132'!F520</f>
        <v>21.181139441275299</v>
      </c>
      <c r="G520" s="63">
        <f>'דוח 132'!E520</f>
        <v>0</v>
      </c>
      <c r="H520" s="63">
        <f>'דוח 132'!D520</f>
        <v>0</v>
      </c>
      <c r="I520" s="63">
        <f>'דוח 132'!C520</f>
        <v>0</v>
      </c>
      <c r="J520" s="63">
        <f>'דוח 132'!B520</f>
        <v>0</v>
      </c>
      <c r="K520" s="63">
        <f>'דוח 132'!A520</f>
        <v>0</v>
      </c>
    </row>
    <row r="521" spans="1:11" x14ac:dyDescent="0.2">
      <c r="A521" s="63">
        <f>'דוח 132'!K521</f>
        <v>15544</v>
      </c>
      <c r="B521" s="63">
        <f>'דוח 132'!J521</f>
        <v>21916</v>
      </c>
      <c r="C521" s="63" t="str">
        <f>'דוח 132'!I521</f>
        <v>הלוואה צמוד מדד</v>
      </c>
      <c r="D521" s="63">
        <f>'דוח 132'!H521</f>
        <v>0</v>
      </c>
      <c r="E521" s="63">
        <f>'דוח 132'!G521</f>
        <v>0</v>
      </c>
      <c r="F521" s="63">
        <f>'דוח 132'!F521</f>
        <v>0</v>
      </c>
      <c r="G521" s="63">
        <f>'דוח 132'!E521</f>
        <v>0</v>
      </c>
      <c r="H521" s="63">
        <f>'דוח 132'!D521</f>
        <v>0</v>
      </c>
      <c r="I521" s="63">
        <f>'דוח 132'!C521</f>
        <v>0</v>
      </c>
      <c r="J521" s="63">
        <f>'דוח 132'!B521</f>
        <v>0</v>
      </c>
      <c r="K521" s="63">
        <f>'דוח 132'!A521</f>
        <v>0</v>
      </c>
    </row>
    <row r="522" spans="1:11" x14ac:dyDescent="0.2">
      <c r="A522" s="63">
        <f>'דוח 132'!K522</f>
        <v>12978</v>
      </c>
      <c r="B522" s="63">
        <f>'דוח 132'!J522</f>
        <v>21916</v>
      </c>
      <c r="C522" s="63" t="str">
        <f>'דוח 132'!I522</f>
        <v xml:space="preserve">פקדונות לא סחירים </v>
      </c>
      <c r="D522" s="63">
        <f>'דוח 132'!H522</f>
        <v>0</v>
      </c>
      <c r="E522" s="63">
        <f>'דוח 132'!G522</f>
        <v>0</v>
      </c>
      <c r="F522" s="63">
        <f>'דוח 132'!F522</f>
        <v>0</v>
      </c>
      <c r="G522" s="63">
        <f>'דוח 132'!E522</f>
        <v>0</v>
      </c>
      <c r="H522" s="63">
        <f>'דוח 132'!D522</f>
        <v>0</v>
      </c>
      <c r="I522" s="63">
        <f>'דוח 132'!C522</f>
        <v>0</v>
      </c>
      <c r="J522" s="63">
        <f>'דוח 132'!B522</f>
        <v>0</v>
      </c>
      <c r="K522" s="63">
        <f>'דוח 132'!A522</f>
        <v>0</v>
      </c>
    </row>
    <row r="523" spans="1:11" x14ac:dyDescent="0.2">
      <c r="A523" s="63">
        <f>'דוח 132'!K523</f>
        <v>17726</v>
      </c>
      <c r="B523" s="63">
        <f>'דוח 132'!J523</f>
        <v>21916</v>
      </c>
      <c r="C523" s="63" t="str">
        <f>'דוח 132'!I523</f>
        <v>לא צמוד כולל נזילות</v>
      </c>
      <c r="D523" s="63">
        <f>'דוח 132'!H523</f>
        <v>2.9300096760031002</v>
      </c>
      <c r="E523" s="63">
        <f>'דוח 132'!G523</f>
        <v>41.688474651534499</v>
      </c>
      <c r="F523" s="63">
        <f>'דוח 132'!F523</f>
        <v>41.664777240782506</v>
      </c>
      <c r="G523" s="63">
        <f>'דוח 132'!E523</f>
        <v>0</v>
      </c>
      <c r="H523" s="63">
        <f>'דוח 132'!D523</f>
        <v>0</v>
      </c>
      <c r="I523" s="63">
        <f>'דוח 132'!C523</f>
        <v>2.5</v>
      </c>
      <c r="J523" s="63">
        <f>'דוח 132'!B523</f>
        <v>5</v>
      </c>
      <c r="K523" s="63">
        <f>'דוח 132'!A523</f>
        <v>0</v>
      </c>
    </row>
    <row r="524" spans="1:11" x14ac:dyDescent="0.2">
      <c r="A524" s="63">
        <f>'דוח 132'!K524</f>
        <v>17727</v>
      </c>
      <c r="B524" s="63">
        <f>'דוח 132'!J524</f>
        <v>21916</v>
      </c>
      <c r="C524" s="63" t="str">
        <f>'דוח 132'!I524</f>
        <v>עו"ש ש"ח</v>
      </c>
      <c r="D524" s="63">
        <f>'דוח 132'!H524</f>
        <v>0</v>
      </c>
      <c r="E524" s="63">
        <f>'דוח 132'!G524</f>
        <v>8.3551123864457697</v>
      </c>
      <c r="F524" s="63">
        <f>'דוח 132'!F524</f>
        <v>8.4228876404051292</v>
      </c>
      <c r="G524" s="63">
        <f>'דוח 132'!E524</f>
        <v>0</v>
      </c>
      <c r="H524" s="63">
        <f>'דוח 132'!D524</f>
        <v>0</v>
      </c>
      <c r="I524" s="63">
        <f>'דוח 132'!C524</f>
        <v>0</v>
      </c>
      <c r="J524" s="63">
        <f>'דוח 132'!B524</f>
        <v>0</v>
      </c>
      <c r="K524" s="63">
        <f>'דוח 132'!A524</f>
        <v>0</v>
      </c>
    </row>
    <row r="525" spans="1:11" x14ac:dyDescent="0.2">
      <c r="A525" s="63">
        <f>'דוח 132'!K525</f>
        <v>13592</v>
      </c>
      <c r="B525" s="63">
        <f>'דוח 132'!J525</f>
        <v>21916</v>
      </c>
      <c r="C525" s="63" t="str">
        <f>'דוח 132'!I525</f>
        <v xml:space="preserve">לא צמוד - לא כולל נזילות </v>
      </c>
      <c r="D525" s="63">
        <f>'דוח 132'!H525</f>
        <v>3.6724206094054499</v>
      </c>
      <c r="E525" s="63">
        <f>'דוח 132'!G525</f>
        <v>33.333362265088702</v>
      </c>
      <c r="F525" s="63">
        <f>'דוח 132'!F525</f>
        <v>33.241889600377405</v>
      </c>
      <c r="G525" s="63">
        <f>'דוח 132'!E525</f>
        <v>0</v>
      </c>
      <c r="H525" s="63">
        <f>'דוח 132'!D525</f>
        <v>0</v>
      </c>
      <c r="I525" s="63">
        <f>'דוח 132'!C525</f>
        <v>0</v>
      </c>
      <c r="J525" s="63">
        <f>'דוח 132'!B525</f>
        <v>0</v>
      </c>
      <c r="K525" s="63">
        <f>'דוח 132'!A525</f>
        <v>0</v>
      </c>
    </row>
    <row r="526" spans="1:11" x14ac:dyDescent="0.2">
      <c r="A526" s="63">
        <f>'דוח 132'!K526</f>
        <v>11566</v>
      </c>
      <c r="B526" s="63">
        <f>'דוח 132'!J526</f>
        <v>21916</v>
      </c>
      <c r="C526" s="63" t="str">
        <f>'דוח 132'!I526</f>
        <v>מק"מ</v>
      </c>
      <c r="D526" s="63">
        <f>'דוח 132'!H526</f>
        <v>0.39017348958813097</v>
      </c>
      <c r="E526" s="63">
        <f>'דוח 132'!G526</f>
        <v>9.8500931743504001</v>
      </c>
      <c r="F526" s="63">
        <f>'דוח 132'!F526</f>
        <v>9.8375625444766008</v>
      </c>
      <c r="G526" s="63">
        <f>'דוח 132'!E526</f>
        <v>0</v>
      </c>
      <c r="H526" s="63">
        <f>'דוח 132'!D526</f>
        <v>0</v>
      </c>
      <c r="I526" s="63">
        <f>'דוח 132'!C526</f>
        <v>0</v>
      </c>
      <c r="J526" s="63">
        <f>'דוח 132'!B526</f>
        <v>0</v>
      </c>
      <c r="K526" s="63">
        <f>'דוח 132'!A526</f>
        <v>0</v>
      </c>
    </row>
    <row r="527" spans="1:11" x14ac:dyDescent="0.2">
      <c r="A527" s="63">
        <f>'דוח 132'!K527</f>
        <v>13419</v>
      </c>
      <c r="B527" s="63">
        <f>'דוח 132'!J527</f>
        <v>21916</v>
      </c>
      <c r="C527" s="63" t="str">
        <f>'דוח 132'!I527</f>
        <v>ממשלתי  לא צמוד (שחר)</v>
      </c>
      <c r="D527" s="63">
        <f>'דוח 132'!H527</f>
        <v>5.2626457134270002</v>
      </c>
      <c r="E527" s="63">
        <f>'דוח 132'!G527</f>
        <v>17.4828350408524</v>
      </c>
      <c r="F527" s="63">
        <f>'דוח 132'!F527</f>
        <v>17.446676971904999</v>
      </c>
      <c r="G527" s="63">
        <f>'דוח 132'!E527</f>
        <v>0</v>
      </c>
      <c r="H527" s="63">
        <f>'דוח 132'!D527</f>
        <v>0</v>
      </c>
      <c r="I527" s="63">
        <f>'דוח 132'!C527</f>
        <v>0</v>
      </c>
      <c r="J527" s="63">
        <f>'דוח 132'!B527</f>
        <v>0</v>
      </c>
      <c r="K527" s="63">
        <f>'דוח 132'!A527</f>
        <v>0</v>
      </c>
    </row>
    <row r="528" spans="1:11" x14ac:dyDescent="0.2">
      <c r="A528" s="63">
        <f>'דוח 132'!K528</f>
        <v>11568</v>
      </c>
      <c r="B528" s="63">
        <f>'דוח 132'!J528</f>
        <v>21916</v>
      </c>
      <c r="C528" s="63" t="str">
        <f>'דוח 132'!I528</f>
        <v>אג"ח ממשלתי לא צמוד ריבית משתנה-"גילון"</v>
      </c>
      <c r="D528" s="63">
        <f>'דוח 132'!H528</f>
        <v>0</v>
      </c>
      <c r="E528" s="63">
        <f>'דוח 132'!G528</f>
        <v>0</v>
      </c>
      <c r="F528" s="63">
        <f>'דוח 132'!F528</f>
        <v>0</v>
      </c>
      <c r="G528" s="63">
        <f>'דוח 132'!E528</f>
        <v>0</v>
      </c>
      <c r="H528" s="63">
        <f>'דוח 132'!D528</f>
        <v>0</v>
      </c>
      <c r="I528" s="63">
        <f>'דוח 132'!C528</f>
        <v>0</v>
      </c>
      <c r="J528" s="63">
        <f>'דוח 132'!B528</f>
        <v>0</v>
      </c>
      <c r="K528" s="63">
        <f>'דוח 132'!A528</f>
        <v>0</v>
      </c>
    </row>
    <row r="529" spans="1:11" x14ac:dyDescent="0.2">
      <c r="A529" s="63">
        <f>'דוח 132'!K529</f>
        <v>12479</v>
      </c>
      <c r="B529" s="63">
        <f>'דוח 132'!J529</f>
        <v>21916</v>
      </c>
      <c r="C529" s="63" t="str">
        <f>'דוח 132'!I529</f>
        <v>קונצרני ריבית קבועה</v>
      </c>
      <c r="D529" s="63">
        <f>'דוח 132'!H529</f>
        <v>4.4353334292373701</v>
      </c>
      <c r="E529" s="63">
        <f>'דוח 132'!G529</f>
        <v>6.000434049885869</v>
      </c>
      <c r="F529" s="63">
        <f>'דוח 132'!F529</f>
        <v>5.9576500839958202</v>
      </c>
      <c r="G529" s="63">
        <f>'דוח 132'!E529</f>
        <v>0</v>
      </c>
      <c r="H529" s="63">
        <f>'דוח 132'!D529</f>
        <v>0</v>
      </c>
      <c r="I529" s="63">
        <f>'דוח 132'!C529</f>
        <v>0</v>
      </c>
      <c r="J529" s="63">
        <f>'דוח 132'!B529</f>
        <v>0</v>
      </c>
      <c r="K529" s="63">
        <f>'דוח 132'!A529</f>
        <v>0</v>
      </c>
    </row>
    <row r="530" spans="1:11" x14ac:dyDescent="0.2">
      <c r="A530" s="63">
        <f>'דוח 132'!K530</f>
        <v>12480</v>
      </c>
      <c r="B530" s="63">
        <f>'דוח 132'!J530</f>
        <v>21916</v>
      </c>
      <c r="C530" s="63" t="str">
        <f>'דוח 132'!I530</f>
        <v>קונצרני ריבית משתנה</v>
      </c>
      <c r="D530" s="63">
        <f>'דוח 132'!H530</f>
        <v>0</v>
      </c>
      <c r="E530" s="63">
        <f>'דוח 132'!G530</f>
        <v>0</v>
      </c>
      <c r="F530" s="63">
        <f>'דוח 132'!F530</f>
        <v>0</v>
      </c>
      <c r="G530" s="63">
        <f>'דוח 132'!E530</f>
        <v>0</v>
      </c>
      <c r="H530" s="63">
        <f>'דוח 132'!D530</f>
        <v>0</v>
      </c>
      <c r="I530" s="63">
        <f>'דוח 132'!C530</f>
        <v>0</v>
      </c>
      <c r="J530" s="63">
        <f>'דוח 132'!B530</f>
        <v>0</v>
      </c>
      <c r="K530" s="63">
        <f>'דוח 132'!A530</f>
        <v>0</v>
      </c>
    </row>
    <row r="531" spans="1:11" x14ac:dyDescent="0.2">
      <c r="A531" s="63">
        <f>'דוח 132'!K531</f>
        <v>11578</v>
      </c>
      <c r="B531" s="63">
        <f>'דוח 132'!J531</f>
        <v>21916</v>
      </c>
      <c r="C531" s="63" t="str">
        <f>'דוח 132'!I531</f>
        <v>אג"ח לא צמוד לא סחיר (ללא עמיתים)</v>
      </c>
      <c r="D531" s="63">
        <f>'דוח 132'!H531</f>
        <v>0</v>
      </c>
      <c r="E531" s="63">
        <f>'דוח 132'!G531</f>
        <v>0</v>
      </c>
      <c r="F531" s="63">
        <f>'דוח 132'!F531</f>
        <v>0</v>
      </c>
      <c r="G531" s="63">
        <f>'דוח 132'!E531</f>
        <v>0</v>
      </c>
      <c r="H531" s="63">
        <f>'דוח 132'!D531</f>
        <v>0</v>
      </c>
      <c r="I531" s="63">
        <f>'דוח 132'!C531</f>
        <v>0</v>
      </c>
      <c r="J531" s="63">
        <f>'דוח 132'!B531</f>
        <v>0</v>
      </c>
      <c r="K531" s="63">
        <f>'דוח 132'!A531</f>
        <v>0</v>
      </c>
    </row>
    <row r="532" spans="1:11" x14ac:dyDescent="0.2">
      <c r="A532" s="63">
        <f>'דוח 132'!K532</f>
        <v>12497</v>
      </c>
      <c r="B532" s="63">
        <f>'דוח 132'!J532</f>
        <v>21916</v>
      </c>
      <c r="C532" s="63" t="str">
        <f>'דוח 132'!I532</f>
        <v>קונצרני לא סחיר ריבית משתנה (נע"מים)</v>
      </c>
      <c r="D532" s="63">
        <f>'דוח 132'!H532</f>
        <v>0</v>
      </c>
      <c r="E532" s="63">
        <f>'דוח 132'!G532</f>
        <v>0</v>
      </c>
      <c r="F532" s="63">
        <f>'דוח 132'!F532</f>
        <v>0</v>
      </c>
      <c r="G532" s="63">
        <f>'דוח 132'!E532</f>
        <v>0</v>
      </c>
      <c r="H532" s="63">
        <f>'דוח 132'!D532</f>
        <v>0</v>
      </c>
      <c r="I532" s="63">
        <f>'דוח 132'!C532</f>
        <v>0</v>
      </c>
      <c r="J532" s="63">
        <f>'דוח 132'!B532</f>
        <v>0</v>
      </c>
      <c r="K532" s="63">
        <f>'דוח 132'!A532</f>
        <v>0</v>
      </c>
    </row>
    <row r="533" spans="1:11" x14ac:dyDescent="0.2">
      <c r="A533" s="63">
        <f>'דוח 132'!K533</f>
        <v>15546</v>
      </c>
      <c r="B533" s="63">
        <f>'דוח 132'!J533</f>
        <v>21916</v>
      </c>
      <c r="C533" s="63" t="str">
        <f>'דוח 132'!I533</f>
        <v>הלוואה לא צמוד</v>
      </c>
      <c r="D533" s="63">
        <f>'דוח 132'!H533</f>
        <v>0</v>
      </c>
      <c r="E533" s="63">
        <f>'דוח 132'!G533</f>
        <v>0</v>
      </c>
      <c r="F533" s="63">
        <f>'דוח 132'!F533</f>
        <v>0</v>
      </c>
      <c r="G533" s="63">
        <f>'דוח 132'!E533</f>
        <v>0</v>
      </c>
      <c r="H533" s="63">
        <f>'דוח 132'!D533</f>
        <v>0</v>
      </c>
      <c r="I533" s="63">
        <f>'דוח 132'!C533</f>
        <v>0</v>
      </c>
      <c r="J533" s="63">
        <f>'דוח 132'!B533</f>
        <v>0</v>
      </c>
      <c r="K533" s="63">
        <f>'דוח 132'!A533</f>
        <v>0</v>
      </c>
    </row>
    <row r="534" spans="1:11" x14ac:dyDescent="0.2">
      <c r="A534" s="63">
        <f>'דוח 132'!K534</f>
        <v>12481</v>
      </c>
      <c r="B534" s="63">
        <f>'דוח 132'!J534</f>
        <v>21916</v>
      </c>
      <c r="C534" s="63" t="str">
        <f>'דוח 132'!I534</f>
        <v>הלוואות לעמיתים.</v>
      </c>
      <c r="D534" s="63">
        <f>'דוח 132'!H534</f>
        <v>0</v>
      </c>
      <c r="E534" s="63">
        <f>'דוח 132'!G534</f>
        <v>0</v>
      </c>
      <c r="F534" s="63">
        <f>'דוח 132'!F534</f>
        <v>0</v>
      </c>
      <c r="G534" s="63">
        <f>'דוח 132'!E534</f>
        <v>0</v>
      </c>
      <c r="H534" s="63">
        <f>'דוח 132'!D534</f>
        <v>4</v>
      </c>
      <c r="I534" s="63">
        <f>'דוח 132'!C534</f>
        <v>0</v>
      </c>
      <c r="J534" s="63">
        <f>'דוח 132'!B534</f>
        <v>0</v>
      </c>
      <c r="K534" s="63">
        <f>'דוח 132'!A534</f>
        <v>0</v>
      </c>
    </row>
    <row r="535" spans="1:11" x14ac:dyDescent="0.2">
      <c r="A535" s="63">
        <f>'דוח 132'!K535</f>
        <v>13594</v>
      </c>
      <c r="B535" s="63">
        <f>'דוח 132'!J535</f>
        <v>21916</v>
      </c>
      <c r="C535" s="63" t="str">
        <f>'דוח 132'!I535</f>
        <v>מט"ח וצמוד מט"ח</v>
      </c>
      <c r="D535" s="63">
        <f>'דוח 132'!H535</f>
        <v>3.45025877527108</v>
      </c>
      <c r="E535" s="63">
        <f>'דוח 132'!G535</f>
        <v>9.6590928357385302</v>
      </c>
      <c r="F535" s="63">
        <f>'דוח 132'!F535</f>
        <v>9.6045794968587597</v>
      </c>
      <c r="G535" s="63">
        <f>'דוח 132'!E535</f>
        <v>0</v>
      </c>
      <c r="H535" s="63">
        <f>'דוח 132'!D535</f>
        <v>0</v>
      </c>
      <c r="I535" s="63">
        <f>'דוח 132'!C535</f>
        <v>0</v>
      </c>
      <c r="J535" s="63">
        <f>'דוח 132'!B535</f>
        <v>0</v>
      </c>
      <c r="K535" s="63">
        <f>'דוח 132'!A535</f>
        <v>0</v>
      </c>
    </row>
    <row r="536" spans="1:11" x14ac:dyDescent="0.2">
      <c r="A536" s="63">
        <f>'דוח 132'!K536</f>
        <v>15609</v>
      </c>
      <c r="B536" s="63">
        <f>'דוח 132'!J536</f>
        <v>21916</v>
      </c>
      <c r="C536" s="63" t="str">
        <f>'דוח 132'!I536</f>
        <v>אג"ח ממשלתי צמוד מט"ח סחיר (1022)</v>
      </c>
      <c r="D536" s="63">
        <f>'דוח 132'!H536</f>
        <v>3.5416074772703001</v>
      </c>
      <c r="E536" s="63">
        <f>'דוח 132'!G536</f>
        <v>1.21184359654868</v>
      </c>
      <c r="F536" s="63">
        <f>'דוח 132'!F536</f>
        <v>1.2109833738527198</v>
      </c>
      <c r="G536" s="63">
        <f>'דוח 132'!E536</f>
        <v>0</v>
      </c>
      <c r="H536" s="63">
        <f>'דוח 132'!D536</f>
        <v>0</v>
      </c>
      <c r="I536" s="63">
        <f>'דוח 132'!C536</f>
        <v>0</v>
      </c>
      <c r="J536" s="63">
        <f>'דוח 132'!B536</f>
        <v>0</v>
      </c>
      <c r="K536" s="63">
        <f>'דוח 132'!A536</f>
        <v>0</v>
      </c>
    </row>
    <row r="537" spans="1:11" x14ac:dyDescent="0.2">
      <c r="A537" s="63">
        <f>'דוח 132'!K537</f>
        <v>11524</v>
      </c>
      <c r="B537" s="63">
        <f>'דוח 132'!J537</f>
        <v>21916</v>
      </c>
      <c r="C537" s="63" t="str">
        <f>'דוח 132'!I537</f>
        <v xml:space="preserve"> אג"ח קונצרני בחו"ל </v>
      </c>
      <c r="D537" s="63">
        <f>'דוח 132'!H537</f>
        <v>3.4478808728988</v>
      </c>
      <c r="E537" s="63">
        <f>'דוח 132'!G537</f>
        <v>8.4207516742199999</v>
      </c>
      <c r="F537" s="63">
        <f>'דוח 132'!F537</f>
        <v>8.3673009548858399</v>
      </c>
      <c r="G537" s="63">
        <f>'דוח 132'!E537</f>
        <v>0</v>
      </c>
      <c r="H537" s="63">
        <f>'דוח 132'!D537</f>
        <v>0</v>
      </c>
      <c r="I537" s="63">
        <f>'דוח 132'!C537</f>
        <v>0</v>
      </c>
      <c r="J537" s="63">
        <f>'דוח 132'!B537</f>
        <v>0</v>
      </c>
      <c r="K537" s="63">
        <f>'דוח 132'!A537</f>
        <v>0</v>
      </c>
    </row>
    <row r="538" spans="1:11" x14ac:dyDescent="0.2">
      <c r="A538" s="63">
        <f>'דוח 132'!K538</f>
        <v>15745</v>
      </c>
      <c r="B538" s="63">
        <f>'דוח 132'!J538</f>
        <v>21916</v>
      </c>
      <c r="C538" s="63" t="str">
        <f>'דוח 132'!I538</f>
        <v>סה"כ קונצרני צמוד מט"ח</v>
      </c>
      <c r="D538" s="63">
        <f>'דוח 132'!H538</f>
        <v>0</v>
      </c>
      <c r="E538" s="63">
        <f>'דוח 132'!G538</f>
        <v>0</v>
      </c>
      <c r="F538" s="63">
        <f>'דוח 132'!F538</f>
        <v>0</v>
      </c>
      <c r="G538" s="63">
        <f>'דוח 132'!E538</f>
        <v>0</v>
      </c>
      <c r="H538" s="63">
        <f>'דוח 132'!D538</f>
        <v>0</v>
      </c>
      <c r="I538" s="63">
        <f>'דוח 132'!C538</f>
        <v>0</v>
      </c>
      <c r="J538" s="63">
        <f>'דוח 132'!B538</f>
        <v>0</v>
      </c>
      <c r="K538" s="63">
        <f>'דוח 132'!A538</f>
        <v>0</v>
      </c>
    </row>
    <row r="539" spans="1:11" x14ac:dyDescent="0.2">
      <c r="A539" s="63">
        <f>'דוח 132'!K539</f>
        <v>15545</v>
      </c>
      <c r="B539" s="63">
        <f>'דוח 132'!J539</f>
        <v>21916</v>
      </c>
      <c r="C539" s="63" t="str">
        <f>'דוח 132'!I539</f>
        <v>הלוואה צמוד מט"ח</v>
      </c>
      <c r="D539" s="63">
        <f>'דוח 132'!H539</f>
        <v>0</v>
      </c>
      <c r="E539" s="63">
        <f>'דוח 132'!G539</f>
        <v>0</v>
      </c>
      <c r="F539" s="63">
        <f>'דוח 132'!F539</f>
        <v>0</v>
      </c>
      <c r="G539" s="63">
        <f>'דוח 132'!E539</f>
        <v>0</v>
      </c>
      <c r="H539" s="63">
        <f>'דוח 132'!D539</f>
        <v>0</v>
      </c>
      <c r="I539" s="63">
        <f>'דוח 132'!C539</f>
        <v>0</v>
      </c>
      <c r="J539" s="63">
        <f>'דוח 132'!B539</f>
        <v>0</v>
      </c>
      <c r="K539" s="63">
        <f>'דוח 132'!A539</f>
        <v>0</v>
      </c>
    </row>
    <row r="540" spans="1:11" x14ac:dyDescent="0.2">
      <c r="A540" s="63">
        <f>'דוח 132'!K540</f>
        <v>13595</v>
      </c>
      <c r="B540" s="63">
        <f>'דוח 132'!J540</f>
        <v>21916</v>
      </c>
      <c r="C540" s="63" t="str">
        <f>'דוח 132'!I540</f>
        <v>סה"כ מניות והמירים</v>
      </c>
      <c r="D540" s="63">
        <f>'דוח 132'!H540</f>
        <v>0</v>
      </c>
      <c r="E540" s="63">
        <f>'דוח 132'!G540</f>
        <v>14.6626288233912</v>
      </c>
      <c r="F540" s="63">
        <f>'דוח 132'!F540</f>
        <v>14.735529470817299</v>
      </c>
      <c r="G540" s="63">
        <f>'דוח 132'!E540</f>
        <v>0</v>
      </c>
      <c r="H540" s="63">
        <f>'דוח 132'!D540</f>
        <v>0</v>
      </c>
      <c r="I540" s="63">
        <f>'דוח 132'!C540</f>
        <v>0</v>
      </c>
      <c r="J540" s="63">
        <f>'דוח 132'!B540</f>
        <v>0</v>
      </c>
      <c r="K540" s="63">
        <f>'דוח 132'!A540</f>
        <v>0</v>
      </c>
    </row>
    <row r="541" spans="1:11" x14ac:dyDescent="0.2">
      <c r="A541" s="63">
        <f>'דוח 132'!K541</f>
        <v>15610</v>
      </c>
      <c r="B541" s="63">
        <f>'דוח 132'!J541</f>
        <v>21916</v>
      </c>
      <c r="C541" s="63" t="str">
        <f>'דוח 132'!I541</f>
        <v>נגזרים מתוך מניות והמירים</v>
      </c>
      <c r="D541" s="63">
        <f>'דוח 132'!H541</f>
        <v>0</v>
      </c>
      <c r="E541" s="63">
        <f>'דוח 132'!G541</f>
        <v>0</v>
      </c>
      <c r="F541" s="63">
        <f>'דוח 132'!F541</f>
        <v>0</v>
      </c>
      <c r="G541" s="63">
        <f>'דוח 132'!E541</f>
        <v>0</v>
      </c>
      <c r="H541" s="63">
        <f>'דוח 132'!D541</f>
        <v>0</v>
      </c>
      <c r="I541" s="63">
        <f>'דוח 132'!C541</f>
        <v>0</v>
      </c>
      <c r="J541" s="63">
        <f>'דוח 132'!B541</f>
        <v>0</v>
      </c>
      <c r="K541" s="63">
        <f>'דוח 132'!A541</f>
        <v>0</v>
      </c>
    </row>
    <row r="542" spans="1:11" x14ac:dyDescent="0.2">
      <c r="A542" s="63">
        <f>'דוח 132'!K542</f>
        <v>15611</v>
      </c>
      <c r="B542" s="63">
        <f>'דוח 132'!J542</f>
        <v>21916</v>
      </c>
      <c r="C542" s="63" t="str">
        <f>'דוח 132'!I542</f>
        <v>מניות והמירים בארץ</v>
      </c>
      <c r="D542" s="63">
        <f>'דוח 132'!H542</f>
        <v>0</v>
      </c>
      <c r="E542" s="63">
        <f>'דוח 132'!G542</f>
        <v>5.8143030728135399</v>
      </c>
      <c r="F542" s="63">
        <f>'דוח 132'!F542</f>
        <v>5.8429325017759091</v>
      </c>
      <c r="G542" s="63">
        <f>'דוח 132'!E542</f>
        <v>0</v>
      </c>
      <c r="H542" s="63">
        <f>'דוח 132'!D542</f>
        <v>0</v>
      </c>
      <c r="I542" s="63">
        <f>'דוח 132'!C542</f>
        <v>0</v>
      </c>
      <c r="J542" s="63">
        <f>'דוח 132'!B542</f>
        <v>0</v>
      </c>
      <c r="K542" s="63">
        <f>'דוח 132'!A542</f>
        <v>0</v>
      </c>
    </row>
    <row r="543" spans="1:11" x14ac:dyDescent="0.2">
      <c r="A543" s="63">
        <f>'דוח 132'!K543</f>
        <v>15608</v>
      </c>
      <c r="B543" s="63">
        <f>'דוח 132'!J543</f>
        <v>21916</v>
      </c>
      <c r="C543" s="63" t="str">
        <f>'דוח 132'!I543</f>
        <v>מניות חו"ל</v>
      </c>
      <c r="D543" s="63">
        <f>'דוח 132'!H543</f>
        <v>0</v>
      </c>
      <c r="E543" s="63">
        <f>'דוח 132'!G543</f>
        <v>8.8483257505777004</v>
      </c>
      <c r="F543" s="63">
        <f>'דוח 132'!F543</f>
        <v>8.8925969690414206</v>
      </c>
      <c r="G543" s="63">
        <f>'דוח 132'!E543</f>
        <v>0</v>
      </c>
      <c r="H543" s="63">
        <f>'דוח 132'!D543</f>
        <v>0</v>
      </c>
      <c r="I543" s="63">
        <f>'דוח 132'!C543</f>
        <v>0</v>
      </c>
      <c r="J543" s="63">
        <f>'דוח 132'!B543</f>
        <v>0</v>
      </c>
      <c r="K543" s="63">
        <f>'דוח 132'!A543</f>
        <v>0</v>
      </c>
    </row>
    <row r="544" spans="1:11" x14ac:dyDescent="0.2">
      <c r="A544" s="63">
        <f>'דוח 132'!K544</f>
        <v>15584</v>
      </c>
      <c r="B544" s="63">
        <f>'דוח 132'!J544</f>
        <v>21916</v>
      </c>
      <c r="C544" s="63" t="str">
        <f>'דוח 132'!I544</f>
        <v>נכסים אלטרנטיביים</v>
      </c>
      <c r="D544" s="63">
        <f>'דוח 132'!H544</f>
        <v>0</v>
      </c>
      <c r="E544" s="63">
        <f>'דוח 132'!G544</f>
        <v>0</v>
      </c>
      <c r="F544" s="63">
        <f>'דוח 132'!F544</f>
        <v>0</v>
      </c>
      <c r="G544" s="63">
        <f>'דוח 132'!E544</f>
        <v>0</v>
      </c>
      <c r="H544" s="63">
        <f>'דוח 132'!D544</f>
        <v>0</v>
      </c>
      <c r="I544" s="63">
        <f>'דוח 132'!C544</f>
        <v>0</v>
      </c>
      <c r="J544" s="63">
        <f>'דוח 132'!B544</f>
        <v>0</v>
      </c>
      <c r="K544" s="63">
        <f>'דוח 132'!A544</f>
        <v>0</v>
      </c>
    </row>
    <row r="545" spans="1:11" x14ac:dyDescent="0.2">
      <c r="A545" s="63">
        <f>'דוח 132'!K545</f>
        <v>17728</v>
      </c>
      <c r="B545" s="63">
        <f>'דוח 132'!J545</f>
        <v>21916</v>
      </c>
      <c r="C545" s="63" t="str">
        <f>'דוח 132'!I545</f>
        <v>נכסי נדל"ן</v>
      </c>
      <c r="D545" s="63">
        <f>'דוח 132'!H545</f>
        <v>0</v>
      </c>
      <c r="E545" s="63">
        <f>'דוח 132'!G545</f>
        <v>0</v>
      </c>
      <c r="F545" s="63">
        <f>'דוח 132'!F545</f>
        <v>0</v>
      </c>
      <c r="G545" s="63">
        <f>'דוח 132'!E545</f>
        <v>0</v>
      </c>
      <c r="H545" s="63">
        <f>'דוח 132'!D545</f>
        <v>0</v>
      </c>
      <c r="I545" s="63">
        <f>'דוח 132'!C545</f>
        <v>0</v>
      </c>
      <c r="J545" s="63">
        <f>'דוח 132'!B545</f>
        <v>0</v>
      </c>
      <c r="K545" s="63">
        <f>'דוח 132'!A545</f>
        <v>0</v>
      </c>
    </row>
    <row r="546" spans="1:11" x14ac:dyDescent="0.2">
      <c r="A546" s="63">
        <f>'דוח 132'!K546</f>
        <v>15624</v>
      </c>
      <c r="B546" s="63">
        <f>'דוח 132'!J546</f>
        <v>21916</v>
      </c>
      <c r="C546" s="63" t="str">
        <f>'דוח 132'!I546</f>
        <v>נגזרים מתוך חשיפת מט"ח</v>
      </c>
      <c r="D546" s="63">
        <f>'דוח 132'!H546</f>
        <v>0</v>
      </c>
      <c r="E546" s="63">
        <f>'דוח 132'!G546</f>
        <v>-4.7154102751545999</v>
      </c>
      <c r="F546" s="63">
        <f>'דוח 132'!F546</f>
        <v>-4.6792987905228802</v>
      </c>
      <c r="G546" s="63">
        <f>'דוח 132'!E546</f>
        <v>0</v>
      </c>
      <c r="H546" s="63">
        <f>'דוח 132'!D546</f>
        <v>0</v>
      </c>
      <c r="I546" s="63">
        <f>'דוח 132'!C546</f>
        <v>0</v>
      </c>
      <c r="J546" s="63">
        <f>'דוח 132'!B546</f>
        <v>0</v>
      </c>
      <c r="K546" s="63">
        <f>'דוח 132'!A546</f>
        <v>0</v>
      </c>
    </row>
    <row r="547" spans="1:11" x14ac:dyDescent="0.2">
      <c r="A547" s="63">
        <f>'דוח 132'!K547</f>
        <v>15644</v>
      </c>
      <c r="B547" s="63">
        <f>'דוח 132'!J547</f>
        <v>21916</v>
      </c>
      <c r="C547" s="63" t="str">
        <f>'דוח 132'!I547</f>
        <v>סה"כ נזילות</v>
      </c>
      <c r="D547" s="63">
        <f>'דוח 132'!H547</f>
        <v>0</v>
      </c>
      <c r="E547" s="63">
        <f>'דוח 132'!G547</f>
        <v>8.3816099514156193</v>
      </c>
      <c r="F547" s="63">
        <f>'דוח 132'!F547</f>
        <v>8.4491828085253307</v>
      </c>
      <c r="G547" s="63">
        <f>'דוח 132'!E547</f>
        <v>1</v>
      </c>
      <c r="H547" s="63">
        <f>'דוח 132'!D547</f>
        <v>10</v>
      </c>
      <c r="I547" s="63">
        <f>'דוח 132'!C547</f>
        <v>0</v>
      </c>
      <c r="J547" s="63">
        <f>'דוח 132'!B547</f>
        <v>0</v>
      </c>
      <c r="K547" s="63">
        <f>'דוח 132'!A547</f>
        <v>0</v>
      </c>
    </row>
    <row r="548" spans="1:11" x14ac:dyDescent="0.2">
      <c r="A548" s="63">
        <f>'דוח 132'!K548</f>
        <v>15704</v>
      </c>
      <c r="B548" s="63">
        <f>'דוח 132'!J548</f>
        <v>21916</v>
      </c>
      <c r="C548" s="63" t="str">
        <f>'דוח 132'!I548</f>
        <v xml:space="preserve">סה"כ קונצרני והלוואות </v>
      </c>
      <c r="D548" s="63">
        <f>'דוח 132'!H548</f>
        <v>4.1523137878107592</v>
      </c>
      <c r="E548" s="63">
        <f>'דוח 132'!G548</f>
        <v>35.587118302646495</v>
      </c>
      <c r="F548" s="63">
        <f>'דוח 132'!F548</f>
        <v>35.506090480156999</v>
      </c>
      <c r="G548" s="63">
        <f>'דוח 132'!E548</f>
        <v>37</v>
      </c>
      <c r="H548" s="63">
        <f>'דוח 132'!D548</f>
        <v>43</v>
      </c>
      <c r="I548" s="63">
        <f>'דוח 132'!C548</f>
        <v>0</v>
      </c>
      <c r="J548" s="63">
        <f>'דוח 132'!B548</f>
        <v>0</v>
      </c>
      <c r="K548" s="63">
        <f>'דוח 132'!A548</f>
        <v>0</v>
      </c>
    </row>
    <row r="549" spans="1:11" x14ac:dyDescent="0.2">
      <c r="A549" s="63">
        <f>'דוח 132'!K549</f>
        <v>15749</v>
      </c>
      <c r="B549" s="63">
        <f>'דוח 132'!J549</f>
        <v>21916</v>
      </c>
      <c r="C549" s="63" t="str">
        <f>'דוח 132'!I549</f>
        <v>סה"כ לא סחירים</v>
      </c>
      <c r="D549" s="63">
        <f>'דוח 132'!H549</f>
        <v>0</v>
      </c>
      <c r="E549" s="63">
        <f>'דוח 132'!G549</f>
        <v>0</v>
      </c>
      <c r="F549" s="63">
        <f>'דוח 132'!F549</f>
        <v>0</v>
      </c>
      <c r="G549" s="63">
        <f>'דוח 132'!E549</f>
        <v>0</v>
      </c>
      <c r="H549" s="63">
        <f>'דוח 132'!D549</f>
        <v>0</v>
      </c>
      <c r="I549" s="63">
        <f>'דוח 132'!C549</f>
        <v>0</v>
      </c>
      <c r="J549" s="63">
        <f>'דוח 132'!B549</f>
        <v>0</v>
      </c>
      <c r="K549" s="63">
        <f>'דוח 132'!A549</f>
        <v>0</v>
      </c>
    </row>
    <row r="550" spans="1:11" x14ac:dyDescent="0.2">
      <c r="A550" s="63">
        <f>'דוח 132'!K550</f>
        <v>11258</v>
      </c>
      <c r="B550" s="63">
        <f>'דוח 132'!J550</f>
        <v>21916</v>
      </c>
      <c r="C550" s="63" t="str">
        <f>'דוח 132'!I550</f>
        <v>כל נכסי הקופה</v>
      </c>
      <c r="D550" s="63">
        <f>'דוח 132'!H550</f>
        <v>3.20869825669241</v>
      </c>
      <c r="E550" s="63">
        <f>'דוח 132'!G550</f>
        <v>100</v>
      </c>
      <c r="F550" s="63">
        <f>'דוח 132'!F550</f>
        <v>100</v>
      </c>
      <c r="G550" s="63">
        <f>'דוח 132'!E550</f>
        <v>0</v>
      </c>
      <c r="H550" s="63">
        <f>'דוח 132'!D550</f>
        <v>0</v>
      </c>
      <c r="I550" s="63">
        <f>'דוח 132'!C550</f>
        <v>0</v>
      </c>
      <c r="J550" s="63">
        <f>'דוח 132'!B550</f>
        <v>0</v>
      </c>
      <c r="K550" s="63">
        <f>'דוח 132'!A550</f>
        <v>0</v>
      </c>
    </row>
    <row r="551" spans="1:11" x14ac:dyDescent="0.2">
      <c r="A551" s="63">
        <f>'דוח 132'!K551</f>
        <v>15705</v>
      </c>
      <c r="B551" s="63">
        <f>'דוח 132'!J551</f>
        <v>21916</v>
      </c>
      <c r="C551" s="63" t="str">
        <f>'דוח 132'!I551</f>
        <v>סה"כ ממשלתי</v>
      </c>
      <c r="D551" s="63">
        <f>'דוח 132'!H551</f>
        <v>4.19851772009714</v>
      </c>
      <c r="E551" s="63">
        <f>'דוח 132'!G551</f>
        <v>41.368642922546705</v>
      </c>
      <c r="F551" s="63">
        <f>'דוח 132'!F551</f>
        <v>41.309197240500396</v>
      </c>
      <c r="G551" s="63">
        <f>'דוח 132'!E551</f>
        <v>35</v>
      </c>
      <c r="H551" s="63">
        <f>'דוח 132'!D551</f>
        <v>45</v>
      </c>
      <c r="I551" s="63">
        <f>'דוח 132'!C551</f>
        <v>0</v>
      </c>
      <c r="J551" s="63">
        <f>'דוח 132'!B551</f>
        <v>0</v>
      </c>
      <c r="K551" s="63">
        <f>'דוח 132'!A551</f>
        <v>0</v>
      </c>
    </row>
    <row r="552" spans="1:11" x14ac:dyDescent="0.2">
      <c r="A552" s="63">
        <f>'דוח 132'!K552</f>
        <v>16144</v>
      </c>
      <c r="B552" s="63">
        <f>'דוח 132'!J552</f>
        <v>21916</v>
      </c>
      <c r="C552" s="63" t="str">
        <f>'דוח 132'!I552</f>
        <v>סך חשיפת מט"ח</v>
      </c>
      <c r="D552" s="63">
        <f>'דוח 132'!H552</f>
        <v>2.17145173335813</v>
      </c>
      <c r="E552" s="63">
        <f>'דוח 132'!G552</f>
        <v>10.813767038489999</v>
      </c>
      <c r="F552" s="63">
        <f>'דוח 132'!F552</f>
        <v>10.808525856302101</v>
      </c>
      <c r="G552" s="63">
        <f>'דוח 132'!E552</f>
        <v>0</v>
      </c>
      <c r="H552" s="63">
        <f>'דוח 132'!D552</f>
        <v>0</v>
      </c>
      <c r="I552" s="63">
        <f>'דוח 132'!C552</f>
        <v>0</v>
      </c>
      <c r="J552" s="63">
        <f>'דוח 132'!B552</f>
        <v>0</v>
      </c>
      <c r="K552" s="63">
        <f>'דוח 132'!A552</f>
        <v>0</v>
      </c>
    </row>
    <row r="553" spans="1:11" x14ac:dyDescent="0.2">
      <c r="A553" s="63">
        <f>'דוח 132'!K553</f>
        <v>12755</v>
      </c>
      <c r="B553" s="63">
        <f>'דוח 132'!J553</f>
        <v>21916</v>
      </c>
      <c r="C553" s="63" t="str">
        <f>'דוח 132'!I553</f>
        <v xml:space="preserve">נזילות מט"ח </v>
      </c>
      <c r="D553" s="63">
        <f>'דוח 132'!H553</f>
        <v>0</v>
      </c>
      <c r="E553" s="63">
        <f>'דוח 132'!G553</f>
        <v>2.6497564969842499E-2</v>
      </c>
      <c r="F553" s="63">
        <f>'דוח 132'!F553</f>
        <v>2.6295168120200801E-2</v>
      </c>
      <c r="G553" s="63">
        <f>'דוח 132'!E553</f>
        <v>0</v>
      </c>
      <c r="H553" s="63">
        <f>'דוח 132'!D553</f>
        <v>0</v>
      </c>
      <c r="I553" s="63">
        <f>'דוח 132'!C553</f>
        <v>0</v>
      </c>
      <c r="J553" s="63">
        <f>'דוח 132'!B553</f>
        <v>0</v>
      </c>
      <c r="K553" s="63">
        <f>'דוח 132'!A553</f>
        <v>0</v>
      </c>
    </row>
    <row r="554" spans="1:11" x14ac:dyDescent="0.2">
      <c r="A554" s="63">
        <f>'דוח 132'!K554</f>
        <v>12359</v>
      </c>
      <c r="B554" s="63">
        <f>'דוח 132'!J554</f>
        <v>21916</v>
      </c>
      <c r="C554" s="63" t="str">
        <f>'דוח 132'!I554</f>
        <v xml:space="preserve">קונצרני לא סחיר צמוד מדד </v>
      </c>
      <c r="D554" s="63">
        <f>'דוח 132'!H554</f>
        <v>0</v>
      </c>
      <c r="E554" s="63">
        <f>'דוח 132'!G554</f>
        <v>0</v>
      </c>
      <c r="F554" s="63">
        <f>'דוח 132'!F554</f>
        <v>0</v>
      </c>
      <c r="G554" s="63">
        <f>'דוח 132'!E554</f>
        <v>0</v>
      </c>
      <c r="H554" s="63">
        <f>'דוח 132'!D554</f>
        <v>0</v>
      </c>
      <c r="I554" s="63">
        <f>'דוח 132'!C554</f>
        <v>0</v>
      </c>
      <c r="J554" s="63">
        <f>'דוח 132'!B554</f>
        <v>0</v>
      </c>
      <c r="K554" s="63">
        <f>'דוח 132'!A554</f>
        <v>0</v>
      </c>
    </row>
    <row r="555" spans="1:11" x14ac:dyDescent="0.2">
      <c r="A555" s="63">
        <f>'דוח 132'!K555</f>
        <v>0</v>
      </c>
      <c r="B555" s="63">
        <f>'דוח 132'!J555</f>
        <v>0</v>
      </c>
      <c r="C555" s="63">
        <f>'דוח 132'!I555</f>
        <v>0</v>
      </c>
      <c r="D555" s="63">
        <f>'דוח 132'!H555</f>
        <v>0</v>
      </c>
      <c r="E555" s="63">
        <f>'דוח 132'!G555</f>
        <v>0</v>
      </c>
      <c r="F555" s="63">
        <f>'דוח 132'!F555</f>
        <v>0</v>
      </c>
      <c r="G555" s="63">
        <f>'דוח 132'!E555</f>
        <v>0</v>
      </c>
      <c r="H555" s="63">
        <f>'דוח 132'!D555</f>
        <v>0</v>
      </c>
      <c r="I555" s="63">
        <f>'דוח 132'!C555</f>
        <v>0</v>
      </c>
      <c r="J555" s="63">
        <f>'דוח 132'!B555</f>
        <v>0</v>
      </c>
      <c r="K555" s="63">
        <f>'דוח 132'!A555</f>
        <v>0</v>
      </c>
    </row>
    <row r="556" spans="1:11" x14ac:dyDescent="0.2">
      <c r="A556" s="63" t="str">
        <f>'דוח 132'!K556</f>
        <v>קוד קבוצה</v>
      </c>
      <c r="B556" s="63" t="str">
        <f>'דוח 132'!J556</f>
        <v>קוד קופה</v>
      </c>
      <c r="C556" s="63">
        <f>'דוח 132'!I556</f>
        <v>0</v>
      </c>
      <c r="D556" s="63" t="str">
        <f>'דוח 132'!H556</f>
        <v>21924  פסגות פנסיה כללית לבני 50 עד 60</v>
      </c>
      <c r="E556" s="63">
        <f>'דוח 132'!G556</f>
        <v>0</v>
      </c>
      <c r="F556" s="63">
        <f>'דוח 132'!F556</f>
        <v>0</v>
      </c>
      <c r="G556" s="63">
        <f>'דוח 132'!E556</f>
        <v>0</v>
      </c>
      <c r="H556" s="63">
        <f>'דוח 132'!D556</f>
        <v>0</v>
      </c>
      <c r="I556" s="63">
        <f>'דוח 132'!C556</f>
        <v>0</v>
      </c>
      <c r="J556" s="63">
        <f>'דוח 132'!B556</f>
        <v>0</v>
      </c>
      <c r="K556" s="63">
        <f>'דוח 132'!A556</f>
        <v>0</v>
      </c>
    </row>
    <row r="557" spans="1:11" x14ac:dyDescent="0.2">
      <c r="A557" s="63">
        <f>'דוח 132'!K557</f>
        <v>0</v>
      </c>
      <c r="B557" s="63">
        <f>'דוח 132'!J557</f>
        <v>0</v>
      </c>
      <c r="C557" s="63">
        <f>'דוח 132'!I557</f>
        <v>0</v>
      </c>
      <c r="D557" s="63">
        <f>'דוח 132'!H557</f>
        <v>0</v>
      </c>
      <c r="E557" s="63">
        <f>'דוח 132'!G557</f>
        <v>0</v>
      </c>
      <c r="F557" s="63" t="str">
        <f>'דוח 132'!F557</f>
        <v>שווי קופה באשח  2,915.82</v>
      </c>
      <c r="G557" s="63">
        <f>'דוח 132'!E557</f>
        <v>0</v>
      </c>
      <c r="H557" s="63">
        <f>'דוח 132'!D557</f>
        <v>0</v>
      </c>
      <c r="I557" s="63">
        <f>'דוח 132'!C557</f>
        <v>0</v>
      </c>
      <c r="J557" s="63">
        <f>'דוח 132'!B557</f>
        <v>0</v>
      </c>
      <c r="K557" s="63">
        <f>'דוח 132'!A557</f>
        <v>0</v>
      </c>
    </row>
    <row r="558" spans="1:11" x14ac:dyDescent="0.2">
      <c r="A558" s="63">
        <f>'דוח 132'!K558</f>
        <v>0</v>
      </c>
      <c r="B558" s="63">
        <f>'דוח 132'!J558</f>
        <v>0</v>
      </c>
      <c r="C558" s="63" t="str">
        <f>'דוח 132'!I558</f>
        <v>תאור קבוצה</v>
      </c>
      <c r="D558" s="63" t="str">
        <f>'דוח 132'!H558</f>
        <v>מח"מ</v>
      </c>
      <c r="E558" s="63" t="str">
        <f>'דוח 132'!G558</f>
        <v>חשיפה</v>
      </c>
      <c r="F558" s="63" t="str">
        <f>'דוח 132'!F558</f>
        <v>חשיפה</v>
      </c>
      <c r="G558" s="63">
        <f>'דוח 132'!E558</f>
        <v>0</v>
      </c>
      <c r="H558" s="63" t="str">
        <f>'דוח 132'!D558</f>
        <v>חשיפה</v>
      </c>
      <c r="I558" s="63">
        <f>'דוח 132'!C558</f>
        <v>0</v>
      </c>
      <c r="J558" s="63" t="str">
        <f>'דוח 132'!B558</f>
        <v>מח"מ</v>
      </c>
      <c r="K558" s="63">
        <f>'דוח 132'!A558</f>
        <v>0</v>
      </c>
    </row>
    <row r="559" spans="1:11" x14ac:dyDescent="0.2">
      <c r="A559" s="63">
        <f>'דוח 132'!K559</f>
        <v>0</v>
      </c>
      <c r="B559" s="63">
        <f>'דוח 132'!J559</f>
        <v>0</v>
      </c>
      <c r="C559" s="63">
        <f>'דוח 132'!I559</f>
        <v>0</v>
      </c>
      <c r="D559" s="63">
        <f>'דוח 132'!H559</f>
        <v>0</v>
      </c>
      <c r="E559" s="63" t="str">
        <f>'דוח 132'!G559</f>
        <v>30/12/18</v>
      </c>
      <c r="F559" s="63" t="str">
        <f>'דוח 132'!F559</f>
        <v>31/12/18</v>
      </c>
      <c r="G559" s="63" t="str">
        <f>'דוח 132'!E559</f>
        <v>מינ'</v>
      </c>
      <c r="H559" s="63" t="str">
        <f>'דוח 132'!D559</f>
        <v>מקס'</v>
      </c>
      <c r="I559" s="63" t="str">
        <f>'דוח 132'!C559</f>
        <v>מינ'</v>
      </c>
      <c r="J559" s="63" t="str">
        <f>'דוח 132'!B559</f>
        <v>מקס'</v>
      </c>
      <c r="K559" s="63">
        <f>'דוח 132'!A559</f>
        <v>0</v>
      </c>
    </row>
    <row r="560" spans="1:11" x14ac:dyDescent="0.2">
      <c r="A560" s="63">
        <f>'דוח 132'!K560</f>
        <v>13591</v>
      </c>
      <c r="B560" s="63">
        <f>'דוח 132'!J560</f>
        <v>21924</v>
      </c>
      <c r="C560" s="63" t="str">
        <f>'דוח 132'!I560</f>
        <v xml:space="preserve">צמוד מדד (כולל מיועדות) </v>
      </c>
      <c r="D560" s="63">
        <f>'דוח 132'!H560</f>
        <v>4.47345814180159</v>
      </c>
      <c r="E560" s="63">
        <f>'דוח 132'!G560</f>
        <v>25.846828771602798</v>
      </c>
      <c r="F560" s="63">
        <f>'דוח 132'!F560</f>
        <v>25.723060586323598</v>
      </c>
      <c r="G560" s="63">
        <f>'דוח 132'!E560</f>
        <v>0</v>
      </c>
      <c r="H560" s="63">
        <f>'דוח 132'!D560</f>
        <v>0</v>
      </c>
      <c r="I560" s="63">
        <f>'דוח 132'!C560</f>
        <v>0</v>
      </c>
      <c r="J560" s="63">
        <f>'דוח 132'!B560</f>
        <v>0</v>
      </c>
      <c r="K560" s="63">
        <f>'דוח 132'!A560</f>
        <v>0</v>
      </c>
    </row>
    <row r="561" spans="1:11" x14ac:dyDescent="0.2">
      <c r="A561" s="63">
        <f>'דוח 132'!K561</f>
        <v>19967</v>
      </c>
      <c r="B561" s="63">
        <f>'דוח 132'!J561</f>
        <v>21924</v>
      </c>
      <c r="C561" s="63" t="str">
        <f>'דוח 132'!I561</f>
        <v>צמוד מדד ללא מיועדות</v>
      </c>
      <c r="D561" s="63">
        <f>'דוח 132'!H561</f>
        <v>4.47345814180159</v>
      </c>
      <c r="E561" s="63">
        <f>'דוח 132'!G561</f>
        <v>25.846828771602798</v>
      </c>
      <c r="F561" s="63">
        <f>'דוח 132'!F561</f>
        <v>25.723060586323598</v>
      </c>
      <c r="G561" s="63">
        <f>'דוח 132'!E561</f>
        <v>0</v>
      </c>
      <c r="H561" s="63">
        <f>'דוח 132'!D561</f>
        <v>0</v>
      </c>
      <c r="I561" s="63">
        <f>'דוח 132'!C561</f>
        <v>3.5</v>
      </c>
      <c r="J561" s="63">
        <f>'דוח 132'!B561</f>
        <v>6</v>
      </c>
      <c r="K561" s="63">
        <f>'דוח 132'!A561</f>
        <v>0</v>
      </c>
    </row>
    <row r="562" spans="1:11" x14ac:dyDescent="0.2">
      <c r="A562" s="63">
        <f>'דוח 132'!K562</f>
        <v>15744</v>
      </c>
      <c r="B562" s="63">
        <f>'דוח 132'!J562</f>
        <v>21924</v>
      </c>
      <c r="C562" s="63" t="str">
        <f>'דוח 132'!I562</f>
        <v xml:space="preserve">סה"כ ממשלתי צמוד מדד כולל מיועדות </v>
      </c>
      <c r="D562" s="63">
        <f>'דוח 132'!H562</f>
        <v>6.9098057887762394</v>
      </c>
      <c r="E562" s="63">
        <f>'דוח 132'!G562</f>
        <v>6.2194557178580396</v>
      </c>
      <c r="F562" s="63">
        <f>'דוח 132'!F562</f>
        <v>6.1924947467828595</v>
      </c>
      <c r="G562" s="63">
        <f>'דוח 132'!E562</f>
        <v>0</v>
      </c>
      <c r="H562" s="63">
        <f>'דוח 132'!D562</f>
        <v>0</v>
      </c>
      <c r="I562" s="63">
        <f>'דוח 132'!C562</f>
        <v>0</v>
      </c>
      <c r="J562" s="63">
        <f>'דוח 132'!B562</f>
        <v>0</v>
      </c>
      <c r="K562" s="63">
        <f>'דוח 132'!A562</f>
        <v>0</v>
      </c>
    </row>
    <row r="563" spans="1:11" x14ac:dyDescent="0.2">
      <c r="A563" s="63">
        <f>'דוח 132'!K563</f>
        <v>13462</v>
      </c>
      <c r="B563" s="63">
        <f>'דוח 132'!J563</f>
        <v>21924</v>
      </c>
      <c r="C563" s="63" t="str">
        <f>'דוח 132'!I563</f>
        <v xml:space="preserve">קונצרני סחיר צמוד מדד </v>
      </c>
      <c r="D563" s="63">
        <f>'דוח 132'!H563</f>
        <v>3.7009730981433702</v>
      </c>
      <c r="E563" s="63">
        <f>'דוח 132'!G563</f>
        <v>19.627373053744797</v>
      </c>
      <c r="F563" s="63">
        <f>'דוח 132'!F563</f>
        <v>19.530565839540699</v>
      </c>
      <c r="G563" s="63">
        <f>'דוח 132'!E563</f>
        <v>0</v>
      </c>
      <c r="H563" s="63">
        <f>'דוח 132'!D563</f>
        <v>0</v>
      </c>
      <c r="I563" s="63">
        <f>'דוח 132'!C563</f>
        <v>0</v>
      </c>
      <c r="J563" s="63">
        <f>'דוח 132'!B563</f>
        <v>0</v>
      </c>
      <c r="K563" s="63">
        <f>'דוח 132'!A563</f>
        <v>0</v>
      </c>
    </row>
    <row r="564" spans="1:11" x14ac:dyDescent="0.2">
      <c r="A564" s="63">
        <f>'דוח 132'!K564</f>
        <v>15544</v>
      </c>
      <c r="B564" s="63">
        <f>'דוח 132'!J564</f>
        <v>21924</v>
      </c>
      <c r="C564" s="63" t="str">
        <f>'דוח 132'!I564</f>
        <v>הלוואה צמוד מדד</v>
      </c>
      <c r="D564" s="63">
        <f>'דוח 132'!H564</f>
        <v>0</v>
      </c>
      <c r="E564" s="63">
        <f>'דוח 132'!G564</f>
        <v>0</v>
      </c>
      <c r="F564" s="63">
        <f>'דוח 132'!F564</f>
        <v>0</v>
      </c>
      <c r="G564" s="63">
        <f>'דוח 132'!E564</f>
        <v>0</v>
      </c>
      <c r="H564" s="63">
        <f>'דוח 132'!D564</f>
        <v>0</v>
      </c>
      <c r="I564" s="63">
        <f>'דוח 132'!C564</f>
        <v>0</v>
      </c>
      <c r="J564" s="63">
        <f>'דוח 132'!B564</f>
        <v>0</v>
      </c>
      <c r="K564" s="63">
        <f>'דוח 132'!A564</f>
        <v>0</v>
      </c>
    </row>
    <row r="565" spans="1:11" x14ac:dyDescent="0.2">
      <c r="A565" s="63">
        <f>'דוח 132'!K565</f>
        <v>12978</v>
      </c>
      <c r="B565" s="63">
        <f>'דוח 132'!J565</f>
        <v>21924</v>
      </c>
      <c r="C565" s="63" t="str">
        <f>'דוח 132'!I565</f>
        <v xml:space="preserve">פקדונות לא סחירים </v>
      </c>
      <c r="D565" s="63">
        <f>'דוח 132'!H565</f>
        <v>0</v>
      </c>
      <c r="E565" s="63">
        <f>'דוח 132'!G565</f>
        <v>0</v>
      </c>
      <c r="F565" s="63">
        <f>'דוח 132'!F565</f>
        <v>0</v>
      </c>
      <c r="G565" s="63">
        <f>'דוח 132'!E565</f>
        <v>0</v>
      </c>
      <c r="H565" s="63">
        <f>'דוח 132'!D565</f>
        <v>0</v>
      </c>
      <c r="I565" s="63">
        <f>'דוח 132'!C565</f>
        <v>0</v>
      </c>
      <c r="J565" s="63">
        <f>'דוח 132'!B565</f>
        <v>0</v>
      </c>
      <c r="K565" s="63">
        <f>'דוח 132'!A565</f>
        <v>0</v>
      </c>
    </row>
    <row r="566" spans="1:11" x14ac:dyDescent="0.2">
      <c r="A566" s="63">
        <f>'דוח 132'!K566</f>
        <v>17726</v>
      </c>
      <c r="B566" s="63">
        <f>'דוח 132'!J566</f>
        <v>21924</v>
      </c>
      <c r="C566" s="63" t="str">
        <f>'דוח 132'!I566</f>
        <v>לא צמוד כולל נזילות</v>
      </c>
      <c r="D566" s="63">
        <f>'דוח 132'!H566</f>
        <v>2.9842791199965299</v>
      </c>
      <c r="E566" s="63">
        <f>'דוח 132'!G566</f>
        <v>33.195673990854701</v>
      </c>
      <c r="F566" s="63">
        <f>'דוח 132'!F566</f>
        <v>33.277004006080297</v>
      </c>
      <c r="G566" s="63">
        <f>'דוח 132'!E566</f>
        <v>0</v>
      </c>
      <c r="H566" s="63">
        <f>'דוח 132'!D566</f>
        <v>0</v>
      </c>
      <c r="I566" s="63">
        <f>'דוח 132'!C566</f>
        <v>2.5</v>
      </c>
      <c r="J566" s="63">
        <f>'דוח 132'!B566</f>
        <v>5</v>
      </c>
      <c r="K566" s="63">
        <f>'דוח 132'!A566</f>
        <v>0</v>
      </c>
    </row>
    <row r="567" spans="1:11" x14ac:dyDescent="0.2">
      <c r="A567" s="63">
        <f>'דוח 132'!K567</f>
        <v>17727</v>
      </c>
      <c r="B567" s="63">
        <f>'דוח 132'!J567</f>
        <v>21924</v>
      </c>
      <c r="C567" s="63" t="str">
        <f>'דוח 132'!I567</f>
        <v>עו"ש ש"ח</v>
      </c>
      <c r="D567" s="63">
        <f>'דוח 132'!H567</f>
        <v>0</v>
      </c>
      <c r="E567" s="63">
        <f>'דוח 132'!G567</f>
        <v>8.4131454158874703</v>
      </c>
      <c r="F567" s="63">
        <f>'דוח 132'!F567</f>
        <v>8.5919787428504701</v>
      </c>
      <c r="G567" s="63">
        <f>'דוח 132'!E567</f>
        <v>0</v>
      </c>
      <c r="H567" s="63">
        <f>'דוח 132'!D567</f>
        <v>0</v>
      </c>
      <c r="I567" s="63">
        <f>'דוח 132'!C567</f>
        <v>0</v>
      </c>
      <c r="J567" s="63">
        <f>'דוח 132'!B567</f>
        <v>0</v>
      </c>
      <c r="K567" s="63">
        <f>'דוח 132'!A567</f>
        <v>0</v>
      </c>
    </row>
    <row r="568" spans="1:11" x14ac:dyDescent="0.2">
      <c r="A568" s="63">
        <f>'דוח 132'!K568</f>
        <v>13592</v>
      </c>
      <c r="B568" s="63">
        <f>'דוח 132'!J568</f>
        <v>21924</v>
      </c>
      <c r="C568" s="63" t="str">
        <f>'דוח 132'!I568</f>
        <v xml:space="preserve">לא צמוד - לא כולל נזילות </v>
      </c>
      <c r="D568" s="63">
        <f>'דוח 132'!H568</f>
        <v>4.0230004698157193</v>
      </c>
      <c r="E568" s="63">
        <f>'דוח 132'!G568</f>
        <v>24.782528574967198</v>
      </c>
      <c r="F568" s="63">
        <f>'דוח 132'!F568</f>
        <v>24.6850252632298</v>
      </c>
      <c r="G568" s="63">
        <f>'דוח 132'!E568</f>
        <v>0</v>
      </c>
      <c r="H568" s="63">
        <f>'דוח 132'!D568</f>
        <v>0</v>
      </c>
      <c r="I568" s="63">
        <f>'דוח 132'!C568</f>
        <v>0</v>
      </c>
      <c r="J568" s="63">
        <f>'דוח 132'!B568</f>
        <v>0</v>
      </c>
      <c r="K568" s="63">
        <f>'דוח 132'!A568</f>
        <v>0</v>
      </c>
    </row>
    <row r="569" spans="1:11" x14ac:dyDescent="0.2">
      <c r="A569" s="63">
        <f>'דוח 132'!K569</f>
        <v>11566</v>
      </c>
      <c r="B569" s="63">
        <f>'דוח 132'!J569</f>
        <v>21924</v>
      </c>
      <c r="C569" s="63" t="str">
        <f>'דוח 132'!I569</f>
        <v>מק"מ</v>
      </c>
      <c r="D569" s="63">
        <f>'דוח 132'!H569</f>
        <v>0.5680715260937711</v>
      </c>
      <c r="E569" s="63">
        <f>'דוח 132'!G569</f>
        <v>6.9703689145100194</v>
      </c>
      <c r="F569" s="63">
        <f>'דוח 132'!F569</f>
        <v>6.9364305732796394</v>
      </c>
      <c r="G569" s="63">
        <f>'דוח 132'!E569</f>
        <v>0</v>
      </c>
      <c r="H569" s="63">
        <f>'דוח 132'!D569</f>
        <v>0</v>
      </c>
      <c r="I569" s="63">
        <f>'דוח 132'!C569</f>
        <v>0</v>
      </c>
      <c r="J569" s="63">
        <f>'דוח 132'!B569</f>
        <v>0</v>
      </c>
      <c r="K569" s="63">
        <f>'דוח 132'!A569</f>
        <v>0</v>
      </c>
    </row>
    <row r="570" spans="1:11" x14ac:dyDescent="0.2">
      <c r="A570" s="63">
        <f>'דוח 132'!K570</f>
        <v>13419</v>
      </c>
      <c r="B570" s="63">
        <f>'דוח 132'!J570</f>
        <v>21924</v>
      </c>
      <c r="C570" s="63" t="str">
        <f>'דוח 132'!I570</f>
        <v>ממשלתי  לא צמוד (שחר)</v>
      </c>
      <c r="D570" s="63">
        <f>'דוח 132'!H570</f>
        <v>5.7030998856104</v>
      </c>
      <c r="E570" s="63">
        <f>'דוח 132'!G570</f>
        <v>10.4197739351475</v>
      </c>
      <c r="F570" s="63">
        <f>'דוח 132'!F570</f>
        <v>10.3636810926305</v>
      </c>
      <c r="G570" s="63">
        <f>'דוח 132'!E570</f>
        <v>0</v>
      </c>
      <c r="H570" s="63">
        <f>'דוח 132'!D570</f>
        <v>0</v>
      </c>
      <c r="I570" s="63">
        <f>'דוח 132'!C570</f>
        <v>0</v>
      </c>
      <c r="J570" s="63">
        <f>'דוח 132'!B570</f>
        <v>0</v>
      </c>
      <c r="K570" s="63">
        <f>'דוח 132'!A570</f>
        <v>0</v>
      </c>
    </row>
    <row r="571" spans="1:11" x14ac:dyDescent="0.2">
      <c r="A571" s="63">
        <f>'דוח 132'!K571</f>
        <v>11568</v>
      </c>
      <c r="B571" s="63">
        <f>'דוח 132'!J571</f>
        <v>21924</v>
      </c>
      <c r="C571" s="63" t="str">
        <f>'דוח 132'!I571</f>
        <v>אג"ח ממשלתי לא צמוד ריבית משתנה-"גילון"</v>
      </c>
      <c r="D571" s="63">
        <f>'דוח 132'!H571</f>
        <v>0</v>
      </c>
      <c r="E571" s="63">
        <f>'דוח 132'!G571</f>
        <v>0</v>
      </c>
      <c r="F571" s="63">
        <f>'דוח 132'!F571</f>
        <v>0</v>
      </c>
      <c r="G571" s="63">
        <f>'דוח 132'!E571</f>
        <v>0</v>
      </c>
      <c r="H571" s="63">
        <f>'דוח 132'!D571</f>
        <v>0</v>
      </c>
      <c r="I571" s="63">
        <f>'דוח 132'!C571</f>
        <v>0</v>
      </c>
      <c r="J571" s="63">
        <f>'דוח 132'!B571</f>
        <v>0</v>
      </c>
      <c r="K571" s="63">
        <f>'דוח 132'!A571</f>
        <v>0</v>
      </c>
    </row>
    <row r="572" spans="1:11" x14ac:dyDescent="0.2">
      <c r="A572" s="63">
        <f>'דוח 132'!K572</f>
        <v>12479</v>
      </c>
      <c r="B572" s="63">
        <f>'דוח 132'!J572</f>
        <v>21924</v>
      </c>
      <c r="C572" s="63" t="str">
        <f>'דוח 132'!I572</f>
        <v>קונצרני ריבית קבועה</v>
      </c>
      <c r="D572" s="63">
        <f>'דוח 132'!H572</f>
        <v>4.9103311227984392</v>
      </c>
      <c r="E572" s="63">
        <f>'דוח 132'!G572</f>
        <v>7.3923857253097296</v>
      </c>
      <c r="F572" s="63">
        <f>'דוח 132'!F572</f>
        <v>7.3849135973197102</v>
      </c>
      <c r="G572" s="63">
        <f>'דוח 132'!E572</f>
        <v>0</v>
      </c>
      <c r="H572" s="63">
        <f>'דוח 132'!D572</f>
        <v>0</v>
      </c>
      <c r="I572" s="63">
        <f>'דוח 132'!C572</f>
        <v>0</v>
      </c>
      <c r="J572" s="63">
        <f>'דוח 132'!B572</f>
        <v>0</v>
      </c>
      <c r="K572" s="63">
        <f>'דוח 132'!A572</f>
        <v>0</v>
      </c>
    </row>
    <row r="573" spans="1:11" x14ac:dyDescent="0.2">
      <c r="A573" s="63">
        <f>'דוח 132'!K573</f>
        <v>12480</v>
      </c>
      <c r="B573" s="63">
        <f>'דוח 132'!J573</f>
        <v>21924</v>
      </c>
      <c r="C573" s="63" t="str">
        <f>'דוח 132'!I573</f>
        <v>קונצרני ריבית משתנה</v>
      </c>
      <c r="D573" s="63">
        <f>'דוח 132'!H573</f>
        <v>0</v>
      </c>
      <c r="E573" s="63">
        <f>'דוח 132'!G573</f>
        <v>0</v>
      </c>
      <c r="F573" s="63">
        <f>'דוח 132'!F573</f>
        <v>0</v>
      </c>
      <c r="G573" s="63">
        <f>'דוח 132'!E573</f>
        <v>0</v>
      </c>
      <c r="H573" s="63">
        <f>'דוח 132'!D573</f>
        <v>0</v>
      </c>
      <c r="I573" s="63">
        <f>'דוח 132'!C573</f>
        <v>0</v>
      </c>
      <c r="J573" s="63">
        <f>'דוח 132'!B573</f>
        <v>0</v>
      </c>
      <c r="K573" s="63">
        <f>'דוח 132'!A573</f>
        <v>0</v>
      </c>
    </row>
    <row r="574" spans="1:11" x14ac:dyDescent="0.2">
      <c r="A574" s="63">
        <f>'דוח 132'!K574</f>
        <v>11578</v>
      </c>
      <c r="B574" s="63">
        <f>'דוח 132'!J574</f>
        <v>21924</v>
      </c>
      <c r="C574" s="63" t="str">
        <f>'דוח 132'!I574</f>
        <v>אג"ח לא צמוד לא סחיר (ללא עמיתים)</v>
      </c>
      <c r="D574" s="63">
        <f>'דוח 132'!H574</f>
        <v>0</v>
      </c>
      <c r="E574" s="63">
        <f>'דוח 132'!G574</f>
        <v>0</v>
      </c>
      <c r="F574" s="63">
        <f>'דוח 132'!F574</f>
        <v>0</v>
      </c>
      <c r="G574" s="63">
        <f>'דוח 132'!E574</f>
        <v>0</v>
      </c>
      <c r="H574" s="63">
        <f>'דוח 132'!D574</f>
        <v>0</v>
      </c>
      <c r="I574" s="63">
        <f>'דוח 132'!C574</f>
        <v>0</v>
      </c>
      <c r="J574" s="63">
        <f>'דוח 132'!B574</f>
        <v>0</v>
      </c>
      <c r="K574" s="63">
        <f>'דוח 132'!A574</f>
        <v>0</v>
      </c>
    </row>
    <row r="575" spans="1:11" x14ac:dyDescent="0.2">
      <c r="A575" s="63">
        <f>'דוח 132'!K575</f>
        <v>12497</v>
      </c>
      <c r="B575" s="63">
        <f>'דוח 132'!J575</f>
        <v>21924</v>
      </c>
      <c r="C575" s="63" t="str">
        <f>'דוח 132'!I575</f>
        <v>קונצרני לא סחיר ריבית משתנה (נע"מים)</v>
      </c>
      <c r="D575" s="63">
        <f>'דוח 132'!H575</f>
        <v>0</v>
      </c>
      <c r="E575" s="63">
        <f>'דוח 132'!G575</f>
        <v>0</v>
      </c>
      <c r="F575" s="63">
        <f>'דוח 132'!F575</f>
        <v>0</v>
      </c>
      <c r="G575" s="63">
        <f>'דוח 132'!E575</f>
        <v>0</v>
      </c>
      <c r="H575" s="63">
        <f>'דוח 132'!D575</f>
        <v>0</v>
      </c>
      <c r="I575" s="63">
        <f>'דוח 132'!C575</f>
        <v>0</v>
      </c>
      <c r="J575" s="63">
        <f>'דוח 132'!B575</f>
        <v>0</v>
      </c>
      <c r="K575" s="63">
        <f>'דוח 132'!A575</f>
        <v>0</v>
      </c>
    </row>
    <row r="576" spans="1:11" x14ac:dyDescent="0.2">
      <c r="A576" s="63">
        <f>'דוח 132'!K576</f>
        <v>15546</v>
      </c>
      <c r="B576" s="63">
        <f>'דוח 132'!J576</f>
        <v>21924</v>
      </c>
      <c r="C576" s="63" t="str">
        <f>'דוח 132'!I576</f>
        <v>הלוואה לא צמוד</v>
      </c>
      <c r="D576" s="63">
        <f>'דוח 132'!H576</f>
        <v>0</v>
      </c>
      <c r="E576" s="63">
        <f>'דוח 132'!G576</f>
        <v>0</v>
      </c>
      <c r="F576" s="63">
        <f>'דוח 132'!F576</f>
        <v>0</v>
      </c>
      <c r="G576" s="63">
        <f>'דוח 132'!E576</f>
        <v>0</v>
      </c>
      <c r="H576" s="63">
        <f>'דוח 132'!D576</f>
        <v>0</v>
      </c>
      <c r="I576" s="63">
        <f>'דוח 132'!C576</f>
        <v>0</v>
      </c>
      <c r="J576" s="63">
        <f>'דוח 132'!B576</f>
        <v>0</v>
      </c>
      <c r="K576" s="63">
        <f>'דוח 132'!A576</f>
        <v>0</v>
      </c>
    </row>
    <row r="577" spans="1:11" x14ac:dyDescent="0.2">
      <c r="A577" s="63">
        <f>'דוח 132'!K577</f>
        <v>12481</v>
      </c>
      <c r="B577" s="63">
        <f>'דוח 132'!J577</f>
        <v>21924</v>
      </c>
      <c r="C577" s="63" t="str">
        <f>'דוח 132'!I577</f>
        <v>הלוואות לעמיתים.</v>
      </c>
      <c r="D577" s="63">
        <f>'דוח 132'!H577</f>
        <v>0</v>
      </c>
      <c r="E577" s="63">
        <f>'דוח 132'!G577</f>
        <v>0</v>
      </c>
      <c r="F577" s="63">
        <f>'דוח 132'!F577</f>
        <v>0</v>
      </c>
      <c r="G577" s="63">
        <f>'דוח 132'!E577</f>
        <v>0</v>
      </c>
      <c r="H577" s="63">
        <f>'דוח 132'!D577</f>
        <v>4</v>
      </c>
      <c r="I577" s="63">
        <f>'דוח 132'!C577</f>
        <v>0</v>
      </c>
      <c r="J577" s="63">
        <f>'דוח 132'!B577</f>
        <v>0</v>
      </c>
      <c r="K577" s="63">
        <f>'דוח 132'!A577</f>
        <v>0</v>
      </c>
    </row>
    <row r="578" spans="1:11" x14ac:dyDescent="0.2">
      <c r="A578" s="63">
        <f>'דוח 132'!K578</f>
        <v>13594</v>
      </c>
      <c r="B578" s="63">
        <f>'דוח 132'!J578</f>
        <v>21924</v>
      </c>
      <c r="C578" s="63" t="str">
        <f>'דוח 132'!I578</f>
        <v>מט"ח וצמוד מט"ח</v>
      </c>
      <c r="D578" s="63">
        <f>'דוח 132'!H578</f>
        <v>1.3761384501615599</v>
      </c>
      <c r="E578" s="63">
        <f>'דוח 132'!G578</f>
        <v>9.1621946047438705</v>
      </c>
      <c r="F578" s="63">
        <f>'דוח 132'!F578</f>
        <v>9.10007238643046</v>
      </c>
      <c r="G578" s="63">
        <f>'דוח 132'!E578</f>
        <v>0</v>
      </c>
      <c r="H578" s="63">
        <f>'דוח 132'!D578</f>
        <v>0</v>
      </c>
      <c r="I578" s="63">
        <f>'דוח 132'!C578</f>
        <v>0</v>
      </c>
      <c r="J578" s="63">
        <f>'דוח 132'!B578</f>
        <v>0</v>
      </c>
      <c r="K578" s="63">
        <f>'דוח 132'!A578</f>
        <v>0</v>
      </c>
    </row>
    <row r="579" spans="1:11" x14ac:dyDescent="0.2">
      <c r="A579" s="63">
        <f>'דוח 132'!K579</f>
        <v>15609</v>
      </c>
      <c r="B579" s="63">
        <f>'דוח 132'!J579</f>
        <v>21924</v>
      </c>
      <c r="C579" s="63" t="str">
        <f>'דוח 132'!I579</f>
        <v>אג"ח ממשלתי צמוד מט"ח סחיר (1022)</v>
      </c>
      <c r="D579" s="63">
        <f>'דוח 132'!H579</f>
        <v>0.42370809708853202</v>
      </c>
      <c r="E579" s="63">
        <f>'דוח 132'!G579</f>
        <v>0.52980354412543196</v>
      </c>
      <c r="F579" s="63">
        <f>'דוח 132'!F579</f>
        <v>0.52521265404494411</v>
      </c>
      <c r="G579" s="63">
        <f>'דוח 132'!E579</f>
        <v>0</v>
      </c>
      <c r="H579" s="63">
        <f>'דוח 132'!D579</f>
        <v>0</v>
      </c>
      <c r="I579" s="63">
        <f>'דוח 132'!C579</f>
        <v>0</v>
      </c>
      <c r="J579" s="63">
        <f>'דוח 132'!B579</f>
        <v>0</v>
      </c>
      <c r="K579" s="63">
        <f>'דוח 132'!A579</f>
        <v>0</v>
      </c>
    </row>
    <row r="580" spans="1:11" x14ac:dyDescent="0.2">
      <c r="A580" s="63">
        <f>'דוח 132'!K580</f>
        <v>11524</v>
      </c>
      <c r="B580" s="63">
        <f>'דוח 132'!J580</f>
        <v>21924</v>
      </c>
      <c r="C580" s="63" t="str">
        <f>'דוח 132'!I580</f>
        <v xml:space="preserve"> אג"ח קונצרני בחו"ל </v>
      </c>
      <c r="D580" s="63">
        <f>'דוח 132'!H580</f>
        <v>1.3051652481154798</v>
      </c>
      <c r="E580" s="63">
        <f>'דוח 132'!G580</f>
        <v>8.1315716658158603</v>
      </c>
      <c r="F580" s="63">
        <f>'דוח 132'!F580</f>
        <v>8.0759665795047599</v>
      </c>
      <c r="G580" s="63">
        <f>'דוח 132'!E580</f>
        <v>0</v>
      </c>
      <c r="H580" s="63">
        <f>'דוח 132'!D580</f>
        <v>0</v>
      </c>
      <c r="I580" s="63">
        <f>'דוח 132'!C580</f>
        <v>0</v>
      </c>
      <c r="J580" s="63">
        <f>'דוח 132'!B580</f>
        <v>0</v>
      </c>
      <c r="K580" s="63">
        <f>'דוח 132'!A580</f>
        <v>0</v>
      </c>
    </row>
    <row r="581" spans="1:11" x14ac:dyDescent="0.2">
      <c r="A581" s="63">
        <f>'דוח 132'!K581</f>
        <v>15745</v>
      </c>
      <c r="B581" s="63">
        <f>'דוח 132'!J581</f>
        <v>21924</v>
      </c>
      <c r="C581" s="63" t="str">
        <f>'דוח 132'!I581</f>
        <v>סה"כ קונצרני צמוד מט"ח</v>
      </c>
      <c r="D581" s="63">
        <f>'דוח 132'!H581</f>
        <v>4.6979545338030304</v>
      </c>
      <c r="E581" s="63">
        <f>'דוח 132'!G581</f>
        <v>0.375157419559981</v>
      </c>
      <c r="F581" s="63">
        <f>'דוח 132'!F581</f>
        <v>0.37462085229502001</v>
      </c>
      <c r="G581" s="63">
        <f>'דוח 132'!E581</f>
        <v>0</v>
      </c>
      <c r="H581" s="63">
        <f>'דוח 132'!D581</f>
        <v>0</v>
      </c>
      <c r="I581" s="63">
        <f>'דוח 132'!C581</f>
        <v>0</v>
      </c>
      <c r="J581" s="63">
        <f>'דוח 132'!B581</f>
        <v>0</v>
      </c>
      <c r="K581" s="63">
        <f>'דוח 132'!A581</f>
        <v>0</v>
      </c>
    </row>
    <row r="582" spans="1:11" x14ac:dyDescent="0.2">
      <c r="A582" s="63">
        <f>'דוח 132'!K582</f>
        <v>15545</v>
      </c>
      <c r="B582" s="63">
        <f>'דוח 132'!J582</f>
        <v>21924</v>
      </c>
      <c r="C582" s="63" t="str">
        <f>'דוח 132'!I582</f>
        <v>הלוואה צמוד מט"ח</v>
      </c>
      <c r="D582" s="63">
        <f>'דוח 132'!H582</f>
        <v>0</v>
      </c>
      <c r="E582" s="63">
        <f>'דוח 132'!G582</f>
        <v>0</v>
      </c>
      <c r="F582" s="63">
        <f>'דוח 132'!F582</f>
        <v>0</v>
      </c>
      <c r="G582" s="63">
        <f>'דוח 132'!E582</f>
        <v>0</v>
      </c>
      <c r="H582" s="63">
        <f>'דוח 132'!D582</f>
        <v>0</v>
      </c>
      <c r="I582" s="63">
        <f>'דוח 132'!C582</f>
        <v>0</v>
      </c>
      <c r="J582" s="63">
        <f>'דוח 132'!B582</f>
        <v>0</v>
      </c>
      <c r="K582" s="63">
        <f>'דוח 132'!A582</f>
        <v>0</v>
      </c>
    </row>
    <row r="583" spans="1:11" x14ac:dyDescent="0.2">
      <c r="A583" s="63">
        <f>'דוח 132'!K583</f>
        <v>13595</v>
      </c>
      <c r="B583" s="63">
        <f>'דוח 132'!J583</f>
        <v>21924</v>
      </c>
      <c r="C583" s="63" t="str">
        <f>'דוח 132'!I583</f>
        <v>סה"כ מניות והמירים</v>
      </c>
      <c r="D583" s="63">
        <f>'דוח 132'!H583</f>
        <v>0</v>
      </c>
      <c r="E583" s="63">
        <f>'דוח 132'!G583</f>
        <v>31.795302632798698</v>
      </c>
      <c r="F583" s="63">
        <f>'דוח 132'!F583</f>
        <v>31.899863021165697</v>
      </c>
      <c r="G583" s="63">
        <f>'דוח 132'!E583</f>
        <v>0</v>
      </c>
      <c r="H583" s="63">
        <f>'דוח 132'!D583</f>
        <v>0</v>
      </c>
      <c r="I583" s="63">
        <f>'דוח 132'!C583</f>
        <v>0</v>
      </c>
      <c r="J583" s="63">
        <f>'דוח 132'!B583</f>
        <v>0</v>
      </c>
      <c r="K583" s="63">
        <f>'דוח 132'!A583</f>
        <v>0</v>
      </c>
    </row>
    <row r="584" spans="1:11" x14ac:dyDescent="0.2">
      <c r="A584" s="63">
        <f>'דוח 132'!K584</f>
        <v>15610</v>
      </c>
      <c r="B584" s="63">
        <f>'דוח 132'!J584</f>
        <v>21924</v>
      </c>
      <c r="C584" s="63" t="str">
        <f>'דוח 132'!I584</f>
        <v>נגזרים מתוך מניות והמירים</v>
      </c>
      <c r="D584" s="63">
        <f>'דוח 132'!H584</f>
        <v>0</v>
      </c>
      <c r="E584" s="63">
        <f>'דוח 132'!G584</f>
        <v>0</v>
      </c>
      <c r="F584" s="63">
        <f>'דוח 132'!F584</f>
        <v>0</v>
      </c>
      <c r="G584" s="63">
        <f>'דוח 132'!E584</f>
        <v>0</v>
      </c>
      <c r="H584" s="63">
        <f>'דוח 132'!D584</f>
        <v>0</v>
      </c>
      <c r="I584" s="63">
        <f>'דוח 132'!C584</f>
        <v>0</v>
      </c>
      <c r="J584" s="63">
        <f>'דוח 132'!B584</f>
        <v>0</v>
      </c>
      <c r="K584" s="63">
        <f>'דוח 132'!A584</f>
        <v>0</v>
      </c>
    </row>
    <row r="585" spans="1:11" x14ac:dyDescent="0.2">
      <c r="A585" s="63">
        <f>'דוח 132'!K585</f>
        <v>15611</v>
      </c>
      <c r="B585" s="63">
        <f>'דוח 132'!J585</f>
        <v>21924</v>
      </c>
      <c r="C585" s="63" t="str">
        <f>'דוח 132'!I585</f>
        <v>מניות והמירים בארץ</v>
      </c>
      <c r="D585" s="63">
        <f>'דוח 132'!H585</f>
        <v>0</v>
      </c>
      <c r="E585" s="63">
        <f>'דוח 132'!G585</f>
        <v>12.591753526109599</v>
      </c>
      <c r="F585" s="63">
        <f>'דוח 132'!F585</f>
        <v>12.605376004441199</v>
      </c>
      <c r="G585" s="63">
        <f>'דוח 132'!E585</f>
        <v>0</v>
      </c>
      <c r="H585" s="63">
        <f>'דוח 132'!D585</f>
        <v>0</v>
      </c>
      <c r="I585" s="63">
        <f>'דוח 132'!C585</f>
        <v>0</v>
      </c>
      <c r="J585" s="63">
        <f>'דוח 132'!B585</f>
        <v>0</v>
      </c>
      <c r="K585" s="63">
        <f>'דוח 132'!A585</f>
        <v>0</v>
      </c>
    </row>
    <row r="586" spans="1:11" x14ac:dyDescent="0.2">
      <c r="A586" s="63">
        <f>'דוח 132'!K586</f>
        <v>15608</v>
      </c>
      <c r="B586" s="63">
        <f>'דוח 132'!J586</f>
        <v>21924</v>
      </c>
      <c r="C586" s="63" t="str">
        <f>'דוח 132'!I586</f>
        <v>מניות חו"ל</v>
      </c>
      <c r="D586" s="63">
        <f>'דוח 132'!H586</f>
        <v>0</v>
      </c>
      <c r="E586" s="63">
        <f>'דוח 132'!G586</f>
        <v>19.203549106689099</v>
      </c>
      <c r="F586" s="63">
        <f>'דוח 132'!F586</f>
        <v>19.294487016724503</v>
      </c>
      <c r="G586" s="63">
        <f>'דוח 132'!E586</f>
        <v>0</v>
      </c>
      <c r="H586" s="63">
        <f>'דוח 132'!D586</f>
        <v>0</v>
      </c>
      <c r="I586" s="63">
        <f>'דוח 132'!C586</f>
        <v>0</v>
      </c>
      <c r="J586" s="63">
        <f>'דוח 132'!B586</f>
        <v>0</v>
      </c>
      <c r="K586" s="63">
        <f>'דוח 132'!A586</f>
        <v>0</v>
      </c>
    </row>
    <row r="587" spans="1:11" x14ac:dyDescent="0.2">
      <c r="A587" s="63">
        <f>'דוח 132'!K587</f>
        <v>15584</v>
      </c>
      <c r="B587" s="63">
        <f>'דוח 132'!J587</f>
        <v>21924</v>
      </c>
      <c r="C587" s="63" t="str">
        <f>'דוח 132'!I587</f>
        <v>נכסים אלטרנטיביים</v>
      </c>
      <c r="D587" s="63">
        <f>'דוח 132'!H587</f>
        <v>0</v>
      </c>
      <c r="E587" s="63">
        <f>'דוח 132'!G587</f>
        <v>0</v>
      </c>
      <c r="F587" s="63">
        <f>'דוח 132'!F587</f>
        <v>0</v>
      </c>
      <c r="G587" s="63">
        <f>'דוח 132'!E587</f>
        <v>0</v>
      </c>
      <c r="H587" s="63">
        <f>'דוח 132'!D587</f>
        <v>0</v>
      </c>
      <c r="I587" s="63">
        <f>'דוח 132'!C587</f>
        <v>0</v>
      </c>
      <c r="J587" s="63">
        <f>'דוח 132'!B587</f>
        <v>0</v>
      </c>
      <c r="K587" s="63">
        <f>'דוח 132'!A587</f>
        <v>0</v>
      </c>
    </row>
    <row r="588" spans="1:11" x14ac:dyDescent="0.2">
      <c r="A588" s="63">
        <f>'דוח 132'!K588</f>
        <v>17728</v>
      </c>
      <c r="B588" s="63">
        <f>'דוח 132'!J588</f>
        <v>21924</v>
      </c>
      <c r="C588" s="63" t="str">
        <f>'דוח 132'!I588</f>
        <v>נכסי נדל"ן</v>
      </c>
      <c r="D588" s="63">
        <f>'דוח 132'!H588</f>
        <v>0</v>
      </c>
      <c r="E588" s="63">
        <f>'דוח 132'!G588</f>
        <v>0</v>
      </c>
      <c r="F588" s="63">
        <f>'דוח 132'!F588</f>
        <v>0</v>
      </c>
      <c r="G588" s="63">
        <f>'דוח 132'!E588</f>
        <v>0</v>
      </c>
      <c r="H588" s="63">
        <f>'דוח 132'!D588</f>
        <v>0</v>
      </c>
      <c r="I588" s="63">
        <f>'דוח 132'!C588</f>
        <v>0</v>
      </c>
      <c r="J588" s="63">
        <f>'דוח 132'!B588</f>
        <v>0</v>
      </c>
      <c r="K588" s="63">
        <f>'דוח 132'!A588</f>
        <v>0</v>
      </c>
    </row>
    <row r="589" spans="1:11" x14ac:dyDescent="0.2">
      <c r="A589" s="63">
        <f>'דוח 132'!K589</f>
        <v>15624</v>
      </c>
      <c r="B589" s="63">
        <f>'דוח 132'!J589</f>
        <v>21924</v>
      </c>
      <c r="C589" s="63" t="str">
        <f>'דוח 132'!I589</f>
        <v>נגזרים מתוך חשיפת מט"ח</v>
      </c>
      <c r="D589" s="63">
        <f>'דוח 132'!H589</f>
        <v>0</v>
      </c>
      <c r="E589" s="63">
        <f>'דוח 132'!G589</f>
        <v>-5.1990927493536594</v>
      </c>
      <c r="F589" s="63">
        <f>'דוח 132'!F589</f>
        <v>-5.1416019891524698</v>
      </c>
      <c r="G589" s="63">
        <f>'דוח 132'!E589</f>
        <v>0</v>
      </c>
      <c r="H589" s="63">
        <f>'דוח 132'!D589</f>
        <v>0</v>
      </c>
      <c r="I589" s="63">
        <f>'דוח 132'!C589</f>
        <v>0</v>
      </c>
      <c r="J589" s="63">
        <f>'דוח 132'!B589</f>
        <v>0</v>
      </c>
      <c r="K589" s="63">
        <f>'דוח 132'!A589</f>
        <v>0</v>
      </c>
    </row>
    <row r="590" spans="1:11" x14ac:dyDescent="0.2">
      <c r="A590" s="63">
        <f>'דוח 132'!K590</f>
        <v>15644</v>
      </c>
      <c r="B590" s="63">
        <f>'דוח 132'!J590</f>
        <v>21924</v>
      </c>
      <c r="C590" s="63" t="str">
        <f>'דוח 132'!I590</f>
        <v>סה"כ נזילות</v>
      </c>
      <c r="D590" s="63">
        <f>'דוח 132'!H590</f>
        <v>0</v>
      </c>
      <c r="E590" s="63">
        <f>'דוח 132'!G590</f>
        <v>8.5388073911300708</v>
      </c>
      <c r="F590" s="63">
        <f>'דוח 132'!F590</f>
        <v>8.7162510434362002</v>
      </c>
      <c r="G590" s="63">
        <f>'דוח 132'!E590</f>
        <v>1</v>
      </c>
      <c r="H590" s="63">
        <f>'דוח 132'!D590</f>
        <v>9</v>
      </c>
      <c r="I590" s="63">
        <f>'דוח 132'!C590</f>
        <v>0</v>
      </c>
      <c r="J590" s="63">
        <f>'דוח 132'!B590</f>
        <v>0</v>
      </c>
      <c r="K590" s="63">
        <f>'דוח 132'!A590</f>
        <v>0</v>
      </c>
    </row>
    <row r="591" spans="1:11" x14ac:dyDescent="0.2">
      <c r="A591" s="63">
        <f>'דוח 132'!K591</f>
        <v>15704</v>
      </c>
      <c r="B591" s="63">
        <f>'דוח 132'!J591</f>
        <v>21924</v>
      </c>
      <c r="C591" s="63" t="str">
        <f>'דוח 132'!I591</f>
        <v xml:space="preserve">סה"כ קונצרני והלוואות </v>
      </c>
      <c r="D591" s="63">
        <f>'דוח 132'!H591</f>
        <v>3.4169729120443897</v>
      </c>
      <c r="E591" s="63">
        <f>'דוח 132'!G591</f>
        <v>35.526487864430301</v>
      </c>
      <c r="F591" s="63">
        <f>'דוח 132'!F591</f>
        <v>35.366066868660198</v>
      </c>
      <c r="G591" s="63">
        <f>'דוח 132'!E591</f>
        <v>34</v>
      </c>
      <c r="H591" s="63">
        <f>'דוח 132'!D591</f>
        <v>40</v>
      </c>
      <c r="I591" s="63">
        <f>'דוח 132'!C591</f>
        <v>0</v>
      </c>
      <c r="J591" s="63">
        <f>'דוח 132'!B591</f>
        <v>0</v>
      </c>
      <c r="K591" s="63">
        <f>'דוח 132'!A591</f>
        <v>0</v>
      </c>
    </row>
    <row r="592" spans="1:11" x14ac:dyDescent="0.2">
      <c r="A592" s="63">
        <f>'דוח 132'!K592</f>
        <v>15749</v>
      </c>
      <c r="B592" s="63">
        <f>'דוח 132'!J592</f>
        <v>21924</v>
      </c>
      <c r="C592" s="63" t="str">
        <f>'דוח 132'!I592</f>
        <v>סה"כ לא סחירים</v>
      </c>
      <c r="D592" s="63">
        <f>'דוח 132'!H592</f>
        <v>0</v>
      </c>
      <c r="E592" s="63">
        <f>'דוח 132'!G592</f>
        <v>0</v>
      </c>
      <c r="F592" s="63">
        <f>'דוח 132'!F592</f>
        <v>0</v>
      </c>
      <c r="G592" s="63">
        <f>'דוח 132'!E592</f>
        <v>0</v>
      </c>
      <c r="H592" s="63">
        <f>'דוח 132'!D592</f>
        <v>0</v>
      </c>
      <c r="I592" s="63">
        <f>'דוח 132'!C592</f>
        <v>0</v>
      </c>
      <c r="J592" s="63">
        <f>'דוח 132'!B592</f>
        <v>0</v>
      </c>
      <c r="K592" s="63">
        <f>'דוח 132'!A592</f>
        <v>0</v>
      </c>
    </row>
    <row r="593" spans="1:11" x14ac:dyDescent="0.2">
      <c r="A593" s="63">
        <f>'דוח 132'!K593</f>
        <v>11258</v>
      </c>
      <c r="B593" s="63">
        <f>'דוח 132'!J593</f>
        <v>21924</v>
      </c>
      <c r="C593" s="63" t="str">
        <f>'דוח 132'!I593</f>
        <v>כל נכסי הקופה</v>
      </c>
      <c r="D593" s="63">
        <f>'דוח 132'!H593</f>
        <v>2.2690186255355203</v>
      </c>
      <c r="E593" s="63">
        <f>'דוח 132'!G593</f>
        <v>99.999999999999901</v>
      </c>
      <c r="F593" s="63">
        <f>'דוח 132'!F593</f>
        <v>100</v>
      </c>
      <c r="G593" s="63">
        <f>'דוח 132'!E593</f>
        <v>0</v>
      </c>
      <c r="H593" s="63">
        <f>'דוח 132'!D593</f>
        <v>0</v>
      </c>
      <c r="I593" s="63">
        <f>'דוח 132'!C593</f>
        <v>0</v>
      </c>
      <c r="J593" s="63">
        <f>'דוח 132'!B593</f>
        <v>0</v>
      </c>
      <c r="K593" s="63">
        <f>'דוח 132'!A593</f>
        <v>0</v>
      </c>
    </row>
    <row r="594" spans="1:11" x14ac:dyDescent="0.2">
      <c r="A594" s="63">
        <f>'דוח 132'!K594</f>
        <v>15705</v>
      </c>
      <c r="B594" s="63">
        <f>'דוח 132'!J594</f>
        <v>21924</v>
      </c>
      <c r="C594" s="63" t="str">
        <f>'דוח 132'!I594</f>
        <v>סה"כ ממשלתי</v>
      </c>
      <c r="D594" s="63">
        <f>'דוח 132'!H594</f>
        <v>4.4157618875839697</v>
      </c>
      <c r="E594" s="63">
        <f>'דוח 132'!G594</f>
        <v>24.139402111641001</v>
      </c>
      <c r="F594" s="63">
        <f>'דוח 132'!F594</f>
        <v>24.017819066737896</v>
      </c>
      <c r="G594" s="63">
        <f>'דוח 132'!E594</f>
        <v>20</v>
      </c>
      <c r="H594" s="63">
        <f>'דוח 132'!D594</f>
        <v>30</v>
      </c>
      <c r="I594" s="63">
        <f>'דוח 132'!C594</f>
        <v>0</v>
      </c>
      <c r="J594" s="63">
        <f>'דוח 132'!B594</f>
        <v>0</v>
      </c>
      <c r="K594" s="63">
        <f>'דוח 132'!A594</f>
        <v>0</v>
      </c>
    </row>
    <row r="595" spans="1:11" x14ac:dyDescent="0.2">
      <c r="A595" s="63">
        <f>'דוח 132'!K595</f>
        <v>16144</v>
      </c>
      <c r="B595" s="63">
        <f>'דוח 132'!J595</f>
        <v>21924</v>
      </c>
      <c r="C595" s="63" t="str">
        <f>'דוח 132'!I595</f>
        <v>סך חשיפת מט"ח</v>
      </c>
      <c r="D595" s="63">
        <f>'דוח 132'!H595</f>
        <v>0.53421624071282103</v>
      </c>
      <c r="E595" s="63">
        <f>'דוח 132'!G595</f>
        <v>15.175496850967699</v>
      </c>
      <c r="F595" s="63">
        <f>'דוח 132'!F595</f>
        <v>15.159946245566399</v>
      </c>
      <c r="G595" s="63">
        <f>'דוח 132'!E595</f>
        <v>0</v>
      </c>
      <c r="H595" s="63">
        <f>'דוח 132'!D595</f>
        <v>0</v>
      </c>
      <c r="I595" s="63">
        <f>'דוח 132'!C595</f>
        <v>0</v>
      </c>
      <c r="J595" s="63">
        <f>'דוח 132'!B595</f>
        <v>0</v>
      </c>
      <c r="K595" s="63">
        <f>'דוח 132'!A595</f>
        <v>0</v>
      </c>
    </row>
    <row r="596" spans="1:11" x14ac:dyDescent="0.2">
      <c r="A596" s="63">
        <f>'דוח 132'!K596</f>
        <v>12755</v>
      </c>
      <c r="B596" s="63">
        <f>'דוח 132'!J596</f>
        <v>21924</v>
      </c>
      <c r="C596" s="63" t="str">
        <f>'דוח 132'!I596</f>
        <v xml:space="preserve">נזילות מט"ח </v>
      </c>
      <c r="D596" s="63">
        <f>'דוח 132'!H596</f>
        <v>0</v>
      </c>
      <c r="E596" s="63">
        <f>'דוח 132'!G596</f>
        <v>0.12566197524259901</v>
      </c>
      <c r="F596" s="63">
        <f>'דוח 132'!F596</f>
        <v>0.124272300585735</v>
      </c>
      <c r="G596" s="63">
        <f>'דוח 132'!E596</f>
        <v>0</v>
      </c>
      <c r="H596" s="63">
        <f>'דוח 132'!D596</f>
        <v>0</v>
      </c>
      <c r="I596" s="63">
        <f>'דוח 132'!C596</f>
        <v>0</v>
      </c>
      <c r="J596" s="63">
        <f>'דוח 132'!B596</f>
        <v>0</v>
      </c>
      <c r="K596" s="63">
        <f>'דוח 132'!A596</f>
        <v>0</v>
      </c>
    </row>
    <row r="597" spans="1:11" x14ac:dyDescent="0.2">
      <c r="A597" s="63">
        <f>'דוח 132'!K597</f>
        <v>12359</v>
      </c>
      <c r="B597" s="63">
        <f>'דוח 132'!J597</f>
        <v>21924</v>
      </c>
      <c r="C597" s="63" t="str">
        <f>'דוח 132'!I597</f>
        <v xml:space="preserve">קונצרני לא סחיר צמוד מדד </v>
      </c>
      <c r="D597" s="63">
        <f>'דוח 132'!H597</f>
        <v>0</v>
      </c>
      <c r="E597" s="63">
        <f>'דוח 132'!G597</f>
        <v>0</v>
      </c>
      <c r="F597" s="63">
        <f>'דוח 132'!F597</f>
        <v>0</v>
      </c>
      <c r="G597" s="63">
        <f>'דוח 132'!E597</f>
        <v>0</v>
      </c>
      <c r="H597" s="63">
        <f>'דוח 132'!D597</f>
        <v>0</v>
      </c>
      <c r="I597" s="63">
        <f>'דוח 132'!C597</f>
        <v>0</v>
      </c>
      <c r="J597" s="63">
        <f>'דוח 132'!B597</f>
        <v>0</v>
      </c>
      <c r="K597" s="63">
        <f>'דוח 132'!A597</f>
        <v>0</v>
      </c>
    </row>
    <row r="598" spans="1:11" x14ac:dyDescent="0.2">
      <c r="A598" s="63">
        <f>'דוח 132'!K598</f>
        <v>0</v>
      </c>
      <c r="B598" s="63">
        <f>'דוח 132'!J598</f>
        <v>0</v>
      </c>
      <c r="C598" s="63">
        <f>'דוח 132'!I598</f>
        <v>0</v>
      </c>
      <c r="D598" s="63">
        <f>'דוח 132'!H598</f>
        <v>0</v>
      </c>
      <c r="E598" s="63">
        <f>'דוח 132'!G598</f>
        <v>0</v>
      </c>
      <c r="F598" s="63">
        <f>'דוח 132'!F598</f>
        <v>0</v>
      </c>
      <c r="G598" s="63">
        <f>'דוח 132'!E598</f>
        <v>0</v>
      </c>
      <c r="H598" s="63">
        <f>'דוח 132'!D598</f>
        <v>0</v>
      </c>
      <c r="I598" s="63">
        <f>'דוח 132'!C598</f>
        <v>0</v>
      </c>
      <c r="J598" s="63">
        <f>'דוח 132'!B598</f>
        <v>0</v>
      </c>
      <c r="K598" s="63">
        <f>'דוח 132'!A598</f>
        <v>0</v>
      </c>
    </row>
    <row r="599" spans="1:11" x14ac:dyDescent="0.2">
      <c r="A599" s="63" t="str">
        <f>'דוח 132'!K599</f>
        <v>קוד קבוצה</v>
      </c>
      <c r="B599" s="63" t="str">
        <f>'דוח 132'!J599</f>
        <v>קוד קופה</v>
      </c>
      <c r="C599" s="63">
        <f>'דוח 132'!I599</f>
        <v>0</v>
      </c>
      <c r="D599" s="63" t="str">
        <f>'דוח 132'!H599</f>
        <v>21932  פסגות פנסיה מקיפה מסלול הלכה</v>
      </c>
      <c r="E599" s="63">
        <f>'דוח 132'!G599</f>
        <v>0</v>
      </c>
      <c r="F599" s="63">
        <f>'דוח 132'!F599</f>
        <v>0</v>
      </c>
      <c r="G599" s="63">
        <f>'דוח 132'!E599</f>
        <v>0</v>
      </c>
      <c r="H599" s="63">
        <f>'דוח 132'!D599</f>
        <v>0</v>
      </c>
      <c r="I599" s="63">
        <f>'דוח 132'!C599</f>
        <v>0</v>
      </c>
      <c r="J599" s="63">
        <f>'דוח 132'!B599</f>
        <v>0</v>
      </c>
      <c r="K599" s="63">
        <f>'דוח 132'!A599</f>
        <v>0</v>
      </c>
    </row>
    <row r="600" spans="1:11" x14ac:dyDescent="0.2">
      <c r="A600" s="63">
        <f>'דוח 132'!K600</f>
        <v>0</v>
      </c>
      <c r="B600" s="63">
        <f>'דוח 132'!J600</f>
        <v>0</v>
      </c>
      <c r="C600" s="63">
        <f>'דוח 132'!I600</f>
        <v>0</v>
      </c>
      <c r="D600" s="63">
        <f>'דוח 132'!H600</f>
        <v>0</v>
      </c>
      <c r="E600" s="63">
        <f>'דוח 132'!G600</f>
        <v>0</v>
      </c>
      <c r="F600" s="63" t="str">
        <f>'דוח 132'!F600</f>
        <v>שווי קופה באשח  375,682.9</v>
      </c>
      <c r="G600" s="63">
        <f>'דוח 132'!E600</f>
        <v>0</v>
      </c>
      <c r="H600" s="63">
        <f>'דוח 132'!D600</f>
        <v>0</v>
      </c>
      <c r="I600" s="63">
        <f>'דוח 132'!C600</f>
        <v>0</v>
      </c>
      <c r="J600" s="63">
        <f>'דוח 132'!B600</f>
        <v>0</v>
      </c>
      <c r="K600" s="63">
        <f>'דוח 132'!A600</f>
        <v>0</v>
      </c>
    </row>
    <row r="601" spans="1:11" x14ac:dyDescent="0.2">
      <c r="A601" s="63">
        <f>'דוח 132'!K601</f>
        <v>0</v>
      </c>
      <c r="B601" s="63">
        <f>'דוח 132'!J601</f>
        <v>0</v>
      </c>
      <c r="C601" s="63" t="str">
        <f>'דוח 132'!I601</f>
        <v>תאור קבוצה</v>
      </c>
      <c r="D601" s="63" t="str">
        <f>'דוח 132'!H601</f>
        <v>מח"מ</v>
      </c>
      <c r="E601" s="63" t="str">
        <f>'דוח 132'!G601</f>
        <v>חשיפה</v>
      </c>
      <c r="F601" s="63" t="str">
        <f>'דוח 132'!F601</f>
        <v>חשיפה</v>
      </c>
      <c r="G601" s="63">
        <f>'דוח 132'!E601</f>
        <v>0</v>
      </c>
      <c r="H601" s="63" t="str">
        <f>'דוח 132'!D601</f>
        <v>חשיפה</v>
      </c>
      <c r="I601" s="63">
        <f>'דוח 132'!C601</f>
        <v>0</v>
      </c>
      <c r="J601" s="63" t="str">
        <f>'דוח 132'!B601</f>
        <v>מח"מ</v>
      </c>
      <c r="K601" s="63">
        <f>'דוח 132'!A601</f>
        <v>0</v>
      </c>
    </row>
    <row r="602" spans="1:11" x14ac:dyDescent="0.2">
      <c r="A602" s="63">
        <f>'דוח 132'!K602</f>
        <v>0</v>
      </c>
      <c r="B602" s="63">
        <f>'דוח 132'!J602</f>
        <v>0</v>
      </c>
      <c r="C602" s="63">
        <f>'דוח 132'!I602</f>
        <v>0</v>
      </c>
      <c r="D602" s="63">
        <f>'דוח 132'!H602</f>
        <v>0</v>
      </c>
      <c r="E602" s="63" t="str">
        <f>'דוח 132'!G602</f>
        <v>30/12/18</v>
      </c>
      <c r="F602" s="63" t="str">
        <f>'דוח 132'!F602</f>
        <v>31/12/18</v>
      </c>
      <c r="G602" s="63" t="str">
        <f>'דוח 132'!E602</f>
        <v>מינ'</v>
      </c>
      <c r="H602" s="63" t="str">
        <f>'דוח 132'!D602</f>
        <v>מקס'</v>
      </c>
      <c r="I602" s="63" t="str">
        <f>'דוח 132'!C602</f>
        <v>מינ'</v>
      </c>
      <c r="J602" s="63" t="str">
        <f>'דוח 132'!B602</f>
        <v>מקס'</v>
      </c>
      <c r="K602" s="63">
        <f>'דוח 132'!A602</f>
        <v>0</v>
      </c>
    </row>
    <row r="603" spans="1:11" x14ac:dyDescent="0.2">
      <c r="A603" s="63">
        <f>'דוח 132'!K603</f>
        <v>13591</v>
      </c>
      <c r="B603" s="63">
        <f>'דוח 132'!J603</f>
        <v>21932</v>
      </c>
      <c r="C603" s="63" t="str">
        <f>'דוח 132'!I603</f>
        <v xml:space="preserve">צמוד מדד (כולל מיועדות) </v>
      </c>
      <c r="D603" s="63">
        <f>'דוח 132'!H603</f>
        <v>7.4054366671425198</v>
      </c>
      <c r="E603" s="63">
        <f>'דוח 132'!G603</f>
        <v>47.287674768565793</v>
      </c>
      <c r="F603" s="63">
        <f>'דוח 132'!F603</f>
        <v>45.8143101823187</v>
      </c>
      <c r="G603" s="63">
        <f>'דוח 132'!E603</f>
        <v>0</v>
      </c>
      <c r="H603" s="63">
        <f>'דוח 132'!D603</f>
        <v>0</v>
      </c>
      <c r="I603" s="63">
        <f>'דוח 132'!C603</f>
        <v>0</v>
      </c>
      <c r="J603" s="63">
        <f>'דוח 132'!B603</f>
        <v>0</v>
      </c>
      <c r="K603" s="63">
        <f>'דוח 132'!A603</f>
        <v>0</v>
      </c>
    </row>
    <row r="604" spans="1:11" x14ac:dyDescent="0.2">
      <c r="A604" s="63">
        <f>'דוח 132'!K604</f>
        <v>19967</v>
      </c>
      <c r="B604" s="63">
        <f>'דוח 132'!J604</f>
        <v>21932</v>
      </c>
      <c r="C604" s="63" t="str">
        <f>'דוח 132'!I604</f>
        <v>צמוד מדד ללא מיועדות</v>
      </c>
      <c r="D604" s="63">
        <f>'דוח 132'!H604</f>
        <v>4.4920351762363495</v>
      </c>
      <c r="E604" s="63">
        <f>'דוח 132'!G604</f>
        <v>17.791891387448199</v>
      </c>
      <c r="F604" s="63">
        <f>'דוח 132'!F604</f>
        <v>16.370816137370195</v>
      </c>
      <c r="G604" s="63">
        <f>'דוח 132'!E604</f>
        <v>0</v>
      </c>
      <c r="H604" s="63">
        <f>'דוח 132'!D604</f>
        <v>0</v>
      </c>
      <c r="I604" s="63">
        <f>'דוח 132'!C604</f>
        <v>3.5</v>
      </c>
      <c r="J604" s="63">
        <f>'דוח 132'!B604</f>
        <v>6</v>
      </c>
      <c r="K604" s="63">
        <f>'דוח 132'!A604</f>
        <v>0</v>
      </c>
    </row>
    <row r="605" spans="1:11" x14ac:dyDescent="0.2">
      <c r="A605" s="63">
        <f>'דוח 132'!K605</f>
        <v>15744</v>
      </c>
      <c r="B605" s="63">
        <f>'דוח 132'!J605</f>
        <v>21932</v>
      </c>
      <c r="C605" s="63" t="str">
        <f>'דוח 132'!I605</f>
        <v xml:space="preserve">סה"כ ממשלתי צמוד מדד כולל מיועדות </v>
      </c>
      <c r="D605" s="63">
        <f>'דוח 132'!H605</f>
        <v>7.4054366671425198</v>
      </c>
      <c r="E605" s="63">
        <f>'דוח 132'!G605</f>
        <v>47.287674768565793</v>
      </c>
      <c r="F605" s="63">
        <f>'דוח 132'!F605</f>
        <v>45.8143101823187</v>
      </c>
      <c r="G605" s="63">
        <f>'דוח 132'!E605</f>
        <v>0</v>
      </c>
      <c r="H605" s="63">
        <f>'דוח 132'!D605</f>
        <v>0</v>
      </c>
      <c r="I605" s="63">
        <f>'דוח 132'!C605</f>
        <v>0</v>
      </c>
      <c r="J605" s="63">
        <f>'דוח 132'!B605</f>
        <v>0</v>
      </c>
      <c r="K605" s="63">
        <f>'דוח 132'!A605</f>
        <v>0</v>
      </c>
    </row>
    <row r="606" spans="1:11" x14ac:dyDescent="0.2">
      <c r="A606" s="63">
        <f>'דוח 132'!K606</f>
        <v>13462</v>
      </c>
      <c r="B606" s="63">
        <f>'דוח 132'!J606</f>
        <v>21932</v>
      </c>
      <c r="C606" s="63" t="str">
        <f>'דוח 132'!I606</f>
        <v xml:space="preserve">קונצרני סחיר צמוד מדד </v>
      </c>
      <c r="D606" s="63">
        <f>'דוח 132'!H606</f>
        <v>0</v>
      </c>
      <c r="E606" s="63">
        <f>'דוח 132'!G606</f>
        <v>0</v>
      </c>
      <c r="F606" s="63">
        <f>'דוח 132'!F606</f>
        <v>0</v>
      </c>
      <c r="G606" s="63">
        <f>'דוח 132'!E606</f>
        <v>0</v>
      </c>
      <c r="H606" s="63">
        <f>'דוח 132'!D606</f>
        <v>0</v>
      </c>
      <c r="I606" s="63">
        <f>'דוח 132'!C606</f>
        <v>0</v>
      </c>
      <c r="J606" s="63">
        <f>'דוח 132'!B606</f>
        <v>0</v>
      </c>
      <c r="K606" s="63">
        <f>'דוח 132'!A606</f>
        <v>0</v>
      </c>
    </row>
    <row r="607" spans="1:11" x14ac:dyDescent="0.2">
      <c r="A607" s="63">
        <f>'דוח 132'!K607</f>
        <v>15544</v>
      </c>
      <c r="B607" s="63">
        <f>'דוח 132'!J607</f>
        <v>21932</v>
      </c>
      <c r="C607" s="63" t="str">
        <f>'דוח 132'!I607</f>
        <v>הלוואה צמוד מדד</v>
      </c>
      <c r="D607" s="63">
        <f>'דוח 132'!H607</f>
        <v>0</v>
      </c>
      <c r="E607" s="63">
        <f>'דוח 132'!G607</f>
        <v>0</v>
      </c>
      <c r="F607" s="63">
        <f>'דוח 132'!F607</f>
        <v>0</v>
      </c>
      <c r="G607" s="63">
        <f>'דוח 132'!E607</f>
        <v>0</v>
      </c>
      <c r="H607" s="63">
        <f>'דוח 132'!D607</f>
        <v>0</v>
      </c>
      <c r="I607" s="63">
        <f>'דוח 132'!C607</f>
        <v>0</v>
      </c>
      <c r="J607" s="63">
        <f>'דוח 132'!B607</f>
        <v>0</v>
      </c>
      <c r="K607" s="63">
        <f>'דוח 132'!A607</f>
        <v>0</v>
      </c>
    </row>
    <row r="608" spans="1:11" x14ac:dyDescent="0.2">
      <c r="A608" s="63">
        <f>'דוח 132'!K608</f>
        <v>12978</v>
      </c>
      <c r="B608" s="63">
        <f>'דוח 132'!J608</f>
        <v>21932</v>
      </c>
      <c r="C608" s="63" t="str">
        <f>'דוח 132'!I608</f>
        <v xml:space="preserve">פקדונות לא סחירים </v>
      </c>
      <c r="D608" s="63">
        <f>'דוח 132'!H608</f>
        <v>0</v>
      </c>
      <c r="E608" s="63">
        <f>'דוח 132'!G608</f>
        <v>0</v>
      </c>
      <c r="F608" s="63">
        <f>'דוח 132'!F608</f>
        <v>0</v>
      </c>
      <c r="G608" s="63">
        <f>'דוח 132'!E608</f>
        <v>0</v>
      </c>
      <c r="H608" s="63">
        <f>'דוח 132'!D608</f>
        <v>0</v>
      </c>
      <c r="I608" s="63">
        <f>'דוח 132'!C608</f>
        <v>0</v>
      </c>
      <c r="J608" s="63">
        <f>'דוח 132'!B608</f>
        <v>0</v>
      </c>
      <c r="K608" s="63">
        <f>'דוח 132'!A608</f>
        <v>0</v>
      </c>
    </row>
    <row r="609" spans="1:11" x14ac:dyDescent="0.2">
      <c r="A609" s="63">
        <f>'דוח 132'!K609</f>
        <v>17726</v>
      </c>
      <c r="B609" s="63">
        <f>'דוח 132'!J609</f>
        <v>21932</v>
      </c>
      <c r="C609" s="63" t="str">
        <f>'דוח 132'!I609</f>
        <v>לא צמוד כולל נזילות</v>
      </c>
      <c r="D609" s="63">
        <f>'דוח 132'!H609</f>
        <v>1.7553577904744699</v>
      </c>
      <c r="E609" s="63">
        <f>'דוח 132'!G609</f>
        <v>50.428460406078798</v>
      </c>
      <c r="F609" s="63">
        <f>'דוח 132'!F609</f>
        <v>51.839650320446403</v>
      </c>
      <c r="G609" s="63">
        <f>'דוח 132'!E609</f>
        <v>0</v>
      </c>
      <c r="H609" s="63">
        <f>'דוח 132'!D609</f>
        <v>0</v>
      </c>
      <c r="I609" s="63">
        <f>'דוח 132'!C609</f>
        <v>1.5</v>
      </c>
      <c r="J609" s="63">
        <f>'דוח 132'!B609</f>
        <v>3.5</v>
      </c>
      <c r="K609" s="63">
        <f>'דוח 132'!A609</f>
        <v>0</v>
      </c>
    </row>
    <row r="610" spans="1:11" x14ac:dyDescent="0.2">
      <c r="A610" s="63">
        <f>'דוח 132'!K610</f>
        <v>17727</v>
      </c>
      <c r="B610" s="63">
        <f>'דוח 132'!J610</f>
        <v>21932</v>
      </c>
      <c r="C610" s="63" t="str">
        <f>'דוח 132'!I610</f>
        <v>עו"ש ש"ח</v>
      </c>
      <c r="D610" s="63">
        <f>'דוח 132'!H610</f>
        <v>0</v>
      </c>
      <c r="E610" s="63">
        <f>'דוח 132'!G610</f>
        <v>-0.80231388557906702</v>
      </c>
      <c r="F610" s="63">
        <f>'דוח 132'!F610</f>
        <v>2.2005338194683901</v>
      </c>
      <c r="G610" s="63">
        <f>'דוח 132'!E610</f>
        <v>0</v>
      </c>
      <c r="H610" s="63">
        <f>'דוח 132'!D610</f>
        <v>0</v>
      </c>
      <c r="I610" s="63">
        <f>'דוח 132'!C610</f>
        <v>0</v>
      </c>
      <c r="J610" s="63">
        <f>'דוח 132'!B610</f>
        <v>0</v>
      </c>
      <c r="K610" s="63">
        <f>'דוח 132'!A610</f>
        <v>0</v>
      </c>
    </row>
    <row r="611" spans="1:11" x14ac:dyDescent="0.2">
      <c r="A611" s="63">
        <f>'דוח 132'!K611</f>
        <v>13592</v>
      </c>
      <c r="B611" s="63">
        <f>'דוח 132'!J611</f>
        <v>21932</v>
      </c>
      <c r="C611" s="63" t="str">
        <f>'דוח 132'!I611</f>
        <v xml:space="preserve">לא צמוד - לא כולל נזילות </v>
      </c>
      <c r="D611" s="63">
        <f>'דוח 132'!H611</f>
        <v>1.83317392531906</v>
      </c>
      <c r="E611" s="63">
        <f>'דוח 132'!G611</f>
        <v>51.230774291657902</v>
      </c>
      <c r="F611" s="63">
        <f>'דוח 132'!F611</f>
        <v>49.639116500977998</v>
      </c>
      <c r="G611" s="63">
        <f>'דוח 132'!E611</f>
        <v>0</v>
      </c>
      <c r="H611" s="63">
        <f>'דוח 132'!D611</f>
        <v>0</v>
      </c>
      <c r="I611" s="63">
        <f>'דוח 132'!C611</f>
        <v>0</v>
      </c>
      <c r="J611" s="63">
        <f>'דוח 132'!B611</f>
        <v>0</v>
      </c>
      <c r="K611" s="63">
        <f>'דוח 132'!A611</f>
        <v>0</v>
      </c>
    </row>
    <row r="612" spans="1:11" x14ac:dyDescent="0.2">
      <c r="A612" s="63">
        <f>'דוח 132'!K612</f>
        <v>11566</v>
      </c>
      <c r="B612" s="63">
        <f>'דוח 132'!J612</f>
        <v>21932</v>
      </c>
      <c r="C612" s="63" t="str">
        <f>'דוח 132'!I612</f>
        <v>מק"מ</v>
      </c>
      <c r="D612" s="63">
        <f>'דוח 132'!H612</f>
        <v>0.71265200871648016</v>
      </c>
      <c r="E612" s="63">
        <f>'דוח 132'!G612</f>
        <v>33.256082600374597</v>
      </c>
      <c r="F612" s="63">
        <f>'דוח 132'!F612</f>
        <v>33.213296124670798</v>
      </c>
      <c r="G612" s="63">
        <f>'דוח 132'!E612</f>
        <v>0</v>
      </c>
      <c r="H612" s="63">
        <f>'דוח 132'!D612</f>
        <v>0</v>
      </c>
      <c r="I612" s="63">
        <f>'דוח 132'!C612</f>
        <v>0</v>
      </c>
      <c r="J612" s="63">
        <f>'דוח 132'!B612</f>
        <v>0</v>
      </c>
      <c r="K612" s="63">
        <f>'דוח 132'!A612</f>
        <v>0</v>
      </c>
    </row>
    <row r="613" spans="1:11" x14ac:dyDescent="0.2">
      <c r="A613" s="63">
        <f>'דוח 132'!K613</f>
        <v>13419</v>
      </c>
      <c r="B613" s="63">
        <f>'דוח 132'!J613</f>
        <v>21932</v>
      </c>
      <c r="C613" s="63" t="str">
        <f>'דוח 132'!I613</f>
        <v>ממשלתי  לא צמוד (שחר)</v>
      </c>
      <c r="D613" s="63">
        <f>'דוח 132'!H613</f>
        <v>4.0988888410858495</v>
      </c>
      <c r="E613" s="63">
        <f>'דוח 132'!G613</f>
        <v>17.974691691283301</v>
      </c>
      <c r="F613" s="63">
        <f>'דוח 132'!F613</f>
        <v>16.4258203763072</v>
      </c>
      <c r="G613" s="63">
        <f>'דוח 132'!E613</f>
        <v>0</v>
      </c>
      <c r="H613" s="63">
        <f>'דוח 132'!D613</f>
        <v>0</v>
      </c>
      <c r="I613" s="63">
        <f>'דוח 132'!C613</f>
        <v>0</v>
      </c>
      <c r="J613" s="63">
        <f>'דוח 132'!B613</f>
        <v>0</v>
      </c>
      <c r="K613" s="63">
        <f>'דוח 132'!A613</f>
        <v>0</v>
      </c>
    </row>
    <row r="614" spans="1:11" x14ac:dyDescent="0.2">
      <c r="A614" s="63">
        <f>'דוח 132'!K614</f>
        <v>11568</v>
      </c>
      <c r="B614" s="63">
        <f>'דוח 132'!J614</f>
        <v>21932</v>
      </c>
      <c r="C614" s="63" t="str">
        <f>'דוח 132'!I614</f>
        <v>אג"ח ממשלתי לא צמוד ריבית משתנה-"גילון"</v>
      </c>
      <c r="D614" s="63">
        <f>'דוח 132'!H614</f>
        <v>0</v>
      </c>
      <c r="E614" s="63">
        <f>'דוח 132'!G614</f>
        <v>0</v>
      </c>
      <c r="F614" s="63">
        <f>'דוח 132'!F614</f>
        <v>0</v>
      </c>
      <c r="G614" s="63">
        <f>'דוח 132'!E614</f>
        <v>0</v>
      </c>
      <c r="H614" s="63">
        <f>'דוח 132'!D614</f>
        <v>0</v>
      </c>
      <c r="I614" s="63">
        <f>'דוח 132'!C614</f>
        <v>0</v>
      </c>
      <c r="J614" s="63">
        <f>'דוח 132'!B614</f>
        <v>0</v>
      </c>
      <c r="K614" s="63">
        <f>'דוח 132'!A614</f>
        <v>0</v>
      </c>
    </row>
    <row r="615" spans="1:11" x14ac:dyDescent="0.2">
      <c r="A615" s="63">
        <f>'דוח 132'!K615</f>
        <v>12479</v>
      </c>
      <c r="B615" s="63">
        <f>'דוח 132'!J615</f>
        <v>21932</v>
      </c>
      <c r="C615" s="63" t="str">
        <f>'דוח 132'!I615</f>
        <v>קונצרני ריבית קבועה</v>
      </c>
      <c r="D615" s="63">
        <f>'דוח 132'!H615</f>
        <v>0</v>
      </c>
      <c r="E615" s="63">
        <f>'דוח 132'!G615</f>
        <v>0</v>
      </c>
      <c r="F615" s="63">
        <f>'דוח 132'!F615</f>
        <v>0</v>
      </c>
      <c r="G615" s="63">
        <f>'דוח 132'!E615</f>
        <v>0</v>
      </c>
      <c r="H615" s="63">
        <f>'דוח 132'!D615</f>
        <v>0</v>
      </c>
      <c r="I615" s="63">
        <f>'דוח 132'!C615</f>
        <v>0</v>
      </c>
      <c r="J615" s="63">
        <f>'דוח 132'!B615</f>
        <v>0</v>
      </c>
      <c r="K615" s="63">
        <f>'דוח 132'!A615</f>
        <v>0</v>
      </c>
    </row>
    <row r="616" spans="1:11" x14ac:dyDescent="0.2">
      <c r="A616" s="63">
        <f>'דוח 132'!K616</f>
        <v>12480</v>
      </c>
      <c r="B616" s="63">
        <f>'דוח 132'!J616</f>
        <v>21932</v>
      </c>
      <c r="C616" s="63" t="str">
        <f>'דוח 132'!I616</f>
        <v>קונצרני ריבית משתנה</v>
      </c>
      <c r="D616" s="63">
        <f>'דוח 132'!H616</f>
        <v>0</v>
      </c>
      <c r="E616" s="63">
        <f>'דוח 132'!G616</f>
        <v>0</v>
      </c>
      <c r="F616" s="63">
        <f>'דוח 132'!F616</f>
        <v>0</v>
      </c>
      <c r="G616" s="63">
        <f>'דוח 132'!E616</f>
        <v>0</v>
      </c>
      <c r="H616" s="63">
        <f>'דוח 132'!D616</f>
        <v>0</v>
      </c>
      <c r="I616" s="63">
        <f>'דוח 132'!C616</f>
        <v>0</v>
      </c>
      <c r="J616" s="63">
        <f>'דוח 132'!B616</f>
        <v>0</v>
      </c>
      <c r="K616" s="63">
        <f>'דוח 132'!A616</f>
        <v>0</v>
      </c>
    </row>
    <row r="617" spans="1:11" x14ac:dyDescent="0.2">
      <c r="A617" s="63">
        <f>'דוח 132'!K617</f>
        <v>11578</v>
      </c>
      <c r="B617" s="63">
        <f>'דוח 132'!J617</f>
        <v>21932</v>
      </c>
      <c r="C617" s="63" t="str">
        <f>'דוח 132'!I617</f>
        <v>אג"ח לא צמוד לא סחיר (ללא עמיתים)</v>
      </c>
      <c r="D617" s="63">
        <f>'דוח 132'!H617</f>
        <v>0</v>
      </c>
      <c r="E617" s="63">
        <f>'דוח 132'!G617</f>
        <v>0</v>
      </c>
      <c r="F617" s="63">
        <f>'דוח 132'!F617</f>
        <v>0</v>
      </c>
      <c r="G617" s="63">
        <f>'דוח 132'!E617</f>
        <v>0</v>
      </c>
      <c r="H617" s="63">
        <f>'דוח 132'!D617</f>
        <v>0</v>
      </c>
      <c r="I617" s="63">
        <f>'דוח 132'!C617</f>
        <v>0</v>
      </c>
      <c r="J617" s="63">
        <f>'דוח 132'!B617</f>
        <v>0</v>
      </c>
      <c r="K617" s="63">
        <f>'דוח 132'!A617</f>
        <v>0</v>
      </c>
    </row>
    <row r="618" spans="1:11" x14ac:dyDescent="0.2">
      <c r="A618" s="63">
        <f>'דוח 132'!K618</f>
        <v>12497</v>
      </c>
      <c r="B618" s="63">
        <f>'דוח 132'!J618</f>
        <v>21932</v>
      </c>
      <c r="C618" s="63" t="str">
        <f>'דוח 132'!I618</f>
        <v>קונצרני לא סחיר ריבית משתנה (נע"מים)</v>
      </c>
      <c r="D618" s="63">
        <f>'דוח 132'!H618</f>
        <v>0</v>
      </c>
      <c r="E618" s="63">
        <f>'דוח 132'!G618</f>
        <v>0</v>
      </c>
      <c r="F618" s="63">
        <f>'דוח 132'!F618</f>
        <v>0</v>
      </c>
      <c r="G618" s="63">
        <f>'דוח 132'!E618</f>
        <v>0</v>
      </c>
      <c r="H618" s="63">
        <f>'דוח 132'!D618</f>
        <v>0</v>
      </c>
      <c r="I618" s="63">
        <f>'דוח 132'!C618</f>
        <v>0</v>
      </c>
      <c r="J618" s="63">
        <f>'דוח 132'!B618</f>
        <v>0</v>
      </c>
      <c r="K618" s="63">
        <f>'דוח 132'!A618</f>
        <v>0</v>
      </c>
    </row>
    <row r="619" spans="1:11" x14ac:dyDescent="0.2">
      <c r="A619" s="63">
        <f>'דוח 132'!K619</f>
        <v>15546</v>
      </c>
      <c r="B619" s="63">
        <f>'דוח 132'!J619</f>
        <v>21932</v>
      </c>
      <c r="C619" s="63" t="str">
        <f>'דוח 132'!I619</f>
        <v>הלוואה לא צמוד</v>
      </c>
      <c r="D619" s="63">
        <f>'דוח 132'!H619</f>
        <v>0</v>
      </c>
      <c r="E619" s="63">
        <f>'דוח 132'!G619</f>
        <v>0</v>
      </c>
      <c r="F619" s="63">
        <f>'דוח 132'!F619</f>
        <v>0</v>
      </c>
      <c r="G619" s="63">
        <f>'דוח 132'!E619</f>
        <v>0</v>
      </c>
      <c r="H619" s="63">
        <f>'דוח 132'!D619</f>
        <v>0</v>
      </c>
      <c r="I619" s="63">
        <f>'דוח 132'!C619</f>
        <v>0</v>
      </c>
      <c r="J619" s="63">
        <f>'דוח 132'!B619</f>
        <v>0</v>
      </c>
      <c r="K619" s="63">
        <f>'דוח 132'!A619</f>
        <v>0</v>
      </c>
    </row>
    <row r="620" spans="1:11" x14ac:dyDescent="0.2">
      <c r="A620" s="63">
        <f>'דוח 132'!K620</f>
        <v>12481</v>
      </c>
      <c r="B620" s="63">
        <f>'דוח 132'!J620</f>
        <v>21932</v>
      </c>
      <c r="C620" s="63" t="str">
        <f>'דוח 132'!I620</f>
        <v>הלוואות לעמיתים.</v>
      </c>
      <c r="D620" s="63">
        <f>'דוח 132'!H620</f>
        <v>0</v>
      </c>
      <c r="E620" s="63">
        <f>'דוח 132'!G620</f>
        <v>0</v>
      </c>
      <c r="F620" s="63">
        <f>'דוח 132'!F620</f>
        <v>0</v>
      </c>
      <c r="G620" s="63">
        <f>'דוח 132'!E620</f>
        <v>0</v>
      </c>
      <c r="H620" s="63">
        <f>'דוח 132'!D620</f>
        <v>0</v>
      </c>
      <c r="I620" s="63">
        <f>'דוח 132'!C620</f>
        <v>0</v>
      </c>
      <c r="J620" s="63">
        <f>'דוח 132'!B620</f>
        <v>0</v>
      </c>
      <c r="K620" s="63">
        <f>'דוח 132'!A620</f>
        <v>0</v>
      </c>
    </row>
    <row r="621" spans="1:11" x14ac:dyDescent="0.2">
      <c r="A621" s="63">
        <f>'דוח 132'!K621</f>
        <v>13594</v>
      </c>
      <c r="B621" s="63">
        <f>'דוח 132'!J621</f>
        <v>21932</v>
      </c>
      <c r="C621" s="63" t="str">
        <f>'דוח 132'!I621</f>
        <v>מט"ח וצמוד מט"ח</v>
      </c>
      <c r="D621" s="63">
        <f>'דוח 132'!H621</f>
        <v>0</v>
      </c>
      <c r="E621" s="63">
        <f>'דוח 132'!G621</f>
        <v>2.20212668876108</v>
      </c>
      <c r="F621" s="63">
        <f>'דוח 132'!F621</f>
        <v>2.1849199573551399</v>
      </c>
      <c r="G621" s="63">
        <f>'דוח 132'!E621</f>
        <v>0</v>
      </c>
      <c r="H621" s="63">
        <f>'דוח 132'!D621</f>
        <v>0</v>
      </c>
      <c r="I621" s="63">
        <f>'דוח 132'!C621</f>
        <v>0</v>
      </c>
      <c r="J621" s="63">
        <f>'דוח 132'!B621</f>
        <v>0</v>
      </c>
      <c r="K621" s="63">
        <f>'דוח 132'!A621</f>
        <v>0</v>
      </c>
    </row>
    <row r="622" spans="1:11" x14ac:dyDescent="0.2">
      <c r="A622" s="63">
        <f>'דוח 132'!K622</f>
        <v>15609</v>
      </c>
      <c r="B622" s="63">
        <f>'דוח 132'!J622</f>
        <v>21932</v>
      </c>
      <c r="C622" s="63" t="str">
        <f>'דוח 132'!I622</f>
        <v>אג"ח ממשלתי צמוד מט"ח סחיר (1022)</v>
      </c>
      <c r="D622" s="63">
        <f>'דוח 132'!H622</f>
        <v>0</v>
      </c>
      <c r="E622" s="63">
        <f>'דוח 132'!G622</f>
        <v>0</v>
      </c>
      <c r="F622" s="63">
        <f>'דוח 132'!F622</f>
        <v>0</v>
      </c>
      <c r="G622" s="63">
        <f>'דוח 132'!E622</f>
        <v>0</v>
      </c>
      <c r="H622" s="63">
        <f>'דוח 132'!D622</f>
        <v>0</v>
      </c>
      <c r="I622" s="63">
        <f>'דוח 132'!C622</f>
        <v>0</v>
      </c>
      <c r="J622" s="63">
        <f>'דוח 132'!B622</f>
        <v>0</v>
      </c>
      <c r="K622" s="63">
        <f>'דוח 132'!A622</f>
        <v>0</v>
      </c>
    </row>
    <row r="623" spans="1:11" x14ac:dyDescent="0.2">
      <c r="A623" s="63">
        <f>'דוח 132'!K623</f>
        <v>11524</v>
      </c>
      <c r="B623" s="63">
        <f>'דוח 132'!J623</f>
        <v>21932</v>
      </c>
      <c r="C623" s="63" t="str">
        <f>'דוח 132'!I623</f>
        <v xml:space="preserve"> אג"ח קונצרני בחו"ל </v>
      </c>
      <c r="D623" s="63">
        <f>'דוח 132'!H623</f>
        <v>0</v>
      </c>
      <c r="E623" s="63">
        <f>'דוח 132'!G623</f>
        <v>0</v>
      </c>
      <c r="F623" s="63">
        <f>'דוח 132'!F623</f>
        <v>0</v>
      </c>
      <c r="G623" s="63">
        <f>'דוח 132'!E623</f>
        <v>0</v>
      </c>
      <c r="H623" s="63">
        <f>'דוח 132'!D623</f>
        <v>0</v>
      </c>
      <c r="I623" s="63">
        <f>'דוח 132'!C623</f>
        <v>0</v>
      </c>
      <c r="J623" s="63">
        <f>'דוח 132'!B623</f>
        <v>0</v>
      </c>
      <c r="K623" s="63">
        <f>'דוח 132'!A623</f>
        <v>0</v>
      </c>
    </row>
    <row r="624" spans="1:11" x14ac:dyDescent="0.2">
      <c r="A624" s="63">
        <f>'דוח 132'!K624</f>
        <v>15745</v>
      </c>
      <c r="B624" s="63">
        <f>'דוח 132'!J624</f>
        <v>21932</v>
      </c>
      <c r="C624" s="63" t="str">
        <f>'דוח 132'!I624</f>
        <v>סה"כ קונצרני צמוד מט"ח</v>
      </c>
      <c r="D624" s="63">
        <f>'דוח 132'!H624</f>
        <v>0</v>
      </c>
      <c r="E624" s="63">
        <f>'דוח 132'!G624</f>
        <v>0</v>
      </c>
      <c r="F624" s="63">
        <f>'דוח 132'!F624</f>
        <v>0</v>
      </c>
      <c r="G624" s="63">
        <f>'דוח 132'!E624</f>
        <v>0</v>
      </c>
      <c r="H624" s="63">
        <f>'דוח 132'!D624</f>
        <v>0</v>
      </c>
      <c r="I624" s="63">
        <f>'דוח 132'!C624</f>
        <v>0</v>
      </c>
      <c r="J624" s="63">
        <f>'דוח 132'!B624</f>
        <v>0</v>
      </c>
      <c r="K624" s="63">
        <f>'דוח 132'!A624</f>
        <v>0</v>
      </c>
    </row>
    <row r="625" spans="1:11" x14ac:dyDescent="0.2">
      <c r="A625" s="63">
        <f>'דוח 132'!K625</f>
        <v>15545</v>
      </c>
      <c r="B625" s="63">
        <f>'דוח 132'!J625</f>
        <v>21932</v>
      </c>
      <c r="C625" s="63" t="str">
        <f>'דוח 132'!I625</f>
        <v>הלוואה צמוד מט"ח</v>
      </c>
      <c r="D625" s="63">
        <f>'דוח 132'!H625</f>
        <v>0</v>
      </c>
      <c r="E625" s="63">
        <f>'דוח 132'!G625</f>
        <v>0</v>
      </c>
      <c r="F625" s="63">
        <f>'דוח 132'!F625</f>
        <v>0</v>
      </c>
      <c r="G625" s="63">
        <f>'דוח 132'!E625</f>
        <v>0</v>
      </c>
      <c r="H625" s="63">
        <f>'דוח 132'!D625</f>
        <v>0</v>
      </c>
      <c r="I625" s="63">
        <f>'דוח 132'!C625</f>
        <v>0</v>
      </c>
      <c r="J625" s="63">
        <f>'דוח 132'!B625</f>
        <v>0</v>
      </c>
      <c r="K625" s="63">
        <f>'דוח 132'!A625</f>
        <v>0</v>
      </c>
    </row>
    <row r="626" spans="1:11" x14ac:dyDescent="0.2">
      <c r="A626" s="63">
        <f>'דוח 132'!K626</f>
        <v>13595</v>
      </c>
      <c r="B626" s="63">
        <f>'דוח 132'!J626</f>
        <v>21932</v>
      </c>
      <c r="C626" s="63" t="str">
        <f>'דוח 132'!I626</f>
        <v>סה"כ מניות והמירים</v>
      </c>
      <c r="D626" s="63">
        <f>'דוח 132'!H626</f>
        <v>0</v>
      </c>
      <c r="E626" s="63">
        <f>'דוח 132'!G626</f>
        <v>34.785180054465897</v>
      </c>
      <c r="F626" s="63">
        <f>'דוח 132'!F626</f>
        <v>34.569751957635596</v>
      </c>
      <c r="G626" s="63">
        <f>'דוח 132'!E626</f>
        <v>0</v>
      </c>
      <c r="H626" s="63">
        <f>'דוח 132'!D626</f>
        <v>0</v>
      </c>
      <c r="I626" s="63">
        <f>'דוח 132'!C626</f>
        <v>0</v>
      </c>
      <c r="J626" s="63">
        <f>'דוח 132'!B626</f>
        <v>0</v>
      </c>
      <c r="K626" s="63">
        <f>'דוח 132'!A626</f>
        <v>0</v>
      </c>
    </row>
    <row r="627" spans="1:11" x14ac:dyDescent="0.2">
      <c r="A627" s="63">
        <f>'דוח 132'!K627</f>
        <v>15610</v>
      </c>
      <c r="B627" s="63">
        <f>'דוח 132'!J627</f>
        <v>21932</v>
      </c>
      <c r="C627" s="63" t="str">
        <f>'דוח 132'!I627</f>
        <v>נגזרים מתוך מניות והמירים</v>
      </c>
      <c r="D627" s="63">
        <f>'דוח 132'!H627</f>
        <v>0</v>
      </c>
      <c r="E627" s="63">
        <f>'דוח 132'!G627</f>
        <v>34.785180054465897</v>
      </c>
      <c r="F627" s="63">
        <f>'דוח 132'!F627</f>
        <v>34.569751957635596</v>
      </c>
      <c r="G627" s="63">
        <f>'דוח 132'!E627</f>
        <v>0</v>
      </c>
      <c r="H627" s="63">
        <f>'דוח 132'!D627</f>
        <v>0</v>
      </c>
      <c r="I627" s="63">
        <f>'דוח 132'!C627</f>
        <v>0</v>
      </c>
      <c r="J627" s="63">
        <f>'דוח 132'!B627</f>
        <v>0</v>
      </c>
      <c r="K627" s="63">
        <f>'דוח 132'!A627</f>
        <v>0</v>
      </c>
    </row>
    <row r="628" spans="1:11" x14ac:dyDescent="0.2">
      <c r="A628" s="63">
        <f>'דוח 132'!K628</f>
        <v>15611</v>
      </c>
      <c r="B628" s="63">
        <f>'דוח 132'!J628</f>
        <v>21932</v>
      </c>
      <c r="C628" s="63" t="str">
        <f>'דוח 132'!I628</f>
        <v>מניות והמירים בארץ</v>
      </c>
      <c r="D628" s="63">
        <f>'דוח 132'!H628</f>
        <v>0</v>
      </c>
      <c r="E628" s="63">
        <f>'דוח 132'!G628</f>
        <v>13.0818319847392</v>
      </c>
      <c r="F628" s="63">
        <f>'דוח 132'!F628</f>
        <v>13.053467429809199</v>
      </c>
      <c r="G628" s="63">
        <f>'דוח 132'!E628</f>
        <v>0</v>
      </c>
      <c r="H628" s="63">
        <f>'דוח 132'!D628</f>
        <v>0</v>
      </c>
      <c r="I628" s="63">
        <f>'דוח 132'!C628</f>
        <v>0</v>
      </c>
      <c r="J628" s="63">
        <f>'דוח 132'!B628</f>
        <v>0</v>
      </c>
      <c r="K628" s="63">
        <f>'דוח 132'!A628</f>
        <v>0</v>
      </c>
    </row>
    <row r="629" spans="1:11" x14ac:dyDescent="0.2">
      <c r="A629" s="63">
        <f>'דוח 132'!K629</f>
        <v>15608</v>
      </c>
      <c r="B629" s="63">
        <f>'דוח 132'!J629</f>
        <v>21932</v>
      </c>
      <c r="C629" s="63" t="str">
        <f>'דוח 132'!I629</f>
        <v>מניות חו"ל</v>
      </c>
      <c r="D629" s="63">
        <f>'דוח 132'!H629</f>
        <v>0</v>
      </c>
      <c r="E629" s="63">
        <f>'דוח 132'!G629</f>
        <v>21.703348069726697</v>
      </c>
      <c r="F629" s="63">
        <f>'דוח 132'!F629</f>
        <v>21.5162845278264</v>
      </c>
      <c r="G629" s="63">
        <f>'דוח 132'!E629</f>
        <v>0</v>
      </c>
      <c r="H629" s="63">
        <f>'דוח 132'!D629</f>
        <v>0</v>
      </c>
      <c r="I629" s="63">
        <f>'דוח 132'!C629</f>
        <v>0</v>
      </c>
      <c r="J629" s="63">
        <f>'דוח 132'!B629</f>
        <v>0</v>
      </c>
      <c r="K629" s="63">
        <f>'דוח 132'!A629</f>
        <v>0</v>
      </c>
    </row>
    <row r="630" spans="1:11" x14ac:dyDescent="0.2">
      <c r="A630" s="63">
        <f>'דוח 132'!K630</f>
        <v>15584</v>
      </c>
      <c r="B630" s="63">
        <f>'דוח 132'!J630</f>
        <v>21932</v>
      </c>
      <c r="C630" s="63" t="str">
        <f>'דוח 132'!I630</f>
        <v>נכסים אלטרנטיביים</v>
      </c>
      <c r="D630" s="63">
        <f>'דוח 132'!H630</f>
        <v>0</v>
      </c>
      <c r="E630" s="63">
        <f>'דוח 132'!G630</f>
        <v>0</v>
      </c>
      <c r="F630" s="63">
        <f>'דוח 132'!F630</f>
        <v>0</v>
      </c>
      <c r="G630" s="63">
        <f>'דוח 132'!E630</f>
        <v>0</v>
      </c>
      <c r="H630" s="63">
        <f>'דוח 132'!D630</f>
        <v>0</v>
      </c>
      <c r="I630" s="63">
        <f>'דוח 132'!C630</f>
        <v>0</v>
      </c>
      <c r="J630" s="63">
        <f>'דוח 132'!B630</f>
        <v>0</v>
      </c>
      <c r="K630" s="63">
        <f>'דוח 132'!A630</f>
        <v>0</v>
      </c>
    </row>
    <row r="631" spans="1:11" x14ac:dyDescent="0.2">
      <c r="A631" s="63">
        <f>'דוח 132'!K631</f>
        <v>17728</v>
      </c>
      <c r="B631" s="63">
        <f>'דוח 132'!J631</f>
        <v>21932</v>
      </c>
      <c r="C631" s="63" t="str">
        <f>'דוח 132'!I631</f>
        <v>נכסי נדל"ן</v>
      </c>
      <c r="D631" s="63">
        <f>'דוח 132'!H631</f>
        <v>0</v>
      </c>
      <c r="E631" s="63">
        <f>'דוח 132'!G631</f>
        <v>0</v>
      </c>
      <c r="F631" s="63">
        <f>'דוח 132'!F631</f>
        <v>0</v>
      </c>
      <c r="G631" s="63">
        <f>'דוח 132'!E631</f>
        <v>0</v>
      </c>
      <c r="H631" s="63">
        <f>'דוח 132'!D631</f>
        <v>0</v>
      </c>
      <c r="I631" s="63">
        <f>'דוח 132'!C631</f>
        <v>0</v>
      </c>
      <c r="J631" s="63">
        <f>'דוח 132'!B631</f>
        <v>0</v>
      </c>
      <c r="K631" s="63">
        <f>'דוח 132'!A631</f>
        <v>0</v>
      </c>
    </row>
    <row r="632" spans="1:11" x14ac:dyDescent="0.2">
      <c r="A632" s="63">
        <f>'דוח 132'!K632</f>
        <v>15624</v>
      </c>
      <c r="B632" s="63">
        <f>'דוח 132'!J632</f>
        <v>21932</v>
      </c>
      <c r="C632" s="63" t="str">
        <f>'דוח 132'!I632</f>
        <v>נגזרים מתוך חשיפת מט"ח</v>
      </c>
      <c r="D632" s="63">
        <f>'דוח 132'!H632</f>
        <v>0</v>
      </c>
      <c r="E632" s="63">
        <f>'דוח 132'!G632</f>
        <v>7.9400813059788788</v>
      </c>
      <c r="F632" s="63">
        <f>'דוח 132'!F632</f>
        <v>7.8774732612226392</v>
      </c>
      <c r="G632" s="63">
        <f>'דוח 132'!E632</f>
        <v>0</v>
      </c>
      <c r="H632" s="63">
        <f>'דוח 132'!D632</f>
        <v>0</v>
      </c>
      <c r="I632" s="63">
        <f>'דוח 132'!C632</f>
        <v>0</v>
      </c>
      <c r="J632" s="63">
        <f>'דוח 132'!B632</f>
        <v>0</v>
      </c>
      <c r="K632" s="63">
        <f>'דוח 132'!A632</f>
        <v>0</v>
      </c>
    </row>
    <row r="633" spans="1:11" x14ac:dyDescent="0.2">
      <c r="A633" s="63">
        <f>'דוח 132'!K633</f>
        <v>15644</v>
      </c>
      <c r="B633" s="63">
        <f>'דוח 132'!J633</f>
        <v>21932</v>
      </c>
      <c r="C633" s="63" t="str">
        <f>'דוח 132'!I633</f>
        <v>סה"כ נזילות</v>
      </c>
      <c r="D633" s="63">
        <f>'דוח 132'!H633</f>
        <v>0</v>
      </c>
      <c r="E633" s="63">
        <f>'דוח 132'!G633</f>
        <v>1.3998128031820098</v>
      </c>
      <c r="F633" s="63">
        <f>'דוח 132'!F633</f>
        <v>4.38545377682353</v>
      </c>
      <c r="G633" s="63">
        <f>'דוח 132'!E633</f>
        <v>1</v>
      </c>
      <c r="H633" s="63">
        <f>'דוח 132'!D633</f>
        <v>7</v>
      </c>
      <c r="I633" s="63">
        <f>'דוח 132'!C633</f>
        <v>0</v>
      </c>
      <c r="J633" s="63">
        <f>'דוח 132'!B633</f>
        <v>0</v>
      </c>
      <c r="K633" s="63">
        <f>'דוח 132'!A633</f>
        <v>0</v>
      </c>
    </row>
    <row r="634" spans="1:11" x14ac:dyDescent="0.2">
      <c r="A634" s="63">
        <f>'דוח 132'!K634</f>
        <v>15704</v>
      </c>
      <c r="B634" s="63">
        <f>'דוח 132'!J634</f>
        <v>21932</v>
      </c>
      <c r="C634" s="63" t="str">
        <f>'דוח 132'!I634</f>
        <v xml:space="preserve">סה"כ קונצרני והלוואות </v>
      </c>
      <c r="D634" s="63">
        <f>'דוח 132'!H634</f>
        <v>0</v>
      </c>
      <c r="E634" s="63">
        <f>'דוח 132'!G634</f>
        <v>0</v>
      </c>
      <c r="F634" s="63">
        <f>'דוח 132'!F634</f>
        <v>0</v>
      </c>
      <c r="G634" s="63">
        <f>'דוח 132'!E634</f>
        <v>0</v>
      </c>
      <c r="H634" s="63">
        <f>'דוח 132'!D634</f>
        <v>0</v>
      </c>
      <c r="I634" s="63">
        <f>'דוח 132'!C634</f>
        <v>0</v>
      </c>
      <c r="J634" s="63">
        <f>'דוח 132'!B634</f>
        <v>0</v>
      </c>
      <c r="K634" s="63">
        <f>'דוח 132'!A634</f>
        <v>0</v>
      </c>
    </row>
    <row r="635" spans="1:11" x14ac:dyDescent="0.2">
      <c r="A635" s="63">
        <f>'דוח 132'!K635</f>
        <v>15749</v>
      </c>
      <c r="B635" s="63">
        <f>'דוח 132'!J635</f>
        <v>21932</v>
      </c>
      <c r="C635" s="63" t="str">
        <f>'דוח 132'!I635</f>
        <v>סה"כ לא סחירים</v>
      </c>
      <c r="D635" s="63">
        <f>'דוח 132'!H635</f>
        <v>9.0253109955477697</v>
      </c>
      <c r="E635" s="63">
        <f>'דוח 132'!G635</f>
        <v>29.495783381117601</v>
      </c>
      <c r="F635" s="63">
        <f>'דוח 132'!F635</f>
        <v>29.443494044948395</v>
      </c>
      <c r="G635" s="63">
        <f>'דוח 132'!E635</f>
        <v>0</v>
      </c>
      <c r="H635" s="63">
        <f>'דוח 132'!D635</f>
        <v>0</v>
      </c>
      <c r="I635" s="63">
        <f>'דוח 132'!C635</f>
        <v>0</v>
      </c>
      <c r="J635" s="63">
        <f>'דוח 132'!B635</f>
        <v>0</v>
      </c>
      <c r="K635" s="63">
        <f>'דוח 132'!A635</f>
        <v>0</v>
      </c>
    </row>
    <row r="636" spans="1:11" x14ac:dyDescent="0.2">
      <c r="A636" s="63">
        <f>'דוח 132'!K636</f>
        <v>11258</v>
      </c>
      <c r="B636" s="63">
        <f>'דוח 132'!J636</f>
        <v>21932</v>
      </c>
      <c r="C636" s="63" t="str">
        <f>'דוח 132'!I636</f>
        <v>כל נכסי הקופה</v>
      </c>
      <c r="D636" s="63">
        <f>'דוח 132'!H636</f>
        <v>4.3027210654945103</v>
      </c>
      <c r="E636" s="63">
        <f>'דוח 132'!G636</f>
        <v>122.29300686650001</v>
      </c>
      <c r="F636" s="63">
        <f>'דוח 132'!F636</f>
        <v>122.02546299712699</v>
      </c>
      <c r="G636" s="63">
        <f>'דוח 132'!E636</f>
        <v>0</v>
      </c>
      <c r="H636" s="63">
        <f>'דוח 132'!D636</f>
        <v>0</v>
      </c>
      <c r="I636" s="63">
        <f>'דוח 132'!C636</f>
        <v>0</v>
      </c>
      <c r="J636" s="63">
        <f>'דוח 132'!B636</f>
        <v>0</v>
      </c>
      <c r="K636" s="63">
        <f>'דוח 132'!A636</f>
        <v>0</v>
      </c>
    </row>
    <row r="637" spans="1:11" x14ac:dyDescent="0.2">
      <c r="A637" s="63">
        <f>'דוח 132'!K637</f>
        <v>15705</v>
      </c>
      <c r="B637" s="63">
        <f>'דוח 132'!J637</f>
        <v>21932</v>
      </c>
      <c r="C637" s="63" t="str">
        <f>'דוח 132'!I637</f>
        <v>סה"כ ממשלתי</v>
      </c>
      <c r="D637" s="63">
        <f>'דוח 132'!H637</f>
        <v>4.5076653767186796</v>
      </c>
      <c r="E637" s="63">
        <f>'דוח 132'!G637</f>
        <v>98.518449060223702</v>
      </c>
      <c r="F637" s="63">
        <f>'דוח 132'!F637</f>
        <v>95.453426683296584</v>
      </c>
      <c r="G637" s="63">
        <f>'דוח 132'!E637</f>
        <v>90</v>
      </c>
      <c r="H637" s="63">
        <f>'דוח 132'!D637</f>
        <v>100</v>
      </c>
      <c r="I637" s="63">
        <f>'דוח 132'!C637</f>
        <v>0</v>
      </c>
      <c r="J637" s="63">
        <f>'דוח 132'!B637</f>
        <v>0</v>
      </c>
      <c r="K637" s="63">
        <f>'דוח 132'!A637</f>
        <v>0</v>
      </c>
    </row>
    <row r="638" spans="1:11" x14ac:dyDescent="0.2">
      <c r="A638" s="63">
        <f>'דוח 132'!K638</f>
        <v>16144</v>
      </c>
      <c r="B638" s="63">
        <f>'דוח 132'!J638</f>
        <v>21932</v>
      </c>
      <c r="C638" s="63" t="str">
        <f>'דוח 132'!I638</f>
        <v>סך חשיפת מט"ח</v>
      </c>
      <c r="D638" s="63">
        <f>'דוח 132'!H638</f>
        <v>0</v>
      </c>
      <c r="E638" s="63">
        <f>'דוח 132'!G638</f>
        <v>9.5525491979665098</v>
      </c>
      <c r="F638" s="63">
        <f>'דוח 132'!F638</f>
        <v>9.5532147492773198</v>
      </c>
      <c r="G638" s="63">
        <f>'דוח 132'!E638</f>
        <v>0</v>
      </c>
      <c r="H638" s="63">
        <f>'דוח 132'!D638</f>
        <v>0</v>
      </c>
      <c r="I638" s="63">
        <f>'דוח 132'!C638</f>
        <v>0</v>
      </c>
      <c r="J638" s="63">
        <f>'דוח 132'!B638</f>
        <v>0</v>
      </c>
      <c r="K638" s="63">
        <f>'דוח 132'!A638</f>
        <v>0</v>
      </c>
    </row>
    <row r="639" spans="1:11" x14ac:dyDescent="0.2">
      <c r="A639" s="63">
        <f>'דוח 132'!K639</f>
        <v>12755</v>
      </c>
      <c r="B639" s="63">
        <f>'דוח 132'!J639</f>
        <v>21932</v>
      </c>
      <c r="C639" s="63" t="str">
        <f>'דוח 132'!I639</f>
        <v xml:space="preserve">נזילות מט"ח </v>
      </c>
      <c r="D639" s="63">
        <f>'דוח 132'!H639</f>
        <v>0</v>
      </c>
      <c r="E639" s="63">
        <f>'דוח 132'!G639</f>
        <v>2.20212668876108</v>
      </c>
      <c r="F639" s="63">
        <f>'דוח 132'!F639</f>
        <v>2.1849199573551399</v>
      </c>
      <c r="G639" s="63">
        <f>'דוח 132'!E639</f>
        <v>0</v>
      </c>
      <c r="H639" s="63">
        <f>'דוח 132'!D639</f>
        <v>0</v>
      </c>
      <c r="I639" s="63">
        <f>'דוח 132'!C639</f>
        <v>0</v>
      </c>
      <c r="J639" s="63">
        <f>'דוח 132'!B639</f>
        <v>0</v>
      </c>
      <c r="K639" s="63">
        <f>'דוח 132'!A639</f>
        <v>0</v>
      </c>
    </row>
    <row r="640" spans="1:11" x14ac:dyDescent="0.2">
      <c r="A640" s="63">
        <f>'דוח 132'!K640</f>
        <v>12359</v>
      </c>
      <c r="B640" s="63">
        <f>'דוח 132'!J640</f>
        <v>21932</v>
      </c>
      <c r="C640" s="63" t="str">
        <f>'דוח 132'!I640</f>
        <v xml:space="preserve">קונצרני לא סחיר צמוד מדד </v>
      </c>
      <c r="D640" s="63">
        <f>'דוח 132'!H640</f>
        <v>0</v>
      </c>
      <c r="E640" s="63">
        <f>'דוח 132'!G640</f>
        <v>0</v>
      </c>
      <c r="F640" s="63">
        <f>'דוח 132'!F640</f>
        <v>0</v>
      </c>
      <c r="G640" s="63">
        <f>'דוח 132'!E640</f>
        <v>0</v>
      </c>
      <c r="H640" s="63">
        <f>'דוח 132'!D640</f>
        <v>0</v>
      </c>
      <c r="I640" s="63">
        <f>'דוח 132'!C640</f>
        <v>0</v>
      </c>
      <c r="J640" s="63">
        <f>'דוח 132'!B640</f>
        <v>0</v>
      </c>
      <c r="K640" s="63">
        <f>'דוח 132'!A640</f>
        <v>0</v>
      </c>
    </row>
    <row r="641" spans="1:11" x14ac:dyDescent="0.2">
      <c r="A641" s="63">
        <f>'דוח 132'!K641</f>
        <v>0</v>
      </c>
      <c r="B641" s="63">
        <f>'דוח 132'!J641</f>
        <v>0</v>
      </c>
      <c r="C641" s="63">
        <f>'דוח 132'!I641</f>
        <v>0</v>
      </c>
      <c r="D641" s="63">
        <f>'דוח 132'!H641</f>
        <v>0</v>
      </c>
      <c r="E641" s="63">
        <f>'דוח 132'!G641</f>
        <v>0</v>
      </c>
      <c r="F641" s="63">
        <f>'דוח 132'!F641</f>
        <v>0</v>
      </c>
      <c r="G641" s="63">
        <f>'דוח 132'!E641</f>
        <v>0</v>
      </c>
      <c r="H641" s="63">
        <f>'דוח 132'!D641</f>
        <v>0</v>
      </c>
      <c r="I641" s="63">
        <f>'דוח 132'!C641</f>
        <v>0</v>
      </c>
      <c r="J641" s="63">
        <f>'דוח 132'!B641</f>
        <v>0</v>
      </c>
      <c r="K641" s="63">
        <f>'דוח 132'!A641</f>
        <v>0</v>
      </c>
    </row>
    <row r="642" spans="1:11" x14ac:dyDescent="0.2">
      <c r="A642" s="63" t="str">
        <f>'דוח 132'!K642</f>
        <v>קוד קבוצה</v>
      </c>
      <c r="B642" s="63" t="str">
        <f>'דוח 132'!J642</f>
        <v>קוד קופה</v>
      </c>
      <c r="C642" s="63">
        <f>'דוח 132'!I642</f>
        <v>0</v>
      </c>
      <c r="D642" s="63" t="str">
        <f>'דוח 132'!H642</f>
        <v>21941  פסגות פנסיה כללית מסלול הלכה</v>
      </c>
      <c r="E642" s="63">
        <f>'דוח 132'!G642</f>
        <v>0</v>
      </c>
      <c r="F642" s="63">
        <f>'דוח 132'!F642</f>
        <v>0</v>
      </c>
      <c r="G642" s="63">
        <f>'דוח 132'!E642</f>
        <v>0</v>
      </c>
      <c r="H642" s="63">
        <f>'דוח 132'!D642</f>
        <v>0</v>
      </c>
      <c r="I642" s="63">
        <f>'דוח 132'!C642</f>
        <v>0</v>
      </c>
      <c r="J642" s="63">
        <f>'דוח 132'!B642</f>
        <v>0</v>
      </c>
      <c r="K642" s="63">
        <f>'דוח 132'!A642</f>
        <v>0</v>
      </c>
    </row>
    <row r="643" spans="1:11" x14ac:dyDescent="0.2">
      <c r="A643" s="63">
        <f>'דוח 132'!K643</f>
        <v>0</v>
      </c>
      <c r="B643" s="63">
        <f>'דוח 132'!J643</f>
        <v>0</v>
      </c>
      <c r="C643" s="63">
        <f>'דוח 132'!I643</f>
        <v>0</v>
      </c>
      <c r="D643" s="63">
        <f>'דוח 132'!H643</f>
        <v>0</v>
      </c>
      <c r="E643" s="63">
        <f>'דוח 132'!G643</f>
        <v>0</v>
      </c>
      <c r="F643" s="63" t="str">
        <f>'דוח 132'!F643</f>
        <v>שווי קופה באשח  654.79</v>
      </c>
      <c r="G643" s="63">
        <f>'דוח 132'!E643</f>
        <v>0</v>
      </c>
      <c r="H643" s="63">
        <f>'דוח 132'!D643</f>
        <v>0</v>
      </c>
      <c r="I643" s="63">
        <f>'דוח 132'!C643</f>
        <v>0</v>
      </c>
      <c r="J643" s="63">
        <f>'דוח 132'!B643</f>
        <v>0</v>
      </c>
      <c r="K643" s="63">
        <f>'דוח 132'!A643</f>
        <v>0</v>
      </c>
    </row>
    <row r="644" spans="1:11" x14ac:dyDescent="0.2">
      <c r="A644" s="63">
        <f>'דוח 132'!K644</f>
        <v>0</v>
      </c>
      <c r="B644" s="63">
        <f>'דוח 132'!J644</f>
        <v>0</v>
      </c>
      <c r="C644" s="63" t="str">
        <f>'דוח 132'!I644</f>
        <v>תאור קבוצה</v>
      </c>
      <c r="D644" s="63" t="str">
        <f>'דוח 132'!H644</f>
        <v>מח"מ</v>
      </c>
      <c r="E644" s="63" t="str">
        <f>'דוח 132'!G644</f>
        <v>חשיפה</v>
      </c>
      <c r="F644" s="63" t="str">
        <f>'דוח 132'!F644</f>
        <v>חשיפה</v>
      </c>
      <c r="G644" s="63">
        <f>'דוח 132'!E644</f>
        <v>0</v>
      </c>
      <c r="H644" s="63" t="str">
        <f>'דוח 132'!D644</f>
        <v>חשיפה</v>
      </c>
      <c r="I644" s="63">
        <f>'דוח 132'!C644</f>
        <v>0</v>
      </c>
      <c r="J644" s="63" t="str">
        <f>'דוח 132'!B644</f>
        <v>מח"מ</v>
      </c>
      <c r="K644" s="63">
        <f>'דוח 132'!A644</f>
        <v>0</v>
      </c>
    </row>
    <row r="645" spans="1:11" x14ac:dyDescent="0.2">
      <c r="A645" s="63">
        <f>'דוח 132'!K645</f>
        <v>0</v>
      </c>
      <c r="B645" s="63">
        <f>'דוח 132'!J645</f>
        <v>0</v>
      </c>
      <c r="C645" s="63">
        <f>'דוח 132'!I645</f>
        <v>0</v>
      </c>
      <c r="D645" s="63">
        <f>'דוח 132'!H645</f>
        <v>0</v>
      </c>
      <c r="E645" s="63" t="str">
        <f>'דוח 132'!G645</f>
        <v>30/12/18</v>
      </c>
      <c r="F645" s="63" t="str">
        <f>'דוח 132'!F645</f>
        <v>31/12/18</v>
      </c>
      <c r="G645" s="63" t="str">
        <f>'דוח 132'!E645</f>
        <v>מינ'</v>
      </c>
      <c r="H645" s="63" t="str">
        <f>'דוח 132'!D645</f>
        <v>מקס'</v>
      </c>
      <c r="I645" s="63" t="str">
        <f>'דוח 132'!C645</f>
        <v>מינ'</v>
      </c>
      <c r="J645" s="63" t="str">
        <f>'דוח 132'!B645</f>
        <v>מקס'</v>
      </c>
      <c r="K645" s="63">
        <f>'דוח 132'!A645</f>
        <v>0</v>
      </c>
    </row>
    <row r="646" spans="1:11" x14ac:dyDescent="0.2">
      <c r="A646" s="63">
        <f>'דוח 132'!K646</f>
        <v>13591</v>
      </c>
      <c r="B646" s="63">
        <f>'דוח 132'!J646</f>
        <v>21941</v>
      </c>
      <c r="C646" s="63" t="str">
        <f>'דוח 132'!I646</f>
        <v xml:space="preserve">צמוד מדד (כולל מיועדות) </v>
      </c>
      <c r="D646" s="63">
        <f>'דוח 132'!H646</f>
        <v>4.3459269145779089</v>
      </c>
      <c r="E646" s="63">
        <f>'דוח 132'!G646</f>
        <v>49.354690428202694</v>
      </c>
      <c r="F646" s="63">
        <f>'דוח 132'!F646</f>
        <v>52.437115673293697</v>
      </c>
      <c r="G646" s="63">
        <f>'דוח 132'!E646</f>
        <v>0</v>
      </c>
      <c r="H646" s="63">
        <f>'דוח 132'!D646</f>
        <v>0</v>
      </c>
      <c r="I646" s="63">
        <f>'דוח 132'!C646</f>
        <v>0</v>
      </c>
      <c r="J646" s="63">
        <f>'דוח 132'!B646</f>
        <v>0</v>
      </c>
      <c r="K646" s="63">
        <f>'דוח 132'!A646</f>
        <v>0</v>
      </c>
    </row>
    <row r="647" spans="1:11" x14ac:dyDescent="0.2">
      <c r="A647" s="63">
        <f>'דוח 132'!K647</f>
        <v>19967</v>
      </c>
      <c r="B647" s="63">
        <f>'דוח 132'!J647</f>
        <v>21941</v>
      </c>
      <c r="C647" s="63" t="str">
        <f>'דוח 132'!I647</f>
        <v>צמוד מדד ללא מיועדות</v>
      </c>
      <c r="D647" s="63">
        <f>'דוח 132'!H647</f>
        <v>4.3459269145779089</v>
      </c>
      <c r="E647" s="63">
        <f>'דוח 132'!G647</f>
        <v>49.354690428202694</v>
      </c>
      <c r="F647" s="63">
        <f>'דוח 132'!F647</f>
        <v>52.437115673293697</v>
      </c>
      <c r="G647" s="63">
        <f>'דוח 132'!E647</f>
        <v>0</v>
      </c>
      <c r="H647" s="63">
        <f>'דוח 132'!D647</f>
        <v>0</v>
      </c>
      <c r="I647" s="63">
        <f>'דוח 132'!C647</f>
        <v>3.5</v>
      </c>
      <c r="J647" s="63">
        <f>'דוח 132'!B647</f>
        <v>6</v>
      </c>
      <c r="K647" s="63">
        <f>'דוח 132'!A647</f>
        <v>0</v>
      </c>
    </row>
    <row r="648" spans="1:11" x14ac:dyDescent="0.2">
      <c r="A648" s="63">
        <f>'דוח 132'!K648</f>
        <v>15744</v>
      </c>
      <c r="B648" s="63">
        <f>'דוח 132'!J648</f>
        <v>21941</v>
      </c>
      <c r="C648" s="63" t="str">
        <f>'דוח 132'!I648</f>
        <v xml:space="preserve">סה"כ ממשלתי צמוד מדד כולל מיועדות </v>
      </c>
      <c r="D648" s="63">
        <f>'דוח 132'!H648</f>
        <v>4.3459269145779089</v>
      </c>
      <c r="E648" s="63">
        <f>'דוח 132'!G648</f>
        <v>49.354690428202694</v>
      </c>
      <c r="F648" s="63">
        <f>'דוח 132'!F648</f>
        <v>52.437115673293697</v>
      </c>
      <c r="G648" s="63">
        <f>'דוח 132'!E648</f>
        <v>0</v>
      </c>
      <c r="H648" s="63">
        <f>'דוח 132'!D648</f>
        <v>0</v>
      </c>
      <c r="I648" s="63">
        <f>'דוח 132'!C648</f>
        <v>0</v>
      </c>
      <c r="J648" s="63">
        <f>'דוח 132'!B648</f>
        <v>0</v>
      </c>
      <c r="K648" s="63">
        <f>'דוח 132'!A648</f>
        <v>0</v>
      </c>
    </row>
    <row r="649" spans="1:11" x14ac:dyDescent="0.2">
      <c r="A649" s="63">
        <f>'דוח 132'!K649</f>
        <v>13462</v>
      </c>
      <c r="B649" s="63">
        <f>'דוח 132'!J649</f>
        <v>21941</v>
      </c>
      <c r="C649" s="63" t="str">
        <f>'דוח 132'!I649</f>
        <v xml:space="preserve">קונצרני סחיר צמוד מדד </v>
      </c>
      <c r="D649" s="63">
        <f>'דוח 132'!H649</f>
        <v>0</v>
      </c>
      <c r="E649" s="63">
        <f>'דוח 132'!G649</f>
        <v>0</v>
      </c>
      <c r="F649" s="63">
        <f>'דוח 132'!F649</f>
        <v>0</v>
      </c>
      <c r="G649" s="63">
        <f>'דוח 132'!E649</f>
        <v>0</v>
      </c>
      <c r="H649" s="63">
        <f>'דוח 132'!D649</f>
        <v>0</v>
      </c>
      <c r="I649" s="63">
        <f>'דוח 132'!C649</f>
        <v>0</v>
      </c>
      <c r="J649" s="63">
        <f>'דוח 132'!B649</f>
        <v>0</v>
      </c>
      <c r="K649" s="63">
        <f>'דוח 132'!A649</f>
        <v>0</v>
      </c>
    </row>
    <row r="650" spans="1:11" x14ac:dyDescent="0.2">
      <c r="A650" s="63">
        <f>'דוח 132'!K650</f>
        <v>15544</v>
      </c>
      <c r="B650" s="63">
        <f>'דוח 132'!J650</f>
        <v>21941</v>
      </c>
      <c r="C650" s="63" t="str">
        <f>'דוח 132'!I650</f>
        <v>הלוואה צמוד מדד</v>
      </c>
      <c r="D650" s="63">
        <f>'דוח 132'!H650</f>
        <v>0</v>
      </c>
      <c r="E650" s="63">
        <f>'דוח 132'!G650</f>
        <v>0</v>
      </c>
      <c r="F650" s="63">
        <f>'דוח 132'!F650</f>
        <v>0</v>
      </c>
      <c r="G650" s="63">
        <f>'דוח 132'!E650</f>
        <v>0</v>
      </c>
      <c r="H650" s="63">
        <f>'דוח 132'!D650</f>
        <v>0</v>
      </c>
      <c r="I650" s="63">
        <f>'דוח 132'!C650</f>
        <v>0</v>
      </c>
      <c r="J650" s="63">
        <f>'דוח 132'!B650</f>
        <v>0</v>
      </c>
      <c r="K650" s="63">
        <f>'דוח 132'!A650</f>
        <v>0</v>
      </c>
    </row>
    <row r="651" spans="1:11" x14ac:dyDescent="0.2">
      <c r="A651" s="63">
        <f>'דוח 132'!K651</f>
        <v>12978</v>
      </c>
      <c r="B651" s="63">
        <f>'דוח 132'!J651</f>
        <v>21941</v>
      </c>
      <c r="C651" s="63" t="str">
        <f>'דוח 132'!I651</f>
        <v xml:space="preserve">פקדונות לא סחירים </v>
      </c>
      <c r="D651" s="63">
        <f>'דוח 132'!H651</f>
        <v>0</v>
      </c>
      <c r="E651" s="63">
        <f>'דוח 132'!G651</f>
        <v>0</v>
      </c>
      <c r="F651" s="63">
        <f>'דוח 132'!F651</f>
        <v>0</v>
      </c>
      <c r="G651" s="63">
        <f>'דוח 132'!E651</f>
        <v>0</v>
      </c>
      <c r="H651" s="63">
        <f>'דוח 132'!D651</f>
        <v>0</v>
      </c>
      <c r="I651" s="63">
        <f>'דוח 132'!C651</f>
        <v>0</v>
      </c>
      <c r="J651" s="63">
        <f>'דוח 132'!B651</f>
        <v>0</v>
      </c>
      <c r="K651" s="63">
        <f>'דוח 132'!A651</f>
        <v>0</v>
      </c>
    </row>
    <row r="652" spans="1:11" x14ac:dyDescent="0.2">
      <c r="A652" s="63">
        <f>'דוח 132'!K652</f>
        <v>17726</v>
      </c>
      <c r="B652" s="63">
        <f>'דוח 132'!J652</f>
        <v>21941</v>
      </c>
      <c r="C652" s="63" t="str">
        <f>'דוח 132'!I652</f>
        <v>לא צמוד כולל נזילות</v>
      </c>
      <c r="D652" s="63">
        <f>'דוח 132'!H652</f>
        <v>4.0027013774642102</v>
      </c>
      <c r="E652" s="63">
        <f>'דוח 132'!G652</f>
        <v>50.645309571797299</v>
      </c>
      <c r="F652" s="63">
        <f>'דוח 132'!F652</f>
        <v>47.562884326706296</v>
      </c>
      <c r="G652" s="63">
        <f>'דוח 132'!E652</f>
        <v>0</v>
      </c>
      <c r="H652" s="63">
        <f>'דוח 132'!D652</f>
        <v>0</v>
      </c>
      <c r="I652" s="63">
        <f>'דוח 132'!C652</f>
        <v>2.5</v>
      </c>
      <c r="J652" s="63">
        <f>'דוח 132'!B652</f>
        <v>5</v>
      </c>
      <c r="K652" s="63">
        <f>'דוח 132'!A652</f>
        <v>0</v>
      </c>
    </row>
    <row r="653" spans="1:11" x14ac:dyDescent="0.2">
      <c r="A653" s="63">
        <f>'דוח 132'!K653</f>
        <v>17727</v>
      </c>
      <c r="B653" s="63">
        <f>'דוח 132'!J653</f>
        <v>21941</v>
      </c>
      <c r="C653" s="63" t="str">
        <f>'דוח 132'!I653</f>
        <v>עו"ש ש"ח</v>
      </c>
      <c r="D653" s="63">
        <f>'דוח 132'!H653</f>
        <v>0</v>
      </c>
      <c r="E653" s="63">
        <f>'דוח 132'!G653</f>
        <v>9.2946132216590307</v>
      </c>
      <c r="F653" s="63">
        <f>'דוח 132'!F653</f>
        <v>0.39623666873776897</v>
      </c>
      <c r="G653" s="63">
        <f>'דוח 132'!E653</f>
        <v>0</v>
      </c>
      <c r="H653" s="63">
        <f>'דוח 132'!D653</f>
        <v>0</v>
      </c>
      <c r="I653" s="63">
        <f>'דוח 132'!C653</f>
        <v>0</v>
      </c>
      <c r="J653" s="63">
        <f>'דוח 132'!B653</f>
        <v>0</v>
      </c>
      <c r="K653" s="63">
        <f>'דוח 132'!A653</f>
        <v>0</v>
      </c>
    </row>
    <row r="654" spans="1:11" x14ac:dyDescent="0.2">
      <c r="A654" s="63">
        <f>'דוח 132'!K654</f>
        <v>13592</v>
      </c>
      <c r="B654" s="63">
        <f>'דוח 132'!J654</f>
        <v>21941</v>
      </c>
      <c r="C654" s="63" t="str">
        <f>'דוח 132'!I654</f>
        <v xml:space="preserve">לא צמוד - לא כולל נזילות </v>
      </c>
      <c r="D654" s="63">
        <f>'דוח 132'!H654</f>
        <v>4.0363271944029</v>
      </c>
      <c r="E654" s="63">
        <f>'דוח 132'!G654</f>
        <v>41.3506963501383</v>
      </c>
      <c r="F654" s="63">
        <f>'דוח 132'!F654</f>
        <v>47.166647657968596</v>
      </c>
      <c r="G654" s="63">
        <f>'דוח 132'!E654</f>
        <v>0</v>
      </c>
      <c r="H654" s="63">
        <f>'דוח 132'!D654</f>
        <v>0</v>
      </c>
      <c r="I654" s="63">
        <f>'דוח 132'!C654</f>
        <v>0</v>
      </c>
      <c r="J654" s="63">
        <f>'דוח 132'!B654</f>
        <v>0</v>
      </c>
      <c r="K654" s="63">
        <f>'דוח 132'!A654</f>
        <v>0</v>
      </c>
    </row>
    <row r="655" spans="1:11" x14ac:dyDescent="0.2">
      <c r="A655" s="63">
        <f>'דוח 132'!K655</f>
        <v>11566</v>
      </c>
      <c r="B655" s="63">
        <f>'דוח 132'!J655</f>
        <v>21941</v>
      </c>
      <c r="C655" s="63" t="str">
        <f>'דוח 132'!I655</f>
        <v>מק"מ</v>
      </c>
      <c r="D655" s="63">
        <f>'דוח 132'!H655</f>
        <v>0.48228345701110004</v>
      </c>
      <c r="E655" s="63">
        <f>'דוח 132'!G655</f>
        <v>18.593504934177698</v>
      </c>
      <c r="F655" s="63">
        <f>'דוח 132'!F655</f>
        <v>18.477606094039999</v>
      </c>
      <c r="G655" s="63">
        <f>'דוח 132'!E655</f>
        <v>0</v>
      </c>
      <c r="H655" s="63">
        <f>'דוח 132'!D655</f>
        <v>0</v>
      </c>
      <c r="I655" s="63">
        <f>'דוח 132'!C655</f>
        <v>0</v>
      </c>
      <c r="J655" s="63">
        <f>'דוח 132'!B655</f>
        <v>0</v>
      </c>
      <c r="K655" s="63">
        <f>'דוח 132'!A655</f>
        <v>0</v>
      </c>
    </row>
    <row r="656" spans="1:11" x14ac:dyDescent="0.2">
      <c r="A656" s="63">
        <f>'דוח 132'!K656</f>
        <v>13419</v>
      </c>
      <c r="B656" s="63">
        <f>'דוח 132'!J656</f>
        <v>21941</v>
      </c>
      <c r="C656" s="63" t="str">
        <f>'דוח 132'!I656</f>
        <v>ממשלתי  לא צמוד (שחר)</v>
      </c>
      <c r="D656" s="63">
        <f>'דוח 132'!H656</f>
        <v>6.3253621931560202</v>
      </c>
      <c r="E656" s="63">
        <f>'דוח 132'!G656</f>
        <v>22.757191415960602</v>
      </c>
      <c r="F656" s="63">
        <f>'דוח 132'!F656</f>
        <v>28.689041563928598</v>
      </c>
      <c r="G656" s="63">
        <f>'דוח 132'!E656</f>
        <v>0</v>
      </c>
      <c r="H656" s="63">
        <f>'דוח 132'!D656</f>
        <v>0</v>
      </c>
      <c r="I656" s="63">
        <f>'דוח 132'!C656</f>
        <v>0</v>
      </c>
      <c r="J656" s="63">
        <f>'דוח 132'!B656</f>
        <v>0</v>
      </c>
      <c r="K656" s="63">
        <f>'דוח 132'!A656</f>
        <v>0</v>
      </c>
    </row>
    <row r="657" spans="1:11" x14ac:dyDescent="0.2">
      <c r="A657" s="63">
        <f>'דוח 132'!K657</f>
        <v>11568</v>
      </c>
      <c r="B657" s="63">
        <f>'דוח 132'!J657</f>
        <v>21941</v>
      </c>
      <c r="C657" s="63" t="str">
        <f>'דוח 132'!I657</f>
        <v>אג"ח ממשלתי לא צמוד ריבית משתנה-"גילון"</v>
      </c>
      <c r="D657" s="63">
        <f>'דוח 132'!H657</f>
        <v>0</v>
      </c>
      <c r="E657" s="63">
        <f>'דוח 132'!G657</f>
        <v>0</v>
      </c>
      <c r="F657" s="63">
        <f>'דוח 132'!F657</f>
        <v>0</v>
      </c>
      <c r="G657" s="63">
        <f>'דוח 132'!E657</f>
        <v>0</v>
      </c>
      <c r="H657" s="63">
        <f>'דוח 132'!D657</f>
        <v>0</v>
      </c>
      <c r="I657" s="63">
        <f>'דוח 132'!C657</f>
        <v>0</v>
      </c>
      <c r="J657" s="63">
        <f>'דוח 132'!B657</f>
        <v>0</v>
      </c>
      <c r="K657" s="63">
        <f>'דוח 132'!A657</f>
        <v>0</v>
      </c>
    </row>
    <row r="658" spans="1:11" x14ac:dyDescent="0.2">
      <c r="A658" s="63">
        <f>'דוח 132'!K658</f>
        <v>12479</v>
      </c>
      <c r="B658" s="63">
        <f>'דוח 132'!J658</f>
        <v>21941</v>
      </c>
      <c r="C658" s="63" t="str">
        <f>'דוח 132'!I658</f>
        <v>קונצרני ריבית קבועה</v>
      </c>
      <c r="D658" s="63">
        <f>'דוח 132'!H658</f>
        <v>0</v>
      </c>
      <c r="E658" s="63">
        <f>'דוח 132'!G658</f>
        <v>0</v>
      </c>
      <c r="F658" s="63">
        <f>'דוח 132'!F658</f>
        <v>0</v>
      </c>
      <c r="G658" s="63">
        <f>'דוח 132'!E658</f>
        <v>0</v>
      </c>
      <c r="H658" s="63">
        <f>'דוח 132'!D658</f>
        <v>0</v>
      </c>
      <c r="I658" s="63">
        <f>'דוח 132'!C658</f>
        <v>0</v>
      </c>
      <c r="J658" s="63">
        <f>'דוח 132'!B658</f>
        <v>0</v>
      </c>
      <c r="K658" s="63">
        <f>'דוח 132'!A658</f>
        <v>0</v>
      </c>
    </row>
    <row r="659" spans="1:11" x14ac:dyDescent="0.2">
      <c r="A659" s="63">
        <f>'דוח 132'!K659</f>
        <v>12480</v>
      </c>
      <c r="B659" s="63">
        <f>'דוח 132'!J659</f>
        <v>21941</v>
      </c>
      <c r="C659" s="63" t="str">
        <f>'דוח 132'!I659</f>
        <v>קונצרני ריבית משתנה</v>
      </c>
      <c r="D659" s="63">
        <f>'דוח 132'!H659</f>
        <v>0</v>
      </c>
      <c r="E659" s="63">
        <f>'דוח 132'!G659</f>
        <v>0</v>
      </c>
      <c r="F659" s="63">
        <f>'דוח 132'!F659</f>
        <v>0</v>
      </c>
      <c r="G659" s="63">
        <f>'דוח 132'!E659</f>
        <v>0</v>
      </c>
      <c r="H659" s="63">
        <f>'דוח 132'!D659</f>
        <v>0</v>
      </c>
      <c r="I659" s="63">
        <f>'דוח 132'!C659</f>
        <v>0</v>
      </c>
      <c r="J659" s="63">
        <f>'דוח 132'!B659</f>
        <v>0</v>
      </c>
      <c r="K659" s="63">
        <f>'דוח 132'!A659</f>
        <v>0</v>
      </c>
    </row>
    <row r="660" spans="1:11" x14ac:dyDescent="0.2">
      <c r="A660" s="63">
        <f>'דוח 132'!K660</f>
        <v>11578</v>
      </c>
      <c r="B660" s="63">
        <f>'דוח 132'!J660</f>
        <v>21941</v>
      </c>
      <c r="C660" s="63" t="str">
        <f>'דוח 132'!I660</f>
        <v>אג"ח לא צמוד לא סחיר (ללא עמיתים)</v>
      </c>
      <c r="D660" s="63">
        <f>'דוח 132'!H660</f>
        <v>0</v>
      </c>
      <c r="E660" s="63">
        <f>'דוח 132'!G660</f>
        <v>0</v>
      </c>
      <c r="F660" s="63">
        <f>'דוח 132'!F660</f>
        <v>0</v>
      </c>
      <c r="G660" s="63">
        <f>'דוח 132'!E660</f>
        <v>0</v>
      </c>
      <c r="H660" s="63">
        <f>'דוח 132'!D660</f>
        <v>0</v>
      </c>
      <c r="I660" s="63">
        <f>'דוח 132'!C660</f>
        <v>0</v>
      </c>
      <c r="J660" s="63">
        <f>'דוח 132'!B660</f>
        <v>0</v>
      </c>
      <c r="K660" s="63">
        <f>'דוח 132'!A660</f>
        <v>0</v>
      </c>
    </row>
    <row r="661" spans="1:11" x14ac:dyDescent="0.2">
      <c r="A661" s="63">
        <f>'דוח 132'!K661</f>
        <v>12497</v>
      </c>
      <c r="B661" s="63">
        <f>'דוח 132'!J661</f>
        <v>21941</v>
      </c>
      <c r="C661" s="63" t="str">
        <f>'דוח 132'!I661</f>
        <v>קונצרני לא סחיר ריבית משתנה (נע"מים)</v>
      </c>
      <c r="D661" s="63">
        <f>'דוח 132'!H661</f>
        <v>0</v>
      </c>
      <c r="E661" s="63">
        <f>'דוח 132'!G661</f>
        <v>0</v>
      </c>
      <c r="F661" s="63">
        <f>'דוח 132'!F661</f>
        <v>0</v>
      </c>
      <c r="G661" s="63">
        <f>'דוח 132'!E661</f>
        <v>0</v>
      </c>
      <c r="H661" s="63">
        <f>'דוח 132'!D661</f>
        <v>0</v>
      </c>
      <c r="I661" s="63">
        <f>'דוח 132'!C661</f>
        <v>0</v>
      </c>
      <c r="J661" s="63">
        <f>'דוח 132'!B661</f>
        <v>0</v>
      </c>
      <c r="K661" s="63">
        <f>'דוח 132'!A661</f>
        <v>0</v>
      </c>
    </row>
    <row r="662" spans="1:11" x14ac:dyDescent="0.2">
      <c r="A662" s="63">
        <f>'דוח 132'!K662</f>
        <v>15546</v>
      </c>
      <c r="B662" s="63">
        <f>'דוח 132'!J662</f>
        <v>21941</v>
      </c>
      <c r="C662" s="63" t="str">
        <f>'דוח 132'!I662</f>
        <v>הלוואה לא צמוד</v>
      </c>
      <c r="D662" s="63">
        <f>'דוח 132'!H662</f>
        <v>0</v>
      </c>
      <c r="E662" s="63">
        <f>'דוח 132'!G662</f>
        <v>0</v>
      </c>
      <c r="F662" s="63">
        <f>'דוח 132'!F662</f>
        <v>0</v>
      </c>
      <c r="G662" s="63">
        <f>'דוח 132'!E662</f>
        <v>0</v>
      </c>
      <c r="H662" s="63">
        <f>'דוח 132'!D662</f>
        <v>0</v>
      </c>
      <c r="I662" s="63">
        <f>'דוח 132'!C662</f>
        <v>0</v>
      </c>
      <c r="J662" s="63">
        <f>'דוח 132'!B662</f>
        <v>0</v>
      </c>
      <c r="K662" s="63">
        <f>'דוח 132'!A662</f>
        <v>0</v>
      </c>
    </row>
    <row r="663" spans="1:11" x14ac:dyDescent="0.2">
      <c r="A663" s="63">
        <f>'דוח 132'!K663</f>
        <v>12481</v>
      </c>
      <c r="B663" s="63">
        <f>'דוח 132'!J663</f>
        <v>21941</v>
      </c>
      <c r="C663" s="63" t="str">
        <f>'דוח 132'!I663</f>
        <v>הלוואות לעמיתים.</v>
      </c>
      <c r="D663" s="63">
        <f>'דוח 132'!H663</f>
        <v>0</v>
      </c>
      <c r="E663" s="63">
        <f>'דוח 132'!G663</f>
        <v>0</v>
      </c>
      <c r="F663" s="63">
        <f>'דוח 132'!F663</f>
        <v>0</v>
      </c>
      <c r="G663" s="63">
        <f>'דוח 132'!E663</f>
        <v>0</v>
      </c>
      <c r="H663" s="63">
        <f>'דוח 132'!D663</f>
        <v>0</v>
      </c>
      <c r="I663" s="63">
        <f>'דוח 132'!C663</f>
        <v>0</v>
      </c>
      <c r="J663" s="63">
        <f>'דוח 132'!B663</f>
        <v>0</v>
      </c>
      <c r="K663" s="63">
        <f>'דוח 132'!A663</f>
        <v>0</v>
      </c>
    </row>
    <row r="664" spans="1:11" x14ac:dyDescent="0.2">
      <c r="A664" s="63">
        <f>'דוח 132'!K664</f>
        <v>13594</v>
      </c>
      <c r="B664" s="63">
        <f>'דוח 132'!J664</f>
        <v>21941</v>
      </c>
      <c r="C664" s="63" t="str">
        <f>'דוח 132'!I664</f>
        <v>מט"ח וצמוד מט"ח</v>
      </c>
      <c r="D664" s="63">
        <f>'דוח 132'!H664</f>
        <v>0</v>
      </c>
      <c r="E664" s="63">
        <f>'דוח 132'!G664</f>
        <v>0</v>
      </c>
      <c r="F664" s="63">
        <f>'דוח 132'!F664</f>
        <v>0</v>
      </c>
      <c r="G664" s="63">
        <f>'דוח 132'!E664</f>
        <v>0</v>
      </c>
      <c r="H664" s="63">
        <f>'דוח 132'!D664</f>
        <v>0</v>
      </c>
      <c r="I664" s="63">
        <f>'דוח 132'!C664</f>
        <v>0</v>
      </c>
      <c r="J664" s="63">
        <f>'דוח 132'!B664</f>
        <v>0</v>
      </c>
      <c r="K664" s="63">
        <f>'דוח 132'!A664</f>
        <v>0</v>
      </c>
    </row>
    <row r="665" spans="1:11" x14ac:dyDescent="0.2">
      <c r="A665" s="63">
        <f>'דוח 132'!K665</f>
        <v>15609</v>
      </c>
      <c r="B665" s="63">
        <f>'דוח 132'!J665</f>
        <v>21941</v>
      </c>
      <c r="C665" s="63" t="str">
        <f>'דוח 132'!I665</f>
        <v>אג"ח ממשלתי צמוד מט"ח סחיר (1022)</v>
      </c>
      <c r="D665" s="63">
        <f>'דוח 132'!H665</f>
        <v>0</v>
      </c>
      <c r="E665" s="63">
        <f>'דוח 132'!G665</f>
        <v>0</v>
      </c>
      <c r="F665" s="63">
        <f>'דוח 132'!F665</f>
        <v>0</v>
      </c>
      <c r="G665" s="63">
        <f>'דוח 132'!E665</f>
        <v>0</v>
      </c>
      <c r="H665" s="63">
        <f>'דוח 132'!D665</f>
        <v>0</v>
      </c>
      <c r="I665" s="63">
        <f>'דוח 132'!C665</f>
        <v>0</v>
      </c>
      <c r="J665" s="63">
        <f>'דוח 132'!B665</f>
        <v>0</v>
      </c>
      <c r="K665" s="63">
        <f>'דוח 132'!A665</f>
        <v>0</v>
      </c>
    </row>
    <row r="666" spans="1:11" x14ac:dyDescent="0.2">
      <c r="A666" s="63">
        <f>'דוח 132'!K666</f>
        <v>11524</v>
      </c>
      <c r="B666" s="63">
        <f>'דוח 132'!J666</f>
        <v>21941</v>
      </c>
      <c r="C666" s="63" t="str">
        <f>'דוח 132'!I666</f>
        <v xml:space="preserve"> אג"ח קונצרני בחו"ל </v>
      </c>
      <c r="D666" s="63">
        <f>'דוח 132'!H666</f>
        <v>0</v>
      </c>
      <c r="E666" s="63">
        <f>'דוח 132'!G666</f>
        <v>0</v>
      </c>
      <c r="F666" s="63">
        <f>'דוח 132'!F666</f>
        <v>0</v>
      </c>
      <c r="G666" s="63">
        <f>'דוח 132'!E666</f>
        <v>0</v>
      </c>
      <c r="H666" s="63">
        <f>'דוח 132'!D666</f>
        <v>0</v>
      </c>
      <c r="I666" s="63">
        <f>'דוח 132'!C666</f>
        <v>0</v>
      </c>
      <c r="J666" s="63">
        <f>'דוח 132'!B666</f>
        <v>0</v>
      </c>
      <c r="K666" s="63">
        <f>'דוח 132'!A666</f>
        <v>0</v>
      </c>
    </row>
    <row r="667" spans="1:11" x14ac:dyDescent="0.2">
      <c r="A667" s="63">
        <f>'דוח 132'!K667</f>
        <v>15745</v>
      </c>
      <c r="B667" s="63">
        <f>'דוח 132'!J667</f>
        <v>21941</v>
      </c>
      <c r="C667" s="63" t="str">
        <f>'דוח 132'!I667</f>
        <v>סה"כ קונצרני צמוד מט"ח</v>
      </c>
      <c r="D667" s="63">
        <f>'דוח 132'!H667</f>
        <v>0</v>
      </c>
      <c r="E667" s="63">
        <f>'דוח 132'!G667</f>
        <v>0</v>
      </c>
      <c r="F667" s="63">
        <f>'דוח 132'!F667</f>
        <v>0</v>
      </c>
      <c r="G667" s="63">
        <f>'דוח 132'!E667</f>
        <v>0</v>
      </c>
      <c r="H667" s="63">
        <f>'דוח 132'!D667</f>
        <v>0</v>
      </c>
      <c r="I667" s="63">
        <f>'דוח 132'!C667</f>
        <v>0</v>
      </c>
      <c r="J667" s="63">
        <f>'דוח 132'!B667</f>
        <v>0</v>
      </c>
      <c r="K667" s="63">
        <f>'דוח 132'!A667</f>
        <v>0</v>
      </c>
    </row>
    <row r="668" spans="1:11" x14ac:dyDescent="0.2">
      <c r="A668" s="63">
        <f>'דוח 132'!K668</f>
        <v>15545</v>
      </c>
      <c r="B668" s="63">
        <f>'דוח 132'!J668</f>
        <v>21941</v>
      </c>
      <c r="C668" s="63" t="str">
        <f>'דוח 132'!I668</f>
        <v>הלוואה צמוד מט"ח</v>
      </c>
      <c r="D668" s="63">
        <f>'דוח 132'!H668</f>
        <v>0</v>
      </c>
      <c r="E668" s="63">
        <f>'דוח 132'!G668</f>
        <v>0</v>
      </c>
      <c r="F668" s="63">
        <f>'דוח 132'!F668</f>
        <v>0</v>
      </c>
      <c r="G668" s="63">
        <f>'דוח 132'!E668</f>
        <v>0</v>
      </c>
      <c r="H668" s="63">
        <f>'דוח 132'!D668</f>
        <v>0</v>
      </c>
      <c r="I668" s="63">
        <f>'דוח 132'!C668</f>
        <v>0</v>
      </c>
      <c r="J668" s="63">
        <f>'דוח 132'!B668</f>
        <v>0</v>
      </c>
      <c r="K668" s="63">
        <f>'דוח 132'!A668</f>
        <v>0</v>
      </c>
    </row>
    <row r="669" spans="1:11" x14ac:dyDescent="0.2">
      <c r="A669" s="63">
        <f>'דוח 132'!K669</f>
        <v>13595</v>
      </c>
      <c r="B669" s="63">
        <f>'דוח 132'!J669</f>
        <v>21941</v>
      </c>
      <c r="C669" s="63" t="str">
        <f>'דוח 132'!I669</f>
        <v>סה"כ מניות והמירים</v>
      </c>
      <c r="D669" s="63">
        <f>'דוח 132'!H669</f>
        <v>0</v>
      </c>
      <c r="E669" s="63">
        <f>'דוח 132'!G669</f>
        <v>0</v>
      </c>
      <c r="F669" s="63">
        <f>'דוח 132'!F669</f>
        <v>0</v>
      </c>
      <c r="G669" s="63">
        <f>'דוח 132'!E669</f>
        <v>0</v>
      </c>
      <c r="H669" s="63">
        <f>'דוח 132'!D669</f>
        <v>0</v>
      </c>
      <c r="I669" s="63">
        <f>'דוח 132'!C669</f>
        <v>0</v>
      </c>
      <c r="J669" s="63">
        <f>'דוח 132'!B669</f>
        <v>0</v>
      </c>
      <c r="K669" s="63">
        <f>'דוח 132'!A669</f>
        <v>0</v>
      </c>
    </row>
    <row r="670" spans="1:11" x14ac:dyDescent="0.2">
      <c r="A670" s="63">
        <f>'דוח 132'!K670</f>
        <v>15610</v>
      </c>
      <c r="B670" s="63">
        <f>'דוח 132'!J670</f>
        <v>21941</v>
      </c>
      <c r="C670" s="63" t="str">
        <f>'דוח 132'!I670</f>
        <v>נגזרים מתוך מניות והמירים</v>
      </c>
      <c r="D670" s="63">
        <f>'דוח 132'!H670</f>
        <v>0</v>
      </c>
      <c r="E670" s="63">
        <f>'דוח 132'!G670</f>
        <v>0</v>
      </c>
      <c r="F670" s="63">
        <f>'דוח 132'!F670</f>
        <v>0</v>
      </c>
      <c r="G670" s="63">
        <f>'דוח 132'!E670</f>
        <v>0</v>
      </c>
      <c r="H670" s="63">
        <f>'דוח 132'!D670</f>
        <v>0</v>
      </c>
      <c r="I670" s="63">
        <f>'דוח 132'!C670</f>
        <v>0</v>
      </c>
      <c r="J670" s="63">
        <f>'דוח 132'!B670</f>
        <v>0</v>
      </c>
      <c r="K670" s="63">
        <f>'דוח 132'!A670</f>
        <v>0</v>
      </c>
    </row>
    <row r="671" spans="1:11" x14ac:dyDescent="0.2">
      <c r="A671" s="63">
        <f>'דוח 132'!K671</f>
        <v>15611</v>
      </c>
      <c r="B671" s="63">
        <f>'דוח 132'!J671</f>
        <v>21941</v>
      </c>
      <c r="C671" s="63" t="str">
        <f>'דוח 132'!I671</f>
        <v>מניות והמירים בארץ</v>
      </c>
      <c r="D671" s="63">
        <f>'דוח 132'!H671</f>
        <v>0</v>
      </c>
      <c r="E671" s="63">
        <f>'דוח 132'!G671</f>
        <v>0</v>
      </c>
      <c r="F671" s="63">
        <f>'דוח 132'!F671</f>
        <v>0</v>
      </c>
      <c r="G671" s="63">
        <f>'דוח 132'!E671</f>
        <v>0</v>
      </c>
      <c r="H671" s="63">
        <f>'דוח 132'!D671</f>
        <v>0</v>
      </c>
      <c r="I671" s="63">
        <f>'דוח 132'!C671</f>
        <v>0</v>
      </c>
      <c r="J671" s="63">
        <f>'דוח 132'!B671</f>
        <v>0</v>
      </c>
      <c r="K671" s="63">
        <f>'דוח 132'!A671</f>
        <v>0</v>
      </c>
    </row>
    <row r="672" spans="1:11" x14ac:dyDescent="0.2">
      <c r="A672" s="63">
        <f>'דוח 132'!K672</f>
        <v>15608</v>
      </c>
      <c r="B672" s="63">
        <f>'דוח 132'!J672</f>
        <v>21941</v>
      </c>
      <c r="C672" s="63" t="str">
        <f>'דוח 132'!I672</f>
        <v>מניות חו"ל</v>
      </c>
      <c r="D672" s="63">
        <f>'דוח 132'!H672</f>
        <v>0</v>
      </c>
      <c r="E672" s="63">
        <f>'דוח 132'!G672</f>
        <v>0</v>
      </c>
      <c r="F672" s="63">
        <f>'דוח 132'!F672</f>
        <v>0</v>
      </c>
      <c r="G672" s="63">
        <f>'דוח 132'!E672</f>
        <v>0</v>
      </c>
      <c r="H672" s="63">
        <f>'דוח 132'!D672</f>
        <v>0</v>
      </c>
      <c r="I672" s="63">
        <f>'דוח 132'!C672</f>
        <v>0</v>
      </c>
      <c r="J672" s="63">
        <f>'דוח 132'!B672</f>
        <v>0</v>
      </c>
      <c r="K672" s="63">
        <f>'דוח 132'!A672</f>
        <v>0</v>
      </c>
    </row>
    <row r="673" spans="1:11" x14ac:dyDescent="0.2">
      <c r="A673" s="63">
        <f>'דוח 132'!K673</f>
        <v>15584</v>
      </c>
      <c r="B673" s="63">
        <f>'דוח 132'!J673</f>
        <v>21941</v>
      </c>
      <c r="C673" s="63" t="str">
        <f>'דוח 132'!I673</f>
        <v>נכסים אלטרנטיביים</v>
      </c>
      <c r="D673" s="63">
        <f>'דוח 132'!H673</f>
        <v>0</v>
      </c>
      <c r="E673" s="63">
        <f>'דוח 132'!G673</f>
        <v>0</v>
      </c>
      <c r="F673" s="63">
        <f>'דוח 132'!F673</f>
        <v>0</v>
      </c>
      <c r="G673" s="63">
        <f>'דוח 132'!E673</f>
        <v>0</v>
      </c>
      <c r="H673" s="63">
        <f>'דוח 132'!D673</f>
        <v>0</v>
      </c>
      <c r="I673" s="63">
        <f>'דוח 132'!C673</f>
        <v>0</v>
      </c>
      <c r="J673" s="63">
        <f>'דוח 132'!B673</f>
        <v>0</v>
      </c>
      <c r="K673" s="63">
        <f>'דוח 132'!A673</f>
        <v>0</v>
      </c>
    </row>
    <row r="674" spans="1:11" x14ac:dyDescent="0.2">
      <c r="A674" s="63">
        <f>'דוח 132'!K674</f>
        <v>17728</v>
      </c>
      <c r="B674" s="63">
        <f>'דוח 132'!J674</f>
        <v>21941</v>
      </c>
      <c r="C674" s="63" t="str">
        <f>'דוח 132'!I674</f>
        <v>נכסי נדל"ן</v>
      </c>
      <c r="D674" s="63">
        <f>'דוח 132'!H674</f>
        <v>0</v>
      </c>
      <c r="E674" s="63">
        <f>'דוח 132'!G674</f>
        <v>0</v>
      </c>
      <c r="F674" s="63">
        <f>'דוח 132'!F674</f>
        <v>0</v>
      </c>
      <c r="G674" s="63">
        <f>'דוח 132'!E674</f>
        <v>0</v>
      </c>
      <c r="H674" s="63">
        <f>'דוח 132'!D674</f>
        <v>0</v>
      </c>
      <c r="I674" s="63">
        <f>'דוח 132'!C674</f>
        <v>0</v>
      </c>
      <c r="J674" s="63">
        <f>'דוח 132'!B674</f>
        <v>0</v>
      </c>
      <c r="K674" s="63">
        <f>'דוח 132'!A674</f>
        <v>0</v>
      </c>
    </row>
    <row r="675" spans="1:11" x14ac:dyDescent="0.2">
      <c r="A675" s="63">
        <f>'דוח 132'!K675</f>
        <v>15624</v>
      </c>
      <c r="B675" s="63">
        <f>'דוח 132'!J675</f>
        <v>21941</v>
      </c>
      <c r="C675" s="63" t="str">
        <f>'דוח 132'!I675</f>
        <v>נגזרים מתוך חשיפת מט"ח</v>
      </c>
      <c r="D675" s="63">
        <f>'דוח 132'!H675</f>
        <v>0</v>
      </c>
      <c r="E675" s="63">
        <f>'דוח 132'!G675</f>
        <v>0</v>
      </c>
      <c r="F675" s="63">
        <f>'דוח 132'!F675</f>
        <v>0</v>
      </c>
      <c r="G675" s="63">
        <f>'דוח 132'!E675</f>
        <v>0</v>
      </c>
      <c r="H675" s="63">
        <f>'דוח 132'!D675</f>
        <v>0</v>
      </c>
      <c r="I675" s="63">
        <f>'דוח 132'!C675</f>
        <v>0</v>
      </c>
      <c r="J675" s="63">
        <f>'דוח 132'!B675</f>
        <v>0</v>
      </c>
      <c r="K675" s="63">
        <f>'דוח 132'!A675</f>
        <v>0</v>
      </c>
    </row>
    <row r="676" spans="1:11" x14ac:dyDescent="0.2">
      <c r="A676" s="63">
        <f>'דוח 132'!K676</f>
        <v>15644</v>
      </c>
      <c r="B676" s="63">
        <f>'דוח 132'!J676</f>
        <v>21941</v>
      </c>
      <c r="C676" s="63" t="str">
        <f>'דוח 132'!I676</f>
        <v>סה"כ נזילות</v>
      </c>
      <c r="D676" s="63">
        <f>'דוח 132'!H676</f>
        <v>0</v>
      </c>
      <c r="E676" s="63">
        <f>'דוח 132'!G676</f>
        <v>9.2946132216590307</v>
      </c>
      <c r="F676" s="63">
        <f>'דוח 132'!F676</f>
        <v>0.39623666873776897</v>
      </c>
      <c r="G676" s="63">
        <f>'דוח 132'!E676</f>
        <v>1</v>
      </c>
      <c r="H676" s="63">
        <f>'דוח 132'!D676</f>
        <v>8</v>
      </c>
      <c r="I676" s="63">
        <f>'דוח 132'!C676</f>
        <v>0</v>
      </c>
      <c r="J676" s="63">
        <f>'דוח 132'!B676</f>
        <v>0</v>
      </c>
      <c r="K676" s="63">
        <f>'דוח 132'!A676</f>
        <v>0</v>
      </c>
    </row>
    <row r="677" spans="1:11" x14ac:dyDescent="0.2">
      <c r="A677" s="63">
        <f>'דוח 132'!K677</f>
        <v>15704</v>
      </c>
      <c r="B677" s="63">
        <f>'דוח 132'!J677</f>
        <v>21941</v>
      </c>
      <c r="C677" s="63" t="str">
        <f>'דוח 132'!I677</f>
        <v xml:space="preserve">סה"כ קונצרני והלוואות </v>
      </c>
      <c r="D677" s="63">
        <f>'דוח 132'!H677</f>
        <v>0</v>
      </c>
      <c r="E677" s="63">
        <f>'דוח 132'!G677</f>
        <v>0</v>
      </c>
      <c r="F677" s="63">
        <f>'דוח 132'!F677</f>
        <v>0</v>
      </c>
      <c r="G677" s="63">
        <f>'דוח 132'!E677</f>
        <v>0</v>
      </c>
      <c r="H677" s="63">
        <f>'דוח 132'!D677</f>
        <v>0</v>
      </c>
      <c r="I677" s="63">
        <f>'דוח 132'!C677</f>
        <v>0</v>
      </c>
      <c r="J677" s="63">
        <f>'דוח 132'!B677</f>
        <v>0</v>
      </c>
      <c r="K677" s="63">
        <f>'דוח 132'!A677</f>
        <v>0</v>
      </c>
    </row>
    <row r="678" spans="1:11" x14ac:dyDescent="0.2">
      <c r="A678" s="63">
        <f>'דוח 132'!K678</f>
        <v>15749</v>
      </c>
      <c r="B678" s="63">
        <f>'דוח 132'!J678</f>
        <v>21941</v>
      </c>
      <c r="C678" s="63" t="str">
        <f>'דוח 132'!I678</f>
        <v>סה"כ לא סחירים</v>
      </c>
      <c r="D678" s="63">
        <f>'דוח 132'!H678</f>
        <v>0</v>
      </c>
      <c r="E678" s="63">
        <f>'דוח 132'!G678</f>
        <v>0</v>
      </c>
      <c r="F678" s="63">
        <f>'דוח 132'!F678</f>
        <v>0</v>
      </c>
      <c r="G678" s="63">
        <f>'דוח 132'!E678</f>
        <v>0</v>
      </c>
      <c r="H678" s="63">
        <f>'דוח 132'!D678</f>
        <v>0</v>
      </c>
      <c r="I678" s="63">
        <f>'דוח 132'!C678</f>
        <v>0</v>
      </c>
      <c r="J678" s="63">
        <f>'דוח 132'!B678</f>
        <v>0</v>
      </c>
      <c r="K678" s="63">
        <f>'דוח 132'!A678</f>
        <v>0</v>
      </c>
    </row>
    <row r="679" spans="1:11" x14ac:dyDescent="0.2">
      <c r="A679" s="63">
        <f>'דוח 132'!K679</f>
        <v>11258</v>
      </c>
      <c r="B679" s="63">
        <f>'דוח 132'!J679</f>
        <v>21941</v>
      </c>
      <c r="C679" s="63" t="str">
        <f>'דוח 132'!I679</f>
        <v>כל נכסי הקופה</v>
      </c>
      <c r="D679" s="63">
        <f>'דוח 132'!H679</f>
        <v>4.1826789493807999</v>
      </c>
      <c r="E679" s="63">
        <f>'דוח 132'!G679</f>
        <v>100</v>
      </c>
      <c r="F679" s="63">
        <f>'דוח 132'!F679</f>
        <v>100</v>
      </c>
      <c r="G679" s="63">
        <f>'דוח 132'!E679</f>
        <v>0</v>
      </c>
      <c r="H679" s="63">
        <f>'דוח 132'!D679</f>
        <v>0</v>
      </c>
      <c r="I679" s="63">
        <f>'דוח 132'!C679</f>
        <v>0</v>
      </c>
      <c r="J679" s="63">
        <f>'דוח 132'!B679</f>
        <v>0</v>
      </c>
      <c r="K679" s="63">
        <f>'דוח 132'!A679</f>
        <v>0</v>
      </c>
    </row>
    <row r="680" spans="1:11" x14ac:dyDescent="0.2">
      <c r="A680" s="63">
        <f>'דוח 132'!K680</f>
        <v>15705</v>
      </c>
      <c r="B680" s="63">
        <f>'דוח 132'!J680</f>
        <v>21941</v>
      </c>
      <c r="C680" s="63" t="str">
        <f>'דוח 132'!I680</f>
        <v>סה"כ ממשלתי</v>
      </c>
      <c r="D680" s="63">
        <f>'דוח 132'!H680</f>
        <v>4.1993181878781503</v>
      </c>
      <c r="E680" s="63">
        <f>'דוח 132'!G680</f>
        <v>90.705386778340994</v>
      </c>
      <c r="F680" s="63">
        <f>'דוח 132'!F680</f>
        <v>99.603763331262201</v>
      </c>
      <c r="G680" s="63">
        <f>'דוח 132'!E680</f>
        <v>92</v>
      </c>
      <c r="H680" s="63">
        <f>'דוח 132'!D680</f>
        <v>100</v>
      </c>
      <c r="I680" s="63">
        <f>'דוח 132'!C680</f>
        <v>0</v>
      </c>
      <c r="J680" s="63">
        <f>'דוח 132'!B680</f>
        <v>0</v>
      </c>
      <c r="K680" s="63">
        <f>'דוח 132'!A680</f>
        <v>0</v>
      </c>
    </row>
    <row r="681" spans="1:11" x14ac:dyDescent="0.2">
      <c r="A681" s="63">
        <f>'דוח 132'!K681</f>
        <v>16144</v>
      </c>
      <c r="B681" s="63">
        <f>'דוח 132'!J681</f>
        <v>21941</v>
      </c>
      <c r="C681" s="63" t="str">
        <f>'דוח 132'!I681</f>
        <v>סך חשיפת מט"ח</v>
      </c>
      <c r="D681" s="63">
        <f>'דוח 132'!H681</f>
        <v>0</v>
      </c>
      <c r="E681" s="63">
        <f>'דוח 132'!G681</f>
        <v>0</v>
      </c>
      <c r="F681" s="63">
        <f>'דוח 132'!F681</f>
        <v>0</v>
      </c>
      <c r="G681" s="63">
        <f>'דוח 132'!E681</f>
        <v>0</v>
      </c>
      <c r="H681" s="63">
        <f>'דוח 132'!D681</f>
        <v>0</v>
      </c>
      <c r="I681" s="63">
        <f>'דוח 132'!C681</f>
        <v>0</v>
      </c>
      <c r="J681" s="63">
        <f>'דוח 132'!B681</f>
        <v>0</v>
      </c>
      <c r="K681" s="63">
        <f>'דוח 132'!A681</f>
        <v>0</v>
      </c>
    </row>
    <row r="682" spans="1:11" x14ac:dyDescent="0.2">
      <c r="A682" s="63">
        <f>'דוח 132'!K682</f>
        <v>12755</v>
      </c>
      <c r="B682" s="63">
        <f>'דוח 132'!J682</f>
        <v>21941</v>
      </c>
      <c r="C682" s="63" t="str">
        <f>'דוח 132'!I682</f>
        <v xml:space="preserve">נזילות מט"ח </v>
      </c>
      <c r="D682" s="63">
        <f>'דוח 132'!H682</f>
        <v>0</v>
      </c>
      <c r="E682" s="63">
        <f>'דוח 132'!G682</f>
        <v>0</v>
      </c>
      <c r="F682" s="63">
        <f>'דוח 132'!F682</f>
        <v>0</v>
      </c>
      <c r="G682" s="63">
        <f>'דוח 132'!E682</f>
        <v>0</v>
      </c>
      <c r="H682" s="63">
        <f>'דוח 132'!D682</f>
        <v>0</v>
      </c>
      <c r="I682" s="63">
        <f>'דוח 132'!C682</f>
        <v>0</v>
      </c>
      <c r="J682" s="63">
        <f>'דוח 132'!B682</f>
        <v>0</v>
      </c>
      <c r="K682" s="63">
        <f>'דוח 132'!A682</f>
        <v>0</v>
      </c>
    </row>
    <row r="683" spans="1:11" x14ac:dyDescent="0.2">
      <c r="A683" s="63">
        <f>'דוח 132'!K683</f>
        <v>12359</v>
      </c>
      <c r="B683" s="63">
        <f>'דוח 132'!J683</f>
        <v>21941</v>
      </c>
      <c r="C683" s="63" t="str">
        <f>'דוח 132'!I683</f>
        <v xml:space="preserve">קונצרני לא סחיר צמוד מדד </v>
      </c>
      <c r="D683" s="63">
        <f>'דוח 132'!H683</f>
        <v>0</v>
      </c>
      <c r="E683" s="63">
        <f>'דוח 132'!G683</f>
        <v>0</v>
      </c>
      <c r="F683" s="63">
        <f>'דוח 132'!F683</f>
        <v>0</v>
      </c>
      <c r="G683" s="63">
        <f>'דוח 132'!E683</f>
        <v>0</v>
      </c>
      <c r="H683" s="63">
        <f>'דוח 132'!D683</f>
        <v>0</v>
      </c>
      <c r="I683" s="63">
        <f>'דוח 132'!C683</f>
        <v>0</v>
      </c>
      <c r="J683" s="63">
        <f>'דוח 132'!B683</f>
        <v>0</v>
      </c>
      <c r="K683" s="63">
        <f>'דוח 132'!A683</f>
        <v>0</v>
      </c>
    </row>
    <row r="684" spans="1:11" x14ac:dyDescent="0.2">
      <c r="A684" s="63">
        <f>'דוח 132'!K684</f>
        <v>0</v>
      </c>
      <c r="B684" s="63">
        <f>'דוח 132'!J684</f>
        <v>0</v>
      </c>
      <c r="C684" s="63">
        <f>'דוח 132'!I684</f>
        <v>0</v>
      </c>
      <c r="D684" s="63">
        <f>'דוח 132'!H684</f>
        <v>0</v>
      </c>
      <c r="E684" s="63">
        <f>'דוח 132'!G684</f>
        <v>0</v>
      </c>
      <c r="F684" s="63">
        <f>'דוח 132'!F684</f>
        <v>0</v>
      </c>
      <c r="G684" s="63">
        <f>'דוח 132'!E684</f>
        <v>0</v>
      </c>
      <c r="H684" s="63">
        <f>'דוח 132'!D684</f>
        <v>0</v>
      </c>
      <c r="I684" s="63">
        <f>'דוח 132'!C684</f>
        <v>0</v>
      </c>
      <c r="J684" s="63">
        <f>'דוח 132'!B684</f>
        <v>0</v>
      </c>
      <c r="K684" s="63">
        <f>'דוח 132'!A684</f>
        <v>0</v>
      </c>
    </row>
    <row r="685" spans="1:11" x14ac:dyDescent="0.2">
      <c r="A685" s="63" t="str">
        <f>'דוח 132'!K685</f>
        <v>קוד קבוצה</v>
      </c>
      <c r="B685" s="63" t="str">
        <f>'דוח 132'!J685</f>
        <v>קוד קופה</v>
      </c>
      <c r="C685" s="63">
        <f>'דוח 132'!I685</f>
        <v>0</v>
      </c>
      <c r="D685" s="63" t="str">
        <f>'דוח 132'!H685</f>
        <v>21959  פנסיה מקיפה מסלול הלכה למקבלי הרצה</v>
      </c>
      <c r="E685" s="63">
        <f>'דוח 132'!G685</f>
        <v>0</v>
      </c>
      <c r="F685" s="63">
        <f>'דוח 132'!F685</f>
        <v>0</v>
      </c>
      <c r="G685" s="63">
        <f>'דוח 132'!E685</f>
        <v>0</v>
      </c>
      <c r="H685" s="63">
        <f>'דוח 132'!D685</f>
        <v>0</v>
      </c>
      <c r="I685" s="63">
        <f>'דוח 132'!C685</f>
        <v>0</v>
      </c>
      <c r="J685" s="63">
        <f>'דוח 132'!B685</f>
        <v>0</v>
      </c>
      <c r="K685" s="63">
        <f>'דוח 132'!A685</f>
        <v>0</v>
      </c>
    </row>
    <row r="686" spans="1:11" x14ac:dyDescent="0.2">
      <c r="A686" s="63">
        <f>'דוח 132'!K686</f>
        <v>0</v>
      </c>
      <c r="B686" s="63">
        <f>'דוח 132'!J686</f>
        <v>0</v>
      </c>
      <c r="C686" s="63">
        <f>'דוח 132'!I686</f>
        <v>0</v>
      </c>
      <c r="D686" s="63">
        <f>'דוח 132'!H686</f>
        <v>0</v>
      </c>
      <c r="E686" s="63">
        <f>'דוח 132'!G686</f>
        <v>0</v>
      </c>
      <c r="F686" s="63" t="str">
        <f>'דוח 132'!F686</f>
        <v>שווי קופה באשח  698.02</v>
      </c>
      <c r="G686" s="63">
        <f>'דוח 132'!E686</f>
        <v>0</v>
      </c>
      <c r="H686" s="63">
        <f>'דוח 132'!D686</f>
        <v>0</v>
      </c>
      <c r="I686" s="63">
        <f>'דוח 132'!C686</f>
        <v>0</v>
      </c>
      <c r="J686" s="63">
        <f>'דוח 132'!B686</f>
        <v>0</v>
      </c>
      <c r="K686" s="63">
        <f>'דוח 132'!A686</f>
        <v>0</v>
      </c>
    </row>
    <row r="687" spans="1:11" x14ac:dyDescent="0.2">
      <c r="A687" s="63">
        <f>'דוח 132'!K687</f>
        <v>0</v>
      </c>
      <c r="B687" s="63">
        <f>'דוח 132'!J687</f>
        <v>0</v>
      </c>
      <c r="C687" s="63" t="str">
        <f>'דוח 132'!I687</f>
        <v>תאור קבוצה</v>
      </c>
      <c r="D687" s="63" t="str">
        <f>'דוח 132'!H687</f>
        <v>מח"מ</v>
      </c>
      <c r="E687" s="63" t="str">
        <f>'דוח 132'!G687</f>
        <v>חשיפה</v>
      </c>
      <c r="F687" s="63" t="str">
        <f>'דוח 132'!F687</f>
        <v>חשיפה</v>
      </c>
      <c r="G687" s="63">
        <f>'דוח 132'!E687</f>
        <v>0</v>
      </c>
      <c r="H687" s="63" t="str">
        <f>'דוח 132'!D687</f>
        <v>חשיפה</v>
      </c>
      <c r="I687" s="63">
        <f>'דוח 132'!C687</f>
        <v>0</v>
      </c>
      <c r="J687" s="63" t="str">
        <f>'דוח 132'!B687</f>
        <v>מח"מ</v>
      </c>
      <c r="K687" s="63">
        <f>'דוח 132'!A687</f>
        <v>0</v>
      </c>
    </row>
    <row r="688" spans="1:11" x14ac:dyDescent="0.2">
      <c r="A688" s="63">
        <f>'דוח 132'!K688</f>
        <v>0</v>
      </c>
      <c r="B688" s="63">
        <f>'דוח 132'!J688</f>
        <v>0</v>
      </c>
      <c r="C688" s="63">
        <f>'דוח 132'!I688</f>
        <v>0</v>
      </c>
      <c r="D688" s="63">
        <f>'דוח 132'!H688</f>
        <v>0</v>
      </c>
      <c r="E688" s="63" t="str">
        <f>'דוח 132'!G688</f>
        <v>30/12/18</v>
      </c>
      <c r="F688" s="63" t="str">
        <f>'דוח 132'!F688</f>
        <v>31/12/18</v>
      </c>
      <c r="G688" s="63" t="str">
        <f>'דוח 132'!E688</f>
        <v>מינ'</v>
      </c>
      <c r="H688" s="63" t="str">
        <f>'דוח 132'!D688</f>
        <v>מקס'</v>
      </c>
      <c r="I688" s="63" t="str">
        <f>'דוח 132'!C688</f>
        <v>מינ'</v>
      </c>
      <c r="J688" s="63" t="str">
        <f>'דוח 132'!B688</f>
        <v>מקס'</v>
      </c>
      <c r="K688" s="63">
        <f>'דוח 132'!A688</f>
        <v>0</v>
      </c>
    </row>
    <row r="689" spans="1:11" x14ac:dyDescent="0.2">
      <c r="A689" s="63">
        <f>'דוח 132'!K689</f>
        <v>13591</v>
      </c>
      <c r="B689" s="63">
        <f>'דוח 132'!J689</f>
        <v>21959</v>
      </c>
      <c r="C689" s="63" t="str">
        <f>'דוח 132'!I689</f>
        <v xml:space="preserve">צמוד מדד (כולל מיועדות) </v>
      </c>
      <c r="D689" s="63">
        <f>'דוח 132'!H689</f>
        <v>10.5063231461792</v>
      </c>
      <c r="E689" s="63">
        <f>'דוח 132'!G689</f>
        <v>90.915251168030906</v>
      </c>
      <c r="F689" s="63">
        <f>'דוח 132'!F689</f>
        <v>91.053603900253393</v>
      </c>
      <c r="G689" s="63">
        <f>'דוח 132'!E689</f>
        <v>0</v>
      </c>
      <c r="H689" s="63">
        <f>'דוח 132'!D689</f>
        <v>0</v>
      </c>
      <c r="I689" s="63">
        <f>'דוח 132'!C689</f>
        <v>0</v>
      </c>
      <c r="J689" s="63">
        <f>'דוח 132'!B689</f>
        <v>0</v>
      </c>
      <c r="K689" s="63">
        <f>'דוח 132'!A689</f>
        <v>0</v>
      </c>
    </row>
    <row r="690" spans="1:11" x14ac:dyDescent="0.2">
      <c r="A690" s="63">
        <f>'דוח 132'!K690</f>
        <v>19967</v>
      </c>
      <c r="B690" s="63">
        <f>'דוח 132'!J690</f>
        <v>21959</v>
      </c>
      <c r="C690" s="63" t="str">
        <f>'דוח 132'!I690</f>
        <v>צמוד מדד ללא מיועדות</v>
      </c>
      <c r="D690" s="63">
        <f>'דוח 132'!H690</f>
        <v>12.441838352787599</v>
      </c>
      <c r="E690" s="63">
        <f>'דוח 132'!G690</f>
        <v>9.9500747123522597</v>
      </c>
      <c r="F690" s="63">
        <f>'דוח 132'!F690</f>
        <v>9.9509156102038201</v>
      </c>
      <c r="G690" s="63">
        <f>'דוח 132'!E690</f>
        <v>0</v>
      </c>
      <c r="H690" s="63">
        <f>'דוח 132'!D690</f>
        <v>0</v>
      </c>
      <c r="I690" s="63">
        <f>'דוח 132'!C690</f>
        <v>9</v>
      </c>
      <c r="J690" s="63">
        <f>'דוח 132'!B690</f>
        <v>14</v>
      </c>
      <c r="K690" s="63">
        <f>'דוח 132'!A690</f>
        <v>0</v>
      </c>
    </row>
    <row r="691" spans="1:11" x14ac:dyDescent="0.2">
      <c r="A691" s="63">
        <f>'דוח 132'!K691</f>
        <v>15744</v>
      </c>
      <c r="B691" s="63">
        <f>'דוח 132'!J691</f>
        <v>21959</v>
      </c>
      <c r="C691" s="63" t="str">
        <f>'דוח 132'!I691</f>
        <v xml:space="preserve">סה"כ ממשלתי צמוד מדד כולל מיועדות </v>
      </c>
      <c r="D691" s="63">
        <f>'דוח 132'!H691</f>
        <v>10.5063231461792</v>
      </c>
      <c r="E691" s="63">
        <f>'דוח 132'!G691</f>
        <v>90.915251168030906</v>
      </c>
      <c r="F691" s="63">
        <f>'דוח 132'!F691</f>
        <v>91.053603900253393</v>
      </c>
      <c r="G691" s="63">
        <f>'דוח 132'!E691</f>
        <v>0</v>
      </c>
      <c r="H691" s="63">
        <f>'דוח 132'!D691</f>
        <v>0</v>
      </c>
      <c r="I691" s="63">
        <f>'דוח 132'!C691</f>
        <v>0</v>
      </c>
      <c r="J691" s="63">
        <f>'דוח 132'!B691</f>
        <v>0</v>
      </c>
      <c r="K691" s="63">
        <f>'דוח 132'!A691</f>
        <v>0</v>
      </c>
    </row>
    <row r="692" spans="1:11" x14ac:dyDescent="0.2">
      <c r="A692" s="63">
        <f>'דוח 132'!K692</f>
        <v>13462</v>
      </c>
      <c r="B692" s="63">
        <f>'דוח 132'!J692</f>
        <v>21959</v>
      </c>
      <c r="C692" s="63" t="str">
        <f>'דוח 132'!I692</f>
        <v xml:space="preserve">קונצרני סחיר צמוד מדד </v>
      </c>
      <c r="D692" s="63">
        <f>'דוח 132'!H692</f>
        <v>0</v>
      </c>
      <c r="E692" s="63">
        <f>'דוח 132'!G692</f>
        <v>0</v>
      </c>
      <c r="F692" s="63">
        <f>'דוח 132'!F692</f>
        <v>0</v>
      </c>
      <c r="G692" s="63">
        <f>'דוח 132'!E692</f>
        <v>0</v>
      </c>
      <c r="H692" s="63">
        <f>'דוח 132'!D692</f>
        <v>0</v>
      </c>
      <c r="I692" s="63">
        <f>'דוח 132'!C692</f>
        <v>0</v>
      </c>
      <c r="J692" s="63">
        <f>'דוח 132'!B692</f>
        <v>0</v>
      </c>
      <c r="K692" s="63">
        <f>'דוח 132'!A692</f>
        <v>0</v>
      </c>
    </row>
    <row r="693" spans="1:11" x14ac:dyDescent="0.2">
      <c r="A693" s="63">
        <f>'דוח 132'!K693</f>
        <v>15544</v>
      </c>
      <c r="B693" s="63">
        <f>'דוח 132'!J693</f>
        <v>21959</v>
      </c>
      <c r="C693" s="63" t="str">
        <f>'דוח 132'!I693</f>
        <v>הלוואה צמוד מדד</v>
      </c>
      <c r="D693" s="63">
        <f>'דוח 132'!H693</f>
        <v>0</v>
      </c>
      <c r="E693" s="63">
        <f>'דוח 132'!G693</f>
        <v>0</v>
      </c>
      <c r="F693" s="63">
        <f>'דוח 132'!F693</f>
        <v>0</v>
      </c>
      <c r="G693" s="63">
        <f>'דוח 132'!E693</f>
        <v>0</v>
      </c>
      <c r="H693" s="63">
        <f>'דוח 132'!D693</f>
        <v>0</v>
      </c>
      <c r="I693" s="63">
        <f>'דוח 132'!C693</f>
        <v>0</v>
      </c>
      <c r="J693" s="63">
        <f>'דוח 132'!B693</f>
        <v>0</v>
      </c>
      <c r="K693" s="63">
        <f>'דוח 132'!A693</f>
        <v>0</v>
      </c>
    </row>
    <row r="694" spans="1:11" x14ac:dyDescent="0.2">
      <c r="A694" s="63">
        <f>'דוח 132'!K694</f>
        <v>12978</v>
      </c>
      <c r="B694" s="63">
        <f>'דוח 132'!J694</f>
        <v>21959</v>
      </c>
      <c r="C694" s="63" t="str">
        <f>'דוח 132'!I694</f>
        <v xml:space="preserve">פקדונות לא סחירים </v>
      </c>
      <c r="D694" s="63">
        <f>'דוח 132'!H694</f>
        <v>0</v>
      </c>
      <c r="E694" s="63">
        <f>'דוח 132'!G694</f>
        <v>0</v>
      </c>
      <c r="F694" s="63">
        <f>'דוח 132'!F694</f>
        <v>0</v>
      </c>
      <c r="G694" s="63">
        <f>'דוח 132'!E694</f>
        <v>0</v>
      </c>
      <c r="H694" s="63">
        <f>'דוח 132'!D694</f>
        <v>0</v>
      </c>
      <c r="I694" s="63">
        <f>'דוח 132'!C694</f>
        <v>0</v>
      </c>
      <c r="J694" s="63">
        <f>'דוח 132'!B694</f>
        <v>0</v>
      </c>
      <c r="K694" s="63">
        <f>'דוח 132'!A694</f>
        <v>0</v>
      </c>
    </row>
    <row r="695" spans="1:11" x14ac:dyDescent="0.2">
      <c r="A695" s="63">
        <f>'דוח 132'!K695</f>
        <v>17726</v>
      </c>
      <c r="B695" s="63">
        <f>'דוח 132'!J695</f>
        <v>21959</v>
      </c>
      <c r="C695" s="63" t="str">
        <f>'דוח 132'!I695</f>
        <v>לא צמוד כולל נזילות</v>
      </c>
      <c r="D695" s="63">
        <f>'דוח 132'!H695</f>
        <v>0</v>
      </c>
      <c r="E695" s="63">
        <f>'דוח 132'!G695</f>
        <v>9.0847488319691188</v>
      </c>
      <c r="F695" s="63">
        <f>'דוח 132'!F695</f>
        <v>8.9463960997466092</v>
      </c>
      <c r="G695" s="63">
        <f>'דוח 132'!E695</f>
        <v>0</v>
      </c>
      <c r="H695" s="63">
        <f>'דוח 132'!D695</f>
        <v>0</v>
      </c>
      <c r="I695" s="63">
        <f>'דוח 132'!C695</f>
        <v>0</v>
      </c>
      <c r="J695" s="63">
        <f>'דוח 132'!B695</f>
        <v>3</v>
      </c>
      <c r="K695" s="63">
        <f>'דוח 132'!A695</f>
        <v>0</v>
      </c>
    </row>
    <row r="696" spans="1:11" x14ac:dyDescent="0.2">
      <c r="A696" s="63">
        <f>'דוח 132'!K696</f>
        <v>17727</v>
      </c>
      <c r="B696" s="63">
        <f>'דוח 132'!J696</f>
        <v>21959</v>
      </c>
      <c r="C696" s="63" t="str">
        <f>'דוח 132'!I696</f>
        <v>עו"ש ש"ח</v>
      </c>
      <c r="D696" s="63">
        <f>'דוח 132'!H696</f>
        <v>0</v>
      </c>
      <c r="E696" s="63">
        <f>'דוח 132'!G696</f>
        <v>9.0847488319691188</v>
      </c>
      <c r="F696" s="63">
        <f>'דוח 132'!F696</f>
        <v>8.9463960997466092</v>
      </c>
      <c r="G696" s="63">
        <f>'דוח 132'!E696</f>
        <v>0</v>
      </c>
      <c r="H696" s="63">
        <f>'דוח 132'!D696</f>
        <v>0</v>
      </c>
      <c r="I696" s="63">
        <f>'דוח 132'!C696</f>
        <v>0</v>
      </c>
      <c r="J696" s="63">
        <f>'דוח 132'!B696</f>
        <v>0</v>
      </c>
      <c r="K696" s="63">
        <f>'דוח 132'!A696</f>
        <v>0</v>
      </c>
    </row>
    <row r="697" spans="1:11" x14ac:dyDescent="0.2">
      <c r="A697" s="63">
        <f>'דוח 132'!K697</f>
        <v>13592</v>
      </c>
      <c r="B697" s="63">
        <f>'דוח 132'!J697</f>
        <v>21959</v>
      </c>
      <c r="C697" s="63" t="str">
        <f>'דוח 132'!I697</f>
        <v xml:space="preserve">לא צמוד - לא כולל נזילות </v>
      </c>
      <c r="D697" s="63">
        <f>'דוח 132'!H697</f>
        <v>0</v>
      </c>
      <c r="E697" s="63">
        <f>'דוח 132'!G697</f>
        <v>0</v>
      </c>
      <c r="F697" s="63">
        <f>'דוח 132'!F697</f>
        <v>0</v>
      </c>
      <c r="G697" s="63">
        <f>'דוח 132'!E697</f>
        <v>0</v>
      </c>
      <c r="H697" s="63">
        <f>'דוח 132'!D697</f>
        <v>0</v>
      </c>
      <c r="I697" s="63">
        <f>'דוח 132'!C697</f>
        <v>0</v>
      </c>
      <c r="J697" s="63">
        <f>'דוח 132'!B697</f>
        <v>0</v>
      </c>
      <c r="K697" s="63">
        <f>'דוח 132'!A697</f>
        <v>0</v>
      </c>
    </row>
    <row r="698" spans="1:11" x14ac:dyDescent="0.2">
      <c r="A698" s="63">
        <f>'דוח 132'!K698</f>
        <v>11566</v>
      </c>
      <c r="B698" s="63">
        <f>'דוח 132'!J698</f>
        <v>21959</v>
      </c>
      <c r="C698" s="63" t="str">
        <f>'דוח 132'!I698</f>
        <v>מק"מ</v>
      </c>
      <c r="D698" s="63">
        <f>'דוח 132'!H698</f>
        <v>0</v>
      </c>
      <c r="E698" s="63">
        <f>'דוח 132'!G698</f>
        <v>0</v>
      </c>
      <c r="F698" s="63">
        <f>'דוח 132'!F698</f>
        <v>0</v>
      </c>
      <c r="G698" s="63">
        <f>'דוח 132'!E698</f>
        <v>0</v>
      </c>
      <c r="H698" s="63">
        <f>'דוח 132'!D698</f>
        <v>0</v>
      </c>
      <c r="I698" s="63">
        <f>'דוח 132'!C698</f>
        <v>0</v>
      </c>
      <c r="J698" s="63">
        <f>'דוח 132'!B698</f>
        <v>0</v>
      </c>
      <c r="K698" s="63">
        <f>'דוח 132'!A698</f>
        <v>0</v>
      </c>
    </row>
    <row r="699" spans="1:11" x14ac:dyDescent="0.2">
      <c r="A699" s="63">
        <f>'דוח 132'!K699</f>
        <v>13419</v>
      </c>
      <c r="B699" s="63">
        <f>'דוח 132'!J699</f>
        <v>21959</v>
      </c>
      <c r="C699" s="63" t="str">
        <f>'דוח 132'!I699</f>
        <v>ממשלתי  לא צמוד (שחר)</v>
      </c>
      <c r="D699" s="63">
        <f>'דוח 132'!H699</f>
        <v>0</v>
      </c>
      <c r="E699" s="63">
        <f>'דוח 132'!G699</f>
        <v>0</v>
      </c>
      <c r="F699" s="63">
        <f>'דוח 132'!F699</f>
        <v>0</v>
      </c>
      <c r="G699" s="63">
        <f>'דוח 132'!E699</f>
        <v>0</v>
      </c>
      <c r="H699" s="63">
        <f>'דוח 132'!D699</f>
        <v>0</v>
      </c>
      <c r="I699" s="63">
        <f>'דוח 132'!C699</f>
        <v>0</v>
      </c>
      <c r="J699" s="63">
        <f>'דוח 132'!B699</f>
        <v>0</v>
      </c>
      <c r="K699" s="63">
        <f>'דוח 132'!A699</f>
        <v>0</v>
      </c>
    </row>
    <row r="700" spans="1:11" x14ac:dyDescent="0.2">
      <c r="A700" s="63">
        <f>'דוח 132'!K700</f>
        <v>11568</v>
      </c>
      <c r="B700" s="63">
        <f>'דוח 132'!J700</f>
        <v>21959</v>
      </c>
      <c r="C700" s="63" t="str">
        <f>'דוח 132'!I700</f>
        <v>אג"ח ממשלתי לא צמוד ריבית משתנה-"גילון"</v>
      </c>
      <c r="D700" s="63">
        <f>'דוח 132'!H700</f>
        <v>0</v>
      </c>
      <c r="E700" s="63">
        <f>'דוח 132'!G700</f>
        <v>0</v>
      </c>
      <c r="F700" s="63">
        <f>'דוח 132'!F700</f>
        <v>0</v>
      </c>
      <c r="G700" s="63">
        <f>'דוח 132'!E700</f>
        <v>0</v>
      </c>
      <c r="H700" s="63">
        <f>'דוח 132'!D700</f>
        <v>0</v>
      </c>
      <c r="I700" s="63">
        <f>'דוח 132'!C700</f>
        <v>0</v>
      </c>
      <c r="J700" s="63">
        <f>'דוח 132'!B700</f>
        <v>0</v>
      </c>
      <c r="K700" s="63">
        <f>'דוח 132'!A700</f>
        <v>0</v>
      </c>
    </row>
    <row r="701" spans="1:11" x14ac:dyDescent="0.2">
      <c r="A701" s="63">
        <f>'דוח 132'!K701</f>
        <v>12479</v>
      </c>
      <c r="B701" s="63">
        <f>'דוח 132'!J701</f>
        <v>21959</v>
      </c>
      <c r="C701" s="63" t="str">
        <f>'דוח 132'!I701</f>
        <v>קונצרני ריבית קבועה</v>
      </c>
      <c r="D701" s="63">
        <f>'דוח 132'!H701</f>
        <v>0</v>
      </c>
      <c r="E701" s="63">
        <f>'דוח 132'!G701</f>
        <v>0</v>
      </c>
      <c r="F701" s="63">
        <f>'דוח 132'!F701</f>
        <v>0</v>
      </c>
      <c r="G701" s="63">
        <f>'דוח 132'!E701</f>
        <v>0</v>
      </c>
      <c r="H701" s="63">
        <f>'דוח 132'!D701</f>
        <v>0</v>
      </c>
      <c r="I701" s="63">
        <f>'דוח 132'!C701</f>
        <v>0</v>
      </c>
      <c r="J701" s="63">
        <f>'דוח 132'!B701</f>
        <v>0</v>
      </c>
      <c r="K701" s="63">
        <f>'דוח 132'!A701</f>
        <v>0</v>
      </c>
    </row>
    <row r="702" spans="1:11" x14ac:dyDescent="0.2">
      <c r="A702" s="63">
        <f>'דוח 132'!K702</f>
        <v>12480</v>
      </c>
      <c r="B702" s="63">
        <f>'דוח 132'!J702</f>
        <v>21959</v>
      </c>
      <c r="C702" s="63" t="str">
        <f>'דוח 132'!I702</f>
        <v>קונצרני ריבית משתנה</v>
      </c>
      <c r="D702" s="63">
        <f>'דוח 132'!H702</f>
        <v>0</v>
      </c>
      <c r="E702" s="63">
        <f>'דוח 132'!G702</f>
        <v>0</v>
      </c>
      <c r="F702" s="63">
        <f>'דוח 132'!F702</f>
        <v>0</v>
      </c>
      <c r="G702" s="63">
        <f>'דוח 132'!E702</f>
        <v>0</v>
      </c>
      <c r="H702" s="63">
        <f>'דוח 132'!D702</f>
        <v>0</v>
      </c>
      <c r="I702" s="63">
        <f>'דוח 132'!C702</f>
        <v>0</v>
      </c>
      <c r="J702" s="63">
        <f>'דוח 132'!B702</f>
        <v>0</v>
      </c>
      <c r="K702" s="63">
        <f>'דוח 132'!A702</f>
        <v>0</v>
      </c>
    </row>
    <row r="703" spans="1:11" x14ac:dyDescent="0.2">
      <c r="A703" s="63">
        <f>'דוח 132'!K703</f>
        <v>11578</v>
      </c>
      <c r="B703" s="63">
        <f>'דוח 132'!J703</f>
        <v>21959</v>
      </c>
      <c r="C703" s="63" t="str">
        <f>'דוח 132'!I703</f>
        <v>אג"ח לא צמוד לא סחיר (ללא עמיתים)</v>
      </c>
      <c r="D703" s="63">
        <f>'דוח 132'!H703</f>
        <v>0</v>
      </c>
      <c r="E703" s="63">
        <f>'דוח 132'!G703</f>
        <v>0</v>
      </c>
      <c r="F703" s="63">
        <f>'דוח 132'!F703</f>
        <v>0</v>
      </c>
      <c r="G703" s="63">
        <f>'דוח 132'!E703</f>
        <v>0</v>
      </c>
      <c r="H703" s="63">
        <f>'דוח 132'!D703</f>
        <v>0</v>
      </c>
      <c r="I703" s="63">
        <f>'דוח 132'!C703</f>
        <v>0</v>
      </c>
      <c r="J703" s="63">
        <f>'דוח 132'!B703</f>
        <v>0</v>
      </c>
      <c r="K703" s="63">
        <f>'דוח 132'!A703</f>
        <v>0</v>
      </c>
    </row>
    <row r="704" spans="1:11" x14ac:dyDescent="0.2">
      <c r="A704" s="63">
        <f>'דוח 132'!K704</f>
        <v>12497</v>
      </c>
      <c r="B704" s="63">
        <f>'דוח 132'!J704</f>
        <v>21959</v>
      </c>
      <c r="C704" s="63" t="str">
        <f>'דוח 132'!I704</f>
        <v>קונצרני לא סחיר ריבית משתנה (נע"מים)</v>
      </c>
      <c r="D704" s="63">
        <f>'דוח 132'!H704</f>
        <v>0</v>
      </c>
      <c r="E704" s="63">
        <f>'דוח 132'!G704</f>
        <v>0</v>
      </c>
      <c r="F704" s="63">
        <f>'דוח 132'!F704</f>
        <v>0</v>
      </c>
      <c r="G704" s="63">
        <f>'דוח 132'!E704</f>
        <v>0</v>
      </c>
      <c r="H704" s="63">
        <f>'דוח 132'!D704</f>
        <v>0</v>
      </c>
      <c r="I704" s="63">
        <f>'דוח 132'!C704</f>
        <v>0</v>
      </c>
      <c r="J704" s="63">
        <f>'דוח 132'!B704</f>
        <v>0</v>
      </c>
      <c r="K704" s="63">
        <f>'דוח 132'!A704</f>
        <v>0</v>
      </c>
    </row>
    <row r="705" spans="1:11" x14ac:dyDescent="0.2">
      <c r="A705" s="63">
        <f>'דוח 132'!K705</f>
        <v>15546</v>
      </c>
      <c r="B705" s="63">
        <f>'דוח 132'!J705</f>
        <v>21959</v>
      </c>
      <c r="C705" s="63" t="str">
        <f>'דוח 132'!I705</f>
        <v>הלוואה לא צמוד</v>
      </c>
      <c r="D705" s="63">
        <f>'דוח 132'!H705</f>
        <v>0</v>
      </c>
      <c r="E705" s="63">
        <f>'דוח 132'!G705</f>
        <v>0</v>
      </c>
      <c r="F705" s="63">
        <f>'דוח 132'!F705</f>
        <v>0</v>
      </c>
      <c r="G705" s="63">
        <f>'דוח 132'!E705</f>
        <v>0</v>
      </c>
      <c r="H705" s="63">
        <f>'דוח 132'!D705</f>
        <v>0</v>
      </c>
      <c r="I705" s="63">
        <f>'דוח 132'!C705</f>
        <v>0</v>
      </c>
      <c r="J705" s="63">
        <f>'דוח 132'!B705</f>
        <v>0</v>
      </c>
      <c r="K705" s="63">
        <f>'דוח 132'!A705</f>
        <v>0</v>
      </c>
    </row>
    <row r="706" spans="1:11" x14ac:dyDescent="0.2">
      <c r="A706" s="63">
        <f>'דוח 132'!K706</f>
        <v>12481</v>
      </c>
      <c r="B706" s="63">
        <f>'דוח 132'!J706</f>
        <v>21959</v>
      </c>
      <c r="C706" s="63" t="str">
        <f>'דוח 132'!I706</f>
        <v>הלוואות לעמיתים.</v>
      </c>
      <c r="D706" s="63">
        <f>'דוח 132'!H706</f>
        <v>0</v>
      </c>
      <c r="E706" s="63">
        <f>'דוח 132'!G706</f>
        <v>0</v>
      </c>
      <c r="F706" s="63">
        <f>'דוח 132'!F706</f>
        <v>0</v>
      </c>
      <c r="G706" s="63">
        <f>'דוח 132'!E706</f>
        <v>0</v>
      </c>
      <c r="H706" s="63">
        <f>'דוח 132'!D706</f>
        <v>0</v>
      </c>
      <c r="I706" s="63">
        <f>'דוח 132'!C706</f>
        <v>0</v>
      </c>
      <c r="J706" s="63">
        <f>'דוח 132'!B706</f>
        <v>0</v>
      </c>
      <c r="K706" s="63">
        <f>'דוח 132'!A706</f>
        <v>0</v>
      </c>
    </row>
    <row r="707" spans="1:11" x14ac:dyDescent="0.2">
      <c r="A707" s="63">
        <f>'דוח 132'!K707</f>
        <v>13594</v>
      </c>
      <c r="B707" s="63">
        <f>'דוח 132'!J707</f>
        <v>21959</v>
      </c>
      <c r="C707" s="63" t="str">
        <f>'דוח 132'!I707</f>
        <v>מט"ח וצמוד מט"ח</v>
      </c>
      <c r="D707" s="63">
        <f>'דוח 132'!H707</f>
        <v>0</v>
      </c>
      <c r="E707" s="63">
        <f>'דוח 132'!G707</f>
        <v>0</v>
      </c>
      <c r="F707" s="63">
        <f>'דוח 132'!F707</f>
        <v>0</v>
      </c>
      <c r="G707" s="63">
        <f>'דוח 132'!E707</f>
        <v>0</v>
      </c>
      <c r="H707" s="63">
        <f>'דוח 132'!D707</f>
        <v>0</v>
      </c>
      <c r="I707" s="63">
        <f>'דוח 132'!C707</f>
        <v>0</v>
      </c>
      <c r="J707" s="63">
        <f>'דוח 132'!B707</f>
        <v>0</v>
      </c>
      <c r="K707" s="63">
        <f>'דוח 132'!A707</f>
        <v>0</v>
      </c>
    </row>
    <row r="708" spans="1:11" x14ac:dyDescent="0.2">
      <c r="A708" s="63">
        <f>'דוח 132'!K708</f>
        <v>15609</v>
      </c>
      <c r="B708" s="63">
        <f>'דוח 132'!J708</f>
        <v>21959</v>
      </c>
      <c r="C708" s="63" t="str">
        <f>'דוח 132'!I708</f>
        <v>אג"ח ממשלתי צמוד מט"ח סחיר (1022)</v>
      </c>
      <c r="D708" s="63">
        <f>'דוח 132'!H708</f>
        <v>0</v>
      </c>
      <c r="E708" s="63">
        <f>'דוח 132'!G708</f>
        <v>0</v>
      </c>
      <c r="F708" s="63">
        <f>'דוח 132'!F708</f>
        <v>0</v>
      </c>
      <c r="G708" s="63">
        <f>'דוח 132'!E708</f>
        <v>0</v>
      </c>
      <c r="H708" s="63">
        <f>'דוח 132'!D708</f>
        <v>0</v>
      </c>
      <c r="I708" s="63">
        <f>'דוח 132'!C708</f>
        <v>0</v>
      </c>
      <c r="J708" s="63">
        <f>'דוח 132'!B708</f>
        <v>0</v>
      </c>
      <c r="K708" s="63">
        <f>'דוח 132'!A708</f>
        <v>0</v>
      </c>
    </row>
    <row r="709" spans="1:11" x14ac:dyDescent="0.2">
      <c r="A709" s="63">
        <f>'דוח 132'!K709</f>
        <v>11524</v>
      </c>
      <c r="B709" s="63">
        <f>'דוח 132'!J709</f>
        <v>21959</v>
      </c>
      <c r="C709" s="63" t="str">
        <f>'דוח 132'!I709</f>
        <v xml:space="preserve"> אג"ח קונצרני בחו"ל </v>
      </c>
      <c r="D709" s="63">
        <f>'דוח 132'!H709</f>
        <v>0</v>
      </c>
      <c r="E709" s="63">
        <f>'דוח 132'!G709</f>
        <v>0</v>
      </c>
      <c r="F709" s="63">
        <f>'דוח 132'!F709</f>
        <v>0</v>
      </c>
      <c r="G709" s="63">
        <f>'דוח 132'!E709</f>
        <v>0</v>
      </c>
      <c r="H709" s="63">
        <f>'דוח 132'!D709</f>
        <v>0</v>
      </c>
      <c r="I709" s="63">
        <f>'דוח 132'!C709</f>
        <v>0</v>
      </c>
      <c r="J709" s="63">
        <f>'דוח 132'!B709</f>
        <v>0</v>
      </c>
      <c r="K709" s="63">
        <f>'דוח 132'!A709</f>
        <v>0</v>
      </c>
    </row>
    <row r="710" spans="1:11" x14ac:dyDescent="0.2">
      <c r="A710" s="63">
        <f>'דוח 132'!K710</f>
        <v>15745</v>
      </c>
      <c r="B710" s="63">
        <f>'דוח 132'!J710</f>
        <v>21959</v>
      </c>
      <c r="C710" s="63" t="str">
        <f>'דוח 132'!I710</f>
        <v>סה"כ קונצרני צמוד מט"ח</v>
      </c>
      <c r="D710" s="63">
        <f>'דוח 132'!H710</f>
        <v>0</v>
      </c>
      <c r="E710" s="63">
        <f>'דוח 132'!G710</f>
        <v>0</v>
      </c>
      <c r="F710" s="63">
        <f>'דוח 132'!F710</f>
        <v>0</v>
      </c>
      <c r="G710" s="63">
        <f>'דוח 132'!E710</f>
        <v>0</v>
      </c>
      <c r="H710" s="63">
        <f>'דוח 132'!D710</f>
        <v>0</v>
      </c>
      <c r="I710" s="63">
        <f>'דוח 132'!C710</f>
        <v>0</v>
      </c>
      <c r="J710" s="63">
        <f>'דוח 132'!B710</f>
        <v>0</v>
      </c>
      <c r="K710" s="63">
        <f>'דוח 132'!A710</f>
        <v>0</v>
      </c>
    </row>
    <row r="711" spans="1:11" x14ac:dyDescent="0.2">
      <c r="A711" s="63">
        <f>'דוח 132'!K711</f>
        <v>15545</v>
      </c>
      <c r="B711" s="63">
        <f>'דוח 132'!J711</f>
        <v>21959</v>
      </c>
      <c r="C711" s="63" t="str">
        <f>'דוח 132'!I711</f>
        <v>הלוואה צמוד מט"ח</v>
      </c>
      <c r="D711" s="63">
        <f>'דוח 132'!H711</f>
        <v>0</v>
      </c>
      <c r="E711" s="63">
        <f>'דוח 132'!G711</f>
        <v>0</v>
      </c>
      <c r="F711" s="63">
        <f>'דוח 132'!F711</f>
        <v>0</v>
      </c>
      <c r="G711" s="63">
        <f>'דוח 132'!E711</f>
        <v>0</v>
      </c>
      <c r="H711" s="63">
        <f>'דוח 132'!D711</f>
        <v>0</v>
      </c>
      <c r="I711" s="63">
        <f>'דוח 132'!C711</f>
        <v>0</v>
      </c>
      <c r="J711" s="63">
        <f>'דוח 132'!B711</f>
        <v>0</v>
      </c>
      <c r="K711" s="63">
        <f>'דוח 132'!A711</f>
        <v>0</v>
      </c>
    </row>
    <row r="712" spans="1:11" x14ac:dyDescent="0.2">
      <c r="A712" s="63">
        <f>'דוח 132'!K712</f>
        <v>13595</v>
      </c>
      <c r="B712" s="63">
        <f>'דוח 132'!J712</f>
        <v>21959</v>
      </c>
      <c r="C712" s="63" t="str">
        <f>'דוח 132'!I712</f>
        <v>סה"כ מניות והמירים</v>
      </c>
      <c r="D712" s="63">
        <f>'דוח 132'!H712</f>
        <v>0</v>
      </c>
      <c r="E712" s="63">
        <f>'דוח 132'!G712</f>
        <v>0</v>
      </c>
      <c r="F712" s="63">
        <f>'דוח 132'!F712</f>
        <v>0</v>
      </c>
      <c r="G712" s="63">
        <f>'דוח 132'!E712</f>
        <v>0</v>
      </c>
      <c r="H712" s="63">
        <f>'דוח 132'!D712</f>
        <v>3</v>
      </c>
      <c r="I712" s="63">
        <f>'דוח 132'!C712</f>
        <v>0</v>
      </c>
      <c r="J712" s="63">
        <f>'דוח 132'!B712</f>
        <v>0</v>
      </c>
      <c r="K712" s="63">
        <f>'דוח 132'!A712</f>
        <v>0</v>
      </c>
    </row>
    <row r="713" spans="1:11" x14ac:dyDescent="0.2">
      <c r="A713" s="63">
        <f>'דוח 132'!K713</f>
        <v>15610</v>
      </c>
      <c r="B713" s="63">
        <f>'דוח 132'!J713</f>
        <v>21959</v>
      </c>
      <c r="C713" s="63" t="str">
        <f>'דוח 132'!I713</f>
        <v>נגזרים מתוך מניות והמירים</v>
      </c>
      <c r="D713" s="63">
        <f>'דוח 132'!H713</f>
        <v>0</v>
      </c>
      <c r="E713" s="63">
        <f>'דוח 132'!G713</f>
        <v>0</v>
      </c>
      <c r="F713" s="63">
        <f>'דוח 132'!F713</f>
        <v>0</v>
      </c>
      <c r="G713" s="63">
        <f>'דוח 132'!E713</f>
        <v>0</v>
      </c>
      <c r="H713" s="63">
        <f>'דוח 132'!D713</f>
        <v>0</v>
      </c>
      <c r="I713" s="63">
        <f>'דוח 132'!C713</f>
        <v>0</v>
      </c>
      <c r="J713" s="63">
        <f>'דוח 132'!B713</f>
        <v>0</v>
      </c>
      <c r="K713" s="63">
        <f>'דוח 132'!A713</f>
        <v>0</v>
      </c>
    </row>
    <row r="714" spans="1:11" x14ac:dyDescent="0.2">
      <c r="A714" s="63">
        <f>'דוח 132'!K714</f>
        <v>15611</v>
      </c>
      <c r="B714" s="63">
        <f>'דוח 132'!J714</f>
        <v>21959</v>
      </c>
      <c r="C714" s="63" t="str">
        <f>'דוח 132'!I714</f>
        <v>מניות והמירים בארץ</v>
      </c>
      <c r="D714" s="63">
        <f>'דוח 132'!H714</f>
        <v>0</v>
      </c>
      <c r="E714" s="63">
        <f>'דוח 132'!G714</f>
        <v>0</v>
      </c>
      <c r="F714" s="63">
        <f>'דוח 132'!F714</f>
        <v>0</v>
      </c>
      <c r="G714" s="63">
        <f>'דוח 132'!E714</f>
        <v>0</v>
      </c>
      <c r="H714" s="63">
        <f>'דוח 132'!D714</f>
        <v>0</v>
      </c>
      <c r="I714" s="63">
        <f>'דוח 132'!C714</f>
        <v>0</v>
      </c>
      <c r="J714" s="63">
        <f>'דוח 132'!B714</f>
        <v>0</v>
      </c>
      <c r="K714" s="63">
        <f>'דוח 132'!A714</f>
        <v>0</v>
      </c>
    </row>
    <row r="715" spans="1:11" x14ac:dyDescent="0.2">
      <c r="A715" s="63">
        <f>'דוח 132'!K715</f>
        <v>15608</v>
      </c>
      <c r="B715" s="63">
        <f>'דוח 132'!J715</f>
        <v>21959</v>
      </c>
      <c r="C715" s="63" t="str">
        <f>'דוח 132'!I715</f>
        <v>מניות חו"ל</v>
      </c>
      <c r="D715" s="63">
        <f>'דוח 132'!H715</f>
        <v>0</v>
      </c>
      <c r="E715" s="63">
        <f>'דוח 132'!G715</f>
        <v>0</v>
      </c>
      <c r="F715" s="63">
        <f>'דוח 132'!F715</f>
        <v>0</v>
      </c>
      <c r="G715" s="63">
        <f>'דוח 132'!E715</f>
        <v>0</v>
      </c>
      <c r="H715" s="63">
        <f>'דוח 132'!D715</f>
        <v>0</v>
      </c>
      <c r="I715" s="63">
        <f>'דוח 132'!C715</f>
        <v>0</v>
      </c>
      <c r="J715" s="63">
        <f>'דוח 132'!B715</f>
        <v>0</v>
      </c>
      <c r="K715" s="63">
        <f>'דוח 132'!A715</f>
        <v>0</v>
      </c>
    </row>
    <row r="716" spans="1:11" x14ac:dyDescent="0.2">
      <c r="A716" s="63">
        <f>'דוח 132'!K716</f>
        <v>15584</v>
      </c>
      <c r="B716" s="63">
        <f>'דוח 132'!J716</f>
        <v>21959</v>
      </c>
      <c r="C716" s="63" t="str">
        <f>'דוח 132'!I716</f>
        <v>נכסים אלטרנטיביים</v>
      </c>
      <c r="D716" s="63">
        <f>'דוח 132'!H716</f>
        <v>0</v>
      </c>
      <c r="E716" s="63">
        <f>'דוח 132'!G716</f>
        <v>0</v>
      </c>
      <c r="F716" s="63">
        <f>'דוח 132'!F716</f>
        <v>0</v>
      </c>
      <c r="G716" s="63">
        <f>'דוח 132'!E716</f>
        <v>0</v>
      </c>
      <c r="H716" s="63">
        <f>'דוח 132'!D716</f>
        <v>0</v>
      </c>
      <c r="I716" s="63">
        <f>'דוח 132'!C716</f>
        <v>0</v>
      </c>
      <c r="J716" s="63">
        <f>'דוח 132'!B716</f>
        <v>0</v>
      </c>
      <c r="K716" s="63">
        <f>'דוח 132'!A716</f>
        <v>0</v>
      </c>
    </row>
    <row r="717" spans="1:11" x14ac:dyDescent="0.2">
      <c r="A717" s="63">
        <f>'דוח 132'!K717</f>
        <v>17728</v>
      </c>
      <c r="B717" s="63">
        <f>'דוח 132'!J717</f>
        <v>21959</v>
      </c>
      <c r="C717" s="63" t="str">
        <f>'דוח 132'!I717</f>
        <v>נכסי נדל"ן</v>
      </c>
      <c r="D717" s="63">
        <f>'דוח 132'!H717</f>
        <v>0</v>
      </c>
      <c r="E717" s="63">
        <f>'דוח 132'!G717</f>
        <v>0</v>
      </c>
      <c r="F717" s="63">
        <f>'דוח 132'!F717</f>
        <v>0</v>
      </c>
      <c r="G717" s="63">
        <f>'דוח 132'!E717</f>
        <v>0</v>
      </c>
      <c r="H717" s="63">
        <f>'דוח 132'!D717</f>
        <v>0</v>
      </c>
      <c r="I717" s="63">
        <f>'דוח 132'!C717</f>
        <v>0</v>
      </c>
      <c r="J717" s="63">
        <f>'דוח 132'!B717</f>
        <v>0</v>
      </c>
      <c r="K717" s="63">
        <f>'דוח 132'!A717</f>
        <v>0</v>
      </c>
    </row>
    <row r="718" spans="1:11" x14ac:dyDescent="0.2">
      <c r="A718" s="63">
        <f>'דוח 132'!K718</f>
        <v>15624</v>
      </c>
      <c r="B718" s="63">
        <f>'דוח 132'!J718</f>
        <v>21959</v>
      </c>
      <c r="C718" s="63" t="str">
        <f>'דוח 132'!I718</f>
        <v>נגזרים מתוך חשיפת מט"ח</v>
      </c>
      <c r="D718" s="63">
        <f>'דוח 132'!H718</f>
        <v>0</v>
      </c>
      <c r="E718" s="63">
        <f>'דוח 132'!G718</f>
        <v>0</v>
      </c>
      <c r="F718" s="63">
        <f>'דוח 132'!F718</f>
        <v>0</v>
      </c>
      <c r="G718" s="63">
        <f>'דוח 132'!E718</f>
        <v>0</v>
      </c>
      <c r="H718" s="63">
        <f>'דוח 132'!D718</f>
        <v>0</v>
      </c>
      <c r="I718" s="63">
        <f>'דוח 132'!C718</f>
        <v>0</v>
      </c>
      <c r="J718" s="63">
        <f>'דוח 132'!B718</f>
        <v>0</v>
      </c>
      <c r="K718" s="63">
        <f>'דוח 132'!A718</f>
        <v>0</v>
      </c>
    </row>
    <row r="719" spans="1:11" x14ac:dyDescent="0.2">
      <c r="A719" s="63">
        <f>'דוח 132'!K719</f>
        <v>15644</v>
      </c>
      <c r="B719" s="63">
        <f>'דוח 132'!J719</f>
        <v>21959</v>
      </c>
      <c r="C719" s="63" t="str">
        <f>'דוח 132'!I719</f>
        <v>סה"כ נזילות</v>
      </c>
      <c r="D719" s="63">
        <f>'דוח 132'!H719</f>
        <v>0</v>
      </c>
      <c r="E719" s="63">
        <f>'דוח 132'!G719</f>
        <v>9.0847488319691188</v>
      </c>
      <c r="F719" s="63">
        <f>'דוח 132'!F719</f>
        <v>8.9463960997466092</v>
      </c>
      <c r="G719" s="63">
        <f>'דוח 132'!E719</f>
        <v>1</v>
      </c>
      <c r="H719" s="63">
        <f>'דוח 132'!D719</f>
        <v>10</v>
      </c>
      <c r="I719" s="63">
        <f>'דוח 132'!C719</f>
        <v>0</v>
      </c>
      <c r="J719" s="63">
        <f>'דוח 132'!B719</f>
        <v>0</v>
      </c>
      <c r="K719" s="63">
        <f>'דוח 132'!A719</f>
        <v>0</v>
      </c>
    </row>
    <row r="720" spans="1:11" x14ac:dyDescent="0.2">
      <c r="A720" s="63">
        <f>'דוח 132'!K720</f>
        <v>15704</v>
      </c>
      <c r="B720" s="63">
        <f>'דוח 132'!J720</f>
        <v>21959</v>
      </c>
      <c r="C720" s="63" t="str">
        <f>'דוח 132'!I720</f>
        <v xml:space="preserve">סה"כ קונצרני והלוואות </v>
      </c>
      <c r="D720" s="63">
        <f>'דוח 132'!H720</f>
        <v>0</v>
      </c>
      <c r="E720" s="63">
        <f>'דוח 132'!G720</f>
        <v>0</v>
      </c>
      <c r="F720" s="63">
        <f>'דוח 132'!F720</f>
        <v>0</v>
      </c>
      <c r="G720" s="63">
        <f>'דוח 132'!E720</f>
        <v>0</v>
      </c>
      <c r="H720" s="63">
        <f>'דוח 132'!D720</f>
        <v>0</v>
      </c>
      <c r="I720" s="63">
        <f>'דוח 132'!C720</f>
        <v>0</v>
      </c>
      <c r="J720" s="63">
        <f>'דוח 132'!B720</f>
        <v>0</v>
      </c>
      <c r="K720" s="63">
        <f>'דוח 132'!A720</f>
        <v>0</v>
      </c>
    </row>
    <row r="721" spans="1:11" x14ac:dyDescent="0.2">
      <c r="A721" s="63">
        <f>'דוח 132'!K721</f>
        <v>15749</v>
      </c>
      <c r="B721" s="63">
        <f>'דוח 132'!J721</f>
        <v>21959</v>
      </c>
      <c r="C721" s="63" t="str">
        <f>'דוח 132'!I721</f>
        <v>סה"כ לא סחירים</v>
      </c>
      <c r="D721" s="63">
        <f>'דוח 132'!H721</f>
        <v>10.268844600285099</v>
      </c>
      <c r="E721" s="63">
        <f>'דוח 132'!G721</f>
        <v>80.965176455678602</v>
      </c>
      <c r="F721" s="63">
        <f>'דוח 132'!F721</f>
        <v>81.102688290049599</v>
      </c>
      <c r="G721" s="63">
        <f>'דוח 132'!E721</f>
        <v>0</v>
      </c>
      <c r="H721" s="63">
        <f>'דוח 132'!D721</f>
        <v>0</v>
      </c>
      <c r="I721" s="63">
        <f>'דוח 132'!C721</f>
        <v>0</v>
      </c>
      <c r="J721" s="63">
        <f>'דוח 132'!B721</f>
        <v>0</v>
      </c>
      <c r="K721" s="63">
        <f>'דוח 132'!A721</f>
        <v>0</v>
      </c>
    </row>
    <row r="722" spans="1:11" x14ac:dyDescent="0.2">
      <c r="A722" s="63">
        <f>'דוח 132'!K722</f>
        <v>11258</v>
      </c>
      <c r="B722" s="63">
        <f>'דוח 132'!J722</f>
        <v>21959</v>
      </c>
      <c r="C722" s="63" t="str">
        <f>'דוח 132'!I722</f>
        <v>כל נכסי הקופה</v>
      </c>
      <c r="D722" s="63">
        <f>'דוח 132'!H722</f>
        <v>9.5663858620026705</v>
      </c>
      <c r="E722" s="63">
        <f>'דוח 132'!G722</f>
        <v>100</v>
      </c>
      <c r="F722" s="63">
        <f>'דוח 132'!F722</f>
        <v>100</v>
      </c>
      <c r="G722" s="63">
        <f>'דוח 132'!E722</f>
        <v>0</v>
      </c>
      <c r="H722" s="63">
        <f>'דוח 132'!D722</f>
        <v>0</v>
      </c>
      <c r="I722" s="63">
        <f>'דוח 132'!C722</f>
        <v>0</v>
      </c>
      <c r="J722" s="63">
        <f>'דוח 132'!B722</f>
        <v>0</v>
      </c>
      <c r="K722" s="63">
        <f>'דוח 132'!A722</f>
        <v>0</v>
      </c>
    </row>
    <row r="723" spans="1:11" x14ac:dyDescent="0.2">
      <c r="A723" s="63">
        <f>'דוח 132'!K723</f>
        <v>15705</v>
      </c>
      <c r="B723" s="63">
        <f>'דוח 132'!J723</f>
        <v>21959</v>
      </c>
      <c r="C723" s="63" t="str">
        <f>'דוח 132'!I723</f>
        <v>סה"כ ממשלתי</v>
      </c>
      <c r="D723" s="63">
        <f>'דוח 132'!H723</f>
        <v>10.5063231461792</v>
      </c>
      <c r="E723" s="63">
        <f>'דוח 132'!G723</f>
        <v>90.915251168030906</v>
      </c>
      <c r="F723" s="63">
        <f>'דוח 132'!F723</f>
        <v>91.053603900253393</v>
      </c>
      <c r="G723" s="63">
        <f>'דוח 132'!E723</f>
        <v>90</v>
      </c>
      <c r="H723" s="63">
        <f>'דוח 132'!D723</f>
        <v>100</v>
      </c>
      <c r="I723" s="63">
        <f>'דוח 132'!C723</f>
        <v>0</v>
      </c>
      <c r="J723" s="63">
        <f>'דוח 132'!B723</f>
        <v>0</v>
      </c>
      <c r="K723" s="63">
        <f>'דוח 132'!A723</f>
        <v>0</v>
      </c>
    </row>
    <row r="724" spans="1:11" x14ac:dyDescent="0.2">
      <c r="A724" s="63">
        <f>'דוח 132'!K724</f>
        <v>16144</v>
      </c>
      <c r="B724" s="63">
        <f>'דוח 132'!J724</f>
        <v>21959</v>
      </c>
      <c r="C724" s="63" t="str">
        <f>'דוח 132'!I724</f>
        <v>סך חשיפת מט"ח</v>
      </c>
      <c r="D724" s="63">
        <f>'דוח 132'!H724</f>
        <v>0</v>
      </c>
      <c r="E724" s="63">
        <f>'דוח 132'!G724</f>
        <v>0</v>
      </c>
      <c r="F724" s="63">
        <f>'דוח 132'!F724</f>
        <v>0</v>
      </c>
      <c r="G724" s="63">
        <f>'דוח 132'!E724</f>
        <v>0</v>
      </c>
      <c r="H724" s="63">
        <f>'דוח 132'!D724</f>
        <v>0</v>
      </c>
      <c r="I724" s="63">
        <f>'דוח 132'!C724</f>
        <v>0</v>
      </c>
      <c r="J724" s="63">
        <f>'דוח 132'!B724</f>
        <v>0</v>
      </c>
      <c r="K724" s="63">
        <f>'דוח 132'!A724</f>
        <v>0</v>
      </c>
    </row>
    <row r="725" spans="1:11" x14ac:dyDescent="0.2">
      <c r="A725" s="63">
        <f>'דוח 132'!K725</f>
        <v>12755</v>
      </c>
      <c r="B725" s="63">
        <f>'דוח 132'!J725</f>
        <v>21959</v>
      </c>
      <c r="C725" s="63" t="str">
        <f>'דוח 132'!I725</f>
        <v xml:space="preserve">נזילות מט"ח </v>
      </c>
      <c r="D725" s="63">
        <f>'דוח 132'!H725</f>
        <v>0</v>
      </c>
      <c r="E725" s="63">
        <f>'דוח 132'!G725</f>
        <v>0</v>
      </c>
      <c r="F725" s="63">
        <f>'דוח 132'!F725</f>
        <v>0</v>
      </c>
      <c r="G725" s="63">
        <f>'דוח 132'!E725</f>
        <v>0</v>
      </c>
      <c r="H725" s="63">
        <f>'דוח 132'!D725</f>
        <v>0</v>
      </c>
      <c r="I725" s="63">
        <f>'דוח 132'!C725</f>
        <v>0</v>
      </c>
      <c r="J725" s="63">
        <f>'דוח 132'!B725</f>
        <v>0</v>
      </c>
      <c r="K725" s="63">
        <f>'דוח 132'!A725</f>
        <v>0</v>
      </c>
    </row>
    <row r="726" spans="1:11" x14ac:dyDescent="0.2">
      <c r="A726" s="63">
        <f>'דוח 132'!K726</f>
        <v>12359</v>
      </c>
      <c r="B726" s="63">
        <f>'דוח 132'!J726</f>
        <v>21959</v>
      </c>
      <c r="C726" s="63" t="str">
        <f>'דוח 132'!I726</f>
        <v xml:space="preserve">קונצרני לא סחיר צמוד מדד </v>
      </c>
      <c r="D726" s="63">
        <f>'דוח 132'!H726</f>
        <v>0</v>
      </c>
      <c r="E726" s="63">
        <f>'דוח 132'!G726</f>
        <v>0</v>
      </c>
      <c r="F726" s="63">
        <f>'דוח 132'!F726</f>
        <v>0</v>
      </c>
      <c r="G726" s="63">
        <f>'דוח 132'!E726</f>
        <v>0</v>
      </c>
      <c r="H726" s="63">
        <f>'דוח 132'!D726</f>
        <v>0</v>
      </c>
      <c r="I726" s="63">
        <f>'דוח 132'!C726</f>
        <v>0</v>
      </c>
      <c r="J726" s="63">
        <f>'דוח 132'!B726</f>
        <v>0</v>
      </c>
      <c r="K726" s="63">
        <f>'דוח 132'!A726</f>
        <v>0</v>
      </c>
    </row>
    <row r="727" spans="1:11" x14ac:dyDescent="0.2">
      <c r="A727" s="63">
        <f>'דוח 132'!K727</f>
        <v>0</v>
      </c>
      <c r="B727" s="63">
        <f>'דוח 132'!J727</f>
        <v>0</v>
      </c>
      <c r="C727" s="63">
        <f>'דוח 132'!I727</f>
        <v>0</v>
      </c>
      <c r="D727" s="63">
        <f>'דוח 132'!H727</f>
        <v>0</v>
      </c>
      <c r="E727" s="63">
        <f>'דוח 132'!G727</f>
        <v>0</v>
      </c>
      <c r="F727" s="63">
        <f>'דוח 132'!F727</f>
        <v>0</v>
      </c>
      <c r="G727" s="63">
        <f>'דוח 132'!E727</f>
        <v>0</v>
      </c>
      <c r="H727" s="63">
        <f>'דוח 132'!D727</f>
        <v>0</v>
      </c>
      <c r="I727" s="63">
        <f>'דוח 132'!C727</f>
        <v>0</v>
      </c>
      <c r="J727" s="63">
        <f>'דוח 132'!B727</f>
        <v>0</v>
      </c>
      <c r="K727" s="63">
        <f>'דוח 132'!A727</f>
        <v>0</v>
      </c>
    </row>
    <row r="728" spans="1:11" x14ac:dyDescent="0.2">
      <c r="A728" s="63" t="str">
        <f>'דוח 132'!K728</f>
        <v>קוד קבוצה</v>
      </c>
      <c r="B728" s="63" t="str">
        <f>'דוח 132'!J728</f>
        <v>קוד קופה</v>
      </c>
      <c r="C728" s="63">
        <f>'דוח 132'!I728</f>
        <v>0</v>
      </c>
      <c r="D728" s="63" t="str">
        <f>'דוח 132'!H728</f>
        <v>22424  פנסיה כללי מסלול בסיסי למקבלי קצבה</v>
      </c>
      <c r="E728" s="63">
        <f>'דוח 132'!G728</f>
        <v>0</v>
      </c>
      <c r="F728" s="63">
        <f>'דוח 132'!F728</f>
        <v>0</v>
      </c>
      <c r="G728" s="63">
        <f>'דוח 132'!E728</f>
        <v>0</v>
      </c>
      <c r="H728" s="63">
        <f>'דוח 132'!D728</f>
        <v>0</v>
      </c>
      <c r="I728" s="63">
        <f>'דוח 132'!C728</f>
        <v>0</v>
      </c>
      <c r="J728" s="63">
        <f>'דוח 132'!B728</f>
        <v>0</v>
      </c>
      <c r="K728" s="63">
        <f>'דוח 132'!A728</f>
        <v>0</v>
      </c>
    </row>
    <row r="729" spans="1:11" x14ac:dyDescent="0.2">
      <c r="A729" s="63">
        <f>'דוח 132'!K729</f>
        <v>0</v>
      </c>
      <c r="B729" s="63">
        <f>'דוח 132'!J729</f>
        <v>0</v>
      </c>
      <c r="C729" s="63">
        <f>'דוח 132'!I729</f>
        <v>0</v>
      </c>
      <c r="D729" s="63">
        <f>'דוח 132'!H729</f>
        <v>0</v>
      </c>
      <c r="E729" s="63">
        <f>'דוח 132'!G729</f>
        <v>0</v>
      </c>
      <c r="F729" s="63" t="str">
        <f>'דוח 132'!F729</f>
        <v>שווי קופה באשח  1,064.17</v>
      </c>
      <c r="G729" s="63">
        <f>'דוח 132'!E729</f>
        <v>0</v>
      </c>
      <c r="H729" s="63">
        <f>'דוח 132'!D729</f>
        <v>0</v>
      </c>
      <c r="I729" s="63">
        <f>'דוח 132'!C729</f>
        <v>0</v>
      </c>
      <c r="J729" s="63">
        <f>'דוח 132'!B729</f>
        <v>0</v>
      </c>
      <c r="K729" s="63">
        <f>'דוח 132'!A729</f>
        <v>0</v>
      </c>
    </row>
    <row r="730" spans="1:11" x14ac:dyDescent="0.2">
      <c r="A730" s="63">
        <f>'דוח 132'!K730</f>
        <v>0</v>
      </c>
      <c r="B730" s="63">
        <f>'דוח 132'!J730</f>
        <v>0</v>
      </c>
      <c r="C730" s="63" t="str">
        <f>'דוח 132'!I730</f>
        <v>תאור קבוצה</v>
      </c>
      <c r="D730" s="63" t="str">
        <f>'דוח 132'!H730</f>
        <v>מח"מ</v>
      </c>
      <c r="E730" s="63" t="str">
        <f>'דוח 132'!G730</f>
        <v>חשיפה</v>
      </c>
      <c r="F730" s="63" t="str">
        <f>'דוח 132'!F730</f>
        <v>חשיפה</v>
      </c>
      <c r="G730" s="63">
        <f>'דוח 132'!E730</f>
        <v>0</v>
      </c>
      <c r="H730" s="63" t="str">
        <f>'דוח 132'!D730</f>
        <v>חשיפה</v>
      </c>
      <c r="I730" s="63">
        <f>'דוח 132'!C730</f>
        <v>0</v>
      </c>
      <c r="J730" s="63" t="str">
        <f>'דוח 132'!B730</f>
        <v>מח"מ</v>
      </c>
      <c r="K730" s="63">
        <f>'דוח 132'!A730</f>
        <v>0</v>
      </c>
    </row>
    <row r="731" spans="1:11" x14ac:dyDescent="0.2">
      <c r="A731" s="63">
        <f>'דוח 132'!K731</f>
        <v>0</v>
      </c>
      <c r="B731" s="63">
        <f>'דוח 132'!J731</f>
        <v>0</v>
      </c>
      <c r="C731" s="63">
        <f>'דוח 132'!I731</f>
        <v>0</v>
      </c>
      <c r="D731" s="63">
        <f>'דוח 132'!H731</f>
        <v>0</v>
      </c>
      <c r="E731" s="63" t="str">
        <f>'דוח 132'!G731</f>
        <v>30/12/18</v>
      </c>
      <c r="F731" s="63" t="str">
        <f>'דוח 132'!F731</f>
        <v>31/12/18</v>
      </c>
      <c r="G731" s="63" t="str">
        <f>'דוח 132'!E731</f>
        <v>מינ'</v>
      </c>
      <c r="H731" s="63" t="str">
        <f>'דוח 132'!D731</f>
        <v>מקס'</v>
      </c>
      <c r="I731" s="63" t="str">
        <f>'דוח 132'!C731</f>
        <v>מינ'</v>
      </c>
      <c r="J731" s="63" t="str">
        <f>'דוח 132'!B731</f>
        <v>מקס'</v>
      </c>
      <c r="K731" s="63">
        <f>'דוח 132'!A731</f>
        <v>0</v>
      </c>
    </row>
    <row r="732" spans="1:11" x14ac:dyDescent="0.2">
      <c r="A732" s="63">
        <f>'דוח 132'!K732</f>
        <v>13591</v>
      </c>
      <c r="B732" s="63">
        <f>'דוח 132'!J732</f>
        <v>22424</v>
      </c>
      <c r="C732" s="63" t="str">
        <f>'דוח 132'!I732</f>
        <v xml:space="preserve">צמוד מדד (כולל מיועדות) </v>
      </c>
      <c r="D732" s="63">
        <f>'דוח 132'!H732</f>
        <v>11.561808015384699</v>
      </c>
      <c r="E732" s="63">
        <f>'דוח 132'!G732</f>
        <v>89.466522706563794</v>
      </c>
      <c r="F732" s="63">
        <f>'דוח 132'!F732</f>
        <v>89.8555410743637</v>
      </c>
      <c r="G732" s="63">
        <f>'דוח 132'!E732</f>
        <v>0</v>
      </c>
      <c r="H732" s="63">
        <f>'דוח 132'!D732</f>
        <v>0</v>
      </c>
      <c r="I732" s="63">
        <f>'דוח 132'!C732</f>
        <v>0</v>
      </c>
      <c r="J732" s="63">
        <f>'דוח 132'!B732</f>
        <v>0</v>
      </c>
      <c r="K732" s="63">
        <f>'דוח 132'!A732</f>
        <v>0</v>
      </c>
    </row>
    <row r="733" spans="1:11" x14ac:dyDescent="0.2">
      <c r="A733" s="63">
        <f>'דוח 132'!K733</f>
        <v>19967</v>
      </c>
      <c r="B733" s="63">
        <f>'דוח 132'!J733</f>
        <v>22424</v>
      </c>
      <c r="C733" s="63" t="str">
        <f>'דוח 132'!I733</f>
        <v>צמוד מדד ללא מיועדות</v>
      </c>
      <c r="D733" s="63">
        <f>'דוח 132'!H733</f>
        <v>11.561808015384699</v>
      </c>
      <c r="E733" s="63">
        <f>'דוח 132'!G733</f>
        <v>89.466522706563794</v>
      </c>
      <c r="F733" s="63">
        <f>'דוח 132'!F733</f>
        <v>89.8555410743637</v>
      </c>
      <c r="G733" s="63">
        <f>'דוח 132'!E733</f>
        <v>0</v>
      </c>
      <c r="H733" s="63">
        <f>'דוח 132'!D733</f>
        <v>0</v>
      </c>
      <c r="I733" s="63">
        <f>'דוח 132'!C733</f>
        <v>9</v>
      </c>
      <c r="J733" s="63">
        <f>'דוח 132'!B733</f>
        <v>14</v>
      </c>
      <c r="K733" s="63">
        <f>'דוח 132'!A733</f>
        <v>0</v>
      </c>
    </row>
    <row r="734" spans="1:11" x14ac:dyDescent="0.2">
      <c r="A734" s="63">
        <f>'דוח 132'!K734</f>
        <v>15744</v>
      </c>
      <c r="B734" s="63">
        <f>'דוח 132'!J734</f>
        <v>22424</v>
      </c>
      <c r="C734" s="63" t="str">
        <f>'דוח 132'!I734</f>
        <v xml:space="preserve">סה"כ ממשלתי צמוד מדד כולל מיועדות </v>
      </c>
      <c r="D734" s="63">
        <f>'דוח 132'!H734</f>
        <v>13.5</v>
      </c>
      <c r="E734" s="63">
        <f>'דוח 132'!G734</f>
        <v>72.8055066402747</v>
      </c>
      <c r="F734" s="63">
        <f>'דוח 132'!F734</f>
        <v>73.083786210698307</v>
      </c>
      <c r="G734" s="63">
        <f>'דוח 132'!E734</f>
        <v>0</v>
      </c>
      <c r="H734" s="63">
        <f>'דוח 132'!D734</f>
        <v>0</v>
      </c>
      <c r="I734" s="63">
        <f>'דוח 132'!C734</f>
        <v>0</v>
      </c>
      <c r="J734" s="63">
        <f>'דוח 132'!B734</f>
        <v>0</v>
      </c>
      <c r="K734" s="63">
        <f>'דוח 132'!A734</f>
        <v>0</v>
      </c>
    </row>
    <row r="735" spans="1:11" x14ac:dyDescent="0.2">
      <c r="A735" s="63">
        <f>'דוח 132'!K735</f>
        <v>13462</v>
      </c>
      <c r="B735" s="63">
        <f>'דוח 132'!J735</f>
        <v>22424</v>
      </c>
      <c r="C735" s="63" t="str">
        <f>'דוח 132'!I735</f>
        <v xml:space="preserve">קונצרני סחיר צמוד מדד </v>
      </c>
      <c r="D735" s="63">
        <f>'דוח 132'!H735</f>
        <v>3.1160365507783698</v>
      </c>
      <c r="E735" s="63">
        <f>'דוח 132'!G735</f>
        <v>16.6610160662891</v>
      </c>
      <c r="F735" s="63">
        <f>'דוח 132'!F735</f>
        <v>16.7717548636654</v>
      </c>
      <c r="G735" s="63">
        <f>'דוח 132'!E735</f>
        <v>0</v>
      </c>
      <c r="H735" s="63">
        <f>'דוח 132'!D735</f>
        <v>0</v>
      </c>
      <c r="I735" s="63">
        <f>'דוח 132'!C735</f>
        <v>0</v>
      </c>
      <c r="J735" s="63">
        <f>'דוח 132'!B735</f>
        <v>0</v>
      </c>
      <c r="K735" s="63">
        <f>'דוח 132'!A735</f>
        <v>0</v>
      </c>
    </row>
    <row r="736" spans="1:11" x14ac:dyDescent="0.2">
      <c r="A736" s="63">
        <f>'דוח 132'!K736</f>
        <v>15544</v>
      </c>
      <c r="B736" s="63">
        <f>'דוח 132'!J736</f>
        <v>22424</v>
      </c>
      <c r="C736" s="63" t="str">
        <f>'דוח 132'!I736</f>
        <v>הלוואה צמוד מדד</v>
      </c>
      <c r="D736" s="63">
        <f>'דוח 132'!H736</f>
        <v>0</v>
      </c>
      <c r="E736" s="63">
        <f>'דוח 132'!G736</f>
        <v>0</v>
      </c>
      <c r="F736" s="63">
        <f>'דוח 132'!F736</f>
        <v>0</v>
      </c>
      <c r="G736" s="63">
        <f>'דוח 132'!E736</f>
        <v>0</v>
      </c>
      <c r="H736" s="63">
        <f>'דוח 132'!D736</f>
        <v>0</v>
      </c>
      <c r="I736" s="63">
        <f>'דוח 132'!C736</f>
        <v>0</v>
      </c>
      <c r="J736" s="63">
        <f>'דוח 132'!B736</f>
        <v>0</v>
      </c>
      <c r="K736" s="63">
        <f>'דוח 132'!A736</f>
        <v>0</v>
      </c>
    </row>
    <row r="737" spans="1:11" x14ac:dyDescent="0.2">
      <c r="A737" s="63">
        <f>'דוח 132'!K737</f>
        <v>12978</v>
      </c>
      <c r="B737" s="63">
        <f>'דוח 132'!J737</f>
        <v>22424</v>
      </c>
      <c r="C737" s="63" t="str">
        <f>'דוח 132'!I737</f>
        <v xml:space="preserve">פקדונות לא סחירים </v>
      </c>
      <c r="D737" s="63">
        <f>'דוח 132'!H737</f>
        <v>0</v>
      </c>
      <c r="E737" s="63">
        <f>'דוח 132'!G737</f>
        <v>0</v>
      </c>
      <c r="F737" s="63">
        <f>'דוח 132'!F737</f>
        <v>0</v>
      </c>
      <c r="G737" s="63">
        <f>'דוח 132'!E737</f>
        <v>0</v>
      </c>
      <c r="H737" s="63">
        <f>'דוח 132'!D737</f>
        <v>0</v>
      </c>
      <c r="I737" s="63">
        <f>'דוח 132'!C737</f>
        <v>0</v>
      </c>
      <c r="J737" s="63">
        <f>'דוח 132'!B737</f>
        <v>0</v>
      </c>
      <c r="K737" s="63">
        <f>'דוח 132'!A737</f>
        <v>0</v>
      </c>
    </row>
    <row r="738" spans="1:11" x14ac:dyDescent="0.2">
      <c r="A738" s="63">
        <f>'דוח 132'!K738</f>
        <v>17726</v>
      </c>
      <c r="B738" s="63">
        <f>'דוח 132'!J738</f>
        <v>22424</v>
      </c>
      <c r="C738" s="63" t="str">
        <f>'דוח 132'!I738</f>
        <v>לא צמוד כולל נזילות</v>
      </c>
      <c r="D738" s="63">
        <f>'דוח 132'!H738</f>
        <v>9.5411637476060491</v>
      </c>
      <c r="E738" s="63">
        <f>'דוח 132'!G738</f>
        <v>10.533477293436199</v>
      </c>
      <c r="F738" s="63">
        <f>'דוח 132'!F738</f>
        <v>10.1444589256363</v>
      </c>
      <c r="G738" s="63">
        <f>'דוח 132'!E738</f>
        <v>0</v>
      </c>
      <c r="H738" s="63">
        <f>'דוח 132'!D738</f>
        <v>0</v>
      </c>
      <c r="I738" s="63">
        <f>'דוח 132'!C738</f>
        <v>6</v>
      </c>
      <c r="J738" s="63">
        <f>'דוח 132'!B738</f>
        <v>10</v>
      </c>
      <c r="K738" s="63">
        <f>'דוח 132'!A738</f>
        <v>0</v>
      </c>
    </row>
    <row r="739" spans="1:11" x14ac:dyDescent="0.2">
      <c r="A739" s="63">
        <f>'דוח 132'!K739</f>
        <v>17727</v>
      </c>
      <c r="B739" s="63">
        <f>'דוח 132'!J739</f>
        <v>22424</v>
      </c>
      <c r="C739" s="63" t="str">
        <f>'דוח 132'!I739</f>
        <v>עו"ש ש"ח</v>
      </c>
      <c r="D739" s="63">
        <f>'דוח 132'!H739</f>
        <v>0</v>
      </c>
      <c r="E739" s="63">
        <f>'דוח 132'!G739</f>
        <v>1.64290801027552</v>
      </c>
      <c r="F739" s="63">
        <f>'דוח 132'!F739</f>
        <v>1.2119317971133199</v>
      </c>
      <c r="G739" s="63">
        <f>'דוח 132'!E739</f>
        <v>0</v>
      </c>
      <c r="H739" s="63">
        <f>'דוח 132'!D739</f>
        <v>0</v>
      </c>
      <c r="I739" s="63">
        <f>'דוח 132'!C739</f>
        <v>0</v>
      </c>
      <c r="J739" s="63">
        <f>'דוח 132'!B739</f>
        <v>0</v>
      </c>
      <c r="K739" s="63">
        <f>'דוח 132'!A739</f>
        <v>0</v>
      </c>
    </row>
    <row r="740" spans="1:11" x14ac:dyDescent="0.2">
      <c r="A740" s="63">
        <f>'דוח 132'!K740</f>
        <v>13592</v>
      </c>
      <c r="B740" s="63">
        <f>'דוח 132'!J740</f>
        <v>22424</v>
      </c>
      <c r="C740" s="63" t="str">
        <f>'דוח 132'!I740</f>
        <v xml:space="preserve">לא צמוד - לא כולל נזילות </v>
      </c>
      <c r="D740" s="63">
        <f>'דוח 132'!H740</f>
        <v>10.835673079714899</v>
      </c>
      <c r="E740" s="63">
        <f>'דוח 132'!G740</f>
        <v>8.8905692831606586</v>
      </c>
      <c r="F740" s="63">
        <f>'דוח 132'!F740</f>
        <v>8.9325271285229917</v>
      </c>
      <c r="G740" s="63">
        <f>'דוח 132'!E740</f>
        <v>0</v>
      </c>
      <c r="H740" s="63">
        <f>'דוח 132'!D740</f>
        <v>0</v>
      </c>
      <c r="I740" s="63">
        <f>'דוח 132'!C740</f>
        <v>0</v>
      </c>
      <c r="J740" s="63">
        <f>'דוח 132'!B740</f>
        <v>0</v>
      </c>
      <c r="K740" s="63">
        <f>'דוח 132'!A740</f>
        <v>0</v>
      </c>
    </row>
    <row r="741" spans="1:11" x14ac:dyDescent="0.2">
      <c r="A741" s="63">
        <f>'דוח 132'!K741</f>
        <v>11566</v>
      </c>
      <c r="B741" s="63">
        <f>'דוח 132'!J741</f>
        <v>22424</v>
      </c>
      <c r="C741" s="63" t="str">
        <f>'דוח 132'!I741</f>
        <v>מק"מ</v>
      </c>
      <c r="D741" s="63">
        <f>'דוח 132'!H741</f>
        <v>0</v>
      </c>
      <c r="E741" s="63">
        <f>'דוח 132'!G741</f>
        <v>0</v>
      </c>
      <c r="F741" s="63">
        <f>'דוח 132'!F741</f>
        <v>0</v>
      </c>
      <c r="G741" s="63">
        <f>'דוח 132'!E741</f>
        <v>0</v>
      </c>
      <c r="H741" s="63">
        <f>'דוח 132'!D741</f>
        <v>0</v>
      </c>
      <c r="I741" s="63">
        <f>'דוח 132'!C741</f>
        <v>0</v>
      </c>
      <c r="J741" s="63">
        <f>'דוח 132'!B741</f>
        <v>0</v>
      </c>
      <c r="K741" s="63">
        <f>'דוח 132'!A741</f>
        <v>0</v>
      </c>
    </row>
    <row r="742" spans="1:11" x14ac:dyDescent="0.2">
      <c r="A742" s="63">
        <f>'דוח 132'!K742</f>
        <v>13419</v>
      </c>
      <c r="B742" s="63">
        <f>'דוח 132'!J742</f>
        <v>22424</v>
      </c>
      <c r="C742" s="63" t="str">
        <f>'דוח 132'!I742</f>
        <v>ממשלתי  לא צמוד (שחר)</v>
      </c>
      <c r="D742" s="63">
        <f>'דוח 132'!H742</f>
        <v>12.153903601040298</v>
      </c>
      <c r="E742" s="63">
        <f>'דוח 132'!G742</f>
        <v>7.3244069546941502</v>
      </c>
      <c r="F742" s="63">
        <f>'דוח 132'!F742</f>
        <v>7.3528795155794802</v>
      </c>
      <c r="G742" s="63">
        <f>'דוח 132'!E742</f>
        <v>0</v>
      </c>
      <c r="H742" s="63">
        <f>'דוח 132'!D742</f>
        <v>0</v>
      </c>
      <c r="I742" s="63">
        <f>'דוח 132'!C742</f>
        <v>0</v>
      </c>
      <c r="J742" s="63">
        <f>'דוח 132'!B742</f>
        <v>0</v>
      </c>
      <c r="K742" s="63">
        <f>'דוח 132'!A742</f>
        <v>0</v>
      </c>
    </row>
    <row r="743" spans="1:11" x14ac:dyDescent="0.2">
      <c r="A743" s="63">
        <f>'דוח 132'!K743</f>
        <v>11568</v>
      </c>
      <c r="B743" s="63">
        <f>'דוח 132'!J743</f>
        <v>22424</v>
      </c>
      <c r="C743" s="63" t="str">
        <f>'דוח 132'!I743</f>
        <v>אג"ח ממשלתי לא צמוד ריבית משתנה-"גילון"</v>
      </c>
      <c r="D743" s="63">
        <f>'דוח 132'!H743</f>
        <v>0</v>
      </c>
      <c r="E743" s="63">
        <f>'דוח 132'!G743</f>
        <v>0</v>
      </c>
      <c r="F743" s="63">
        <f>'דוח 132'!F743</f>
        <v>0</v>
      </c>
      <c r="G743" s="63">
        <f>'דוח 132'!E743</f>
        <v>0</v>
      </c>
      <c r="H743" s="63">
        <f>'דוח 132'!D743</f>
        <v>0</v>
      </c>
      <c r="I743" s="63">
        <f>'דוח 132'!C743</f>
        <v>0</v>
      </c>
      <c r="J743" s="63">
        <f>'דוח 132'!B743</f>
        <v>0</v>
      </c>
      <c r="K743" s="63">
        <f>'דוח 132'!A743</f>
        <v>0</v>
      </c>
    </row>
    <row r="744" spans="1:11" x14ac:dyDescent="0.2">
      <c r="A744" s="63">
        <f>'דוח 132'!K744</f>
        <v>12479</v>
      </c>
      <c r="B744" s="63">
        <f>'דוח 132'!J744</f>
        <v>22424</v>
      </c>
      <c r="C744" s="63" t="str">
        <f>'דוח 132'!I744</f>
        <v>קונצרני ריבית קבועה</v>
      </c>
      <c r="D744" s="63">
        <f>'דוח 132'!H744</f>
        <v>4.6996272188257899</v>
      </c>
      <c r="E744" s="63">
        <f>'דוח 132'!G744</f>
        <v>1.5661623284665098</v>
      </c>
      <c r="F744" s="63">
        <f>'דוח 132'!F744</f>
        <v>1.57964761294351</v>
      </c>
      <c r="G744" s="63">
        <f>'דוח 132'!E744</f>
        <v>0</v>
      </c>
      <c r="H744" s="63">
        <f>'דוח 132'!D744</f>
        <v>0</v>
      </c>
      <c r="I744" s="63">
        <f>'דוח 132'!C744</f>
        <v>0</v>
      </c>
      <c r="J744" s="63">
        <f>'דוח 132'!B744</f>
        <v>0</v>
      </c>
      <c r="K744" s="63">
        <f>'דוח 132'!A744</f>
        <v>0</v>
      </c>
    </row>
    <row r="745" spans="1:11" x14ac:dyDescent="0.2">
      <c r="A745" s="63">
        <f>'דוח 132'!K745</f>
        <v>12480</v>
      </c>
      <c r="B745" s="63">
        <f>'דוח 132'!J745</f>
        <v>22424</v>
      </c>
      <c r="C745" s="63" t="str">
        <f>'דוח 132'!I745</f>
        <v>קונצרני ריבית משתנה</v>
      </c>
      <c r="D745" s="63">
        <f>'דוח 132'!H745</f>
        <v>0</v>
      </c>
      <c r="E745" s="63">
        <f>'דוח 132'!G745</f>
        <v>0</v>
      </c>
      <c r="F745" s="63">
        <f>'דוח 132'!F745</f>
        <v>0</v>
      </c>
      <c r="G745" s="63">
        <f>'דוח 132'!E745</f>
        <v>0</v>
      </c>
      <c r="H745" s="63">
        <f>'דוח 132'!D745</f>
        <v>0</v>
      </c>
      <c r="I745" s="63">
        <f>'דוח 132'!C745</f>
        <v>0</v>
      </c>
      <c r="J745" s="63">
        <f>'דוח 132'!B745</f>
        <v>0</v>
      </c>
      <c r="K745" s="63">
        <f>'דוח 132'!A745</f>
        <v>0</v>
      </c>
    </row>
    <row r="746" spans="1:11" x14ac:dyDescent="0.2">
      <c r="A746" s="63">
        <f>'דוח 132'!K746</f>
        <v>11578</v>
      </c>
      <c r="B746" s="63">
        <f>'דוח 132'!J746</f>
        <v>22424</v>
      </c>
      <c r="C746" s="63" t="str">
        <f>'דוח 132'!I746</f>
        <v>אג"ח לא צמוד לא סחיר (ללא עמיתים)</v>
      </c>
      <c r="D746" s="63">
        <f>'דוח 132'!H746</f>
        <v>0</v>
      </c>
      <c r="E746" s="63">
        <f>'דוח 132'!G746</f>
        <v>0</v>
      </c>
      <c r="F746" s="63">
        <f>'דוח 132'!F746</f>
        <v>0</v>
      </c>
      <c r="G746" s="63">
        <f>'דוח 132'!E746</f>
        <v>0</v>
      </c>
      <c r="H746" s="63">
        <f>'דוח 132'!D746</f>
        <v>0</v>
      </c>
      <c r="I746" s="63">
        <f>'דוח 132'!C746</f>
        <v>0</v>
      </c>
      <c r="J746" s="63">
        <f>'דוח 132'!B746</f>
        <v>0</v>
      </c>
      <c r="K746" s="63">
        <f>'דוח 132'!A746</f>
        <v>0</v>
      </c>
    </row>
    <row r="747" spans="1:11" x14ac:dyDescent="0.2">
      <c r="A747" s="63">
        <f>'דוח 132'!K747</f>
        <v>12497</v>
      </c>
      <c r="B747" s="63">
        <f>'דוח 132'!J747</f>
        <v>22424</v>
      </c>
      <c r="C747" s="63" t="str">
        <f>'דוח 132'!I747</f>
        <v>קונצרני לא סחיר ריבית משתנה (נע"מים)</v>
      </c>
      <c r="D747" s="63">
        <f>'דוח 132'!H747</f>
        <v>0</v>
      </c>
      <c r="E747" s="63">
        <f>'דוח 132'!G747</f>
        <v>0</v>
      </c>
      <c r="F747" s="63">
        <f>'דוח 132'!F747</f>
        <v>0</v>
      </c>
      <c r="G747" s="63">
        <f>'דוח 132'!E747</f>
        <v>0</v>
      </c>
      <c r="H747" s="63">
        <f>'דוח 132'!D747</f>
        <v>0</v>
      </c>
      <c r="I747" s="63">
        <f>'דוח 132'!C747</f>
        <v>0</v>
      </c>
      <c r="J747" s="63">
        <f>'דוח 132'!B747</f>
        <v>0</v>
      </c>
      <c r="K747" s="63">
        <f>'דוח 132'!A747</f>
        <v>0</v>
      </c>
    </row>
    <row r="748" spans="1:11" x14ac:dyDescent="0.2">
      <c r="A748" s="63">
        <f>'דוח 132'!K748</f>
        <v>15546</v>
      </c>
      <c r="B748" s="63">
        <f>'דוח 132'!J748</f>
        <v>22424</v>
      </c>
      <c r="C748" s="63" t="str">
        <f>'דוח 132'!I748</f>
        <v>הלוואה לא צמוד</v>
      </c>
      <c r="D748" s="63">
        <f>'דוח 132'!H748</f>
        <v>0</v>
      </c>
      <c r="E748" s="63">
        <f>'דוח 132'!G748</f>
        <v>0</v>
      </c>
      <c r="F748" s="63">
        <f>'דוח 132'!F748</f>
        <v>0</v>
      </c>
      <c r="G748" s="63">
        <f>'דוח 132'!E748</f>
        <v>0</v>
      </c>
      <c r="H748" s="63">
        <f>'דוח 132'!D748</f>
        <v>0</v>
      </c>
      <c r="I748" s="63">
        <f>'דוח 132'!C748</f>
        <v>0</v>
      </c>
      <c r="J748" s="63">
        <f>'דוח 132'!B748</f>
        <v>0</v>
      </c>
      <c r="K748" s="63">
        <f>'דוח 132'!A748</f>
        <v>0</v>
      </c>
    </row>
    <row r="749" spans="1:11" x14ac:dyDescent="0.2">
      <c r="A749" s="63">
        <f>'דוח 132'!K749</f>
        <v>12481</v>
      </c>
      <c r="B749" s="63">
        <f>'דוח 132'!J749</f>
        <v>22424</v>
      </c>
      <c r="C749" s="63" t="str">
        <f>'דוח 132'!I749</f>
        <v>הלוואות לעמיתים.</v>
      </c>
      <c r="D749" s="63">
        <f>'דוח 132'!H749</f>
        <v>0</v>
      </c>
      <c r="E749" s="63">
        <f>'דוח 132'!G749</f>
        <v>0</v>
      </c>
      <c r="F749" s="63">
        <f>'דוח 132'!F749</f>
        <v>0</v>
      </c>
      <c r="G749" s="63">
        <f>'דוח 132'!E749</f>
        <v>0</v>
      </c>
      <c r="H749" s="63">
        <f>'דוח 132'!D749</f>
        <v>0</v>
      </c>
      <c r="I749" s="63">
        <f>'דוח 132'!C749</f>
        <v>0</v>
      </c>
      <c r="J749" s="63">
        <f>'דוח 132'!B749</f>
        <v>0</v>
      </c>
      <c r="K749" s="63">
        <f>'דוח 132'!A749</f>
        <v>0</v>
      </c>
    </row>
    <row r="750" spans="1:11" x14ac:dyDescent="0.2">
      <c r="A750" s="63">
        <f>'דוח 132'!K750</f>
        <v>13594</v>
      </c>
      <c r="B750" s="63">
        <f>'דוח 132'!J750</f>
        <v>22424</v>
      </c>
      <c r="C750" s="63" t="str">
        <f>'דוח 132'!I750</f>
        <v>מט"ח וצמוד מט"ח</v>
      </c>
      <c r="D750" s="63">
        <f>'דוח 132'!H750</f>
        <v>0</v>
      </c>
      <c r="E750" s="63">
        <f>'דוח 132'!G750</f>
        <v>0</v>
      </c>
      <c r="F750" s="63">
        <f>'דוח 132'!F750</f>
        <v>0</v>
      </c>
      <c r="G750" s="63">
        <f>'דוח 132'!E750</f>
        <v>0</v>
      </c>
      <c r="H750" s="63">
        <f>'דוח 132'!D750</f>
        <v>0</v>
      </c>
      <c r="I750" s="63">
        <f>'דוח 132'!C750</f>
        <v>0</v>
      </c>
      <c r="J750" s="63">
        <f>'דוח 132'!B750</f>
        <v>0</v>
      </c>
      <c r="K750" s="63">
        <f>'דוח 132'!A750</f>
        <v>0</v>
      </c>
    </row>
    <row r="751" spans="1:11" x14ac:dyDescent="0.2">
      <c r="A751" s="63">
        <f>'דוח 132'!K751</f>
        <v>15609</v>
      </c>
      <c r="B751" s="63">
        <f>'דוח 132'!J751</f>
        <v>22424</v>
      </c>
      <c r="C751" s="63" t="str">
        <f>'דוח 132'!I751</f>
        <v>אג"ח ממשלתי צמוד מט"ח סחיר (1022)</v>
      </c>
      <c r="D751" s="63">
        <f>'דוח 132'!H751</f>
        <v>0</v>
      </c>
      <c r="E751" s="63">
        <f>'דוח 132'!G751</f>
        <v>0</v>
      </c>
      <c r="F751" s="63">
        <f>'דוח 132'!F751</f>
        <v>0</v>
      </c>
      <c r="G751" s="63">
        <f>'דוח 132'!E751</f>
        <v>0</v>
      </c>
      <c r="H751" s="63">
        <f>'דוח 132'!D751</f>
        <v>0</v>
      </c>
      <c r="I751" s="63">
        <f>'דוח 132'!C751</f>
        <v>0</v>
      </c>
      <c r="J751" s="63">
        <f>'דוח 132'!B751</f>
        <v>0</v>
      </c>
      <c r="K751" s="63">
        <f>'דוח 132'!A751</f>
        <v>0</v>
      </c>
    </row>
    <row r="752" spans="1:11" x14ac:dyDescent="0.2">
      <c r="A752" s="63">
        <f>'דוח 132'!K752</f>
        <v>11524</v>
      </c>
      <c r="B752" s="63">
        <f>'דוח 132'!J752</f>
        <v>22424</v>
      </c>
      <c r="C752" s="63" t="str">
        <f>'דוח 132'!I752</f>
        <v xml:space="preserve"> אג"ח קונצרני בחו"ל </v>
      </c>
      <c r="D752" s="63">
        <f>'דוח 132'!H752</f>
        <v>0</v>
      </c>
      <c r="E752" s="63">
        <f>'דוח 132'!G752</f>
        <v>0</v>
      </c>
      <c r="F752" s="63">
        <f>'דוח 132'!F752</f>
        <v>0</v>
      </c>
      <c r="G752" s="63">
        <f>'דוח 132'!E752</f>
        <v>0</v>
      </c>
      <c r="H752" s="63">
        <f>'דוח 132'!D752</f>
        <v>0</v>
      </c>
      <c r="I752" s="63">
        <f>'דוח 132'!C752</f>
        <v>0</v>
      </c>
      <c r="J752" s="63">
        <f>'דוח 132'!B752</f>
        <v>0</v>
      </c>
      <c r="K752" s="63">
        <f>'דוח 132'!A752</f>
        <v>0</v>
      </c>
    </row>
    <row r="753" spans="1:11" x14ac:dyDescent="0.2">
      <c r="A753" s="63">
        <f>'דוח 132'!K753</f>
        <v>15745</v>
      </c>
      <c r="B753" s="63">
        <f>'דוח 132'!J753</f>
        <v>22424</v>
      </c>
      <c r="C753" s="63" t="str">
        <f>'דוח 132'!I753</f>
        <v>סה"כ קונצרני צמוד מט"ח</v>
      </c>
      <c r="D753" s="63">
        <f>'דוח 132'!H753</f>
        <v>0</v>
      </c>
      <c r="E753" s="63">
        <f>'דוח 132'!G753</f>
        <v>0</v>
      </c>
      <c r="F753" s="63">
        <f>'דוח 132'!F753</f>
        <v>0</v>
      </c>
      <c r="G753" s="63">
        <f>'דוח 132'!E753</f>
        <v>0</v>
      </c>
      <c r="H753" s="63">
        <f>'דוח 132'!D753</f>
        <v>0</v>
      </c>
      <c r="I753" s="63">
        <f>'דוח 132'!C753</f>
        <v>0</v>
      </c>
      <c r="J753" s="63">
        <f>'דוח 132'!B753</f>
        <v>0</v>
      </c>
      <c r="K753" s="63">
        <f>'דוח 132'!A753</f>
        <v>0</v>
      </c>
    </row>
    <row r="754" spans="1:11" x14ac:dyDescent="0.2">
      <c r="A754" s="63">
        <f>'דוח 132'!K754</f>
        <v>15545</v>
      </c>
      <c r="B754" s="63">
        <f>'דוח 132'!J754</f>
        <v>22424</v>
      </c>
      <c r="C754" s="63" t="str">
        <f>'דוח 132'!I754</f>
        <v>הלוואה צמוד מט"ח</v>
      </c>
      <c r="D754" s="63">
        <f>'דוח 132'!H754</f>
        <v>0</v>
      </c>
      <c r="E754" s="63">
        <f>'דוח 132'!G754</f>
        <v>0</v>
      </c>
      <c r="F754" s="63">
        <f>'דוח 132'!F754</f>
        <v>0</v>
      </c>
      <c r="G754" s="63">
        <f>'דוח 132'!E754</f>
        <v>0</v>
      </c>
      <c r="H754" s="63">
        <f>'דוח 132'!D754</f>
        <v>0</v>
      </c>
      <c r="I754" s="63">
        <f>'דוח 132'!C754</f>
        <v>0</v>
      </c>
      <c r="J754" s="63">
        <f>'דוח 132'!B754</f>
        <v>0</v>
      </c>
      <c r="K754" s="63">
        <f>'דוח 132'!A754</f>
        <v>0</v>
      </c>
    </row>
    <row r="755" spans="1:11" x14ac:dyDescent="0.2">
      <c r="A755" s="63">
        <f>'דוח 132'!K755</f>
        <v>13595</v>
      </c>
      <c r="B755" s="63">
        <f>'דוח 132'!J755</f>
        <v>22424</v>
      </c>
      <c r="C755" s="63" t="str">
        <f>'דוח 132'!I755</f>
        <v>סה"כ מניות והמירים</v>
      </c>
      <c r="D755" s="63">
        <f>'דוח 132'!H755</f>
        <v>0</v>
      </c>
      <c r="E755" s="63">
        <f>'דוח 132'!G755</f>
        <v>0</v>
      </c>
      <c r="F755" s="63">
        <f>'דוח 132'!F755</f>
        <v>0</v>
      </c>
      <c r="G755" s="63">
        <f>'דוח 132'!E755</f>
        <v>0</v>
      </c>
      <c r="H755" s="63">
        <f>'דוח 132'!D755</f>
        <v>3</v>
      </c>
      <c r="I755" s="63">
        <f>'דוח 132'!C755</f>
        <v>0</v>
      </c>
      <c r="J755" s="63">
        <f>'דוח 132'!B755</f>
        <v>0</v>
      </c>
      <c r="K755" s="63">
        <f>'דוח 132'!A755</f>
        <v>0</v>
      </c>
    </row>
    <row r="756" spans="1:11" x14ac:dyDescent="0.2">
      <c r="A756" s="63">
        <f>'דוח 132'!K756</f>
        <v>15610</v>
      </c>
      <c r="B756" s="63">
        <f>'דוח 132'!J756</f>
        <v>22424</v>
      </c>
      <c r="C756" s="63" t="str">
        <f>'דוח 132'!I756</f>
        <v>נגזרים מתוך מניות והמירים</v>
      </c>
      <c r="D756" s="63">
        <f>'דוח 132'!H756</f>
        <v>0</v>
      </c>
      <c r="E756" s="63">
        <f>'דוח 132'!G756</f>
        <v>0</v>
      </c>
      <c r="F756" s="63">
        <f>'דוח 132'!F756</f>
        <v>0</v>
      </c>
      <c r="G756" s="63">
        <f>'דוח 132'!E756</f>
        <v>0</v>
      </c>
      <c r="H756" s="63">
        <f>'דוח 132'!D756</f>
        <v>0</v>
      </c>
      <c r="I756" s="63">
        <f>'דוח 132'!C756</f>
        <v>0</v>
      </c>
      <c r="J756" s="63">
        <f>'דוח 132'!B756</f>
        <v>0</v>
      </c>
      <c r="K756" s="63">
        <f>'דוח 132'!A756</f>
        <v>0</v>
      </c>
    </row>
    <row r="757" spans="1:11" x14ac:dyDescent="0.2">
      <c r="A757" s="63">
        <f>'דוח 132'!K757</f>
        <v>15611</v>
      </c>
      <c r="B757" s="63">
        <f>'דוח 132'!J757</f>
        <v>22424</v>
      </c>
      <c r="C757" s="63" t="str">
        <f>'דוח 132'!I757</f>
        <v>מניות והמירים בארץ</v>
      </c>
      <c r="D757" s="63">
        <f>'דוח 132'!H757</f>
        <v>0</v>
      </c>
      <c r="E757" s="63">
        <f>'דוח 132'!G757</f>
        <v>0</v>
      </c>
      <c r="F757" s="63">
        <f>'דוח 132'!F757</f>
        <v>0</v>
      </c>
      <c r="G757" s="63">
        <f>'דוח 132'!E757</f>
        <v>0</v>
      </c>
      <c r="H757" s="63">
        <f>'דוח 132'!D757</f>
        <v>0</v>
      </c>
      <c r="I757" s="63">
        <f>'דוח 132'!C757</f>
        <v>0</v>
      </c>
      <c r="J757" s="63">
        <f>'דוח 132'!B757</f>
        <v>0</v>
      </c>
      <c r="K757" s="63">
        <f>'דוח 132'!A757</f>
        <v>0</v>
      </c>
    </row>
    <row r="758" spans="1:11" x14ac:dyDescent="0.2">
      <c r="A758" s="63">
        <f>'דוח 132'!K758</f>
        <v>15608</v>
      </c>
      <c r="B758" s="63">
        <f>'דוח 132'!J758</f>
        <v>22424</v>
      </c>
      <c r="C758" s="63" t="str">
        <f>'דוח 132'!I758</f>
        <v>מניות חו"ל</v>
      </c>
      <c r="D758" s="63">
        <f>'דוח 132'!H758</f>
        <v>0</v>
      </c>
      <c r="E758" s="63">
        <f>'דוח 132'!G758</f>
        <v>0</v>
      </c>
      <c r="F758" s="63">
        <f>'דוח 132'!F758</f>
        <v>0</v>
      </c>
      <c r="G758" s="63">
        <f>'דוח 132'!E758</f>
        <v>0</v>
      </c>
      <c r="H758" s="63">
        <f>'דוח 132'!D758</f>
        <v>0</v>
      </c>
      <c r="I758" s="63">
        <f>'דוח 132'!C758</f>
        <v>0</v>
      </c>
      <c r="J758" s="63">
        <f>'דוח 132'!B758</f>
        <v>0</v>
      </c>
      <c r="K758" s="63">
        <f>'דוח 132'!A758</f>
        <v>0</v>
      </c>
    </row>
    <row r="759" spans="1:11" x14ac:dyDescent="0.2">
      <c r="A759" s="63">
        <f>'דוח 132'!K759</f>
        <v>15584</v>
      </c>
      <c r="B759" s="63">
        <f>'דוח 132'!J759</f>
        <v>22424</v>
      </c>
      <c r="C759" s="63" t="str">
        <f>'דוח 132'!I759</f>
        <v>נכסים אלטרנטיביים</v>
      </c>
      <c r="D759" s="63">
        <f>'דוח 132'!H759</f>
        <v>0</v>
      </c>
      <c r="E759" s="63">
        <f>'דוח 132'!G759</f>
        <v>0</v>
      </c>
      <c r="F759" s="63">
        <f>'דוח 132'!F759</f>
        <v>0</v>
      </c>
      <c r="G759" s="63">
        <f>'דוח 132'!E759</f>
        <v>0</v>
      </c>
      <c r="H759" s="63">
        <f>'דוח 132'!D759</f>
        <v>0</v>
      </c>
      <c r="I759" s="63">
        <f>'דוח 132'!C759</f>
        <v>0</v>
      </c>
      <c r="J759" s="63">
        <f>'דוח 132'!B759</f>
        <v>0</v>
      </c>
      <c r="K759" s="63">
        <f>'דוח 132'!A759</f>
        <v>0</v>
      </c>
    </row>
    <row r="760" spans="1:11" x14ac:dyDescent="0.2">
      <c r="A760" s="63">
        <f>'דוח 132'!K760</f>
        <v>17728</v>
      </c>
      <c r="B760" s="63">
        <f>'דוח 132'!J760</f>
        <v>22424</v>
      </c>
      <c r="C760" s="63" t="str">
        <f>'דוח 132'!I760</f>
        <v>נכסי נדל"ן</v>
      </c>
      <c r="D760" s="63">
        <f>'דוח 132'!H760</f>
        <v>0</v>
      </c>
      <c r="E760" s="63">
        <f>'דוח 132'!G760</f>
        <v>0</v>
      </c>
      <c r="F760" s="63">
        <f>'דוח 132'!F760</f>
        <v>0</v>
      </c>
      <c r="G760" s="63">
        <f>'דוח 132'!E760</f>
        <v>0</v>
      </c>
      <c r="H760" s="63">
        <f>'דוח 132'!D760</f>
        <v>0</v>
      </c>
      <c r="I760" s="63">
        <f>'דוח 132'!C760</f>
        <v>0</v>
      </c>
      <c r="J760" s="63">
        <f>'דוח 132'!B760</f>
        <v>0</v>
      </c>
      <c r="K760" s="63">
        <f>'דוח 132'!A760</f>
        <v>0</v>
      </c>
    </row>
    <row r="761" spans="1:11" x14ac:dyDescent="0.2">
      <c r="A761" s="63">
        <f>'דוח 132'!K761</f>
        <v>15624</v>
      </c>
      <c r="B761" s="63">
        <f>'דוח 132'!J761</f>
        <v>22424</v>
      </c>
      <c r="C761" s="63" t="str">
        <f>'דוח 132'!I761</f>
        <v>נגזרים מתוך חשיפת מט"ח</v>
      </c>
      <c r="D761" s="63">
        <f>'דוח 132'!H761</f>
        <v>0</v>
      </c>
      <c r="E761" s="63">
        <f>'דוח 132'!G761</f>
        <v>0</v>
      </c>
      <c r="F761" s="63">
        <f>'דוח 132'!F761</f>
        <v>0</v>
      </c>
      <c r="G761" s="63">
        <f>'דוח 132'!E761</f>
        <v>0</v>
      </c>
      <c r="H761" s="63">
        <f>'דוח 132'!D761</f>
        <v>0</v>
      </c>
      <c r="I761" s="63">
        <f>'דוח 132'!C761</f>
        <v>0</v>
      </c>
      <c r="J761" s="63">
        <f>'דוח 132'!B761</f>
        <v>0</v>
      </c>
      <c r="K761" s="63">
        <f>'דוח 132'!A761</f>
        <v>0</v>
      </c>
    </row>
    <row r="762" spans="1:11" x14ac:dyDescent="0.2">
      <c r="A762" s="63">
        <f>'דוח 132'!K762</f>
        <v>15644</v>
      </c>
      <c r="B762" s="63">
        <f>'דוח 132'!J762</f>
        <v>22424</v>
      </c>
      <c r="C762" s="63" t="str">
        <f>'דוח 132'!I762</f>
        <v>סה"כ נזילות</v>
      </c>
      <c r="D762" s="63">
        <f>'דוח 132'!H762</f>
        <v>0</v>
      </c>
      <c r="E762" s="63">
        <f>'דוח 132'!G762</f>
        <v>1.64290801027552</v>
      </c>
      <c r="F762" s="63">
        <f>'דוח 132'!F762</f>
        <v>1.2119317971133199</v>
      </c>
      <c r="G762" s="63">
        <f>'דוח 132'!E762</f>
        <v>1</v>
      </c>
      <c r="H762" s="63">
        <f>'דוח 132'!D762</f>
        <v>7</v>
      </c>
      <c r="I762" s="63">
        <f>'דוח 132'!C762</f>
        <v>0</v>
      </c>
      <c r="J762" s="63">
        <f>'דוח 132'!B762</f>
        <v>0</v>
      </c>
      <c r="K762" s="63">
        <f>'דוח 132'!A762</f>
        <v>0</v>
      </c>
    </row>
    <row r="763" spans="1:11" x14ac:dyDescent="0.2">
      <c r="A763" s="63">
        <f>'דוח 132'!K763</f>
        <v>15704</v>
      </c>
      <c r="B763" s="63">
        <f>'דוח 132'!J763</f>
        <v>22424</v>
      </c>
      <c r="C763" s="63" t="str">
        <f>'דוח 132'!I763</f>
        <v xml:space="preserve">סה"כ קונצרני והלוואות </v>
      </c>
      <c r="D763" s="63">
        <f>'דוח 132'!H763</f>
        <v>3.2523484878005799</v>
      </c>
      <c r="E763" s="63">
        <f>'דוח 132'!G763</f>
        <v>18.227178394755601</v>
      </c>
      <c r="F763" s="63">
        <f>'דוח 132'!F763</f>
        <v>18.351402476609</v>
      </c>
      <c r="G763" s="63">
        <f>'דוח 132'!E763</f>
        <v>17</v>
      </c>
      <c r="H763" s="63">
        <f>'דוח 132'!D763</f>
        <v>23</v>
      </c>
      <c r="I763" s="63">
        <f>'דוח 132'!C763</f>
        <v>0</v>
      </c>
      <c r="J763" s="63">
        <f>'דוח 132'!B763</f>
        <v>0</v>
      </c>
      <c r="K763" s="63">
        <f>'דוח 132'!A763</f>
        <v>0</v>
      </c>
    </row>
    <row r="764" spans="1:11" x14ac:dyDescent="0.2">
      <c r="A764" s="63">
        <f>'דוח 132'!K764</f>
        <v>15749</v>
      </c>
      <c r="B764" s="63">
        <f>'דוח 132'!J764</f>
        <v>22424</v>
      </c>
      <c r="C764" s="63" t="str">
        <f>'דוח 132'!I764</f>
        <v>סה"כ לא סחירים</v>
      </c>
      <c r="D764" s="63">
        <f>'דוח 132'!H764</f>
        <v>0</v>
      </c>
      <c r="E764" s="63">
        <f>'דוח 132'!G764</f>
        <v>0</v>
      </c>
      <c r="F764" s="63">
        <f>'דוח 132'!F764</f>
        <v>0</v>
      </c>
      <c r="G764" s="63">
        <f>'דוח 132'!E764</f>
        <v>0</v>
      </c>
      <c r="H764" s="63">
        <f>'דוח 132'!D764</f>
        <v>0</v>
      </c>
      <c r="I764" s="63">
        <f>'דוח 132'!C764</f>
        <v>0</v>
      </c>
      <c r="J764" s="63">
        <f>'דוח 132'!B764</f>
        <v>0</v>
      </c>
      <c r="K764" s="63">
        <f>'דוח 132'!A764</f>
        <v>0</v>
      </c>
    </row>
    <row r="765" spans="1:11" x14ac:dyDescent="0.2">
      <c r="A765" s="63">
        <f>'דוח 132'!K765</f>
        <v>11258</v>
      </c>
      <c r="B765" s="63">
        <f>'דוח 132'!J765</f>
        <v>22424</v>
      </c>
      <c r="C765" s="63" t="str">
        <f>'דוח 132'!I765</f>
        <v>כל נכסי הקופה</v>
      </c>
      <c r="D765" s="63">
        <f>'דוח 132'!H765</f>
        <v>11.356824587606599</v>
      </c>
      <c r="E765" s="63">
        <f>'דוח 132'!G765</f>
        <v>100</v>
      </c>
      <c r="F765" s="63">
        <f>'דוח 132'!F765</f>
        <v>100</v>
      </c>
      <c r="G765" s="63">
        <f>'דוח 132'!E765</f>
        <v>0</v>
      </c>
      <c r="H765" s="63">
        <f>'דוח 132'!D765</f>
        <v>0</v>
      </c>
      <c r="I765" s="63">
        <f>'דוח 132'!C765</f>
        <v>0</v>
      </c>
      <c r="J765" s="63">
        <f>'דוח 132'!B765</f>
        <v>0</v>
      </c>
      <c r="K765" s="63">
        <f>'דוח 132'!A765</f>
        <v>0</v>
      </c>
    </row>
    <row r="766" spans="1:11" x14ac:dyDescent="0.2">
      <c r="A766" s="63">
        <f>'דוח 132'!K766</f>
        <v>15705</v>
      </c>
      <c r="B766" s="63">
        <f>'דוח 132'!J766</f>
        <v>22424</v>
      </c>
      <c r="C766" s="63" t="str">
        <f>'דוח 132'!I766</f>
        <v>סה"כ ממשלתי</v>
      </c>
      <c r="D766" s="63">
        <f>'דוח 132'!H766</f>
        <v>13.376950585301598</v>
      </c>
      <c r="E766" s="63">
        <f>'דוח 132'!G766</f>
        <v>80.129913594968798</v>
      </c>
      <c r="F766" s="63">
        <f>'דוח 132'!F766</f>
        <v>80.436665726277681</v>
      </c>
      <c r="G766" s="63">
        <f>'דוח 132'!E766</f>
        <v>73</v>
      </c>
      <c r="H766" s="63">
        <f>'דוח 132'!D766</f>
        <v>83</v>
      </c>
      <c r="I766" s="63">
        <f>'דוח 132'!C766</f>
        <v>0</v>
      </c>
      <c r="J766" s="63">
        <f>'דוח 132'!B766</f>
        <v>0</v>
      </c>
      <c r="K766" s="63">
        <f>'דוח 132'!A766</f>
        <v>0</v>
      </c>
    </row>
    <row r="767" spans="1:11" x14ac:dyDescent="0.2">
      <c r="A767" s="63">
        <f>'דוח 132'!K767</f>
        <v>16144</v>
      </c>
      <c r="B767" s="63">
        <f>'דוח 132'!J767</f>
        <v>22424</v>
      </c>
      <c r="C767" s="63" t="str">
        <f>'דוח 132'!I767</f>
        <v>סך חשיפת מט"ח</v>
      </c>
      <c r="D767" s="63">
        <f>'דוח 132'!H767</f>
        <v>0</v>
      </c>
      <c r="E767" s="63">
        <f>'דוח 132'!G767</f>
        <v>0</v>
      </c>
      <c r="F767" s="63">
        <f>'דוח 132'!F767</f>
        <v>0</v>
      </c>
      <c r="G767" s="63">
        <f>'דוח 132'!E767</f>
        <v>0</v>
      </c>
      <c r="H767" s="63">
        <f>'דוח 132'!D767</f>
        <v>0</v>
      </c>
      <c r="I767" s="63">
        <f>'דוח 132'!C767</f>
        <v>0</v>
      </c>
      <c r="J767" s="63">
        <f>'דוח 132'!B767</f>
        <v>0</v>
      </c>
      <c r="K767" s="63">
        <f>'דוח 132'!A767</f>
        <v>0</v>
      </c>
    </row>
    <row r="768" spans="1:11" x14ac:dyDescent="0.2">
      <c r="A768" s="63">
        <f>'דוח 132'!K768</f>
        <v>12755</v>
      </c>
      <c r="B768" s="63">
        <f>'דוח 132'!J768</f>
        <v>22424</v>
      </c>
      <c r="C768" s="63" t="str">
        <f>'דוח 132'!I768</f>
        <v xml:space="preserve">נזילות מט"ח </v>
      </c>
      <c r="D768" s="63">
        <f>'דוח 132'!H768</f>
        <v>0</v>
      </c>
      <c r="E768" s="63">
        <f>'דוח 132'!G768</f>
        <v>0</v>
      </c>
      <c r="F768" s="63">
        <f>'דוח 132'!F768</f>
        <v>0</v>
      </c>
      <c r="G768" s="63">
        <f>'דוח 132'!E768</f>
        <v>0</v>
      </c>
      <c r="H768" s="63">
        <f>'דוח 132'!D768</f>
        <v>0</v>
      </c>
      <c r="I768" s="63">
        <f>'דוח 132'!C768</f>
        <v>0</v>
      </c>
      <c r="J768" s="63">
        <f>'דוח 132'!B768</f>
        <v>0</v>
      </c>
      <c r="K768" s="63">
        <f>'דוח 132'!A768</f>
        <v>0</v>
      </c>
    </row>
    <row r="769" spans="1:11" x14ac:dyDescent="0.2">
      <c r="A769" s="63">
        <f>'דוח 132'!K769</f>
        <v>12359</v>
      </c>
      <c r="B769" s="63">
        <f>'דוח 132'!J769</f>
        <v>22424</v>
      </c>
      <c r="C769" s="63" t="str">
        <f>'דוח 132'!I769</f>
        <v xml:space="preserve">קונצרני לא סחיר צמוד מדד </v>
      </c>
      <c r="D769" s="63">
        <f>'דוח 132'!H769</f>
        <v>0</v>
      </c>
      <c r="E769" s="63">
        <f>'דוח 132'!G769</f>
        <v>0</v>
      </c>
      <c r="F769" s="63">
        <f>'דוח 132'!F769</f>
        <v>0</v>
      </c>
      <c r="G769" s="63">
        <f>'דוח 132'!E769</f>
        <v>0</v>
      </c>
      <c r="H769" s="63">
        <f>'דוח 132'!D769</f>
        <v>0</v>
      </c>
      <c r="I769" s="63">
        <f>'דוח 132'!C769</f>
        <v>0</v>
      </c>
      <c r="J769" s="63">
        <f>'דוח 132'!B769</f>
        <v>0</v>
      </c>
      <c r="K769" s="63">
        <f>'דוח 132'!A769</f>
        <v>0</v>
      </c>
    </row>
    <row r="770" spans="1:11" x14ac:dyDescent="0.2">
      <c r="A770" s="63">
        <f>'דוח 132'!K770</f>
        <v>0</v>
      </c>
      <c r="B770" s="63">
        <f>'דוח 132'!J770</f>
        <v>0</v>
      </c>
      <c r="C770" s="63">
        <f>'דוח 132'!I770</f>
        <v>0</v>
      </c>
      <c r="D770" s="63">
        <f>'דוח 132'!H770</f>
        <v>0</v>
      </c>
      <c r="E770" s="63">
        <f>'דוח 132'!G770</f>
        <v>0</v>
      </c>
      <c r="F770" s="63">
        <f>'דוח 132'!F770</f>
        <v>0</v>
      </c>
      <c r="G770" s="63">
        <f>'דוח 132'!E770</f>
        <v>0</v>
      </c>
      <c r="H770" s="63">
        <f>'דוח 132'!D770</f>
        <v>0</v>
      </c>
      <c r="I770" s="63">
        <f>'דוח 132'!C770</f>
        <v>0</v>
      </c>
      <c r="J770" s="63">
        <f>'דוח 132'!B770</f>
        <v>0</v>
      </c>
      <c r="K770" s="63">
        <f>'דוח 132'!A770</f>
        <v>0</v>
      </c>
    </row>
    <row r="771" spans="1:11" x14ac:dyDescent="0.2">
      <c r="A771" s="63" t="str">
        <f>'דוח 132'!K771</f>
        <v>קוד קבוצה</v>
      </c>
      <c r="B771" s="63" t="str">
        <f>'דוח 132'!J771</f>
        <v>קוד קופה</v>
      </c>
      <c r="C771" s="63">
        <f>'דוח 132'!I771</f>
        <v>0</v>
      </c>
      <c r="D771" s="63" t="str">
        <f>'דוח 132'!H771</f>
        <v>22432  פנסיה מקיפה מסלול בסיסי למקבלי קצבה</v>
      </c>
      <c r="E771" s="63">
        <f>'דוח 132'!G771</f>
        <v>0</v>
      </c>
      <c r="F771" s="63">
        <f>'דוח 132'!F771</f>
        <v>0</v>
      </c>
      <c r="G771" s="63">
        <f>'דוח 132'!E771</f>
        <v>0</v>
      </c>
      <c r="H771" s="63">
        <f>'דוח 132'!D771</f>
        <v>0</v>
      </c>
      <c r="I771" s="63">
        <f>'דוח 132'!C771</f>
        <v>0</v>
      </c>
      <c r="J771" s="63">
        <f>'דוח 132'!B771</f>
        <v>0</v>
      </c>
      <c r="K771" s="63">
        <f>'דוח 132'!A771</f>
        <v>0</v>
      </c>
    </row>
    <row r="772" spans="1:11" x14ac:dyDescent="0.2">
      <c r="A772" s="63">
        <f>'דוח 132'!K772</f>
        <v>0</v>
      </c>
      <c r="B772" s="63">
        <f>'דוח 132'!J772</f>
        <v>0</v>
      </c>
      <c r="C772" s="63">
        <f>'דוח 132'!I772</f>
        <v>0</v>
      </c>
      <c r="D772" s="63">
        <f>'דוח 132'!H772</f>
        <v>0</v>
      </c>
      <c r="E772" s="63">
        <f>'דוח 132'!G772</f>
        <v>0</v>
      </c>
      <c r="F772" s="63" t="str">
        <f>'דוח 132'!F772</f>
        <v>שווי קופה באשח  27,781.09</v>
      </c>
      <c r="G772" s="63">
        <f>'דוח 132'!E772</f>
        <v>0</v>
      </c>
      <c r="H772" s="63">
        <f>'דוח 132'!D772</f>
        <v>0</v>
      </c>
      <c r="I772" s="63">
        <f>'דוח 132'!C772</f>
        <v>0</v>
      </c>
      <c r="J772" s="63">
        <f>'דוח 132'!B772</f>
        <v>0</v>
      </c>
      <c r="K772" s="63">
        <f>'דוח 132'!A772</f>
        <v>0</v>
      </c>
    </row>
    <row r="773" spans="1:11" x14ac:dyDescent="0.2">
      <c r="A773" s="63">
        <f>'דוח 132'!K773</f>
        <v>0</v>
      </c>
      <c r="B773" s="63">
        <f>'דוח 132'!J773</f>
        <v>0</v>
      </c>
      <c r="C773" s="63" t="str">
        <f>'דוח 132'!I773</f>
        <v>תאור קבוצה</v>
      </c>
      <c r="D773" s="63" t="str">
        <f>'דוח 132'!H773</f>
        <v>מח"מ</v>
      </c>
      <c r="E773" s="63" t="str">
        <f>'דוח 132'!G773</f>
        <v>חשיפה</v>
      </c>
      <c r="F773" s="63" t="str">
        <f>'דוח 132'!F773</f>
        <v>חשיפה</v>
      </c>
      <c r="G773" s="63">
        <f>'דוח 132'!E773</f>
        <v>0</v>
      </c>
      <c r="H773" s="63" t="str">
        <f>'דוח 132'!D773</f>
        <v>חשיפה</v>
      </c>
      <c r="I773" s="63">
        <f>'דוח 132'!C773</f>
        <v>0</v>
      </c>
      <c r="J773" s="63" t="str">
        <f>'דוח 132'!B773</f>
        <v>מח"מ</v>
      </c>
      <c r="K773" s="63">
        <f>'דוח 132'!A773</f>
        <v>0</v>
      </c>
    </row>
    <row r="774" spans="1:11" x14ac:dyDescent="0.2">
      <c r="A774" s="63">
        <f>'דוח 132'!K774</f>
        <v>0</v>
      </c>
      <c r="B774" s="63">
        <f>'דוח 132'!J774</f>
        <v>0</v>
      </c>
      <c r="C774" s="63">
        <f>'דוח 132'!I774</f>
        <v>0</v>
      </c>
      <c r="D774" s="63">
        <f>'דוח 132'!H774</f>
        <v>0</v>
      </c>
      <c r="E774" s="63" t="str">
        <f>'דוח 132'!G774</f>
        <v>30/12/18</v>
      </c>
      <c r="F774" s="63" t="str">
        <f>'דוח 132'!F774</f>
        <v>31/12/18</v>
      </c>
      <c r="G774" s="63" t="str">
        <f>'דוח 132'!E774</f>
        <v>מינ'</v>
      </c>
      <c r="H774" s="63" t="str">
        <f>'דוח 132'!D774</f>
        <v>מקס'</v>
      </c>
      <c r="I774" s="63" t="str">
        <f>'דוח 132'!C774</f>
        <v>מינ'</v>
      </c>
      <c r="J774" s="63" t="str">
        <f>'דוח 132'!B774</f>
        <v>מקס'</v>
      </c>
      <c r="K774" s="63">
        <f>'דוח 132'!A774</f>
        <v>0</v>
      </c>
    </row>
    <row r="775" spans="1:11" x14ac:dyDescent="0.2">
      <c r="A775" s="63">
        <f>'דוח 132'!K775</f>
        <v>13591</v>
      </c>
      <c r="B775" s="63">
        <f>'דוח 132'!J775</f>
        <v>22432</v>
      </c>
      <c r="C775" s="63" t="str">
        <f>'דוח 132'!I775</f>
        <v xml:space="preserve">צמוד מדד (כולל מיועדות) </v>
      </c>
      <c r="D775" s="63">
        <f>'דוח 132'!H775</f>
        <v>9.9835560498506695</v>
      </c>
      <c r="E775" s="63">
        <f>'דוח 132'!G775</f>
        <v>91.681657447130505</v>
      </c>
      <c r="F775" s="63">
        <f>'דוח 132'!F775</f>
        <v>92.900988676912291</v>
      </c>
      <c r="G775" s="63">
        <f>'דוח 132'!E775</f>
        <v>0</v>
      </c>
      <c r="H775" s="63">
        <f>'דוח 132'!D775</f>
        <v>0</v>
      </c>
      <c r="I775" s="63">
        <f>'דוח 132'!C775</f>
        <v>0</v>
      </c>
      <c r="J775" s="63">
        <f>'דוח 132'!B775</f>
        <v>0</v>
      </c>
      <c r="K775" s="63">
        <f>'דוח 132'!A775</f>
        <v>0</v>
      </c>
    </row>
    <row r="776" spans="1:11" x14ac:dyDescent="0.2">
      <c r="A776" s="63">
        <f>'דוח 132'!K776</f>
        <v>19967</v>
      </c>
      <c r="B776" s="63">
        <f>'דוח 132'!J776</f>
        <v>22432</v>
      </c>
      <c r="C776" s="63" t="str">
        <f>'דוח 132'!I776</f>
        <v>צמוד מדד ללא מיועדות</v>
      </c>
      <c r="D776" s="63">
        <f>'דוח 132'!H776</f>
        <v>11.2535280564422</v>
      </c>
      <c r="E776" s="63">
        <f>'דוח 132'!G776</f>
        <v>14.849019537894799</v>
      </c>
      <c r="F776" s="63">
        <f>'דוח 132'!F776</f>
        <v>15.036687496750799</v>
      </c>
      <c r="G776" s="63">
        <f>'דוח 132'!E776</f>
        <v>0</v>
      </c>
      <c r="H776" s="63">
        <f>'דוח 132'!D776</f>
        <v>0</v>
      </c>
      <c r="I776" s="63">
        <f>'דוח 132'!C776</f>
        <v>9</v>
      </c>
      <c r="J776" s="63">
        <f>'דוח 132'!B776</f>
        <v>14</v>
      </c>
      <c r="K776" s="63">
        <f>'דוח 132'!A776</f>
        <v>0</v>
      </c>
    </row>
    <row r="777" spans="1:11" x14ac:dyDescent="0.2">
      <c r="A777" s="63">
        <f>'דוח 132'!K777</f>
        <v>15744</v>
      </c>
      <c r="B777" s="63">
        <f>'דוח 132'!J777</f>
        <v>22432</v>
      </c>
      <c r="C777" s="63" t="str">
        <f>'דוח 132'!I777</f>
        <v xml:space="preserve">סה"כ ממשלתי צמוד מדד כולל מיועדות </v>
      </c>
      <c r="D777" s="63">
        <f>'דוח 132'!H777</f>
        <v>10.029140279823501</v>
      </c>
      <c r="E777" s="63">
        <f>'דוח 132'!G777</f>
        <v>90.959487382367399</v>
      </c>
      <c r="F777" s="63">
        <f>'דוח 132'!F777</f>
        <v>92.167814961130404</v>
      </c>
      <c r="G777" s="63">
        <f>'דוח 132'!E777</f>
        <v>0</v>
      </c>
      <c r="H777" s="63">
        <f>'דוח 132'!D777</f>
        <v>0</v>
      </c>
      <c r="I777" s="63">
        <f>'דוח 132'!C777</f>
        <v>0</v>
      </c>
      <c r="J777" s="63">
        <f>'דוח 132'!B777</f>
        <v>0</v>
      </c>
      <c r="K777" s="63">
        <f>'דוח 132'!A777</f>
        <v>0</v>
      </c>
    </row>
    <row r="778" spans="1:11" x14ac:dyDescent="0.2">
      <c r="A778" s="63">
        <f>'דוח 132'!K778</f>
        <v>13462</v>
      </c>
      <c r="B778" s="63">
        <f>'דוח 132'!J778</f>
        <v>22432</v>
      </c>
      <c r="C778" s="63" t="str">
        <f>'דוח 132'!I778</f>
        <v xml:space="preserve">קונצרני סחיר צמוד מדד </v>
      </c>
      <c r="D778" s="63">
        <f>'דוח 132'!H778</f>
        <v>4.2531284815321699</v>
      </c>
      <c r="E778" s="63">
        <f>'דוח 132'!G778</f>
        <v>0.72217006476314605</v>
      </c>
      <c r="F778" s="63">
        <f>'דוח 132'!F778</f>
        <v>0.73317371578193191</v>
      </c>
      <c r="G778" s="63">
        <f>'דוח 132'!E778</f>
        <v>0</v>
      </c>
      <c r="H778" s="63">
        <f>'דוח 132'!D778</f>
        <v>0</v>
      </c>
      <c r="I778" s="63">
        <f>'דוח 132'!C778</f>
        <v>0</v>
      </c>
      <c r="J778" s="63">
        <f>'דוח 132'!B778</f>
        <v>0</v>
      </c>
      <c r="K778" s="63">
        <f>'דוח 132'!A778</f>
        <v>0</v>
      </c>
    </row>
    <row r="779" spans="1:11" x14ac:dyDescent="0.2">
      <c r="A779" s="63">
        <f>'דוח 132'!K779</f>
        <v>15544</v>
      </c>
      <c r="B779" s="63">
        <f>'דוח 132'!J779</f>
        <v>22432</v>
      </c>
      <c r="C779" s="63" t="str">
        <f>'דוח 132'!I779</f>
        <v>הלוואה צמוד מדד</v>
      </c>
      <c r="D779" s="63">
        <f>'דוח 132'!H779</f>
        <v>0</v>
      </c>
      <c r="E779" s="63">
        <f>'דוח 132'!G779</f>
        <v>0</v>
      </c>
      <c r="F779" s="63">
        <f>'דוח 132'!F779</f>
        <v>0</v>
      </c>
      <c r="G779" s="63">
        <f>'דוח 132'!E779</f>
        <v>0</v>
      </c>
      <c r="H779" s="63">
        <f>'דוח 132'!D779</f>
        <v>0</v>
      </c>
      <c r="I779" s="63">
        <f>'דוח 132'!C779</f>
        <v>0</v>
      </c>
      <c r="J779" s="63">
        <f>'דוח 132'!B779</f>
        <v>0</v>
      </c>
      <c r="K779" s="63">
        <f>'דוח 132'!A779</f>
        <v>0</v>
      </c>
    </row>
    <row r="780" spans="1:11" x14ac:dyDescent="0.2">
      <c r="A780" s="63">
        <f>'דוח 132'!K780</f>
        <v>12978</v>
      </c>
      <c r="B780" s="63">
        <f>'דוח 132'!J780</f>
        <v>22432</v>
      </c>
      <c r="C780" s="63" t="str">
        <f>'דוח 132'!I780</f>
        <v xml:space="preserve">פקדונות לא סחירים </v>
      </c>
      <c r="D780" s="63">
        <f>'דוח 132'!H780</f>
        <v>0</v>
      </c>
      <c r="E780" s="63">
        <f>'דוח 132'!G780</f>
        <v>0</v>
      </c>
      <c r="F780" s="63">
        <f>'דוח 132'!F780</f>
        <v>0</v>
      </c>
      <c r="G780" s="63">
        <f>'דוח 132'!E780</f>
        <v>0</v>
      </c>
      <c r="H780" s="63">
        <f>'דוח 132'!D780</f>
        <v>0</v>
      </c>
      <c r="I780" s="63">
        <f>'דוח 132'!C780</f>
        <v>0</v>
      </c>
      <c r="J780" s="63">
        <f>'דוח 132'!B780</f>
        <v>0</v>
      </c>
      <c r="K780" s="63">
        <f>'דוח 132'!A780</f>
        <v>0</v>
      </c>
    </row>
    <row r="781" spans="1:11" x14ac:dyDescent="0.2">
      <c r="A781" s="63">
        <f>'דוח 132'!K781</f>
        <v>17726</v>
      </c>
      <c r="B781" s="63">
        <f>'דוח 132'!J781</f>
        <v>22432</v>
      </c>
      <c r="C781" s="63" t="str">
        <f>'דוח 132'!I781</f>
        <v>לא צמוד כולל נזילות</v>
      </c>
      <c r="D781" s="63">
        <f>'דוח 132'!H781</f>
        <v>7.6189281671702094E-2</v>
      </c>
      <c r="E781" s="63">
        <f>'דוח 132'!G781</f>
        <v>8.3183425528694599</v>
      </c>
      <c r="F781" s="63">
        <f>'דוח 132'!F781</f>
        <v>7.0990113230877201</v>
      </c>
      <c r="G781" s="63">
        <f>'דוח 132'!E781</f>
        <v>0</v>
      </c>
      <c r="H781" s="63">
        <f>'דוח 132'!D781</f>
        <v>0</v>
      </c>
      <c r="I781" s="63">
        <f>'דוח 132'!C781</f>
        <v>0</v>
      </c>
      <c r="J781" s="63">
        <f>'דוח 132'!B781</f>
        <v>3</v>
      </c>
      <c r="K781" s="63">
        <f>'דוח 132'!A781</f>
        <v>0</v>
      </c>
    </row>
    <row r="782" spans="1:11" x14ac:dyDescent="0.2">
      <c r="A782" s="63">
        <f>'דוח 132'!K782</f>
        <v>17727</v>
      </c>
      <c r="B782" s="63">
        <f>'דוח 132'!J782</f>
        <v>22432</v>
      </c>
      <c r="C782" s="63" t="str">
        <f>'דוח 132'!I782</f>
        <v>עו"ש ש"ח</v>
      </c>
      <c r="D782" s="63">
        <f>'דוח 132'!H782</f>
        <v>0</v>
      </c>
      <c r="E782" s="63">
        <f>'דוח 132'!G782</f>
        <v>8.2158931252771996</v>
      </c>
      <c r="F782" s="63">
        <f>'דוח 132'!F782</f>
        <v>6.9949981359174593</v>
      </c>
      <c r="G782" s="63">
        <f>'דוח 132'!E782</f>
        <v>0</v>
      </c>
      <c r="H782" s="63">
        <f>'דוח 132'!D782</f>
        <v>0</v>
      </c>
      <c r="I782" s="63">
        <f>'דוח 132'!C782</f>
        <v>0</v>
      </c>
      <c r="J782" s="63">
        <f>'דוח 132'!B782</f>
        <v>0</v>
      </c>
      <c r="K782" s="63">
        <f>'דוח 132'!A782</f>
        <v>0</v>
      </c>
    </row>
    <row r="783" spans="1:11" x14ac:dyDescent="0.2">
      <c r="A783" s="63">
        <f>'דוח 132'!K783</f>
        <v>13592</v>
      </c>
      <c r="B783" s="63">
        <f>'דוח 132'!J783</f>
        <v>22432</v>
      </c>
      <c r="C783" s="63" t="str">
        <f>'דוח 132'!I783</f>
        <v xml:space="preserve">לא צמוד - לא כולל נזילות </v>
      </c>
      <c r="D783" s="63">
        <f>'דוח 132'!H783</f>
        <v>5.2</v>
      </c>
      <c r="E783" s="63">
        <f>'דוח 132'!G783</f>
        <v>0.10244942759226</v>
      </c>
      <c r="F783" s="63">
        <f>'דוח 132'!F783</f>
        <v>0.104013187170256</v>
      </c>
      <c r="G783" s="63">
        <f>'דוח 132'!E783</f>
        <v>0</v>
      </c>
      <c r="H783" s="63">
        <f>'דוח 132'!D783</f>
        <v>0</v>
      </c>
      <c r="I783" s="63">
        <f>'דוח 132'!C783</f>
        <v>0</v>
      </c>
      <c r="J783" s="63">
        <f>'דוח 132'!B783</f>
        <v>0</v>
      </c>
      <c r="K783" s="63">
        <f>'דוח 132'!A783</f>
        <v>0</v>
      </c>
    </row>
    <row r="784" spans="1:11" x14ac:dyDescent="0.2">
      <c r="A784" s="63">
        <f>'דוח 132'!K784</f>
        <v>11566</v>
      </c>
      <c r="B784" s="63">
        <f>'דוח 132'!J784</f>
        <v>22432</v>
      </c>
      <c r="C784" s="63" t="str">
        <f>'דוח 132'!I784</f>
        <v>מק"מ</v>
      </c>
      <c r="D784" s="63">
        <f>'דוח 132'!H784</f>
        <v>0</v>
      </c>
      <c r="E784" s="63">
        <f>'דוח 132'!G784</f>
        <v>0</v>
      </c>
      <c r="F784" s="63">
        <f>'דוח 132'!F784</f>
        <v>0</v>
      </c>
      <c r="G784" s="63">
        <f>'דוח 132'!E784</f>
        <v>0</v>
      </c>
      <c r="H784" s="63">
        <f>'דוח 132'!D784</f>
        <v>0</v>
      </c>
      <c r="I784" s="63">
        <f>'דוח 132'!C784</f>
        <v>0</v>
      </c>
      <c r="J784" s="63">
        <f>'דוח 132'!B784</f>
        <v>0</v>
      </c>
      <c r="K784" s="63">
        <f>'דוח 132'!A784</f>
        <v>0</v>
      </c>
    </row>
    <row r="785" spans="1:11" x14ac:dyDescent="0.2">
      <c r="A785" s="63">
        <f>'דוח 132'!K785</f>
        <v>13419</v>
      </c>
      <c r="B785" s="63">
        <f>'דוח 132'!J785</f>
        <v>22432</v>
      </c>
      <c r="C785" s="63" t="str">
        <f>'דוח 132'!I785</f>
        <v>ממשלתי  לא צמוד (שחר)</v>
      </c>
      <c r="D785" s="63">
        <f>'דוח 132'!H785</f>
        <v>0</v>
      </c>
      <c r="E785" s="63">
        <f>'דוח 132'!G785</f>
        <v>0</v>
      </c>
      <c r="F785" s="63">
        <f>'דוח 132'!F785</f>
        <v>0</v>
      </c>
      <c r="G785" s="63">
        <f>'דוח 132'!E785</f>
        <v>0</v>
      </c>
      <c r="H785" s="63">
        <f>'דוח 132'!D785</f>
        <v>0</v>
      </c>
      <c r="I785" s="63">
        <f>'דוח 132'!C785</f>
        <v>0</v>
      </c>
      <c r="J785" s="63">
        <f>'דוח 132'!B785</f>
        <v>0</v>
      </c>
      <c r="K785" s="63">
        <f>'דוח 132'!A785</f>
        <v>0</v>
      </c>
    </row>
    <row r="786" spans="1:11" x14ac:dyDescent="0.2">
      <c r="A786" s="63">
        <f>'דוח 132'!K786</f>
        <v>11568</v>
      </c>
      <c r="B786" s="63">
        <f>'דוח 132'!J786</f>
        <v>22432</v>
      </c>
      <c r="C786" s="63" t="str">
        <f>'דוח 132'!I786</f>
        <v>אג"ח ממשלתי לא צמוד ריבית משתנה-"גילון"</v>
      </c>
      <c r="D786" s="63">
        <f>'דוח 132'!H786</f>
        <v>0</v>
      </c>
      <c r="E786" s="63">
        <f>'דוח 132'!G786</f>
        <v>0</v>
      </c>
      <c r="F786" s="63">
        <f>'דוח 132'!F786</f>
        <v>0</v>
      </c>
      <c r="G786" s="63">
        <f>'דוח 132'!E786</f>
        <v>0</v>
      </c>
      <c r="H786" s="63">
        <f>'דוח 132'!D786</f>
        <v>0</v>
      </c>
      <c r="I786" s="63">
        <f>'דוח 132'!C786</f>
        <v>0</v>
      </c>
      <c r="J786" s="63">
        <f>'דוח 132'!B786</f>
        <v>0</v>
      </c>
      <c r="K786" s="63">
        <f>'דוח 132'!A786</f>
        <v>0</v>
      </c>
    </row>
    <row r="787" spans="1:11" x14ac:dyDescent="0.2">
      <c r="A787" s="63">
        <f>'דוח 132'!K787</f>
        <v>12479</v>
      </c>
      <c r="B787" s="63">
        <f>'דוח 132'!J787</f>
        <v>22432</v>
      </c>
      <c r="C787" s="63" t="str">
        <f>'דוח 132'!I787</f>
        <v>קונצרני ריבית קבועה</v>
      </c>
      <c r="D787" s="63">
        <f>'דוח 132'!H787</f>
        <v>5.2</v>
      </c>
      <c r="E787" s="63">
        <f>'דוח 132'!G787</f>
        <v>0.10244942759226</v>
      </c>
      <c r="F787" s="63">
        <f>'דוח 132'!F787</f>
        <v>0.104013187170256</v>
      </c>
      <c r="G787" s="63">
        <f>'דוח 132'!E787</f>
        <v>0</v>
      </c>
      <c r="H787" s="63">
        <f>'דוח 132'!D787</f>
        <v>0</v>
      </c>
      <c r="I787" s="63">
        <f>'דוח 132'!C787</f>
        <v>0</v>
      </c>
      <c r="J787" s="63">
        <f>'דוח 132'!B787</f>
        <v>0</v>
      </c>
      <c r="K787" s="63">
        <f>'דוח 132'!A787</f>
        <v>0</v>
      </c>
    </row>
    <row r="788" spans="1:11" x14ac:dyDescent="0.2">
      <c r="A788" s="63">
        <f>'דוח 132'!K788</f>
        <v>12480</v>
      </c>
      <c r="B788" s="63">
        <f>'דוח 132'!J788</f>
        <v>22432</v>
      </c>
      <c r="C788" s="63" t="str">
        <f>'דוח 132'!I788</f>
        <v>קונצרני ריבית משתנה</v>
      </c>
      <c r="D788" s="63">
        <f>'דוח 132'!H788</f>
        <v>0</v>
      </c>
      <c r="E788" s="63">
        <f>'דוח 132'!G788</f>
        <v>0</v>
      </c>
      <c r="F788" s="63">
        <f>'דוח 132'!F788</f>
        <v>0</v>
      </c>
      <c r="G788" s="63">
        <f>'דוח 132'!E788</f>
        <v>0</v>
      </c>
      <c r="H788" s="63">
        <f>'דוח 132'!D788</f>
        <v>0</v>
      </c>
      <c r="I788" s="63">
        <f>'דוח 132'!C788</f>
        <v>0</v>
      </c>
      <c r="J788" s="63">
        <f>'דוח 132'!B788</f>
        <v>0</v>
      </c>
      <c r="K788" s="63">
        <f>'דוח 132'!A788</f>
        <v>0</v>
      </c>
    </row>
    <row r="789" spans="1:11" x14ac:dyDescent="0.2">
      <c r="A789" s="63">
        <f>'דוח 132'!K789</f>
        <v>11578</v>
      </c>
      <c r="B789" s="63">
        <f>'דוח 132'!J789</f>
        <v>22432</v>
      </c>
      <c r="C789" s="63" t="str">
        <f>'דוח 132'!I789</f>
        <v>אג"ח לא צמוד לא סחיר (ללא עמיתים)</v>
      </c>
      <c r="D789" s="63">
        <f>'דוח 132'!H789</f>
        <v>0</v>
      </c>
      <c r="E789" s="63">
        <f>'דוח 132'!G789</f>
        <v>0</v>
      </c>
      <c r="F789" s="63">
        <f>'דוח 132'!F789</f>
        <v>0</v>
      </c>
      <c r="G789" s="63">
        <f>'דוח 132'!E789</f>
        <v>0</v>
      </c>
      <c r="H789" s="63">
        <f>'דוח 132'!D789</f>
        <v>0</v>
      </c>
      <c r="I789" s="63">
        <f>'דוח 132'!C789</f>
        <v>0</v>
      </c>
      <c r="J789" s="63">
        <f>'דוח 132'!B789</f>
        <v>0</v>
      </c>
      <c r="K789" s="63">
        <f>'דוח 132'!A789</f>
        <v>0</v>
      </c>
    </row>
    <row r="790" spans="1:11" x14ac:dyDescent="0.2">
      <c r="A790" s="63">
        <f>'דוח 132'!K790</f>
        <v>12497</v>
      </c>
      <c r="B790" s="63">
        <f>'דוח 132'!J790</f>
        <v>22432</v>
      </c>
      <c r="C790" s="63" t="str">
        <f>'דוח 132'!I790</f>
        <v>קונצרני לא סחיר ריבית משתנה (נע"מים)</v>
      </c>
      <c r="D790" s="63">
        <f>'דוח 132'!H790</f>
        <v>0</v>
      </c>
      <c r="E790" s="63">
        <f>'דוח 132'!G790</f>
        <v>0</v>
      </c>
      <c r="F790" s="63">
        <f>'דוח 132'!F790</f>
        <v>0</v>
      </c>
      <c r="G790" s="63">
        <f>'דוח 132'!E790</f>
        <v>0</v>
      </c>
      <c r="H790" s="63">
        <f>'דוח 132'!D790</f>
        <v>0</v>
      </c>
      <c r="I790" s="63">
        <f>'דוח 132'!C790</f>
        <v>0</v>
      </c>
      <c r="J790" s="63">
        <f>'דוח 132'!B790</f>
        <v>0</v>
      </c>
      <c r="K790" s="63">
        <f>'דוח 132'!A790</f>
        <v>0</v>
      </c>
    </row>
    <row r="791" spans="1:11" x14ac:dyDescent="0.2">
      <c r="A791" s="63">
        <f>'דוח 132'!K791</f>
        <v>15546</v>
      </c>
      <c r="B791" s="63">
        <f>'דוח 132'!J791</f>
        <v>22432</v>
      </c>
      <c r="C791" s="63" t="str">
        <f>'דוח 132'!I791</f>
        <v>הלוואה לא צמוד</v>
      </c>
      <c r="D791" s="63">
        <f>'דוח 132'!H791</f>
        <v>0</v>
      </c>
      <c r="E791" s="63">
        <f>'דוח 132'!G791</f>
        <v>0</v>
      </c>
      <c r="F791" s="63">
        <f>'דוח 132'!F791</f>
        <v>0</v>
      </c>
      <c r="G791" s="63">
        <f>'דוח 132'!E791</f>
        <v>0</v>
      </c>
      <c r="H791" s="63">
        <f>'דוח 132'!D791</f>
        <v>0</v>
      </c>
      <c r="I791" s="63">
        <f>'דוח 132'!C791</f>
        <v>0</v>
      </c>
      <c r="J791" s="63">
        <f>'דוח 132'!B791</f>
        <v>0</v>
      </c>
      <c r="K791" s="63">
        <f>'דוח 132'!A791</f>
        <v>0</v>
      </c>
    </row>
    <row r="792" spans="1:11" x14ac:dyDescent="0.2">
      <c r="A792" s="63">
        <f>'דוח 132'!K792</f>
        <v>12481</v>
      </c>
      <c r="B792" s="63">
        <f>'דוח 132'!J792</f>
        <v>22432</v>
      </c>
      <c r="C792" s="63" t="str">
        <f>'דוח 132'!I792</f>
        <v>הלוואות לעמיתים.</v>
      </c>
      <c r="D792" s="63">
        <f>'דוח 132'!H792</f>
        <v>0</v>
      </c>
      <c r="E792" s="63">
        <f>'דוח 132'!G792</f>
        <v>0</v>
      </c>
      <c r="F792" s="63">
        <f>'דוח 132'!F792</f>
        <v>0</v>
      </c>
      <c r="G792" s="63">
        <f>'דוח 132'!E792</f>
        <v>0</v>
      </c>
      <c r="H792" s="63">
        <f>'דוח 132'!D792</f>
        <v>0</v>
      </c>
      <c r="I792" s="63">
        <f>'דוח 132'!C792</f>
        <v>0</v>
      </c>
      <c r="J792" s="63">
        <f>'דוח 132'!B792</f>
        <v>0</v>
      </c>
      <c r="K792" s="63">
        <f>'דוח 132'!A792</f>
        <v>0</v>
      </c>
    </row>
    <row r="793" spans="1:11" x14ac:dyDescent="0.2">
      <c r="A793" s="63">
        <f>'דוח 132'!K793</f>
        <v>13594</v>
      </c>
      <c r="B793" s="63">
        <f>'דוח 132'!J793</f>
        <v>22432</v>
      </c>
      <c r="C793" s="63" t="str">
        <f>'דוח 132'!I793</f>
        <v>מט"ח וצמוד מט"ח</v>
      </c>
      <c r="D793" s="63">
        <f>'דוח 132'!H793</f>
        <v>0</v>
      </c>
      <c r="E793" s="63">
        <f>'דוח 132'!G793</f>
        <v>0</v>
      </c>
      <c r="F793" s="63">
        <f>'דוח 132'!F793</f>
        <v>0</v>
      </c>
      <c r="G793" s="63">
        <f>'דוח 132'!E793</f>
        <v>0</v>
      </c>
      <c r="H793" s="63">
        <f>'דוח 132'!D793</f>
        <v>0</v>
      </c>
      <c r="I793" s="63">
        <f>'דוח 132'!C793</f>
        <v>0</v>
      </c>
      <c r="J793" s="63">
        <f>'דוח 132'!B793</f>
        <v>0</v>
      </c>
      <c r="K793" s="63">
        <f>'דוח 132'!A793</f>
        <v>0</v>
      </c>
    </row>
    <row r="794" spans="1:11" x14ac:dyDescent="0.2">
      <c r="A794" s="63">
        <f>'דוח 132'!K794</f>
        <v>15609</v>
      </c>
      <c r="B794" s="63">
        <f>'דוח 132'!J794</f>
        <v>22432</v>
      </c>
      <c r="C794" s="63" t="str">
        <f>'דוח 132'!I794</f>
        <v>אג"ח ממשלתי צמוד מט"ח סחיר (1022)</v>
      </c>
      <c r="D794" s="63">
        <f>'דוח 132'!H794</f>
        <v>0</v>
      </c>
      <c r="E794" s="63">
        <f>'דוח 132'!G794</f>
        <v>0</v>
      </c>
      <c r="F794" s="63">
        <f>'דוח 132'!F794</f>
        <v>0</v>
      </c>
      <c r="G794" s="63">
        <f>'דוח 132'!E794</f>
        <v>0</v>
      </c>
      <c r="H794" s="63">
        <f>'דוח 132'!D794</f>
        <v>0</v>
      </c>
      <c r="I794" s="63">
        <f>'דוח 132'!C794</f>
        <v>0</v>
      </c>
      <c r="J794" s="63">
        <f>'דוח 132'!B794</f>
        <v>0</v>
      </c>
      <c r="K794" s="63">
        <f>'דוח 132'!A794</f>
        <v>0</v>
      </c>
    </row>
    <row r="795" spans="1:11" x14ac:dyDescent="0.2">
      <c r="A795" s="63">
        <f>'דוח 132'!K795</f>
        <v>11524</v>
      </c>
      <c r="B795" s="63">
        <f>'דוח 132'!J795</f>
        <v>22432</v>
      </c>
      <c r="C795" s="63" t="str">
        <f>'דוח 132'!I795</f>
        <v xml:space="preserve"> אג"ח קונצרני בחו"ל </v>
      </c>
      <c r="D795" s="63">
        <f>'דוח 132'!H795</f>
        <v>0</v>
      </c>
      <c r="E795" s="63">
        <f>'דוח 132'!G795</f>
        <v>0</v>
      </c>
      <c r="F795" s="63">
        <f>'דוח 132'!F795</f>
        <v>0</v>
      </c>
      <c r="G795" s="63">
        <f>'דוח 132'!E795</f>
        <v>0</v>
      </c>
      <c r="H795" s="63">
        <f>'דוח 132'!D795</f>
        <v>0</v>
      </c>
      <c r="I795" s="63">
        <f>'דוח 132'!C795</f>
        <v>0</v>
      </c>
      <c r="J795" s="63">
        <f>'דוח 132'!B795</f>
        <v>0</v>
      </c>
      <c r="K795" s="63">
        <f>'דוח 132'!A795</f>
        <v>0</v>
      </c>
    </row>
    <row r="796" spans="1:11" x14ac:dyDescent="0.2">
      <c r="A796" s="63">
        <f>'דוח 132'!K796</f>
        <v>15745</v>
      </c>
      <c r="B796" s="63">
        <f>'דוח 132'!J796</f>
        <v>22432</v>
      </c>
      <c r="C796" s="63" t="str">
        <f>'דוח 132'!I796</f>
        <v>סה"כ קונצרני צמוד מט"ח</v>
      </c>
      <c r="D796" s="63">
        <f>'דוח 132'!H796</f>
        <v>0</v>
      </c>
      <c r="E796" s="63">
        <f>'דוח 132'!G796</f>
        <v>0</v>
      </c>
      <c r="F796" s="63">
        <f>'דוח 132'!F796</f>
        <v>0</v>
      </c>
      <c r="G796" s="63">
        <f>'דוח 132'!E796</f>
        <v>0</v>
      </c>
      <c r="H796" s="63">
        <f>'דוח 132'!D796</f>
        <v>0</v>
      </c>
      <c r="I796" s="63">
        <f>'דוח 132'!C796</f>
        <v>0</v>
      </c>
      <c r="J796" s="63">
        <f>'דוח 132'!B796</f>
        <v>0</v>
      </c>
      <c r="K796" s="63">
        <f>'דוח 132'!A796</f>
        <v>0</v>
      </c>
    </row>
    <row r="797" spans="1:11" x14ac:dyDescent="0.2">
      <c r="A797" s="63">
        <f>'דוח 132'!K797</f>
        <v>15545</v>
      </c>
      <c r="B797" s="63">
        <f>'דוח 132'!J797</f>
        <v>22432</v>
      </c>
      <c r="C797" s="63" t="str">
        <f>'דוח 132'!I797</f>
        <v>הלוואה צמוד מט"ח</v>
      </c>
      <c r="D797" s="63">
        <f>'דוח 132'!H797</f>
        <v>0</v>
      </c>
      <c r="E797" s="63">
        <f>'דוח 132'!G797</f>
        <v>0</v>
      </c>
      <c r="F797" s="63">
        <f>'דוח 132'!F797</f>
        <v>0</v>
      </c>
      <c r="G797" s="63">
        <f>'דוח 132'!E797</f>
        <v>0</v>
      </c>
      <c r="H797" s="63">
        <f>'דוח 132'!D797</f>
        <v>0</v>
      </c>
      <c r="I797" s="63">
        <f>'דוח 132'!C797</f>
        <v>0</v>
      </c>
      <c r="J797" s="63">
        <f>'דוח 132'!B797</f>
        <v>0</v>
      </c>
      <c r="K797" s="63">
        <f>'דוח 132'!A797</f>
        <v>0</v>
      </c>
    </row>
    <row r="798" spans="1:11" x14ac:dyDescent="0.2">
      <c r="A798" s="63">
        <f>'דוח 132'!K798</f>
        <v>13595</v>
      </c>
      <c r="B798" s="63">
        <f>'דוח 132'!J798</f>
        <v>22432</v>
      </c>
      <c r="C798" s="63" t="str">
        <f>'דוח 132'!I798</f>
        <v>סה"כ מניות והמירים</v>
      </c>
      <c r="D798" s="63">
        <f>'דוח 132'!H798</f>
        <v>0</v>
      </c>
      <c r="E798" s="63">
        <f>'דוח 132'!G798</f>
        <v>0</v>
      </c>
      <c r="F798" s="63">
        <f>'דוח 132'!F798</f>
        <v>0</v>
      </c>
      <c r="G798" s="63">
        <f>'דוח 132'!E798</f>
        <v>0</v>
      </c>
      <c r="H798" s="63">
        <f>'דוח 132'!D798</f>
        <v>3</v>
      </c>
      <c r="I798" s="63">
        <f>'דוח 132'!C798</f>
        <v>0</v>
      </c>
      <c r="J798" s="63">
        <f>'דוח 132'!B798</f>
        <v>0</v>
      </c>
      <c r="K798" s="63">
        <f>'דוח 132'!A798</f>
        <v>0</v>
      </c>
    </row>
    <row r="799" spans="1:11" x14ac:dyDescent="0.2">
      <c r="A799" s="63">
        <f>'דוח 132'!K799</f>
        <v>15610</v>
      </c>
      <c r="B799" s="63">
        <f>'דוח 132'!J799</f>
        <v>22432</v>
      </c>
      <c r="C799" s="63" t="str">
        <f>'דוח 132'!I799</f>
        <v>נגזרים מתוך מניות והמירים</v>
      </c>
      <c r="D799" s="63">
        <f>'דוח 132'!H799</f>
        <v>0</v>
      </c>
      <c r="E799" s="63">
        <f>'דוח 132'!G799</f>
        <v>0</v>
      </c>
      <c r="F799" s="63">
        <f>'דוח 132'!F799</f>
        <v>0</v>
      </c>
      <c r="G799" s="63">
        <f>'דוח 132'!E799</f>
        <v>0</v>
      </c>
      <c r="H799" s="63">
        <f>'דוח 132'!D799</f>
        <v>0</v>
      </c>
      <c r="I799" s="63">
        <f>'דוח 132'!C799</f>
        <v>0</v>
      </c>
      <c r="J799" s="63">
        <f>'דוח 132'!B799</f>
        <v>0</v>
      </c>
      <c r="K799" s="63">
        <f>'דוח 132'!A799</f>
        <v>0</v>
      </c>
    </row>
    <row r="800" spans="1:11" x14ac:dyDescent="0.2">
      <c r="A800" s="63">
        <f>'דוח 132'!K800</f>
        <v>15611</v>
      </c>
      <c r="B800" s="63">
        <f>'דוח 132'!J800</f>
        <v>22432</v>
      </c>
      <c r="C800" s="63" t="str">
        <f>'דוח 132'!I800</f>
        <v>מניות והמירים בארץ</v>
      </c>
      <c r="D800" s="63">
        <f>'דוח 132'!H800</f>
        <v>0</v>
      </c>
      <c r="E800" s="63">
        <f>'דוח 132'!G800</f>
        <v>0</v>
      </c>
      <c r="F800" s="63">
        <f>'דוח 132'!F800</f>
        <v>0</v>
      </c>
      <c r="G800" s="63">
        <f>'דוח 132'!E800</f>
        <v>0</v>
      </c>
      <c r="H800" s="63">
        <f>'דוח 132'!D800</f>
        <v>0</v>
      </c>
      <c r="I800" s="63">
        <f>'דוח 132'!C800</f>
        <v>0</v>
      </c>
      <c r="J800" s="63">
        <f>'דוח 132'!B800</f>
        <v>0</v>
      </c>
      <c r="K800" s="63">
        <f>'דוח 132'!A800</f>
        <v>0</v>
      </c>
    </row>
    <row r="801" spans="1:11" x14ac:dyDescent="0.2">
      <c r="A801" s="63">
        <f>'דוח 132'!K801</f>
        <v>15608</v>
      </c>
      <c r="B801" s="63">
        <f>'דוח 132'!J801</f>
        <v>22432</v>
      </c>
      <c r="C801" s="63" t="str">
        <f>'דוח 132'!I801</f>
        <v>מניות חו"ל</v>
      </c>
      <c r="D801" s="63">
        <f>'דוח 132'!H801</f>
        <v>0</v>
      </c>
      <c r="E801" s="63">
        <f>'דוח 132'!G801</f>
        <v>0</v>
      </c>
      <c r="F801" s="63">
        <f>'דוח 132'!F801</f>
        <v>0</v>
      </c>
      <c r="G801" s="63">
        <f>'דוח 132'!E801</f>
        <v>0</v>
      </c>
      <c r="H801" s="63">
        <f>'דוח 132'!D801</f>
        <v>0</v>
      </c>
      <c r="I801" s="63">
        <f>'דוח 132'!C801</f>
        <v>0</v>
      </c>
      <c r="J801" s="63">
        <f>'דוח 132'!B801</f>
        <v>0</v>
      </c>
      <c r="K801" s="63">
        <f>'דוח 132'!A801</f>
        <v>0</v>
      </c>
    </row>
    <row r="802" spans="1:11" x14ac:dyDescent="0.2">
      <c r="A802" s="63">
        <f>'דוח 132'!K802</f>
        <v>15584</v>
      </c>
      <c r="B802" s="63">
        <f>'דוח 132'!J802</f>
        <v>22432</v>
      </c>
      <c r="C802" s="63" t="str">
        <f>'דוח 132'!I802</f>
        <v>נכסים אלטרנטיביים</v>
      </c>
      <c r="D802" s="63">
        <f>'דוח 132'!H802</f>
        <v>0</v>
      </c>
      <c r="E802" s="63">
        <f>'דוח 132'!G802</f>
        <v>0</v>
      </c>
      <c r="F802" s="63">
        <f>'דוח 132'!F802</f>
        <v>0</v>
      </c>
      <c r="G802" s="63">
        <f>'דוח 132'!E802</f>
        <v>0</v>
      </c>
      <c r="H802" s="63">
        <f>'דוח 132'!D802</f>
        <v>0</v>
      </c>
      <c r="I802" s="63">
        <f>'דוח 132'!C802</f>
        <v>0</v>
      </c>
      <c r="J802" s="63">
        <f>'דוח 132'!B802</f>
        <v>0</v>
      </c>
      <c r="K802" s="63">
        <f>'דוח 132'!A802</f>
        <v>0</v>
      </c>
    </row>
    <row r="803" spans="1:11" x14ac:dyDescent="0.2">
      <c r="A803" s="63">
        <f>'דוח 132'!K803</f>
        <v>17728</v>
      </c>
      <c r="B803" s="63">
        <f>'דוח 132'!J803</f>
        <v>22432</v>
      </c>
      <c r="C803" s="63" t="str">
        <f>'דוח 132'!I803</f>
        <v>נכסי נדל"ן</v>
      </c>
      <c r="D803" s="63">
        <f>'דוח 132'!H803</f>
        <v>0</v>
      </c>
      <c r="E803" s="63">
        <f>'דוח 132'!G803</f>
        <v>0</v>
      </c>
      <c r="F803" s="63">
        <f>'דוח 132'!F803</f>
        <v>0</v>
      </c>
      <c r="G803" s="63">
        <f>'דוח 132'!E803</f>
        <v>0</v>
      </c>
      <c r="H803" s="63">
        <f>'דוח 132'!D803</f>
        <v>0</v>
      </c>
      <c r="I803" s="63">
        <f>'דוח 132'!C803</f>
        <v>0</v>
      </c>
      <c r="J803" s="63">
        <f>'דוח 132'!B803</f>
        <v>0</v>
      </c>
      <c r="K803" s="63">
        <f>'דוח 132'!A803</f>
        <v>0</v>
      </c>
    </row>
    <row r="804" spans="1:11" x14ac:dyDescent="0.2">
      <c r="A804" s="63">
        <f>'דוח 132'!K804</f>
        <v>15624</v>
      </c>
      <c r="B804" s="63">
        <f>'דוח 132'!J804</f>
        <v>22432</v>
      </c>
      <c r="C804" s="63" t="str">
        <f>'דוח 132'!I804</f>
        <v>נגזרים מתוך חשיפת מט"ח</v>
      </c>
      <c r="D804" s="63">
        <f>'דוח 132'!H804</f>
        <v>0</v>
      </c>
      <c r="E804" s="63">
        <f>'דוח 132'!G804</f>
        <v>0</v>
      </c>
      <c r="F804" s="63">
        <f>'דוח 132'!F804</f>
        <v>0</v>
      </c>
      <c r="G804" s="63">
        <f>'דוח 132'!E804</f>
        <v>0</v>
      </c>
      <c r="H804" s="63">
        <f>'דוח 132'!D804</f>
        <v>0</v>
      </c>
      <c r="I804" s="63">
        <f>'דוח 132'!C804</f>
        <v>0</v>
      </c>
      <c r="J804" s="63">
        <f>'דוח 132'!B804</f>
        <v>0</v>
      </c>
      <c r="K804" s="63">
        <f>'דוח 132'!A804</f>
        <v>0</v>
      </c>
    </row>
    <row r="805" spans="1:11" x14ac:dyDescent="0.2">
      <c r="A805" s="63">
        <f>'דוח 132'!K805</f>
        <v>15644</v>
      </c>
      <c r="B805" s="63">
        <f>'דוח 132'!J805</f>
        <v>22432</v>
      </c>
      <c r="C805" s="63" t="str">
        <f>'דוח 132'!I805</f>
        <v>סה"כ נזילות</v>
      </c>
      <c r="D805" s="63">
        <f>'דוח 132'!H805</f>
        <v>0</v>
      </c>
      <c r="E805" s="63">
        <f>'דוח 132'!G805</f>
        <v>8.2158931252771996</v>
      </c>
      <c r="F805" s="63">
        <f>'דוח 132'!F805</f>
        <v>6.9949981359174593</v>
      </c>
      <c r="G805" s="63">
        <f>'דוח 132'!E805</f>
        <v>1</v>
      </c>
      <c r="H805" s="63">
        <f>'דוח 132'!D805</f>
        <v>10</v>
      </c>
      <c r="I805" s="63">
        <f>'דוח 132'!C805</f>
        <v>0</v>
      </c>
      <c r="J805" s="63">
        <f>'דוח 132'!B805</f>
        <v>0</v>
      </c>
      <c r="K805" s="63">
        <f>'דוח 132'!A805</f>
        <v>0</v>
      </c>
    </row>
    <row r="806" spans="1:11" x14ac:dyDescent="0.2">
      <c r="A806" s="63">
        <f>'דוח 132'!K806</f>
        <v>15704</v>
      </c>
      <c r="B806" s="63">
        <f>'דוח 132'!J806</f>
        <v>22432</v>
      </c>
      <c r="C806" s="63" t="str">
        <f>'דוח 132'!I806</f>
        <v xml:space="preserve">סה"כ קונצרני והלוואות </v>
      </c>
      <c r="D806" s="63">
        <f>'דוח 132'!H806</f>
        <v>4.3707690276626501</v>
      </c>
      <c r="E806" s="63">
        <f>'דוח 132'!G806</f>
        <v>0.82461949235540599</v>
      </c>
      <c r="F806" s="63">
        <f>'דוח 132'!F806</f>
        <v>0.83718690295218912</v>
      </c>
      <c r="G806" s="63">
        <f>'דוח 132'!E806</f>
        <v>0</v>
      </c>
      <c r="H806" s="63">
        <f>'דוח 132'!D806</f>
        <v>4</v>
      </c>
      <c r="I806" s="63">
        <f>'דוח 132'!C806</f>
        <v>0</v>
      </c>
      <c r="J806" s="63">
        <f>'דוח 132'!B806</f>
        <v>0</v>
      </c>
      <c r="K806" s="63">
        <f>'דוח 132'!A806</f>
        <v>0</v>
      </c>
    </row>
    <row r="807" spans="1:11" x14ac:dyDescent="0.2">
      <c r="A807" s="63">
        <f>'דוח 132'!K807</f>
        <v>15749</v>
      </c>
      <c r="B807" s="63">
        <f>'דוח 132'!J807</f>
        <v>22432</v>
      </c>
      <c r="C807" s="63" t="str">
        <f>'דוח 132'!I807</f>
        <v>סה"כ לא סחירים</v>
      </c>
      <c r="D807" s="63">
        <f>'דוח 132'!H807</f>
        <v>9.7383066620914001</v>
      </c>
      <c r="E807" s="63">
        <f>'דוח 132'!G807</f>
        <v>76.832637909235686</v>
      </c>
      <c r="F807" s="63">
        <f>'דוח 132'!F807</f>
        <v>77.864301180161505</v>
      </c>
      <c r="G807" s="63">
        <f>'דוח 132'!E807</f>
        <v>0</v>
      </c>
      <c r="H807" s="63">
        <f>'דוח 132'!D807</f>
        <v>0</v>
      </c>
      <c r="I807" s="63">
        <f>'דוח 132'!C807</f>
        <v>0</v>
      </c>
      <c r="J807" s="63">
        <f>'דוח 132'!B807</f>
        <v>0</v>
      </c>
      <c r="K807" s="63">
        <f>'דוח 132'!A807</f>
        <v>0</v>
      </c>
    </row>
    <row r="808" spans="1:11" x14ac:dyDescent="0.2">
      <c r="A808" s="63">
        <f>'דוח 132'!K808</f>
        <v>11258</v>
      </c>
      <c r="B808" s="63">
        <f>'דוח 132'!J808</f>
        <v>22432</v>
      </c>
      <c r="C808" s="63" t="str">
        <f>'דוח 132'!I808</f>
        <v>כל נכסי הקופה</v>
      </c>
      <c r="D808" s="63">
        <f>'דוח 132'!H808</f>
        <v>9.2802309611578195</v>
      </c>
      <c r="E808" s="63">
        <f>'דוח 132'!G808</f>
        <v>100</v>
      </c>
      <c r="F808" s="63">
        <f>'דוח 132'!F808</f>
        <v>100</v>
      </c>
      <c r="G808" s="63">
        <f>'דוח 132'!E808</f>
        <v>0</v>
      </c>
      <c r="H808" s="63">
        <f>'דוח 132'!D808</f>
        <v>0</v>
      </c>
      <c r="I808" s="63">
        <f>'דוח 132'!C808</f>
        <v>0</v>
      </c>
      <c r="J808" s="63">
        <f>'דוח 132'!B808</f>
        <v>0</v>
      </c>
      <c r="K808" s="63">
        <f>'דוח 132'!A808</f>
        <v>0</v>
      </c>
    </row>
    <row r="809" spans="1:11" x14ac:dyDescent="0.2">
      <c r="A809" s="63">
        <f>'דוח 132'!K809</f>
        <v>15705</v>
      </c>
      <c r="B809" s="63">
        <f>'דוח 132'!J809</f>
        <v>22432</v>
      </c>
      <c r="C809" s="63" t="str">
        <f>'דוח 132'!I809</f>
        <v>סה"כ ממשלתי</v>
      </c>
      <c r="D809" s="63">
        <f>'דוח 132'!H809</f>
        <v>10.029140279823501</v>
      </c>
      <c r="E809" s="63">
        <f>'דוח 132'!G809</f>
        <v>90.959487382367399</v>
      </c>
      <c r="F809" s="63">
        <f>'דוח 132'!F809</f>
        <v>92.167814961130404</v>
      </c>
      <c r="G809" s="63">
        <f>'דוח 132'!E809</f>
        <v>90</v>
      </c>
      <c r="H809" s="63">
        <f>'דוח 132'!D809</f>
        <v>100</v>
      </c>
      <c r="I809" s="63">
        <f>'דוח 132'!C809</f>
        <v>0</v>
      </c>
      <c r="J809" s="63">
        <f>'דוח 132'!B809</f>
        <v>0</v>
      </c>
      <c r="K809" s="63">
        <f>'דוח 132'!A809</f>
        <v>0</v>
      </c>
    </row>
    <row r="810" spans="1:11" x14ac:dyDescent="0.2">
      <c r="A810" s="63">
        <f>'דוח 132'!K810</f>
        <v>16144</v>
      </c>
      <c r="B810" s="63">
        <f>'דוח 132'!J810</f>
        <v>22432</v>
      </c>
      <c r="C810" s="63" t="str">
        <f>'דוח 132'!I810</f>
        <v>סך חשיפת מט"ח</v>
      </c>
      <c r="D810" s="63">
        <f>'דוח 132'!H810</f>
        <v>0</v>
      </c>
      <c r="E810" s="63">
        <f>'דוח 132'!G810</f>
        <v>0</v>
      </c>
      <c r="F810" s="63">
        <f>'דוח 132'!F810</f>
        <v>0</v>
      </c>
      <c r="G810" s="63">
        <f>'דוח 132'!E810</f>
        <v>0</v>
      </c>
      <c r="H810" s="63">
        <f>'דוח 132'!D810</f>
        <v>0</v>
      </c>
      <c r="I810" s="63">
        <f>'דוח 132'!C810</f>
        <v>0</v>
      </c>
      <c r="J810" s="63">
        <f>'דוח 132'!B810</f>
        <v>0</v>
      </c>
      <c r="K810" s="63">
        <f>'דוח 132'!A810</f>
        <v>0</v>
      </c>
    </row>
    <row r="811" spans="1:11" x14ac:dyDescent="0.2">
      <c r="A811" s="63">
        <f>'דוח 132'!K811</f>
        <v>12755</v>
      </c>
      <c r="B811" s="63">
        <f>'דוח 132'!J811</f>
        <v>22432</v>
      </c>
      <c r="C811" s="63" t="str">
        <f>'דוח 132'!I811</f>
        <v xml:space="preserve">נזילות מט"ח </v>
      </c>
      <c r="D811" s="63">
        <f>'דוח 132'!H811</f>
        <v>0</v>
      </c>
      <c r="E811" s="63">
        <f>'דוח 132'!G811</f>
        <v>0</v>
      </c>
      <c r="F811" s="63">
        <f>'דוח 132'!F811</f>
        <v>0</v>
      </c>
      <c r="G811" s="63">
        <f>'דוח 132'!E811</f>
        <v>0</v>
      </c>
      <c r="H811" s="63">
        <f>'דוח 132'!D811</f>
        <v>0</v>
      </c>
      <c r="I811" s="63">
        <f>'דוח 132'!C811</f>
        <v>0</v>
      </c>
      <c r="J811" s="63">
        <f>'דוח 132'!B811</f>
        <v>0</v>
      </c>
      <c r="K811" s="63">
        <f>'דוח 132'!A811</f>
        <v>0</v>
      </c>
    </row>
    <row r="812" spans="1:11" x14ac:dyDescent="0.2">
      <c r="A812" s="63">
        <f>'דוח 132'!K812</f>
        <v>12359</v>
      </c>
      <c r="B812" s="63">
        <f>'דוח 132'!J812</f>
        <v>22432</v>
      </c>
      <c r="C812" s="63" t="str">
        <f>'דוח 132'!I812</f>
        <v xml:space="preserve">קונצרני לא סחיר צמוד מדד </v>
      </c>
      <c r="D812" s="63">
        <f>'דוח 132'!H812</f>
        <v>0</v>
      </c>
      <c r="E812" s="63">
        <f>'דוח 132'!G812</f>
        <v>0</v>
      </c>
      <c r="F812" s="63">
        <f>'דוח 132'!F812</f>
        <v>0</v>
      </c>
      <c r="G812" s="63">
        <f>'דוח 132'!E812</f>
        <v>0</v>
      </c>
      <c r="H812" s="63">
        <f>'דוח 132'!D812</f>
        <v>0</v>
      </c>
      <c r="I812" s="63">
        <f>'דוח 132'!C812</f>
        <v>0</v>
      </c>
      <c r="J812" s="63">
        <f>'דוח 132'!B812</f>
        <v>0</v>
      </c>
      <c r="K812" s="63">
        <f>'דוח 132'!A812</f>
        <v>0</v>
      </c>
    </row>
    <row r="813" spans="1:11" x14ac:dyDescent="0.2">
      <c r="A813" s="63">
        <f>'דוח 132'!K813</f>
        <v>0</v>
      </c>
      <c r="B813" s="63">
        <f>'דוח 132'!J813</f>
        <v>0</v>
      </c>
      <c r="C813" s="63">
        <f>'דוח 132'!I813</f>
        <v>0</v>
      </c>
      <c r="D813" s="63">
        <f>'דוח 132'!H813</f>
        <v>0</v>
      </c>
      <c r="E813" s="63">
        <f>'דוח 132'!G813</f>
        <v>0</v>
      </c>
      <c r="F813" s="63">
        <f>'דוח 132'!F813</f>
        <v>0</v>
      </c>
      <c r="G813" s="63">
        <f>'דוח 132'!E813</f>
        <v>0</v>
      </c>
      <c r="H813" s="63">
        <f>'דוח 132'!D813</f>
        <v>0</v>
      </c>
      <c r="I813" s="63">
        <f>'דוח 132'!C813</f>
        <v>0</v>
      </c>
      <c r="J813" s="63">
        <f>'דוח 132'!B813</f>
        <v>0</v>
      </c>
      <c r="K813" s="63">
        <f>'דוח 132'!A813</f>
        <v>0</v>
      </c>
    </row>
    <row r="814" spans="1:11" x14ac:dyDescent="0.2">
      <c r="A814" s="63" t="str">
        <f>'דוח 132'!K814</f>
        <v>קוד קבוצה</v>
      </c>
      <c r="B814" s="63" t="str">
        <f>'דוח 132'!J814</f>
        <v>קוד קופה</v>
      </c>
      <c r="C814" s="63">
        <f>'דוח 132'!I814</f>
        <v>0</v>
      </c>
      <c r="D814" s="63" t="str">
        <f>'דוח 132'!H814</f>
        <v>23005  פנסיה מקיפה חו"ל</v>
      </c>
      <c r="E814" s="63">
        <f>'דוח 132'!G814</f>
        <v>0</v>
      </c>
      <c r="F814" s="63">
        <f>'דוח 132'!F814</f>
        <v>0</v>
      </c>
      <c r="G814" s="63">
        <f>'דוח 132'!E814</f>
        <v>0</v>
      </c>
      <c r="H814" s="63">
        <f>'דוח 132'!D814</f>
        <v>0</v>
      </c>
      <c r="I814" s="63">
        <f>'דוח 132'!C814</f>
        <v>0</v>
      </c>
      <c r="J814" s="63">
        <f>'דוח 132'!B814</f>
        <v>0</v>
      </c>
      <c r="K814" s="63">
        <f>'דוח 132'!A814</f>
        <v>0</v>
      </c>
    </row>
    <row r="815" spans="1:11" x14ac:dyDescent="0.2">
      <c r="A815" s="63">
        <f>'דוח 132'!K815</f>
        <v>0</v>
      </c>
      <c r="B815" s="63">
        <f>'דוח 132'!J815</f>
        <v>0</v>
      </c>
      <c r="C815" s="63">
        <f>'דוח 132'!I815</f>
        <v>0</v>
      </c>
      <c r="D815" s="63">
        <f>'דוח 132'!H815</f>
        <v>0</v>
      </c>
      <c r="E815" s="63">
        <f>'דוח 132'!G815</f>
        <v>0</v>
      </c>
      <c r="F815" s="63" t="str">
        <f>'דוח 132'!F815</f>
        <v>שווי קופה באשח  129.64</v>
      </c>
      <c r="G815" s="63">
        <f>'דוח 132'!E815</f>
        <v>0</v>
      </c>
      <c r="H815" s="63">
        <f>'דוח 132'!D815</f>
        <v>0</v>
      </c>
      <c r="I815" s="63">
        <f>'דוח 132'!C815</f>
        <v>0</v>
      </c>
      <c r="J815" s="63">
        <f>'דוח 132'!B815</f>
        <v>0</v>
      </c>
      <c r="K815" s="63">
        <f>'דוח 132'!A815</f>
        <v>0</v>
      </c>
    </row>
    <row r="816" spans="1:11" x14ac:dyDescent="0.2">
      <c r="A816" s="63">
        <f>'דוח 132'!K816</f>
        <v>0</v>
      </c>
      <c r="B816" s="63">
        <f>'דוח 132'!J816</f>
        <v>0</v>
      </c>
      <c r="C816" s="63" t="str">
        <f>'דוח 132'!I816</f>
        <v>תאור קבוצה</v>
      </c>
      <c r="D816" s="63" t="str">
        <f>'דוח 132'!H816</f>
        <v>מח"מ</v>
      </c>
      <c r="E816" s="63" t="str">
        <f>'דוח 132'!G816</f>
        <v>חשיפה</v>
      </c>
      <c r="F816" s="63" t="str">
        <f>'דוח 132'!F816</f>
        <v>חשיפה</v>
      </c>
      <c r="G816" s="63">
        <f>'דוח 132'!E816</f>
        <v>0</v>
      </c>
      <c r="H816" s="63" t="str">
        <f>'דוח 132'!D816</f>
        <v>חשיפה</v>
      </c>
      <c r="I816" s="63">
        <f>'דוח 132'!C816</f>
        <v>0</v>
      </c>
      <c r="J816" s="63" t="str">
        <f>'דוח 132'!B816</f>
        <v>מח"מ</v>
      </c>
      <c r="K816" s="63">
        <f>'דוח 132'!A816</f>
        <v>0</v>
      </c>
    </row>
    <row r="817" spans="1:11" x14ac:dyDescent="0.2">
      <c r="A817" s="63">
        <f>'דוח 132'!K817</f>
        <v>0</v>
      </c>
      <c r="B817" s="63">
        <f>'דוח 132'!J817</f>
        <v>0</v>
      </c>
      <c r="C817" s="63">
        <f>'דוח 132'!I817</f>
        <v>0</v>
      </c>
      <c r="D817" s="63">
        <f>'דוח 132'!H817</f>
        <v>0</v>
      </c>
      <c r="E817" s="63" t="str">
        <f>'דוח 132'!G817</f>
        <v>30/12/18</v>
      </c>
      <c r="F817" s="63" t="str">
        <f>'דוח 132'!F817</f>
        <v>31/12/18</v>
      </c>
      <c r="G817" s="63" t="str">
        <f>'דוח 132'!E817</f>
        <v>מינ'</v>
      </c>
      <c r="H817" s="63" t="str">
        <f>'דוח 132'!D817</f>
        <v>מקס'</v>
      </c>
      <c r="I817" s="63" t="str">
        <f>'דוח 132'!C817</f>
        <v>מינ'</v>
      </c>
      <c r="J817" s="63" t="str">
        <f>'דוח 132'!B817</f>
        <v>מקס'</v>
      </c>
      <c r="K817" s="63">
        <f>'דוח 132'!A817</f>
        <v>0</v>
      </c>
    </row>
    <row r="818" spans="1:11" x14ac:dyDescent="0.2">
      <c r="A818" s="63">
        <f>'דוח 132'!K818</f>
        <v>13591</v>
      </c>
      <c r="B818" s="63">
        <f>'דוח 132'!J818</f>
        <v>23005</v>
      </c>
      <c r="C818" s="63" t="str">
        <f>'דוח 132'!I818</f>
        <v xml:space="preserve">צמוד מדד (כולל מיועדות) </v>
      </c>
      <c r="D818" s="63">
        <f>'דוח 132'!H818</f>
        <v>9.8857895939838389</v>
      </c>
      <c r="E818" s="63">
        <f>'דוח 132'!G818</f>
        <v>28.408641558566799</v>
      </c>
      <c r="F818" s="63">
        <f>'דוח 132'!F818</f>
        <v>28.6328661716013</v>
      </c>
      <c r="G818" s="63">
        <f>'דוח 132'!E818</f>
        <v>0</v>
      </c>
      <c r="H818" s="63">
        <f>'דוח 132'!D818</f>
        <v>0</v>
      </c>
      <c r="I818" s="63">
        <f>'דוח 132'!C818</f>
        <v>0</v>
      </c>
      <c r="J818" s="63">
        <f>'דוח 132'!B818</f>
        <v>0</v>
      </c>
      <c r="K818" s="63">
        <f>'דוח 132'!A818</f>
        <v>0</v>
      </c>
    </row>
    <row r="819" spans="1:11" x14ac:dyDescent="0.2">
      <c r="A819" s="63">
        <f>'דוח 132'!K819</f>
        <v>19967</v>
      </c>
      <c r="B819" s="63">
        <f>'דוח 132'!J819</f>
        <v>23005</v>
      </c>
      <c r="C819" s="63" t="str">
        <f>'דוח 132'!I819</f>
        <v>צמוד מדד ללא מיועדות</v>
      </c>
      <c r="D819" s="63">
        <f>'דוח 132'!H819</f>
        <v>0</v>
      </c>
      <c r="E819" s="63">
        <f>'דוח 132'!G819</f>
        <v>0</v>
      </c>
      <c r="F819" s="63">
        <f>'דוח 132'!F819</f>
        <v>0</v>
      </c>
      <c r="G819" s="63">
        <f>'דוח 132'!E819</f>
        <v>0</v>
      </c>
      <c r="H819" s="63">
        <f>'דוח 132'!D819</f>
        <v>0</v>
      </c>
      <c r="I819" s="63">
        <f>'דוח 132'!C819</f>
        <v>0</v>
      </c>
      <c r="J819" s="63">
        <f>'דוח 132'!B819</f>
        <v>0</v>
      </c>
      <c r="K819" s="63">
        <f>'דוח 132'!A819</f>
        <v>0</v>
      </c>
    </row>
    <row r="820" spans="1:11" x14ac:dyDescent="0.2">
      <c r="A820" s="63">
        <f>'דוח 132'!K820</f>
        <v>15744</v>
      </c>
      <c r="B820" s="63">
        <f>'דוח 132'!J820</f>
        <v>23005</v>
      </c>
      <c r="C820" s="63" t="str">
        <f>'דוח 132'!I820</f>
        <v xml:space="preserve">סה"כ ממשלתי צמוד מדד כולל מיועדות </v>
      </c>
      <c r="D820" s="63">
        <f>'דוח 132'!H820</f>
        <v>9.8857895939838389</v>
      </c>
      <c r="E820" s="63">
        <f>'דוח 132'!G820</f>
        <v>28.408641558566799</v>
      </c>
      <c r="F820" s="63">
        <f>'דוח 132'!F820</f>
        <v>28.6328661716013</v>
      </c>
      <c r="G820" s="63">
        <f>'דוח 132'!E820</f>
        <v>0</v>
      </c>
      <c r="H820" s="63">
        <f>'דוח 132'!D820</f>
        <v>0</v>
      </c>
      <c r="I820" s="63">
        <f>'דוח 132'!C820</f>
        <v>0</v>
      </c>
      <c r="J820" s="63">
        <f>'דוח 132'!B820</f>
        <v>0</v>
      </c>
      <c r="K820" s="63">
        <f>'דוח 132'!A820</f>
        <v>0</v>
      </c>
    </row>
    <row r="821" spans="1:11" x14ac:dyDescent="0.2">
      <c r="A821" s="63">
        <f>'דוח 132'!K821</f>
        <v>13462</v>
      </c>
      <c r="B821" s="63">
        <f>'דוח 132'!J821</f>
        <v>23005</v>
      </c>
      <c r="C821" s="63" t="str">
        <f>'דוח 132'!I821</f>
        <v xml:space="preserve">קונצרני סחיר צמוד מדד </v>
      </c>
      <c r="D821" s="63">
        <f>'דוח 132'!H821</f>
        <v>0</v>
      </c>
      <c r="E821" s="63">
        <f>'דוח 132'!G821</f>
        <v>0</v>
      </c>
      <c r="F821" s="63">
        <f>'דוח 132'!F821</f>
        <v>0</v>
      </c>
      <c r="G821" s="63">
        <f>'דוח 132'!E821</f>
        <v>0</v>
      </c>
      <c r="H821" s="63">
        <f>'דוח 132'!D821</f>
        <v>0</v>
      </c>
      <c r="I821" s="63">
        <f>'דוח 132'!C821</f>
        <v>0</v>
      </c>
      <c r="J821" s="63">
        <f>'דוח 132'!B821</f>
        <v>0</v>
      </c>
      <c r="K821" s="63">
        <f>'דוח 132'!A821</f>
        <v>0</v>
      </c>
    </row>
    <row r="822" spans="1:11" x14ac:dyDescent="0.2">
      <c r="A822" s="63">
        <f>'דוח 132'!K822</f>
        <v>15544</v>
      </c>
      <c r="B822" s="63">
        <f>'דוח 132'!J822</f>
        <v>23005</v>
      </c>
      <c r="C822" s="63" t="str">
        <f>'דוח 132'!I822</f>
        <v>הלוואה צמוד מדד</v>
      </c>
      <c r="D822" s="63">
        <f>'דוח 132'!H822</f>
        <v>0</v>
      </c>
      <c r="E822" s="63">
        <f>'דוח 132'!G822</f>
        <v>0</v>
      </c>
      <c r="F822" s="63">
        <f>'דוח 132'!F822</f>
        <v>0</v>
      </c>
      <c r="G822" s="63">
        <f>'דוח 132'!E822</f>
        <v>0</v>
      </c>
      <c r="H822" s="63">
        <f>'דוח 132'!D822</f>
        <v>0</v>
      </c>
      <c r="I822" s="63">
        <f>'דוח 132'!C822</f>
        <v>0</v>
      </c>
      <c r="J822" s="63">
        <f>'דוח 132'!B822</f>
        <v>0</v>
      </c>
      <c r="K822" s="63">
        <f>'דוח 132'!A822</f>
        <v>0</v>
      </c>
    </row>
    <row r="823" spans="1:11" x14ac:dyDescent="0.2">
      <c r="A823" s="63">
        <f>'דוח 132'!K823</f>
        <v>12978</v>
      </c>
      <c r="B823" s="63">
        <f>'דוח 132'!J823</f>
        <v>23005</v>
      </c>
      <c r="C823" s="63" t="str">
        <f>'דוח 132'!I823</f>
        <v xml:space="preserve">פקדונות לא סחירים </v>
      </c>
      <c r="D823" s="63">
        <f>'דוח 132'!H823</f>
        <v>0</v>
      </c>
      <c r="E823" s="63">
        <f>'דוח 132'!G823</f>
        <v>0</v>
      </c>
      <c r="F823" s="63">
        <f>'דוח 132'!F823</f>
        <v>0</v>
      </c>
      <c r="G823" s="63">
        <f>'דוח 132'!E823</f>
        <v>0</v>
      </c>
      <c r="H823" s="63">
        <f>'דוח 132'!D823</f>
        <v>0</v>
      </c>
      <c r="I823" s="63">
        <f>'דוח 132'!C823</f>
        <v>0</v>
      </c>
      <c r="J823" s="63">
        <f>'דוח 132'!B823</f>
        <v>0</v>
      </c>
      <c r="K823" s="63">
        <f>'דוח 132'!A823</f>
        <v>0</v>
      </c>
    </row>
    <row r="824" spans="1:11" x14ac:dyDescent="0.2">
      <c r="A824" s="63">
        <f>'דוח 132'!K824</f>
        <v>17726</v>
      </c>
      <c r="B824" s="63">
        <f>'דוח 132'!J824</f>
        <v>23005</v>
      </c>
      <c r="C824" s="63" t="str">
        <f>'דוח 132'!I824</f>
        <v>לא צמוד כולל נזילות</v>
      </c>
      <c r="D824" s="63">
        <f>'דוח 132'!H824</f>
        <v>0</v>
      </c>
      <c r="E824" s="63">
        <f>'דוח 132'!G824</f>
        <v>8.6944354504753818</v>
      </c>
      <c r="F824" s="63">
        <f>'דוח 132'!F824</f>
        <v>9.237102192310271</v>
      </c>
      <c r="G824" s="63">
        <f>'דוח 132'!E824</f>
        <v>0</v>
      </c>
      <c r="H824" s="63">
        <f>'דוח 132'!D824</f>
        <v>0</v>
      </c>
      <c r="I824" s="63">
        <f>'דוח 132'!C824</f>
        <v>0</v>
      </c>
      <c r="J824" s="63">
        <f>'דוח 132'!B824</f>
        <v>0</v>
      </c>
      <c r="K824" s="63">
        <f>'דוח 132'!A824</f>
        <v>0</v>
      </c>
    </row>
    <row r="825" spans="1:11" x14ac:dyDescent="0.2">
      <c r="A825" s="63">
        <f>'דוח 132'!K825</f>
        <v>17727</v>
      </c>
      <c r="B825" s="63">
        <f>'דוח 132'!J825</f>
        <v>23005</v>
      </c>
      <c r="C825" s="63" t="str">
        <f>'דוח 132'!I825</f>
        <v>עו"ש ש"ח</v>
      </c>
      <c r="D825" s="63">
        <f>'דוח 132'!H825</f>
        <v>0</v>
      </c>
      <c r="E825" s="63">
        <f>'דוח 132'!G825</f>
        <v>8.6944354504753818</v>
      </c>
      <c r="F825" s="63">
        <f>'דוח 132'!F825</f>
        <v>9.237102192310271</v>
      </c>
      <c r="G825" s="63">
        <f>'דוח 132'!E825</f>
        <v>0</v>
      </c>
      <c r="H825" s="63">
        <f>'דוח 132'!D825</f>
        <v>0</v>
      </c>
      <c r="I825" s="63">
        <f>'דוח 132'!C825</f>
        <v>0</v>
      </c>
      <c r="J825" s="63">
        <f>'דוח 132'!B825</f>
        <v>0</v>
      </c>
      <c r="K825" s="63">
        <f>'דוח 132'!A825</f>
        <v>0</v>
      </c>
    </row>
    <row r="826" spans="1:11" x14ac:dyDescent="0.2">
      <c r="A826" s="63">
        <f>'דוח 132'!K826</f>
        <v>13592</v>
      </c>
      <c r="B826" s="63">
        <f>'דוח 132'!J826</f>
        <v>23005</v>
      </c>
      <c r="C826" s="63" t="str">
        <f>'דוח 132'!I826</f>
        <v xml:space="preserve">לא צמוד - לא כולל נזילות </v>
      </c>
      <c r="D826" s="63">
        <f>'דוח 132'!H826</f>
        <v>0</v>
      </c>
      <c r="E826" s="63">
        <f>'דוח 132'!G826</f>
        <v>0</v>
      </c>
      <c r="F826" s="63">
        <f>'דוח 132'!F826</f>
        <v>0</v>
      </c>
      <c r="G826" s="63">
        <f>'דוח 132'!E826</f>
        <v>0</v>
      </c>
      <c r="H826" s="63">
        <f>'דוח 132'!D826</f>
        <v>0</v>
      </c>
      <c r="I826" s="63">
        <f>'דוח 132'!C826</f>
        <v>0</v>
      </c>
      <c r="J826" s="63">
        <f>'דוח 132'!B826</f>
        <v>0</v>
      </c>
      <c r="K826" s="63">
        <f>'דוח 132'!A826</f>
        <v>0</v>
      </c>
    </row>
    <row r="827" spans="1:11" x14ac:dyDescent="0.2">
      <c r="A827" s="63">
        <f>'דוח 132'!K827</f>
        <v>11566</v>
      </c>
      <c r="B827" s="63">
        <f>'דוח 132'!J827</f>
        <v>23005</v>
      </c>
      <c r="C827" s="63" t="str">
        <f>'דוח 132'!I827</f>
        <v>מק"מ</v>
      </c>
      <c r="D827" s="63">
        <f>'דוח 132'!H827</f>
        <v>0</v>
      </c>
      <c r="E827" s="63">
        <f>'דוח 132'!G827</f>
        <v>0</v>
      </c>
      <c r="F827" s="63">
        <f>'דוח 132'!F827</f>
        <v>0</v>
      </c>
      <c r="G827" s="63">
        <f>'דוח 132'!E827</f>
        <v>0</v>
      </c>
      <c r="H827" s="63">
        <f>'דוח 132'!D827</f>
        <v>0</v>
      </c>
      <c r="I827" s="63">
        <f>'דוח 132'!C827</f>
        <v>0</v>
      </c>
      <c r="J827" s="63">
        <f>'דוח 132'!B827</f>
        <v>0</v>
      </c>
      <c r="K827" s="63">
        <f>'דוח 132'!A827</f>
        <v>0</v>
      </c>
    </row>
    <row r="828" spans="1:11" x14ac:dyDescent="0.2">
      <c r="A828" s="63">
        <f>'דוח 132'!K828</f>
        <v>13419</v>
      </c>
      <c r="B828" s="63">
        <f>'דוח 132'!J828</f>
        <v>23005</v>
      </c>
      <c r="C828" s="63" t="str">
        <f>'דוח 132'!I828</f>
        <v>ממשלתי  לא צמוד (שחר)</v>
      </c>
      <c r="D828" s="63">
        <f>'דוח 132'!H828</f>
        <v>0</v>
      </c>
      <c r="E828" s="63">
        <f>'דוח 132'!G828</f>
        <v>0</v>
      </c>
      <c r="F828" s="63">
        <f>'דוח 132'!F828</f>
        <v>0</v>
      </c>
      <c r="G828" s="63">
        <f>'דוח 132'!E828</f>
        <v>0</v>
      </c>
      <c r="H828" s="63">
        <f>'דוח 132'!D828</f>
        <v>0</v>
      </c>
      <c r="I828" s="63">
        <f>'דוח 132'!C828</f>
        <v>0</v>
      </c>
      <c r="J828" s="63">
        <f>'דוח 132'!B828</f>
        <v>0</v>
      </c>
      <c r="K828" s="63">
        <f>'דוח 132'!A828</f>
        <v>0</v>
      </c>
    </row>
    <row r="829" spans="1:11" x14ac:dyDescent="0.2">
      <c r="A829" s="63">
        <f>'דוח 132'!K829</f>
        <v>11568</v>
      </c>
      <c r="B829" s="63">
        <f>'דוח 132'!J829</f>
        <v>23005</v>
      </c>
      <c r="C829" s="63" t="str">
        <f>'דוח 132'!I829</f>
        <v>אג"ח ממשלתי לא צמוד ריבית משתנה-"גילון"</v>
      </c>
      <c r="D829" s="63">
        <f>'דוח 132'!H829</f>
        <v>0</v>
      </c>
      <c r="E829" s="63">
        <f>'דוח 132'!G829</f>
        <v>0</v>
      </c>
      <c r="F829" s="63">
        <f>'דוח 132'!F829</f>
        <v>0</v>
      </c>
      <c r="G829" s="63">
        <f>'דוח 132'!E829</f>
        <v>0</v>
      </c>
      <c r="H829" s="63">
        <f>'דוח 132'!D829</f>
        <v>0</v>
      </c>
      <c r="I829" s="63">
        <f>'דוח 132'!C829</f>
        <v>0</v>
      </c>
      <c r="J829" s="63">
        <f>'דוח 132'!B829</f>
        <v>0</v>
      </c>
      <c r="K829" s="63">
        <f>'דוח 132'!A829</f>
        <v>0</v>
      </c>
    </row>
    <row r="830" spans="1:11" x14ac:dyDescent="0.2">
      <c r="A830" s="63">
        <f>'דוח 132'!K830</f>
        <v>12479</v>
      </c>
      <c r="B830" s="63">
        <f>'דוח 132'!J830</f>
        <v>23005</v>
      </c>
      <c r="C830" s="63" t="str">
        <f>'דוח 132'!I830</f>
        <v>קונצרני ריבית קבועה</v>
      </c>
      <c r="D830" s="63">
        <f>'דוח 132'!H830</f>
        <v>0</v>
      </c>
      <c r="E830" s="63">
        <f>'דוח 132'!G830</f>
        <v>0</v>
      </c>
      <c r="F830" s="63">
        <f>'דוח 132'!F830</f>
        <v>0</v>
      </c>
      <c r="G830" s="63">
        <f>'דוח 132'!E830</f>
        <v>0</v>
      </c>
      <c r="H830" s="63">
        <f>'דוח 132'!D830</f>
        <v>0</v>
      </c>
      <c r="I830" s="63">
        <f>'דוח 132'!C830</f>
        <v>0</v>
      </c>
      <c r="J830" s="63">
        <f>'דוח 132'!B830</f>
        <v>0</v>
      </c>
      <c r="K830" s="63">
        <f>'דוח 132'!A830</f>
        <v>0</v>
      </c>
    </row>
    <row r="831" spans="1:11" x14ac:dyDescent="0.2">
      <c r="A831" s="63">
        <f>'דוח 132'!K831</f>
        <v>12480</v>
      </c>
      <c r="B831" s="63">
        <f>'דוח 132'!J831</f>
        <v>23005</v>
      </c>
      <c r="C831" s="63" t="str">
        <f>'דוח 132'!I831</f>
        <v>קונצרני ריבית משתנה</v>
      </c>
      <c r="D831" s="63">
        <f>'דוח 132'!H831</f>
        <v>0</v>
      </c>
      <c r="E831" s="63">
        <f>'דוח 132'!G831</f>
        <v>0</v>
      </c>
      <c r="F831" s="63">
        <f>'דוח 132'!F831</f>
        <v>0</v>
      </c>
      <c r="G831" s="63">
        <f>'דוח 132'!E831</f>
        <v>0</v>
      </c>
      <c r="H831" s="63">
        <f>'דוח 132'!D831</f>
        <v>0</v>
      </c>
      <c r="I831" s="63">
        <f>'דוח 132'!C831</f>
        <v>0</v>
      </c>
      <c r="J831" s="63">
        <f>'דוח 132'!B831</f>
        <v>0</v>
      </c>
      <c r="K831" s="63">
        <f>'דוח 132'!A831</f>
        <v>0</v>
      </c>
    </row>
    <row r="832" spans="1:11" x14ac:dyDescent="0.2">
      <c r="A832" s="63">
        <f>'דוח 132'!K832</f>
        <v>11578</v>
      </c>
      <c r="B832" s="63">
        <f>'דוח 132'!J832</f>
        <v>23005</v>
      </c>
      <c r="C832" s="63" t="str">
        <f>'דוח 132'!I832</f>
        <v>אג"ח לא צמוד לא סחיר (ללא עמיתים)</v>
      </c>
      <c r="D832" s="63">
        <f>'דוח 132'!H832</f>
        <v>0</v>
      </c>
      <c r="E832" s="63">
        <f>'דוח 132'!G832</f>
        <v>0</v>
      </c>
      <c r="F832" s="63">
        <f>'דוח 132'!F832</f>
        <v>0</v>
      </c>
      <c r="G832" s="63">
        <f>'דוח 132'!E832</f>
        <v>0</v>
      </c>
      <c r="H832" s="63">
        <f>'דוח 132'!D832</f>
        <v>0</v>
      </c>
      <c r="I832" s="63">
        <f>'דוח 132'!C832</f>
        <v>0</v>
      </c>
      <c r="J832" s="63">
        <f>'דוח 132'!B832</f>
        <v>0</v>
      </c>
      <c r="K832" s="63">
        <f>'דוח 132'!A832</f>
        <v>0</v>
      </c>
    </row>
    <row r="833" spans="1:11" x14ac:dyDescent="0.2">
      <c r="A833" s="63">
        <f>'דוח 132'!K833</f>
        <v>12497</v>
      </c>
      <c r="B833" s="63">
        <f>'דוח 132'!J833</f>
        <v>23005</v>
      </c>
      <c r="C833" s="63" t="str">
        <f>'דוח 132'!I833</f>
        <v>קונצרני לא סחיר ריבית משתנה (נע"מים)</v>
      </c>
      <c r="D833" s="63">
        <f>'דוח 132'!H833</f>
        <v>0</v>
      </c>
      <c r="E833" s="63">
        <f>'דוח 132'!G833</f>
        <v>0</v>
      </c>
      <c r="F833" s="63">
        <f>'דוח 132'!F833</f>
        <v>0</v>
      </c>
      <c r="G833" s="63">
        <f>'דוח 132'!E833</f>
        <v>0</v>
      </c>
      <c r="H833" s="63">
        <f>'דוח 132'!D833</f>
        <v>0</v>
      </c>
      <c r="I833" s="63">
        <f>'דוח 132'!C833</f>
        <v>0</v>
      </c>
      <c r="J833" s="63">
        <f>'דוח 132'!B833</f>
        <v>0</v>
      </c>
      <c r="K833" s="63">
        <f>'דוח 132'!A833</f>
        <v>0</v>
      </c>
    </row>
    <row r="834" spans="1:11" x14ac:dyDescent="0.2">
      <c r="A834" s="63">
        <f>'דוח 132'!K834</f>
        <v>15546</v>
      </c>
      <c r="B834" s="63">
        <f>'דוח 132'!J834</f>
        <v>23005</v>
      </c>
      <c r="C834" s="63" t="str">
        <f>'דוח 132'!I834</f>
        <v>הלוואה לא צמוד</v>
      </c>
      <c r="D834" s="63">
        <f>'דוח 132'!H834</f>
        <v>0</v>
      </c>
      <c r="E834" s="63">
        <f>'דוח 132'!G834</f>
        <v>0</v>
      </c>
      <c r="F834" s="63">
        <f>'דוח 132'!F834</f>
        <v>0</v>
      </c>
      <c r="G834" s="63">
        <f>'דוח 132'!E834</f>
        <v>0</v>
      </c>
      <c r="H834" s="63">
        <f>'דוח 132'!D834</f>
        <v>0</v>
      </c>
      <c r="I834" s="63">
        <f>'דוח 132'!C834</f>
        <v>0</v>
      </c>
      <c r="J834" s="63">
        <f>'דוח 132'!B834</f>
        <v>0</v>
      </c>
      <c r="K834" s="63">
        <f>'דוח 132'!A834</f>
        <v>0</v>
      </c>
    </row>
    <row r="835" spans="1:11" x14ac:dyDescent="0.2">
      <c r="A835" s="63">
        <f>'דוח 132'!K835</f>
        <v>12481</v>
      </c>
      <c r="B835" s="63">
        <f>'דוח 132'!J835</f>
        <v>23005</v>
      </c>
      <c r="C835" s="63" t="str">
        <f>'דוח 132'!I835</f>
        <v>הלוואות לעמיתים.</v>
      </c>
      <c r="D835" s="63">
        <f>'דוח 132'!H835</f>
        <v>0</v>
      </c>
      <c r="E835" s="63">
        <f>'דוח 132'!G835</f>
        <v>0</v>
      </c>
      <c r="F835" s="63">
        <f>'דוח 132'!F835</f>
        <v>0</v>
      </c>
      <c r="G835" s="63">
        <f>'דוח 132'!E835</f>
        <v>0</v>
      </c>
      <c r="H835" s="63">
        <f>'דוח 132'!D835</f>
        <v>4</v>
      </c>
      <c r="I835" s="63">
        <f>'דוח 132'!C835</f>
        <v>0</v>
      </c>
      <c r="J835" s="63">
        <f>'דוח 132'!B835</f>
        <v>0</v>
      </c>
      <c r="K835" s="63">
        <f>'דוח 132'!A835</f>
        <v>0</v>
      </c>
    </row>
    <row r="836" spans="1:11" x14ac:dyDescent="0.2">
      <c r="A836" s="63">
        <f>'דוח 132'!K836</f>
        <v>13594</v>
      </c>
      <c r="B836" s="63">
        <f>'דוח 132'!J836</f>
        <v>23005</v>
      </c>
      <c r="C836" s="63" t="str">
        <f>'דוח 132'!I836</f>
        <v>מט"ח וצמוד מט"ח</v>
      </c>
      <c r="D836" s="63">
        <f>'דוח 132'!H836</f>
        <v>4.3503907041407697</v>
      </c>
      <c r="E836" s="63">
        <f>'דוח 132'!G836</f>
        <v>30.520280060715002</v>
      </c>
      <c r="F836" s="63">
        <f>'דוח 132'!F836</f>
        <v>29.312619352720599</v>
      </c>
      <c r="G836" s="63">
        <f>'דוח 132'!E836</f>
        <v>0</v>
      </c>
      <c r="H836" s="63">
        <f>'דוח 132'!D836</f>
        <v>0</v>
      </c>
      <c r="I836" s="63">
        <f>'דוח 132'!C836</f>
        <v>0</v>
      </c>
      <c r="J836" s="63">
        <f>'דוח 132'!B836</f>
        <v>0</v>
      </c>
      <c r="K836" s="63">
        <f>'דוח 132'!A836</f>
        <v>0</v>
      </c>
    </row>
    <row r="837" spans="1:11" x14ac:dyDescent="0.2">
      <c r="A837" s="63">
        <f>'דוח 132'!K837</f>
        <v>15609</v>
      </c>
      <c r="B837" s="63">
        <f>'דוח 132'!J837</f>
        <v>23005</v>
      </c>
      <c r="C837" s="63" t="str">
        <f>'דוח 132'!I837</f>
        <v>אג"ח ממשלתי צמוד מט"ח סחיר (1022)</v>
      </c>
      <c r="D837" s="63">
        <f>'דוח 132'!H837</f>
        <v>3.7310000000000003</v>
      </c>
      <c r="E837" s="63">
        <f>'דוח 132'!G837</f>
        <v>5.4211052860809295</v>
      </c>
      <c r="F837" s="63">
        <f>'דוח 132'!F837</f>
        <v>5.4359812756813701</v>
      </c>
      <c r="G837" s="63">
        <f>'דוח 132'!E837</f>
        <v>0</v>
      </c>
      <c r="H837" s="63">
        <f>'דוח 132'!D837</f>
        <v>0</v>
      </c>
      <c r="I837" s="63">
        <f>'דוח 132'!C837</f>
        <v>0</v>
      </c>
      <c r="J837" s="63">
        <f>'דוח 132'!B837</f>
        <v>0</v>
      </c>
      <c r="K837" s="63">
        <f>'דוח 132'!A837</f>
        <v>0</v>
      </c>
    </row>
    <row r="838" spans="1:11" x14ac:dyDescent="0.2">
      <c r="A838" s="63">
        <f>'דוח 132'!K838</f>
        <v>11524</v>
      </c>
      <c r="B838" s="63">
        <f>'דוח 132'!J838</f>
        <v>23005</v>
      </c>
      <c r="C838" s="63" t="str">
        <f>'דוח 132'!I838</f>
        <v xml:space="preserve"> אג"ח קונצרני בחו"ל </v>
      </c>
      <c r="D838" s="63">
        <f>'דוח 132'!H838</f>
        <v>4.4914128549025891</v>
      </c>
      <c r="E838" s="63">
        <f>'דוח 132'!G838</f>
        <v>23.830933283120199</v>
      </c>
      <c r="F838" s="63">
        <f>'דוח 132'!F838</f>
        <v>23.876607221593602</v>
      </c>
      <c r="G838" s="63">
        <f>'דוח 132'!E838</f>
        <v>0</v>
      </c>
      <c r="H838" s="63">
        <f>'דוח 132'!D838</f>
        <v>0</v>
      </c>
      <c r="I838" s="63">
        <f>'דוח 132'!C838</f>
        <v>0</v>
      </c>
      <c r="J838" s="63">
        <f>'דוח 132'!B838</f>
        <v>0</v>
      </c>
      <c r="K838" s="63">
        <f>'דוח 132'!A838</f>
        <v>0</v>
      </c>
    </row>
    <row r="839" spans="1:11" x14ac:dyDescent="0.2">
      <c r="A839" s="63">
        <f>'דוח 132'!K839</f>
        <v>15745</v>
      </c>
      <c r="B839" s="63">
        <f>'דוח 132'!J839</f>
        <v>23005</v>
      </c>
      <c r="C839" s="63" t="str">
        <f>'דוח 132'!I839</f>
        <v>סה"כ קונצרני צמוד מט"ח</v>
      </c>
      <c r="D839" s="63">
        <f>'דוח 132'!H839</f>
        <v>0</v>
      </c>
      <c r="E839" s="63">
        <f>'דוח 132'!G839</f>
        <v>0</v>
      </c>
      <c r="F839" s="63">
        <f>'דוח 132'!F839</f>
        <v>0</v>
      </c>
      <c r="G839" s="63">
        <f>'דוח 132'!E839</f>
        <v>0</v>
      </c>
      <c r="H839" s="63">
        <f>'דוח 132'!D839</f>
        <v>0</v>
      </c>
      <c r="I839" s="63">
        <f>'דוח 132'!C839</f>
        <v>0</v>
      </c>
      <c r="J839" s="63">
        <f>'דוח 132'!B839</f>
        <v>0</v>
      </c>
      <c r="K839" s="63">
        <f>'דוח 132'!A839</f>
        <v>0</v>
      </c>
    </row>
    <row r="840" spans="1:11" x14ac:dyDescent="0.2">
      <c r="A840" s="63">
        <f>'דוח 132'!K840</f>
        <v>15545</v>
      </c>
      <c r="B840" s="63">
        <f>'דוח 132'!J840</f>
        <v>23005</v>
      </c>
      <c r="C840" s="63" t="str">
        <f>'דוח 132'!I840</f>
        <v>הלוואה צמוד מט"ח</v>
      </c>
      <c r="D840" s="63">
        <f>'דוח 132'!H840</f>
        <v>0</v>
      </c>
      <c r="E840" s="63">
        <f>'דוח 132'!G840</f>
        <v>0</v>
      </c>
      <c r="F840" s="63">
        <f>'דוח 132'!F840</f>
        <v>0</v>
      </c>
      <c r="G840" s="63">
        <f>'דוח 132'!E840</f>
        <v>0</v>
      </c>
      <c r="H840" s="63">
        <f>'דוח 132'!D840</f>
        <v>0</v>
      </c>
      <c r="I840" s="63">
        <f>'דוח 132'!C840</f>
        <v>0</v>
      </c>
      <c r="J840" s="63">
        <f>'דוח 132'!B840</f>
        <v>0</v>
      </c>
      <c r="K840" s="63">
        <f>'דוח 132'!A840</f>
        <v>0</v>
      </c>
    </row>
    <row r="841" spans="1:11" x14ac:dyDescent="0.2">
      <c r="A841" s="63">
        <f>'דוח 132'!K841</f>
        <v>13595</v>
      </c>
      <c r="B841" s="63">
        <f>'דוח 132'!J841</f>
        <v>23005</v>
      </c>
      <c r="C841" s="63" t="str">
        <f>'דוח 132'!I841</f>
        <v>סה"כ מניות והמירים</v>
      </c>
      <c r="D841" s="63">
        <f>'דוח 132'!H841</f>
        <v>0</v>
      </c>
      <c r="E841" s="63">
        <f>'דוח 132'!G841</f>
        <v>32.376642930242795</v>
      </c>
      <c r="F841" s="63">
        <f>'דוח 132'!F841</f>
        <v>32.817412283367794</v>
      </c>
      <c r="G841" s="63">
        <f>'דוח 132'!E841</f>
        <v>0</v>
      </c>
      <c r="H841" s="63">
        <f>'דוח 132'!D841</f>
        <v>0</v>
      </c>
      <c r="I841" s="63">
        <f>'דוח 132'!C841</f>
        <v>0</v>
      </c>
      <c r="J841" s="63">
        <f>'דוח 132'!B841</f>
        <v>0</v>
      </c>
      <c r="K841" s="63">
        <f>'דוח 132'!A841</f>
        <v>0</v>
      </c>
    </row>
    <row r="842" spans="1:11" x14ac:dyDescent="0.2">
      <c r="A842" s="63">
        <f>'דוח 132'!K842</f>
        <v>15610</v>
      </c>
      <c r="B842" s="63">
        <f>'דוח 132'!J842</f>
        <v>23005</v>
      </c>
      <c r="C842" s="63" t="str">
        <f>'דוח 132'!I842</f>
        <v>נגזרים מתוך מניות והמירים</v>
      </c>
      <c r="D842" s="63">
        <f>'דוח 132'!H842</f>
        <v>0</v>
      </c>
      <c r="E842" s="63">
        <f>'דוח 132'!G842</f>
        <v>0</v>
      </c>
      <c r="F842" s="63">
        <f>'דוח 132'!F842</f>
        <v>0</v>
      </c>
      <c r="G842" s="63">
        <f>'דוח 132'!E842</f>
        <v>0</v>
      </c>
      <c r="H842" s="63">
        <f>'דוח 132'!D842</f>
        <v>0</v>
      </c>
      <c r="I842" s="63">
        <f>'דוח 132'!C842</f>
        <v>0</v>
      </c>
      <c r="J842" s="63">
        <f>'דוח 132'!B842</f>
        <v>0</v>
      </c>
      <c r="K842" s="63">
        <f>'דוח 132'!A842</f>
        <v>0</v>
      </c>
    </row>
    <row r="843" spans="1:11" x14ac:dyDescent="0.2">
      <c r="A843" s="63">
        <f>'דוח 132'!K843</f>
        <v>15611</v>
      </c>
      <c r="B843" s="63">
        <f>'דוח 132'!J843</f>
        <v>23005</v>
      </c>
      <c r="C843" s="63" t="str">
        <f>'דוח 132'!I843</f>
        <v>מניות והמירים בארץ</v>
      </c>
      <c r="D843" s="63">
        <f>'דוח 132'!H843</f>
        <v>0</v>
      </c>
      <c r="E843" s="63">
        <f>'דוח 132'!G843</f>
        <v>0</v>
      </c>
      <c r="F843" s="63">
        <f>'דוח 132'!F843</f>
        <v>0</v>
      </c>
      <c r="G843" s="63">
        <f>'דוח 132'!E843</f>
        <v>0</v>
      </c>
      <c r="H843" s="63">
        <f>'דוח 132'!D843</f>
        <v>0</v>
      </c>
      <c r="I843" s="63">
        <f>'דוח 132'!C843</f>
        <v>0</v>
      </c>
      <c r="J843" s="63">
        <f>'דוח 132'!B843</f>
        <v>0</v>
      </c>
      <c r="K843" s="63">
        <f>'דוח 132'!A843</f>
        <v>0</v>
      </c>
    </row>
    <row r="844" spans="1:11" x14ac:dyDescent="0.2">
      <c r="A844" s="63">
        <f>'דוח 132'!K844</f>
        <v>15608</v>
      </c>
      <c r="B844" s="63">
        <f>'דוח 132'!J844</f>
        <v>23005</v>
      </c>
      <c r="C844" s="63" t="str">
        <f>'דוח 132'!I844</f>
        <v>מניות חו"ל</v>
      </c>
      <c r="D844" s="63">
        <f>'דוח 132'!H844</f>
        <v>0</v>
      </c>
      <c r="E844" s="63">
        <f>'דוח 132'!G844</f>
        <v>32.376642930242795</v>
      </c>
      <c r="F844" s="63">
        <f>'דוח 132'!F844</f>
        <v>32.817412283367794</v>
      </c>
      <c r="G844" s="63">
        <f>'דוח 132'!E844</f>
        <v>0</v>
      </c>
      <c r="H844" s="63">
        <f>'דוח 132'!D844</f>
        <v>0</v>
      </c>
      <c r="I844" s="63">
        <f>'דוח 132'!C844</f>
        <v>0</v>
      </c>
      <c r="J844" s="63">
        <f>'דוח 132'!B844</f>
        <v>0</v>
      </c>
      <c r="K844" s="63">
        <f>'דוח 132'!A844</f>
        <v>0</v>
      </c>
    </row>
    <row r="845" spans="1:11" x14ac:dyDescent="0.2">
      <c r="A845" s="63">
        <f>'דוח 132'!K845</f>
        <v>15584</v>
      </c>
      <c r="B845" s="63">
        <f>'דוח 132'!J845</f>
        <v>23005</v>
      </c>
      <c r="C845" s="63" t="str">
        <f>'דוח 132'!I845</f>
        <v>נכסים אלטרנטיביים</v>
      </c>
      <c r="D845" s="63">
        <f>'דוח 132'!H845</f>
        <v>0</v>
      </c>
      <c r="E845" s="63">
        <f>'דוח 132'!G845</f>
        <v>0</v>
      </c>
      <c r="F845" s="63">
        <f>'דוח 132'!F845</f>
        <v>0</v>
      </c>
      <c r="G845" s="63">
        <f>'דוח 132'!E845</f>
        <v>0</v>
      </c>
      <c r="H845" s="63">
        <f>'דוח 132'!D845</f>
        <v>0</v>
      </c>
      <c r="I845" s="63">
        <f>'דוח 132'!C845</f>
        <v>0</v>
      </c>
      <c r="J845" s="63">
        <f>'דוח 132'!B845</f>
        <v>0</v>
      </c>
      <c r="K845" s="63">
        <f>'דוח 132'!A845</f>
        <v>0</v>
      </c>
    </row>
    <row r="846" spans="1:11" x14ac:dyDescent="0.2">
      <c r="A846" s="63">
        <f>'דוח 132'!K846</f>
        <v>17728</v>
      </c>
      <c r="B846" s="63">
        <f>'דוח 132'!J846</f>
        <v>23005</v>
      </c>
      <c r="C846" s="63" t="str">
        <f>'דוח 132'!I846</f>
        <v>נכסי נדל"ן</v>
      </c>
      <c r="D846" s="63">
        <f>'דוח 132'!H846</f>
        <v>0</v>
      </c>
      <c r="E846" s="63">
        <f>'דוח 132'!G846</f>
        <v>0</v>
      </c>
      <c r="F846" s="63">
        <f>'דוח 132'!F846</f>
        <v>0</v>
      </c>
      <c r="G846" s="63">
        <f>'דוח 132'!E846</f>
        <v>0</v>
      </c>
      <c r="H846" s="63">
        <f>'דוח 132'!D846</f>
        <v>0</v>
      </c>
      <c r="I846" s="63">
        <f>'דוח 132'!C846</f>
        <v>0</v>
      </c>
      <c r="J846" s="63">
        <f>'דוח 132'!B846</f>
        <v>0</v>
      </c>
      <c r="K846" s="63">
        <f>'דוח 132'!A846</f>
        <v>0</v>
      </c>
    </row>
    <row r="847" spans="1:11" x14ac:dyDescent="0.2">
      <c r="A847" s="63">
        <f>'דוח 132'!K847</f>
        <v>15624</v>
      </c>
      <c r="B847" s="63">
        <f>'דוח 132'!J847</f>
        <v>23005</v>
      </c>
      <c r="C847" s="63" t="str">
        <f>'דוח 132'!I847</f>
        <v>נגזרים מתוך חשיפת מט"ח</v>
      </c>
      <c r="D847" s="63">
        <f>'דוח 132'!H847</f>
        <v>0</v>
      </c>
      <c r="E847" s="63">
        <f>'דוח 132'!G847</f>
        <v>0</v>
      </c>
      <c r="F847" s="63">
        <f>'דוח 132'!F847</f>
        <v>0</v>
      </c>
      <c r="G847" s="63">
        <f>'דוח 132'!E847</f>
        <v>0</v>
      </c>
      <c r="H847" s="63">
        <f>'דוח 132'!D847</f>
        <v>0</v>
      </c>
      <c r="I847" s="63">
        <f>'דוח 132'!C847</f>
        <v>0</v>
      </c>
      <c r="J847" s="63">
        <f>'דוח 132'!B847</f>
        <v>0</v>
      </c>
      <c r="K847" s="63">
        <f>'דוח 132'!A847</f>
        <v>0</v>
      </c>
    </row>
    <row r="848" spans="1:11" x14ac:dyDescent="0.2">
      <c r="A848" s="63">
        <f>'דוח 132'!K848</f>
        <v>15644</v>
      </c>
      <c r="B848" s="63">
        <f>'דוח 132'!J848</f>
        <v>23005</v>
      </c>
      <c r="C848" s="63" t="str">
        <f>'דוח 132'!I848</f>
        <v>סה"כ נזילות</v>
      </c>
      <c r="D848" s="63">
        <f>'דוח 132'!H848</f>
        <v>0</v>
      </c>
      <c r="E848" s="63">
        <f>'דוח 132'!G848</f>
        <v>9.9626769419892796</v>
      </c>
      <c r="F848" s="63">
        <f>'דוח 132'!F848</f>
        <v>9.2371330477559006</v>
      </c>
      <c r="G848" s="63">
        <f>'דוח 132'!E848</f>
        <v>1</v>
      </c>
      <c r="H848" s="63">
        <f>'דוח 132'!D848</f>
        <v>8</v>
      </c>
      <c r="I848" s="63">
        <f>'דוח 132'!C848</f>
        <v>0</v>
      </c>
      <c r="J848" s="63">
        <f>'דוח 132'!B848</f>
        <v>0</v>
      </c>
      <c r="K848" s="63">
        <f>'דוח 132'!A848</f>
        <v>0</v>
      </c>
    </row>
    <row r="849" spans="1:11" x14ac:dyDescent="0.2">
      <c r="A849" s="63">
        <f>'דוח 132'!K849</f>
        <v>15704</v>
      </c>
      <c r="B849" s="63">
        <f>'דוח 132'!J849</f>
        <v>23005</v>
      </c>
      <c r="C849" s="63" t="str">
        <f>'דוח 132'!I849</f>
        <v xml:space="preserve">סה"כ קונצרני והלוואות </v>
      </c>
      <c r="D849" s="63">
        <f>'דוח 132'!H849</f>
        <v>4.4914128549025891</v>
      </c>
      <c r="E849" s="63">
        <f>'דוח 132'!G849</f>
        <v>23.830933283120199</v>
      </c>
      <c r="F849" s="63">
        <f>'דוח 132'!F849</f>
        <v>23.876607221593602</v>
      </c>
      <c r="G849" s="63">
        <f>'דוח 132'!E849</f>
        <v>22</v>
      </c>
      <c r="H849" s="63">
        <f>'דוח 132'!D849</f>
        <v>2800</v>
      </c>
      <c r="I849" s="63">
        <f>'דוח 132'!C849</f>
        <v>0</v>
      </c>
      <c r="J849" s="63">
        <f>'דוח 132'!B849</f>
        <v>0</v>
      </c>
      <c r="K849" s="63">
        <f>'דוח 132'!A849</f>
        <v>0</v>
      </c>
    </row>
    <row r="850" spans="1:11" x14ac:dyDescent="0.2">
      <c r="A850" s="63">
        <f>'דוח 132'!K850</f>
        <v>15749</v>
      </c>
      <c r="B850" s="63">
        <f>'דוח 132'!J850</f>
        <v>23005</v>
      </c>
      <c r="C850" s="63" t="str">
        <f>'דוח 132'!I850</f>
        <v>סה"כ לא סחירים</v>
      </c>
      <c r="D850" s="63">
        <f>'דוח 132'!H850</f>
        <v>9.8857895939838389</v>
      </c>
      <c r="E850" s="63">
        <f>'דוח 132'!G850</f>
        <v>28.408641558566799</v>
      </c>
      <c r="F850" s="63">
        <f>'דוח 132'!F850</f>
        <v>28.6328661716013</v>
      </c>
      <c r="G850" s="63">
        <f>'דוח 132'!E850</f>
        <v>0</v>
      </c>
      <c r="H850" s="63">
        <f>'דוח 132'!D850</f>
        <v>0</v>
      </c>
      <c r="I850" s="63">
        <f>'דוח 132'!C850</f>
        <v>0</v>
      </c>
      <c r="J850" s="63">
        <f>'דוח 132'!B850</f>
        <v>0</v>
      </c>
      <c r="K850" s="63">
        <f>'דוח 132'!A850</f>
        <v>0</v>
      </c>
    </row>
    <row r="851" spans="1:11" x14ac:dyDescent="0.2">
      <c r="A851" s="63">
        <f>'דוח 132'!K851</f>
        <v>11258</v>
      </c>
      <c r="B851" s="63">
        <f>'דוח 132'!J851</f>
        <v>23005</v>
      </c>
      <c r="C851" s="63" t="str">
        <f>'דוח 132'!I851</f>
        <v>כל נכסי הקופה</v>
      </c>
      <c r="D851" s="63">
        <f>'דוח 132'!H851</f>
        <v>4.1057983719124103</v>
      </c>
      <c r="E851" s="63">
        <f>'דוח 132'!G851</f>
        <v>100</v>
      </c>
      <c r="F851" s="63">
        <f>'דוח 132'!F851</f>
        <v>100</v>
      </c>
      <c r="G851" s="63">
        <f>'דוח 132'!E851</f>
        <v>0</v>
      </c>
      <c r="H851" s="63">
        <f>'דוח 132'!D851</f>
        <v>0</v>
      </c>
      <c r="I851" s="63">
        <f>'דוח 132'!C851</f>
        <v>0</v>
      </c>
      <c r="J851" s="63">
        <f>'דוח 132'!B851</f>
        <v>0</v>
      </c>
      <c r="K851" s="63">
        <f>'דוח 132'!A851</f>
        <v>0</v>
      </c>
    </row>
    <row r="852" spans="1:11" x14ac:dyDescent="0.2">
      <c r="A852" s="63">
        <f>'דוח 132'!K852</f>
        <v>15705</v>
      </c>
      <c r="B852" s="63">
        <f>'דוח 132'!J852</f>
        <v>23005</v>
      </c>
      <c r="C852" s="63" t="str">
        <f>'דוח 132'!I852</f>
        <v>סה"כ ממשלתי</v>
      </c>
      <c r="D852" s="63">
        <f>'דוח 132'!H852</f>
        <v>8.9037393194500307</v>
      </c>
      <c r="E852" s="63">
        <f>'דוח 132'!G852</f>
        <v>33.829746844647801</v>
      </c>
      <c r="F852" s="63">
        <f>'דוח 132'!F852</f>
        <v>34.0688474472827</v>
      </c>
      <c r="G852" s="63">
        <f>'דוח 132'!E852</f>
        <v>33</v>
      </c>
      <c r="H852" s="63">
        <f>'דוח 132'!D852</f>
        <v>43</v>
      </c>
      <c r="I852" s="63">
        <f>'דוח 132'!C852</f>
        <v>0</v>
      </c>
      <c r="J852" s="63">
        <f>'דוח 132'!B852</f>
        <v>0</v>
      </c>
      <c r="K852" s="63">
        <f>'דוח 132'!A852</f>
        <v>0</v>
      </c>
    </row>
    <row r="853" spans="1:11" x14ac:dyDescent="0.2">
      <c r="A853" s="63">
        <f>'דוח 132'!K853</f>
        <v>16144</v>
      </c>
      <c r="B853" s="63">
        <f>'דוח 132'!J853</f>
        <v>23005</v>
      </c>
      <c r="C853" s="63" t="str">
        <f>'דוח 132'!I853</f>
        <v>סך חשיפת מט"ח</v>
      </c>
      <c r="D853" s="63">
        <f>'דוח 132'!H853</f>
        <v>2.0524912572557201</v>
      </c>
      <c r="E853" s="63">
        <f>'דוח 132'!G853</f>
        <v>62.896922990957798</v>
      </c>
      <c r="F853" s="63">
        <f>'דוח 132'!F853</f>
        <v>62.130031636088397</v>
      </c>
      <c r="G853" s="63">
        <f>'דוח 132'!E853</f>
        <v>0</v>
      </c>
      <c r="H853" s="63">
        <f>'דוח 132'!D853</f>
        <v>0</v>
      </c>
      <c r="I853" s="63">
        <f>'דוח 132'!C853</f>
        <v>0</v>
      </c>
      <c r="J853" s="63">
        <f>'דוח 132'!B853</f>
        <v>0</v>
      </c>
      <c r="K853" s="63">
        <f>'דוח 132'!A853</f>
        <v>0</v>
      </c>
    </row>
    <row r="854" spans="1:11" x14ac:dyDescent="0.2">
      <c r="A854" s="63">
        <f>'דוח 132'!K854</f>
        <v>12755</v>
      </c>
      <c r="B854" s="63">
        <f>'דוח 132'!J854</f>
        <v>23005</v>
      </c>
      <c r="C854" s="63" t="str">
        <f>'דוח 132'!I854</f>
        <v xml:space="preserve">נזילות מט"ח </v>
      </c>
      <c r="D854" s="63">
        <f>'דוח 132'!H854</f>
        <v>0</v>
      </c>
      <c r="E854" s="63">
        <f>'דוח 132'!G854</f>
        <v>1.2682414915139</v>
      </c>
      <c r="F854" s="63">
        <f>'דוח 132'!F854</f>
        <v>3.0855445631316301E-5</v>
      </c>
      <c r="G854" s="63">
        <f>'דוח 132'!E854</f>
        <v>0</v>
      </c>
      <c r="H854" s="63">
        <f>'דוח 132'!D854</f>
        <v>0</v>
      </c>
      <c r="I854" s="63">
        <f>'דוח 132'!C854</f>
        <v>0</v>
      </c>
      <c r="J854" s="63">
        <f>'דוח 132'!B854</f>
        <v>0</v>
      </c>
      <c r="K854" s="63">
        <f>'דוח 132'!A854</f>
        <v>0</v>
      </c>
    </row>
    <row r="855" spans="1:11" x14ac:dyDescent="0.2">
      <c r="A855" s="63">
        <f>'דוח 132'!K855</f>
        <v>12359</v>
      </c>
      <c r="B855" s="63">
        <f>'דוח 132'!J855</f>
        <v>23005</v>
      </c>
      <c r="C855" s="63" t="str">
        <f>'דוח 132'!I855</f>
        <v xml:space="preserve">קונצרני לא סחיר צמוד מדד </v>
      </c>
      <c r="D855" s="63">
        <f>'דוח 132'!H855</f>
        <v>0</v>
      </c>
      <c r="E855" s="63">
        <f>'דוח 132'!G855</f>
        <v>0</v>
      </c>
      <c r="F855" s="63">
        <f>'דוח 132'!F855</f>
        <v>0</v>
      </c>
      <c r="G855" s="63">
        <f>'דוח 132'!E855</f>
        <v>0</v>
      </c>
      <c r="H855" s="63">
        <f>'דוח 132'!D855</f>
        <v>0</v>
      </c>
      <c r="I855" s="63">
        <f>'דוח 132'!C855</f>
        <v>0</v>
      </c>
      <c r="J855" s="63">
        <f>'דוח 132'!B855</f>
        <v>0</v>
      </c>
      <c r="K855" s="63">
        <f>'דוח 132'!A855</f>
        <v>0</v>
      </c>
    </row>
    <row r="856" spans="1:11" x14ac:dyDescent="0.2">
      <c r="A856" s="63">
        <f>'דוח 132'!K856</f>
        <v>0</v>
      </c>
      <c r="B856" s="63">
        <f>'דוח 132'!J856</f>
        <v>0</v>
      </c>
      <c r="C856" s="63">
        <f>'דוח 132'!I856</f>
        <v>0</v>
      </c>
      <c r="D856" s="63">
        <f>'דוח 132'!H856</f>
        <v>0</v>
      </c>
      <c r="E856" s="63">
        <f>'דוח 132'!G856</f>
        <v>0</v>
      </c>
      <c r="F856" s="63">
        <f>'דוח 132'!F856</f>
        <v>0</v>
      </c>
      <c r="G856" s="63">
        <f>'דוח 132'!E856</f>
        <v>0</v>
      </c>
      <c r="H856" s="63">
        <f>'דוח 132'!D856</f>
        <v>0</v>
      </c>
      <c r="I856" s="63">
        <f>'דוח 132'!C856</f>
        <v>0</v>
      </c>
      <c r="J856" s="63">
        <f>'דוח 132'!B856</f>
        <v>0</v>
      </c>
      <c r="K856" s="63">
        <f>'דוח 132'!A856</f>
        <v>0</v>
      </c>
    </row>
    <row r="857" spans="1:11" x14ac:dyDescent="0.2">
      <c r="A857" s="63" t="str">
        <f>'דוח 132'!K857</f>
        <v>קוד קבוצה</v>
      </c>
      <c r="B857" s="63" t="str">
        <f>'דוח 132'!J857</f>
        <v>קוד קופה</v>
      </c>
      <c r="C857" s="63">
        <f>'דוח 132'!I857</f>
        <v>0</v>
      </c>
      <c r="D857" s="63" t="str">
        <f>'דוח 132'!H857</f>
        <v>23013  פנסיה מקיפה עד 20% מניות</v>
      </c>
      <c r="E857" s="63">
        <f>'דוח 132'!G857</f>
        <v>0</v>
      </c>
      <c r="F857" s="63">
        <f>'דוח 132'!F857</f>
        <v>0</v>
      </c>
      <c r="G857" s="63">
        <f>'דוח 132'!E857</f>
        <v>0</v>
      </c>
      <c r="H857" s="63">
        <f>'דוח 132'!D857</f>
        <v>0</v>
      </c>
      <c r="I857" s="63">
        <f>'דוח 132'!C857</f>
        <v>0</v>
      </c>
      <c r="J857" s="63">
        <f>'דוח 132'!B857</f>
        <v>0</v>
      </c>
      <c r="K857" s="63">
        <f>'דוח 132'!A857</f>
        <v>0</v>
      </c>
    </row>
    <row r="858" spans="1:11" x14ac:dyDescent="0.2">
      <c r="A858" s="63">
        <f>'דוח 132'!K858</f>
        <v>0</v>
      </c>
      <c r="B858" s="63">
        <f>'דוח 132'!J858</f>
        <v>0</v>
      </c>
      <c r="C858" s="63">
        <f>'דוח 132'!I858</f>
        <v>0</v>
      </c>
      <c r="D858" s="63">
        <f>'דוח 132'!H858</f>
        <v>0</v>
      </c>
      <c r="E858" s="63">
        <f>'דוח 132'!G858</f>
        <v>0</v>
      </c>
      <c r="F858" s="63" t="str">
        <f>'דוח 132'!F858</f>
        <v>שווי קופה באשח  682.16</v>
      </c>
      <c r="G858" s="63">
        <f>'דוח 132'!E858</f>
        <v>0</v>
      </c>
      <c r="H858" s="63">
        <f>'דוח 132'!D858</f>
        <v>0</v>
      </c>
      <c r="I858" s="63">
        <f>'דוח 132'!C858</f>
        <v>0</v>
      </c>
      <c r="J858" s="63">
        <f>'דוח 132'!B858</f>
        <v>0</v>
      </c>
      <c r="K858" s="63">
        <f>'דוח 132'!A858</f>
        <v>0</v>
      </c>
    </row>
    <row r="859" spans="1:11" x14ac:dyDescent="0.2">
      <c r="A859" s="63">
        <f>'דוח 132'!K859</f>
        <v>0</v>
      </c>
      <c r="B859" s="63">
        <f>'דוח 132'!J859</f>
        <v>0</v>
      </c>
      <c r="C859" s="63" t="str">
        <f>'דוח 132'!I859</f>
        <v>תאור קבוצה</v>
      </c>
      <c r="D859" s="63" t="str">
        <f>'דוח 132'!H859</f>
        <v>מח"מ</v>
      </c>
      <c r="E859" s="63" t="str">
        <f>'דוח 132'!G859</f>
        <v>חשיפה</v>
      </c>
      <c r="F859" s="63" t="str">
        <f>'דוח 132'!F859</f>
        <v>חשיפה</v>
      </c>
      <c r="G859" s="63">
        <f>'דוח 132'!E859</f>
        <v>0</v>
      </c>
      <c r="H859" s="63" t="str">
        <f>'דוח 132'!D859</f>
        <v>חשיפה</v>
      </c>
      <c r="I859" s="63">
        <f>'דוח 132'!C859</f>
        <v>0</v>
      </c>
      <c r="J859" s="63" t="str">
        <f>'דוח 132'!B859</f>
        <v>מח"מ</v>
      </c>
      <c r="K859" s="63">
        <f>'דוח 132'!A859</f>
        <v>0</v>
      </c>
    </row>
    <row r="860" spans="1:11" x14ac:dyDescent="0.2">
      <c r="A860" s="63">
        <f>'דוח 132'!K860</f>
        <v>0</v>
      </c>
      <c r="B860" s="63">
        <f>'דוח 132'!J860</f>
        <v>0</v>
      </c>
      <c r="C860" s="63">
        <f>'דוח 132'!I860</f>
        <v>0</v>
      </c>
      <c r="D860" s="63">
        <f>'דוח 132'!H860</f>
        <v>0</v>
      </c>
      <c r="E860" s="63" t="str">
        <f>'דוח 132'!G860</f>
        <v>30/12/18</v>
      </c>
      <c r="F860" s="63" t="str">
        <f>'דוח 132'!F860</f>
        <v>31/12/18</v>
      </c>
      <c r="G860" s="63" t="str">
        <f>'דוח 132'!E860</f>
        <v>מינ'</v>
      </c>
      <c r="H860" s="63" t="str">
        <f>'דוח 132'!D860</f>
        <v>מקס'</v>
      </c>
      <c r="I860" s="63" t="str">
        <f>'דוח 132'!C860</f>
        <v>מינ'</v>
      </c>
      <c r="J860" s="63" t="str">
        <f>'דוח 132'!B860</f>
        <v>מקס'</v>
      </c>
      <c r="K860" s="63">
        <f>'דוח 132'!A860</f>
        <v>0</v>
      </c>
    </row>
    <row r="861" spans="1:11" x14ac:dyDescent="0.2">
      <c r="A861" s="63">
        <f>'דוח 132'!K861</f>
        <v>13591</v>
      </c>
      <c r="B861" s="63">
        <f>'דוח 132'!J861</f>
        <v>23013</v>
      </c>
      <c r="C861" s="63" t="str">
        <f>'דוח 132'!I861</f>
        <v xml:space="preserve">צמוד מדד (כולל מיועדות) </v>
      </c>
      <c r="D861" s="63">
        <f>'דוח 132'!H861</f>
        <v>6.8673326802459593</v>
      </c>
      <c r="E861" s="63">
        <f>'דוח 132'!G861</f>
        <v>42.442671639155499</v>
      </c>
      <c r="F861" s="63">
        <f>'דוח 132'!F861</f>
        <v>48.701245670995995</v>
      </c>
      <c r="G861" s="63">
        <f>'דוח 132'!E861</f>
        <v>0</v>
      </c>
      <c r="H861" s="63">
        <f>'דוח 132'!D861</f>
        <v>0</v>
      </c>
      <c r="I861" s="63">
        <f>'דוח 132'!C861</f>
        <v>0</v>
      </c>
      <c r="J861" s="63">
        <f>'דוח 132'!B861</f>
        <v>0</v>
      </c>
      <c r="K861" s="63">
        <f>'דוח 132'!A861</f>
        <v>0</v>
      </c>
    </row>
    <row r="862" spans="1:11" x14ac:dyDescent="0.2">
      <c r="A862" s="63">
        <f>'דוח 132'!K862</f>
        <v>19967</v>
      </c>
      <c r="B862" s="63">
        <f>'דוח 132'!J862</f>
        <v>23013</v>
      </c>
      <c r="C862" s="63" t="str">
        <f>'דוח 132'!I862</f>
        <v>צמוד מדד ללא מיועדות</v>
      </c>
      <c r="D862" s="63">
        <f>'דוח 132'!H862</f>
        <v>4.4874384179935296</v>
      </c>
      <c r="E862" s="63">
        <f>'דוח 132'!G862</f>
        <v>21.1919989154975</v>
      </c>
      <c r="F862" s="63">
        <f>'דוח 132'!F862</f>
        <v>27.5089378529571</v>
      </c>
      <c r="G862" s="63">
        <f>'דוח 132'!E862</f>
        <v>0</v>
      </c>
      <c r="H862" s="63">
        <f>'דוח 132'!D862</f>
        <v>0</v>
      </c>
      <c r="I862" s="63">
        <f>'דוח 132'!C862</f>
        <v>3.5</v>
      </c>
      <c r="J862" s="63">
        <f>'דוח 132'!B862</f>
        <v>6.5</v>
      </c>
      <c r="K862" s="63">
        <f>'דוח 132'!A862</f>
        <v>0</v>
      </c>
    </row>
    <row r="863" spans="1:11" x14ac:dyDescent="0.2">
      <c r="A863" s="63">
        <f>'דוח 132'!K863</f>
        <v>15744</v>
      </c>
      <c r="B863" s="63">
        <f>'דוח 132'!J863</f>
        <v>23013</v>
      </c>
      <c r="C863" s="63" t="str">
        <f>'דוח 132'!I863</f>
        <v xml:space="preserve">סה"כ ממשלתי צמוד מדד כולל מיועדות </v>
      </c>
      <c r="D863" s="63">
        <f>'דוח 132'!H863</f>
        <v>8.8685058436808593</v>
      </c>
      <c r="E863" s="63">
        <f>'דוח 132'!G863</f>
        <v>25.007804674995501</v>
      </c>
      <c r="F863" s="63">
        <f>'דוח 132'!F863</f>
        <v>29.806129843373096</v>
      </c>
      <c r="G863" s="63">
        <f>'דוח 132'!E863</f>
        <v>0</v>
      </c>
      <c r="H863" s="63">
        <f>'דוח 132'!D863</f>
        <v>0</v>
      </c>
      <c r="I863" s="63">
        <f>'דוח 132'!C863</f>
        <v>0</v>
      </c>
      <c r="J863" s="63">
        <f>'דוח 132'!B863</f>
        <v>0</v>
      </c>
      <c r="K863" s="63">
        <f>'דוח 132'!A863</f>
        <v>0</v>
      </c>
    </row>
    <row r="864" spans="1:11" x14ac:dyDescent="0.2">
      <c r="A864" s="63">
        <f>'דוח 132'!K864</f>
        <v>13462</v>
      </c>
      <c r="B864" s="63">
        <f>'דוח 132'!J864</f>
        <v>23013</v>
      </c>
      <c r="C864" s="63" t="str">
        <f>'דוח 132'!I864</f>
        <v xml:space="preserve">קונצרני סחיר צמוד מדד </v>
      </c>
      <c r="D864" s="63">
        <f>'דוח 132'!H864</f>
        <v>3.7105789618477099</v>
      </c>
      <c r="E864" s="63">
        <f>'דוח 132'!G864</f>
        <v>17.434866964159998</v>
      </c>
      <c r="F864" s="63">
        <f>'דוח 132'!F864</f>
        <v>18.895115827622902</v>
      </c>
      <c r="G864" s="63">
        <f>'דוח 132'!E864</f>
        <v>0</v>
      </c>
      <c r="H864" s="63">
        <f>'דוח 132'!D864</f>
        <v>0</v>
      </c>
      <c r="I864" s="63">
        <f>'דוח 132'!C864</f>
        <v>0</v>
      </c>
      <c r="J864" s="63">
        <f>'דוח 132'!B864</f>
        <v>0</v>
      </c>
      <c r="K864" s="63">
        <f>'דוח 132'!A864</f>
        <v>0</v>
      </c>
    </row>
    <row r="865" spans="1:11" x14ac:dyDescent="0.2">
      <c r="A865" s="63">
        <f>'דוח 132'!K865</f>
        <v>15544</v>
      </c>
      <c r="B865" s="63">
        <f>'דוח 132'!J865</f>
        <v>23013</v>
      </c>
      <c r="C865" s="63" t="str">
        <f>'דוח 132'!I865</f>
        <v>הלוואה צמוד מדד</v>
      </c>
      <c r="D865" s="63">
        <f>'דוח 132'!H865</f>
        <v>0</v>
      </c>
      <c r="E865" s="63">
        <f>'דוח 132'!G865</f>
        <v>0</v>
      </c>
      <c r="F865" s="63">
        <f>'דוח 132'!F865</f>
        <v>0</v>
      </c>
      <c r="G865" s="63">
        <f>'דוח 132'!E865</f>
        <v>0</v>
      </c>
      <c r="H865" s="63">
        <f>'דוח 132'!D865</f>
        <v>0</v>
      </c>
      <c r="I865" s="63">
        <f>'דוח 132'!C865</f>
        <v>0</v>
      </c>
      <c r="J865" s="63">
        <f>'דוח 132'!B865</f>
        <v>0</v>
      </c>
      <c r="K865" s="63">
        <f>'דוח 132'!A865</f>
        <v>0</v>
      </c>
    </row>
    <row r="866" spans="1:11" x14ac:dyDescent="0.2">
      <c r="A866" s="63">
        <f>'דוח 132'!K866</f>
        <v>12978</v>
      </c>
      <c r="B866" s="63">
        <f>'דוח 132'!J866</f>
        <v>23013</v>
      </c>
      <c r="C866" s="63" t="str">
        <f>'דוח 132'!I866</f>
        <v xml:space="preserve">פקדונות לא סחירים </v>
      </c>
      <c r="D866" s="63">
        <f>'דוח 132'!H866</f>
        <v>0</v>
      </c>
      <c r="E866" s="63">
        <f>'דוח 132'!G866</f>
        <v>0</v>
      </c>
      <c r="F866" s="63">
        <f>'דוח 132'!F866</f>
        <v>0</v>
      </c>
      <c r="G866" s="63">
        <f>'דוח 132'!E866</f>
        <v>0</v>
      </c>
      <c r="H866" s="63">
        <f>'דוח 132'!D866</f>
        <v>0</v>
      </c>
      <c r="I866" s="63">
        <f>'דוח 132'!C866</f>
        <v>0</v>
      </c>
      <c r="J866" s="63">
        <f>'דוח 132'!B866</f>
        <v>0</v>
      </c>
      <c r="K866" s="63">
        <f>'דוח 132'!A866</f>
        <v>0</v>
      </c>
    </row>
    <row r="867" spans="1:11" x14ac:dyDescent="0.2">
      <c r="A867" s="63">
        <f>'דוח 132'!K867</f>
        <v>17726</v>
      </c>
      <c r="B867" s="63">
        <f>'דוח 132'!J867</f>
        <v>23013</v>
      </c>
      <c r="C867" s="63" t="str">
        <f>'דוח 132'!I867</f>
        <v>לא צמוד כולל נזילות</v>
      </c>
      <c r="D867" s="63">
        <f>'דוח 132'!H867</f>
        <v>5.0563032262808196</v>
      </c>
      <c r="E867" s="63">
        <f>'דוח 132'!G867</f>
        <v>49.055115729051302</v>
      </c>
      <c r="F867" s="63">
        <f>'דוח 132'!F867</f>
        <v>32.8963768453848</v>
      </c>
      <c r="G867" s="63">
        <f>'דוח 132'!E867</f>
        <v>0</v>
      </c>
      <c r="H867" s="63">
        <f>'דוח 132'!D867</f>
        <v>0</v>
      </c>
      <c r="I867" s="63">
        <f>'דוח 132'!C867</f>
        <v>2.5</v>
      </c>
      <c r="J867" s="63">
        <f>'דוח 132'!B867</f>
        <v>5</v>
      </c>
      <c r="K867" s="63">
        <f>'דוח 132'!A867</f>
        <v>0</v>
      </c>
    </row>
    <row r="868" spans="1:11" x14ac:dyDescent="0.2">
      <c r="A868" s="63">
        <f>'דוח 132'!K868</f>
        <v>17727</v>
      </c>
      <c r="B868" s="63">
        <f>'דוח 132'!J868</f>
        <v>23013</v>
      </c>
      <c r="C868" s="63" t="str">
        <f>'דוח 132'!I868</f>
        <v>עו"ש ש"ח</v>
      </c>
      <c r="D868" s="63">
        <f>'דוח 132'!H868</f>
        <v>0</v>
      </c>
      <c r="E868" s="63">
        <f>'דוח 132'!G868</f>
        <v>28.660217624697502</v>
      </c>
      <c r="F868" s="63">
        <f>'דוח 132'!F868</f>
        <v>-4.7833680637774592</v>
      </c>
      <c r="G868" s="63">
        <f>'דוח 132'!E868</f>
        <v>0</v>
      </c>
      <c r="H868" s="63">
        <f>'דוח 132'!D868</f>
        <v>0</v>
      </c>
      <c r="I868" s="63">
        <f>'דוח 132'!C868</f>
        <v>0</v>
      </c>
      <c r="J868" s="63">
        <f>'דוח 132'!B868</f>
        <v>0</v>
      </c>
      <c r="K868" s="63">
        <f>'דוח 132'!A868</f>
        <v>0</v>
      </c>
    </row>
    <row r="869" spans="1:11" x14ac:dyDescent="0.2">
      <c r="A869" s="63">
        <f>'דוח 132'!K869</f>
        <v>13592</v>
      </c>
      <c r="B869" s="63">
        <f>'דוח 132'!J869</f>
        <v>23013</v>
      </c>
      <c r="C869" s="63" t="str">
        <f>'דוח 132'!I869</f>
        <v xml:space="preserve">לא צמוד - לא כולל נזילות </v>
      </c>
      <c r="D869" s="63">
        <f>'דוח 132'!H869</f>
        <v>4.4144156702032999</v>
      </c>
      <c r="E869" s="63">
        <f>'דוח 132'!G869</f>
        <v>20.3948981043538</v>
      </c>
      <c r="F869" s="63">
        <f>'דוח 132'!F869</f>
        <v>37.679744909162295</v>
      </c>
      <c r="G869" s="63">
        <f>'דוח 132'!E869</f>
        <v>0</v>
      </c>
      <c r="H869" s="63">
        <f>'דוח 132'!D869</f>
        <v>0</v>
      </c>
      <c r="I869" s="63">
        <f>'דוח 132'!C869</f>
        <v>0</v>
      </c>
      <c r="J869" s="63">
        <f>'דוח 132'!B869</f>
        <v>0</v>
      </c>
      <c r="K869" s="63">
        <f>'דוח 132'!A869</f>
        <v>0</v>
      </c>
    </row>
    <row r="870" spans="1:11" x14ac:dyDescent="0.2">
      <c r="A870" s="63">
        <f>'דוח 132'!K870</f>
        <v>11566</v>
      </c>
      <c r="B870" s="63">
        <f>'דוח 132'!J870</f>
        <v>23013</v>
      </c>
      <c r="C870" s="63" t="str">
        <f>'דוח 132'!I870</f>
        <v>מק"מ</v>
      </c>
      <c r="D870" s="63">
        <f>'דוח 132'!H870</f>
        <v>0.54791628462044106</v>
      </c>
      <c r="E870" s="63">
        <f>'דוח 132'!G870</f>
        <v>3.1249573196193099</v>
      </c>
      <c r="F870" s="63">
        <f>'דוח 132'!F870</f>
        <v>3.1175908957982998</v>
      </c>
      <c r="G870" s="63">
        <f>'דוח 132'!E870</f>
        <v>0</v>
      </c>
      <c r="H870" s="63">
        <f>'דוח 132'!D870</f>
        <v>0</v>
      </c>
      <c r="I870" s="63">
        <f>'דוח 132'!C870</f>
        <v>0</v>
      </c>
      <c r="J870" s="63">
        <f>'דוח 132'!B870</f>
        <v>0</v>
      </c>
      <c r="K870" s="63">
        <f>'דוח 132'!A870</f>
        <v>0</v>
      </c>
    </row>
    <row r="871" spans="1:11" x14ac:dyDescent="0.2">
      <c r="A871" s="63">
        <f>'דוח 132'!K871</f>
        <v>13419</v>
      </c>
      <c r="B871" s="63">
        <f>'דוח 132'!J871</f>
        <v>23013</v>
      </c>
      <c r="C871" s="63" t="str">
        <f>'דוח 132'!I871</f>
        <v>ממשלתי  לא צמוד (שחר)</v>
      </c>
      <c r="D871" s="63">
        <f>'דוח 132'!H871</f>
        <v>5.0601215308870398</v>
      </c>
      <c r="E871" s="63">
        <f>'דוח 132'!G871</f>
        <v>12.869090559942901</v>
      </c>
      <c r="F871" s="63">
        <f>'דוח 132'!F871</f>
        <v>26.012766709060699</v>
      </c>
      <c r="G871" s="63">
        <f>'דוח 132'!E871</f>
        <v>0</v>
      </c>
      <c r="H871" s="63">
        <f>'דוח 132'!D871</f>
        <v>0</v>
      </c>
      <c r="I871" s="63">
        <f>'דוח 132'!C871</f>
        <v>0</v>
      </c>
      <c r="J871" s="63">
        <f>'דוח 132'!B871</f>
        <v>0</v>
      </c>
      <c r="K871" s="63">
        <f>'דוח 132'!A871</f>
        <v>0</v>
      </c>
    </row>
    <row r="872" spans="1:11" x14ac:dyDescent="0.2">
      <c r="A872" s="63">
        <f>'דוח 132'!K872</f>
        <v>11568</v>
      </c>
      <c r="B872" s="63">
        <f>'דוח 132'!J872</f>
        <v>23013</v>
      </c>
      <c r="C872" s="63" t="str">
        <f>'דוח 132'!I872</f>
        <v>אג"ח ממשלתי לא צמוד ריבית משתנה-"גילון"</v>
      </c>
      <c r="D872" s="63">
        <f>'דוח 132'!H872</f>
        <v>0</v>
      </c>
      <c r="E872" s="63">
        <f>'דוח 132'!G872</f>
        <v>0</v>
      </c>
      <c r="F872" s="63">
        <f>'דוח 132'!F872</f>
        <v>0</v>
      </c>
      <c r="G872" s="63">
        <f>'דוח 132'!E872</f>
        <v>0</v>
      </c>
      <c r="H872" s="63">
        <f>'דוח 132'!D872</f>
        <v>0</v>
      </c>
      <c r="I872" s="63">
        <f>'דוח 132'!C872</f>
        <v>0</v>
      </c>
      <c r="J872" s="63">
        <f>'דוח 132'!B872</f>
        <v>0</v>
      </c>
      <c r="K872" s="63">
        <f>'דוח 132'!A872</f>
        <v>0</v>
      </c>
    </row>
    <row r="873" spans="1:11" x14ac:dyDescent="0.2">
      <c r="A873" s="63">
        <f>'דוח 132'!K873</f>
        <v>12479</v>
      </c>
      <c r="B873" s="63">
        <f>'דוח 132'!J873</f>
        <v>23013</v>
      </c>
      <c r="C873" s="63" t="str">
        <f>'דוח 132'!I873</f>
        <v>קונצרני ריבית קבועה</v>
      </c>
      <c r="D873" s="63">
        <f>'דוח 132'!H873</f>
        <v>3.8597054360384102</v>
      </c>
      <c r="E873" s="63">
        <f>'דוח 132'!G873</f>
        <v>4.40085022479155</v>
      </c>
      <c r="F873" s="63">
        <f>'דוח 132'!F873</f>
        <v>8.54938730430327</v>
      </c>
      <c r="G873" s="63">
        <f>'דוח 132'!E873</f>
        <v>0</v>
      </c>
      <c r="H873" s="63">
        <f>'דוח 132'!D873</f>
        <v>0</v>
      </c>
      <c r="I873" s="63">
        <f>'דוח 132'!C873</f>
        <v>0</v>
      </c>
      <c r="J873" s="63">
        <f>'דוח 132'!B873</f>
        <v>0</v>
      </c>
      <c r="K873" s="63">
        <f>'דוח 132'!A873</f>
        <v>0</v>
      </c>
    </row>
    <row r="874" spans="1:11" x14ac:dyDescent="0.2">
      <c r="A874" s="63">
        <f>'דוח 132'!K874</f>
        <v>12480</v>
      </c>
      <c r="B874" s="63">
        <f>'דוח 132'!J874</f>
        <v>23013</v>
      </c>
      <c r="C874" s="63" t="str">
        <f>'דוח 132'!I874</f>
        <v>קונצרני ריבית משתנה</v>
      </c>
      <c r="D874" s="63">
        <f>'דוח 132'!H874</f>
        <v>0</v>
      </c>
      <c r="E874" s="63">
        <f>'דוח 132'!G874</f>
        <v>0</v>
      </c>
      <c r="F874" s="63">
        <f>'דוח 132'!F874</f>
        <v>0</v>
      </c>
      <c r="G874" s="63">
        <f>'דוח 132'!E874</f>
        <v>0</v>
      </c>
      <c r="H874" s="63">
        <f>'דוח 132'!D874</f>
        <v>0</v>
      </c>
      <c r="I874" s="63">
        <f>'דוח 132'!C874</f>
        <v>0</v>
      </c>
      <c r="J874" s="63">
        <f>'דוח 132'!B874</f>
        <v>0</v>
      </c>
      <c r="K874" s="63">
        <f>'דוח 132'!A874</f>
        <v>0</v>
      </c>
    </row>
    <row r="875" spans="1:11" x14ac:dyDescent="0.2">
      <c r="A875" s="63">
        <f>'דוח 132'!K875</f>
        <v>11578</v>
      </c>
      <c r="B875" s="63">
        <f>'דוח 132'!J875</f>
        <v>23013</v>
      </c>
      <c r="C875" s="63" t="str">
        <f>'דוח 132'!I875</f>
        <v>אג"ח לא צמוד לא סחיר (ללא עמיתים)</v>
      </c>
      <c r="D875" s="63">
        <f>'דוח 132'!H875</f>
        <v>0</v>
      </c>
      <c r="E875" s="63">
        <f>'דוח 132'!G875</f>
        <v>0</v>
      </c>
      <c r="F875" s="63">
        <f>'דוח 132'!F875</f>
        <v>0</v>
      </c>
      <c r="G875" s="63">
        <f>'דוח 132'!E875</f>
        <v>0</v>
      </c>
      <c r="H875" s="63">
        <f>'דוח 132'!D875</f>
        <v>0</v>
      </c>
      <c r="I875" s="63">
        <f>'דוח 132'!C875</f>
        <v>0</v>
      </c>
      <c r="J875" s="63">
        <f>'דוח 132'!B875</f>
        <v>0</v>
      </c>
      <c r="K875" s="63">
        <f>'דוח 132'!A875</f>
        <v>0</v>
      </c>
    </row>
    <row r="876" spans="1:11" x14ac:dyDescent="0.2">
      <c r="A876" s="63">
        <f>'דוח 132'!K876</f>
        <v>12497</v>
      </c>
      <c r="B876" s="63">
        <f>'דוח 132'!J876</f>
        <v>23013</v>
      </c>
      <c r="C876" s="63" t="str">
        <f>'דוח 132'!I876</f>
        <v>קונצרני לא סחיר ריבית משתנה (נע"מים)</v>
      </c>
      <c r="D876" s="63">
        <f>'דוח 132'!H876</f>
        <v>0</v>
      </c>
      <c r="E876" s="63">
        <f>'דוח 132'!G876</f>
        <v>0</v>
      </c>
      <c r="F876" s="63">
        <f>'דוח 132'!F876</f>
        <v>0</v>
      </c>
      <c r="G876" s="63">
        <f>'דוח 132'!E876</f>
        <v>0</v>
      </c>
      <c r="H876" s="63">
        <f>'דוח 132'!D876</f>
        <v>0</v>
      </c>
      <c r="I876" s="63">
        <f>'דוח 132'!C876</f>
        <v>0</v>
      </c>
      <c r="J876" s="63">
        <f>'דוח 132'!B876</f>
        <v>0</v>
      </c>
      <c r="K876" s="63">
        <f>'דוח 132'!A876</f>
        <v>0</v>
      </c>
    </row>
    <row r="877" spans="1:11" x14ac:dyDescent="0.2">
      <c r="A877" s="63">
        <f>'דוח 132'!K877</f>
        <v>15546</v>
      </c>
      <c r="B877" s="63">
        <f>'דוח 132'!J877</f>
        <v>23013</v>
      </c>
      <c r="C877" s="63" t="str">
        <f>'דוח 132'!I877</f>
        <v>הלוואה לא צמוד</v>
      </c>
      <c r="D877" s="63">
        <f>'דוח 132'!H877</f>
        <v>0</v>
      </c>
      <c r="E877" s="63">
        <f>'דוח 132'!G877</f>
        <v>0</v>
      </c>
      <c r="F877" s="63">
        <f>'דוח 132'!F877</f>
        <v>0</v>
      </c>
      <c r="G877" s="63">
        <f>'דוח 132'!E877</f>
        <v>0</v>
      </c>
      <c r="H877" s="63">
        <f>'דוח 132'!D877</f>
        <v>0</v>
      </c>
      <c r="I877" s="63">
        <f>'דוח 132'!C877</f>
        <v>0</v>
      </c>
      <c r="J877" s="63">
        <f>'דוח 132'!B877</f>
        <v>0</v>
      </c>
      <c r="K877" s="63">
        <f>'דוח 132'!A877</f>
        <v>0</v>
      </c>
    </row>
    <row r="878" spans="1:11" x14ac:dyDescent="0.2">
      <c r="A878" s="63">
        <f>'דוח 132'!K878</f>
        <v>12481</v>
      </c>
      <c r="B878" s="63">
        <f>'דוח 132'!J878</f>
        <v>23013</v>
      </c>
      <c r="C878" s="63" t="str">
        <f>'דוח 132'!I878</f>
        <v>הלוואות לעמיתים.</v>
      </c>
      <c r="D878" s="63">
        <f>'דוח 132'!H878</f>
        <v>0</v>
      </c>
      <c r="E878" s="63">
        <f>'דוח 132'!G878</f>
        <v>0</v>
      </c>
      <c r="F878" s="63">
        <f>'דוח 132'!F878</f>
        <v>0</v>
      </c>
      <c r="G878" s="63">
        <f>'דוח 132'!E878</f>
        <v>0</v>
      </c>
      <c r="H878" s="63">
        <f>'דוח 132'!D878</f>
        <v>4</v>
      </c>
      <c r="I878" s="63">
        <f>'דוח 132'!C878</f>
        <v>0</v>
      </c>
      <c r="J878" s="63">
        <f>'דוח 132'!B878</f>
        <v>0</v>
      </c>
      <c r="K878" s="63">
        <f>'דוח 132'!A878</f>
        <v>0</v>
      </c>
    </row>
    <row r="879" spans="1:11" x14ac:dyDescent="0.2">
      <c r="A879" s="63">
        <f>'דוח 132'!K879</f>
        <v>13594</v>
      </c>
      <c r="B879" s="63">
        <f>'דוח 132'!J879</f>
        <v>23013</v>
      </c>
      <c r="C879" s="63" t="str">
        <f>'דוח 132'!I879</f>
        <v>מט"ח וצמוד מט"ח</v>
      </c>
      <c r="D879" s="63">
        <f>'דוח 132'!H879</f>
        <v>0</v>
      </c>
      <c r="E879" s="63">
        <f>'דוח 132'!G879</f>
        <v>8.3563499269458899E-2</v>
      </c>
      <c r="F879" s="63">
        <f>'דוח 132'!F879</f>
        <v>8.281595108455489E-2</v>
      </c>
      <c r="G879" s="63">
        <f>'דוח 132'!E879</f>
        <v>0</v>
      </c>
      <c r="H879" s="63">
        <f>'דוח 132'!D879</f>
        <v>0</v>
      </c>
      <c r="I879" s="63">
        <f>'דוח 132'!C879</f>
        <v>0</v>
      </c>
      <c r="J879" s="63">
        <f>'דוח 132'!B879</f>
        <v>0</v>
      </c>
      <c r="K879" s="63">
        <f>'דוח 132'!A879</f>
        <v>0</v>
      </c>
    </row>
    <row r="880" spans="1:11" x14ac:dyDescent="0.2">
      <c r="A880" s="63">
        <f>'דוח 132'!K880</f>
        <v>15609</v>
      </c>
      <c r="B880" s="63">
        <f>'דוח 132'!J880</f>
        <v>23013</v>
      </c>
      <c r="C880" s="63" t="str">
        <f>'דוח 132'!I880</f>
        <v>אג"ח ממשלתי צמוד מט"ח סחיר (1022)</v>
      </c>
      <c r="D880" s="63">
        <f>'דוח 132'!H880</f>
        <v>0</v>
      </c>
      <c r="E880" s="63">
        <f>'דוח 132'!G880</f>
        <v>0</v>
      </c>
      <c r="F880" s="63">
        <f>'דוח 132'!F880</f>
        <v>0</v>
      </c>
      <c r="G880" s="63">
        <f>'דוח 132'!E880</f>
        <v>0</v>
      </c>
      <c r="H880" s="63">
        <f>'דוח 132'!D880</f>
        <v>0</v>
      </c>
      <c r="I880" s="63">
        <f>'דוח 132'!C880</f>
        <v>0</v>
      </c>
      <c r="J880" s="63">
        <f>'דוח 132'!B880</f>
        <v>0</v>
      </c>
      <c r="K880" s="63">
        <f>'דוח 132'!A880</f>
        <v>0</v>
      </c>
    </row>
    <row r="881" spans="1:11" x14ac:dyDescent="0.2">
      <c r="A881" s="63">
        <f>'דוח 132'!K881</f>
        <v>11524</v>
      </c>
      <c r="B881" s="63">
        <f>'דוח 132'!J881</f>
        <v>23013</v>
      </c>
      <c r="C881" s="63" t="str">
        <f>'דוח 132'!I881</f>
        <v xml:space="preserve"> אג"ח קונצרני בחו"ל </v>
      </c>
      <c r="D881" s="63">
        <f>'דוח 132'!H881</f>
        <v>0</v>
      </c>
      <c r="E881" s="63">
        <f>'דוח 132'!G881</f>
        <v>0</v>
      </c>
      <c r="F881" s="63">
        <f>'דוח 132'!F881</f>
        <v>0</v>
      </c>
      <c r="G881" s="63">
        <f>'דוח 132'!E881</f>
        <v>0</v>
      </c>
      <c r="H881" s="63">
        <f>'דוח 132'!D881</f>
        <v>0</v>
      </c>
      <c r="I881" s="63">
        <f>'דוח 132'!C881</f>
        <v>0</v>
      </c>
      <c r="J881" s="63">
        <f>'דוח 132'!B881</f>
        <v>0</v>
      </c>
      <c r="K881" s="63">
        <f>'דוח 132'!A881</f>
        <v>0</v>
      </c>
    </row>
    <row r="882" spans="1:11" x14ac:dyDescent="0.2">
      <c r="A882" s="63">
        <f>'דוח 132'!K882</f>
        <v>15745</v>
      </c>
      <c r="B882" s="63">
        <f>'דוח 132'!J882</f>
        <v>23013</v>
      </c>
      <c r="C882" s="63" t="str">
        <f>'דוח 132'!I882</f>
        <v>סה"כ קונצרני צמוד מט"ח</v>
      </c>
      <c r="D882" s="63">
        <f>'דוח 132'!H882</f>
        <v>0</v>
      </c>
      <c r="E882" s="63">
        <f>'דוח 132'!G882</f>
        <v>0</v>
      </c>
      <c r="F882" s="63">
        <f>'דוח 132'!F882</f>
        <v>0</v>
      </c>
      <c r="G882" s="63">
        <f>'דוח 132'!E882</f>
        <v>0</v>
      </c>
      <c r="H882" s="63">
        <f>'דוח 132'!D882</f>
        <v>0</v>
      </c>
      <c r="I882" s="63">
        <f>'דוח 132'!C882</f>
        <v>0</v>
      </c>
      <c r="J882" s="63">
        <f>'דוח 132'!B882</f>
        <v>0</v>
      </c>
      <c r="K882" s="63">
        <f>'דוח 132'!A882</f>
        <v>0</v>
      </c>
    </row>
    <row r="883" spans="1:11" x14ac:dyDescent="0.2">
      <c r="A883" s="63">
        <f>'דוח 132'!K883</f>
        <v>15545</v>
      </c>
      <c r="B883" s="63">
        <f>'דוח 132'!J883</f>
        <v>23013</v>
      </c>
      <c r="C883" s="63" t="str">
        <f>'דוח 132'!I883</f>
        <v>הלוואה צמוד מט"ח</v>
      </c>
      <c r="D883" s="63">
        <f>'דוח 132'!H883</f>
        <v>0</v>
      </c>
      <c r="E883" s="63">
        <f>'דוח 132'!G883</f>
        <v>0</v>
      </c>
      <c r="F883" s="63">
        <f>'דוח 132'!F883</f>
        <v>0</v>
      </c>
      <c r="G883" s="63">
        <f>'דוח 132'!E883</f>
        <v>0</v>
      </c>
      <c r="H883" s="63">
        <f>'דוח 132'!D883</f>
        <v>0</v>
      </c>
      <c r="I883" s="63">
        <f>'דוח 132'!C883</f>
        <v>0</v>
      </c>
      <c r="J883" s="63">
        <f>'דוח 132'!B883</f>
        <v>0</v>
      </c>
      <c r="K883" s="63">
        <f>'דוח 132'!A883</f>
        <v>0</v>
      </c>
    </row>
    <row r="884" spans="1:11" x14ac:dyDescent="0.2">
      <c r="A884" s="63">
        <f>'דוח 132'!K884</f>
        <v>13595</v>
      </c>
      <c r="B884" s="63">
        <f>'דוח 132'!J884</f>
        <v>23013</v>
      </c>
      <c r="C884" s="63" t="str">
        <f>'דוח 132'!I884</f>
        <v>סה"כ מניות והמירים</v>
      </c>
      <c r="D884" s="63">
        <f>'דוח 132'!H884</f>
        <v>0</v>
      </c>
      <c r="E884" s="63">
        <f>'דוח 132'!G884</f>
        <v>8.4186491325237007</v>
      </c>
      <c r="F884" s="63">
        <f>'דוח 132'!F884</f>
        <v>18.319561532534603</v>
      </c>
      <c r="G884" s="63">
        <f>'דוח 132'!E884</f>
        <v>0</v>
      </c>
      <c r="H884" s="63">
        <f>'דוח 132'!D884</f>
        <v>0</v>
      </c>
      <c r="I884" s="63">
        <f>'דוח 132'!C884</f>
        <v>0</v>
      </c>
      <c r="J884" s="63">
        <f>'דוח 132'!B884</f>
        <v>0</v>
      </c>
      <c r="K884" s="63">
        <f>'דוח 132'!A884</f>
        <v>0</v>
      </c>
    </row>
    <row r="885" spans="1:11" x14ac:dyDescent="0.2">
      <c r="A885" s="63">
        <f>'דוח 132'!K885</f>
        <v>15610</v>
      </c>
      <c r="B885" s="63">
        <f>'דוח 132'!J885</f>
        <v>23013</v>
      </c>
      <c r="C885" s="63" t="str">
        <f>'דוח 132'!I885</f>
        <v>נגזרים מתוך מניות והמירים</v>
      </c>
      <c r="D885" s="63">
        <f>'דוח 132'!H885</f>
        <v>0</v>
      </c>
      <c r="E885" s="63">
        <f>'דוח 132'!G885</f>
        <v>0</v>
      </c>
      <c r="F885" s="63">
        <f>'דוח 132'!F885</f>
        <v>0</v>
      </c>
      <c r="G885" s="63">
        <f>'דוח 132'!E885</f>
        <v>0</v>
      </c>
      <c r="H885" s="63">
        <f>'דוח 132'!D885</f>
        <v>0</v>
      </c>
      <c r="I885" s="63">
        <f>'דוח 132'!C885</f>
        <v>0</v>
      </c>
      <c r="J885" s="63">
        <f>'דוח 132'!B885</f>
        <v>0</v>
      </c>
      <c r="K885" s="63">
        <f>'דוח 132'!A885</f>
        <v>0</v>
      </c>
    </row>
    <row r="886" spans="1:11" x14ac:dyDescent="0.2">
      <c r="A886" s="63">
        <f>'דוח 132'!K886</f>
        <v>15611</v>
      </c>
      <c r="B886" s="63">
        <f>'דוח 132'!J886</f>
        <v>23013</v>
      </c>
      <c r="C886" s="63" t="str">
        <f>'דוח 132'!I886</f>
        <v>מניות והמירים בארץ</v>
      </c>
      <c r="D886" s="63">
        <f>'דוח 132'!H886</f>
        <v>0</v>
      </c>
      <c r="E886" s="63">
        <f>'דוח 132'!G886</f>
        <v>3.6568528119080699</v>
      </c>
      <c r="F886" s="63">
        <f>'דוח 132'!F886</f>
        <v>5.7863097788891498</v>
      </c>
      <c r="G886" s="63">
        <f>'דוח 132'!E886</f>
        <v>0</v>
      </c>
      <c r="H886" s="63">
        <f>'דוח 132'!D886</f>
        <v>0</v>
      </c>
      <c r="I886" s="63">
        <f>'דוח 132'!C886</f>
        <v>0</v>
      </c>
      <c r="J886" s="63">
        <f>'דוח 132'!B886</f>
        <v>0</v>
      </c>
      <c r="K886" s="63">
        <f>'דוח 132'!A886</f>
        <v>0</v>
      </c>
    </row>
    <row r="887" spans="1:11" x14ac:dyDescent="0.2">
      <c r="A887" s="63">
        <f>'דוח 132'!K887</f>
        <v>15608</v>
      </c>
      <c r="B887" s="63">
        <f>'דוח 132'!J887</f>
        <v>23013</v>
      </c>
      <c r="C887" s="63" t="str">
        <f>'דוח 132'!I887</f>
        <v>מניות חו"ל</v>
      </c>
      <c r="D887" s="63">
        <f>'דוח 132'!H887</f>
        <v>0</v>
      </c>
      <c r="E887" s="63">
        <f>'דוח 132'!G887</f>
        <v>4.7617963206156197</v>
      </c>
      <c r="F887" s="63">
        <f>'דוח 132'!F887</f>
        <v>12.5332517536454</v>
      </c>
      <c r="G887" s="63">
        <f>'דוח 132'!E887</f>
        <v>0</v>
      </c>
      <c r="H887" s="63">
        <f>'דוח 132'!D887</f>
        <v>0</v>
      </c>
      <c r="I887" s="63">
        <f>'דוח 132'!C887</f>
        <v>0</v>
      </c>
      <c r="J887" s="63">
        <f>'דוח 132'!B887</f>
        <v>0</v>
      </c>
      <c r="K887" s="63">
        <f>'דוח 132'!A887</f>
        <v>0</v>
      </c>
    </row>
    <row r="888" spans="1:11" x14ac:dyDescent="0.2">
      <c r="A888" s="63">
        <f>'דוח 132'!K888</f>
        <v>15584</v>
      </c>
      <c r="B888" s="63">
        <f>'דוח 132'!J888</f>
        <v>23013</v>
      </c>
      <c r="C888" s="63" t="str">
        <f>'דוח 132'!I888</f>
        <v>נכסים אלטרנטיביים</v>
      </c>
      <c r="D888" s="63">
        <f>'דוח 132'!H888</f>
        <v>0</v>
      </c>
      <c r="E888" s="63">
        <f>'דוח 132'!G888</f>
        <v>0</v>
      </c>
      <c r="F888" s="63">
        <f>'דוח 132'!F888</f>
        <v>0</v>
      </c>
      <c r="G888" s="63">
        <f>'דוח 132'!E888</f>
        <v>0</v>
      </c>
      <c r="H888" s="63">
        <f>'דוח 132'!D888</f>
        <v>0</v>
      </c>
      <c r="I888" s="63">
        <f>'דוח 132'!C888</f>
        <v>0</v>
      </c>
      <c r="J888" s="63">
        <f>'דוח 132'!B888</f>
        <v>0</v>
      </c>
      <c r="K888" s="63">
        <f>'דוח 132'!A888</f>
        <v>0</v>
      </c>
    </row>
    <row r="889" spans="1:11" x14ac:dyDescent="0.2">
      <c r="A889" s="63">
        <f>'דוח 132'!K889</f>
        <v>17728</v>
      </c>
      <c r="B889" s="63">
        <f>'דוח 132'!J889</f>
        <v>23013</v>
      </c>
      <c r="C889" s="63" t="str">
        <f>'דוח 132'!I889</f>
        <v>נכסי נדל"ן</v>
      </c>
      <c r="D889" s="63">
        <f>'דוח 132'!H889</f>
        <v>0</v>
      </c>
      <c r="E889" s="63">
        <f>'דוח 132'!G889</f>
        <v>0</v>
      </c>
      <c r="F889" s="63">
        <f>'דוח 132'!F889</f>
        <v>0</v>
      </c>
      <c r="G889" s="63">
        <f>'דוח 132'!E889</f>
        <v>0</v>
      </c>
      <c r="H889" s="63">
        <f>'דוח 132'!D889</f>
        <v>0</v>
      </c>
      <c r="I889" s="63">
        <f>'דוח 132'!C889</f>
        <v>0</v>
      </c>
      <c r="J889" s="63">
        <f>'דוח 132'!B889</f>
        <v>0</v>
      </c>
      <c r="K889" s="63">
        <f>'דוח 132'!A889</f>
        <v>0</v>
      </c>
    </row>
    <row r="890" spans="1:11" x14ac:dyDescent="0.2">
      <c r="A890" s="63">
        <f>'דוח 132'!K890</f>
        <v>15624</v>
      </c>
      <c r="B890" s="63">
        <f>'דוח 132'!J890</f>
        <v>23013</v>
      </c>
      <c r="C890" s="63" t="str">
        <f>'דוח 132'!I890</f>
        <v>נגזרים מתוך חשיפת מט"ח</v>
      </c>
      <c r="D890" s="63">
        <f>'דוח 132'!H890</f>
        <v>0</v>
      </c>
      <c r="E890" s="63">
        <f>'דוח 132'!G890</f>
        <v>0</v>
      </c>
      <c r="F890" s="63">
        <f>'דוח 132'!F890</f>
        <v>0</v>
      </c>
      <c r="G890" s="63">
        <f>'דוח 132'!E890</f>
        <v>0</v>
      </c>
      <c r="H890" s="63">
        <f>'דוח 132'!D890</f>
        <v>0</v>
      </c>
      <c r="I890" s="63">
        <f>'דוח 132'!C890</f>
        <v>0</v>
      </c>
      <c r="J890" s="63">
        <f>'דוח 132'!B890</f>
        <v>0</v>
      </c>
      <c r="K890" s="63">
        <f>'דוח 132'!A890</f>
        <v>0</v>
      </c>
    </row>
    <row r="891" spans="1:11" x14ac:dyDescent="0.2">
      <c r="A891" s="63">
        <f>'דוח 132'!K891</f>
        <v>15644</v>
      </c>
      <c r="B891" s="63">
        <f>'דוח 132'!J891</f>
        <v>23013</v>
      </c>
      <c r="C891" s="63" t="str">
        <f>'דוח 132'!I891</f>
        <v>סה"כ נזילות</v>
      </c>
      <c r="D891" s="63">
        <f>'דוח 132'!H891</f>
        <v>0</v>
      </c>
      <c r="E891" s="63">
        <f>'דוח 132'!G891</f>
        <v>28.743781123967</v>
      </c>
      <c r="F891" s="63">
        <f>'דוח 132'!F891</f>
        <v>-4.7005521126929004</v>
      </c>
      <c r="G891" s="63">
        <f>'דוח 132'!E891</f>
        <v>1</v>
      </c>
      <c r="H891" s="63">
        <f>'דוח 132'!D891</f>
        <v>8</v>
      </c>
      <c r="I891" s="63">
        <f>'דוח 132'!C891</f>
        <v>0</v>
      </c>
      <c r="J891" s="63">
        <f>'דוח 132'!B891</f>
        <v>0</v>
      </c>
      <c r="K891" s="63">
        <f>'דוח 132'!A891</f>
        <v>0</v>
      </c>
    </row>
    <row r="892" spans="1:11" x14ac:dyDescent="0.2">
      <c r="A892" s="63">
        <f>'דוח 132'!K892</f>
        <v>15704</v>
      </c>
      <c r="B892" s="63">
        <f>'דוח 132'!J892</f>
        <v>23013</v>
      </c>
      <c r="C892" s="63" t="str">
        <f>'דוח 132'!I892</f>
        <v xml:space="preserve">סה"כ קונצרני והלוואות </v>
      </c>
      <c r="D892" s="63">
        <f>'דוח 132'!H892</f>
        <v>3.7570341656111998</v>
      </c>
      <c r="E892" s="63">
        <f>'דוח 132'!G892</f>
        <v>21.835717188951499</v>
      </c>
      <c r="F892" s="63">
        <f>'דוח 132'!F892</f>
        <v>27.444503131926197</v>
      </c>
      <c r="G892" s="63">
        <f>'דוח 132'!E892</f>
        <v>27</v>
      </c>
      <c r="H892" s="63">
        <f>'דוח 132'!D892</f>
        <v>33</v>
      </c>
      <c r="I892" s="63">
        <f>'דוח 132'!C892</f>
        <v>0</v>
      </c>
      <c r="J892" s="63">
        <f>'דוח 132'!B892</f>
        <v>0</v>
      </c>
      <c r="K892" s="63">
        <f>'דוח 132'!A892</f>
        <v>0</v>
      </c>
    </row>
    <row r="893" spans="1:11" x14ac:dyDescent="0.2">
      <c r="A893" s="63">
        <f>'דוח 132'!K893</f>
        <v>15749</v>
      </c>
      <c r="B893" s="63">
        <f>'דוח 132'!J893</f>
        <v>23013</v>
      </c>
      <c r="C893" s="63" t="str">
        <f>'דוח 132'!I893</f>
        <v>סה"כ לא סחירים</v>
      </c>
      <c r="D893" s="63">
        <f>'דוח 132'!H893</f>
        <v>9.95658392739821</v>
      </c>
      <c r="E893" s="63">
        <f>'דוח 132'!G893</f>
        <v>21.250672723657996</v>
      </c>
      <c r="F893" s="63">
        <f>'דוח 132'!F893</f>
        <v>21.192307818038898</v>
      </c>
      <c r="G893" s="63">
        <f>'דוח 132'!E893</f>
        <v>0</v>
      </c>
      <c r="H893" s="63">
        <f>'דוח 132'!D893</f>
        <v>0</v>
      </c>
      <c r="I893" s="63">
        <f>'דוח 132'!C893</f>
        <v>0</v>
      </c>
      <c r="J893" s="63">
        <f>'דוח 132'!B893</f>
        <v>0</v>
      </c>
      <c r="K893" s="63">
        <f>'דוח 132'!A893</f>
        <v>0</v>
      </c>
    </row>
    <row r="894" spans="1:11" x14ac:dyDescent="0.2">
      <c r="A894" s="63">
        <f>'דוח 132'!K894</f>
        <v>11258</v>
      </c>
      <c r="B894" s="63">
        <f>'דוח 132'!J894</f>
        <v>23013</v>
      </c>
      <c r="C894" s="63" t="str">
        <f>'דוח 132'!I894</f>
        <v>כל נכסי הקופה</v>
      </c>
      <c r="D894" s="63">
        <f>'דוח 132'!H894</f>
        <v>5.0078171234138695</v>
      </c>
      <c r="E894" s="63">
        <f>'דוח 132'!G894</f>
        <v>100</v>
      </c>
      <c r="F894" s="63">
        <f>'דוח 132'!F894</f>
        <v>100</v>
      </c>
      <c r="G894" s="63">
        <f>'דוח 132'!E894</f>
        <v>0</v>
      </c>
      <c r="H894" s="63">
        <f>'דוח 132'!D894</f>
        <v>0</v>
      </c>
      <c r="I894" s="63">
        <f>'דוח 132'!C894</f>
        <v>0</v>
      </c>
      <c r="J894" s="63">
        <f>'דוח 132'!B894</f>
        <v>0</v>
      </c>
      <c r="K894" s="63">
        <f>'דוח 132'!A894</f>
        <v>0</v>
      </c>
    </row>
    <row r="895" spans="1:11" x14ac:dyDescent="0.2">
      <c r="A895" s="63">
        <f>'דוח 132'!K895</f>
        <v>15705</v>
      </c>
      <c r="B895" s="63">
        <f>'דוח 132'!J895</f>
        <v>23013</v>
      </c>
      <c r="C895" s="63" t="str">
        <f>'דוח 132'!I895</f>
        <v>סה"כ ממשלתי</v>
      </c>
      <c r="D895" s="63">
        <f>'דוח 132'!H895</f>
        <v>6.7474631359023292</v>
      </c>
      <c r="E895" s="63">
        <f>'דוח 132'!G895</f>
        <v>41.0018525545578</v>
      </c>
      <c r="F895" s="63">
        <f>'דוח 132'!F895</f>
        <v>58.936487448232199</v>
      </c>
      <c r="G895" s="63">
        <f>'דוח 132'!E895</f>
        <v>49</v>
      </c>
      <c r="H895" s="63">
        <f>'דוח 132'!D895</f>
        <v>59</v>
      </c>
      <c r="I895" s="63">
        <f>'דוח 132'!C895</f>
        <v>0</v>
      </c>
      <c r="J895" s="63">
        <f>'דוח 132'!B895</f>
        <v>0</v>
      </c>
      <c r="K895" s="63">
        <f>'דוח 132'!A895</f>
        <v>0</v>
      </c>
    </row>
    <row r="896" spans="1:11" x14ac:dyDescent="0.2">
      <c r="A896" s="63">
        <f>'דוח 132'!K896</f>
        <v>16144</v>
      </c>
      <c r="B896" s="63">
        <f>'דוח 132'!J896</f>
        <v>23013</v>
      </c>
      <c r="C896" s="63" t="str">
        <f>'דוח 132'!I896</f>
        <v>סך חשיפת מט"ח</v>
      </c>
      <c r="D896" s="63">
        <f>'דוח 132'!H896</f>
        <v>0</v>
      </c>
      <c r="E896" s="63">
        <f>'דוח 132'!G896</f>
        <v>4.84535981988508</v>
      </c>
      <c r="F896" s="63">
        <f>'דוח 132'!F896</f>
        <v>12.616067704729998</v>
      </c>
      <c r="G896" s="63">
        <f>'דוח 132'!E896</f>
        <v>0</v>
      </c>
      <c r="H896" s="63">
        <f>'דוח 132'!D896</f>
        <v>0</v>
      </c>
      <c r="I896" s="63">
        <f>'דוח 132'!C896</f>
        <v>0</v>
      </c>
      <c r="J896" s="63">
        <f>'דוח 132'!B896</f>
        <v>0</v>
      </c>
      <c r="K896" s="63">
        <f>'דוח 132'!A896</f>
        <v>0</v>
      </c>
    </row>
    <row r="897" spans="1:11" x14ac:dyDescent="0.2">
      <c r="A897" s="63">
        <f>'דוח 132'!K897</f>
        <v>12755</v>
      </c>
      <c r="B897" s="63">
        <f>'דוח 132'!J897</f>
        <v>23013</v>
      </c>
      <c r="C897" s="63" t="str">
        <f>'דוח 132'!I897</f>
        <v xml:space="preserve">נזילות מט"ח </v>
      </c>
      <c r="D897" s="63">
        <f>'דוח 132'!H897</f>
        <v>0</v>
      </c>
      <c r="E897" s="63">
        <f>'דוח 132'!G897</f>
        <v>8.3563499269458899E-2</v>
      </c>
      <c r="F897" s="63">
        <f>'דוח 132'!F897</f>
        <v>8.281595108455489E-2</v>
      </c>
      <c r="G897" s="63">
        <f>'דוח 132'!E897</f>
        <v>0</v>
      </c>
      <c r="H897" s="63">
        <f>'דוח 132'!D897</f>
        <v>0</v>
      </c>
      <c r="I897" s="63">
        <f>'דוח 132'!C897</f>
        <v>0</v>
      </c>
      <c r="J897" s="63">
        <f>'דוח 132'!B897</f>
        <v>0</v>
      </c>
      <c r="K897" s="63">
        <f>'דוח 132'!A897</f>
        <v>0</v>
      </c>
    </row>
    <row r="898" spans="1:11" x14ac:dyDescent="0.2">
      <c r="A898" s="63">
        <f>'דוח 132'!K898</f>
        <v>12359</v>
      </c>
      <c r="B898" s="63">
        <f>'דוח 132'!J898</f>
        <v>23013</v>
      </c>
      <c r="C898" s="63" t="str">
        <f>'דוח 132'!I898</f>
        <v xml:space="preserve">קונצרני לא סחיר צמוד מדד </v>
      </c>
      <c r="D898" s="63">
        <f>'דוח 132'!H898</f>
        <v>0</v>
      </c>
      <c r="E898" s="63">
        <f>'דוח 132'!G898</f>
        <v>0</v>
      </c>
      <c r="F898" s="63">
        <f>'דוח 132'!F898</f>
        <v>0</v>
      </c>
      <c r="G898" s="63">
        <f>'דוח 132'!E898</f>
        <v>0</v>
      </c>
      <c r="H898" s="63">
        <f>'דוח 132'!D898</f>
        <v>0</v>
      </c>
      <c r="I898" s="63">
        <f>'דוח 132'!C898</f>
        <v>0</v>
      </c>
      <c r="J898" s="63">
        <f>'דוח 132'!B898</f>
        <v>0</v>
      </c>
      <c r="K898" s="63">
        <f>'דוח 132'!A898</f>
        <v>0</v>
      </c>
    </row>
    <row r="899" spans="1:11" x14ac:dyDescent="0.2">
      <c r="A899" s="63">
        <f>'דוח 132'!K899</f>
        <v>0</v>
      </c>
      <c r="B899" s="63">
        <f>'דוח 132'!J899</f>
        <v>0</v>
      </c>
      <c r="C899" s="63">
        <f>'דוח 132'!I899</f>
        <v>0</v>
      </c>
      <c r="D899" s="63">
        <f>'דוח 132'!H899</f>
        <v>0</v>
      </c>
      <c r="E899" s="63">
        <f>'דוח 132'!G899</f>
        <v>0</v>
      </c>
      <c r="F899" s="63">
        <f>'דוח 132'!F899</f>
        <v>0</v>
      </c>
      <c r="G899" s="63">
        <f>'דוח 132'!E899</f>
        <v>0</v>
      </c>
      <c r="H899" s="63">
        <f>'דוח 132'!D899</f>
        <v>0</v>
      </c>
      <c r="I899" s="63">
        <f>'דוח 132'!C899</f>
        <v>0</v>
      </c>
      <c r="J899" s="63">
        <f>'דוח 132'!B899</f>
        <v>0</v>
      </c>
      <c r="K899" s="63">
        <f>'דוח 132'!A899</f>
        <v>0</v>
      </c>
    </row>
    <row r="900" spans="1:11" x14ac:dyDescent="0.2">
      <c r="A900" s="63" t="str">
        <f>'דוח 132'!K900</f>
        <v>קוד קבוצה</v>
      </c>
      <c r="B900" s="63" t="str">
        <f>'דוח 132'!J900</f>
        <v>קוד קופה</v>
      </c>
      <c r="C900" s="63">
        <f>'דוח 132'!I900</f>
        <v>0</v>
      </c>
      <c r="D900" s="63" t="str">
        <f>'דוח 132'!H900</f>
        <v>23021  פנסיה כללית חו"ל</v>
      </c>
      <c r="E900" s="63">
        <f>'דוח 132'!G900</f>
        <v>0</v>
      </c>
      <c r="F900" s="63">
        <f>'דוח 132'!F900</f>
        <v>0</v>
      </c>
      <c r="G900" s="63">
        <f>'דוח 132'!E900</f>
        <v>0</v>
      </c>
      <c r="H900" s="63">
        <f>'דוח 132'!D900</f>
        <v>0</v>
      </c>
      <c r="I900" s="63">
        <f>'דוח 132'!C900</f>
        <v>0</v>
      </c>
      <c r="J900" s="63">
        <f>'דוח 132'!B900</f>
        <v>0</v>
      </c>
      <c r="K900" s="63">
        <f>'דוח 132'!A900</f>
        <v>0</v>
      </c>
    </row>
    <row r="901" spans="1:11" x14ac:dyDescent="0.2">
      <c r="A901" s="63">
        <f>'דוח 132'!K901</f>
        <v>0</v>
      </c>
      <c r="B901" s="63">
        <f>'דוח 132'!J901</f>
        <v>0</v>
      </c>
      <c r="C901" s="63">
        <f>'דוח 132'!I901</f>
        <v>0</v>
      </c>
      <c r="D901" s="63">
        <f>'דוח 132'!H901</f>
        <v>0</v>
      </c>
      <c r="E901" s="63">
        <f>'דוח 132'!G901</f>
        <v>0</v>
      </c>
      <c r="F901" s="63" t="str">
        <f>'דוח 132'!F901</f>
        <v xml:space="preserve">שווי קופה באשח  </v>
      </c>
      <c r="G901" s="63">
        <f>'דוח 132'!E901</f>
        <v>0</v>
      </c>
      <c r="H901" s="63">
        <f>'דוח 132'!D901</f>
        <v>0</v>
      </c>
      <c r="I901" s="63">
        <f>'דוח 132'!C901</f>
        <v>0</v>
      </c>
      <c r="J901" s="63">
        <f>'דוח 132'!B901</f>
        <v>0</v>
      </c>
      <c r="K901" s="63">
        <f>'דוח 132'!A901</f>
        <v>0</v>
      </c>
    </row>
    <row r="902" spans="1:11" x14ac:dyDescent="0.2">
      <c r="A902" s="63">
        <f>'דוח 132'!K902</f>
        <v>0</v>
      </c>
      <c r="B902" s="63">
        <f>'דוח 132'!J902</f>
        <v>0</v>
      </c>
      <c r="C902" s="63" t="str">
        <f>'דוח 132'!I902</f>
        <v>תאור קבוצה</v>
      </c>
      <c r="D902" s="63" t="str">
        <f>'דוח 132'!H902</f>
        <v>מח"מ</v>
      </c>
      <c r="E902" s="63" t="str">
        <f>'דוח 132'!G902</f>
        <v>חשיפה</v>
      </c>
      <c r="F902" s="63" t="str">
        <f>'דוח 132'!F902</f>
        <v>חשיפה</v>
      </c>
      <c r="G902" s="63">
        <f>'דוח 132'!E902</f>
        <v>0</v>
      </c>
      <c r="H902" s="63" t="str">
        <f>'דוח 132'!D902</f>
        <v>חשיפה</v>
      </c>
      <c r="I902" s="63">
        <f>'דוח 132'!C902</f>
        <v>0</v>
      </c>
      <c r="J902" s="63" t="str">
        <f>'דוח 132'!B902</f>
        <v>מח"מ</v>
      </c>
      <c r="K902" s="63">
        <f>'דוח 132'!A902</f>
        <v>0</v>
      </c>
    </row>
    <row r="903" spans="1:11" x14ac:dyDescent="0.2">
      <c r="A903" s="63">
        <f>'דוח 132'!K903</f>
        <v>0</v>
      </c>
      <c r="B903" s="63">
        <f>'דוח 132'!J903</f>
        <v>0</v>
      </c>
      <c r="C903" s="63">
        <f>'דוח 132'!I903</f>
        <v>0</v>
      </c>
      <c r="D903" s="63">
        <f>'דוח 132'!H903</f>
        <v>0</v>
      </c>
      <c r="E903" s="63" t="str">
        <f>'דוח 132'!G903</f>
        <v>31/12/18</v>
      </c>
      <c r="F903" s="63" t="str">
        <f>'דוח 132'!F903</f>
        <v>31/12/18</v>
      </c>
      <c r="G903" s="63" t="str">
        <f>'דוח 132'!E903</f>
        <v>מינ'</v>
      </c>
      <c r="H903" s="63" t="str">
        <f>'דוח 132'!D903</f>
        <v>מקס'</v>
      </c>
      <c r="I903" s="63" t="str">
        <f>'דוח 132'!C903</f>
        <v>מינ'</v>
      </c>
      <c r="J903" s="63" t="str">
        <f>'דוח 132'!B903</f>
        <v>מקס'</v>
      </c>
      <c r="K903" s="63">
        <f>'דוח 132'!A903</f>
        <v>0</v>
      </c>
    </row>
    <row r="904" spans="1:11" x14ac:dyDescent="0.2">
      <c r="A904" s="63">
        <f>'דוח 132'!K904</f>
        <v>12481</v>
      </c>
      <c r="B904" s="63">
        <f>'דוח 132'!J904</f>
        <v>23021</v>
      </c>
      <c r="C904" s="63" t="str">
        <f>'דוח 132'!I904</f>
        <v>הלוואות לעמיתים.</v>
      </c>
      <c r="D904" s="63">
        <f>'דוח 132'!H904</f>
        <v>0</v>
      </c>
      <c r="E904" s="63">
        <f>'דוח 132'!G904</f>
        <v>0</v>
      </c>
      <c r="F904" s="63">
        <f>'דוח 132'!F904</f>
        <v>0</v>
      </c>
      <c r="G904" s="63">
        <f>'דוח 132'!E904</f>
        <v>0</v>
      </c>
      <c r="H904" s="63">
        <f>'דוח 132'!D904</f>
        <v>4</v>
      </c>
      <c r="I904" s="63">
        <f>'דוח 132'!C904</f>
        <v>0</v>
      </c>
      <c r="J904" s="63">
        <f>'דוח 132'!B904</f>
        <v>0</v>
      </c>
      <c r="K904" s="63">
        <f>'דוח 132'!A904</f>
        <v>0</v>
      </c>
    </row>
    <row r="905" spans="1:11" x14ac:dyDescent="0.2">
      <c r="A905" s="63">
        <f>'דוח 132'!K905</f>
        <v>13595</v>
      </c>
      <c r="B905" s="63">
        <f>'דוח 132'!J905</f>
        <v>23021</v>
      </c>
      <c r="C905" s="63" t="str">
        <f>'דוח 132'!I905</f>
        <v>סה"כ מניות והמירים</v>
      </c>
      <c r="D905" s="63">
        <f>'דוח 132'!H905</f>
        <v>0</v>
      </c>
      <c r="E905" s="63">
        <f>'דוח 132'!G905</f>
        <v>0</v>
      </c>
      <c r="F905" s="63">
        <f>'דוח 132'!F905</f>
        <v>0</v>
      </c>
      <c r="G905" s="63">
        <f>'דוח 132'!E905</f>
        <v>0</v>
      </c>
      <c r="H905" s="63">
        <f>'דוח 132'!D905</f>
        <v>0</v>
      </c>
      <c r="I905" s="63">
        <f>'דוח 132'!C905</f>
        <v>0</v>
      </c>
      <c r="J905" s="63">
        <f>'דוח 132'!B905</f>
        <v>0</v>
      </c>
      <c r="K905" s="63">
        <f>'דוח 132'!A905</f>
        <v>0</v>
      </c>
    </row>
    <row r="906" spans="1:11" x14ac:dyDescent="0.2">
      <c r="A906" s="63">
        <f>'דוח 132'!K906</f>
        <v>15584</v>
      </c>
      <c r="B906" s="63">
        <f>'דוח 132'!J906</f>
        <v>23021</v>
      </c>
      <c r="C906" s="63" t="str">
        <f>'דוח 132'!I906</f>
        <v>נכסים אלטרנטיביים</v>
      </c>
      <c r="D906" s="63">
        <f>'דוח 132'!H906</f>
        <v>0</v>
      </c>
      <c r="E906" s="63">
        <f>'דוח 132'!G906</f>
        <v>0</v>
      </c>
      <c r="F906" s="63">
        <f>'דוח 132'!F906</f>
        <v>0</v>
      </c>
      <c r="G906" s="63">
        <f>'דוח 132'!E906</f>
        <v>0</v>
      </c>
      <c r="H906" s="63">
        <f>'דוח 132'!D906</f>
        <v>0</v>
      </c>
      <c r="I906" s="63">
        <f>'דוח 132'!C906</f>
        <v>0</v>
      </c>
      <c r="J906" s="63">
        <f>'דוח 132'!B906</f>
        <v>0</v>
      </c>
      <c r="K906" s="63">
        <f>'דוח 132'!A906</f>
        <v>0</v>
      </c>
    </row>
    <row r="907" spans="1:11" x14ac:dyDescent="0.2">
      <c r="A907" s="63">
        <f>'דוח 132'!K907</f>
        <v>15644</v>
      </c>
      <c r="B907" s="63">
        <f>'דוח 132'!J907</f>
        <v>23021</v>
      </c>
      <c r="C907" s="63" t="str">
        <f>'דוח 132'!I907</f>
        <v>סה"כ נזילות</v>
      </c>
      <c r="D907" s="63">
        <f>'דוח 132'!H907</f>
        <v>0</v>
      </c>
      <c r="E907" s="63">
        <f>'דוח 132'!G907</f>
        <v>0</v>
      </c>
      <c r="F907" s="63">
        <f>'דוח 132'!F907</f>
        <v>0</v>
      </c>
      <c r="G907" s="63">
        <f>'דוח 132'!E907</f>
        <v>1</v>
      </c>
      <c r="H907" s="63">
        <f>'דוח 132'!D907</f>
        <v>10</v>
      </c>
      <c r="I907" s="63">
        <f>'דוח 132'!C907</f>
        <v>0</v>
      </c>
      <c r="J907" s="63">
        <f>'דוח 132'!B907</f>
        <v>0</v>
      </c>
      <c r="K907" s="63">
        <f>'דוח 132'!A907</f>
        <v>0</v>
      </c>
    </row>
    <row r="908" spans="1:11" x14ac:dyDescent="0.2">
      <c r="A908" s="63">
        <f>'דוח 132'!K908</f>
        <v>15704</v>
      </c>
      <c r="B908" s="63">
        <f>'דוח 132'!J908</f>
        <v>23021</v>
      </c>
      <c r="C908" s="63" t="str">
        <f>'דוח 132'!I908</f>
        <v xml:space="preserve">סה"כ קונצרני והלוואות </v>
      </c>
      <c r="D908" s="63">
        <f>'דוח 132'!H908</f>
        <v>0</v>
      </c>
      <c r="E908" s="63">
        <f>'דוח 132'!G908</f>
        <v>0</v>
      </c>
      <c r="F908" s="63">
        <f>'דוח 132'!F908</f>
        <v>0</v>
      </c>
      <c r="G908" s="63">
        <f>'דוח 132'!E908</f>
        <v>43</v>
      </c>
      <c r="H908" s="63">
        <f>'דוח 132'!D908</f>
        <v>49</v>
      </c>
      <c r="I908" s="63">
        <f>'דוח 132'!C908</f>
        <v>0</v>
      </c>
      <c r="J908" s="63">
        <f>'דוח 132'!B908</f>
        <v>0</v>
      </c>
      <c r="K908" s="63">
        <f>'דוח 132'!A908</f>
        <v>0</v>
      </c>
    </row>
    <row r="909" spans="1:11" x14ac:dyDescent="0.2">
      <c r="A909" s="63">
        <f>'דוח 132'!K909</f>
        <v>15705</v>
      </c>
      <c r="B909" s="63">
        <f>'דוח 132'!J909</f>
        <v>23021</v>
      </c>
      <c r="C909" s="63" t="str">
        <f>'דוח 132'!I909</f>
        <v>סה"כ ממשלתי</v>
      </c>
      <c r="D909" s="63">
        <f>'דוח 132'!H909</f>
        <v>0</v>
      </c>
      <c r="E909" s="63">
        <f>'דוח 132'!G909</f>
        <v>0</v>
      </c>
      <c r="F909" s="63">
        <f>'דוח 132'!F909</f>
        <v>0</v>
      </c>
      <c r="G909" s="63">
        <f>'דוח 132'!E909</f>
        <v>10</v>
      </c>
      <c r="H909" s="63">
        <f>'דוח 132'!D909</f>
        <v>20</v>
      </c>
      <c r="I909" s="63">
        <f>'דוח 132'!C909</f>
        <v>0</v>
      </c>
      <c r="J909" s="63">
        <f>'דוח 132'!B909</f>
        <v>0</v>
      </c>
      <c r="K909" s="63">
        <f>'דוח 132'!A909</f>
        <v>0</v>
      </c>
    </row>
    <row r="910" spans="1:11" x14ac:dyDescent="0.2">
      <c r="A910" s="63">
        <f>'דוח 132'!K910</f>
        <v>16144</v>
      </c>
      <c r="B910" s="63">
        <f>'דוח 132'!J910</f>
        <v>23021</v>
      </c>
      <c r="C910" s="63" t="str">
        <f>'דוח 132'!I910</f>
        <v>סך חשיפת מט"ח</v>
      </c>
      <c r="D910" s="63">
        <f>'דוח 132'!H910</f>
        <v>0</v>
      </c>
      <c r="E910" s="63">
        <f>'דוח 132'!G910</f>
        <v>0</v>
      </c>
      <c r="F910" s="63">
        <f>'דוח 132'!F910</f>
        <v>0</v>
      </c>
      <c r="G910" s="63">
        <f>'דוח 132'!E910</f>
        <v>0</v>
      </c>
      <c r="H910" s="63">
        <f>'דוח 132'!D910</f>
        <v>0</v>
      </c>
      <c r="I910" s="63">
        <f>'דוח 132'!C910</f>
        <v>0</v>
      </c>
      <c r="J910" s="63">
        <f>'דוח 132'!B910</f>
        <v>0</v>
      </c>
      <c r="K910" s="63">
        <f>'דוח 132'!A910</f>
        <v>0</v>
      </c>
    </row>
    <row r="911" spans="1:11" x14ac:dyDescent="0.2">
      <c r="A911" s="63">
        <f>'דוח 132'!K911</f>
        <v>0</v>
      </c>
      <c r="B911" s="63">
        <f>'דוח 132'!J911</f>
        <v>0</v>
      </c>
      <c r="C911" s="63">
        <f>'דוח 132'!I911</f>
        <v>0</v>
      </c>
      <c r="D911" s="63">
        <f>'דוח 132'!H911</f>
        <v>0</v>
      </c>
      <c r="E911" s="63">
        <f>'דוח 132'!G911</f>
        <v>0</v>
      </c>
      <c r="F911" s="63">
        <f>'דוח 132'!F911</f>
        <v>0</v>
      </c>
      <c r="G911" s="63">
        <f>'דוח 132'!E911</f>
        <v>0</v>
      </c>
      <c r="H911" s="63">
        <f>'דוח 132'!D911</f>
        <v>0</v>
      </c>
      <c r="I911" s="63">
        <f>'דוח 132'!C911</f>
        <v>0</v>
      </c>
      <c r="J911" s="63">
        <f>'דוח 132'!B911</f>
        <v>0</v>
      </c>
      <c r="K911" s="63">
        <f>'דוח 132'!A911</f>
        <v>0</v>
      </c>
    </row>
    <row r="912" spans="1:11" x14ac:dyDescent="0.2">
      <c r="A912" s="63" t="str">
        <f>'דוח 132'!K912</f>
        <v>קוד קבוצה</v>
      </c>
      <c r="B912" s="63" t="str">
        <f>'דוח 132'!J912</f>
        <v>קוד קופה</v>
      </c>
      <c r="C912" s="63">
        <f>'דוח 132'!I912</f>
        <v>0</v>
      </c>
      <c r="D912" s="63" t="str">
        <f>'דוח 132'!H912</f>
        <v>23218  פסגות כללית מסלול הלכה למקבלי קצבה</v>
      </c>
      <c r="E912" s="63">
        <f>'דוח 132'!G912</f>
        <v>0</v>
      </c>
      <c r="F912" s="63">
        <f>'דוח 132'!F912</f>
        <v>0</v>
      </c>
      <c r="G912" s="63">
        <f>'דוח 132'!E912</f>
        <v>0</v>
      </c>
      <c r="H912" s="63">
        <f>'דוח 132'!D912</f>
        <v>0</v>
      </c>
      <c r="I912" s="63">
        <f>'דוח 132'!C912</f>
        <v>0</v>
      </c>
      <c r="J912" s="63">
        <f>'דוח 132'!B912</f>
        <v>0</v>
      </c>
      <c r="K912" s="63">
        <f>'דוח 132'!A912</f>
        <v>0</v>
      </c>
    </row>
    <row r="913" spans="1:11" x14ac:dyDescent="0.2">
      <c r="A913" s="63">
        <f>'דוח 132'!K913</f>
        <v>0</v>
      </c>
      <c r="B913" s="63">
        <f>'דוח 132'!J913</f>
        <v>0</v>
      </c>
      <c r="C913" s="63">
        <f>'דוח 132'!I913</f>
        <v>0</v>
      </c>
      <c r="D913" s="63">
        <f>'דוח 132'!H913</f>
        <v>0</v>
      </c>
      <c r="E913" s="63">
        <f>'דוח 132'!G913</f>
        <v>0</v>
      </c>
      <c r="F913" s="63" t="str">
        <f>'דוח 132'!F913</f>
        <v xml:space="preserve">שווי קופה באשח  </v>
      </c>
      <c r="G913" s="63">
        <f>'דוח 132'!E913</f>
        <v>0</v>
      </c>
      <c r="H913" s="63">
        <f>'דוח 132'!D913</f>
        <v>0</v>
      </c>
      <c r="I913" s="63">
        <f>'דוח 132'!C913</f>
        <v>0</v>
      </c>
      <c r="J913" s="63">
        <f>'דוח 132'!B913</f>
        <v>0</v>
      </c>
      <c r="K913" s="63">
        <f>'דוח 132'!A913</f>
        <v>0</v>
      </c>
    </row>
    <row r="914" spans="1:11" x14ac:dyDescent="0.2">
      <c r="A914" s="63">
        <f>'דוח 132'!K914</f>
        <v>0</v>
      </c>
      <c r="B914" s="63">
        <f>'דוח 132'!J914</f>
        <v>0</v>
      </c>
      <c r="C914" s="63" t="str">
        <f>'דוח 132'!I914</f>
        <v>תאור קבוצה</v>
      </c>
      <c r="D914" s="63" t="str">
        <f>'דוח 132'!H914</f>
        <v>מח"מ</v>
      </c>
      <c r="E914" s="63" t="str">
        <f>'דוח 132'!G914</f>
        <v>חשיפה</v>
      </c>
      <c r="F914" s="63" t="str">
        <f>'דוח 132'!F914</f>
        <v>חשיפה</v>
      </c>
      <c r="G914" s="63">
        <f>'דוח 132'!E914</f>
        <v>0</v>
      </c>
      <c r="H914" s="63" t="str">
        <f>'דוח 132'!D914</f>
        <v>חשיפה</v>
      </c>
      <c r="I914" s="63">
        <f>'דוח 132'!C914</f>
        <v>0</v>
      </c>
      <c r="J914" s="63" t="str">
        <f>'דוח 132'!B914</f>
        <v>מח"מ</v>
      </c>
      <c r="K914" s="63">
        <f>'דוח 132'!A914</f>
        <v>0</v>
      </c>
    </row>
    <row r="915" spans="1:11" x14ac:dyDescent="0.2">
      <c r="A915" s="63">
        <f>'דוח 132'!K915</f>
        <v>0</v>
      </c>
      <c r="B915" s="63">
        <f>'דוח 132'!J915</f>
        <v>0</v>
      </c>
      <c r="C915" s="63">
        <f>'דוח 132'!I915</f>
        <v>0</v>
      </c>
      <c r="D915" s="63">
        <f>'דוח 132'!H915</f>
        <v>0</v>
      </c>
      <c r="E915" s="63" t="str">
        <f>'דוח 132'!G915</f>
        <v>31/12/18</v>
      </c>
      <c r="F915" s="63" t="str">
        <f>'דוח 132'!F915</f>
        <v>31/12/18</v>
      </c>
      <c r="G915" s="63" t="str">
        <f>'דוח 132'!E915</f>
        <v>מינ'</v>
      </c>
      <c r="H915" s="63" t="str">
        <f>'דוח 132'!D915</f>
        <v>מקס'</v>
      </c>
      <c r="I915" s="63" t="str">
        <f>'דוח 132'!C915</f>
        <v>מינ'</v>
      </c>
      <c r="J915" s="63" t="str">
        <f>'דוח 132'!B915</f>
        <v>מקס'</v>
      </c>
      <c r="K915" s="63">
        <f>'דוח 132'!A915</f>
        <v>0</v>
      </c>
    </row>
    <row r="916" spans="1:11" x14ac:dyDescent="0.2">
      <c r="A916" s="63">
        <f>'דוח 132'!K916</f>
        <v>19967</v>
      </c>
      <c r="B916" s="63">
        <f>'דוח 132'!J916</f>
        <v>23218</v>
      </c>
      <c r="C916" s="63" t="str">
        <f>'דוח 132'!I916</f>
        <v>צמוד מדד ללא מיועדות</v>
      </c>
      <c r="D916" s="63">
        <f>'דוח 132'!H916</f>
        <v>0</v>
      </c>
      <c r="E916" s="63">
        <f>'דוח 132'!G916</f>
        <v>0</v>
      </c>
      <c r="F916" s="63">
        <f>'דוח 132'!F916</f>
        <v>0</v>
      </c>
      <c r="G916" s="63">
        <f>'דוח 132'!E916</f>
        <v>0</v>
      </c>
      <c r="H916" s="63">
        <f>'דוח 132'!D916</f>
        <v>0</v>
      </c>
      <c r="I916" s="63">
        <f>'דוח 132'!C916</f>
        <v>3.5</v>
      </c>
      <c r="J916" s="63">
        <f>'דוח 132'!B916</f>
        <v>6</v>
      </c>
      <c r="K916" s="63">
        <f>'דוח 132'!A916</f>
        <v>0</v>
      </c>
    </row>
    <row r="917" spans="1:11" x14ac:dyDescent="0.2">
      <c r="A917" s="63">
        <f>'דוח 132'!K917</f>
        <v>17726</v>
      </c>
      <c r="B917" s="63">
        <f>'דוח 132'!J917</f>
        <v>23218</v>
      </c>
      <c r="C917" s="63" t="str">
        <f>'דוח 132'!I917</f>
        <v>לא צמוד כולל נזילות</v>
      </c>
      <c r="D917" s="63">
        <f>'דוח 132'!H917</f>
        <v>0</v>
      </c>
      <c r="E917" s="63">
        <f>'דוח 132'!G917</f>
        <v>0</v>
      </c>
      <c r="F917" s="63">
        <f>'דוח 132'!F917</f>
        <v>0</v>
      </c>
      <c r="G917" s="63">
        <f>'דוח 132'!E917</f>
        <v>0</v>
      </c>
      <c r="H917" s="63">
        <f>'דוח 132'!D917</f>
        <v>0</v>
      </c>
      <c r="I917" s="63">
        <f>'דוח 132'!C917</f>
        <v>2.5</v>
      </c>
      <c r="J917" s="63">
        <f>'דוח 132'!B917</f>
        <v>5</v>
      </c>
      <c r="K917" s="63">
        <f>'דוח 132'!A917</f>
        <v>0</v>
      </c>
    </row>
    <row r="918" spans="1:11" x14ac:dyDescent="0.2">
      <c r="A918" s="63">
        <f>'דוח 132'!K918</f>
        <v>12481</v>
      </c>
      <c r="B918" s="63">
        <f>'דוח 132'!J918</f>
        <v>23218</v>
      </c>
      <c r="C918" s="63" t="str">
        <f>'דוח 132'!I918</f>
        <v>הלוואות לעמיתים.</v>
      </c>
      <c r="D918" s="63">
        <f>'דוח 132'!H918</f>
        <v>0</v>
      </c>
      <c r="E918" s="63">
        <f>'דוח 132'!G918</f>
        <v>0</v>
      </c>
      <c r="F918" s="63">
        <f>'דוח 132'!F918</f>
        <v>0</v>
      </c>
      <c r="G918" s="63">
        <f>'דוח 132'!E918</f>
        <v>0</v>
      </c>
      <c r="H918" s="63">
        <f>'דוח 132'!D918</f>
        <v>0</v>
      </c>
      <c r="I918" s="63">
        <f>'דוח 132'!C918</f>
        <v>0</v>
      </c>
      <c r="J918" s="63">
        <f>'דוח 132'!B918</f>
        <v>0</v>
      </c>
      <c r="K918" s="63">
        <f>'דוח 132'!A918</f>
        <v>0</v>
      </c>
    </row>
    <row r="919" spans="1:11" x14ac:dyDescent="0.2">
      <c r="A919" s="63">
        <f>'דוח 132'!K919</f>
        <v>13595</v>
      </c>
      <c r="B919" s="63">
        <f>'דוח 132'!J919</f>
        <v>23218</v>
      </c>
      <c r="C919" s="63" t="str">
        <f>'דוח 132'!I919</f>
        <v>סה"כ מניות והמירים</v>
      </c>
      <c r="D919" s="63">
        <f>'דוח 132'!H919</f>
        <v>0</v>
      </c>
      <c r="E919" s="63">
        <f>'דוח 132'!G919</f>
        <v>0</v>
      </c>
      <c r="F919" s="63">
        <f>'דוח 132'!F919</f>
        <v>0</v>
      </c>
      <c r="G919" s="63">
        <f>'דוח 132'!E919</f>
        <v>0</v>
      </c>
      <c r="H919" s="63">
        <f>'דוח 132'!D919</f>
        <v>0</v>
      </c>
      <c r="I919" s="63">
        <f>'דוח 132'!C919</f>
        <v>0</v>
      </c>
      <c r="J919" s="63">
        <f>'דוח 132'!B919</f>
        <v>0</v>
      </c>
      <c r="K919" s="63">
        <f>'דוח 132'!A919</f>
        <v>0</v>
      </c>
    </row>
    <row r="920" spans="1:11" x14ac:dyDescent="0.2">
      <c r="A920" s="63">
        <f>'דוח 132'!K920</f>
        <v>15584</v>
      </c>
      <c r="B920" s="63">
        <f>'דוח 132'!J920</f>
        <v>23218</v>
      </c>
      <c r="C920" s="63" t="str">
        <f>'דוח 132'!I920</f>
        <v>נכסים אלטרנטיביים</v>
      </c>
      <c r="D920" s="63">
        <f>'דוח 132'!H920</f>
        <v>0</v>
      </c>
      <c r="E920" s="63">
        <f>'דוח 132'!G920</f>
        <v>0</v>
      </c>
      <c r="F920" s="63">
        <f>'דוח 132'!F920</f>
        <v>0</v>
      </c>
      <c r="G920" s="63">
        <f>'דוח 132'!E920</f>
        <v>0</v>
      </c>
      <c r="H920" s="63">
        <f>'דוח 132'!D920</f>
        <v>0</v>
      </c>
      <c r="I920" s="63">
        <f>'דוח 132'!C920</f>
        <v>0</v>
      </c>
      <c r="J920" s="63">
        <f>'דוח 132'!B920</f>
        <v>0</v>
      </c>
      <c r="K920" s="63">
        <f>'דוח 132'!A920</f>
        <v>0</v>
      </c>
    </row>
    <row r="921" spans="1:11" x14ac:dyDescent="0.2">
      <c r="A921" s="63">
        <f>'דוח 132'!K921</f>
        <v>15644</v>
      </c>
      <c r="B921" s="63">
        <f>'דוח 132'!J921</f>
        <v>23218</v>
      </c>
      <c r="C921" s="63" t="str">
        <f>'דוח 132'!I921</f>
        <v>סה"כ נזילות</v>
      </c>
      <c r="D921" s="63">
        <f>'דוח 132'!H921</f>
        <v>0</v>
      </c>
      <c r="E921" s="63">
        <f>'דוח 132'!G921</f>
        <v>0</v>
      </c>
      <c r="F921" s="63">
        <f>'דוח 132'!F921</f>
        <v>0</v>
      </c>
      <c r="G921" s="63">
        <f>'דוח 132'!E921</f>
        <v>1</v>
      </c>
      <c r="H921" s="63">
        <f>'דוח 132'!D921</f>
        <v>8</v>
      </c>
      <c r="I921" s="63">
        <f>'דוח 132'!C921</f>
        <v>0</v>
      </c>
      <c r="J921" s="63">
        <f>'דוח 132'!B921</f>
        <v>0</v>
      </c>
      <c r="K921" s="63">
        <f>'דוח 132'!A921</f>
        <v>0</v>
      </c>
    </row>
    <row r="922" spans="1:11" x14ac:dyDescent="0.2">
      <c r="A922" s="63">
        <f>'דוח 132'!K922</f>
        <v>15704</v>
      </c>
      <c r="B922" s="63">
        <f>'דוח 132'!J922</f>
        <v>23218</v>
      </c>
      <c r="C922" s="63" t="str">
        <f>'דוח 132'!I922</f>
        <v xml:space="preserve">סה"כ קונצרני והלוואות </v>
      </c>
      <c r="D922" s="63">
        <f>'דוח 132'!H922</f>
        <v>0</v>
      </c>
      <c r="E922" s="63">
        <f>'דוח 132'!G922</f>
        <v>0</v>
      </c>
      <c r="F922" s="63">
        <f>'דוח 132'!F922</f>
        <v>0</v>
      </c>
      <c r="G922" s="63">
        <f>'דוח 132'!E922</f>
        <v>0</v>
      </c>
      <c r="H922" s="63">
        <f>'דוח 132'!D922</f>
        <v>0</v>
      </c>
      <c r="I922" s="63">
        <f>'דוח 132'!C922</f>
        <v>0</v>
      </c>
      <c r="J922" s="63">
        <f>'דוח 132'!B922</f>
        <v>0</v>
      </c>
      <c r="K922" s="63">
        <f>'דוח 132'!A922</f>
        <v>0</v>
      </c>
    </row>
    <row r="923" spans="1:11" x14ac:dyDescent="0.2">
      <c r="A923" s="63">
        <f>'דוח 132'!K923</f>
        <v>15705</v>
      </c>
      <c r="B923" s="63">
        <f>'דוח 132'!J923</f>
        <v>23218</v>
      </c>
      <c r="C923" s="63" t="str">
        <f>'דוח 132'!I923</f>
        <v>סה"כ ממשלתי</v>
      </c>
      <c r="D923" s="63">
        <f>'דוח 132'!H923</f>
        <v>0</v>
      </c>
      <c r="E923" s="63">
        <f>'דוח 132'!G923</f>
        <v>0</v>
      </c>
      <c r="F923" s="63">
        <f>'דוח 132'!F923</f>
        <v>0</v>
      </c>
      <c r="G923" s="63">
        <f>'דוח 132'!E923</f>
        <v>86</v>
      </c>
      <c r="H923" s="63">
        <f>'דוח 132'!D923</f>
        <v>96</v>
      </c>
      <c r="I923" s="63">
        <f>'דוח 132'!C923</f>
        <v>0</v>
      </c>
      <c r="J923" s="63">
        <f>'דוח 132'!B923</f>
        <v>0</v>
      </c>
      <c r="K923" s="63">
        <f>'דוח 132'!A923</f>
        <v>0</v>
      </c>
    </row>
    <row r="924" spans="1:11" x14ac:dyDescent="0.2">
      <c r="A924" s="63">
        <f>'דוח 132'!K924</f>
        <v>16144</v>
      </c>
      <c r="B924" s="63">
        <f>'דוח 132'!J924</f>
        <v>23218</v>
      </c>
      <c r="C924" s="63" t="str">
        <f>'דוח 132'!I924</f>
        <v>סך חשיפת מט"ח</v>
      </c>
      <c r="D924" s="63">
        <f>'דוח 132'!H924</f>
        <v>0</v>
      </c>
      <c r="E924" s="63">
        <f>'דוח 132'!G924</f>
        <v>0</v>
      </c>
      <c r="F924" s="63">
        <f>'דוח 132'!F924</f>
        <v>0</v>
      </c>
      <c r="G924" s="63">
        <f>'דוח 132'!E924</f>
        <v>0</v>
      </c>
      <c r="H924" s="63">
        <f>'דוח 132'!D924</f>
        <v>0</v>
      </c>
      <c r="I924" s="63">
        <f>'דוח 132'!C924</f>
        <v>0</v>
      </c>
      <c r="J924" s="63">
        <f>'דוח 132'!B924</f>
        <v>0</v>
      </c>
      <c r="K924" s="63">
        <f>'דוח 132'!A924</f>
        <v>0</v>
      </c>
    </row>
    <row r="925" spans="1:11" x14ac:dyDescent="0.2">
      <c r="A925" s="63">
        <f>'דוח 132'!K925</f>
        <v>0</v>
      </c>
      <c r="B925" s="63">
        <f>'דוח 132'!J925</f>
        <v>0</v>
      </c>
      <c r="C925" s="63">
        <f>'דוח 132'!I925</f>
        <v>0</v>
      </c>
      <c r="D925" s="63">
        <f>'דוח 132'!H925</f>
        <v>0</v>
      </c>
      <c r="E925" s="63">
        <f>'דוח 132'!G925</f>
        <v>0</v>
      </c>
      <c r="F925" s="63">
        <f>'דוח 132'!F925</f>
        <v>0</v>
      </c>
      <c r="G925" s="63">
        <f>'דוח 132'!E925</f>
        <v>0</v>
      </c>
      <c r="H925" s="63">
        <f>'דוח 132'!D925</f>
        <v>0</v>
      </c>
      <c r="I925" s="63">
        <f>'דוח 132'!C925</f>
        <v>0</v>
      </c>
      <c r="J925" s="63">
        <f>'דוח 132'!B925</f>
        <v>0</v>
      </c>
      <c r="K925" s="63">
        <f>'דוח 132'!A925</f>
        <v>0</v>
      </c>
    </row>
    <row r="926" spans="1:11" x14ac:dyDescent="0.2">
      <c r="A926" s="63" t="str">
        <f>'דוח 132'!K926</f>
        <v>קוד קבוצה</v>
      </c>
      <c r="B926" s="63" t="str">
        <f>'דוח 132'!J926</f>
        <v>קוד קופה</v>
      </c>
      <c r="C926" s="63">
        <f>'דוח 132'!I926</f>
        <v>0</v>
      </c>
      <c r="D926" s="63" t="str">
        <f>'דוח 132'!H926</f>
        <v>3006  קמ"פ בינלאומי מאוחד</v>
      </c>
      <c r="E926" s="63">
        <f>'דוח 132'!G926</f>
        <v>0</v>
      </c>
      <c r="F926" s="63">
        <f>'דוח 132'!F926</f>
        <v>0</v>
      </c>
      <c r="G926" s="63">
        <f>'דוח 132'!E926</f>
        <v>0</v>
      </c>
      <c r="H926" s="63">
        <f>'דוח 132'!D926</f>
        <v>0</v>
      </c>
      <c r="I926" s="63">
        <f>'דוח 132'!C926</f>
        <v>0</v>
      </c>
      <c r="J926" s="63">
        <f>'דוח 132'!B926</f>
        <v>0</v>
      </c>
      <c r="K926" s="63">
        <f>'דוח 132'!A926</f>
        <v>0</v>
      </c>
    </row>
    <row r="927" spans="1:11" x14ac:dyDescent="0.2">
      <c r="A927" s="63">
        <f>'דוח 132'!K927</f>
        <v>0</v>
      </c>
      <c r="B927" s="63">
        <f>'דוח 132'!J927</f>
        <v>0</v>
      </c>
      <c r="C927" s="63">
        <f>'דוח 132'!I927</f>
        <v>0</v>
      </c>
      <c r="D927" s="63">
        <f>'דוח 132'!H927</f>
        <v>0</v>
      </c>
      <c r="E927" s="63">
        <f>'דוח 132'!G927</f>
        <v>0</v>
      </c>
      <c r="F927" s="63" t="str">
        <f>'דוח 132'!F927</f>
        <v>שווי קופה באשח  426,009.77</v>
      </c>
      <c r="G927" s="63">
        <f>'דוח 132'!E927</f>
        <v>0</v>
      </c>
      <c r="H927" s="63">
        <f>'דוח 132'!D927</f>
        <v>0</v>
      </c>
      <c r="I927" s="63">
        <f>'דוח 132'!C927</f>
        <v>0</v>
      </c>
      <c r="J927" s="63">
        <f>'דוח 132'!B927</f>
        <v>0</v>
      </c>
      <c r="K927" s="63">
        <f>'דוח 132'!A927</f>
        <v>0</v>
      </c>
    </row>
    <row r="928" spans="1:11" x14ac:dyDescent="0.2">
      <c r="A928" s="63">
        <f>'דוח 132'!K928</f>
        <v>0</v>
      </c>
      <c r="B928" s="63">
        <f>'דוח 132'!J928</f>
        <v>0</v>
      </c>
      <c r="C928" s="63" t="str">
        <f>'דוח 132'!I928</f>
        <v>תאור קבוצה</v>
      </c>
      <c r="D928" s="63" t="str">
        <f>'דוח 132'!H928</f>
        <v>מח"מ</v>
      </c>
      <c r="E928" s="63" t="str">
        <f>'דוח 132'!G928</f>
        <v>חשיפה</v>
      </c>
      <c r="F928" s="63" t="str">
        <f>'דוח 132'!F928</f>
        <v>חשיפה</v>
      </c>
      <c r="G928" s="63">
        <f>'דוח 132'!E928</f>
        <v>0</v>
      </c>
      <c r="H928" s="63" t="str">
        <f>'דוח 132'!D928</f>
        <v>חשיפה</v>
      </c>
      <c r="I928" s="63">
        <f>'דוח 132'!C928</f>
        <v>0</v>
      </c>
      <c r="J928" s="63" t="str">
        <f>'דוח 132'!B928</f>
        <v>מח"מ</v>
      </c>
      <c r="K928" s="63">
        <f>'דוח 132'!A928</f>
        <v>0</v>
      </c>
    </row>
    <row r="929" spans="1:11" x14ac:dyDescent="0.2">
      <c r="A929" s="63">
        <f>'דוח 132'!K929</f>
        <v>0</v>
      </c>
      <c r="B929" s="63">
        <f>'דוח 132'!J929</f>
        <v>0</v>
      </c>
      <c r="C929" s="63">
        <f>'דוח 132'!I929</f>
        <v>0</v>
      </c>
      <c r="D929" s="63">
        <f>'דוח 132'!H929</f>
        <v>0</v>
      </c>
      <c r="E929" s="63" t="str">
        <f>'דוח 132'!G929</f>
        <v>30/12/18</v>
      </c>
      <c r="F929" s="63" t="str">
        <f>'דוח 132'!F929</f>
        <v>31/12/18</v>
      </c>
      <c r="G929" s="63" t="str">
        <f>'דוח 132'!E929</f>
        <v>מינ'</v>
      </c>
      <c r="H929" s="63" t="str">
        <f>'דוח 132'!D929</f>
        <v>מקס'</v>
      </c>
      <c r="I929" s="63" t="str">
        <f>'דוח 132'!C929</f>
        <v>מינ'</v>
      </c>
      <c r="J929" s="63" t="str">
        <f>'דוח 132'!B929</f>
        <v>מקס'</v>
      </c>
      <c r="K929" s="63">
        <f>'דוח 132'!A929</f>
        <v>0</v>
      </c>
    </row>
    <row r="930" spans="1:11" x14ac:dyDescent="0.2">
      <c r="A930" s="63">
        <f>'דוח 132'!K930</f>
        <v>13591</v>
      </c>
      <c r="B930" s="63">
        <f>'דוח 132'!J930</f>
        <v>3006</v>
      </c>
      <c r="C930" s="63" t="str">
        <f>'דוח 132'!I930</f>
        <v xml:space="preserve">צמוד מדד (כולל מיועדות) </v>
      </c>
      <c r="D930" s="63">
        <f>'דוח 132'!H930</f>
        <v>4.0566129050692696</v>
      </c>
      <c r="E930" s="63">
        <f>'דוח 132'!G930</f>
        <v>30.318951957574399</v>
      </c>
      <c r="F930" s="63">
        <f>'דוח 132'!F930</f>
        <v>29.643314165131098</v>
      </c>
      <c r="G930" s="63">
        <f>'דוח 132'!E930</f>
        <v>0</v>
      </c>
      <c r="H930" s="63">
        <f>'דוח 132'!D930</f>
        <v>0</v>
      </c>
      <c r="I930" s="63">
        <f>'דוח 132'!C930</f>
        <v>0</v>
      </c>
      <c r="J930" s="63">
        <f>'דוח 132'!B930</f>
        <v>0</v>
      </c>
      <c r="K930" s="63">
        <f>'דוח 132'!A930</f>
        <v>0</v>
      </c>
    </row>
    <row r="931" spans="1:11" x14ac:dyDescent="0.2">
      <c r="A931" s="63">
        <f>'דוח 132'!K931</f>
        <v>19967</v>
      </c>
      <c r="B931" s="63">
        <f>'דוח 132'!J931</f>
        <v>3006</v>
      </c>
      <c r="C931" s="63" t="str">
        <f>'דוח 132'!I931</f>
        <v>צמוד מדד ללא מיועדות</v>
      </c>
      <c r="D931" s="63">
        <f>'דוח 132'!H931</f>
        <v>4.0566129050692696</v>
      </c>
      <c r="E931" s="63">
        <f>'דוח 132'!G931</f>
        <v>30.318951957574399</v>
      </c>
      <c r="F931" s="63">
        <f>'דוח 132'!F931</f>
        <v>29.643314165131098</v>
      </c>
      <c r="G931" s="63">
        <f>'דוח 132'!E931</f>
        <v>0</v>
      </c>
      <c r="H931" s="63">
        <f>'דוח 132'!D931</f>
        <v>0</v>
      </c>
      <c r="I931" s="63">
        <f>'דוח 132'!C931</f>
        <v>0</v>
      </c>
      <c r="J931" s="63">
        <f>'דוח 132'!B931</f>
        <v>0</v>
      </c>
      <c r="K931" s="63">
        <f>'דוח 132'!A931</f>
        <v>0</v>
      </c>
    </row>
    <row r="932" spans="1:11" x14ac:dyDescent="0.2">
      <c r="A932" s="63">
        <f>'דוח 132'!K932</f>
        <v>15744</v>
      </c>
      <c r="B932" s="63">
        <f>'דוח 132'!J932</f>
        <v>3006</v>
      </c>
      <c r="C932" s="63" t="str">
        <f>'דוח 132'!I932</f>
        <v xml:space="preserve">סה"כ ממשלתי צמוד מדד כולל מיועדות </v>
      </c>
      <c r="D932" s="63">
        <f>'דוח 132'!H932</f>
        <v>6.9829152363318494</v>
      </c>
      <c r="E932" s="63">
        <f>'דוח 132'!G932</f>
        <v>4.9147608649080388</v>
      </c>
      <c r="F932" s="63">
        <f>'דוח 132'!F932</f>
        <v>4.8101649390740091</v>
      </c>
      <c r="G932" s="63">
        <f>'דוח 132'!E932</f>
        <v>0</v>
      </c>
      <c r="H932" s="63">
        <f>'דוח 132'!D932</f>
        <v>0</v>
      </c>
      <c r="I932" s="63">
        <f>'דוח 132'!C932</f>
        <v>0</v>
      </c>
      <c r="J932" s="63">
        <f>'דוח 132'!B932</f>
        <v>0</v>
      </c>
      <c r="K932" s="63">
        <f>'דוח 132'!A932</f>
        <v>0</v>
      </c>
    </row>
    <row r="933" spans="1:11" x14ac:dyDescent="0.2">
      <c r="A933" s="63">
        <f>'דוח 132'!K933</f>
        <v>13462</v>
      </c>
      <c r="B933" s="63">
        <f>'דוח 132'!J933</f>
        <v>3006</v>
      </c>
      <c r="C933" s="63" t="str">
        <f>'דוח 132'!I933</f>
        <v xml:space="preserve">קונצרני סחיר צמוד מדד </v>
      </c>
      <c r="D933" s="63">
        <f>'דוח 132'!H933</f>
        <v>3.6118411243912898</v>
      </c>
      <c r="E933" s="63">
        <f>'דוח 132'!G933</f>
        <v>21.606935227676001</v>
      </c>
      <c r="F933" s="63">
        <f>'דוח 132'!F933</f>
        <v>21.1691284037286</v>
      </c>
      <c r="G933" s="63">
        <f>'דוח 132'!E933</f>
        <v>0</v>
      </c>
      <c r="H933" s="63">
        <f>'דוח 132'!D933</f>
        <v>0</v>
      </c>
      <c r="I933" s="63">
        <f>'דוח 132'!C933</f>
        <v>0</v>
      </c>
      <c r="J933" s="63">
        <f>'דוח 132'!B933</f>
        <v>0</v>
      </c>
      <c r="K933" s="63">
        <f>'דוח 132'!A933</f>
        <v>0</v>
      </c>
    </row>
    <row r="934" spans="1:11" x14ac:dyDescent="0.2">
      <c r="A934" s="63">
        <f>'דוח 132'!K934</f>
        <v>15544</v>
      </c>
      <c r="B934" s="63">
        <f>'דוח 132'!J934</f>
        <v>3006</v>
      </c>
      <c r="C934" s="63" t="str">
        <f>'דוח 132'!I934</f>
        <v>הלוואה צמוד מדד</v>
      </c>
      <c r="D934" s="63">
        <f>'דוח 132'!H934</f>
        <v>4.25</v>
      </c>
      <c r="E934" s="63">
        <f>'דוח 132'!G934</f>
        <v>0.86819755727242098</v>
      </c>
      <c r="F934" s="63">
        <f>'דוח 132'!F934</f>
        <v>0.80758311574806307</v>
      </c>
      <c r="G934" s="63">
        <f>'דוח 132'!E934</f>
        <v>0</v>
      </c>
      <c r="H934" s="63">
        <f>'דוח 132'!D934</f>
        <v>0</v>
      </c>
      <c r="I934" s="63">
        <f>'דוח 132'!C934</f>
        <v>0</v>
      </c>
      <c r="J934" s="63">
        <f>'דוח 132'!B934</f>
        <v>0</v>
      </c>
      <c r="K934" s="63">
        <f>'דוח 132'!A934</f>
        <v>0</v>
      </c>
    </row>
    <row r="935" spans="1:11" x14ac:dyDescent="0.2">
      <c r="A935" s="63">
        <f>'דוח 132'!K935</f>
        <v>12978</v>
      </c>
      <c r="B935" s="63">
        <f>'דוח 132'!J935</f>
        <v>3006</v>
      </c>
      <c r="C935" s="63" t="str">
        <f>'דוח 132'!I935</f>
        <v xml:space="preserve">פקדונות לא סחירים </v>
      </c>
      <c r="D935" s="63">
        <f>'דוח 132'!H935</f>
        <v>3.5353865572202801</v>
      </c>
      <c r="E935" s="63">
        <f>'דוח 132'!G935</f>
        <v>1.6232189223805098</v>
      </c>
      <c r="F935" s="63">
        <f>'דוח 132'!F935</f>
        <v>1.5908079919845399</v>
      </c>
      <c r="G935" s="63">
        <f>'דוח 132'!E935</f>
        <v>0</v>
      </c>
      <c r="H935" s="63">
        <f>'דוח 132'!D935</f>
        <v>0</v>
      </c>
      <c r="I935" s="63">
        <f>'דוח 132'!C935</f>
        <v>0</v>
      </c>
      <c r="J935" s="63">
        <f>'דוח 132'!B935</f>
        <v>0</v>
      </c>
      <c r="K935" s="63">
        <f>'דוח 132'!A935</f>
        <v>0</v>
      </c>
    </row>
    <row r="936" spans="1:11" x14ac:dyDescent="0.2">
      <c r="A936" s="63">
        <f>'דוח 132'!K936</f>
        <v>17726</v>
      </c>
      <c r="B936" s="63">
        <f>'דוח 132'!J936</f>
        <v>3006</v>
      </c>
      <c r="C936" s="63" t="str">
        <f>'דוח 132'!I936</f>
        <v>לא צמוד כולל נזילות</v>
      </c>
      <c r="D936" s="63">
        <f>'דוח 132'!H936</f>
        <v>2.6360226413245402</v>
      </c>
      <c r="E936" s="63">
        <f>'דוח 132'!G936</f>
        <v>26.836155046769498</v>
      </c>
      <c r="F936" s="63">
        <f>'דוח 132'!F936</f>
        <v>32.887157919206203</v>
      </c>
      <c r="G936" s="63">
        <f>'דוח 132'!E936</f>
        <v>0</v>
      </c>
      <c r="H936" s="63">
        <f>'דוח 132'!D936</f>
        <v>0</v>
      </c>
      <c r="I936" s="63">
        <f>'דוח 132'!C936</f>
        <v>0</v>
      </c>
      <c r="J936" s="63">
        <f>'דוח 132'!B936</f>
        <v>0</v>
      </c>
      <c r="K936" s="63">
        <f>'דוח 132'!A936</f>
        <v>0</v>
      </c>
    </row>
    <row r="937" spans="1:11" x14ac:dyDescent="0.2">
      <c r="A937" s="63">
        <f>'דוח 132'!K937</f>
        <v>17727</v>
      </c>
      <c r="B937" s="63">
        <f>'דוח 132'!J937</f>
        <v>3006</v>
      </c>
      <c r="C937" s="63" t="str">
        <f>'דוח 132'!I937</f>
        <v>עו"ש ש"ח</v>
      </c>
      <c r="D937" s="63">
        <f>'דוח 132'!H937</f>
        <v>0</v>
      </c>
      <c r="E937" s="63">
        <f>'דוח 132'!G937</f>
        <v>3.0207722131308703</v>
      </c>
      <c r="F937" s="63">
        <f>'דוח 132'!F937</f>
        <v>9.5886596725198192</v>
      </c>
      <c r="G937" s="63">
        <f>'דוח 132'!E937</f>
        <v>0</v>
      </c>
      <c r="H937" s="63">
        <f>'דוח 132'!D937</f>
        <v>0</v>
      </c>
      <c r="I937" s="63">
        <f>'דוח 132'!C937</f>
        <v>0</v>
      </c>
      <c r="J937" s="63">
        <f>'דוח 132'!B937</f>
        <v>0</v>
      </c>
      <c r="K937" s="63">
        <f>'דוח 132'!A937</f>
        <v>0</v>
      </c>
    </row>
    <row r="938" spans="1:11" x14ac:dyDescent="0.2">
      <c r="A938" s="63">
        <f>'דוח 132'!K938</f>
        <v>13592</v>
      </c>
      <c r="B938" s="63">
        <f>'דוח 132'!J938</f>
        <v>3006</v>
      </c>
      <c r="C938" s="63" t="str">
        <f>'דוח 132'!I938</f>
        <v xml:space="preserve">לא צמוד - לא כולל נזילות </v>
      </c>
      <c r="D938" s="63">
        <f>'דוח 132'!H938</f>
        <v>3.7208961696135496</v>
      </c>
      <c r="E938" s="63">
        <f>'דוח 132'!G938</f>
        <v>23.815382833638601</v>
      </c>
      <c r="F938" s="63">
        <f>'דוח 132'!F938</f>
        <v>23.298498246686396</v>
      </c>
      <c r="G938" s="63">
        <f>'דוח 132'!E938</f>
        <v>0</v>
      </c>
      <c r="H938" s="63">
        <f>'דוח 132'!D938</f>
        <v>0</v>
      </c>
      <c r="I938" s="63">
        <f>'דוח 132'!C938</f>
        <v>0</v>
      </c>
      <c r="J938" s="63">
        <f>'דוח 132'!B938</f>
        <v>0</v>
      </c>
      <c r="K938" s="63">
        <f>'דוח 132'!A938</f>
        <v>0</v>
      </c>
    </row>
    <row r="939" spans="1:11" x14ac:dyDescent="0.2">
      <c r="A939" s="63">
        <f>'דוח 132'!K939</f>
        <v>11566</v>
      </c>
      <c r="B939" s="63">
        <f>'דוח 132'!J939</f>
        <v>3006</v>
      </c>
      <c r="C939" s="63" t="str">
        <f>'דוח 132'!I939</f>
        <v>מק"מ</v>
      </c>
      <c r="D939" s="63">
        <f>'דוח 132'!H939</f>
        <v>0.61192898541094209</v>
      </c>
      <c r="E939" s="63">
        <f>'דוח 132'!G939</f>
        <v>6.0596694794731594</v>
      </c>
      <c r="F939" s="63">
        <f>'דוח 132'!F939</f>
        <v>5.9318932166899092</v>
      </c>
      <c r="G939" s="63">
        <f>'דוח 132'!E939</f>
        <v>0</v>
      </c>
      <c r="H939" s="63">
        <f>'דוח 132'!D939</f>
        <v>0</v>
      </c>
      <c r="I939" s="63">
        <f>'דוח 132'!C939</f>
        <v>0</v>
      </c>
      <c r="J939" s="63">
        <f>'דוח 132'!B939</f>
        <v>0</v>
      </c>
      <c r="K939" s="63">
        <f>'דוח 132'!A939</f>
        <v>0</v>
      </c>
    </row>
    <row r="940" spans="1:11" x14ac:dyDescent="0.2">
      <c r="A940" s="63">
        <f>'דוח 132'!K940</f>
        <v>13419</v>
      </c>
      <c r="B940" s="63">
        <f>'דוח 132'!J940</f>
        <v>3006</v>
      </c>
      <c r="C940" s="63" t="str">
        <f>'דוח 132'!I940</f>
        <v>ממשלתי  לא צמוד (שחר)</v>
      </c>
      <c r="D940" s="63">
        <f>'דוח 132'!H940</f>
        <v>4.9351836511334195</v>
      </c>
      <c r="E940" s="63">
        <f>'דוח 132'!G940</f>
        <v>9.9203842854783097</v>
      </c>
      <c r="F940" s="63">
        <f>'דוח 132'!F940</f>
        <v>9.6996457939282212</v>
      </c>
      <c r="G940" s="63">
        <f>'דוח 132'!E940</f>
        <v>0</v>
      </c>
      <c r="H940" s="63">
        <f>'דוח 132'!D940</f>
        <v>0</v>
      </c>
      <c r="I940" s="63">
        <f>'דוח 132'!C940</f>
        <v>0</v>
      </c>
      <c r="J940" s="63">
        <f>'דוח 132'!B940</f>
        <v>0</v>
      </c>
      <c r="K940" s="63">
        <f>'דוח 132'!A940</f>
        <v>0</v>
      </c>
    </row>
    <row r="941" spans="1:11" x14ac:dyDescent="0.2">
      <c r="A941" s="63">
        <f>'דוח 132'!K941</f>
        <v>11568</v>
      </c>
      <c r="B941" s="63">
        <f>'דוח 132'!J941</f>
        <v>3006</v>
      </c>
      <c r="C941" s="63" t="str">
        <f>'דוח 132'!I941</f>
        <v>אג"ח ממשלתי לא צמוד ריבית משתנה-"גילון"</v>
      </c>
      <c r="D941" s="63">
        <f>'דוח 132'!H941</f>
        <v>1.41</v>
      </c>
      <c r="E941" s="63">
        <f>'דוח 132'!G941</f>
        <v>0.24847559753007997</v>
      </c>
      <c r="F941" s="63">
        <f>'דוח 132'!F941</f>
        <v>0.24311787525231601</v>
      </c>
      <c r="G941" s="63">
        <f>'דוח 132'!E941</f>
        <v>0</v>
      </c>
      <c r="H941" s="63">
        <f>'דוח 132'!D941</f>
        <v>0</v>
      </c>
      <c r="I941" s="63">
        <f>'דוח 132'!C941</f>
        <v>0</v>
      </c>
      <c r="J941" s="63">
        <f>'דוח 132'!B941</f>
        <v>0</v>
      </c>
      <c r="K941" s="63">
        <f>'דוח 132'!A941</f>
        <v>0</v>
      </c>
    </row>
    <row r="942" spans="1:11" x14ac:dyDescent="0.2">
      <c r="A942" s="63">
        <f>'דוח 132'!K942</f>
        <v>12479</v>
      </c>
      <c r="B942" s="63">
        <f>'דוח 132'!J942</f>
        <v>3006</v>
      </c>
      <c r="C942" s="63" t="str">
        <f>'דוח 132'!I942</f>
        <v>קונצרני ריבית קבועה</v>
      </c>
      <c r="D942" s="63">
        <f>'דוח 132'!H942</f>
        <v>4.9017781215224998</v>
      </c>
      <c r="E942" s="63">
        <f>'דוח 132'!G942</f>
        <v>6.6624287135368689</v>
      </c>
      <c r="F942" s="63">
        <f>'דוח 132'!F942</f>
        <v>6.5237971330954698</v>
      </c>
      <c r="G942" s="63">
        <f>'דוח 132'!E942</f>
        <v>0</v>
      </c>
      <c r="H942" s="63">
        <f>'דוח 132'!D942</f>
        <v>0</v>
      </c>
      <c r="I942" s="63">
        <f>'דוח 132'!C942</f>
        <v>0</v>
      </c>
      <c r="J942" s="63">
        <f>'דוח 132'!B942</f>
        <v>0</v>
      </c>
      <c r="K942" s="63">
        <f>'דוח 132'!A942</f>
        <v>0</v>
      </c>
    </row>
    <row r="943" spans="1:11" x14ac:dyDescent="0.2">
      <c r="A943" s="63">
        <f>'דוח 132'!K943</f>
        <v>12480</v>
      </c>
      <c r="B943" s="63">
        <f>'דוח 132'!J943</f>
        <v>3006</v>
      </c>
      <c r="C943" s="63" t="str">
        <f>'דוח 132'!I943</f>
        <v>קונצרני ריבית משתנה</v>
      </c>
      <c r="D943" s="63">
        <f>'דוח 132'!H943</f>
        <v>3.12266521152134</v>
      </c>
      <c r="E943" s="63">
        <f>'דוח 132'!G943</f>
        <v>0.75439739910279202</v>
      </c>
      <c r="F943" s="63">
        <f>'דוח 132'!F943</f>
        <v>0.73970124526123804</v>
      </c>
      <c r="G943" s="63">
        <f>'דוח 132'!E943</f>
        <v>0</v>
      </c>
      <c r="H943" s="63">
        <f>'דוח 132'!D943</f>
        <v>0</v>
      </c>
      <c r="I943" s="63">
        <f>'דוח 132'!C943</f>
        <v>0</v>
      </c>
      <c r="J943" s="63">
        <f>'דוח 132'!B943</f>
        <v>0</v>
      </c>
      <c r="K943" s="63">
        <f>'דוח 132'!A943</f>
        <v>0</v>
      </c>
    </row>
    <row r="944" spans="1:11" x14ac:dyDescent="0.2">
      <c r="A944" s="63">
        <f>'דוח 132'!K944</f>
        <v>11578</v>
      </c>
      <c r="B944" s="63">
        <f>'דוח 132'!J944</f>
        <v>3006</v>
      </c>
      <c r="C944" s="63" t="str">
        <f>'דוח 132'!I944</f>
        <v>אג"ח לא צמוד לא סחיר (ללא עמיתים)</v>
      </c>
      <c r="D944" s="63">
        <f>'דוח 132'!H944</f>
        <v>3.4988780160098303</v>
      </c>
      <c r="E944" s="63">
        <f>'דוח 132'!G944</f>
        <v>0.17002735851743497</v>
      </c>
      <c r="F944" s="63">
        <f>'דוח 132'!F944</f>
        <v>0.16034298245922399</v>
      </c>
      <c r="G944" s="63">
        <f>'דוח 132'!E944</f>
        <v>0</v>
      </c>
      <c r="H944" s="63">
        <f>'דוח 132'!D944</f>
        <v>0</v>
      </c>
      <c r="I944" s="63">
        <f>'דוח 132'!C944</f>
        <v>0</v>
      </c>
      <c r="J944" s="63">
        <f>'דוח 132'!B944</f>
        <v>0</v>
      </c>
      <c r="K944" s="63">
        <f>'דוח 132'!A944</f>
        <v>0</v>
      </c>
    </row>
    <row r="945" spans="1:11" x14ac:dyDescent="0.2">
      <c r="A945" s="63">
        <f>'דוח 132'!K945</f>
        <v>12497</v>
      </c>
      <c r="B945" s="63">
        <f>'דוח 132'!J945</f>
        <v>3006</v>
      </c>
      <c r="C945" s="63" t="str">
        <f>'דוח 132'!I945</f>
        <v>קונצרני לא סחיר ריבית משתנה (נע"מים)</v>
      </c>
      <c r="D945" s="63">
        <f>'דוח 132'!H945</f>
        <v>0</v>
      </c>
      <c r="E945" s="63">
        <f>'דוח 132'!G945</f>
        <v>0</v>
      </c>
      <c r="F945" s="63">
        <f>'דוח 132'!F945</f>
        <v>0</v>
      </c>
      <c r="G945" s="63">
        <f>'דוח 132'!E945</f>
        <v>0</v>
      </c>
      <c r="H945" s="63">
        <f>'דוח 132'!D945</f>
        <v>0</v>
      </c>
      <c r="I945" s="63">
        <f>'דוח 132'!C945</f>
        <v>0</v>
      </c>
      <c r="J945" s="63">
        <f>'דוח 132'!B945</f>
        <v>0</v>
      </c>
      <c r="K945" s="63">
        <f>'דוח 132'!A945</f>
        <v>0</v>
      </c>
    </row>
    <row r="946" spans="1:11" x14ac:dyDescent="0.2">
      <c r="A946" s="63">
        <f>'דוח 132'!K946</f>
        <v>15546</v>
      </c>
      <c r="B946" s="63">
        <f>'דוח 132'!J946</f>
        <v>3006</v>
      </c>
      <c r="C946" s="63" t="str">
        <f>'דוח 132'!I946</f>
        <v>הלוואה לא צמוד</v>
      </c>
      <c r="D946" s="63">
        <f>'דוח 132'!H946</f>
        <v>0</v>
      </c>
      <c r="E946" s="63">
        <f>'דוח 132'!G946</f>
        <v>0</v>
      </c>
      <c r="F946" s="63">
        <f>'דוח 132'!F946</f>
        <v>0</v>
      </c>
      <c r="G946" s="63">
        <f>'דוח 132'!E946</f>
        <v>0</v>
      </c>
      <c r="H946" s="63">
        <f>'דוח 132'!D946</f>
        <v>0</v>
      </c>
      <c r="I946" s="63">
        <f>'דוח 132'!C946</f>
        <v>0</v>
      </c>
      <c r="J946" s="63">
        <f>'דוח 132'!B946</f>
        <v>0</v>
      </c>
      <c r="K946" s="63">
        <f>'דוח 132'!A946</f>
        <v>0</v>
      </c>
    </row>
    <row r="947" spans="1:11" x14ac:dyDescent="0.2">
      <c r="A947" s="63">
        <f>'דוח 132'!K947</f>
        <v>12481</v>
      </c>
      <c r="B947" s="63">
        <f>'דוח 132'!J947</f>
        <v>3006</v>
      </c>
      <c r="C947" s="63" t="str">
        <f>'דוח 132'!I947</f>
        <v>הלוואות לעמיתים.</v>
      </c>
      <c r="D947" s="63">
        <f>'דוח 132'!H947</f>
        <v>0</v>
      </c>
      <c r="E947" s="63">
        <f>'דוח 132'!G947</f>
        <v>0</v>
      </c>
      <c r="F947" s="63">
        <f>'דוח 132'!F947</f>
        <v>0</v>
      </c>
      <c r="G947" s="63">
        <f>'דוח 132'!E947</f>
        <v>0</v>
      </c>
      <c r="H947" s="63">
        <f>'דוח 132'!D947</f>
        <v>0</v>
      </c>
      <c r="I947" s="63">
        <f>'דוח 132'!C947</f>
        <v>0</v>
      </c>
      <c r="J947" s="63">
        <f>'דוח 132'!B947</f>
        <v>0</v>
      </c>
      <c r="K947" s="63">
        <f>'דוח 132'!A947</f>
        <v>0</v>
      </c>
    </row>
    <row r="948" spans="1:11" x14ac:dyDescent="0.2">
      <c r="A948" s="63">
        <f>'דוח 132'!K948</f>
        <v>13594</v>
      </c>
      <c r="B948" s="63">
        <f>'דוח 132'!J948</f>
        <v>3006</v>
      </c>
      <c r="C948" s="63" t="str">
        <f>'דוח 132'!I948</f>
        <v>מט"ח וצמוד מט"ח</v>
      </c>
      <c r="D948" s="63">
        <f>'דוח 132'!H948</f>
        <v>1.9023871014892899</v>
      </c>
      <c r="E948" s="63">
        <f>'דוח 132'!G948</f>
        <v>9.3309238085205397</v>
      </c>
      <c r="F948" s="63">
        <f>'דוח 132'!F948</f>
        <v>4.6655951723504892</v>
      </c>
      <c r="G948" s="63">
        <f>'דוח 132'!E948</f>
        <v>0</v>
      </c>
      <c r="H948" s="63">
        <f>'דוח 132'!D948</f>
        <v>0</v>
      </c>
      <c r="I948" s="63">
        <f>'דוח 132'!C948</f>
        <v>0</v>
      </c>
      <c r="J948" s="63">
        <f>'דוח 132'!B948</f>
        <v>0</v>
      </c>
      <c r="K948" s="63">
        <f>'דוח 132'!A948</f>
        <v>0</v>
      </c>
    </row>
    <row r="949" spans="1:11" x14ac:dyDescent="0.2">
      <c r="A949" s="63">
        <f>'דוח 132'!K949</f>
        <v>15609</v>
      </c>
      <c r="B949" s="63">
        <f>'דוח 132'!J949</f>
        <v>3006</v>
      </c>
      <c r="C949" s="63" t="str">
        <f>'דוח 132'!I949</f>
        <v>אג"ח ממשלתי צמוד מט"ח סחיר (1022)</v>
      </c>
      <c r="D949" s="63">
        <f>'דוח 132'!H949</f>
        <v>0</v>
      </c>
      <c r="E949" s="63">
        <f>'דוח 132'!G949</f>
        <v>0</v>
      </c>
      <c r="F949" s="63">
        <f>'דוח 132'!F949</f>
        <v>0</v>
      </c>
      <c r="G949" s="63">
        <f>'דוח 132'!E949</f>
        <v>0</v>
      </c>
      <c r="H949" s="63">
        <f>'דוח 132'!D949</f>
        <v>0</v>
      </c>
      <c r="I949" s="63">
        <f>'דוח 132'!C949</f>
        <v>0</v>
      </c>
      <c r="J949" s="63">
        <f>'דוח 132'!B949</f>
        <v>0</v>
      </c>
      <c r="K949" s="63">
        <f>'דוח 132'!A949</f>
        <v>0</v>
      </c>
    </row>
    <row r="950" spans="1:11" x14ac:dyDescent="0.2">
      <c r="A950" s="63">
        <f>'דוח 132'!K950</f>
        <v>11524</v>
      </c>
      <c r="B950" s="63">
        <f>'דוח 132'!J950</f>
        <v>3006</v>
      </c>
      <c r="C950" s="63" t="str">
        <f>'דוח 132'!I950</f>
        <v xml:space="preserve"> אג"ח קונצרני בחו"ל </v>
      </c>
      <c r="D950" s="63">
        <f>'דוח 132'!H950</f>
        <v>4.2406016091370393</v>
      </c>
      <c r="E950" s="63">
        <f>'דוח 132'!G950</f>
        <v>1.6335380285316998</v>
      </c>
      <c r="F950" s="63">
        <f>'דוח 132'!F950</f>
        <v>1.5906219093975398</v>
      </c>
      <c r="G950" s="63">
        <f>'דוח 132'!E950</f>
        <v>0</v>
      </c>
      <c r="H950" s="63">
        <f>'דוח 132'!D950</f>
        <v>0</v>
      </c>
      <c r="I950" s="63">
        <f>'דוח 132'!C950</f>
        <v>0</v>
      </c>
      <c r="J950" s="63">
        <f>'דוח 132'!B950</f>
        <v>0</v>
      </c>
      <c r="K950" s="63">
        <f>'דוח 132'!A950</f>
        <v>0</v>
      </c>
    </row>
    <row r="951" spans="1:11" x14ac:dyDescent="0.2">
      <c r="A951" s="63">
        <f>'דוח 132'!K951</f>
        <v>15745</v>
      </c>
      <c r="B951" s="63">
        <f>'דוח 132'!J951</f>
        <v>3006</v>
      </c>
      <c r="C951" s="63" t="str">
        <f>'דוח 132'!I951</f>
        <v>סה"כ קונצרני צמוד מט"ח</v>
      </c>
      <c r="D951" s="63">
        <f>'דוח 132'!H951</f>
        <v>4.8403462161600093</v>
      </c>
      <c r="E951" s="63">
        <f>'דוח 132'!G951</f>
        <v>0.44869292183519599</v>
      </c>
      <c r="F951" s="63">
        <f>'דוח 132'!F951</f>
        <v>0.44016980459317401</v>
      </c>
      <c r="G951" s="63">
        <f>'דוח 132'!E951</f>
        <v>0</v>
      </c>
      <c r="H951" s="63">
        <f>'דוח 132'!D951</f>
        <v>0</v>
      </c>
      <c r="I951" s="63">
        <f>'דוח 132'!C951</f>
        <v>0</v>
      </c>
      <c r="J951" s="63">
        <f>'דוח 132'!B951</f>
        <v>0</v>
      </c>
      <c r="K951" s="63">
        <f>'דוח 132'!A951</f>
        <v>0</v>
      </c>
    </row>
    <row r="952" spans="1:11" x14ac:dyDescent="0.2">
      <c r="A952" s="63">
        <f>'דוח 132'!K952</f>
        <v>15545</v>
      </c>
      <c r="B952" s="63">
        <f>'דוח 132'!J952</f>
        <v>3006</v>
      </c>
      <c r="C952" s="63" t="str">
        <f>'דוח 132'!I952</f>
        <v>הלוואה צמוד מט"ח</v>
      </c>
      <c r="D952" s="63">
        <f>'דוח 132'!H952</f>
        <v>0</v>
      </c>
      <c r="E952" s="63">
        <f>'דוח 132'!G952</f>
        <v>0</v>
      </c>
      <c r="F952" s="63">
        <f>'דוח 132'!F952</f>
        <v>0</v>
      </c>
      <c r="G952" s="63">
        <f>'דוח 132'!E952</f>
        <v>0</v>
      </c>
      <c r="H952" s="63">
        <f>'דוח 132'!D952</f>
        <v>0</v>
      </c>
      <c r="I952" s="63">
        <f>'דוח 132'!C952</f>
        <v>0</v>
      </c>
      <c r="J952" s="63">
        <f>'דוח 132'!B952</f>
        <v>0</v>
      </c>
      <c r="K952" s="63">
        <f>'דוח 132'!A952</f>
        <v>0</v>
      </c>
    </row>
    <row r="953" spans="1:11" x14ac:dyDescent="0.2">
      <c r="A953" s="63">
        <f>'דוח 132'!K953</f>
        <v>13595</v>
      </c>
      <c r="B953" s="63">
        <f>'דוח 132'!J953</f>
        <v>3006</v>
      </c>
      <c r="C953" s="63" t="str">
        <f>'דוח 132'!I953</f>
        <v>סה"כ מניות והמירים</v>
      </c>
      <c r="D953" s="63">
        <f>'דוח 132'!H953</f>
        <v>0</v>
      </c>
      <c r="E953" s="63">
        <f>'דוח 132'!G953</f>
        <v>33.511294293111803</v>
      </c>
      <c r="F953" s="63">
        <f>'דוח 132'!F953</f>
        <v>32.801331488413197</v>
      </c>
      <c r="G953" s="63">
        <f>'דוח 132'!E953</f>
        <v>0</v>
      </c>
      <c r="H953" s="63">
        <f>'דוח 132'!D953</f>
        <v>0</v>
      </c>
      <c r="I953" s="63">
        <f>'דוח 132'!C953</f>
        <v>0</v>
      </c>
      <c r="J953" s="63">
        <f>'דוח 132'!B953</f>
        <v>0</v>
      </c>
      <c r="K953" s="63">
        <f>'דוח 132'!A953</f>
        <v>0</v>
      </c>
    </row>
    <row r="954" spans="1:11" x14ac:dyDescent="0.2">
      <c r="A954" s="63">
        <f>'דוח 132'!K954</f>
        <v>15610</v>
      </c>
      <c r="B954" s="63">
        <f>'דוח 132'!J954</f>
        <v>3006</v>
      </c>
      <c r="C954" s="63" t="str">
        <f>'דוח 132'!I954</f>
        <v>נגזרים מתוך מניות והמירים</v>
      </c>
      <c r="D954" s="63">
        <f>'דוח 132'!H954</f>
        <v>0</v>
      </c>
      <c r="E954" s="63">
        <f>'דוח 132'!G954</f>
        <v>0</v>
      </c>
      <c r="F954" s="63">
        <f>'דוח 132'!F954</f>
        <v>0</v>
      </c>
      <c r="G954" s="63">
        <f>'דוח 132'!E954</f>
        <v>0</v>
      </c>
      <c r="H954" s="63">
        <f>'דוח 132'!D954</f>
        <v>0</v>
      </c>
      <c r="I954" s="63">
        <f>'דוח 132'!C954</f>
        <v>0</v>
      </c>
      <c r="J954" s="63">
        <f>'דוח 132'!B954</f>
        <v>0</v>
      </c>
      <c r="K954" s="63">
        <f>'דוח 132'!A954</f>
        <v>0</v>
      </c>
    </row>
    <row r="955" spans="1:11" x14ac:dyDescent="0.2">
      <c r="A955" s="63">
        <f>'דוח 132'!K955</f>
        <v>15611</v>
      </c>
      <c r="B955" s="63">
        <f>'דוח 132'!J955</f>
        <v>3006</v>
      </c>
      <c r="C955" s="63" t="str">
        <f>'דוח 132'!I955</f>
        <v>מניות והמירים בארץ</v>
      </c>
      <c r="D955" s="63">
        <f>'דוח 132'!H955</f>
        <v>0</v>
      </c>
      <c r="E955" s="63">
        <f>'דוח 132'!G955</f>
        <v>13.2932100067862</v>
      </c>
      <c r="F955" s="63">
        <f>'דוח 132'!F955</f>
        <v>13.0076316122368</v>
      </c>
      <c r="G955" s="63">
        <f>'דוח 132'!E955</f>
        <v>0</v>
      </c>
      <c r="H955" s="63">
        <f>'דוח 132'!D955</f>
        <v>0</v>
      </c>
      <c r="I955" s="63">
        <f>'דוח 132'!C955</f>
        <v>0</v>
      </c>
      <c r="J955" s="63">
        <f>'דוח 132'!B955</f>
        <v>0</v>
      </c>
      <c r="K955" s="63">
        <f>'דוח 132'!A955</f>
        <v>0</v>
      </c>
    </row>
    <row r="956" spans="1:11" x14ac:dyDescent="0.2">
      <c r="A956" s="63">
        <f>'דוח 132'!K956</f>
        <v>15608</v>
      </c>
      <c r="B956" s="63">
        <f>'דוח 132'!J956</f>
        <v>3006</v>
      </c>
      <c r="C956" s="63" t="str">
        <f>'דוח 132'!I956</f>
        <v>מניות חו"ל</v>
      </c>
      <c r="D956" s="63">
        <f>'דוח 132'!H956</f>
        <v>0</v>
      </c>
      <c r="E956" s="63">
        <f>'דוח 132'!G956</f>
        <v>18.3382601839518</v>
      </c>
      <c r="F956" s="63">
        <f>'דוח 132'!F956</f>
        <v>17.954857804782002</v>
      </c>
      <c r="G956" s="63">
        <f>'דוח 132'!E956</f>
        <v>0</v>
      </c>
      <c r="H956" s="63">
        <f>'דוח 132'!D956</f>
        <v>0</v>
      </c>
      <c r="I956" s="63">
        <f>'דוח 132'!C956</f>
        <v>0</v>
      </c>
      <c r="J956" s="63">
        <f>'דוח 132'!B956</f>
        <v>0</v>
      </c>
      <c r="K956" s="63">
        <f>'דוח 132'!A956</f>
        <v>0</v>
      </c>
    </row>
    <row r="957" spans="1:11" x14ac:dyDescent="0.2">
      <c r="A957" s="63">
        <f>'דוח 132'!K957</f>
        <v>15584</v>
      </c>
      <c r="B957" s="63">
        <f>'דוח 132'!J957</f>
        <v>3006</v>
      </c>
      <c r="C957" s="63" t="str">
        <f>'דוח 132'!I957</f>
        <v>נכסים אלטרנטיביים</v>
      </c>
      <c r="D957" s="63">
        <f>'דוח 132'!H957</f>
        <v>0</v>
      </c>
      <c r="E957" s="63">
        <f>'דוח 132'!G957</f>
        <v>2.6748940237005304E-3</v>
      </c>
      <c r="F957" s="63">
        <f>'דוח 132'!F957</f>
        <v>2.6012548990944902E-3</v>
      </c>
      <c r="G957" s="63">
        <f>'דוח 132'!E957</f>
        <v>0</v>
      </c>
      <c r="H957" s="63">
        <f>'דוח 132'!D957</f>
        <v>0</v>
      </c>
      <c r="I957" s="63">
        <f>'דוח 132'!C957</f>
        <v>0</v>
      </c>
      <c r="J957" s="63">
        <f>'דוח 132'!B957</f>
        <v>0</v>
      </c>
      <c r="K957" s="63">
        <f>'דוח 132'!A957</f>
        <v>0</v>
      </c>
    </row>
    <row r="958" spans="1:11" x14ac:dyDescent="0.2">
      <c r="A958" s="63">
        <f>'דוח 132'!K958</f>
        <v>17728</v>
      </c>
      <c r="B958" s="63">
        <f>'דוח 132'!J958</f>
        <v>3006</v>
      </c>
      <c r="C958" s="63" t="str">
        <f>'דוח 132'!I958</f>
        <v>נכסי נדל"ן</v>
      </c>
      <c r="D958" s="63">
        <f>'דוח 132'!H958</f>
        <v>0</v>
      </c>
      <c r="E958" s="63">
        <f>'דוח 132'!G958</f>
        <v>0</v>
      </c>
      <c r="F958" s="63">
        <f>'דוח 132'!F958</f>
        <v>0</v>
      </c>
      <c r="G958" s="63">
        <f>'דוח 132'!E958</f>
        <v>0</v>
      </c>
      <c r="H958" s="63">
        <f>'דוח 132'!D958</f>
        <v>0</v>
      </c>
      <c r="I958" s="63">
        <f>'דוח 132'!C958</f>
        <v>0</v>
      </c>
      <c r="J958" s="63">
        <f>'דוח 132'!B958</f>
        <v>0</v>
      </c>
      <c r="K958" s="63">
        <f>'דוח 132'!A958</f>
        <v>0</v>
      </c>
    </row>
    <row r="959" spans="1:11" x14ac:dyDescent="0.2">
      <c r="A959" s="63">
        <f>'דוח 132'!K959</f>
        <v>15624</v>
      </c>
      <c r="B959" s="63">
        <f>'דוח 132'!J959</f>
        <v>3006</v>
      </c>
      <c r="C959" s="63" t="str">
        <f>'דוח 132'!I959</f>
        <v>נגזרים מתוך חשיפת מט"ח</v>
      </c>
      <c r="D959" s="63">
        <f>'דוח 132'!H959</f>
        <v>0</v>
      </c>
      <c r="E959" s="63">
        <f>'דוח 132'!G959</f>
        <v>-4.4816134494597391</v>
      </c>
      <c r="F959" s="63">
        <f>'דוח 132'!F959</f>
        <v>-4.3545292450305091</v>
      </c>
      <c r="G959" s="63">
        <f>'דוח 132'!E959</f>
        <v>0</v>
      </c>
      <c r="H959" s="63">
        <f>'דוח 132'!D959</f>
        <v>0</v>
      </c>
      <c r="I959" s="63">
        <f>'דוח 132'!C959</f>
        <v>0</v>
      </c>
      <c r="J959" s="63">
        <f>'דוח 132'!B959</f>
        <v>0</v>
      </c>
      <c r="K959" s="63">
        <f>'דוח 132'!A959</f>
        <v>0</v>
      </c>
    </row>
    <row r="960" spans="1:11" x14ac:dyDescent="0.2">
      <c r="A960" s="63">
        <f>'דוח 132'!K960</f>
        <v>15644</v>
      </c>
      <c r="B960" s="63">
        <f>'דוח 132'!J960</f>
        <v>3006</v>
      </c>
      <c r="C960" s="63" t="str">
        <f>'דוח 132'!I960</f>
        <v>סה"כ נזילות</v>
      </c>
      <c r="D960" s="63">
        <f>'דוח 132'!H960</f>
        <v>0</v>
      </c>
      <c r="E960" s="63">
        <f>'דוח 132'!G960</f>
        <v>10.2694650712845</v>
      </c>
      <c r="F960" s="63">
        <f>'דוח 132'!F960</f>
        <v>12.223463130879599</v>
      </c>
      <c r="G960" s="63">
        <f>'דוח 132'!E960</f>
        <v>0</v>
      </c>
      <c r="H960" s="63">
        <f>'דוח 132'!D960</f>
        <v>0</v>
      </c>
      <c r="I960" s="63">
        <f>'דוח 132'!C960</f>
        <v>0</v>
      </c>
      <c r="J960" s="63">
        <f>'דוח 132'!B960</f>
        <v>0</v>
      </c>
      <c r="K960" s="63">
        <f>'דוח 132'!A960</f>
        <v>0</v>
      </c>
    </row>
    <row r="961" spans="1:11" x14ac:dyDescent="0.2">
      <c r="A961" s="63">
        <f>'דוח 132'!K961</f>
        <v>15704</v>
      </c>
      <c r="B961" s="63">
        <f>'דוח 132'!J961</f>
        <v>3006</v>
      </c>
      <c r="C961" s="63" t="str">
        <f>'דוח 132'!I961</f>
        <v xml:space="preserve">סה"כ קונצרני והלוואות </v>
      </c>
      <c r="D961" s="63">
        <f>'דוח 132'!H961</f>
        <v>3.8157411262318597</v>
      </c>
      <c r="E961" s="63">
        <f>'דוח 132'!G961</f>
        <v>33.450056591809897</v>
      </c>
      <c r="F961" s="63">
        <f>'דוח 132'!F961</f>
        <v>32.696974308879199</v>
      </c>
      <c r="G961" s="63">
        <f>'דוח 132'!E961</f>
        <v>0</v>
      </c>
      <c r="H961" s="63">
        <f>'דוח 132'!D961</f>
        <v>0</v>
      </c>
      <c r="I961" s="63">
        <f>'דוח 132'!C961</f>
        <v>0</v>
      </c>
      <c r="J961" s="63">
        <f>'דוח 132'!B961</f>
        <v>0</v>
      </c>
      <c r="K961" s="63">
        <f>'דוח 132'!A961</f>
        <v>0</v>
      </c>
    </row>
    <row r="962" spans="1:11" x14ac:dyDescent="0.2">
      <c r="A962" s="63">
        <f>'דוח 132'!K962</f>
        <v>15749</v>
      </c>
      <c r="B962" s="63">
        <f>'דוח 132'!J962</f>
        <v>3006</v>
      </c>
      <c r="C962" s="63" t="str">
        <f>'דוח 132'!I962</f>
        <v>סה"כ לא סחירים</v>
      </c>
      <c r="D962" s="63">
        <f>'דוח 132'!H962</f>
        <v>1.8998120656379998</v>
      </c>
      <c r="E962" s="63">
        <f>'דוח 132'!G962</f>
        <v>5.8497822199053795</v>
      </c>
      <c r="F962" s="63">
        <f>'דוח 132'!F962</f>
        <v>5.6658071310811602</v>
      </c>
      <c r="G962" s="63">
        <f>'דוח 132'!E962</f>
        <v>0</v>
      </c>
      <c r="H962" s="63">
        <f>'דוח 132'!D962</f>
        <v>0</v>
      </c>
      <c r="I962" s="63">
        <f>'דוח 132'!C962</f>
        <v>0</v>
      </c>
      <c r="J962" s="63">
        <f>'דוח 132'!B962</f>
        <v>0</v>
      </c>
      <c r="K962" s="63">
        <f>'דוח 132'!A962</f>
        <v>0</v>
      </c>
    </row>
    <row r="963" spans="1:11" x14ac:dyDescent="0.2">
      <c r="A963" s="63">
        <f>'דוח 132'!K963</f>
        <v>11258</v>
      </c>
      <c r="B963" s="63">
        <f>'דוח 132'!J963</f>
        <v>3006</v>
      </c>
      <c r="C963" s="63" t="str">
        <f>'דוח 132'!I963</f>
        <v>כל נכסי הקופה</v>
      </c>
      <c r="D963" s="63">
        <f>'דוח 132'!H963</f>
        <v>2.1581851175178701</v>
      </c>
      <c r="E963" s="63">
        <f>'דוח 132'!G963</f>
        <v>100</v>
      </c>
      <c r="F963" s="63">
        <f>'דוח 132'!F963</f>
        <v>99.999999999999901</v>
      </c>
      <c r="G963" s="63">
        <f>'דוח 132'!E963</f>
        <v>0</v>
      </c>
      <c r="H963" s="63">
        <f>'דוח 132'!D963</f>
        <v>0</v>
      </c>
      <c r="I963" s="63">
        <f>'דוח 132'!C963</f>
        <v>0</v>
      </c>
      <c r="J963" s="63">
        <f>'דוח 132'!B963</f>
        <v>0</v>
      </c>
      <c r="K963" s="63">
        <f>'דוח 132'!A963</f>
        <v>0</v>
      </c>
    </row>
    <row r="964" spans="1:11" x14ac:dyDescent="0.2">
      <c r="A964" s="63">
        <f>'דוח 132'!K964</f>
        <v>15705</v>
      </c>
      <c r="B964" s="63">
        <f>'דוח 132'!J964</f>
        <v>3006</v>
      </c>
      <c r="C964" s="63" t="str">
        <f>'דוח 132'!I964</f>
        <v>סה"כ ממשלתי</v>
      </c>
      <c r="D964" s="63">
        <f>'דוח 132'!H964</f>
        <v>4.13013956373777</v>
      </c>
      <c r="E964" s="63">
        <f>'דוח 132'!G964</f>
        <v>21.143290227389603</v>
      </c>
      <c r="F964" s="63">
        <f>'דוח 132'!F964</f>
        <v>20.6848218249444</v>
      </c>
      <c r="G964" s="63">
        <f>'דוח 132'!E964</f>
        <v>0</v>
      </c>
      <c r="H964" s="63">
        <f>'דוח 132'!D964</f>
        <v>0</v>
      </c>
      <c r="I964" s="63">
        <f>'דוח 132'!C964</f>
        <v>0</v>
      </c>
      <c r="J964" s="63">
        <f>'דוח 132'!B964</f>
        <v>0</v>
      </c>
      <c r="K964" s="63">
        <f>'דוח 132'!A964</f>
        <v>0</v>
      </c>
    </row>
    <row r="965" spans="1:11" x14ac:dyDescent="0.2">
      <c r="A965" s="63">
        <f>'דוח 132'!K965</f>
        <v>16144</v>
      </c>
      <c r="B965" s="63">
        <f>'דוח 132'!J965</f>
        <v>3006</v>
      </c>
      <c r="C965" s="63" t="str">
        <f>'דוח 132'!I965</f>
        <v>סך חשיפת מט"ח</v>
      </c>
      <c r="D965" s="63">
        <f>'דוח 132'!H965</f>
        <v>0.34961026638456699</v>
      </c>
      <c r="E965" s="63">
        <f>'דוח 132'!G965</f>
        <v>23.942696846898301</v>
      </c>
      <c r="F965" s="63">
        <f>'דוח 132'!F965</f>
        <v>18.974102662709598</v>
      </c>
      <c r="G965" s="63">
        <f>'דוח 132'!E965</f>
        <v>0</v>
      </c>
      <c r="H965" s="63">
        <f>'דוח 132'!D965</f>
        <v>0</v>
      </c>
      <c r="I965" s="63">
        <f>'דוח 132'!C965</f>
        <v>0</v>
      </c>
      <c r="J965" s="63">
        <f>'דוח 132'!B965</f>
        <v>0</v>
      </c>
      <c r="K965" s="63">
        <f>'דוח 132'!A965</f>
        <v>0</v>
      </c>
    </row>
    <row r="966" spans="1:11" x14ac:dyDescent="0.2">
      <c r="A966" s="63">
        <f>'דוח 132'!K966</f>
        <v>12755</v>
      </c>
      <c r="B966" s="63">
        <f>'דוח 132'!J966</f>
        <v>3006</v>
      </c>
      <c r="C966" s="63" t="str">
        <f>'דוח 132'!I966</f>
        <v xml:space="preserve">נזילות מט"ח </v>
      </c>
      <c r="D966" s="63">
        <f>'דוח 132'!H966</f>
        <v>0</v>
      </c>
      <c r="E966" s="63">
        <f>'דוח 132'!G966</f>
        <v>7.248692858153639</v>
      </c>
      <c r="F966" s="63">
        <f>'דוח 132'!F966</f>
        <v>2.6348034583597801</v>
      </c>
      <c r="G966" s="63">
        <f>'דוח 132'!E966</f>
        <v>0</v>
      </c>
      <c r="H966" s="63">
        <f>'דוח 132'!D966</f>
        <v>0</v>
      </c>
      <c r="I966" s="63">
        <f>'דוח 132'!C966</f>
        <v>0</v>
      </c>
      <c r="J966" s="63">
        <f>'דוח 132'!B966</f>
        <v>0</v>
      </c>
      <c r="K966" s="63">
        <f>'דוח 132'!A966</f>
        <v>0</v>
      </c>
    </row>
    <row r="967" spans="1:11" x14ac:dyDescent="0.2">
      <c r="A967" s="63">
        <f>'דוח 132'!K967</f>
        <v>12359</v>
      </c>
      <c r="B967" s="63">
        <f>'דוח 132'!J967</f>
        <v>3006</v>
      </c>
      <c r="C967" s="63" t="str">
        <f>'דוח 132'!I967</f>
        <v xml:space="preserve">קונצרני לא סחיר צמוד מדד </v>
      </c>
      <c r="D967" s="63">
        <f>'דוח 132'!H967</f>
        <v>0.90595121758330699</v>
      </c>
      <c r="E967" s="63">
        <f>'דוח 132'!G967</f>
        <v>1.3058393853375199</v>
      </c>
      <c r="F967" s="63">
        <f>'דוח 132'!F967</f>
        <v>1.2656297145958899</v>
      </c>
      <c r="G967" s="63">
        <f>'דוח 132'!E967</f>
        <v>0</v>
      </c>
      <c r="H967" s="63">
        <f>'דוח 132'!D967</f>
        <v>0</v>
      </c>
      <c r="I967" s="63">
        <f>'דוח 132'!C967</f>
        <v>0</v>
      </c>
      <c r="J967" s="63">
        <f>'דוח 132'!B967</f>
        <v>0</v>
      </c>
      <c r="K967" s="63">
        <f>'דוח 132'!A967</f>
        <v>0</v>
      </c>
    </row>
    <row r="968" spans="1:11" x14ac:dyDescent="0.2">
      <c r="A968" s="63">
        <f>'דוח 132'!K968</f>
        <v>0</v>
      </c>
      <c r="B968" s="63">
        <f>'דוח 132'!J968</f>
        <v>0</v>
      </c>
      <c r="C968" s="63">
        <f>'דוח 132'!I968</f>
        <v>0</v>
      </c>
      <c r="D968" s="63">
        <f>'דוח 132'!H968</f>
        <v>0</v>
      </c>
      <c r="E968" s="63">
        <f>'דוח 132'!G968</f>
        <v>0</v>
      </c>
      <c r="F968" s="63">
        <f>'דוח 132'!F968</f>
        <v>0</v>
      </c>
      <c r="G968" s="63">
        <f>'דוח 132'!E968</f>
        <v>0</v>
      </c>
      <c r="H968" s="63">
        <f>'דוח 132'!D968</f>
        <v>0</v>
      </c>
      <c r="I968" s="63">
        <f>'דוח 132'!C968</f>
        <v>0</v>
      </c>
      <c r="J968" s="63">
        <f>'דוח 132'!B968</f>
        <v>0</v>
      </c>
      <c r="K968" s="63">
        <f>'דוח 132'!A968</f>
        <v>0</v>
      </c>
    </row>
    <row r="969" spans="1:11" x14ac:dyDescent="0.2">
      <c r="A969" s="63" t="str">
        <f>'דוח 132'!K969</f>
        <v>קוד קבוצה</v>
      </c>
      <c r="B969" s="63" t="str">
        <f>'דוח 132'!J969</f>
        <v>קוד קופה</v>
      </c>
      <c r="C969" s="63">
        <f>'דוח 132'!I969</f>
        <v>0</v>
      </c>
      <c r="D969" s="63" t="str">
        <f>'דוח 132'!H969</f>
        <v>3012  פסגות גמל בע"מ</v>
      </c>
      <c r="E969" s="63">
        <f>'דוח 132'!G969</f>
        <v>0</v>
      </c>
      <c r="F969" s="63">
        <f>'דוח 132'!F969</f>
        <v>0</v>
      </c>
      <c r="G969" s="63">
        <f>'דוח 132'!E969</f>
        <v>0</v>
      </c>
      <c r="H969" s="63">
        <f>'דוח 132'!D969</f>
        <v>0</v>
      </c>
      <c r="I969" s="63">
        <f>'דוח 132'!C969</f>
        <v>0</v>
      </c>
      <c r="J969" s="63">
        <f>'דוח 132'!B969</f>
        <v>0</v>
      </c>
      <c r="K969" s="63">
        <f>'דוח 132'!A969</f>
        <v>0</v>
      </c>
    </row>
    <row r="970" spans="1:11" x14ac:dyDescent="0.2">
      <c r="A970" s="63">
        <f>'דוח 132'!K970</f>
        <v>0</v>
      </c>
      <c r="B970" s="63">
        <f>'דוח 132'!J970</f>
        <v>0</v>
      </c>
      <c r="C970" s="63">
        <f>'דוח 132'!I970</f>
        <v>0</v>
      </c>
      <c r="D970" s="63">
        <f>'דוח 132'!H970</f>
        <v>0</v>
      </c>
      <c r="E970" s="63">
        <f>'דוח 132'!G970</f>
        <v>0</v>
      </c>
      <c r="F970" s="63" t="str">
        <f>'דוח 132'!F970</f>
        <v>שווי קופה באשח  56,202,677.18</v>
      </c>
      <c r="G970" s="63">
        <f>'דוח 132'!E970</f>
        <v>0</v>
      </c>
      <c r="H970" s="63">
        <f>'דוח 132'!D970</f>
        <v>0</v>
      </c>
      <c r="I970" s="63">
        <f>'דוח 132'!C970</f>
        <v>0</v>
      </c>
      <c r="J970" s="63">
        <f>'דוח 132'!B970</f>
        <v>0</v>
      </c>
      <c r="K970" s="63">
        <f>'דוח 132'!A970</f>
        <v>0</v>
      </c>
    </row>
    <row r="971" spans="1:11" x14ac:dyDescent="0.2">
      <c r="A971" s="63">
        <f>'דוח 132'!K971</f>
        <v>0</v>
      </c>
      <c r="B971" s="63">
        <f>'דוח 132'!J971</f>
        <v>0</v>
      </c>
      <c r="C971" s="63" t="str">
        <f>'דוח 132'!I971</f>
        <v>תאור קבוצה</v>
      </c>
      <c r="D971" s="63" t="str">
        <f>'דוח 132'!H971</f>
        <v>מח"מ</v>
      </c>
      <c r="E971" s="63" t="str">
        <f>'דוח 132'!G971</f>
        <v>חשיפה</v>
      </c>
      <c r="F971" s="63" t="str">
        <f>'דוח 132'!F971</f>
        <v>חשיפה</v>
      </c>
      <c r="G971" s="63">
        <f>'דוח 132'!E971</f>
        <v>0</v>
      </c>
      <c r="H971" s="63" t="str">
        <f>'דוח 132'!D971</f>
        <v>חשיפה</v>
      </c>
      <c r="I971" s="63">
        <f>'דוח 132'!C971</f>
        <v>0</v>
      </c>
      <c r="J971" s="63" t="str">
        <f>'דוח 132'!B971</f>
        <v>מח"מ</v>
      </c>
      <c r="K971" s="63">
        <f>'דוח 132'!A971</f>
        <v>0</v>
      </c>
    </row>
    <row r="972" spans="1:11" x14ac:dyDescent="0.2">
      <c r="A972" s="63">
        <f>'דוח 132'!K972</f>
        <v>0</v>
      </c>
      <c r="B972" s="63">
        <f>'דוח 132'!J972</f>
        <v>0</v>
      </c>
      <c r="C972" s="63">
        <f>'דוח 132'!I972</f>
        <v>0</v>
      </c>
      <c r="D972" s="63">
        <f>'דוח 132'!H972</f>
        <v>0</v>
      </c>
      <c r="E972" s="63" t="str">
        <f>'דוח 132'!G972</f>
        <v>30/12/18</v>
      </c>
      <c r="F972" s="63" t="str">
        <f>'דוח 132'!F972</f>
        <v>31/12/18</v>
      </c>
      <c r="G972" s="63" t="str">
        <f>'דוח 132'!E972</f>
        <v>מינ'</v>
      </c>
      <c r="H972" s="63" t="str">
        <f>'דוח 132'!D972</f>
        <v>מקס'</v>
      </c>
      <c r="I972" s="63" t="str">
        <f>'דוח 132'!C972</f>
        <v>מינ'</v>
      </c>
      <c r="J972" s="63" t="str">
        <f>'דוח 132'!B972</f>
        <v>מקס'</v>
      </c>
      <c r="K972" s="63">
        <f>'דוח 132'!A972</f>
        <v>0</v>
      </c>
    </row>
    <row r="973" spans="1:11" x14ac:dyDescent="0.2">
      <c r="A973" s="63">
        <f>'דוח 132'!K973</f>
        <v>13591</v>
      </c>
      <c r="B973" s="63">
        <f>'דוח 132'!J973</f>
        <v>3012</v>
      </c>
      <c r="C973" s="63" t="str">
        <f>'דוח 132'!I973</f>
        <v xml:space="preserve">צמוד מדד (כולל מיועדות) </v>
      </c>
      <c r="D973" s="63">
        <f>'דוח 132'!H973</f>
        <v>4.6241406123175492</v>
      </c>
      <c r="E973" s="63">
        <f>'דוח 132'!G973</f>
        <v>28.0101907196524</v>
      </c>
      <c r="F973" s="63">
        <f>'דוח 132'!F973</f>
        <v>27.906230206858197</v>
      </c>
      <c r="G973" s="63">
        <f>'דוח 132'!E973</f>
        <v>0</v>
      </c>
      <c r="H973" s="63">
        <f>'דוח 132'!D973</f>
        <v>0</v>
      </c>
      <c r="I973" s="63">
        <f>'דוח 132'!C973</f>
        <v>0</v>
      </c>
      <c r="J973" s="63">
        <f>'דוח 132'!B973</f>
        <v>0</v>
      </c>
      <c r="K973" s="63">
        <f>'דוח 132'!A973</f>
        <v>0</v>
      </c>
    </row>
    <row r="974" spans="1:11" x14ac:dyDescent="0.2">
      <c r="A974" s="63">
        <f>'דוח 132'!K974</f>
        <v>19967</v>
      </c>
      <c r="B974" s="63">
        <f>'דוח 132'!J974</f>
        <v>3012</v>
      </c>
      <c r="C974" s="63" t="str">
        <f>'דוח 132'!I974</f>
        <v>צמוד מדד ללא מיועדות</v>
      </c>
      <c r="D974" s="63">
        <f>'דוח 132'!H974</f>
        <v>4.4301553579339794</v>
      </c>
      <c r="E974" s="63">
        <f>'דוח 132'!G974</f>
        <v>26.824112634376597</v>
      </c>
      <c r="F974" s="63">
        <f>'דוח 132'!F974</f>
        <v>26.720939550420898</v>
      </c>
      <c r="G974" s="63">
        <f>'דוח 132'!E974</f>
        <v>0</v>
      </c>
      <c r="H974" s="63">
        <f>'דוח 132'!D974</f>
        <v>0</v>
      </c>
      <c r="I974" s="63">
        <f>'דוח 132'!C974</f>
        <v>0</v>
      </c>
      <c r="J974" s="63">
        <f>'דוח 132'!B974</f>
        <v>0</v>
      </c>
      <c r="K974" s="63">
        <f>'דוח 132'!A974</f>
        <v>0</v>
      </c>
    </row>
    <row r="975" spans="1:11" x14ac:dyDescent="0.2">
      <c r="A975" s="63">
        <f>'דוח 132'!K975</f>
        <v>15744</v>
      </c>
      <c r="B975" s="63">
        <f>'דוח 132'!J975</f>
        <v>3012</v>
      </c>
      <c r="C975" s="63" t="str">
        <f>'דוח 132'!I975</f>
        <v xml:space="preserve">סה"כ ממשלתי צמוד מדד כולל מיועדות </v>
      </c>
      <c r="D975" s="63">
        <f>'דוח 132'!H975</f>
        <v>5.7323163187352195</v>
      </c>
      <c r="E975" s="63">
        <f>'דוח 132'!G975</f>
        <v>12.1600004539926</v>
      </c>
      <c r="F975" s="63">
        <f>'דוח 132'!F975</f>
        <v>12.144232899275899</v>
      </c>
      <c r="G975" s="63">
        <f>'דוח 132'!E975</f>
        <v>0</v>
      </c>
      <c r="H975" s="63">
        <f>'דוח 132'!D975</f>
        <v>0</v>
      </c>
      <c r="I975" s="63">
        <f>'דוח 132'!C975</f>
        <v>0</v>
      </c>
      <c r="J975" s="63">
        <f>'דוח 132'!B975</f>
        <v>0</v>
      </c>
      <c r="K975" s="63">
        <f>'דוח 132'!A975</f>
        <v>0</v>
      </c>
    </row>
    <row r="976" spans="1:11" x14ac:dyDescent="0.2">
      <c r="A976" s="63">
        <f>'דוח 132'!K976</f>
        <v>13462</v>
      </c>
      <c r="B976" s="63">
        <f>'דוח 132'!J976</f>
        <v>3012</v>
      </c>
      <c r="C976" s="63" t="str">
        <f>'דוח 132'!I976</f>
        <v xml:space="preserve">קונצרני סחיר צמוד מדד </v>
      </c>
      <c r="D976" s="63">
        <f>'דוח 132'!H976</f>
        <v>3.5932976260769296</v>
      </c>
      <c r="E976" s="63">
        <f>'דוח 132'!G976</f>
        <v>10.554544932176199</v>
      </c>
      <c r="F976" s="63">
        <f>'דוח 132'!F976</f>
        <v>10.5262329127474</v>
      </c>
      <c r="G976" s="63">
        <f>'דוח 132'!E976</f>
        <v>0</v>
      </c>
      <c r="H976" s="63">
        <f>'דוח 132'!D976</f>
        <v>0</v>
      </c>
      <c r="I976" s="63">
        <f>'דוח 132'!C976</f>
        <v>0</v>
      </c>
      <c r="J976" s="63">
        <f>'דוח 132'!B976</f>
        <v>0</v>
      </c>
      <c r="K976" s="63">
        <f>'דוח 132'!A976</f>
        <v>0</v>
      </c>
    </row>
    <row r="977" spans="1:11" x14ac:dyDescent="0.2">
      <c r="A977" s="63">
        <f>'דוח 132'!K977</f>
        <v>15544</v>
      </c>
      <c r="B977" s="63">
        <f>'דוח 132'!J977</f>
        <v>3012</v>
      </c>
      <c r="C977" s="63" t="str">
        <f>'דוח 132'!I977</f>
        <v>הלוואה צמוד מדד</v>
      </c>
      <c r="D977" s="63">
        <f>'דוח 132'!H977</f>
        <v>4.396346354064379</v>
      </c>
      <c r="E977" s="63">
        <f>'דוח 132'!G977</f>
        <v>4.2690490110210098</v>
      </c>
      <c r="F977" s="63">
        <f>'דוח 132'!F977</f>
        <v>4.2151700016299793</v>
      </c>
      <c r="G977" s="63">
        <f>'דוח 132'!E977</f>
        <v>0</v>
      </c>
      <c r="H977" s="63">
        <f>'דוח 132'!D977</f>
        <v>0</v>
      </c>
      <c r="I977" s="63">
        <f>'דוח 132'!C977</f>
        <v>0</v>
      </c>
      <c r="J977" s="63">
        <f>'דוח 132'!B977</f>
        <v>0</v>
      </c>
      <c r="K977" s="63">
        <f>'דוח 132'!A977</f>
        <v>0</v>
      </c>
    </row>
    <row r="978" spans="1:11" x14ac:dyDescent="0.2">
      <c r="A978" s="63">
        <f>'דוח 132'!K978</f>
        <v>12978</v>
      </c>
      <c r="B978" s="63">
        <f>'דוח 132'!J978</f>
        <v>3012</v>
      </c>
      <c r="C978" s="63" t="str">
        <f>'דוח 132'!I978</f>
        <v xml:space="preserve">פקדונות לא סחירים </v>
      </c>
      <c r="D978" s="63">
        <f>'דוח 132'!H978</f>
        <v>3.9187256363544098</v>
      </c>
      <c r="E978" s="63">
        <f>'דוח 132'!G978</f>
        <v>0.25768281446830998</v>
      </c>
      <c r="F978" s="63">
        <f>'דוח 132'!F978</f>
        <v>0.258295767392829</v>
      </c>
      <c r="G978" s="63">
        <f>'דוח 132'!E978</f>
        <v>0</v>
      </c>
      <c r="H978" s="63">
        <f>'דוח 132'!D978</f>
        <v>0</v>
      </c>
      <c r="I978" s="63">
        <f>'דוח 132'!C978</f>
        <v>0</v>
      </c>
      <c r="J978" s="63">
        <f>'דוח 132'!B978</f>
        <v>0</v>
      </c>
      <c r="K978" s="63">
        <f>'דוח 132'!A978</f>
        <v>0</v>
      </c>
    </row>
    <row r="979" spans="1:11" x14ac:dyDescent="0.2">
      <c r="A979" s="63">
        <f>'דוח 132'!K979</f>
        <v>17726</v>
      </c>
      <c r="B979" s="63">
        <f>'דוח 132'!J979</f>
        <v>3012</v>
      </c>
      <c r="C979" s="63" t="str">
        <f>'דוח 132'!I979</f>
        <v>לא צמוד כולל נזילות</v>
      </c>
      <c r="D979" s="63">
        <f>'דוח 132'!H979</f>
        <v>3.2977745010999602</v>
      </c>
      <c r="E979" s="63">
        <f>'דוח 132'!G979</f>
        <v>27.068407756324799</v>
      </c>
      <c r="F979" s="63">
        <f>'דוח 132'!F979</f>
        <v>27.304504615553096</v>
      </c>
      <c r="G979" s="63">
        <f>'דוח 132'!E979</f>
        <v>0</v>
      </c>
      <c r="H979" s="63">
        <f>'דוח 132'!D979</f>
        <v>0</v>
      </c>
      <c r="I979" s="63">
        <f>'דוח 132'!C979</f>
        <v>0</v>
      </c>
      <c r="J979" s="63">
        <f>'דוח 132'!B979</f>
        <v>0</v>
      </c>
      <c r="K979" s="63">
        <f>'דוח 132'!A979</f>
        <v>0</v>
      </c>
    </row>
    <row r="980" spans="1:11" x14ac:dyDescent="0.2">
      <c r="A980" s="63">
        <f>'דוח 132'!K980</f>
        <v>17727</v>
      </c>
      <c r="B980" s="63">
        <f>'דוח 132'!J980</f>
        <v>3012</v>
      </c>
      <c r="C980" s="63" t="str">
        <f>'דוח 132'!I980</f>
        <v>עו"ש ש"ח</v>
      </c>
      <c r="D980" s="63">
        <f>'דוח 132'!H980</f>
        <v>3.4768247028078993E-2</v>
      </c>
      <c r="E980" s="63">
        <f>'דוח 132'!G980</f>
        <v>2.3099918548416301</v>
      </c>
      <c r="F980" s="63">
        <f>'דוח 132'!F980</f>
        <v>2.59458881944916</v>
      </c>
      <c r="G980" s="63">
        <f>'דוח 132'!E980</f>
        <v>0</v>
      </c>
      <c r="H980" s="63">
        <f>'דוח 132'!D980</f>
        <v>0</v>
      </c>
      <c r="I980" s="63">
        <f>'דוח 132'!C980</f>
        <v>0</v>
      </c>
      <c r="J980" s="63">
        <f>'דוח 132'!B980</f>
        <v>0</v>
      </c>
      <c r="K980" s="63">
        <f>'דוח 132'!A980</f>
        <v>0</v>
      </c>
    </row>
    <row r="981" spans="1:11" x14ac:dyDescent="0.2">
      <c r="A981" s="63">
        <f>'דוח 132'!K981</f>
        <v>13592</v>
      </c>
      <c r="B981" s="63">
        <f>'דוח 132'!J981</f>
        <v>3012</v>
      </c>
      <c r="C981" s="63" t="str">
        <f>'דוח 132'!I981</f>
        <v xml:space="preserve">לא צמוד - לא כולל נזילות </v>
      </c>
      <c r="D981" s="63">
        <f>'דוח 132'!H981</f>
        <v>3.6403964515131801</v>
      </c>
      <c r="E981" s="63">
        <f>'דוח 132'!G981</f>
        <v>24.758415901483197</v>
      </c>
      <c r="F981" s="63">
        <f>'דוח 132'!F981</f>
        <v>24.709915796103996</v>
      </c>
      <c r="G981" s="63">
        <f>'דוח 132'!E981</f>
        <v>0</v>
      </c>
      <c r="H981" s="63">
        <f>'דוח 132'!D981</f>
        <v>0</v>
      </c>
      <c r="I981" s="63">
        <f>'דוח 132'!C981</f>
        <v>0</v>
      </c>
      <c r="J981" s="63">
        <f>'דוח 132'!B981</f>
        <v>0</v>
      </c>
      <c r="K981" s="63">
        <f>'דוח 132'!A981</f>
        <v>0</v>
      </c>
    </row>
    <row r="982" spans="1:11" x14ac:dyDescent="0.2">
      <c r="A982" s="63">
        <f>'דוח 132'!K982</f>
        <v>11566</v>
      </c>
      <c r="B982" s="63">
        <f>'דוח 132'!J982</f>
        <v>3012</v>
      </c>
      <c r="C982" s="63" t="str">
        <f>'דוח 132'!I982</f>
        <v>מק"מ</v>
      </c>
      <c r="D982" s="63">
        <f>'דוח 132'!H982</f>
        <v>0.61527341962204307</v>
      </c>
      <c r="E982" s="63">
        <f>'דוח 132'!G982</f>
        <v>5.3392691993030894</v>
      </c>
      <c r="F982" s="63">
        <f>'דוח 132'!F982</f>
        <v>5.3430116465125694</v>
      </c>
      <c r="G982" s="63">
        <f>'דוח 132'!E982</f>
        <v>0</v>
      </c>
      <c r="H982" s="63">
        <f>'דוח 132'!D982</f>
        <v>0</v>
      </c>
      <c r="I982" s="63">
        <f>'דוח 132'!C982</f>
        <v>0</v>
      </c>
      <c r="J982" s="63">
        <f>'דוח 132'!B982</f>
        <v>0</v>
      </c>
      <c r="K982" s="63">
        <f>'דוח 132'!A982</f>
        <v>0</v>
      </c>
    </row>
    <row r="983" spans="1:11" x14ac:dyDescent="0.2">
      <c r="A983" s="63">
        <f>'דוח 132'!K983</f>
        <v>13419</v>
      </c>
      <c r="B983" s="63">
        <f>'דוח 132'!J983</f>
        <v>3012</v>
      </c>
      <c r="C983" s="63" t="str">
        <f>'דוח 132'!I983</f>
        <v>ממשלתי  לא צמוד (שחר)</v>
      </c>
      <c r="D983" s="63">
        <f>'דוח 132'!H983</f>
        <v>4.9193368043034491</v>
      </c>
      <c r="E983" s="63">
        <f>'דוח 132'!G983</f>
        <v>11.1266527755421</v>
      </c>
      <c r="F983" s="63">
        <f>'דוח 132'!F983</f>
        <v>11.1024115663456</v>
      </c>
      <c r="G983" s="63">
        <f>'דוח 132'!E983</f>
        <v>0</v>
      </c>
      <c r="H983" s="63">
        <f>'דוח 132'!D983</f>
        <v>0</v>
      </c>
      <c r="I983" s="63">
        <f>'דוח 132'!C983</f>
        <v>0</v>
      </c>
      <c r="J983" s="63">
        <f>'דוח 132'!B983</f>
        <v>0</v>
      </c>
      <c r="K983" s="63">
        <f>'דוח 132'!A983</f>
        <v>0</v>
      </c>
    </row>
    <row r="984" spans="1:11" x14ac:dyDescent="0.2">
      <c r="A984" s="63">
        <f>'דוח 132'!K984</f>
        <v>11568</v>
      </c>
      <c r="B984" s="63">
        <f>'דוח 132'!J984</f>
        <v>3012</v>
      </c>
      <c r="C984" s="63" t="str">
        <f>'דוח 132'!I984</f>
        <v>אג"ח ממשלתי לא צמוד ריבית משתנה-"גילון"</v>
      </c>
      <c r="D984" s="63">
        <f>'דוח 132'!H984</f>
        <v>1.41</v>
      </c>
      <c r="E984" s="63">
        <f>'דוח 132'!G984</f>
        <v>8.9105621418106799E-3</v>
      </c>
      <c r="F984" s="63">
        <f>'דוח 132'!F984</f>
        <v>8.9034904574727403E-3</v>
      </c>
      <c r="G984" s="63">
        <f>'דוח 132'!E984</f>
        <v>0</v>
      </c>
      <c r="H984" s="63">
        <f>'דוח 132'!D984</f>
        <v>0</v>
      </c>
      <c r="I984" s="63">
        <f>'דוח 132'!C984</f>
        <v>0</v>
      </c>
      <c r="J984" s="63">
        <f>'דוח 132'!B984</f>
        <v>0</v>
      </c>
      <c r="K984" s="63">
        <f>'דוח 132'!A984</f>
        <v>0</v>
      </c>
    </row>
    <row r="985" spans="1:11" x14ac:dyDescent="0.2">
      <c r="A985" s="63">
        <f>'דוח 132'!K985</f>
        <v>12479</v>
      </c>
      <c r="B985" s="63">
        <f>'דוח 132'!J985</f>
        <v>3012</v>
      </c>
      <c r="C985" s="63" t="str">
        <f>'דוח 132'!I985</f>
        <v>קונצרני ריבית קבועה</v>
      </c>
      <c r="D985" s="63">
        <f>'דוח 132'!H985</f>
        <v>4.555646294652429</v>
      </c>
      <c r="E985" s="63">
        <f>'דוח 132'!G985</f>
        <v>4.0459547592160598</v>
      </c>
      <c r="F985" s="63">
        <f>'דוח 132'!F985</f>
        <v>4.0358526143666005</v>
      </c>
      <c r="G985" s="63">
        <f>'דוח 132'!E985</f>
        <v>0</v>
      </c>
      <c r="H985" s="63">
        <f>'דוח 132'!D985</f>
        <v>0</v>
      </c>
      <c r="I985" s="63">
        <f>'דוח 132'!C985</f>
        <v>0</v>
      </c>
      <c r="J985" s="63">
        <f>'דוח 132'!B985</f>
        <v>0</v>
      </c>
      <c r="K985" s="63">
        <f>'דוח 132'!A985</f>
        <v>0</v>
      </c>
    </row>
    <row r="986" spans="1:11" x14ac:dyDescent="0.2">
      <c r="A986" s="63">
        <f>'דוח 132'!K986</f>
        <v>12480</v>
      </c>
      <c r="B986" s="63">
        <f>'דוח 132'!J986</f>
        <v>3012</v>
      </c>
      <c r="C986" s="63" t="str">
        <f>'דוח 132'!I986</f>
        <v>קונצרני ריבית משתנה</v>
      </c>
      <c r="D986" s="63">
        <f>'דוח 132'!H986</f>
        <v>2.8310375093179401</v>
      </c>
      <c r="E986" s="63">
        <f>'דוח 132'!G986</f>
        <v>0.43693625978376505</v>
      </c>
      <c r="F986" s="63">
        <f>'דוח 132'!F986</f>
        <v>0.43721704544727102</v>
      </c>
      <c r="G986" s="63">
        <f>'דוח 132'!E986</f>
        <v>0</v>
      </c>
      <c r="H986" s="63">
        <f>'דוח 132'!D986</f>
        <v>0</v>
      </c>
      <c r="I986" s="63">
        <f>'דוח 132'!C986</f>
        <v>0</v>
      </c>
      <c r="J986" s="63">
        <f>'דוח 132'!B986</f>
        <v>0</v>
      </c>
      <c r="K986" s="63">
        <f>'דוח 132'!A986</f>
        <v>0</v>
      </c>
    </row>
    <row r="987" spans="1:11" x14ac:dyDescent="0.2">
      <c r="A987" s="63">
        <f>'דוח 132'!K987</f>
        <v>11578</v>
      </c>
      <c r="B987" s="63">
        <f>'דוח 132'!J987</f>
        <v>3012</v>
      </c>
      <c r="C987" s="63" t="str">
        <f>'דוח 132'!I987</f>
        <v>אג"ח לא צמוד לא סחיר (ללא עמיתים)</v>
      </c>
      <c r="D987" s="63">
        <f>'דוח 132'!H987</f>
        <v>4.3701934724119891</v>
      </c>
      <c r="E987" s="63">
        <f>'דוח 132'!G987</f>
        <v>0.61497865501750792</v>
      </c>
      <c r="F987" s="63">
        <f>'דוח 132'!F987</f>
        <v>0.602741926858129</v>
      </c>
      <c r="G987" s="63">
        <f>'דוח 132'!E987</f>
        <v>0</v>
      </c>
      <c r="H987" s="63">
        <f>'דוח 132'!D987</f>
        <v>0</v>
      </c>
      <c r="I987" s="63">
        <f>'דוח 132'!C987</f>
        <v>0</v>
      </c>
      <c r="J987" s="63">
        <f>'דוח 132'!B987</f>
        <v>0</v>
      </c>
      <c r="K987" s="63">
        <f>'דוח 132'!A987</f>
        <v>0</v>
      </c>
    </row>
    <row r="988" spans="1:11" x14ac:dyDescent="0.2">
      <c r="A988" s="63">
        <f>'דוח 132'!K988</f>
        <v>12497</v>
      </c>
      <c r="B988" s="63">
        <f>'דוח 132'!J988</f>
        <v>3012</v>
      </c>
      <c r="C988" s="63" t="str">
        <f>'דוח 132'!I988</f>
        <v>קונצרני לא סחיר ריבית משתנה (נע"מים)</v>
      </c>
      <c r="D988" s="63">
        <f>'דוח 132'!H988</f>
        <v>0</v>
      </c>
      <c r="E988" s="63">
        <f>'דוח 132'!G988</f>
        <v>0</v>
      </c>
      <c r="F988" s="63">
        <f>'דוח 132'!F988</f>
        <v>0</v>
      </c>
      <c r="G988" s="63">
        <f>'דוח 132'!E988</f>
        <v>0</v>
      </c>
      <c r="H988" s="63">
        <f>'דוח 132'!D988</f>
        <v>0</v>
      </c>
      <c r="I988" s="63">
        <f>'דוח 132'!C988</f>
        <v>0</v>
      </c>
      <c r="J988" s="63">
        <f>'דוח 132'!B988</f>
        <v>0</v>
      </c>
      <c r="K988" s="63">
        <f>'דוח 132'!A988</f>
        <v>0</v>
      </c>
    </row>
    <row r="989" spans="1:11" x14ac:dyDescent="0.2">
      <c r="A989" s="63">
        <f>'דוח 132'!K989</f>
        <v>15546</v>
      </c>
      <c r="B989" s="63">
        <f>'דוח 132'!J989</f>
        <v>3012</v>
      </c>
      <c r="C989" s="63" t="str">
        <f>'דוח 132'!I989</f>
        <v>הלוואה לא צמוד</v>
      </c>
      <c r="D989" s="63">
        <f>'דוח 132'!H989</f>
        <v>7.018988081701349</v>
      </c>
      <c r="E989" s="63">
        <f>'דוח 132'!G989</f>
        <v>1.36544898109546</v>
      </c>
      <c r="F989" s="63">
        <f>'דוח 132'!F989</f>
        <v>1.3623730351336198</v>
      </c>
      <c r="G989" s="63">
        <f>'דוח 132'!E989</f>
        <v>0</v>
      </c>
      <c r="H989" s="63">
        <f>'דוח 132'!D989</f>
        <v>0</v>
      </c>
      <c r="I989" s="63">
        <f>'דוח 132'!C989</f>
        <v>0</v>
      </c>
      <c r="J989" s="63">
        <f>'דוח 132'!B989</f>
        <v>0</v>
      </c>
      <c r="K989" s="63">
        <f>'דוח 132'!A989</f>
        <v>0</v>
      </c>
    </row>
    <row r="990" spans="1:11" x14ac:dyDescent="0.2">
      <c r="A990" s="63">
        <f>'דוח 132'!K990</f>
        <v>12481</v>
      </c>
      <c r="B990" s="63">
        <f>'דוח 132'!J990</f>
        <v>3012</v>
      </c>
      <c r="C990" s="63" t="str">
        <f>'דוח 132'!I990</f>
        <v>הלוואות לעמיתים.</v>
      </c>
      <c r="D990" s="63">
        <f>'דוח 132'!H990</f>
        <v>9.7422470199280992E-2</v>
      </c>
      <c r="E990" s="63">
        <f>'דוח 132'!G990</f>
        <v>1.7610013225879497</v>
      </c>
      <c r="F990" s="63">
        <f>'דוח 132'!F990</f>
        <v>1.7581901617772699</v>
      </c>
      <c r="G990" s="63">
        <f>'דוח 132'!E990</f>
        <v>0</v>
      </c>
      <c r="H990" s="63">
        <f>'דוח 132'!D990</f>
        <v>0</v>
      </c>
      <c r="I990" s="63">
        <f>'דוח 132'!C990</f>
        <v>0</v>
      </c>
      <c r="J990" s="63">
        <f>'דוח 132'!B990</f>
        <v>0</v>
      </c>
      <c r="K990" s="63">
        <f>'דוח 132'!A990</f>
        <v>0</v>
      </c>
    </row>
    <row r="991" spans="1:11" x14ac:dyDescent="0.2">
      <c r="A991" s="63">
        <f>'דוח 132'!K991</f>
        <v>13594</v>
      </c>
      <c r="B991" s="63">
        <f>'דוח 132'!J991</f>
        <v>3012</v>
      </c>
      <c r="C991" s="63" t="str">
        <f>'דוח 132'!I991</f>
        <v>מט"ח וצמוד מט"ח</v>
      </c>
      <c r="D991" s="63">
        <f>'דוח 132'!H991</f>
        <v>2.7900138306146203</v>
      </c>
      <c r="E991" s="63">
        <f>'דוח 132'!G991</f>
        <v>10.016990627444301</v>
      </c>
      <c r="F991" s="63">
        <f>'דוח 132'!F991</f>
        <v>9.9023876081605007</v>
      </c>
      <c r="G991" s="63">
        <f>'דוח 132'!E991</f>
        <v>0</v>
      </c>
      <c r="H991" s="63">
        <f>'דוח 132'!D991</f>
        <v>0</v>
      </c>
      <c r="I991" s="63">
        <f>'דוח 132'!C991</f>
        <v>0</v>
      </c>
      <c r="J991" s="63">
        <f>'דוח 132'!B991</f>
        <v>0</v>
      </c>
      <c r="K991" s="63">
        <f>'דוח 132'!A991</f>
        <v>0</v>
      </c>
    </row>
    <row r="992" spans="1:11" x14ac:dyDescent="0.2">
      <c r="A992" s="63">
        <f>'דוח 132'!K992</f>
        <v>15609</v>
      </c>
      <c r="B992" s="63">
        <f>'דוח 132'!J992</f>
        <v>3012</v>
      </c>
      <c r="C992" s="63" t="str">
        <f>'דוח 132'!I992</f>
        <v>אג"ח ממשלתי צמוד מט"ח סחיר (1022)</v>
      </c>
      <c r="D992" s="63">
        <f>'דוח 132'!H992</f>
        <v>0.70265067330876207</v>
      </c>
      <c r="E992" s="63">
        <f>'דוח 132'!G992</f>
        <v>1.3266808017518898</v>
      </c>
      <c r="F992" s="63">
        <f>'דוח 132'!F992</f>
        <v>1.3200770443540299</v>
      </c>
      <c r="G992" s="63">
        <f>'דוח 132'!E992</f>
        <v>0</v>
      </c>
      <c r="H992" s="63">
        <f>'דוח 132'!D992</f>
        <v>0</v>
      </c>
      <c r="I992" s="63">
        <f>'דוח 132'!C992</f>
        <v>0</v>
      </c>
      <c r="J992" s="63">
        <f>'דוח 132'!B992</f>
        <v>0</v>
      </c>
      <c r="K992" s="63">
        <f>'דוח 132'!A992</f>
        <v>0</v>
      </c>
    </row>
    <row r="993" spans="1:11" x14ac:dyDescent="0.2">
      <c r="A993" s="63">
        <f>'דוח 132'!K993</f>
        <v>11524</v>
      </c>
      <c r="B993" s="63">
        <f>'דוח 132'!J993</f>
        <v>3012</v>
      </c>
      <c r="C993" s="63" t="str">
        <f>'דוח 132'!I993</f>
        <v xml:space="preserve"> אג"ח קונצרני בחו"ל </v>
      </c>
      <c r="D993" s="63">
        <f>'דוח 132'!H993</f>
        <v>3.3263017789166902</v>
      </c>
      <c r="E993" s="63">
        <f>'דוח 132'!G993</f>
        <v>7.1976762027731391</v>
      </c>
      <c r="F993" s="63">
        <f>'דוח 132'!F993</f>
        <v>7.1150546168569297</v>
      </c>
      <c r="G993" s="63">
        <f>'דוח 132'!E993</f>
        <v>0</v>
      </c>
      <c r="H993" s="63">
        <f>'דוח 132'!D993</f>
        <v>0</v>
      </c>
      <c r="I993" s="63">
        <f>'דוח 132'!C993</f>
        <v>0</v>
      </c>
      <c r="J993" s="63">
        <f>'דוח 132'!B993</f>
        <v>0</v>
      </c>
      <c r="K993" s="63">
        <f>'דוח 132'!A993</f>
        <v>0</v>
      </c>
    </row>
    <row r="994" spans="1:11" x14ac:dyDescent="0.2">
      <c r="A994" s="63">
        <f>'דוח 132'!K994</f>
        <v>15745</v>
      </c>
      <c r="B994" s="63">
        <f>'דוח 132'!J994</f>
        <v>3012</v>
      </c>
      <c r="C994" s="63" t="str">
        <f>'דוח 132'!I994</f>
        <v>סה"כ קונצרני צמוד מט"ח</v>
      </c>
      <c r="D994" s="63">
        <f>'דוח 132'!H994</f>
        <v>4.8204002608914598</v>
      </c>
      <c r="E994" s="63">
        <f>'דוח 132'!G994</f>
        <v>0.47368098282346399</v>
      </c>
      <c r="F994" s="63">
        <f>'דוח 132'!F994</f>
        <v>0.475398602225092</v>
      </c>
      <c r="G994" s="63">
        <f>'דוח 132'!E994</f>
        <v>0</v>
      </c>
      <c r="H994" s="63">
        <f>'דוח 132'!D994</f>
        <v>0</v>
      </c>
      <c r="I994" s="63">
        <f>'דוח 132'!C994</f>
        <v>0</v>
      </c>
      <c r="J994" s="63">
        <f>'דוח 132'!B994</f>
        <v>0</v>
      </c>
      <c r="K994" s="63">
        <f>'דוח 132'!A994</f>
        <v>0</v>
      </c>
    </row>
    <row r="995" spans="1:11" x14ac:dyDescent="0.2">
      <c r="A995" s="63">
        <f>'דוח 132'!K995</f>
        <v>15545</v>
      </c>
      <c r="B995" s="63">
        <f>'דוח 132'!J995</f>
        <v>3012</v>
      </c>
      <c r="C995" s="63" t="str">
        <f>'דוח 132'!I995</f>
        <v>הלוואה צמוד מט"ח</v>
      </c>
      <c r="D995" s="63">
        <f>'דוח 132'!H995</f>
        <v>3.4830616087610196</v>
      </c>
      <c r="E995" s="63">
        <f>'דוח 132'!G995</f>
        <v>0.22236197692904697</v>
      </c>
      <c r="F995" s="63">
        <f>'דוח 132'!F995</f>
        <v>0.21297785305893299</v>
      </c>
      <c r="G995" s="63">
        <f>'דוח 132'!E995</f>
        <v>0</v>
      </c>
      <c r="H995" s="63">
        <f>'דוח 132'!D995</f>
        <v>0</v>
      </c>
      <c r="I995" s="63">
        <f>'דוח 132'!C995</f>
        <v>0</v>
      </c>
      <c r="J995" s="63">
        <f>'דוח 132'!B995</f>
        <v>0</v>
      </c>
      <c r="K995" s="63">
        <f>'דוח 132'!A995</f>
        <v>0</v>
      </c>
    </row>
    <row r="996" spans="1:11" x14ac:dyDescent="0.2">
      <c r="A996" s="63">
        <f>'דוח 132'!K996</f>
        <v>13595</v>
      </c>
      <c r="B996" s="63">
        <f>'דוח 132'!J996</f>
        <v>3012</v>
      </c>
      <c r="C996" s="63" t="str">
        <f>'דוח 132'!I996</f>
        <v>סה"כ מניות והמירים</v>
      </c>
      <c r="D996" s="63">
        <f>'דוח 132'!H996</f>
        <v>0</v>
      </c>
      <c r="E996" s="63">
        <f>'דוח 132'!G996</f>
        <v>31.945728173618601</v>
      </c>
      <c r="F996" s="63">
        <f>'דוח 132'!F996</f>
        <v>32.006220353892303</v>
      </c>
      <c r="G996" s="63">
        <f>'דוח 132'!E996</f>
        <v>0</v>
      </c>
      <c r="H996" s="63">
        <f>'דוח 132'!D996</f>
        <v>0</v>
      </c>
      <c r="I996" s="63">
        <f>'דוח 132'!C996</f>
        <v>0</v>
      </c>
      <c r="J996" s="63">
        <f>'דוח 132'!B996</f>
        <v>0</v>
      </c>
      <c r="K996" s="63">
        <f>'דוח 132'!A996</f>
        <v>0</v>
      </c>
    </row>
    <row r="997" spans="1:11" x14ac:dyDescent="0.2">
      <c r="A997" s="63">
        <f>'דוח 132'!K997</f>
        <v>15610</v>
      </c>
      <c r="B997" s="63">
        <f>'דוח 132'!J997</f>
        <v>3012</v>
      </c>
      <c r="C997" s="63" t="str">
        <f>'דוח 132'!I997</f>
        <v>נגזרים מתוך מניות והמירים</v>
      </c>
      <c r="D997" s="63">
        <f>'דוח 132'!H997</f>
        <v>0</v>
      </c>
      <c r="E997" s="63">
        <f>'דוח 132'!G997</f>
        <v>3.9093197321484201</v>
      </c>
      <c r="F997" s="63">
        <f>'דוח 132'!F997</f>
        <v>3.9262525685753</v>
      </c>
      <c r="G997" s="63">
        <f>'דוח 132'!E997</f>
        <v>0</v>
      </c>
      <c r="H997" s="63">
        <f>'דוח 132'!D997</f>
        <v>0</v>
      </c>
      <c r="I997" s="63">
        <f>'דוח 132'!C997</f>
        <v>0</v>
      </c>
      <c r="J997" s="63">
        <f>'דוח 132'!B997</f>
        <v>0</v>
      </c>
      <c r="K997" s="63">
        <f>'דוח 132'!A997</f>
        <v>0</v>
      </c>
    </row>
    <row r="998" spans="1:11" x14ac:dyDescent="0.2">
      <c r="A998" s="63">
        <f>'דוח 132'!K998</f>
        <v>15611</v>
      </c>
      <c r="B998" s="63">
        <f>'דוח 132'!J998</f>
        <v>3012</v>
      </c>
      <c r="C998" s="63" t="str">
        <f>'דוח 132'!I998</f>
        <v>מניות והמירים בארץ</v>
      </c>
      <c r="D998" s="63">
        <f>'דוח 132'!H998</f>
        <v>0</v>
      </c>
      <c r="E998" s="63">
        <f>'דוח 132'!G998</f>
        <v>13.4800209454196</v>
      </c>
      <c r="F998" s="63">
        <f>'דוח 132'!F998</f>
        <v>13.494980685298099</v>
      </c>
      <c r="G998" s="63">
        <f>'דוח 132'!E998</f>
        <v>0</v>
      </c>
      <c r="H998" s="63">
        <f>'דוח 132'!D998</f>
        <v>0</v>
      </c>
      <c r="I998" s="63">
        <f>'דוח 132'!C998</f>
        <v>0</v>
      </c>
      <c r="J998" s="63">
        <f>'דוח 132'!B998</f>
        <v>0</v>
      </c>
      <c r="K998" s="63">
        <f>'דוח 132'!A998</f>
        <v>0</v>
      </c>
    </row>
    <row r="999" spans="1:11" x14ac:dyDescent="0.2">
      <c r="A999" s="63">
        <f>'דוח 132'!K999</f>
        <v>15608</v>
      </c>
      <c r="B999" s="63">
        <f>'דוח 132'!J999</f>
        <v>3012</v>
      </c>
      <c r="C999" s="63" t="str">
        <f>'דוח 132'!I999</f>
        <v>מניות חו"ל</v>
      </c>
      <c r="D999" s="63">
        <f>'דוח 132'!H999</f>
        <v>0</v>
      </c>
      <c r="E999" s="63">
        <f>'דוח 132'!G999</f>
        <v>17.848002425441898</v>
      </c>
      <c r="F999" s="63">
        <f>'דוח 132'!F999</f>
        <v>17.896644502738098</v>
      </c>
      <c r="G999" s="63">
        <f>'דוח 132'!E999</f>
        <v>0</v>
      </c>
      <c r="H999" s="63">
        <f>'דוח 132'!D999</f>
        <v>0</v>
      </c>
      <c r="I999" s="63">
        <f>'דוח 132'!C999</f>
        <v>0</v>
      </c>
      <c r="J999" s="63">
        <f>'דוח 132'!B999</f>
        <v>0</v>
      </c>
      <c r="K999" s="63">
        <f>'דוח 132'!A999</f>
        <v>0</v>
      </c>
    </row>
    <row r="1000" spans="1:11" x14ac:dyDescent="0.2">
      <c r="A1000" s="63">
        <f>'דוח 132'!K1000</f>
        <v>15584</v>
      </c>
      <c r="B1000" s="63">
        <f>'דוח 132'!J1000</f>
        <v>3012</v>
      </c>
      <c r="C1000" s="63" t="str">
        <f>'דוח 132'!I1000</f>
        <v>נכסים אלטרנטיביים</v>
      </c>
      <c r="D1000" s="63">
        <f>'דוח 132'!H1000</f>
        <v>7.9687142401465599E-2</v>
      </c>
      <c r="E1000" s="63">
        <f>'דוח 132'!G1000</f>
        <v>5.0673756098359002</v>
      </c>
      <c r="F1000" s="63">
        <f>'דוח 132'!F1000</f>
        <v>4.9945811476311306</v>
      </c>
      <c r="G1000" s="63">
        <f>'דוח 132'!E1000</f>
        <v>0</v>
      </c>
      <c r="H1000" s="63">
        <f>'דוח 132'!D1000</f>
        <v>0</v>
      </c>
      <c r="I1000" s="63">
        <f>'דוח 132'!C1000</f>
        <v>0</v>
      </c>
      <c r="J1000" s="63">
        <f>'דוח 132'!B1000</f>
        <v>0</v>
      </c>
      <c r="K1000" s="63">
        <f>'דוח 132'!A1000</f>
        <v>0</v>
      </c>
    </row>
    <row r="1001" spans="1:11" x14ac:dyDescent="0.2">
      <c r="A1001" s="63">
        <f>'דוח 132'!K1001</f>
        <v>17728</v>
      </c>
      <c r="B1001" s="63">
        <f>'דוח 132'!J1001</f>
        <v>3012</v>
      </c>
      <c r="C1001" s="63" t="str">
        <f>'דוח 132'!I1001</f>
        <v>נכסי נדל"ן</v>
      </c>
      <c r="D1001" s="63">
        <f>'דוח 132'!H1001</f>
        <v>0</v>
      </c>
      <c r="E1001" s="63">
        <f>'דוח 132'!G1001</f>
        <v>1.9199856721626998</v>
      </c>
      <c r="F1001" s="63">
        <f>'דוח 132'!F1001</f>
        <v>1.9088858208673098</v>
      </c>
      <c r="G1001" s="63">
        <f>'דוח 132'!E1001</f>
        <v>0</v>
      </c>
      <c r="H1001" s="63">
        <f>'דוח 132'!D1001</f>
        <v>0</v>
      </c>
      <c r="I1001" s="63">
        <f>'דוח 132'!C1001</f>
        <v>0</v>
      </c>
      <c r="J1001" s="63">
        <f>'דוח 132'!B1001</f>
        <v>0</v>
      </c>
      <c r="K1001" s="63">
        <f>'דוח 132'!A1001</f>
        <v>0</v>
      </c>
    </row>
    <row r="1002" spans="1:11" x14ac:dyDescent="0.2">
      <c r="A1002" s="63">
        <f>'דוח 132'!K1002</f>
        <v>15624</v>
      </c>
      <c r="B1002" s="63">
        <f>'דוח 132'!J1002</f>
        <v>3012</v>
      </c>
      <c r="C1002" s="63" t="str">
        <f>'דוח 132'!I1002</f>
        <v>נגזרים מתוך חשיפת מט"ח</v>
      </c>
      <c r="D1002" s="63">
        <f>'דוח 132'!H1002</f>
        <v>0</v>
      </c>
      <c r="E1002" s="63">
        <f>'דוח 132'!G1002</f>
        <v>-11.850637431256798</v>
      </c>
      <c r="F1002" s="63">
        <f>'דוח 132'!F1002</f>
        <v>-11.7806804251155</v>
      </c>
      <c r="G1002" s="63">
        <f>'דוח 132'!E1002</f>
        <v>0</v>
      </c>
      <c r="H1002" s="63">
        <f>'דוח 132'!D1002</f>
        <v>0</v>
      </c>
      <c r="I1002" s="63">
        <f>'דוח 132'!C1002</f>
        <v>0</v>
      </c>
      <c r="J1002" s="63">
        <f>'דוח 132'!B1002</f>
        <v>0</v>
      </c>
      <c r="K1002" s="63">
        <f>'דוח 132'!A1002</f>
        <v>0</v>
      </c>
    </row>
    <row r="1003" spans="1:11" x14ac:dyDescent="0.2">
      <c r="A1003" s="63">
        <f>'דוח 132'!K1003</f>
        <v>15644</v>
      </c>
      <c r="B1003" s="63">
        <f>'דוח 132'!J1003</f>
        <v>3012</v>
      </c>
      <c r="C1003" s="63" t="str">
        <f>'דוח 132'!I1003</f>
        <v>סה"כ נזילות</v>
      </c>
      <c r="D1003" s="63">
        <f>'דוח 132'!H1003</f>
        <v>2.67408188521247E-2</v>
      </c>
      <c r="E1003" s="63">
        <f>'דוח 132'!G1003</f>
        <v>3.1065825180084001</v>
      </c>
      <c r="F1003" s="63">
        <f>'דוח 132'!F1003</f>
        <v>3.3734683111146699</v>
      </c>
      <c r="G1003" s="63">
        <f>'דוח 132'!E1003</f>
        <v>0</v>
      </c>
      <c r="H1003" s="63">
        <f>'דוח 132'!D1003</f>
        <v>0</v>
      </c>
      <c r="I1003" s="63">
        <f>'דוח 132'!C1003</f>
        <v>0</v>
      </c>
      <c r="J1003" s="63">
        <f>'דוח 132'!B1003</f>
        <v>0</v>
      </c>
      <c r="K1003" s="63">
        <f>'דוח 132'!A1003</f>
        <v>0</v>
      </c>
    </row>
    <row r="1004" spans="1:11" x14ac:dyDescent="0.2">
      <c r="A1004" s="63">
        <f>'דוח 132'!K1004</f>
        <v>15704</v>
      </c>
      <c r="B1004" s="63">
        <f>'דוח 132'!J1004</f>
        <v>3012</v>
      </c>
      <c r="C1004" s="63" t="str">
        <f>'דוח 132'!I1004</f>
        <v xml:space="preserve">סה"כ קונצרני והלוואות </v>
      </c>
      <c r="D1004" s="63">
        <f>'דוח 132'!H1004</f>
        <v>3.9312432271893099</v>
      </c>
      <c r="E1004" s="63">
        <f>'דוח 132'!G1004</f>
        <v>29.949545268776497</v>
      </c>
      <c r="F1004" s="63">
        <f>'דוח 132'!F1004</f>
        <v>29.745317234082698</v>
      </c>
      <c r="G1004" s="63">
        <f>'דוח 132'!E1004</f>
        <v>0</v>
      </c>
      <c r="H1004" s="63">
        <f>'דוח 132'!D1004</f>
        <v>0</v>
      </c>
      <c r="I1004" s="63">
        <f>'דוח 132'!C1004</f>
        <v>0</v>
      </c>
      <c r="J1004" s="63">
        <f>'דוח 132'!B1004</f>
        <v>0</v>
      </c>
      <c r="K1004" s="63">
        <f>'דוח 132'!A1004</f>
        <v>0</v>
      </c>
    </row>
    <row r="1005" spans="1:11" x14ac:dyDescent="0.2">
      <c r="A1005" s="63">
        <f>'דוח 132'!K1005</f>
        <v>15749</v>
      </c>
      <c r="B1005" s="63">
        <f>'דוח 132'!J1005</f>
        <v>3012</v>
      </c>
      <c r="C1005" s="63" t="str">
        <f>'דוח 132'!I1005</f>
        <v>סה"כ לא סחירים</v>
      </c>
      <c r="D1005" s="63">
        <f>'דוח 132'!H1005</f>
        <v>2.5610810057744899</v>
      </c>
      <c r="E1005" s="63">
        <f>'דוח 132'!G1005</f>
        <v>18.053663315719703</v>
      </c>
      <c r="F1005" s="63">
        <f>'דוח 132'!F1005</f>
        <v>17.878467932223703</v>
      </c>
      <c r="G1005" s="63">
        <f>'דוח 132'!E1005</f>
        <v>0</v>
      </c>
      <c r="H1005" s="63">
        <f>'דוח 132'!D1005</f>
        <v>0</v>
      </c>
      <c r="I1005" s="63">
        <f>'דוח 132'!C1005</f>
        <v>0</v>
      </c>
      <c r="J1005" s="63">
        <f>'דוח 132'!B1005</f>
        <v>0</v>
      </c>
      <c r="K1005" s="63">
        <f>'דוח 132'!A1005</f>
        <v>0</v>
      </c>
    </row>
    <row r="1006" spans="1:11" x14ac:dyDescent="0.2">
      <c r="A1006" s="63">
        <f>'דוח 132'!K1006</f>
        <v>11258</v>
      </c>
      <c r="B1006" s="63">
        <f>'דוח 132'!J1006</f>
        <v>3012</v>
      </c>
      <c r="C1006" s="63" t="str">
        <f>'דוח 132'!I1006</f>
        <v>כל נכסי הקופה</v>
      </c>
      <c r="D1006" s="63">
        <f>'דוח 132'!H1006</f>
        <v>2.4711223380457299</v>
      </c>
      <c r="E1006" s="63">
        <f>'דוח 132'!G1006</f>
        <v>103.94925245771699</v>
      </c>
      <c r="F1006" s="63">
        <f>'דוח 132'!F1006</f>
        <v>103.94308247285001</v>
      </c>
      <c r="G1006" s="63">
        <f>'דוח 132'!E1006</f>
        <v>0</v>
      </c>
      <c r="H1006" s="63">
        <f>'דוח 132'!D1006</f>
        <v>0</v>
      </c>
      <c r="I1006" s="63">
        <f>'דוח 132'!C1006</f>
        <v>0</v>
      </c>
      <c r="J1006" s="63">
        <f>'דוח 132'!B1006</f>
        <v>0</v>
      </c>
      <c r="K1006" s="63">
        <f>'דוח 132'!A1006</f>
        <v>0</v>
      </c>
    </row>
    <row r="1007" spans="1:11" x14ac:dyDescent="0.2">
      <c r="A1007" s="63">
        <f>'דוח 132'!K1007</f>
        <v>15705</v>
      </c>
      <c r="B1007" s="63">
        <f>'דוח 132'!J1007</f>
        <v>3012</v>
      </c>
      <c r="C1007" s="63" t="str">
        <f>'דוח 132'!I1007</f>
        <v>סה"כ ממשלתי</v>
      </c>
      <c r="D1007" s="63">
        <f>'דוח 132'!H1007</f>
        <v>4.2866470447534892</v>
      </c>
      <c r="E1007" s="63">
        <f>'דוח 132'!G1007</f>
        <v>30.020777179526899</v>
      </c>
      <c r="F1007" s="63">
        <f>'דוח 132'!F1007</f>
        <v>29.977850956150998</v>
      </c>
      <c r="G1007" s="63">
        <f>'דוח 132'!E1007</f>
        <v>0</v>
      </c>
      <c r="H1007" s="63">
        <f>'דוח 132'!D1007</f>
        <v>0</v>
      </c>
      <c r="I1007" s="63">
        <f>'דוח 132'!C1007</f>
        <v>0</v>
      </c>
      <c r="J1007" s="63">
        <f>'דוח 132'!B1007</f>
        <v>0</v>
      </c>
      <c r="K1007" s="63">
        <f>'דוח 132'!A1007</f>
        <v>0</v>
      </c>
    </row>
    <row r="1008" spans="1:11" x14ac:dyDescent="0.2">
      <c r="A1008" s="63">
        <f>'דוח 132'!K1008</f>
        <v>16144</v>
      </c>
      <c r="B1008" s="63">
        <f>'דוח 132'!J1008</f>
        <v>3012</v>
      </c>
      <c r="C1008" s="63" t="str">
        <f>'דוח 132'!I1008</f>
        <v>סך חשיפת מט"ח</v>
      </c>
      <c r="D1008" s="63">
        <f>'דוח 132'!H1008</f>
        <v>0.92645324053660605</v>
      </c>
      <c r="E1008" s="63">
        <f>'דוח 132'!G1008</f>
        <v>17.334025940949299</v>
      </c>
      <c r="F1008" s="63">
        <f>'דוח 132'!F1008</f>
        <v>17.280127050020301</v>
      </c>
      <c r="G1008" s="63">
        <f>'דוח 132'!E1008</f>
        <v>0</v>
      </c>
      <c r="H1008" s="63">
        <f>'דוח 132'!D1008</f>
        <v>0</v>
      </c>
      <c r="I1008" s="63">
        <f>'דוח 132'!C1008</f>
        <v>0</v>
      </c>
      <c r="J1008" s="63">
        <f>'דוח 132'!B1008</f>
        <v>0</v>
      </c>
      <c r="K1008" s="63">
        <f>'דוח 132'!A1008</f>
        <v>0</v>
      </c>
    </row>
    <row r="1009" spans="1:11" x14ac:dyDescent="0.2">
      <c r="A1009" s="63">
        <f>'דוח 132'!K1009</f>
        <v>12755</v>
      </c>
      <c r="B1009" s="63">
        <f>'דוח 132'!J1009</f>
        <v>3012</v>
      </c>
      <c r="C1009" s="63" t="str">
        <f>'דוח 132'!I1009</f>
        <v xml:space="preserve">נזילות מט"ח </v>
      </c>
      <c r="D1009" s="63">
        <f>'דוח 132'!H1009</f>
        <v>0</v>
      </c>
      <c r="E1009" s="63">
        <f>'דוח 132'!G1009</f>
        <v>0.79659066316677696</v>
      </c>
      <c r="F1009" s="63">
        <f>'דוח 132'!F1009</f>
        <v>0.77887949166550796</v>
      </c>
      <c r="G1009" s="63">
        <f>'דוח 132'!E1009</f>
        <v>0</v>
      </c>
      <c r="H1009" s="63">
        <f>'דוח 132'!D1009</f>
        <v>0</v>
      </c>
      <c r="I1009" s="63">
        <f>'דוח 132'!C1009</f>
        <v>0</v>
      </c>
      <c r="J1009" s="63">
        <f>'דוח 132'!B1009</f>
        <v>0</v>
      </c>
      <c r="K1009" s="63">
        <f>'דוח 132'!A1009</f>
        <v>0</v>
      </c>
    </row>
    <row r="1010" spans="1:11" x14ac:dyDescent="0.2">
      <c r="A1010" s="63">
        <f>'דוח 132'!K1010</f>
        <v>12359</v>
      </c>
      <c r="B1010" s="63">
        <f>'דוח 132'!J1010</f>
        <v>3012</v>
      </c>
      <c r="C1010" s="63" t="str">
        <f>'דוח 132'!I1010</f>
        <v xml:space="preserve">קונצרני לא סחיר צמוד מדד </v>
      </c>
      <c r="D1010" s="63">
        <f>'דוח 132'!H1010</f>
        <v>2.7027764299077104</v>
      </c>
      <c r="E1010" s="63">
        <f>'דוח 132'!G1010</f>
        <v>0.76891350799425406</v>
      </c>
      <c r="F1010" s="63">
        <f>'דוח 132'!F1010</f>
        <v>0.7622986258121881</v>
      </c>
      <c r="G1010" s="63">
        <f>'דוח 132'!E1010</f>
        <v>0</v>
      </c>
      <c r="H1010" s="63">
        <f>'דוח 132'!D1010</f>
        <v>0</v>
      </c>
      <c r="I1010" s="63">
        <f>'דוח 132'!C1010</f>
        <v>0</v>
      </c>
      <c r="J1010" s="63">
        <f>'דוח 132'!B1010</f>
        <v>0</v>
      </c>
      <c r="K1010" s="63">
        <f>'דוח 132'!A1010</f>
        <v>0</v>
      </c>
    </row>
    <row r="1011" spans="1:11" x14ac:dyDescent="0.2">
      <c r="A1011" s="63">
        <f>'דוח 132'!K1011</f>
        <v>0</v>
      </c>
      <c r="B1011" s="63">
        <f>'דוח 132'!J1011</f>
        <v>0</v>
      </c>
      <c r="C1011" s="63">
        <f>'דוח 132'!I1011</f>
        <v>0</v>
      </c>
      <c r="D1011" s="63">
        <f>'דוח 132'!H1011</f>
        <v>0</v>
      </c>
      <c r="E1011" s="63">
        <f>'דוח 132'!G1011</f>
        <v>0</v>
      </c>
      <c r="F1011" s="63">
        <f>'דוח 132'!F1011</f>
        <v>0</v>
      </c>
      <c r="G1011" s="63">
        <f>'דוח 132'!E1011</f>
        <v>0</v>
      </c>
      <c r="H1011" s="63">
        <f>'דוח 132'!D1011</f>
        <v>0</v>
      </c>
      <c r="I1011" s="63">
        <f>'דוח 132'!C1011</f>
        <v>0</v>
      </c>
      <c r="J1011" s="63">
        <f>'דוח 132'!B1011</f>
        <v>0</v>
      </c>
      <c r="K1011" s="63">
        <f>'דוח 132'!A1011</f>
        <v>0</v>
      </c>
    </row>
    <row r="1012" spans="1:11" x14ac:dyDescent="0.2">
      <c r="A1012" s="63" t="str">
        <f>'דוח 132'!K1012</f>
        <v>קוד קבוצה</v>
      </c>
      <c r="B1012" s="63" t="str">
        <f>'דוח 132'!J1012</f>
        <v>קוד קופה</v>
      </c>
      <c r="C1012" s="63">
        <f>'דוח 132'!I1012</f>
        <v>0</v>
      </c>
      <c r="D1012" s="63" t="str">
        <f>'דוח 132'!H1012</f>
        <v>3038  העל ללא עמיתי הביניים</v>
      </c>
      <c r="E1012" s="63">
        <f>'דוח 132'!G1012</f>
        <v>0</v>
      </c>
      <c r="F1012" s="63">
        <f>'דוח 132'!F1012</f>
        <v>0</v>
      </c>
      <c r="G1012" s="63">
        <f>'דוח 132'!E1012</f>
        <v>0</v>
      </c>
      <c r="H1012" s="63">
        <f>'דוח 132'!D1012</f>
        <v>0</v>
      </c>
      <c r="I1012" s="63">
        <f>'דוח 132'!C1012</f>
        <v>0</v>
      </c>
      <c r="J1012" s="63">
        <f>'דוח 132'!B1012</f>
        <v>0</v>
      </c>
      <c r="K1012" s="63">
        <f>'דוח 132'!A1012</f>
        <v>0</v>
      </c>
    </row>
    <row r="1013" spans="1:11" x14ac:dyDescent="0.2">
      <c r="A1013" s="63">
        <f>'דוח 132'!K1013</f>
        <v>0</v>
      </c>
      <c r="B1013" s="63">
        <f>'דוח 132'!J1013</f>
        <v>0</v>
      </c>
      <c r="C1013" s="63">
        <f>'דוח 132'!I1013</f>
        <v>0</v>
      </c>
      <c r="D1013" s="63">
        <f>'דוח 132'!H1013</f>
        <v>0</v>
      </c>
      <c r="E1013" s="63">
        <f>'דוח 132'!G1013</f>
        <v>0</v>
      </c>
      <c r="F1013" s="63" t="str">
        <f>'דוח 132'!F1013</f>
        <v>שווי קופה באשח  13,162,504.6</v>
      </c>
      <c r="G1013" s="63">
        <f>'דוח 132'!E1013</f>
        <v>0</v>
      </c>
      <c r="H1013" s="63">
        <f>'דוח 132'!D1013</f>
        <v>0</v>
      </c>
      <c r="I1013" s="63">
        <f>'דוח 132'!C1013</f>
        <v>0</v>
      </c>
      <c r="J1013" s="63">
        <f>'דוח 132'!B1013</f>
        <v>0</v>
      </c>
      <c r="K1013" s="63">
        <f>'דוח 132'!A1013</f>
        <v>0</v>
      </c>
    </row>
    <row r="1014" spans="1:11" x14ac:dyDescent="0.2">
      <c r="A1014" s="63">
        <f>'דוח 132'!K1014</f>
        <v>0</v>
      </c>
      <c r="B1014" s="63">
        <f>'דוח 132'!J1014</f>
        <v>0</v>
      </c>
      <c r="C1014" s="63" t="str">
        <f>'דוח 132'!I1014</f>
        <v>תאור קבוצה</v>
      </c>
      <c r="D1014" s="63" t="str">
        <f>'דוח 132'!H1014</f>
        <v>מח"מ</v>
      </c>
      <c r="E1014" s="63" t="str">
        <f>'דוח 132'!G1014</f>
        <v>חשיפה</v>
      </c>
      <c r="F1014" s="63" t="str">
        <f>'דוח 132'!F1014</f>
        <v>חשיפה</v>
      </c>
      <c r="G1014" s="63">
        <f>'דוח 132'!E1014</f>
        <v>0</v>
      </c>
      <c r="H1014" s="63" t="str">
        <f>'דוח 132'!D1014</f>
        <v>חשיפה</v>
      </c>
      <c r="I1014" s="63">
        <f>'דוח 132'!C1014</f>
        <v>0</v>
      </c>
      <c r="J1014" s="63" t="str">
        <f>'דוח 132'!B1014</f>
        <v>מח"מ</v>
      </c>
      <c r="K1014" s="63">
        <f>'דוח 132'!A1014</f>
        <v>0</v>
      </c>
    </row>
    <row r="1015" spans="1:11" x14ac:dyDescent="0.2">
      <c r="A1015" s="63">
        <f>'דוח 132'!K1015</f>
        <v>0</v>
      </c>
      <c r="B1015" s="63">
        <f>'דוח 132'!J1015</f>
        <v>0</v>
      </c>
      <c r="C1015" s="63">
        <f>'דוח 132'!I1015</f>
        <v>0</v>
      </c>
      <c r="D1015" s="63">
        <f>'דוח 132'!H1015</f>
        <v>0</v>
      </c>
      <c r="E1015" s="63" t="str">
        <f>'דוח 132'!G1015</f>
        <v>30/12/18</v>
      </c>
      <c r="F1015" s="63" t="str">
        <f>'דוח 132'!F1015</f>
        <v>31/12/18</v>
      </c>
      <c r="G1015" s="63" t="str">
        <f>'דוח 132'!E1015</f>
        <v>מינ'</v>
      </c>
      <c r="H1015" s="63" t="str">
        <f>'דוח 132'!D1015</f>
        <v>מקס'</v>
      </c>
      <c r="I1015" s="63" t="str">
        <f>'דוח 132'!C1015</f>
        <v>מינ'</v>
      </c>
      <c r="J1015" s="63" t="str">
        <f>'דוח 132'!B1015</f>
        <v>מקס'</v>
      </c>
      <c r="K1015" s="63">
        <f>'דוח 132'!A1015</f>
        <v>0</v>
      </c>
    </row>
    <row r="1016" spans="1:11" x14ac:dyDescent="0.2">
      <c r="A1016" s="63">
        <f>'דוח 132'!K1016</f>
        <v>13591</v>
      </c>
      <c r="B1016" s="63">
        <f>'דוח 132'!J1016</f>
        <v>3038</v>
      </c>
      <c r="C1016" s="63" t="str">
        <f>'דוח 132'!I1016</f>
        <v xml:space="preserve">צמוד מדד (כולל מיועדות) </v>
      </c>
      <c r="D1016" s="63">
        <f>'דוח 132'!H1016</f>
        <v>7.6475793447541793</v>
      </c>
      <c r="E1016" s="63">
        <f>'דוח 132'!G1016</f>
        <v>69.498172964927605</v>
      </c>
      <c r="F1016" s="63">
        <f>'דוח 132'!F1016</f>
        <v>69.273141569965006</v>
      </c>
      <c r="G1016" s="63">
        <f>'דוח 132'!E1016</f>
        <v>0</v>
      </c>
      <c r="H1016" s="63">
        <f>'דוח 132'!D1016</f>
        <v>0</v>
      </c>
      <c r="I1016" s="63">
        <f>'דוח 132'!C1016</f>
        <v>7</v>
      </c>
      <c r="J1016" s="63">
        <f>'דוח 132'!B1016</f>
        <v>9</v>
      </c>
      <c r="K1016" s="63">
        <f>'דוח 132'!A1016</f>
        <v>0</v>
      </c>
    </row>
    <row r="1017" spans="1:11" x14ac:dyDescent="0.2">
      <c r="A1017" s="63">
        <f>'דוח 132'!K1017</f>
        <v>19967</v>
      </c>
      <c r="B1017" s="63">
        <f>'דוח 132'!J1017</f>
        <v>3038</v>
      </c>
      <c r="C1017" s="63" t="str">
        <f>'דוח 132'!I1017</f>
        <v>צמוד מדד ללא מיועדות</v>
      </c>
      <c r="D1017" s="63">
        <f>'דוח 132'!H1017</f>
        <v>7.4992662754212596</v>
      </c>
      <c r="E1017" s="63">
        <f>'דוח 132'!G1017</f>
        <v>32.010349420364193</v>
      </c>
      <c r="F1017" s="63">
        <f>'דוח 132'!F1017</f>
        <v>31.802687511677799</v>
      </c>
      <c r="G1017" s="63">
        <f>'דוח 132'!E1017</f>
        <v>0</v>
      </c>
      <c r="H1017" s="63">
        <f>'דוח 132'!D1017</f>
        <v>0</v>
      </c>
      <c r="I1017" s="63">
        <f>'דוח 132'!C1017</f>
        <v>0</v>
      </c>
      <c r="J1017" s="63">
        <f>'דוח 132'!B1017</f>
        <v>0</v>
      </c>
      <c r="K1017" s="63">
        <f>'דוח 132'!A1017</f>
        <v>0</v>
      </c>
    </row>
    <row r="1018" spans="1:11" x14ac:dyDescent="0.2">
      <c r="A1018" s="63">
        <f>'דוח 132'!K1018</f>
        <v>15744</v>
      </c>
      <c r="B1018" s="63">
        <f>'דוח 132'!J1018</f>
        <v>3038</v>
      </c>
      <c r="C1018" s="63" t="str">
        <f>'דוח 132'!I1018</f>
        <v xml:space="preserve">סה"כ ממשלתי צמוד מדד כולל מיועדות </v>
      </c>
      <c r="D1018" s="63">
        <f>'דוח 132'!H1018</f>
        <v>8.9551846655273284</v>
      </c>
      <c r="E1018" s="63">
        <f>'דוח 132'!G1018</f>
        <v>52.348557024902199</v>
      </c>
      <c r="F1018" s="63">
        <f>'דוח 132'!F1018</f>
        <v>52.3004650915586</v>
      </c>
      <c r="G1018" s="63">
        <f>'דוח 132'!E1018</f>
        <v>0</v>
      </c>
      <c r="H1018" s="63">
        <f>'דוח 132'!D1018</f>
        <v>0</v>
      </c>
      <c r="I1018" s="63">
        <f>'דוח 132'!C1018</f>
        <v>0</v>
      </c>
      <c r="J1018" s="63">
        <f>'דוח 132'!B1018</f>
        <v>0</v>
      </c>
      <c r="K1018" s="63">
        <f>'דוח 132'!A1018</f>
        <v>0</v>
      </c>
    </row>
    <row r="1019" spans="1:11" x14ac:dyDescent="0.2">
      <c r="A1019" s="63">
        <f>'דוח 132'!K1019</f>
        <v>13462</v>
      </c>
      <c r="B1019" s="63">
        <f>'דוח 132'!J1019</f>
        <v>3038</v>
      </c>
      <c r="C1019" s="63" t="str">
        <f>'דוח 132'!I1019</f>
        <v xml:space="preserve">קונצרני סחיר צמוד מדד </v>
      </c>
      <c r="D1019" s="63">
        <f>'דוח 132'!H1019</f>
        <v>3.2295183806077299</v>
      </c>
      <c r="E1019" s="63">
        <f>'דוח 132'!G1019</f>
        <v>12.463837532209901</v>
      </c>
      <c r="F1019" s="63">
        <f>'דוח 132'!F1019</f>
        <v>12.4330214817127</v>
      </c>
      <c r="G1019" s="63">
        <f>'דוח 132'!E1019</f>
        <v>0</v>
      </c>
      <c r="H1019" s="63">
        <f>'דוח 132'!D1019</f>
        <v>0</v>
      </c>
      <c r="I1019" s="63">
        <f>'דוח 132'!C1019</f>
        <v>0</v>
      </c>
      <c r="J1019" s="63">
        <f>'דוח 132'!B1019</f>
        <v>0</v>
      </c>
      <c r="K1019" s="63">
        <f>'דוח 132'!A1019</f>
        <v>0</v>
      </c>
    </row>
    <row r="1020" spans="1:11" x14ac:dyDescent="0.2">
      <c r="A1020" s="63">
        <f>'דוח 132'!K1020</f>
        <v>15544</v>
      </c>
      <c r="B1020" s="63">
        <f>'דוח 132'!J1020</f>
        <v>3038</v>
      </c>
      <c r="C1020" s="63" t="str">
        <f>'דוח 132'!I1020</f>
        <v>הלוואה צמוד מדד</v>
      </c>
      <c r="D1020" s="63">
        <f>'דוח 132'!H1020</f>
        <v>5.0017640345516998</v>
      </c>
      <c r="E1020" s="63">
        <f>'דוח 132'!G1020</f>
        <v>2.4862250817151597</v>
      </c>
      <c r="F1020" s="63">
        <f>'דוח 132'!F1020</f>
        <v>2.48453377298594</v>
      </c>
      <c r="G1020" s="63">
        <f>'דוח 132'!E1020</f>
        <v>0</v>
      </c>
      <c r="H1020" s="63">
        <f>'דוח 132'!D1020</f>
        <v>0</v>
      </c>
      <c r="I1020" s="63">
        <f>'דוח 132'!C1020</f>
        <v>0</v>
      </c>
      <c r="J1020" s="63">
        <f>'דוח 132'!B1020</f>
        <v>0</v>
      </c>
      <c r="K1020" s="63">
        <f>'דוח 132'!A1020</f>
        <v>0</v>
      </c>
    </row>
    <row r="1021" spans="1:11" x14ac:dyDescent="0.2">
      <c r="A1021" s="63">
        <f>'דוח 132'!K1021</f>
        <v>12978</v>
      </c>
      <c r="B1021" s="63">
        <f>'דוח 132'!J1021</f>
        <v>3038</v>
      </c>
      <c r="C1021" s="63" t="str">
        <f>'דוח 132'!I1021</f>
        <v xml:space="preserve">פקדונות לא סחירים </v>
      </c>
      <c r="D1021" s="63">
        <f>'דוח 132'!H1021</f>
        <v>4.6000000000000005</v>
      </c>
      <c r="E1021" s="63">
        <f>'דוח 132'!G1021</f>
        <v>0.19310202241329702</v>
      </c>
      <c r="F1021" s="63">
        <f>'דוח 132'!F1021</f>
        <v>0.193682059608074</v>
      </c>
      <c r="G1021" s="63">
        <f>'דוח 132'!E1021</f>
        <v>0</v>
      </c>
      <c r="H1021" s="63">
        <f>'דוח 132'!D1021</f>
        <v>0</v>
      </c>
      <c r="I1021" s="63">
        <f>'דוח 132'!C1021</f>
        <v>0</v>
      </c>
      <c r="J1021" s="63">
        <f>'דוח 132'!B1021</f>
        <v>0</v>
      </c>
      <c r="K1021" s="63">
        <f>'דוח 132'!A1021</f>
        <v>0</v>
      </c>
    </row>
    <row r="1022" spans="1:11" x14ac:dyDescent="0.2">
      <c r="A1022" s="63">
        <f>'דוח 132'!K1022</f>
        <v>17726</v>
      </c>
      <c r="B1022" s="63">
        <f>'דוח 132'!J1022</f>
        <v>3038</v>
      </c>
      <c r="C1022" s="63" t="str">
        <f>'דוח 132'!I1022</f>
        <v>לא צמוד כולל נזילות</v>
      </c>
      <c r="D1022" s="63">
        <f>'דוח 132'!H1022</f>
        <v>4.6133420420505491</v>
      </c>
      <c r="E1022" s="63">
        <f>'דוח 132'!G1022</f>
        <v>9.0724125335020407</v>
      </c>
      <c r="F1022" s="63">
        <f>'דוח 132'!F1022</f>
        <v>9.31869613549385</v>
      </c>
      <c r="G1022" s="63">
        <f>'דוח 132'!E1022</f>
        <v>0</v>
      </c>
      <c r="H1022" s="63">
        <f>'דוח 132'!D1022</f>
        <v>0</v>
      </c>
      <c r="I1022" s="63">
        <f>'דוח 132'!C1022</f>
        <v>4</v>
      </c>
      <c r="J1022" s="63">
        <f>'דוח 132'!B1022</f>
        <v>7</v>
      </c>
      <c r="K1022" s="63">
        <f>'דוח 132'!A1022</f>
        <v>0</v>
      </c>
    </row>
    <row r="1023" spans="1:11" x14ac:dyDescent="0.2">
      <c r="A1023" s="63">
        <f>'דוח 132'!K1023</f>
        <v>17727</v>
      </c>
      <c r="B1023" s="63">
        <f>'דוח 132'!J1023</f>
        <v>3038</v>
      </c>
      <c r="C1023" s="63" t="str">
        <f>'דוח 132'!I1023</f>
        <v>עו"ש ש"ח</v>
      </c>
      <c r="D1023" s="63">
        <f>'דוח 132'!H1023</f>
        <v>0</v>
      </c>
      <c r="E1023" s="63">
        <f>'דוח 132'!G1023</f>
        <v>3.4810730490251998</v>
      </c>
      <c r="F1023" s="63">
        <f>'דוח 132'!F1023</f>
        <v>3.7359570775154101</v>
      </c>
      <c r="G1023" s="63">
        <f>'דוח 132'!E1023</f>
        <v>0</v>
      </c>
      <c r="H1023" s="63">
        <f>'דוח 132'!D1023</f>
        <v>0</v>
      </c>
      <c r="I1023" s="63">
        <f>'דוח 132'!C1023</f>
        <v>0</v>
      </c>
      <c r="J1023" s="63">
        <f>'דוח 132'!B1023</f>
        <v>0</v>
      </c>
      <c r="K1023" s="63">
        <f>'דוח 132'!A1023</f>
        <v>0</v>
      </c>
    </row>
    <row r="1024" spans="1:11" x14ac:dyDescent="0.2">
      <c r="A1024" s="63">
        <f>'דוח 132'!K1024</f>
        <v>13592</v>
      </c>
      <c r="B1024" s="63">
        <f>'דוח 132'!J1024</f>
        <v>3038</v>
      </c>
      <c r="C1024" s="63" t="str">
        <f>'דוח 132'!I1024</f>
        <v xml:space="preserve">לא צמוד - לא כולל נזילות </v>
      </c>
      <c r="D1024" s="63">
        <f>'דוח 132'!H1024</f>
        <v>7.7005807028593196</v>
      </c>
      <c r="E1024" s="63">
        <f>'דוח 132'!G1024</f>
        <v>5.5913394844768396</v>
      </c>
      <c r="F1024" s="63">
        <f>'דוח 132'!F1024</f>
        <v>5.5827390579784399</v>
      </c>
      <c r="G1024" s="63">
        <f>'דוח 132'!E1024</f>
        <v>0</v>
      </c>
      <c r="H1024" s="63">
        <f>'דוח 132'!D1024</f>
        <v>0</v>
      </c>
      <c r="I1024" s="63">
        <f>'דוח 132'!C1024</f>
        <v>0</v>
      </c>
      <c r="J1024" s="63">
        <f>'דוח 132'!B1024</f>
        <v>0</v>
      </c>
      <c r="K1024" s="63">
        <f>'דוח 132'!A1024</f>
        <v>0</v>
      </c>
    </row>
    <row r="1025" spans="1:11" x14ac:dyDescent="0.2">
      <c r="A1025" s="63">
        <f>'דוח 132'!K1025</f>
        <v>11566</v>
      </c>
      <c r="B1025" s="63">
        <f>'דוח 132'!J1025</f>
        <v>3038</v>
      </c>
      <c r="C1025" s="63" t="str">
        <f>'דוח 132'!I1025</f>
        <v>מק"מ</v>
      </c>
      <c r="D1025" s="63">
        <f>'דוח 132'!H1025</f>
        <v>0.43303088920521099</v>
      </c>
      <c r="E1025" s="63">
        <f>'דוח 132'!G1025</f>
        <v>2.79632268729148E-2</v>
      </c>
      <c r="F1025" s="63">
        <f>'דוח 132'!F1025</f>
        <v>2.7943955444185504E-2</v>
      </c>
      <c r="G1025" s="63">
        <f>'דוח 132'!E1025</f>
        <v>0</v>
      </c>
      <c r="H1025" s="63">
        <f>'דוח 132'!D1025</f>
        <v>0</v>
      </c>
      <c r="I1025" s="63">
        <f>'דוח 132'!C1025</f>
        <v>0</v>
      </c>
      <c r="J1025" s="63">
        <f>'דוח 132'!B1025</f>
        <v>0</v>
      </c>
      <c r="K1025" s="63">
        <f>'דוח 132'!A1025</f>
        <v>0</v>
      </c>
    </row>
    <row r="1026" spans="1:11" x14ac:dyDescent="0.2">
      <c r="A1026" s="63">
        <f>'דוח 132'!K1026</f>
        <v>13419</v>
      </c>
      <c r="B1026" s="63">
        <f>'דוח 132'!J1026</f>
        <v>3038</v>
      </c>
      <c r="C1026" s="63" t="str">
        <f>'דוח 132'!I1026</f>
        <v>ממשלתי  לא צמוד (שחר)</v>
      </c>
      <c r="D1026" s="63">
        <f>'דוח 132'!H1026</f>
        <v>9.2655094616186506</v>
      </c>
      <c r="E1026" s="63">
        <f>'דוח 132'!G1026</f>
        <v>3.3160099174168098</v>
      </c>
      <c r="F1026" s="63">
        <f>'דוח 132'!F1026</f>
        <v>3.3102550152223298</v>
      </c>
      <c r="G1026" s="63">
        <f>'דוח 132'!E1026</f>
        <v>0</v>
      </c>
      <c r="H1026" s="63">
        <f>'דוח 132'!D1026</f>
        <v>0</v>
      </c>
      <c r="I1026" s="63">
        <f>'דוח 132'!C1026</f>
        <v>0</v>
      </c>
      <c r="J1026" s="63">
        <f>'דוח 132'!B1026</f>
        <v>0</v>
      </c>
      <c r="K1026" s="63">
        <f>'דוח 132'!A1026</f>
        <v>0</v>
      </c>
    </row>
    <row r="1027" spans="1:11" x14ac:dyDescent="0.2">
      <c r="A1027" s="63">
        <f>'דוח 132'!K1027</f>
        <v>11568</v>
      </c>
      <c r="B1027" s="63">
        <f>'דוח 132'!J1027</f>
        <v>3038</v>
      </c>
      <c r="C1027" s="63" t="str">
        <f>'דוח 132'!I1027</f>
        <v>אג"ח ממשלתי לא צמוד ריבית משתנה-"גילון"</v>
      </c>
      <c r="D1027" s="63">
        <f>'דוח 132'!H1027</f>
        <v>0</v>
      </c>
      <c r="E1027" s="63">
        <f>'דוח 132'!G1027</f>
        <v>0</v>
      </c>
      <c r="F1027" s="63">
        <f>'דוח 132'!F1027</f>
        <v>0</v>
      </c>
      <c r="G1027" s="63">
        <f>'דוח 132'!E1027</f>
        <v>0</v>
      </c>
      <c r="H1027" s="63">
        <f>'דוח 132'!D1027</f>
        <v>0</v>
      </c>
      <c r="I1027" s="63">
        <f>'דוח 132'!C1027</f>
        <v>0</v>
      </c>
      <c r="J1027" s="63">
        <f>'דוח 132'!B1027</f>
        <v>0</v>
      </c>
      <c r="K1027" s="63">
        <f>'דוח 132'!A1027</f>
        <v>0</v>
      </c>
    </row>
    <row r="1028" spans="1:11" x14ac:dyDescent="0.2">
      <c r="A1028" s="63">
        <f>'דוח 132'!K1028</f>
        <v>12479</v>
      </c>
      <c r="B1028" s="63">
        <f>'דוח 132'!J1028</f>
        <v>3038</v>
      </c>
      <c r="C1028" s="63" t="str">
        <f>'דוח 132'!I1028</f>
        <v>קונצרני ריבית קבועה</v>
      </c>
      <c r="D1028" s="63">
        <f>'דוח 132'!H1028</f>
        <v>5.2354110856160903</v>
      </c>
      <c r="E1028" s="63">
        <f>'דוח 132'!G1028</f>
        <v>1.1686381047587497</v>
      </c>
      <c r="F1028" s="63">
        <f>'דוח 132'!F1028</f>
        <v>1.17198856714546</v>
      </c>
      <c r="G1028" s="63">
        <f>'דוח 132'!E1028</f>
        <v>0</v>
      </c>
      <c r="H1028" s="63">
        <f>'דוח 132'!D1028</f>
        <v>0</v>
      </c>
      <c r="I1028" s="63">
        <f>'דוח 132'!C1028</f>
        <v>0</v>
      </c>
      <c r="J1028" s="63">
        <f>'דוח 132'!B1028</f>
        <v>0</v>
      </c>
      <c r="K1028" s="63">
        <f>'דוח 132'!A1028</f>
        <v>0</v>
      </c>
    </row>
    <row r="1029" spans="1:11" x14ac:dyDescent="0.2">
      <c r="A1029" s="63">
        <f>'דוח 132'!K1029</f>
        <v>12480</v>
      </c>
      <c r="B1029" s="63">
        <f>'דוח 132'!J1029</f>
        <v>3038</v>
      </c>
      <c r="C1029" s="63" t="str">
        <f>'דוח 132'!I1029</f>
        <v>קונצרני ריבית משתנה</v>
      </c>
      <c r="D1029" s="63">
        <f>'דוח 132'!H1029</f>
        <v>1.1500000000000001</v>
      </c>
      <c r="E1029" s="63">
        <f>'דוח 132'!G1029</f>
        <v>7.0799011332827403E-3</v>
      </c>
      <c r="F1029" s="63">
        <f>'דוח 132'!F1029</f>
        <v>7.0793867011698305E-3</v>
      </c>
      <c r="G1029" s="63">
        <f>'דוח 132'!E1029</f>
        <v>0</v>
      </c>
      <c r="H1029" s="63">
        <f>'דוח 132'!D1029</f>
        <v>0</v>
      </c>
      <c r="I1029" s="63">
        <f>'דוח 132'!C1029</f>
        <v>0</v>
      </c>
      <c r="J1029" s="63">
        <f>'דוח 132'!B1029</f>
        <v>0</v>
      </c>
      <c r="K1029" s="63">
        <f>'דוח 132'!A1029</f>
        <v>0</v>
      </c>
    </row>
    <row r="1030" spans="1:11" x14ac:dyDescent="0.2">
      <c r="A1030" s="63">
        <f>'דוח 132'!K1030</f>
        <v>11578</v>
      </c>
      <c r="B1030" s="63">
        <f>'דוח 132'!J1030</f>
        <v>3038</v>
      </c>
      <c r="C1030" s="63" t="str">
        <f>'דוח 132'!I1030</f>
        <v>אג"ח לא צמוד לא סחיר (ללא עמיתים)</v>
      </c>
      <c r="D1030" s="63">
        <f>'דוח 132'!H1030</f>
        <v>4.1667103498401703</v>
      </c>
      <c r="E1030" s="63">
        <f>'דוח 132'!G1030</f>
        <v>0.37530212380801903</v>
      </c>
      <c r="F1030" s="63">
        <f>'דוח 132'!F1030</f>
        <v>0.37211736131251799</v>
      </c>
      <c r="G1030" s="63">
        <f>'דוח 132'!E1030</f>
        <v>0</v>
      </c>
      <c r="H1030" s="63">
        <f>'דוח 132'!D1030</f>
        <v>0</v>
      </c>
      <c r="I1030" s="63">
        <f>'דוח 132'!C1030</f>
        <v>0</v>
      </c>
      <c r="J1030" s="63">
        <f>'דוח 132'!B1030</f>
        <v>0</v>
      </c>
      <c r="K1030" s="63">
        <f>'דוח 132'!A1030</f>
        <v>0</v>
      </c>
    </row>
    <row r="1031" spans="1:11" x14ac:dyDescent="0.2">
      <c r="A1031" s="63">
        <f>'דוח 132'!K1031</f>
        <v>12497</v>
      </c>
      <c r="B1031" s="63">
        <f>'דוח 132'!J1031</f>
        <v>3038</v>
      </c>
      <c r="C1031" s="63" t="str">
        <f>'דוח 132'!I1031</f>
        <v>קונצרני לא סחיר ריבית משתנה (נע"מים)</v>
      </c>
      <c r="D1031" s="63">
        <f>'דוח 132'!H1031</f>
        <v>0</v>
      </c>
      <c r="E1031" s="63">
        <f>'דוח 132'!G1031</f>
        <v>0</v>
      </c>
      <c r="F1031" s="63">
        <f>'דוח 132'!F1031</f>
        <v>0</v>
      </c>
      <c r="G1031" s="63">
        <f>'דוח 132'!E1031</f>
        <v>0</v>
      </c>
      <c r="H1031" s="63">
        <f>'דוח 132'!D1031</f>
        <v>0</v>
      </c>
      <c r="I1031" s="63">
        <f>'דוח 132'!C1031</f>
        <v>0</v>
      </c>
      <c r="J1031" s="63">
        <f>'דוח 132'!B1031</f>
        <v>0</v>
      </c>
      <c r="K1031" s="63">
        <f>'דוח 132'!A1031</f>
        <v>0</v>
      </c>
    </row>
    <row r="1032" spans="1:11" x14ac:dyDescent="0.2">
      <c r="A1032" s="63">
        <f>'דוח 132'!K1032</f>
        <v>15546</v>
      </c>
      <c r="B1032" s="63">
        <f>'דוח 132'!J1032</f>
        <v>3038</v>
      </c>
      <c r="C1032" s="63" t="str">
        <f>'דוח 132'!I1032</f>
        <v>הלוואה לא צמוד</v>
      </c>
      <c r="D1032" s="63">
        <f>'דוח 132'!H1032</f>
        <v>7.0481839446866896</v>
      </c>
      <c r="E1032" s="63">
        <f>'דוח 132'!G1032</f>
        <v>0.65739551557235099</v>
      </c>
      <c r="F1032" s="63">
        <f>'דוח 132'!F1032</f>
        <v>0.65443019695405102</v>
      </c>
      <c r="G1032" s="63">
        <f>'דוח 132'!E1032</f>
        <v>0</v>
      </c>
      <c r="H1032" s="63">
        <f>'דוח 132'!D1032</f>
        <v>0</v>
      </c>
      <c r="I1032" s="63">
        <f>'דוח 132'!C1032</f>
        <v>0</v>
      </c>
      <c r="J1032" s="63">
        <f>'דוח 132'!B1032</f>
        <v>0</v>
      </c>
      <c r="K1032" s="63">
        <f>'דוח 132'!A1032</f>
        <v>0</v>
      </c>
    </row>
    <row r="1033" spans="1:11" x14ac:dyDescent="0.2">
      <c r="A1033" s="63">
        <f>'דוח 132'!K1033</f>
        <v>12481</v>
      </c>
      <c r="B1033" s="63">
        <f>'דוח 132'!J1033</f>
        <v>3038</v>
      </c>
      <c r="C1033" s="63" t="str">
        <f>'דוח 132'!I1033</f>
        <v>הלוואות לעמיתים.</v>
      </c>
      <c r="D1033" s="63">
        <f>'דוח 132'!H1033</f>
        <v>0</v>
      </c>
      <c r="E1033" s="63">
        <f>'דוח 132'!G1033</f>
        <v>3.8950694914711204E-2</v>
      </c>
      <c r="F1033" s="63">
        <f>'דוח 132'!F1033</f>
        <v>3.8924575198724998E-2</v>
      </c>
      <c r="G1033" s="63">
        <f>'דוח 132'!E1033</f>
        <v>0</v>
      </c>
      <c r="H1033" s="63">
        <f>'דוח 132'!D1033</f>
        <v>0.5</v>
      </c>
      <c r="I1033" s="63">
        <f>'דוח 132'!C1033</f>
        <v>0</v>
      </c>
      <c r="J1033" s="63">
        <f>'דוח 132'!B1033</f>
        <v>0</v>
      </c>
      <c r="K1033" s="63">
        <f>'דוח 132'!A1033</f>
        <v>0</v>
      </c>
    </row>
    <row r="1034" spans="1:11" x14ac:dyDescent="0.2">
      <c r="A1034" s="63">
        <f>'דוח 132'!K1034</f>
        <v>13594</v>
      </c>
      <c r="B1034" s="63">
        <f>'דוח 132'!J1034</f>
        <v>3038</v>
      </c>
      <c r="C1034" s="63" t="str">
        <f>'דוח 132'!I1034</f>
        <v>מט"ח וצמוד מט"ח</v>
      </c>
      <c r="D1034" s="63">
        <f>'דוח 132'!H1034</f>
        <v>2.4538677597735399</v>
      </c>
      <c r="E1034" s="63">
        <f>'דוח 132'!G1034</f>
        <v>2.17641250219704</v>
      </c>
      <c r="F1034" s="63">
        <f>'דוח 132'!F1034</f>
        <v>2.16812044646267</v>
      </c>
      <c r="G1034" s="63">
        <f>'דוח 132'!E1034</f>
        <v>0</v>
      </c>
      <c r="H1034" s="63">
        <f>'דוח 132'!D1034</f>
        <v>0</v>
      </c>
      <c r="I1034" s="63">
        <f>'דוח 132'!C1034</f>
        <v>0</v>
      </c>
      <c r="J1034" s="63">
        <f>'דוח 132'!B1034</f>
        <v>0</v>
      </c>
      <c r="K1034" s="63">
        <f>'דוח 132'!A1034</f>
        <v>0</v>
      </c>
    </row>
    <row r="1035" spans="1:11" x14ac:dyDescent="0.2">
      <c r="A1035" s="63">
        <f>'דוח 132'!K1035</f>
        <v>15609</v>
      </c>
      <c r="B1035" s="63">
        <f>'דוח 132'!J1035</f>
        <v>3038</v>
      </c>
      <c r="C1035" s="63" t="str">
        <f>'דוח 132'!I1035</f>
        <v>אג"ח ממשלתי צמוד מט"ח סחיר (1022)</v>
      </c>
      <c r="D1035" s="63">
        <f>'דוח 132'!H1035</f>
        <v>0.697288466241059</v>
      </c>
      <c r="E1035" s="63">
        <f>'דוח 132'!G1035</f>
        <v>0.68613107775527504</v>
      </c>
      <c r="F1035" s="63">
        <f>'דוח 132'!F1035</f>
        <v>0.68302240303601902</v>
      </c>
      <c r="G1035" s="63">
        <f>'דוח 132'!E1035</f>
        <v>0</v>
      </c>
      <c r="H1035" s="63">
        <f>'דוח 132'!D1035</f>
        <v>0</v>
      </c>
      <c r="I1035" s="63">
        <f>'דוח 132'!C1035</f>
        <v>0</v>
      </c>
      <c r="J1035" s="63">
        <f>'דוח 132'!B1035</f>
        <v>0</v>
      </c>
      <c r="K1035" s="63">
        <f>'דוח 132'!A1035</f>
        <v>0</v>
      </c>
    </row>
    <row r="1036" spans="1:11" x14ac:dyDescent="0.2">
      <c r="A1036" s="63">
        <f>'דוח 132'!K1036</f>
        <v>11524</v>
      </c>
      <c r="B1036" s="63">
        <f>'דוח 132'!J1036</f>
        <v>3038</v>
      </c>
      <c r="C1036" s="63" t="str">
        <f>'דוח 132'!I1036</f>
        <v xml:space="preserve"> אג"ח קונצרני בחו"ל </v>
      </c>
      <c r="D1036" s="63">
        <f>'דוח 132'!H1036</f>
        <v>2.9607859626006698</v>
      </c>
      <c r="E1036" s="63">
        <f>'דוח 132'!G1036</f>
        <v>0.88591676946558495</v>
      </c>
      <c r="F1036" s="63">
        <f>'דוח 132'!F1036</f>
        <v>0.881254166582082</v>
      </c>
      <c r="G1036" s="63">
        <f>'דוח 132'!E1036</f>
        <v>0</v>
      </c>
      <c r="H1036" s="63">
        <f>'דוח 132'!D1036</f>
        <v>0</v>
      </c>
      <c r="I1036" s="63">
        <f>'דוח 132'!C1036</f>
        <v>0</v>
      </c>
      <c r="J1036" s="63">
        <f>'דוח 132'!B1036</f>
        <v>0</v>
      </c>
      <c r="K1036" s="63">
        <f>'דוח 132'!A1036</f>
        <v>0</v>
      </c>
    </row>
    <row r="1037" spans="1:11" x14ac:dyDescent="0.2">
      <c r="A1037" s="63">
        <f>'דוח 132'!K1037</f>
        <v>15745</v>
      </c>
      <c r="B1037" s="63">
        <f>'דוח 132'!J1037</f>
        <v>3038</v>
      </c>
      <c r="C1037" s="63" t="str">
        <f>'דוח 132'!I1037</f>
        <v>סה"כ קונצרני צמוד מט"ח</v>
      </c>
      <c r="D1037" s="63">
        <f>'דוח 132'!H1037</f>
        <v>4.9901205831491104</v>
      </c>
      <c r="E1037" s="63">
        <f>'דוח 132'!G1037</f>
        <v>0.33655894081457605</v>
      </c>
      <c r="F1037" s="63">
        <f>'דוח 132'!F1037</f>
        <v>0.337011827438985</v>
      </c>
      <c r="G1037" s="63">
        <f>'דוח 132'!E1037</f>
        <v>0</v>
      </c>
      <c r="H1037" s="63">
        <f>'דוח 132'!D1037</f>
        <v>0</v>
      </c>
      <c r="I1037" s="63">
        <f>'דוח 132'!C1037</f>
        <v>0</v>
      </c>
      <c r="J1037" s="63">
        <f>'דוח 132'!B1037</f>
        <v>0</v>
      </c>
      <c r="K1037" s="63">
        <f>'דוח 132'!A1037</f>
        <v>0</v>
      </c>
    </row>
    <row r="1038" spans="1:11" x14ac:dyDescent="0.2">
      <c r="A1038" s="63">
        <f>'דוח 132'!K1038</f>
        <v>15545</v>
      </c>
      <c r="B1038" s="63">
        <f>'דוח 132'!J1038</f>
        <v>3038</v>
      </c>
      <c r="C1038" s="63" t="str">
        <f>'דוח 132'!I1038</f>
        <v>הלוואה צמוד מט"ח</v>
      </c>
      <c r="D1038" s="63">
        <f>'דוח 132'!H1038</f>
        <v>38.448487386492104</v>
      </c>
      <c r="E1038" s="63">
        <f>'דוח 132'!G1038</f>
        <v>1.577052977181E-2</v>
      </c>
      <c r="F1038" s="63">
        <f>'דוח 132'!F1038</f>
        <v>1.4385028745917501E-2</v>
      </c>
      <c r="G1038" s="63">
        <f>'דוח 132'!E1038</f>
        <v>0</v>
      </c>
      <c r="H1038" s="63">
        <f>'דוח 132'!D1038</f>
        <v>0</v>
      </c>
      <c r="I1038" s="63">
        <f>'דוח 132'!C1038</f>
        <v>0</v>
      </c>
      <c r="J1038" s="63">
        <f>'דוח 132'!B1038</f>
        <v>0</v>
      </c>
      <c r="K1038" s="63">
        <f>'דוח 132'!A1038</f>
        <v>0</v>
      </c>
    </row>
    <row r="1039" spans="1:11" x14ac:dyDescent="0.2">
      <c r="A1039" s="63">
        <f>'דוח 132'!K1039</f>
        <v>13595</v>
      </c>
      <c r="B1039" s="63">
        <f>'דוח 132'!J1039</f>
        <v>3038</v>
      </c>
      <c r="C1039" s="63" t="str">
        <f>'דוח 132'!I1039</f>
        <v>סה"כ מניות והמירים</v>
      </c>
      <c r="D1039" s="63">
        <f>'דוח 132'!H1039</f>
        <v>0</v>
      </c>
      <c r="E1039" s="63">
        <f>'דוח 132'!G1039</f>
        <v>12.389409585617498</v>
      </c>
      <c r="F1039" s="63">
        <f>'דוח 132'!F1039</f>
        <v>12.422492542940001</v>
      </c>
      <c r="G1039" s="63">
        <f>'דוח 132'!E1039</f>
        <v>0</v>
      </c>
      <c r="H1039" s="63">
        <f>'דוח 132'!D1039</f>
        <v>0</v>
      </c>
      <c r="I1039" s="63">
        <f>'דוח 132'!C1039</f>
        <v>0</v>
      </c>
      <c r="J1039" s="63">
        <f>'דוח 132'!B1039</f>
        <v>0</v>
      </c>
      <c r="K1039" s="63">
        <f>'דוח 132'!A1039</f>
        <v>0</v>
      </c>
    </row>
    <row r="1040" spans="1:11" x14ac:dyDescent="0.2">
      <c r="A1040" s="63">
        <f>'דוח 132'!K1040</f>
        <v>15610</v>
      </c>
      <c r="B1040" s="63">
        <f>'דוח 132'!J1040</f>
        <v>3038</v>
      </c>
      <c r="C1040" s="63" t="str">
        <f>'דוח 132'!I1040</f>
        <v>נגזרים מתוך מניות והמירים</v>
      </c>
      <c r="D1040" s="63">
        <f>'דוח 132'!H1040</f>
        <v>0</v>
      </c>
      <c r="E1040" s="63">
        <f>'דוח 132'!G1040</f>
        <v>0</v>
      </c>
      <c r="F1040" s="63">
        <f>'דוח 132'!F1040</f>
        <v>0</v>
      </c>
      <c r="G1040" s="63">
        <f>'דוח 132'!E1040</f>
        <v>0</v>
      </c>
      <c r="H1040" s="63">
        <f>'דוח 132'!D1040</f>
        <v>0</v>
      </c>
      <c r="I1040" s="63">
        <f>'דוח 132'!C1040</f>
        <v>0</v>
      </c>
      <c r="J1040" s="63">
        <f>'דוח 132'!B1040</f>
        <v>0</v>
      </c>
      <c r="K1040" s="63">
        <f>'דוח 132'!A1040</f>
        <v>0</v>
      </c>
    </row>
    <row r="1041" spans="1:11" x14ac:dyDescent="0.2">
      <c r="A1041" s="63">
        <f>'דוח 132'!K1041</f>
        <v>15611</v>
      </c>
      <c r="B1041" s="63">
        <f>'דוח 132'!J1041</f>
        <v>3038</v>
      </c>
      <c r="C1041" s="63" t="str">
        <f>'דוח 132'!I1041</f>
        <v>מניות והמירים בארץ</v>
      </c>
      <c r="D1041" s="63">
        <f>'דוח 132'!H1041</f>
        <v>0</v>
      </c>
      <c r="E1041" s="63">
        <f>'דוח 132'!G1041</f>
        <v>5.2002429791652496</v>
      </c>
      <c r="F1041" s="63">
        <f>'דוח 132'!F1041</f>
        <v>5.2051897966447997</v>
      </c>
      <c r="G1041" s="63">
        <f>'דוח 132'!E1041</f>
        <v>0</v>
      </c>
      <c r="H1041" s="63">
        <f>'דוח 132'!D1041</f>
        <v>0</v>
      </c>
      <c r="I1041" s="63">
        <f>'דוח 132'!C1041</f>
        <v>0</v>
      </c>
      <c r="J1041" s="63">
        <f>'דוח 132'!B1041</f>
        <v>0</v>
      </c>
      <c r="K1041" s="63">
        <f>'דוח 132'!A1041</f>
        <v>0</v>
      </c>
    </row>
    <row r="1042" spans="1:11" x14ac:dyDescent="0.2">
      <c r="A1042" s="63">
        <f>'דוח 132'!K1042</f>
        <v>15608</v>
      </c>
      <c r="B1042" s="63">
        <f>'דוח 132'!J1042</f>
        <v>3038</v>
      </c>
      <c r="C1042" s="63" t="str">
        <f>'דוח 132'!I1042</f>
        <v>מניות חו"ל</v>
      </c>
      <c r="D1042" s="63">
        <f>'דוח 132'!H1042</f>
        <v>0</v>
      </c>
      <c r="E1042" s="63">
        <f>'דוח 132'!G1042</f>
        <v>6.9798443756308401</v>
      </c>
      <c r="F1042" s="63">
        <f>'דוח 132'!F1042</f>
        <v>7.0092136985186801</v>
      </c>
      <c r="G1042" s="63">
        <f>'דוח 132'!E1042</f>
        <v>0</v>
      </c>
      <c r="H1042" s="63">
        <f>'דוח 132'!D1042</f>
        <v>0</v>
      </c>
      <c r="I1042" s="63">
        <f>'דוח 132'!C1042</f>
        <v>0</v>
      </c>
      <c r="J1042" s="63">
        <f>'דוח 132'!B1042</f>
        <v>0</v>
      </c>
      <c r="K1042" s="63">
        <f>'דוח 132'!A1042</f>
        <v>0</v>
      </c>
    </row>
    <row r="1043" spans="1:11" x14ac:dyDescent="0.2">
      <c r="A1043" s="63">
        <f>'דוח 132'!K1043</f>
        <v>15584</v>
      </c>
      <c r="B1043" s="63">
        <f>'דוח 132'!J1043</f>
        <v>3038</v>
      </c>
      <c r="C1043" s="63" t="str">
        <f>'דוח 132'!I1043</f>
        <v>נכסים אלטרנטיביים</v>
      </c>
      <c r="D1043" s="63">
        <f>'דוח 132'!H1043</f>
        <v>5.4687790884550901E-8</v>
      </c>
      <c r="E1043" s="63">
        <f>'דוח 132'!G1043</f>
        <v>4.2657318394799191</v>
      </c>
      <c r="F1043" s="63">
        <f>'דוח 132'!F1043</f>
        <v>4.2345098192452095</v>
      </c>
      <c r="G1043" s="63">
        <f>'דוח 132'!E1043</f>
        <v>0</v>
      </c>
      <c r="H1043" s="63">
        <f>'דוח 132'!D1043</f>
        <v>8</v>
      </c>
      <c r="I1043" s="63">
        <f>'דוח 132'!C1043</f>
        <v>0</v>
      </c>
      <c r="J1043" s="63">
        <f>'דוח 132'!B1043</f>
        <v>0</v>
      </c>
      <c r="K1043" s="63">
        <f>'דוח 132'!A1043</f>
        <v>0</v>
      </c>
    </row>
    <row r="1044" spans="1:11" x14ac:dyDescent="0.2">
      <c r="A1044" s="63">
        <f>'דוח 132'!K1044</f>
        <v>17728</v>
      </c>
      <c r="B1044" s="63">
        <f>'דוח 132'!J1044</f>
        <v>3038</v>
      </c>
      <c r="C1044" s="63" t="str">
        <f>'דוח 132'!I1044</f>
        <v>נכסי נדל"ן</v>
      </c>
      <c r="D1044" s="63">
        <f>'דוח 132'!H1044</f>
        <v>0</v>
      </c>
      <c r="E1044" s="63">
        <f>'דוח 132'!G1044</f>
        <v>2.59786057427594</v>
      </c>
      <c r="F1044" s="63">
        <f>'דוח 132'!F1044</f>
        <v>2.5830394858932597</v>
      </c>
      <c r="G1044" s="63">
        <f>'דוח 132'!E1044</f>
        <v>0</v>
      </c>
      <c r="H1044" s="63">
        <f>'דוח 132'!D1044</f>
        <v>4</v>
      </c>
      <c r="I1044" s="63">
        <f>'דוח 132'!C1044</f>
        <v>0</v>
      </c>
      <c r="J1044" s="63">
        <f>'דוח 132'!B1044</f>
        <v>0</v>
      </c>
      <c r="K1044" s="63">
        <f>'דוח 132'!A1044</f>
        <v>0</v>
      </c>
    </row>
    <row r="1045" spans="1:11" x14ac:dyDescent="0.2">
      <c r="A1045" s="63">
        <f>'דוח 132'!K1045</f>
        <v>15624</v>
      </c>
      <c r="B1045" s="63">
        <f>'דוח 132'!J1045</f>
        <v>3038</v>
      </c>
      <c r="C1045" s="63" t="str">
        <f>'דוח 132'!I1045</f>
        <v>נגזרים מתוך חשיפת מט"ח</v>
      </c>
      <c r="D1045" s="63">
        <f>'דוח 132'!H1045</f>
        <v>0</v>
      </c>
      <c r="E1045" s="63">
        <f>'דוח 132'!G1045</f>
        <v>-3.4567389434434399</v>
      </c>
      <c r="F1045" s="63">
        <f>'דוח 132'!F1045</f>
        <v>-3.4315675308001898</v>
      </c>
      <c r="G1045" s="63">
        <f>'דוח 132'!E1045</f>
        <v>0</v>
      </c>
      <c r="H1045" s="63">
        <f>'דוח 132'!D1045</f>
        <v>0</v>
      </c>
      <c r="I1045" s="63">
        <f>'דוח 132'!C1045</f>
        <v>0</v>
      </c>
      <c r="J1045" s="63">
        <f>'דוח 132'!B1045</f>
        <v>0</v>
      </c>
      <c r="K1045" s="63">
        <f>'דוח 132'!A1045</f>
        <v>0</v>
      </c>
    </row>
    <row r="1046" spans="1:11" x14ac:dyDescent="0.2">
      <c r="A1046" s="63">
        <f>'דוח 132'!K1046</f>
        <v>15644</v>
      </c>
      <c r="B1046" s="63">
        <f>'דוח 132'!J1046</f>
        <v>3038</v>
      </c>
      <c r="C1046" s="63" t="str">
        <f>'דוח 132'!I1046</f>
        <v>סה"כ נזילות</v>
      </c>
      <c r="D1046" s="63">
        <f>'דוח 132'!H1046</f>
        <v>0</v>
      </c>
      <c r="E1046" s="63">
        <f>'דוח 132'!G1046</f>
        <v>3.7331082334149999</v>
      </c>
      <c r="F1046" s="63">
        <f>'דוח 132'!F1046</f>
        <v>3.9884040981750797</v>
      </c>
      <c r="G1046" s="63">
        <f>'דוח 132'!E1046</f>
        <v>1</v>
      </c>
      <c r="H1046" s="63">
        <f>'דוח 132'!D1046</f>
        <v>7</v>
      </c>
      <c r="I1046" s="63">
        <f>'דוח 132'!C1046</f>
        <v>0</v>
      </c>
      <c r="J1046" s="63">
        <f>'דוח 132'!B1046</f>
        <v>0</v>
      </c>
      <c r="K1046" s="63">
        <f>'דוח 132'!A1046</f>
        <v>0</v>
      </c>
    </row>
    <row r="1047" spans="1:11" x14ac:dyDescent="0.2">
      <c r="A1047" s="63">
        <f>'דוח 132'!K1047</f>
        <v>15704</v>
      </c>
      <c r="B1047" s="63">
        <f>'דוח 132'!J1047</f>
        <v>3038</v>
      </c>
      <c r="C1047" s="63" t="str">
        <f>'דוח 132'!I1047</f>
        <v xml:space="preserve">סה"כ קונצרני והלוואות </v>
      </c>
      <c r="D1047" s="63">
        <f>'דוח 132'!H1047</f>
        <v>3.8418476395406103</v>
      </c>
      <c r="E1047" s="63">
        <f>'דוח 132'!G1047</f>
        <v>20.403175802936399</v>
      </c>
      <c r="F1047" s="63">
        <f>'דוח 132'!F1047</f>
        <v>20.217260953678498</v>
      </c>
      <c r="G1047" s="63">
        <f>'דוח 132'!E1047</f>
        <v>20</v>
      </c>
      <c r="H1047" s="63">
        <f>'דוח 132'!D1047</f>
        <v>26</v>
      </c>
      <c r="I1047" s="63">
        <f>'דוח 132'!C1047</f>
        <v>0</v>
      </c>
      <c r="J1047" s="63">
        <f>'דוח 132'!B1047</f>
        <v>0</v>
      </c>
      <c r="K1047" s="63">
        <f>'דוח 132'!A1047</f>
        <v>0</v>
      </c>
    </row>
    <row r="1048" spans="1:11" x14ac:dyDescent="0.2">
      <c r="A1048" s="63">
        <f>'דוח 132'!K1048</f>
        <v>15749</v>
      </c>
      <c r="B1048" s="63">
        <f>'דוח 132'!J1048</f>
        <v>3038</v>
      </c>
      <c r="C1048" s="63" t="str">
        <f>'דוח 132'!I1048</f>
        <v>סה"כ לא סחירים</v>
      </c>
      <c r="D1048" s="63">
        <f>'דוח 132'!H1048</f>
        <v>6.3696635976015799</v>
      </c>
      <c r="E1048" s="63">
        <f>'דוח 132'!G1048</f>
        <v>50.346781167493802</v>
      </c>
      <c r="F1048" s="63">
        <f>'דוח 132'!F1048</f>
        <v>50.128354137619795</v>
      </c>
      <c r="G1048" s="63">
        <f>'דוח 132'!E1048</f>
        <v>0</v>
      </c>
      <c r="H1048" s="63">
        <f>'דוח 132'!D1048</f>
        <v>0</v>
      </c>
      <c r="I1048" s="63">
        <f>'דוח 132'!C1048</f>
        <v>0</v>
      </c>
      <c r="J1048" s="63">
        <f>'דוח 132'!B1048</f>
        <v>0</v>
      </c>
      <c r="K1048" s="63">
        <f>'דוח 132'!A1048</f>
        <v>0</v>
      </c>
    </row>
    <row r="1049" spans="1:11" x14ac:dyDescent="0.2">
      <c r="A1049" s="63">
        <f>'דוח 132'!K1049</f>
        <v>11258</v>
      </c>
      <c r="B1049" s="63">
        <f>'דוח 132'!J1049</f>
        <v>3038</v>
      </c>
      <c r="C1049" s="63" t="str">
        <f>'דוח 132'!I1049</f>
        <v>כל נכסי הקופה</v>
      </c>
      <c r="D1049" s="63">
        <f>'דוח 132'!H1049</f>
        <v>5.7808246037012196</v>
      </c>
      <c r="E1049" s="63">
        <f>'דוח 132'!G1049</f>
        <v>99.999999999999901</v>
      </c>
      <c r="F1049" s="63">
        <f>'דוח 132'!F1049</f>
        <v>100</v>
      </c>
      <c r="G1049" s="63">
        <f>'דוח 132'!E1049</f>
        <v>0</v>
      </c>
      <c r="H1049" s="63">
        <f>'דוח 132'!D1049</f>
        <v>0</v>
      </c>
      <c r="I1049" s="63">
        <f>'דוח 132'!C1049</f>
        <v>0</v>
      </c>
      <c r="J1049" s="63">
        <f>'דוח 132'!B1049</f>
        <v>0</v>
      </c>
      <c r="K1049" s="63">
        <f>'דוח 132'!A1049</f>
        <v>0</v>
      </c>
    </row>
    <row r="1050" spans="1:11" x14ac:dyDescent="0.2">
      <c r="A1050" s="63">
        <f>'דוח 132'!K1050</f>
        <v>15705</v>
      </c>
      <c r="B1050" s="63">
        <f>'דוח 132'!J1050</f>
        <v>3038</v>
      </c>
      <c r="C1050" s="63" t="str">
        <f>'דוח 132'!I1050</f>
        <v>סה"כ ממשלתי</v>
      </c>
      <c r="D1050" s="63">
        <f>'דוח 132'!H1050</f>
        <v>8.8690505867501308</v>
      </c>
      <c r="E1050" s="63">
        <f>'דוח 132'!G1050</f>
        <v>56.378661246947196</v>
      </c>
      <c r="F1050" s="63">
        <f>'דוח 132'!F1050</f>
        <v>56.321686465261195</v>
      </c>
      <c r="G1050" s="63">
        <f>'דוח 132'!E1050</f>
        <v>52</v>
      </c>
      <c r="H1050" s="63">
        <f>'דוח 132'!D1050</f>
        <v>62</v>
      </c>
      <c r="I1050" s="63">
        <f>'דוח 132'!C1050</f>
        <v>0</v>
      </c>
      <c r="J1050" s="63">
        <f>'דוח 132'!B1050</f>
        <v>0</v>
      </c>
      <c r="K1050" s="63">
        <f>'דוח 132'!A1050</f>
        <v>0</v>
      </c>
    </row>
    <row r="1051" spans="1:11" x14ac:dyDescent="0.2">
      <c r="A1051" s="63">
        <f>'דוח 132'!K1051</f>
        <v>16144</v>
      </c>
      <c r="B1051" s="63">
        <f>'דוח 132'!J1051</f>
        <v>3038</v>
      </c>
      <c r="C1051" s="63" t="str">
        <f>'דוח 132'!I1051</f>
        <v>סך חשיפת מט"ח</v>
      </c>
      <c r="D1051" s="63">
        <f>'דוח 132'!H1051</f>
        <v>0.31401006805978698</v>
      </c>
      <c r="E1051" s="63">
        <f>'דוח 132'!G1051</f>
        <v>10.9445338621959</v>
      </c>
      <c r="F1051" s="63">
        <f>'דוח 132'!F1051</f>
        <v>10.9190453866819</v>
      </c>
      <c r="G1051" s="63">
        <f>'דוח 132'!E1051</f>
        <v>0</v>
      </c>
      <c r="H1051" s="63">
        <f>'דוח 132'!D1051</f>
        <v>0</v>
      </c>
      <c r="I1051" s="63">
        <f>'דוח 132'!C1051</f>
        <v>0</v>
      </c>
      <c r="J1051" s="63">
        <f>'דוח 132'!B1051</f>
        <v>0</v>
      </c>
      <c r="K1051" s="63">
        <f>'דוח 132'!A1051</f>
        <v>0</v>
      </c>
    </row>
    <row r="1052" spans="1:11" x14ac:dyDescent="0.2">
      <c r="A1052" s="63">
        <f>'דוח 132'!K1052</f>
        <v>12755</v>
      </c>
      <c r="B1052" s="63">
        <f>'דוח 132'!J1052</f>
        <v>3038</v>
      </c>
      <c r="C1052" s="63" t="str">
        <f>'דוח 132'!I1052</f>
        <v xml:space="preserve">נזילות מט"ח </v>
      </c>
      <c r="D1052" s="63">
        <f>'דוח 132'!H1052</f>
        <v>0</v>
      </c>
      <c r="E1052" s="63">
        <f>'דוח 132'!G1052</f>
        <v>0.25203518438979405</v>
      </c>
      <c r="F1052" s="63">
        <f>'דוח 132'!F1052</f>
        <v>0.25244702065966801</v>
      </c>
      <c r="G1052" s="63">
        <f>'דוח 132'!E1052</f>
        <v>0</v>
      </c>
      <c r="H1052" s="63">
        <f>'דוח 132'!D1052</f>
        <v>0</v>
      </c>
      <c r="I1052" s="63">
        <f>'דוח 132'!C1052</f>
        <v>0</v>
      </c>
      <c r="J1052" s="63">
        <f>'דוח 132'!B1052</f>
        <v>0</v>
      </c>
      <c r="K1052" s="63">
        <f>'דוח 132'!A1052</f>
        <v>0</v>
      </c>
    </row>
    <row r="1053" spans="1:11" x14ac:dyDescent="0.2">
      <c r="A1053" s="63">
        <f>'דוח 132'!K1053</f>
        <v>12359</v>
      </c>
      <c r="B1053" s="63">
        <f>'דוח 132'!J1053</f>
        <v>3038</v>
      </c>
      <c r="C1053" s="63" t="str">
        <f>'דוח 132'!I1053</f>
        <v xml:space="preserve">קונצרני לא סחיר צמוד מדד </v>
      </c>
      <c r="D1053" s="63">
        <f>'דוח 132'!H1053</f>
        <v>4.2659804509027897</v>
      </c>
      <c r="E1053" s="63">
        <f>'דוח 132'!G1053</f>
        <v>2.0064513036869696</v>
      </c>
      <c r="F1053" s="63">
        <f>'דוח 132'!F1053</f>
        <v>1.8614391640996399</v>
      </c>
      <c r="G1053" s="63">
        <f>'דוח 132'!E1053</f>
        <v>0</v>
      </c>
      <c r="H1053" s="63">
        <f>'דוח 132'!D1053</f>
        <v>0</v>
      </c>
      <c r="I1053" s="63">
        <f>'דוח 132'!C1053</f>
        <v>0</v>
      </c>
      <c r="J1053" s="63">
        <f>'דוח 132'!B1053</f>
        <v>0</v>
      </c>
      <c r="K1053" s="63">
        <f>'דוח 132'!A1053</f>
        <v>0</v>
      </c>
    </row>
    <row r="1054" spans="1:11" x14ac:dyDescent="0.2">
      <c r="A1054" s="63">
        <f>'דוח 132'!K1054</f>
        <v>0</v>
      </c>
      <c r="B1054" s="63">
        <f>'דוח 132'!J1054</f>
        <v>0</v>
      </c>
      <c r="C1054" s="63">
        <f>'דוח 132'!I1054</f>
        <v>0</v>
      </c>
      <c r="D1054" s="63">
        <f>'דוח 132'!H1054</f>
        <v>0</v>
      </c>
      <c r="E1054" s="63">
        <f>'דוח 132'!G1054</f>
        <v>0</v>
      </c>
      <c r="F1054" s="63">
        <f>'דוח 132'!F1054</f>
        <v>0</v>
      </c>
      <c r="G1054" s="63">
        <f>'דוח 132'!E1054</f>
        <v>0</v>
      </c>
      <c r="H1054" s="63">
        <f>'דוח 132'!D1054</f>
        <v>0</v>
      </c>
      <c r="I1054" s="63">
        <f>'דוח 132'!C1054</f>
        <v>0</v>
      </c>
      <c r="J1054" s="63">
        <f>'דוח 132'!B1054</f>
        <v>0</v>
      </c>
      <c r="K1054" s="63">
        <f>'דוח 132'!A1054</f>
        <v>0</v>
      </c>
    </row>
    <row r="1055" spans="1:11" x14ac:dyDescent="0.2">
      <c r="A1055" s="63" t="str">
        <f>'דוח 132'!K1055</f>
        <v>קוד קבוצה</v>
      </c>
      <c r="B1055" s="63" t="str">
        <f>'דוח 132'!J1055</f>
        <v>קוד קופה</v>
      </c>
      <c r="C1055" s="63">
        <f>'דוח 132'!I1055</f>
        <v>0</v>
      </c>
      <c r="D1055" s="63" t="str">
        <f>'דוח 132'!H1055</f>
        <v>3049  קרן פנסיה העל</v>
      </c>
      <c r="E1055" s="63">
        <f>'דוח 132'!G1055</f>
        <v>0</v>
      </c>
      <c r="F1055" s="63">
        <f>'דוח 132'!F1055</f>
        <v>0</v>
      </c>
      <c r="G1055" s="63">
        <f>'דוח 132'!E1055</f>
        <v>0</v>
      </c>
      <c r="H1055" s="63">
        <f>'דוח 132'!D1055</f>
        <v>0</v>
      </c>
      <c r="I1055" s="63">
        <f>'דוח 132'!C1055</f>
        <v>0</v>
      </c>
      <c r="J1055" s="63">
        <f>'דוח 132'!B1055</f>
        <v>0</v>
      </c>
      <c r="K1055" s="63">
        <f>'דוח 132'!A1055</f>
        <v>0</v>
      </c>
    </row>
    <row r="1056" spans="1:11" x14ac:dyDescent="0.2">
      <c r="A1056" s="63">
        <f>'דוח 132'!K1056</f>
        <v>0</v>
      </c>
      <c r="B1056" s="63">
        <f>'דוח 132'!J1056</f>
        <v>0</v>
      </c>
      <c r="C1056" s="63">
        <f>'דוח 132'!I1056</f>
        <v>0</v>
      </c>
      <c r="D1056" s="63">
        <f>'דוח 132'!H1056</f>
        <v>0</v>
      </c>
      <c r="E1056" s="63">
        <f>'דוח 132'!G1056</f>
        <v>0</v>
      </c>
      <c r="F1056" s="63" t="str">
        <f>'דוח 132'!F1056</f>
        <v>שווי קופה באשח  13,901,700.89</v>
      </c>
      <c r="G1056" s="63">
        <f>'דוח 132'!E1056</f>
        <v>0</v>
      </c>
      <c r="H1056" s="63">
        <f>'דוח 132'!D1056</f>
        <v>0</v>
      </c>
      <c r="I1056" s="63">
        <f>'דוח 132'!C1056</f>
        <v>0</v>
      </c>
      <c r="J1056" s="63">
        <f>'דוח 132'!B1056</f>
        <v>0</v>
      </c>
      <c r="K1056" s="63">
        <f>'דוח 132'!A1056</f>
        <v>0</v>
      </c>
    </row>
    <row r="1057" spans="1:11" x14ac:dyDescent="0.2">
      <c r="A1057" s="63">
        <f>'דוח 132'!K1057</f>
        <v>0</v>
      </c>
      <c r="B1057" s="63">
        <f>'דוח 132'!J1057</f>
        <v>0</v>
      </c>
      <c r="C1057" s="63" t="str">
        <f>'דוח 132'!I1057</f>
        <v>תאור קבוצה</v>
      </c>
      <c r="D1057" s="63" t="str">
        <f>'דוח 132'!H1057</f>
        <v>מח"מ</v>
      </c>
      <c r="E1057" s="63" t="str">
        <f>'דוח 132'!G1057</f>
        <v>חשיפה</v>
      </c>
      <c r="F1057" s="63" t="str">
        <f>'דוח 132'!F1057</f>
        <v>חשיפה</v>
      </c>
      <c r="G1057" s="63">
        <f>'דוח 132'!E1057</f>
        <v>0</v>
      </c>
      <c r="H1057" s="63" t="str">
        <f>'דוח 132'!D1057</f>
        <v>חשיפה</v>
      </c>
      <c r="I1057" s="63">
        <f>'דוח 132'!C1057</f>
        <v>0</v>
      </c>
      <c r="J1057" s="63" t="str">
        <f>'דוח 132'!B1057</f>
        <v>מח"מ</v>
      </c>
      <c r="K1057" s="63">
        <f>'דוח 132'!A1057</f>
        <v>0</v>
      </c>
    </row>
    <row r="1058" spans="1:11" x14ac:dyDescent="0.2">
      <c r="A1058" s="63">
        <f>'דוח 132'!K1058</f>
        <v>0</v>
      </c>
      <c r="B1058" s="63">
        <f>'דוח 132'!J1058</f>
        <v>0</v>
      </c>
      <c r="C1058" s="63">
        <f>'דוח 132'!I1058</f>
        <v>0</v>
      </c>
      <c r="D1058" s="63">
        <f>'דוח 132'!H1058</f>
        <v>0</v>
      </c>
      <c r="E1058" s="63" t="str">
        <f>'דוח 132'!G1058</f>
        <v>30/12/18</v>
      </c>
      <c r="F1058" s="63" t="str">
        <f>'דוח 132'!F1058</f>
        <v>31/12/18</v>
      </c>
      <c r="G1058" s="63" t="str">
        <f>'דוח 132'!E1058</f>
        <v>מינ'</v>
      </c>
      <c r="H1058" s="63" t="str">
        <f>'דוח 132'!D1058</f>
        <v>מקס'</v>
      </c>
      <c r="I1058" s="63" t="str">
        <f>'דוח 132'!C1058</f>
        <v>מינ'</v>
      </c>
      <c r="J1058" s="63" t="str">
        <f>'דוח 132'!B1058</f>
        <v>מקס'</v>
      </c>
      <c r="K1058" s="63">
        <f>'דוח 132'!A1058</f>
        <v>0</v>
      </c>
    </row>
    <row r="1059" spans="1:11" x14ac:dyDescent="0.2">
      <c r="A1059" s="63">
        <f>'דוח 132'!K1059</f>
        <v>13591</v>
      </c>
      <c r="B1059" s="63">
        <f>'דוח 132'!J1059</f>
        <v>3049</v>
      </c>
      <c r="C1059" s="63" t="str">
        <f>'דוח 132'!I1059</f>
        <v xml:space="preserve">צמוד מדד (כולל מיועדות) </v>
      </c>
      <c r="D1059" s="63">
        <f>'דוח 132'!H1059</f>
        <v>7.6617857553606097</v>
      </c>
      <c r="E1059" s="63">
        <f>'דוח 132'!G1059</f>
        <v>69.469850369413408</v>
      </c>
      <c r="F1059" s="63">
        <f>'דוח 132'!F1059</f>
        <v>69.254394213813583</v>
      </c>
      <c r="G1059" s="63">
        <f>'דוח 132'!E1059</f>
        <v>0</v>
      </c>
      <c r="H1059" s="63">
        <f>'דוח 132'!D1059</f>
        <v>0</v>
      </c>
      <c r="I1059" s="63">
        <f>'דוח 132'!C1059</f>
        <v>0</v>
      </c>
      <c r="J1059" s="63">
        <f>'דוח 132'!B1059</f>
        <v>0</v>
      </c>
      <c r="K1059" s="63">
        <f>'דוח 132'!A1059</f>
        <v>0</v>
      </c>
    </row>
    <row r="1060" spans="1:11" x14ac:dyDescent="0.2">
      <c r="A1060" s="63">
        <f>'דוח 132'!K1060</f>
        <v>19967</v>
      </c>
      <c r="B1060" s="63">
        <f>'דוח 132'!J1060</f>
        <v>3049</v>
      </c>
      <c r="C1060" s="63" t="str">
        <f>'דוח 132'!I1060</f>
        <v>צמוד מדד ללא מיועדות</v>
      </c>
      <c r="D1060" s="63">
        <f>'דוח 132'!H1060</f>
        <v>7.4854036759368894</v>
      </c>
      <c r="E1060" s="63">
        <f>'דוח 132'!G1060</f>
        <v>32.014380404954792</v>
      </c>
      <c r="F1060" s="63">
        <f>'דוח 132'!F1060</f>
        <v>31.8160881363203</v>
      </c>
      <c r="G1060" s="63">
        <f>'דוח 132'!E1060</f>
        <v>0</v>
      </c>
      <c r="H1060" s="63">
        <f>'דוח 132'!D1060</f>
        <v>0</v>
      </c>
      <c r="I1060" s="63">
        <f>'דוח 132'!C1060</f>
        <v>0</v>
      </c>
      <c r="J1060" s="63">
        <f>'דוח 132'!B1060</f>
        <v>0</v>
      </c>
      <c r="K1060" s="63">
        <f>'דוח 132'!A1060</f>
        <v>0</v>
      </c>
    </row>
    <row r="1061" spans="1:11" x14ac:dyDescent="0.2">
      <c r="A1061" s="63">
        <f>'דוח 132'!K1061</f>
        <v>15744</v>
      </c>
      <c r="B1061" s="63">
        <f>'דוח 132'!J1061</f>
        <v>3049</v>
      </c>
      <c r="C1061" s="63" t="str">
        <f>'דוח 132'!I1061</f>
        <v xml:space="preserve">סה"כ ממשלתי צמוד מדד כולל מיועדות </v>
      </c>
      <c r="D1061" s="63">
        <f>'דוח 132'!H1061</f>
        <v>8.9780346153078501</v>
      </c>
      <c r="E1061" s="63">
        <f>'דוח 132'!G1061</f>
        <v>52.313908690956005</v>
      </c>
      <c r="F1061" s="63">
        <f>'דוח 132'!F1061</f>
        <v>52.266132763198094</v>
      </c>
      <c r="G1061" s="63">
        <f>'דוח 132'!E1061</f>
        <v>0</v>
      </c>
      <c r="H1061" s="63">
        <f>'דוח 132'!D1061</f>
        <v>0</v>
      </c>
      <c r="I1061" s="63">
        <f>'דוח 132'!C1061</f>
        <v>0</v>
      </c>
      <c r="J1061" s="63">
        <f>'דוח 132'!B1061</f>
        <v>0</v>
      </c>
      <c r="K1061" s="63">
        <f>'דוח 132'!A1061</f>
        <v>0</v>
      </c>
    </row>
    <row r="1062" spans="1:11" x14ac:dyDescent="0.2">
      <c r="A1062" s="63">
        <f>'דוח 132'!K1062</f>
        <v>13462</v>
      </c>
      <c r="B1062" s="63">
        <f>'דוח 132'!J1062</f>
        <v>3049</v>
      </c>
      <c r="C1062" s="63" t="str">
        <f>'דוח 132'!I1062</f>
        <v xml:space="preserve">קונצרני סחיר צמוד מדד </v>
      </c>
      <c r="D1062" s="63">
        <f>'דוח 132'!H1062</f>
        <v>3.2211471793494999</v>
      </c>
      <c r="E1062" s="63">
        <f>'דוח 132'!G1062</f>
        <v>12.479037774040499</v>
      </c>
      <c r="F1062" s="63">
        <f>'דוח 132'!F1062</f>
        <v>12.448681848712098</v>
      </c>
      <c r="G1062" s="63">
        <f>'דוח 132'!E1062</f>
        <v>0</v>
      </c>
      <c r="H1062" s="63">
        <f>'דוח 132'!D1062</f>
        <v>0</v>
      </c>
      <c r="I1062" s="63">
        <f>'דוח 132'!C1062</f>
        <v>0</v>
      </c>
      <c r="J1062" s="63">
        <f>'דוח 132'!B1062</f>
        <v>0</v>
      </c>
      <c r="K1062" s="63">
        <f>'דוח 132'!A1062</f>
        <v>0</v>
      </c>
    </row>
    <row r="1063" spans="1:11" x14ac:dyDescent="0.2">
      <c r="A1063" s="63">
        <f>'דוח 132'!K1063</f>
        <v>15544</v>
      </c>
      <c r="B1063" s="63">
        <f>'דוח 132'!J1063</f>
        <v>3049</v>
      </c>
      <c r="C1063" s="63" t="str">
        <f>'דוח 132'!I1063</f>
        <v>הלוואה צמוד מדד</v>
      </c>
      <c r="D1063" s="63">
        <f>'דוח 132'!H1063</f>
        <v>5.0074356127381803</v>
      </c>
      <c r="E1063" s="63">
        <f>'דוח 132'!G1063</f>
        <v>2.4771167123568301</v>
      </c>
      <c r="F1063" s="63">
        <f>'דוח 132'!F1063</f>
        <v>2.4762123092069599</v>
      </c>
      <c r="G1063" s="63">
        <f>'דוח 132'!E1063</f>
        <v>0</v>
      </c>
      <c r="H1063" s="63">
        <f>'דוח 132'!D1063</f>
        <v>0</v>
      </c>
      <c r="I1063" s="63">
        <f>'דוח 132'!C1063</f>
        <v>0</v>
      </c>
      <c r="J1063" s="63">
        <f>'דוח 132'!B1063</f>
        <v>0</v>
      </c>
      <c r="K1063" s="63">
        <f>'דוח 132'!A1063</f>
        <v>0</v>
      </c>
    </row>
    <row r="1064" spans="1:11" x14ac:dyDescent="0.2">
      <c r="A1064" s="63">
        <f>'דוח 132'!K1064</f>
        <v>12978</v>
      </c>
      <c r="B1064" s="63">
        <f>'דוח 132'!J1064</f>
        <v>3049</v>
      </c>
      <c r="C1064" s="63" t="str">
        <f>'דוח 132'!I1064</f>
        <v xml:space="preserve">פקדונות לא סחירים </v>
      </c>
      <c r="D1064" s="63">
        <f>'דוח 132'!H1064</f>
        <v>4.6000000000000005</v>
      </c>
      <c r="E1064" s="63">
        <f>'דוח 132'!G1064</f>
        <v>0.19312558753630699</v>
      </c>
      <c r="F1064" s="63">
        <f>'דוח 132'!F1064</f>
        <v>0.19370737588530501</v>
      </c>
      <c r="G1064" s="63">
        <f>'דוח 132'!E1064</f>
        <v>0</v>
      </c>
      <c r="H1064" s="63">
        <f>'דוח 132'!D1064</f>
        <v>0</v>
      </c>
      <c r="I1064" s="63">
        <f>'דוח 132'!C1064</f>
        <v>0</v>
      </c>
      <c r="J1064" s="63">
        <f>'דוח 132'!B1064</f>
        <v>0</v>
      </c>
      <c r="K1064" s="63">
        <f>'דוח 132'!A1064</f>
        <v>0</v>
      </c>
    </row>
    <row r="1065" spans="1:11" x14ac:dyDescent="0.2">
      <c r="A1065" s="63">
        <f>'דוח 132'!K1065</f>
        <v>17726</v>
      </c>
      <c r="B1065" s="63">
        <f>'דוח 132'!J1065</f>
        <v>3049</v>
      </c>
      <c r="C1065" s="63" t="str">
        <f>'דוח 132'!I1065</f>
        <v>לא צמוד כולל נזילות</v>
      </c>
      <c r="D1065" s="63">
        <f>'דוח 132'!H1065</f>
        <v>4.5950241544013499</v>
      </c>
      <c r="E1065" s="63">
        <f>'דוח 132'!G1065</f>
        <v>9.1334768614830502</v>
      </c>
      <c r="F1065" s="63">
        <f>'דוח 132'!F1065</f>
        <v>9.3709124291646599</v>
      </c>
      <c r="G1065" s="63">
        <f>'דוח 132'!E1065</f>
        <v>0</v>
      </c>
      <c r="H1065" s="63">
        <f>'דוח 132'!D1065</f>
        <v>0</v>
      </c>
      <c r="I1065" s="63">
        <f>'דוח 132'!C1065</f>
        <v>0</v>
      </c>
      <c r="J1065" s="63">
        <f>'דוח 132'!B1065</f>
        <v>0</v>
      </c>
      <c r="K1065" s="63">
        <f>'דוח 132'!A1065</f>
        <v>0</v>
      </c>
    </row>
    <row r="1066" spans="1:11" x14ac:dyDescent="0.2">
      <c r="A1066" s="63">
        <f>'דוח 132'!K1066</f>
        <v>17727</v>
      </c>
      <c r="B1066" s="63">
        <f>'דוח 132'!J1066</f>
        <v>3049</v>
      </c>
      <c r="C1066" s="63" t="str">
        <f>'דוח 132'!I1066</f>
        <v>עו"ש ש"ח</v>
      </c>
      <c r="D1066" s="63">
        <f>'דוח 132'!H1066</f>
        <v>0</v>
      </c>
      <c r="E1066" s="63">
        <f>'דוח 132'!G1066</f>
        <v>3.5663579811532702</v>
      </c>
      <c r="F1066" s="63">
        <f>'דוח 132'!F1066</f>
        <v>3.8123730115709402</v>
      </c>
      <c r="G1066" s="63">
        <f>'דוח 132'!E1066</f>
        <v>0</v>
      </c>
      <c r="H1066" s="63">
        <f>'דוח 132'!D1066</f>
        <v>0</v>
      </c>
      <c r="I1066" s="63">
        <f>'דוח 132'!C1066</f>
        <v>0</v>
      </c>
      <c r="J1066" s="63">
        <f>'דוח 132'!B1066</f>
        <v>0</v>
      </c>
      <c r="K1066" s="63">
        <f>'דוח 132'!A1066</f>
        <v>0</v>
      </c>
    </row>
    <row r="1067" spans="1:11" x14ac:dyDescent="0.2">
      <c r="A1067" s="63">
        <f>'דוח 132'!K1067</f>
        <v>13592</v>
      </c>
      <c r="B1067" s="63">
        <f>'דוח 132'!J1067</f>
        <v>3049</v>
      </c>
      <c r="C1067" s="63" t="str">
        <f>'דוח 132'!I1067</f>
        <v xml:space="preserve">לא צמוד - לא כולל נזילות </v>
      </c>
      <c r="D1067" s="63">
        <f>'דוח 132'!H1067</f>
        <v>7.7465617720548394</v>
      </c>
      <c r="E1067" s="63">
        <f>'דוח 132'!G1067</f>
        <v>5.5671188803297698</v>
      </c>
      <c r="F1067" s="63">
        <f>'דוח 132'!F1067</f>
        <v>5.5585394175937193</v>
      </c>
      <c r="G1067" s="63">
        <f>'דוח 132'!E1067</f>
        <v>0</v>
      </c>
      <c r="H1067" s="63">
        <f>'דוח 132'!D1067</f>
        <v>0</v>
      </c>
      <c r="I1067" s="63">
        <f>'דוח 132'!C1067</f>
        <v>0</v>
      </c>
      <c r="J1067" s="63">
        <f>'דוח 132'!B1067</f>
        <v>0</v>
      </c>
      <c r="K1067" s="63">
        <f>'דוח 132'!A1067</f>
        <v>0</v>
      </c>
    </row>
    <row r="1068" spans="1:11" x14ac:dyDescent="0.2">
      <c r="A1068" s="63">
        <f>'דוח 132'!K1068</f>
        <v>11566</v>
      </c>
      <c r="B1068" s="63">
        <f>'דוח 132'!J1068</f>
        <v>3049</v>
      </c>
      <c r="C1068" s="63" t="str">
        <f>'דוח 132'!I1068</f>
        <v>מק"מ</v>
      </c>
      <c r="D1068" s="63">
        <f>'דוח 132'!H1068</f>
        <v>0.38958196145604201</v>
      </c>
      <c r="E1068" s="63">
        <f>'דוח 132'!G1068</f>
        <v>3.8607448332160899E-2</v>
      </c>
      <c r="F1068" s="63">
        <f>'דוח 132'!F1068</f>
        <v>3.85821926534827E-2</v>
      </c>
      <c r="G1068" s="63">
        <f>'דוח 132'!E1068</f>
        <v>0</v>
      </c>
      <c r="H1068" s="63">
        <f>'דוח 132'!D1068</f>
        <v>0</v>
      </c>
      <c r="I1068" s="63">
        <f>'דוח 132'!C1068</f>
        <v>0</v>
      </c>
      <c r="J1068" s="63">
        <f>'דוח 132'!B1068</f>
        <v>0</v>
      </c>
      <c r="K1068" s="63">
        <f>'דוח 132'!A1068</f>
        <v>0</v>
      </c>
    </row>
    <row r="1069" spans="1:11" x14ac:dyDescent="0.2">
      <c r="A1069" s="63">
        <f>'דוח 132'!K1069</f>
        <v>13419</v>
      </c>
      <c r="B1069" s="63">
        <f>'דוח 132'!J1069</f>
        <v>3049</v>
      </c>
      <c r="C1069" s="63" t="str">
        <f>'דוח 132'!I1069</f>
        <v>ממשלתי  לא צמוד (שחר)</v>
      </c>
      <c r="D1069" s="63">
        <f>'דוח 132'!H1069</f>
        <v>9.3771922809599602</v>
      </c>
      <c r="E1069" s="63">
        <f>'דוח 132'!G1069</f>
        <v>3.2806458999671602</v>
      </c>
      <c r="F1069" s="63">
        <f>'דוח 132'!F1069</f>
        <v>3.2748943042952501</v>
      </c>
      <c r="G1069" s="63">
        <f>'דוח 132'!E1069</f>
        <v>0</v>
      </c>
      <c r="H1069" s="63">
        <f>'דוח 132'!D1069</f>
        <v>0</v>
      </c>
      <c r="I1069" s="63">
        <f>'דוח 132'!C1069</f>
        <v>0</v>
      </c>
      <c r="J1069" s="63">
        <f>'דוח 132'!B1069</f>
        <v>0</v>
      </c>
      <c r="K1069" s="63">
        <f>'דוח 132'!A1069</f>
        <v>0</v>
      </c>
    </row>
    <row r="1070" spans="1:11" x14ac:dyDescent="0.2">
      <c r="A1070" s="63">
        <f>'דוח 132'!K1070</f>
        <v>11568</v>
      </c>
      <c r="B1070" s="63">
        <f>'דוח 132'!J1070</f>
        <v>3049</v>
      </c>
      <c r="C1070" s="63" t="str">
        <f>'דוח 132'!I1070</f>
        <v>אג"ח ממשלתי לא צמוד ריבית משתנה-"גילון"</v>
      </c>
      <c r="D1070" s="63">
        <f>'דוח 132'!H1070</f>
        <v>0</v>
      </c>
      <c r="E1070" s="63">
        <f>'דוח 132'!G1070</f>
        <v>0</v>
      </c>
      <c r="F1070" s="63">
        <f>'דוח 132'!F1070</f>
        <v>0</v>
      </c>
      <c r="G1070" s="63">
        <f>'דוח 132'!E1070</f>
        <v>0</v>
      </c>
      <c r="H1070" s="63">
        <f>'דוח 132'!D1070</f>
        <v>0</v>
      </c>
      <c r="I1070" s="63">
        <f>'דוח 132'!C1070</f>
        <v>0</v>
      </c>
      <c r="J1070" s="63">
        <f>'דוח 132'!B1070</f>
        <v>0</v>
      </c>
      <c r="K1070" s="63">
        <f>'דוח 132'!A1070</f>
        <v>0</v>
      </c>
    </row>
    <row r="1071" spans="1:11" x14ac:dyDescent="0.2">
      <c r="A1071" s="63">
        <f>'דוח 132'!K1071</f>
        <v>12479</v>
      </c>
      <c r="B1071" s="63">
        <f>'דוח 132'!J1071</f>
        <v>3049</v>
      </c>
      <c r="C1071" s="63" t="str">
        <f>'דוח 132'!I1071</f>
        <v>קונצרני ריבית קבועה</v>
      </c>
      <c r="D1071" s="63">
        <f>'דוח 132'!H1071</f>
        <v>5.23502198719709</v>
      </c>
      <c r="E1071" s="63">
        <f>'דוח 132'!G1071</f>
        <v>1.16927911261999</v>
      </c>
      <c r="F1071" s="63">
        <f>'דוח 132'!F1071</f>
        <v>1.1726435571764098</v>
      </c>
      <c r="G1071" s="63">
        <f>'דוח 132'!E1071</f>
        <v>0</v>
      </c>
      <c r="H1071" s="63">
        <f>'דוח 132'!D1071</f>
        <v>0</v>
      </c>
      <c r="I1071" s="63">
        <f>'דוח 132'!C1071</f>
        <v>0</v>
      </c>
      <c r="J1071" s="63">
        <f>'דוח 132'!B1071</f>
        <v>0</v>
      </c>
      <c r="K1071" s="63">
        <f>'דוח 132'!A1071</f>
        <v>0</v>
      </c>
    </row>
    <row r="1072" spans="1:11" x14ac:dyDescent="0.2">
      <c r="A1072" s="63">
        <f>'דוח 132'!K1072</f>
        <v>12480</v>
      </c>
      <c r="B1072" s="63">
        <f>'דוח 132'!J1072</f>
        <v>3049</v>
      </c>
      <c r="C1072" s="63" t="str">
        <f>'דוח 132'!I1072</f>
        <v>קונצרני ריבית משתנה</v>
      </c>
      <c r="D1072" s="63">
        <f>'דוח 132'!H1072</f>
        <v>1.1500000000000001</v>
      </c>
      <c r="E1072" s="63">
        <f>'דוח 132'!G1072</f>
        <v>6.7033828124436609E-3</v>
      </c>
      <c r="F1072" s="63">
        <f>'דוח 132'!F1072</f>
        <v>6.7029538851739803E-3</v>
      </c>
      <c r="G1072" s="63">
        <f>'דוח 132'!E1072</f>
        <v>0</v>
      </c>
      <c r="H1072" s="63">
        <f>'דוח 132'!D1072</f>
        <v>0</v>
      </c>
      <c r="I1072" s="63">
        <f>'דוח 132'!C1072</f>
        <v>0</v>
      </c>
      <c r="J1072" s="63">
        <f>'דוח 132'!B1072</f>
        <v>0</v>
      </c>
      <c r="K1072" s="63">
        <f>'דוח 132'!A1072</f>
        <v>0</v>
      </c>
    </row>
    <row r="1073" spans="1:11" x14ac:dyDescent="0.2">
      <c r="A1073" s="63">
        <f>'דוח 132'!K1073</f>
        <v>11578</v>
      </c>
      <c r="B1073" s="63">
        <f>'דוח 132'!J1073</f>
        <v>3049</v>
      </c>
      <c r="C1073" s="63" t="str">
        <f>'דוח 132'!I1073</f>
        <v>אג"ח לא צמוד לא סחיר (ללא עמיתים)</v>
      </c>
      <c r="D1073" s="63">
        <f>'דוח 132'!H1073</f>
        <v>4.1672657081977293</v>
      </c>
      <c r="E1073" s="63">
        <f>'דוח 132'!G1073</f>
        <v>0.37496390275772501</v>
      </c>
      <c r="F1073" s="63">
        <f>'דוח 132'!F1073</f>
        <v>0.37182257742485503</v>
      </c>
      <c r="G1073" s="63">
        <f>'דוח 132'!E1073</f>
        <v>0</v>
      </c>
      <c r="H1073" s="63">
        <f>'דוח 132'!D1073</f>
        <v>0</v>
      </c>
      <c r="I1073" s="63">
        <f>'דוח 132'!C1073</f>
        <v>0</v>
      </c>
      <c r="J1073" s="63">
        <f>'דוח 132'!B1073</f>
        <v>0</v>
      </c>
      <c r="K1073" s="63">
        <f>'דוח 132'!A1073</f>
        <v>0</v>
      </c>
    </row>
    <row r="1074" spans="1:11" x14ac:dyDescent="0.2">
      <c r="A1074" s="63">
        <f>'דוח 132'!K1074</f>
        <v>12497</v>
      </c>
      <c r="B1074" s="63">
        <f>'דוח 132'!J1074</f>
        <v>3049</v>
      </c>
      <c r="C1074" s="63" t="str">
        <f>'דוח 132'!I1074</f>
        <v>קונצרני לא סחיר ריבית משתנה (נע"מים)</v>
      </c>
      <c r="D1074" s="63">
        <f>'דוח 132'!H1074</f>
        <v>0</v>
      </c>
      <c r="E1074" s="63">
        <f>'דוח 132'!G1074</f>
        <v>0</v>
      </c>
      <c r="F1074" s="63">
        <f>'דוח 132'!F1074</f>
        <v>0</v>
      </c>
      <c r="G1074" s="63">
        <f>'דוח 132'!E1074</f>
        <v>0</v>
      </c>
      <c r="H1074" s="63">
        <f>'דוח 132'!D1074</f>
        <v>0</v>
      </c>
      <c r="I1074" s="63">
        <f>'דוח 132'!C1074</f>
        <v>0</v>
      </c>
      <c r="J1074" s="63">
        <f>'דוח 132'!B1074</f>
        <v>0</v>
      </c>
      <c r="K1074" s="63">
        <f>'דוח 132'!A1074</f>
        <v>0</v>
      </c>
    </row>
    <row r="1075" spans="1:11" x14ac:dyDescent="0.2">
      <c r="A1075" s="63">
        <f>'דוח 132'!K1075</f>
        <v>15546</v>
      </c>
      <c r="B1075" s="63">
        <f>'דוח 132'!J1075</f>
        <v>3049</v>
      </c>
      <c r="C1075" s="63" t="str">
        <f>'דוח 132'!I1075</f>
        <v>הלוואה לא צמוד</v>
      </c>
      <c r="D1075" s="63">
        <f>'דוח 132'!H1075</f>
        <v>7.0607951564101494</v>
      </c>
      <c r="E1075" s="63">
        <f>'דוח 132'!G1075</f>
        <v>0.66003988737785502</v>
      </c>
      <c r="F1075" s="63">
        <f>'דוח 132'!F1075</f>
        <v>0.65703899662401</v>
      </c>
      <c r="G1075" s="63">
        <f>'דוח 132'!E1075</f>
        <v>0</v>
      </c>
      <c r="H1075" s="63">
        <f>'דוח 132'!D1075</f>
        <v>0</v>
      </c>
      <c r="I1075" s="63">
        <f>'דוח 132'!C1075</f>
        <v>0</v>
      </c>
      <c r="J1075" s="63">
        <f>'דוח 132'!B1075</f>
        <v>0</v>
      </c>
      <c r="K1075" s="63">
        <f>'דוח 132'!A1075</f>
        <v>0</v>
      </c>
    </row>
    <row r="1076" spans="1:11" x14ac:dyDescent="0.2">
      <c r="A1076" s="63">
        <f>'דוח 132'!K1076</f>
        <v>12481</v>
      </c>
      <c r="B1076" s="63">
        <f>'דוח 132'!J1076</f>
        <v>3049</v>
      </c>
      <c r="C1076" s="63" t="str">
        <f>'דוח 132'!I1076</f>
        <v>הלוואות לעמיתים.</v>
      </c>
      <c r="D1076" s="63">
        <f>'דוח 132'!H1076</f>
        <v>0</v>
      </c>
      <c r="E1076" s="63">
        <f>'דוח 132'!G1076</f>
        <v>3.6879246462435601E-2</v>
      </c>
      <c r="F1076" s="63">
        <f>'דוח 132'!F1076</f>
        <v>3.6854835534542392E-2</v>
      </c>
      <c r="G1076" s="63">
        <f>'דוח 132'!E1076</f>
        <v>0</v>
      </c>
      <c r="H1076" s="63">
        <f>'דוח 132'!D1076</f>
        <v>0</v>
      </c>
      <c r="I1076" s="63">
        <f>'דוח 132'!C1076</f>
        <v>0</v>
      </c>
      <c r="J1076" s="63">
        <f>'דוח 132'!B1076</f>
        <v>0</v>
      </c>
      <c r="K1076" s="63">
        <f>'דוח 132'!A1076</f>
        <v>0</v>
      </c>
    </row>
    <row r="1077" spans="1:11" x14ac:dyDescent="0.2">
      <c r="A1077" s="63">
        <f>'דוח 132'!K1077</f>
        <v>13594</v>
      </c>
      <c r="B1077" s="63">
        <f>'דוח 132'!J1077</f>
        <v>3049</v>
      </c>
      <c r="C1077" s="63" t="str">
        <f>'דוח 132'!I1077</f>
        <v>מט"ח וצמוד מט"ח</v>
      </c>
      <c r="D1077" s="63">
        <f>'דוח 132'!H1077</f>
        <v>2.4553604725976097</v>
      </c>
      <c r="E1077" s="63">
        <f>'דוח 132'!G1077</f>
        <v>2.16669557246342</v>
      </c>
      <c r="F1077" s="63">
        <f>'דוח 132'!F1077</f>
        <v>2.1586586731798501</v>
      </c>
      <c r="G1077" s="63">
        <f>'דוח 132'!E1077</f>
        <v>0</v>
      </c>
      <c r="H1077" s="63">
        <f>'דוח 132'!D1077</f>
        <v>0</v>
      </c>
      <c r="I1077" s="63">
        <f>'דוח 132'!C1077</f>
        <v>0</v>
      </c>
      <c r="J1077" s="63">
        <f>'דוח 132'!B1077</f>
        <v>0</v>
      </c>
      <c r="K1077" s="63">
        <f>'דוח 132'!A1077</f>
        <v>0</v>
      </c>
    </row>
    <row r="1078" spans="1:11" x14ac:dyDescent="0.2">
      <c r="A1078" s="63">
        <f>'דוח 132'!K1078</f>
        <v>15609</v>
      </c>
      <c r="B1078" s="63">
        <f>'דוח 132'!J1078</f>
        <v>3049</v>
      </c>
      <c r="C1078" s="63" t="str">
        <f>'דוח 132'!I1078</f>
        <v>אג"ח ממשלתי צמוד מט"ח סחיר (1022)</v>
      </c>
      <c r="D1078" s="63">
        <f>'דוח 132'!H1078</f>
        <v>0.6981204403310981</v>
      </c>
      <c r="E1078" s="63">
        <f>'דוח 132'!G1078</f>
        <v>0.68557153184741004</v>
      </c>
      <c r="F1078" s="63">
        <f>'דוח 132'!F1078</f>
        <v>0.68247222092973192</v>
      </c>
      <c r="G1078" s="63">
        <f>'דוח 132'!E1078</f>
        <v>0</v>
      </c>
      <c r="H1078" s="63">
        <f>'דוח 132'!D1078</f>
        <v>0</v>
      </c>
      <c r="I1078" s="63">
        <f>'דוח 132'!C1078</f>
        <v>0</v>
      </c>
      <c r="J1078" s="63">
        <f>'דוח 132'!B1078</f>
        <v>0</v>
      </c>
      <c r="K1078" s="63">
        <f>'דוח 132'!A1078</f>
        <v>0</v>
      </c>
    </row>
    <row r="1079" spans="1:11" x14ac:dyDescent="0.2">
      <c r="A1079" s="63">
        <f>'דוח 132'!K1079</f>
        <v>11524</v>
      </c>
      <c r="B1079" s="63">
        <f>'דוח 132'!J1079</f>
        <v>3049</v>
      </c>
      <c r="C1079" s="63" t="str">
        <f>'דוח 132'!I1079</f>
        <v xml:space="preserve"> אג"ח קונצרני בחו"ל </v>
      </c>
      <c r="D1079" s="63">
        <f>'דוח 132'!H1079</f>
        <v>2.9586619361844599</v>
      </c>
      <c r="E1079" s="63">
        <f>'דוח 132'!G1079</f>
        <v>0.88164426673053209</v>
      </c>
      <c r="F1079" s="63">
        <f>'דוח 132'!F1079</f>
        <v>0.87701199869812096</v>
      </c>
      <c r="G1079" s="63">
        <f>'דוח 132'!E1079</f>
        <v>0</v>
      </c>
      <c r="H1079" s="63">
        <f>'דוח 132'!D1079</f>
        <v>0</v>
      </c>
      <c r="I1079" s="63">
        <f>'דוח 132'!C1079</f>
        <v>0</v>
      </c>
      <c r="J1079" s="63">
        <f>'דוח 132'!B1079</f>
        <v>0</v>
      </c>
      <c r="K1079" s="63">
        <f>'דוח 132'!A1079</f>
        <v>0</v>
      </c>
    </row>
    <row r="1080" spans="1:11" x14ac:dyDescent="0.2">
      <c r="A1080" s="63">
        <f>'דוח 132'!K1080</f>
        <v>15745</v>
      </c>
      <c r="B1080" s="63">
        <f>'דוח 132'!J1080</f>
        <v>3049</v>
      </c>
      <c r="C1080" s="63" t="str">
        <f>'דוח 132'!I1080</f>
        <v>סה"כ קונצרני צמוד מט"ח</v>
      </c>
      <c r="D1080" s="63">
        <f>'דוח 132'!H1080</f>
        <v>4.9992539027609899</v>
      </c>
      <c r="E1080" s="63">
        <f>'דוח 132'!G1080</f>
        <v>0.334840244794885</v>
      </c>
      <c r="F1080" s="63">
        <f>'דוח 132'!F1080</f>
        <v>0.33529804909774702</v>
      </c>
      <c r="G1080" s="63">
        <f>'דוח 132'!E1080</f>
        <v>0</v>
      </c>
      <c r="H1080" s="63">
        <f>'דוח 132'!D1080</f>
        <v>0</v>
      </c>
      <c r="I1080" s="63">
        <f>'דוח 132'!C1080</f>
        <v>0</v>
      </c>
      <c r="J1080" s="63">
        <f>'דוח 132'!B1080</f>
        <v>0</v>
      </c>
      <c r="K1080" s="63">
        <f>'דוח 132'!A1080</f>
        <v>0</v>
      </c>
    </row>
    <row r="1081" spans="1:11" x14ac:dyDescent="0.2">
      <c r="A1081" s="63">
        <f>'דוח 132'!K1081</f>
        <v>15545</v>
      </c>
      <c r="B1081" s="63">
        <f>'דוח 132'!J1081</f>
        <v>3049</v>
      </c>
      <c r="C1081" s="63" t="str">
        <f>'דוח 132'!I1081</f>
        <v>הלוואה צמוד מט"ח</v>
      </c>
      <c r="D1081" s="63">
        <f>'דוח 132'!H1081</f>
        <v>36.540257268986693</v>
      </c>
      <c r="E1081" s="63">
        <f>'דוח 132'!G1081</f>
        <v>1.65172066293869E-2</v>
      </c>
      <c r="F1081" s="63">
        <f>'דוח 132'!F1081</f>
        <v>1.5128937649012401E-2</v>
      </c>
      <c r="G1081" s="63">
        <f>'דוח 132'!E1081</f>
        <v>0</v>
      </c>
      <c r="H1081" s="63">
        <f>'דוח 132'!D1081</f>
        <v>0</v>
      </c>
      <c r="I1081" s="63">
        <f>'דוח 132'!C1081</f>
        <v>0</v>
      </c>
      <c r="J1081" s="63">
        <f>'דוח 132'!B1081</f>
        <v>0</v>
      </c>
      <c r="K1081" s="63">
        <f>'דוח 132'!A1081</f>
        <v>0</v>
      </c>
    </row>
    <row r="1082" spans="1:11" x14ac:dyDescent="0.2">
      <c r="A1082" s="63">
        <f>'דוח 132'!K1082</f>
        <v>13595</v>
      </c>
      <c r="B1082" s="63">
        <f>'דוח 132'!J1082</f>
        <v>3049</v>
      </c>
      <c r="C1082" s="63" t="str">
        <f>'דוח 132'!I1082</f>
        <v>סה"כ מניות והמירים</v>
      </c>
      <c r="D1082" s="63">
        <f>'דוח 132'!H1082</f>
        <v>0</v>
      </c>
      <c r="E1082" s="63">
        <f>'דוח 132'!G1082</f>
        <v>12.387818855353199</v>
      </c>
      <c r="F1082" s="63">
        <f>'דוח 132'!F1082</f>
        <v>12.419718952937799</v>
      </c>
      <c r="G1082" s="63">
        <f>'דוח 132'!E1082</f>
        <v>0</v>
      </c>
      <c r="H1082" s="63">
        <f>'דוח 132'!D1082</f>
        <v>0</v>
      </c>
      <c r="I1082" s="63">
        <f>'דוח 132'!C1082</f>
        <v>0</v>
      </c>
      <c r="J1082" s="63">
        <f>'דוח 132'!B1082</f>
        <v>0</v>
      </c>
      <c r="K1082" s="63">
        <f>'דוח 132'!A1082</f>
        <v>0</v>
      </c>
    </row>
    <row r="1083" spans="1:11" x14ac:dyDescent="0.2">
      <c r="A1083" s="63">
        <f>'דוח 132'!K1083</f>
        <v>15610</v>
      </c>
      <c r="B1083" s="63">
        <f>'דוח 132'!J1083</f>
        <v>3049</v>
      </c>
      <c r="C1083" s="63" t="str">
        <f>'דוח 132'!I1083</f>
        <v>נגזרים מתוך מניות והמירים</v>
      </c>
      <c r="D1083" s="63">
        <f>'דוח 132'!H1083</f>
        <v>0</v>
      </c>
      <c r="E1083" s="63">
        <f>'דוח 132'!G1083</f>
        <v>0</v>
      </c>
      <c r="F1083" s="63">
        <f>'דוח 132'!F1083</f>
        <v>0</v>
      </c>
      <c r="G1083" s="63">
        <f>'דוח 132'!E1083</f>
        <v>0</v>
      </c>
      <c r="H1083" s="63">
        <f>'דוח 132'!D1083</f>
        <v>0</v>
      </c>
      <c r="I1083" s="63">
        <f>'דוח 132'!C1083</f>
        <v>0</v>
      </c>
      <c r="J1083" s="63">
        <f>'דוח 132'!B1083</f>
        <v>0</v>
      </c>
      <c r="K1083" s="63">
        <f>'דוח 132'!A1083</f>
        <v>0</v>
      </c>
    </row>
    <row r="1084" spans="1:11" x14ac:dyDescent="0.2">
      <c r="A1084" s="63">
        <f>'דוח 132'!K1084</f>
        <v>15611</v>
      </c>
      <c r="B1084" s="63">
        <f>'דוח 132'!J1084</f>
        <v>3049</v>
      </c>
      <c r="C1084" s="63" t="str">
        <f>'דוח 132'!I1084</f>
        <v>מניות והמירים בארץ</v>
      </c>
      <c r="D1084" s="63">
        <f>'דוח 132'!H1084</f>
        <v>0</v>
      </c>
      <c r="E1084" s="63">
        <f>'דוח 132'!G1084</f>
        <v>5.1972753414641195</v>
      </c>
      <c r="F1084" s="63">
        <f>'דוח 132'!F1084</f>
        <v>5.2021888392200291</v>
      </c>
      <c r="G1084" s="63">
        <f>'דוח 132'!E1084</f>
        <v>0</v>
      </c>
      <c r="H1084" s="63">
        <f>'דוח 132'!D1084</f>
        <v>0</v>
      </c>
      <c r="I1084" s="63">
        <f>'דוח 132'!C1084</f>
        <v>0</v>
      </c>
      <c r="J1084" s="63">
        <f>'דוח 132'!B1084</f>
        <v>0</v>
      </c>
      <c r="K1084" s="63">
        <f>'דוח 132'!A1084</f>
        <v>0</v>
      </c>
    </row>
    <row r="1085" spans="1:11" x14ac:dyDescent="0.2">
      <c r="A1085" s="63">
        <f>'דוח 132'!K1085</f>
        <v>15608</v>
      </c>
      <c r="B1085" s="63">
        <f>'דוח 132'!J1085</f>
        <v>3049</v>
      </c>
      <c r="C1085" s="63" t="str">
        <f>'דוח 132'!I1085</f>
        <v>מניות חו"ל</v>
      </c>
      <c r="D1085" s="63">
        <f>'דוח 132'!H1085</f>
        <v>0</v>
      </c>
      <c r="E1085" s="63">
        <f>'דוח 132'!G1085</f>
        <v>6.9816199070988789</v>
      </c>
      <c r="F1085" s="63">
        <f>'דוח 132'!F1085</f>
        <v>7.0098351961985701</v>
      </c>
      <c r="G1085" s="63">
        <f>'דוח 132'!E1085</f>
        <v>0</v>
      </c>
      <c r="H1085" s="63">
        <f>'דוח 132'!D1085</f>
        <v>0</v>
      </c>
      <c r="I1085" s="63">
        <f>'דוח 132'!C1085</f>
        <v>0</v>
      </c>
      <c r="J1085" s="63">
        <f>'דוח 132'!B1085</f>
        <v>0</v>
      </c>
      <c r="K1085" s="63">
        <f>'דוח 132'!A1085</f>
        <v>0</v>
      </c>
    </row>
    <row r="1086" spans="1:11" x14ac:dyDescent="0.2">
      <c r="A1086" s="63">
        <f>'דוח 132'!K1086</f>
        <v>15584</v>
      </c>
      <c r="B1086" s="63">
        <f>'דוח 132'!J1086</f>
        <v>3049</v>
      </c>
      <c r="C1086" s="63" t="str">
        <f>'דוח 132'!I1086</f>
        <v>נכסים אלטרנטיביים</v>
      </c>
      <c r="D1086" s="63">
        <f>'דוח 132'!H1086</f>
        <v>5.1936649293751801E-8</v>
      </c>
      <c r="E1086" s="63">
        <f>'דוח 132'!G1086</f>
        <v>4.2528185841368291</v>
      </c>
      <c r="F1086" s="63">
        <f>'דוח 132'!F1086</f>
        <v>4.2217274562887894</v>
      </c>
      <c r="G1086" s="63">
        <f>'דוח 132'!E1086</f>
        <v>0</v>
      </c>
      <c r="H1086" s="63">
        <f>'דוח 132'!D1086</f>
        <v>0</v>
      </c>
      <c r="I1086" s="63">
        <f>'דוח 132'!C1086</f>
        <v>0</v>
      </c>
      <c r="J1086" s="63">
        <f>'דוח 132'!B1086</f>
        <v>0</v>
      </c>
      <c r="K1086" s="63">
        <f>'דוח 132'!A1086</f>
        <v>0</v>
      </c>
    </row>
    <row r="1087" spans="1:11" x14ac:dyDescent="0.2">
      <c r="A1087" s="63">
        <f>'דוח 132'!K1087</f>
        <v>17728</v>
      </c>
      <c r="B1087" s="63">
        <f>'דוח 132'!J1087</f>
        <v>3049</v>
      </c>
      <c r="C1087" s="63" t="str">
        <f>'דוח 132'!I1087</f>
        <v>נכסי נדל"ן</v>
      </c>
      <c r="D1087" s="63">
        <f>'דוח 132'!H1087</f>
        <v>0</v>
      </c>
      <c r="E1087" s="63">
        <f>'דוח 132'!G1087</f>
        <v>2.5893397571501597</v>
      </c>
      <c r="F1087" s="63">
        <f>'דוח 132'!F1087</f>
        <v>2.57458827461519</v>
      </c>
      <c r="G1087" s="63">
        <f>'דוח 132'!E1087</f>
        <v>0</v>
      </c>
      <c r="H1087" s="63">
        <f>'דוח 132'!D1087</f>
        <v>0</v>
      </c>
      <c r="I1087" s="63">
        <f>'דוח 132'!C1087</f>
        <v>0</v>
      </c>
      <c r="J1087" s="63">
        <f>'דוח 132'!B1087</f>
        <v>0</v>
      </c>
      <c r="K1087" s="63">
        <f>'דוח 132'!A1087</f>
        <v>0</v>
      </c>
    </row>
    <row r="1088" spans="1:11" x14ac:dyDescent="0.2">
      <c r="A1088" s="63">
        <f>'דוח 132'!K1088</f>
        <v>15624</v>
      </c>
      <c r="B1088" s="63">
        <f>'דוח 132'!J1088</f>
        <v>3049</v>
      </c>
      <c r="C1088" s="63" t="str">
        <f>'דוח 132'!I1088</f>
        <v>נגזרים מתוך חשיפת מט"ח</v>
      </c>
      <c r="D1088" s="63">
        <f>'דוח 132'!H1088</f>
        <v>0</v>
      </c>
      <c r="E1088" s="63">
        <f>'דוח 132'!G1088</f>
        <v>-3.4537987653837403</v>
      </c>
      <c r="F1088" s="63">
        <f>'דוח 132'!F1088</f>
        <v>-3.4286907460195102</v>
      </c>
      <c r="G1088" s="63">
        <f>'דוח 132'!E1088</f>
        <v>0</v>
      </c>
      <c r="H1088" s="63">
        <f>'דוח 132'!D1088</f>
        <v>0</v>
      </c>
      <c r="I1088" s="63">
        <f>'דוח 132'!C1088</f>
        <v>0</v>
      </c>
      <c r="J1088" s="63">
        <f>'דוח 132'!B1088</f>
        <v>0</v>
      </c>
      <c r="K1088" s="63">
        <f>'דוח 132'!A1088</f>
        <v>0</v>
      </c>
    </row>
    <row r="1089" spans="1:11" x14ac:dyDescent="0.2">
      <c r="A1089" s="63">
        <f>'דוח 132'!K1089</f>
        <v>15644</v>
      </c>
      <c r="B1089" s="63">
        <f>'דוח 132'!J1089</f>
        <v>3049</v>
      </c>
      <c r="C1089" s="63" t="str">
        <f>'דוח 132'!I1089</f>
        <v>סה"כ נזילות</v>
      </c>
      <c r="D1089" s="63">
        <f>'דוח 132'!H1089</f>
        <v>0</v>
      </c>
      <c r="E1089" s="63">
        <f>'דוח 132'!G1089</f>
        <v>3.8144803036144697</v>
      </c>
      <c r="F1089" s="63">
        <f>'דוח 132'!F1089</f>
        <v>4.0611204783761794</v>
      </c>
      <c r="G1089" s="63">
        <f>'דוח 132'!E1089</f>
        <v>0</v>
      </c>
      <c r="H1089" s="63">
        <f>'דוח 132'!D1089</f>
        <v>0</v>
      </c>
      <c r="I1089" s="63">
        <f>'דוח 132'!C1089</f>
        <v>0</v>
      </c>
      <c r="J1089" s="63">
        <f>'דוח 132'!B1089</f>
        <v>0</v>
      </c>
      <c r="K1089" s="63">
        <f>'דוח 132'!A1089</f>
        <v>0</v>
      </c>
    </row>
    <row r="1090" spans="1:11" x14ac:dyDescent="0.2">
      <c r="A1090" s="63">
        <f>'דוח 132'!K1090</f>
        <v>15704</v>
      </c>
      <c r="B1090" s="63">
        <f>'דוח 132'!J1090</f>
        <v>3049</v>
      </c>
      <c r="C1090" s="63" t="str">
        <f>'דוח 132'!I1090</f>
        <v xml:space="preserve">סה"כ קונצרני והלוואות </v>
      </c>
      <c r="D1090" s="63">
        <f>'דוח 132'!H1090</f>
        <v>3.8374897637707095</v>
      </c>
      <c r="E1090" s="63">
        <f>'דוח 132'!G1090</f>
        <v>20.406804094643896</v>
      </c>
      <c r="F1090" s="63">
        <f>'דוח 132'!F1090</f>
        <v>20.230201145285598</v>
      </c>
      <c r="G1090" s="63">
        <f>'דוח 132'!E1090</f>
        <v>0</v>
      </c>
      <c r="H1090" s="63">
        <f>'דוח 132'!D1090</f>
        <v>0</v>
      </c>
      <c r="I1090" s="63">
        <f>'דוח 132'!C1090</f>
        <v>0</v>
      </c>
      <c r="J1090" s="63">
        <f>'דוח 132'!B1090</f>
        <v>0</v>
      </c>
      <c r="K1090" s="63">
        <f>'דוח 132'!A1090</f>
        <v>0</v>
      </c>
    </row>
    <row r="1091" spans="1:11" x14ac:dyDescent="0.2">
      <c r="A1091" s="63">
        <f>'דוח 132'!K1091</f>
        <v>15749</v>
      </c>
      <c r="B1091" s="63">
        <f>'דוח 132'!J1091</f>
        <v>3049</v>
      </c>
      <c r="C1091" s="63" t="str">
        <f>'דוח 132'!I1091</f>
        <v>סה"כ לא סחירים</v>
      </c>
      <c r="D1091" s="63">
        <f>'דוח 132'!H1091</f>
        <v>6.4006582891747703</v>
      </c>
      <c r="E1091" s="63">
        <f>'דוח 132'!G1091</f>
        <v>50.284021234726296</v>
      </c>
      <c r="F1091" s="63">
        <f>'דוח 132'!F1091</f>
        <v>50.074815908580597</v>
      </c>
      <c r="G1091" s="63">
        <f>'דוח 132'!E1091</f>
        <v>0</v>
      </c>
      <c r="H1091" s="63">
        <f>'דוח 132'!D1091</f>
        <v>0</v>
      </c>
      <c r="I1091" s="63">
        <f>'דוח 132'!C1091</f>
        <v>0</v>
      </c>
      <c r="J1091" s="63">
        <f>'דוח 132'!B1091</f>
        <v>0</v>
      </c>
      <c r="K1091" s="63">
        <f>'דוח 132'!A1091</f>
        <v>0</v>
      </c>
    </row>
    <row r="1092" spans="1:11" x14ac:dyDescent="0.2">
      <c r="A1092" s="63">
        <f>'דוח 132'!K1092</f>
        <v>11258</v>
      </c>
      <c r="B1092" s="63">
        <f>'דוח 132'!J1092</f>
        <v>3049</v>
      </c>
      <c r="C1092" s="63" t="str">
        <f>'דוח 132'!I1092</f>
        <v>כל נכסי הקופה</v>
      </c>
      <c r="D1092" s="63">
        <f>'דוח 132'!H1092</f>
        <v>5.7897218544353599</v>
      </c>
      <c r="E1092" s="63">
        <f>'דוח 132'!G1092</f>
        <v>100</v>
      </c>
      <c r="F1092" s="63">
        <f>'דוח 132'!F1092</f>
        <v>100</v>
      </c>
      <c r="G1092" s="63">
        <f>'דוח 132'!E1092</f>
        <v>0</v>
      </c>
      <c r="H1092" s="63">
        <f>'דוח 132'!D1092</f>
        <v>0</v>
      </c>
      <c r="I1092" s="63">
        <f>'דוח 132'!C1092</f>
        <v>0</v>
      </c>
      <c r="J1092" s="63">
        <f>'דוח 132'!B1092</f>
        <v>0</v>
      </c>
      <c r="K1092" s="63">
        <f>'דוח 132'!A1092</f>
        <v>0</v>
      </c>
    </row>
    <row r="1093" spans="1:11" x14ac:dyDescent="0.2">
      <c r="A1093" s="63">
        <f>'דוח 132'!K1093</f>
        <v>15705</v>
      </c>
      <c r="B1093" s="63">
        <f>'דוח 132'!J1093</f>
        <v>3049</v>
      </c>
      <c r="C1093" s="63" t="str">
        <f>'דוח 132'!I1093</f>
        <v>סה"כ ממשלתי</v>
      </c>
      <c r="D1093" s="63">
        <f>'דוח 132'!H1093</f>
        <v>8.8949418206197901</v>
      </c>
      <c r="E1093" s="63">
        <f>'דוח 132'!G1093</f>
        <v>56.318733571102698</v>
      </c>
      <c r="F1093" s="63">
        <f>'דוח 132'!F1093</f>
        <v>56.2620814810765</v>
      </c>
      <c r="G1093" s="63">
        <f>'דוח 132'!E1093</f>
        <v>0</v>
      </c>
      <c r="H1093" s="63">
        <f>'דוח 132'!D1093</f>
        <v>0</v>
      </c>
      <c r="I1093" s="63">
        <f>'דוח 132'!C1093</f>
        <v>0</v>
      </c>
      <c r="J1093" s="63">
        <f>'דוח 132'!B1093</f>
        <v>0</v>
      </c>
      <c r="K1093" s="63">
        <f>'דוח 132'!A1093</f>
        <v>0</v>
      </c>
    </row>
    <row r="1094" spans="1:11" x14ac:dyDescent="0.2">
      <c r="A1094" s="63">
        <f>'דוח 132'!K1094</f>
        <v>16144</v>
      </c>
      <c r="B1094" s="63">
        <f>'דוח 132'!J1094</f>
        <v>3049</v>
      </c>
      <c r="C1094" s="63" t="str">
        <f>'דוח 132'!I1094</f>
        <v>סך חשיפת מט"ח</v>
      </c>
      <c r="D1094" s="63">
        <f>'דוח 132'!H1094</f>
        <v>0.312513719726633</v>
      </c>
      <c r="E1094" s="63">
        <f>'דוח 132'!G1094</f>
        <v>10.950160363493799</v>
      </c>
      <c r="F1094" s="63">
        <f>'דוח 132'!F1094</f>
        <v>10.9250897152326</v>
      </c>
      <c r="G1094" s="63">
        <f>'דוח 132'!E1094</f>
        <v>0</v>
      </c>
      <c r="H1094" s="63">
        <f>'דוח 132'!D1094</f>
        <v>0</v>
      </c>
      <c r="I1094" s="63">
        <f>'דוח 132'!C1094</f>
        <v>0</v>
      </c>
      <c r="J1094" s="63">
        <f>'דוח 132'!B1094</f>
        <v>0</v>
      </c>
      <c r="K1094" s="63">
        <f>'דוח 132'!A1094</f>
        <v>0</v>
      </c>
    </row>
    <row r="1095" spans="1:11" x14ac:dyDescent="0.2">
      <c r="A1095" s="63">
        <f>'דוח 132'!K1095</f>
        <v>12755</v>
      </c>
      <c r="B1095" s="63">
        <f>'דוח 132'!J1095</f>
        <v>3049</v>
      </c>
      <c r="C1095" s="63" t="str">
        <f>'דוח 132'!I1095</f>
        <v xml:space="preserve">נזילות מט"ח </v>
      </c>
      <c r="D1095" s="63">
        <f>'דוח 132'!H1095</f>
        <v>0</v>
      </c>
      <c r="E1095" s="63">
        <f>'דוח 132'!G1095</f>
        <v>0.248122322461202</v>
      </c>
      <c r="F1095" s="63">
        <f>'דוח 132'!F1095</f>
        <v>0.24874746680524001</v>
      </c>
      <c r="G1095" s="63">
        <f>'דוח 132'!E1095</f>
        <v>0</v>
      </c>
      <c r="H1095" s="63">
        <f>'דוח 132'!D1095</f>
        <v>0</v>
      </c>
      <c r="I1095" s="63">
        <f>'דוח 132'!C1095</f>
        <v>0</v>
      </c>
      <c r="J1095" s="63">
        <f>'דוח 132'!B1095</f>
        <v>0</v>
      </c>
      <c r="K1095" s="63">
        <f>'דוח 132'!A1095</f>
        <v>0</v>
      </c>
    </row>
    <row r="1096" spans="1:11" x14ac:dyDescent="0.2">
      <c r="A1096" s="63">
        <f>'דוח 132'!K1096</f>
        <v>12359</v>
      </c>
      <c r="B1096" s="63">
        <f>'דוח 132'!J1096</f>
        <v>3049</v>
      </c>
      <c r="C1096" s="63" t="str">
        <f>'דוח 132'!I1096</f>
        <v xml:space="preserve">קונצרני לא סחיר צמוד מדד </v>
      </c>
      <c r="D1096" s="63">
        <f>'דוח 132'!H1096</f>
        <v>4.2658120875624093</v>
      </c>
      <c r="E1096" s="63">
        <f>'דוח 132'!G1096</f>
        <v>2.00666160452375</v>
      </c>
      <c r="F1096" s="63">
        <f>'דוח 132'!F1096</f>
        <v>1.86965991681123</v>
      </c>
      <c r="G1096" s="63">
        <f>'דוח 132'!E1096</f>
        <v>0</v>
      </c>
      <c r="H1096" s="63">
        <f>'דוח 132'!D1096</f>
        <v>0</v>
      </c>
      <c r="I1096" s="63">
        <f>'דוח 132'!C1096</f>
        <v>0</v>
      </c>
      <c r="J1096" s="63">
        <f>'דוח 132'!B1096</f>
        <v>0</v>
      </c>
      <c r="K1096" s="63">
        <f>'דוח 132'!A1096</f>
        <v>0</v>
      </c>
    </row>
    <row r="1097" spans="1:11" x14ac:dyDescent="0.2">
      <c r="A1097" s="63">
        <f>'דוח 132'!K1097</f>
        <v>0</v>
      </c>
      <c r="B1097" s="63">
        <f>'דוח 132'!J1097</f>
        <v>0</v>
      </c>
      <c r="C1097" s="63">
        <f>'דוח 132'!I1097</f>
        <v>0</v>
      </c>
      <c r="D1097" s="63">
        <f>'דוח 132'!H1097</f>
        <v>0</v>
      </c>
      <c r="E1097" s="63">
        <f>'דוח 132'!G1097</f>
        <v>0</v>
      </c>
      <c r="F1097" s="63">
        <f>'דוח 132'!F1097</f>
        <v>0</v>
      </c>
      <c r="G1097" s="63">
        <f>'דוח 132'!E1097</f>
        <v>0</v>
      </c>
      <c r="H1097" s="63">
        <f>'דוח 132'!D1097</f>
        <v>0</v>
      </c>
      <c r="I1097" s="63">
        <f>'דוח 132'!C1097</f>
        <v>0</v>
      </c>
      <c r="J1097" s="63">
        <f>'דוח 132'!B1097</f>
        <v>0</v>
      </c>
      <c r="K1097" s="63">
        <f>'דוח 132'!A1097</f>
        <v>0</v>
      </c>
    </row>
    <row r="1098" spans="1:11" x14ac:dyDescent="0.2">
      <c r="A1098" s="63" t="str">
        <f>'דוח 132'!K1098</f>
        <v>קוד קבוצה</v>
      </c>
      <c r="B1098" s="63" t="str">
        <f>'דוח 132'!J1098</f>
        <v>קוד קופה</v>
      </c>
      <c r="C1098" s="63">
        <f>'דוח 132'!I1098</f>
        <v>0</v>
      </c>
      <c r="D1098" s="63" t="str">
        <f>'דוח 132'!H1098</f>
        <v>3050  כלל הגמל וקרנות פנסיה</v>
      </c>
      <c r="E1098" s="63">
        <f>'דוח 132'!G1098</f>
        <v>0</v>
      </c>
      <c r="F1098" s="63">
        <f>'דוח 132'!F1098</f>
        <v>0</v>
      </c>
      <c r="G1098" s="63">
        <f>'דוח 132'!E1098</f>
        <v>0</v>
      </c>
      <c r="H1098" s="63">
        <f>'דוח 132'!D1098</f>
        <v>0</v>
      </c>
      <c r="I1098" s="63">
        <f>'דוח 132'!C1098</f>
        <v>0</v>
      </c>
      <c r="J1098" s="63">
        <f>'דוח 132'!B1098</f>
        <v>0</v>
      </c>
      <c r="K1098" s="63">
        <f>'דוח 132'!A1098</f>
        <v>0</v>
      </c>
    </row>
    <row r="1099" spans="1:11" x14ac:dyDescent="0.2">
      <c r="A1099" s="63">
        <f>'דוח 132'!K1099</f>
        <v>0</v>
      </c>
      <c r="B1099" s="63">
        <f>'דוח 132'!J1099</f>
        <v>0</v>
      </c>
      <c r="C1099" s="63">
        <f>'דוח 132'!I1099</f>
        <v>0</v>
      </c>
      <c r="D1099" s="63">
        <f>'דוח 132'!H1099</f>
        <v>0</v>
      </c>
      <c r="E1099" s="63">
        <f>'דוח 132'!G1099</f>
        <v>0</v>
      </c>
      <c r="F1099" s="63" t="str">
        <f>'דוח 132'!F1099</f>
        <v>שווי קופה באשח  70,461,557.29</v>
      </c>
      <c r="G1099" s="63">
        <f>'דוח 132'!E1099</f>
        <v>0</v>
      </c>
      <c r="H1099" s="63">
        <f>'דוח 132'!D1099</f>
        <v>0</v>
      </c>
      <c r="I1099" s="63">
        <f>'דוח 132'!C1099</f>
        <v>0</v>
      </c>
      <c r="J1099" s="63">
        <f>'דוח 132'!B1099</f>
        <v>0</v>
      </c>
      <c r="K1099" s="63">
        <f>'דוח 132'!A1099</f>
        <v>0</v>
      </c>
    </row>
    <row r="1100" spans="1:11" x14ac:dyDescent="0.2">
      <c r="A1100" s="63">
        <f>'דוח 132'!K1100</f>
        <v>0</v>
      </c>
      <c r="B1100" s="63">
        <f>'דוח 132'!J1100</f>
        <v>0</v>
      </c>
      <c r="C1100" s="63" t="str">
        <f>'דוח 132'!I1100</f>
        <v>תאור קבוצה</v>
      </c>
      <c r="D1100" s="63" t="str">
        <f>'דוח 132'!H1100</f>
        <v>מח"מ</v>
      </c>
      <c r="E1100" s="63" t="str">
        <f>'דוח 132'!G1100</f>
        <v>חשיפה</v>
      </c>
      <c r="F1100" s="63" t="str">
        <f>'דוח 132'!F1100</f>
        <v>חשיפה</v>
      </c>
      <c r="G1100" s="63">
        <f>'דוח 132'!E1100</f>
        <v>0</v>
      </c>
      <c r="H1100" s="63" t="str">
        <f>'דוח 132'!D1100</f>
        <v>חשיפה</v>
      </c>
      <c r="I1100" s="63">
        <f>'דוח 132'!C1100</f>
        <v>0</v>
      </c>
      <c r="J1100" s="63" t="str">
        <f>'דוח 132'!B1100</f>
        <v>מח"מ</v>
      </c>
      <c r="K1100" s="63">
        <f>'דוח 132'!A1100</f>
        <v>0</v>
      </c>
    </row>
    <row r="1101" spans="1:11" x14ac:dyDescent="0.2">
      <c r="A1101" s="63">
        <f>'דוח 132'!K1101</f>
        <v>0</v>
      </c>
      <c r="B1101" s="63">
        <f>'דוח 132'!J1101</f>
        <v>0</v>
      </c>
      <c r="C1101" s="63">
        <f>'דוח 132'!I1101</f>
        <v>0</v>
      </c>
      <c r="D1101" s="63">
        <f>'דוח 132'!H1101</f>
        <v>0</v>
      </c>
      <c r="E1101" s="63" t="str">
        <f>'דוח 132'!G1101</f>
        <v>30/12/18</v>
      </c>
      <c r="F1101" s="63" t="str">
        <f>'דוח 132'!F1101</f>
        <v>31/12/18</v>
      </c>
      <c r="G1101" s="63" t="str">
        <f>'דוח 132'!E1101</f>
        <v>מינ'</v>
      </c>
      <c r="H1101" s="63" t="str">
        <f>'דוח 132'!D1101</f>
        <v>מקס'</v>
      </c>
      <c r="I1101" s="63" t="str">
        <f>'דוח 132'!C1101</f>
        <v>מינ'</v>
      </c>
      <c r="J1101" s="63" t="str">
        <f>'דוח 132'!B1101</f>
        <v>מקס'</v>
      </c>
      <c r="K1101" s="63">
        <f>'דוח 132'!A1101</f>
        <v>0</v>
      </c>
    </row>
    <row r="1102" spans="1:11" x14ac:dyDescent="0.2">
      <c r="A1102" s="63">
        <f>'דוח 132'!K1102</f>
        <v>13591</v>
      </c>
      <c r="B1102" s="63">
        <f>'דוח 132'!J1102</f>
        <v>3050</v>
      </c>
      <c r="C1102" s="63" t="str">
        <f>'דוח 132'!I1102</f>
        <v xml:space="preserve">צמוד מדד (כולל מיועדות) </v>
      </c>
      <c r="D1102" s="63">
        <f>'דוח 132'!H1102</f>
        <v>5.7790648105126001</v>
      </c>
      <c r="E1102" s="63">
        <f>'דוח 132'!G1102</f>
        <v>36.054653853875102</v>
      </c>
      <c r="F1102" s="63">
        <f>'דוח 132'!F1102</f>
        <v>35.929016419804796</v>
      </c>
      <c r="G1102" s="63">
        <f>'דוח 132'!E1102</f>
        <v>0</v>
      </c>
      <c r="H1102" s="63">
        <f>'דוח 132'!D1102</f>
        <v>0</v>
      </c>
      <c r="I1102" s="63">
        <f>'דוח 132'!C1102</f>
        <v>0</v>
      </c>
      <c r="J1102" s="63">
        <f>'דוח 132'!B1102</f>
        <v>0</v>
      </c>
      <c r="K1102" s="63">
        <f>'דוח 132'!A1102</f>
        <v>0</v>
      </c>
    </row>
    <row r="1103" spans="1:11" x14ac:dyDescent="0.2">
      <c r="A1103" s="63">
        <f>'דוח 132'!K1103</f>
        <v>19967</v>
      </c>
      <c r="B1103" s="63">
        <f>'דוח 132'!J1103</f>
        <v>3050</v>
      </c>
      <c r="C1103" s="63" t="str">
        <f>'דוח 132'!I1103</f>
        <v>צמוד מדד ללא מיועדות</v>
      </c>
      <c r="D1103" s="63">
        <f>'דוח 132'!H1103</f>
        <v>5.1247848004743597</v>
      </c>
      <c r="E1103" s="63">
        <f>'דוח 132'!G1103</f>
        <v>27.718223611004497</v>
      </c>
      <c r="F1103" s="63">
        <f>'דוח 132'!F1103</f>
        <v>27.597201687460498</v>
      </c>
      <c r="G1103" s="63">
        <f>'דוח 132'!E1103</f>
        <v>0</v>
      </c>
      <c r="H1103" s="63">
        <f>'דוח 132'!D1103</f>
        <v>0</v>
      </c>
      <c r="I1103" s="63">
        <f>'דוח 132'!C1103</f>
        <v>0</v>
      </c>
      <c r="J1103" s="63">
        <f>'דוח 132'!B1103</f>
        <v>0</v>
      </c>
      <c r="K1103" s="63">
        <f>'דוח 132'!A1103</f>
        <v>0</v>
      </c>
    </row>
    <row r="1104" spans="1:11" x14ac:dyDescent="0.2">
      <c r="A1104" s="63">
        <f>'דוח 132'!K1104</f>
        <v>15744</v>
      </c>
      <c r="B1104" s="63">
        <f>'דוח 132'!J1104</f>
        <v>3050</v>
      </c>
      <c r="C1104" s="63" t="str">
        <f>'דוח 132'!I1104</f>
        <v xml:space="preserve">סה"כ ממשלתי צמוד מדד כולל מיועדות </v>
      </c>
      <c r="D1104" s="63">
        <f>'דוח 132'!H1104</f>
        <v>7.4057335876579593</v>
      </c>
      <c r="E1104" s="63">
        <f>'דוח 132'!G1104</f>
        <v>20.021858244181097</v>
      </c>
      <c r="F1104" s="63">
        <f>'דוח 132'!F1104</f>
        <v>19.999390459344799</v>
      </c>
      <c r="G1104" s="63">
        <f>'דוח 132'!E1104</f>
        <v>0</v>
      </c>
      <c r="H1104" s="63">
        <f>'דוח 132'!D1104</f>
        <v>0</v>
      </c>
      <c r="I1104" s="63">
        <f>'דוח 132'!C1104</f>
        <v>0</v>
      </c>
      <c r="J1104" s="63">
        <f>'דוח 132'!B1104</f>
        <v>0</v>
      </c>
      <c r="K1104" s="63">
        <f>'דוח 132'!A1104</f>
        <v>0</v>
      </c>
    </row>
    <row r="1105" spans="1:11" x14ac:dyDescent="0.2">
      <c r="A1105" s="63">
        <f>'דוח 132'!K1105</f>
        <v>13462</v>
      </c>
      <c r="B1105" s="63">
        <f>'דוח 132'!J1105</f>
        <v>3050</v>
      </c>
      <c r="C1105" s="63" t="str">
        <f>'דוח 132'!I1105</f>
        <v xml:space="preserve">קונצרני סחיר צמוד מדד </v>
      </c>
      <c r="D1105" s="63">
        <f>'דוח 132'!H1105</f>
        <v>3.5088501463157802</v>
      </c>
      <c r="E1105" s="63">
        <f>'דוח 132'!G1105</f>
        <v>10.886177768018801</v>
      </c>
      <c r="F1105" s="63">
        <f>'דוח 132'!F1105</f>
        <v>10.857756026048401</v>
      </c>
      <c r="G1105" s="63">
        <f>'דוח 132'!E1105</f>
        <v>0</v>
      </c>
      <c r="H1105" s="63">
        <f>'דוח 132'!D1105</f>
        <v>0</v>
      </c>
      <c r="I1105" s="63">
        <f>'דוח 132'!C1105</f>
        <v>0</v>
      </c>
      <c r="J1105" s="63">
        <f>'דוח 132'!B1105</f>
        <v>0</v>
      </c>
      <c r="K1105" s="63">
        <f>'דוח 132'!A1105</f>
        <v>0</v>
      </c>
    </row>
    <row r="1106" spans="1:11" x14ac:dyDescent="0.2">
      <c r="A1106" s="63">
        <f>'דוח 132'!K1106</f>
        <v>15544</v>
      </c>
      <c r="B1106" s="63">
        <f>'דוח 132'!J1106</f>
        <v>3050</v>
      </c>
      <c r="C1106" s="63" t="str">
        <f>'דוח 132'!I1106</f>
        <v>הלוואה צמוד מדד</v>
      </c>
      <c r="D1106" s="63">
        <f>'דוח 132'!H1106</f>
        <v>4.4738758235438798</v>
      </c>
      <c r="E1106" s="63">
        <f>'דוח 132'!G1106</f>
        <v>3.89375983400384</v>
      </c>
      <c r="F1106" s="63">
        <f>'דוח 132'!F1106</f>
        <v>3.8507153713120497</v>
      </c>
      <c r="G1106" s="63">
        <f>'דוח 132'!E1106</f>
        <v>0</v>
      </c>
      <c r="H1106" s="63">
        <f>'דוח 132'!D1106</f>
        <v>0</v>
      </c>
      <c r="I1106" s="63">
        <f>'דוח 132'!C1106</f>
        <v>0</v>
      </c>
      <c r="J1106" s="63">
        <f>'דוח 132'!B1106</f>
        <v>0</v>
      </c>
      <c r="K1106" s="63">
        <f>'דוח 132'!A1106</f>
        <v>0</v>
      </c>
    </row>
    <row r="1107" spans="1:11" x14ac:dyDescent="0.2">
      <c r="A1107" s="63">
        <f>'דוח 132'!K1107</f>
        <v>12978</v>
      </c>
      <c r="B1107" s="63">
        <f>'דוח 132'!J1107</f>
        <v>3050</v>
      </c>
      <c r="C1107" s="63" t="str">
        <f>'דוח 132'!I1107</f>
        <v xml:space="preserve">פקדונות לא סחירים </v>
      </c>
      <c r="D1107" s="63">
        <f>'דוח 132'!H1107</f>
        <v>4.0253265522848691</v>
      </c>
      <c r="E1107" s="63">
        <f>'דוח 132'!G1107</f>
        <v>0.24363389899576299</v>
      </c>
      <c r="F1107" s="63">
        <f>'דוח 132'!F1107</f>
        <v>0.24424347537377902</v>
      </c>
      <c r="G1107" s="63">
        <f>'דוח 132'!E1107</f>
        <v>0</v>
      </c>
      <c r="H1107" s="63">
        <f>'דוח 132'!D1107</f>
        <v>0</v>
      </c>
      <c r="I1107" s="63">
        <f>'דוח 132'!C1107</f>
        <v>0</v>
      </c>
      <c r="J1107" s="63">
        <f>'דוח 132'!B1107</f>
        <v>0</v>
      </c>
      <c r="K1107" s="63">
        <f>'דוח 132'!A1107</f>
        <v>0</v>
      </c>
    </row>
    <row r="1108" spans="1:11" x14ac:dyDescent="0.2">
      <c r="A1108" s="63">
        <f>'דוח 132'!K1108</f>
        <v>17726</v>
      </c>
      <c r="B1108" s="63">
        <f>'דוח 132'!J1108</f>
        <v>3050</v>
      </c>
      <c r="C1108" s="63" t="str">
        <f>'דוח 132'!I1108</f>
        <v>לא צמוד כולל נזילות</v>
      </c>
      <c r="D1108" s="63">
        <f>'דוח 132'!H1108</f>
        <v>3.3980372406704804</v>
      </c>
      <c r="E1108" s="63">
        <f>'דוח 132'!G1108</f>
        <v>23.407722970201799</v>
      </c>
      <c r="F1108" s="63">
        <f>'דוח 132'!F1108</f>
        <v>23.643726728135096</v>
      </c>
      <c r="G1108" s="63">
        <f>'דוח 132'!E1108</f>
        <v>0</v>
      </c>
      <c r="H1108" s="63">
        <f>'דוח 132'!D1108</f>
        <v>0</v>
      </c>
      <c r="I1108" s="63">
        <f>'דוח 132'!C1108</f>
        <v>0</v>
      </c>
      <c r="J1108" s="63">
        <f>'דוח 132'!B1108</f>
        <v>0</v>
      </c>
      <c r="K1108" s="63">
        <f>'דוח 132'!A1108</f>
        <v>0</v>
      </c>
    </row>
    <row r="1109" spans="1:11" x14ac:dyDescent="0.2">
      <c r="A1109" s="63">
        <f>'דוח 132'!K1109</f>
        <v>17727</v>
      </c>
      <c r="B1109" s="63">
        <f>'דוח 132'!J1109</f>
        <v>3050</v>
      </c>
      <c r="C1109" s="63" t="str">
        <f>'דוח 132'!I1109</f>
        <v>עו"ש ש"ח</v>
      </c>
      <c r="D1109" s="63">
        <f>'דוח 132'!H1109</f>
        <v>2.53961108599161E-2</v>
      </c>
      <c r="E1109" s="63">
        <f>'דוח 132'!G1109</f>
        <v>2.5576663363776397</v>
      </c>
      <c r="F1109" s="63">
        <f>'דוח 132'!F1109</f>
        <v>2.8332760388128397</v>
      </c>
      <c r="G1109" s="63">
        <f>'דוח 132'!E1109</f>
        <v>0</v>
      </c>
      <c r="H1109" s="63">
        <f>'דוח 132'!D1109</f>
        <v>0</v>
      </c>
      <c r="I1109" s="63">
        <f>'דוח 132'!C1109</f>
        <v>0</v>
      </c>
      <c r="J1109" s="63">
        <f>'דוח 132'!B1109</f>
        <v>0</v>
      </c>
      <c r="K1109" s="63">
        <f>'דוח 132'!A1109</f>
        <v>0</v>
      </c>
    </row>
    <row r="1110" spans="1:11" x14ac:dyDescent="0.2">
      <c r="A1110" s="63">
        <f>'דוח 132'!K1110</f>
        <v>13592</v>
      </c>
      <c r="B1110" s="63">
        <f>'דוח 132'!J1110</f>
        <v>3050</v>
      </c>
      <c r="C1110" s="63" t="str">
        <f>'דוח 132'!I1110</f>
        <v xml:space="preserve">לא צמוד - לא כולל נזילות </v>
      </c>
      <c r="D1110" s="63">
        <f>'דוח 132'!H1110</f>
        <v>3.8572115009141501</v>
      </c>
      <c r="E1110" s="63">
        <f>'דוח 132'!G1110</f>
        <v>20.850056633824099</v>
      </c>
      <c r="F1110" s="63">
        <f>'דוח 132'!F1110</f>
        <v>20.810450689322199</v>
      </c>
      <c r="G1110" s="63">
        <f>'דוח 132'!E1110</f>
        <v>0</v>
      </c>
      <c r="H1110" s="63">
        <f>'דוח 132'!D1110</f>
        <v>0</v>
      </c>
      <c r="I1110" s="63">
        <f>'דוח 132'!C1110</f>
        <v>0</v>
      </c>
      <c r="J1110" s="63">
        <f>'דוח 132'!B1110</f>
        <v>0</v>
      </c>
      <c r="K1110" s="63">
        <f>'דוח 132'!A1110</f>
        <v>0</v>
      </c>
    </row>
    <row r="1111" spans="1:11" x14ac:dyDescent="0.2">
      <c r="A1111" s="63">
        <f>'דוח 132'!K1111</f>
        <v>11566</v>
      </c>
      <c r="B1111" s="63">
        <f>'דוח 132'!J1111</f>
        <v>3050</v>
      </c>
      <c r="C1111" s="63" t="str">
        <f>'דוח 132'!I1111</f>
        <v>מק"מ</v>
      </c>
      <c r="D1111" s="63">
        <f>'דוח 132'!H1111</f>
        <v>0.61487102531169902</v>
      </c>
      <c r="E1111" s="63">
        <f>'דוח 132'!G1111</f>
        <v>4.2662206683175592</v>
      </c>
      <c r="F1111" s="63">
        <f>'דוח 132'!F1111</f>
        <v>4.2693906923409299</v>
      </c>
      <c r="G1111" s="63">
        <f>'דוח 132'!E1111</f>
        <v>0</v>
      </c>
      <c r="H1111" s="63">
        <f>'דוח 132'!D1111</f>
        <v>0</v>
      </c>
      <c r="I1111" s="63">
        <f>'דוח 132'!C1111</f>
        <v>0</v>
      </c>
      <c r="J1111" s="63">
        <f>'דוח 132'!B1111</f>
        <v>0</v>
      </c>
      <c r="K1111" s="63">
        <f>'דוח 132'!A1111</f>
        <v>0</v>
      </c>
    </row>
    <row r="1112" spans="1:11" x14ac:dyDescent="0.2">
      <c r="A1112" s="63">
        <f>'דוח 132'!K1112</f>
        <v>13419</v>
      </c>
      <c r="B1112" s="63">
        <f>'דוח 132'!J1112</f>
        <v>3050</v>
      </c>
      <c r="C1112" s="63" t="str">
        <f>'דוח 132'!I1112</f>
        <v>ממשלתי  לא צמוד (שחר)</v>
      </c>
      <c r="D1112" s="63">
        <f>'דוח 132'!H1112</f>
        <v>5.2233360534308293</v>
      </c>
      <c r="E1112" s="63">
        <f>'דוח 132'!G1112</f>
        <v>9.52348040609888</v>
      </c>
      <c r="F1112" s="63">
        <f>'דוח 132'!F1112</f>
        <v>9.5033483945099384</v>
      </c>
      <c r="G1112" s="63">
        <f>'דוח 132'!E1112</f>
        <v>0</v>
      </c>
      <c r="H1112" s="63">
        <f>'דוח 132'!D1112</f>
        <v>0</v>
      </c>
      <c r="I1112" s="63">
        <f>'דוח 132'!C1112</f>
        <v>0</v>
      </c>
      <c r="J1112" s="63">
        <f>'דוח 132'!B1112</f>
        <v>0</v>
      </c>
      <c r="K1112" s="63">
        <f>'דוח 132'!A1112</f>
        <v>0</v>
      </c>
    </row>
    <row r="1113" spans="1:11" x14ac:dyDescent="0.2">
      <c r="A1113" s="63">
        <f>'דוח 132'!K1113</f>
        <v>11568</v>
      </c>
      <c r="B1113" s="63">
        <f>'דוח 132'!J1113</f>
        <v>3050</v>
      </c>
      <c r="C1113" s="63" t="str">
        <f>'דוח 132'!I1113</f>
        <v>אג"ח ממשלתי לא צמוד ריבית משתנה-"גילון"</v>
      </c>
      <c r="D1113" s="63">
        <f>'דוח 132'!H1113</f>
        <v>1.41</v>
      </c>
      <c r="E1113" s="63">
        <f>'דוח 132'!G1113</f>
        <v>7.10706743809975E-3</v>
      </c>
      <c r="F1113" s="63">
        <f>'דוח 132'!F1113</f>
        <v>7.1017448270900901E-3</v>
      </c>
      <c r="G1113" s="63">
        <f>'דוח 132'!E1113</f>
        <v>0</v>
      </c>
      <c r="H1113" s="63">
        <f>'דוח 132'!D1113</f>
        <v>0</v>
      </c>
      <c r="I1113" s="63">
        <f>'דוח 132'!C1113</f>
        <v>0</v>
      </c>
      <c r="J1113" s="63">
        <f>'דוח 132'!B1113</f>
        <v>0</v>
      </c>
      <c r="K1113" s="63">
        <f>'דוח 132'!A1113</f>
        <v>0</v>
      </c>
    </row>
    <row r="1114" spans="1:11" x14ac:dyDescent="0.2">
      <c r="A1114" s="63">
        <f>'דוח 132'!K1114</f>
        <v>12479</v>
      </c>
      <c r="B1114" s="63">
        <f>'דוח 132'!J1114</f>
        <v>3050</v>
      </c>
      <c r="C1114" s="63" t="str">
        <f>'דוח 132'!I1114</f>
        <v>קונצרני ריבית קבועה</v>
      </c>
      <c r="D1114" s="63">
        <f>'דוח 132'!H1114</f>
        <v>4.6001121224069399</v>
      </c>
      <c r="E1114" s="63">
        <f>'דוח 132'!G1114</f>
        <v>3.4601266373257702</v>
      </c>
      <c r="F1114" s="63">
        <f>'דוח 132'!F1114</f>
        <v>3.4528427066301903</v>
      </c>
      <c r="G1114" s="63">
        <f>'דוח 132'!E1114</f>
        <v>0</v>
      </c>
      <c r="H1114" s="63">
        <f>'דוח 132'!D1114</f>
        <v>0</v>
      </c>
      <c r="I1114" s="63">
        <f>'דוח 132'!C1114</f>
        <v>0</v>
      </c>
      <c r="J1114" s="63">
        <f>'דוח 132'!B1114</f>
        <v>0</v>
      </c>
      <c r="K1114" s="63">
        <f>'דוח 132'!A1114</f>
        <v>0</v>
      </c>
    </row>
    <row r="1115" spans="1:11" x14ac:dyDescent="0.2">
      <c r="A1115" s="63">
        <f>'דוח 132'!K1115</f>
        <v>12480</v>
      </c>
      <c r="B1115" s="63">
        <f>'דוח 132'!J1115</f>
        <v>3050</v>
      </c>
      <c r="C1115" s="63" t="str">
        <f>'דוח 132'!I1115</f>
        <v>קונצרני ריבית משתנה</v>
      </c>
      <c r="D1115" s="63">
        <f>'דוח 132'!H1115</f>
        <v>2.8247673416329602</v>
      </c>
      <c r="E1115" s="63">
        <f>'דוח 132'!G1115</f>
        <v>0.35019293553581804</v>
      </c>
      <c r="F1115" s="63">
        <f>'דוח 132'!F1115</f>
        <v>0.35043301108187996</v>
      </c>
      <c r="G1115" s="63">
        <f>'דוח 132'!E1115</f>
        <v>0</v>
      </c>
      <c r="H1115" s="63">
        <f>'דוח 132'!D1115</f>
        <v>0</v>
      </c>
      <c r="I1115" s="63">
        <f>'דוח 132'!C1115</f>
        <v>0</v>
      </c>
      <c r="J1115" s="63">
        <f>'דוח 132'!B1115</f>
        <v>0</v>
      </c>
      <c r="K1115" s="63">
        <f>'דוח 132'!A1115</f>
        <v>0</v>
      </c>
    </row>
    <row r="1116" spans="1:11" x14ac:dyDescent="0.2">
      <c r="A1116" s="63">
        <f>'דוח 132'!K1116</f>
        <v>11578</v>
      </c>
      <c r="B1116" s="63">
        <f>'דוח 132'!J1116</f>
        <v>3050</v>
      </c>
      <c r="C1116" s="63" t="str">
        <f>'דוח 132'!I1116</f>
        <v>אג"ח לא צמוד לא סחיר (ללא עמיתים)</v>
      </c>
      <c r="D1116" s="63">
        <f>'דוח 132'!H1116</f>
        <v>4.3433286890971798</v>
      </c>
      <c r="E1116" s="63">
        <f>'דוח 132'!G1116</f>
        <v>0.56449206760186188</v>
      </c>
      <c r="F1116" s="63">
        <f>'דוח 132'!F1116</f>
        <v>0.55412735253287804</v>
      </c>
      <c r="G1116" s="63">
        <f>'דוח 132'!E1116</f>
        <v>0</v>
      </c>
      <c r="H1116" s="63">
        <f>'דוח 132'!D1116</f>
        <v>0</v>
      </c>
      <c r="I1116" s="63">
        <f>'דוח 132'!C1116</f>
        <v>0</v>
      </c>
      <c r="J1116" s="63">
        <f>'דוח 132'!B1116</f>
        <v>0</v>
      </c>
      <c r="K1116" s="63">
        <f>'דוח 132'!A1116</f>
        <v>0</v>
      </c>
    </row>
    <row r="1117" spans="1:11" x14ac:dyDescent="0.2">
      <c r="A1117" s="63">
        <f>'דוח 132'!K1117</f>
        <v>12497</v>
      </c>
      <c r="B1117" s="63">
        <f>'דוח 132'!J1117</f>
        <v>3050</v>
      </c>
      <c r="C1117" s="63" t="str">
        <f>'דוח 132'!I1117</f>
        <v>קונצרני לא סחיר ריבית משתנה (נע"מים)</v>
      </c>
      <c r="D1117" s="63">
        <f>'דוח 132'!H1117</f>
        <v>0</v>
      </c>
      <c r="E1117" s="63">
        <f>'דוח 132'!G1117</f>
        <v>0</v>
      </c>
      <c r="F1117" s="63">
        <f>'דוח 132'!F1117</f>
        <v>0</v>
      </c>
      <c r="G1117" s="63">
        <f>'דוח 132'!E1117</f>
        <v>0</v>
      </c>
      <c r="H1117" s="63">
        <f>'דוח 132'!D1117</f>
        <v>0</v>
      </c>
      <c r="I1117" s="63">
        <f>'דוח 132'!C1117</f>
        <v>0</v>
      </c>
      <c r="J1117" s="63">
        <f>'דוח 132'!B1117</f>
        <v>0</v>
      </c>
      <c r="K1117" s="63">
        <f>'דוח 132'!A1117</f>
        <v>0</v>
      </c>
    </row>
    <row r="1118" spans="1:11" x14ac:dyDescent="0.2">
      <c r="A1118" s="63">
        <f>'דוח 132'!K1118</f>
        <v>15546</v>
      </c>
      <c r="B1118" s="63">
        <f>'דוח 132'!J1118</f>
        <v>3050</v>
      </c>
      <c r="C1118" s="63" t="str">
        <f>'דוח 132'!I1118</f>
        <v>הלוואה לא צמוד</v>
      </c>
      <c r="D1118" s="63">
        <f>'דוח 132'!H1118</f>
        <v>7.0234437513810892</v>
      </c>
      <c r="E1118" s="63">
        <f>'דוח 132'!G1118</f>
        <v>1.2193163732454098</v>
      </c>
      <c r="F1118" s="63">
        <f>'דוח 132'!F1118</f>
        <v>1.21630822251155</v>
      </c>
      <c r="G1118" s="63">
        <f>'דוח 132'!E1118</f>
        <v>0</v>
      </c>
      <c r="H1118" s="63">
        <f>'דוח 132'!D1118</f>
        <v>0</v>
      </c>
      <c r="I1118" s="63">
        <f>'דוח 132'!C1118</f>
        <v>0</v>
      </c>
      <c r="J1118" s="63">
        <f>'דוח 132'!B1118</f>
        <v>0</v>
      </c>
      <c r="K1118" s="63">
        <f>'דוח 132'!A1118</f>
        <v>0</v>
      </c>
    </row>
    <row r="1119" spans="1:11" x14ac:dyDescent="0.2">
      <c r="A1119" s="63">
        <f>'דוח 132'!K1119</f>
        <v>12481</v>
      </c>
      <c r="B1119" s="63">
        <f>'דוח 132'!J1119</f>
        <v>3050</v>
      </c>
      <c r="C1119" s="63" t="str">
        <f>'דוח 132'!I1119</f>
        <v>הלוואות לעמיתים.</v>
      </c>
      <c r="D1119" s="63">
        <f>'דוח 132'!H1119</f>
        <v>9.6919950890311898E-2</v>
      </c>
      <c r="E1119" s="63">
        <f>'דוח 132'!G1119</f>
        <v>1.41185198050918</v>
      </c>
      <c r="F1119" s="63">
        <f>'דוח 132'!F1119</f>
        <v>1.4096670980716599</v>
      </c>
      <c r="G1119" s="63">
        <f>'דוח 132'!E1119</f>
        <v>0</v>
      </c>
      <c r="H1119" s="63">
        <f>'דוח 132'!D1119</f>
        <v>0</v>
      </c>
      <c r="I1119" s="63">
        <f>'דוח 132'!C1119</f>
        <v>0</v>
      </c>
      <c r="J1119" s="63">
        <f>'דוח 132'!B1119</f>
        <v>0</v>
      </c>
      <c r="K1119" s="63">
        <f>'דוח 132'!A1119</f>
        <v>0</v>
      </c>
    </row>
    <row r="1120" spans="1:11" x14ac:dyDescent="0.2">
      <c r="A1120" s="63">
        <f>'דוח 132'!K1120</f>
        <v>13594</v>
      </c>
      <c r="B1120" s="63">
        <f>'דוח 132'!J1120</f>
        <v>3050</v>
      </c>
      <c r="C1120" s="63" t="str">
        <f>'דוח 132'!I1120</f>
        <v>מט"ח וצמוד מט"ח</v>
      </c>
      <c r="D1120" s="63">
        <f>'דוח 132'!H1120</f>
        <v>2.7689513703345101</v>
      </c>
      <c r="E1120" s="63">
        <f>'דוח 132'!G1120</f>
        <v>8.4416924174787393</v>
      </c>
      <c r="F1120" s="63">
        <f>'דוח 132'!F1120</f>
        <v>8.3488766627248996</v>
      </c>
      <c r="G1120" s="63">
        <f>'דוח 132'!E1120</f>
        <v>0</v>
      </c>
      <c r="H1120" s="63">
        <f>'דוח 132'!D1120</f>
        <v>0</v>
      </c>
      <c r="I1120" s="63">
        <f>'דוח 132'!C1120</f>
        <v>0</v>
      </c>
      <c r="J1120" s="63">
        <f>'דוח 132'!B1120</f>
        <v>0</v>
      </c>
      <c r="K1120" s="63">
        <f>'דוח 132'!A1120</f>
        <v>0</v>
      </c>
    </row>
    <row r="1121" spans="1:11" x14ac:dyDescent="0.2">
      <c r="A1121" s="63">
        <f>'דוח 132'!K1121</f>
        <v>15609</v>
      </c>
      <c r="B1121" s="63">
        <f>'דוח 132'!J1121</f>
        <v>3050</v>
      </c>
      <c r="C1121" s="63" t="str">
        <f>'דוח 132'!I1121</f>
        <v>אג"ח ממשלתי צמוד מט"ח סחיר (1022)</v>
      </c>
      <c r="D1121" s="63">
        <f>'דוח 132'!H1121</f>
        <v>0.70284754797801208</v>
      </c>
      <c r="E1121" s="63">
        <f>'דוח 132'!G1121</f>
        <v>1.1943459270421699</v>
      </c>
      <c r="F1121" s="63">
        <f>'דוח 132'!F1121</f>
        <v>1.1884970795374199</v>
      </c>
      <c r="G1121" s="63">
        <f>'דוח 132'!E1121</f>
        <v>0</v>
      </c>
      <c r="H1121" s="63">
        <f>'דוח 132'!D1121</f>
        <v>0</v>
      </c>
      <c r="I1121" s="63">
        <f>'דוח 132'!C1121</f>
        <v>0</v>
      </c>
      <c r="J1121" s="63">
        <f>'דוח 132'!B1121</f>
        <v>0</v>
      </c>
      <c r="K1121" s="63">
        <f>'דוח 132'!A1121</f>
        <v>0</v>
      </c>
    </row>
    <row r="1122" spans="1:11" x14ac:dyDescent="0.2">
      <c r="A1122" s="63">
        <f>'דוח 132'!K1122</f>
        <v>11524</v>
      </c>
      <c r="B1122" s="63">
        <f>'דוח 132'!J1122</f>
        <v>3050</v>
      </c>
      <c r="C1122" s="63" t="str">
        <f>'דוח 132'!I1122</f>
        <v xml:space="preserve"> אג"ח קונצרני בחו"ל </v>
      </c>
      <c r="D1122" s="63">
        <f>'דוח 132'!H1122</f>
        <v>3.3100514907445096</v>
      </c>
      <c r="E1122" s="63">
        <f>'דוח 132'!G1122</f>
        <v>5.9339342501205392</v>
      </c>
      <c r="F1122" s="63">
        <f>'דוח 132'!F1122</f>
        <v>5.8672493208557501</v>
      </c>
      <c r="G1122" s="63">
        <f>'דוח 132'!E1122</f>
        <v>0</v>
      </c>
      <c r="H1122" s="63">
        <f>'דוח 132'!D1122</f>
        <v>0</v>
      </c>
      <c r="I1122" s="63">
        <f>'דוח 132'!C1122</f>
        <v>0</v>
      </c>
      <c r="J1122" s="63">
        <f>'דוח 132'!B1122</f>
        <v>0</v>
      </c>
      <c r="K1122" s="63">
        <f>'דוח 132'!A1122</f>
        <v>0</v>
      </c>
    </row>
    <row r="1123" spans="1:11" x14ac:dyDescent="0.2">
      <c r="A1123" s="63">
        <f>'דוח 132'!K1123</f>
        <v>15745</v>
      </c>
      <c r="B1123" s="63">
        <f>'דוח 132'!J1123</f>
        <v>3050</v>
      </c>
      <c r="C1123" s="63" t="str">
        <f>'דוח 132'!I1123</f>
        <v>סה"כ קונצרני צמוד מט"ח</v>
      </c>
      <c r="D1123" s="63">
        <f>'דוח 132'!H1123</f>
        <v>4.8453502428245701</v>
      </c>
      <c r="E1123" s="63">
        <f>'דוח 132'!G1123</f>
        <v>0.444447505282907</v>
      </c>
      <c r="F1123" s="63">
        <f>'דוח 132'!F1123</f>
        <v>0.44591985953761704</v>
      </c>
      <c r="G1123" s="63">
        <f>'דוח 132'!E1123</f>
        <v>0</v>
      </c>
      <c r="H1123" s="63">
        <f>'דוח 132'!D1123</f>
        <v>0</v>
      </c>
      <c r="I1123" s="63">
        <f>'דוח 132'!C1123</f>
        <v>0</v>
      </c>
      <c r="J1123" s="63">
        <f>'דוח 132'!B1123</f>
        <v>0</v>
      </c>
      <c r="K1123" s="63">
        <f>'דוח 132'!A1123</f>
        <v>0</v>
      </c>
    </row>
    <row r="1124" spans="1:11" x14ac:dyDescent="0.2">
      <c r="A1124" s="63">
        <f>'דוח 132'!K1124</f>
        <v>15545</v>
      </c>
      <c r="B1124" s="63">
        <f>'דוח 132'!J1124</f>
        <v>3050</v>
      </c>
      <c r="C1124" s="63" t="str">
        <f>'דוח 132'!I1124</f>
        <v>הלוואה צמוד מט"ח</v>
      </c>
      <c r="D1124" s="63">
        <f>'דוח 132'!H1124</f>
        <v>4.0538648245753492</v>
      </c>
      <c r="E1124" s="63">
        <f>'דוח 132'!G1124</f>
        <v>0.180615032695254</v>
      </c>
      <c r="F1124" s="63">
        <f>'דוח 132'!F1124</f>
        <v>0.17286367144425199</v>
      </c>
      <c r="G1124" s="63">
        <f>'דוח 132'!E1124</f>
        <v>0</v>
      </c>
      <c r="H1124" s="63">
        <f>'דוח 132'!D1124</f>
        <v>0</v>
      </c>
      <c r="I1124" s="63">
        <f>'דוח 132'!C1124</f>
        <v>0</v>
      </c>
      <c r="J1124" s="63">
        <f>'דוח 132'!B1124</f>
        <v>0</v>
      </c>
      <c r="K1124" s="63">
        <f>'דוח 132'!A1124</f>
        <v>0</v>
      </c>
    </row>
    <row r="1125" spans="1:11" x14ac:dyDescent="0.2">
      <c r="A1125" s="63">
        <f>'דוח 132'!K1125</f>
        <v>13595</v>
      </c>
      <c r="B1125" s="63">
        <f>'דוח 132'!J1125</f>
        <v>3050</v>
      </c>
      <c r="C1125" s="63" t="str">
        <f>'דוח 132'!I1125</f>
        <v>סה"כ מניות והמירים</v>
      </c>
      <c r="D1125" s="63">
        <f>'דוח 132'!H1125</f>
        <v>2.31923983348522E-6</v>
      </c>
      <c r="E1125" s="63">
        <f>'דוח 132'!G1125</f>
        <v>27.957376052144699</v>
      </c>
      <c r="F1125" s="63">
        <f>'דוח 132'!F1125</f>
        <v>28.012937994734596</v>
      </c>
      <c r="G1125" s="63">
        <f>'דוח 132'!E1125</f>
        <v>0</v>
      </c>
      <c r="H1125" s="63">
        <f>'דוח 132'!D1125</f>
        <v>0</v>
      </c>
      <c r="I1125" s="63">
        <f>'דוח 132'!C1125</f>
        <v>0</v>
      </c>
      <c r="J1125" s="63">
        <f>'דוח 132'!B1125</f>
        <v>0</v>
      </c>
      <c r="K1125" s="63">
        <f>'דוח 132'!A1125</f>
        <v>0</v>
      </c>
    </row>
    <row r="1126" spans="1:11" x14ac:dyDescent="0.2">
      <c r="A1126" s="63">
        <f>'דוח 132'!K1126</f>
        <v>15610</v>
      </c>
      <c r="B1126" s="63">
        <f>'דוח 132'!J1126</f>
        <v>3050</v>
      </c>
      <c r="C1126" s="63" t="str">
        <f>'דוח 132'!I1126</f>
        <v>נגזרים מתוך מניות והמירים</v>
      </c>
      <c r="D1126" s="63">
        <f>'דוח 132'!H1126</f>
        <v>0</v>
      </c>
      <c r="E1126" s="63">
        <f>'דוח 132'!G1126</f>
        <v>3.1180747669222901</v>
      </c>
      <c r="F1126" s="63">
        <f>'דוח 132'!F1126</f>
        <v>3.1317205316176002</v>
      </c>
      <c r="G1126" s="63">
        <f>'דוח 132'!E1126</f>
        <v>0</v>
      </c>
      <c r="H1126" s="63">
        <f>'דוח 132'!D1126</f>
        <v>0</v>
      </c>
      <c r="I1126" s="63">
        <f>'דוח 132'!C1126</f>
        <v>0</v>
      </c>
      <c r="J1126" s="63">
        <f>'דוח 132'!B1126</f>
        <v>0</v>
      </c>
      <c r="K1126" s="63">
        <f>'דוח 132'!A1126</f>
        <v>0</v>
      </c>
    </row>
    <row r="1127" spans="1:11" x14ac:dyDescent="0.2">
      <c r="A1127" s="63">
        <f>'דוח 132'!K1127</f>
        <v>15611</v>
      </c>
      <c r="B1127" s="63">
        <f>'דוח 132'!J1127</f>
        <v>3050</v>
      </c>
      <c r="C1127" s="63" t="str">
        <f>'דוח 132'!I1127</f>
        <v>מניות והמירים בארץ</v>
      </c>
      <c r="D1127" s="63">
        <f>'דוח 132'!H1127</f>
        <v>4.9042621898654701E-6</v>
      </c>
      <c r="E1127" s="63">
        <f>'דוח 132'!G1127</f>
        <v>11.780203984227301</v>
      </c>
      <c r="F1127" s="63">
        <f>'דוח 132'!F1127</f>
        <v>11.793507302332399</v>
      </c>
      <c r="G1127" s="63">
        <f>'דוח 132'!E1127</f>
        <v>0</v>
      </c>
      <c r="H1127" s="63">
        <f>'דוח 132'!D1127</f>
        <v>0</v>
      </c>
      <c r="I1127" s="63">
        <f>'דוח 132'!C1127</f>
        <v>0</v>
      </c>
      <c r="J1127" s="63">
        <f>'דוח 132'!B1127</f>
        <v>0</v>
      </c>
      <c r="K1127" s="63">
        <f>'דוח 132'!A1127</f>
        <v>0</v>
      </c>
    </row>
    <row r="1128" spans="1:11" x14ac:dyDescent="0.2">
      <c r="A1128" s="63">
        <f>'דוח 132'!K1128</f>
        <v>15608</v>
      </c>
      <c r="B1128" s="63">
        <f>'דוח 132'!J1128</f>
        <v>3050</v>
      </c>
      <c r="C1128" s="63" t="str">
        <f>'דוח 132'!I1128</f>
        <v>מניות חו"ל</v>
      </c>
      <c r="D1128" s="63">
        <f>'דוח 132'!H1128</f>
        <v>0</v>
      </c>
      <c r="E1128" s="63">
        <f>'דוח 132'!G1128</f>
        <v>15.6432673679831</v>
      </c>
      <c r="F1128" s="63">
        <f>'דוח 132'!F1128</f>
        <v>15.688230307894298</v>
      </c>
      <c r="G1128" s="63">
        <f>'דוח 132'!E1128</f>
        <v>0</v>
      </c>
      <c r="H1128" s="63">
        <f>'דוח 132'!D1128</f>
        <v>0</v>
      </c>
      <c r="I1128" s="63">
        <f>'דוח 132'!C1128</f>
        <v>0</v>
      </c>
      <c r="J1128" s="63">
        <f>'דוח 132'!B1128</f>
        <v>0</v>
      </c>
      <c r="K1128" s="63">
        <f>'דוח 132'!A1128</f>
        <v>0</v>
      </c>
    </row>
    <row r="1129" spans="1:11" x14ac:dyDescent="0.2">
      <c r="A1129" s="63">
        <f>'דוח 132'!K1129</f>
        <v>15584</v>
      </c>
      <c r="B1129" s="63">
        <f>'דוח 132'!J1129</f>
        <v>3050</v>
      </c>
      <c r="C1129" s="63" t="str">
        <f>'דוח 132'!I1129</f>
        <v>נכסים אלטרנטיביים</v>
      </c>
      <c r="D1129" s="63">
        <f>'דוח 132'!H1129</f>
        <v>6.0555453605999801E-2</v>
      </c>
      <c r="E1129" s="63">
        <f>'דוח 132'!G1129</f>
        <v>5.3085162844473599</v>
      </c>
      <c r="F1129" s="63">
        <f>'דוח 132'!F1129</f>
        <v>5.2425054462745297</v>
      </c>
      <c r="G1129" s="63">
        <f>'דוח 132'!E1129</f>
        <v>0</v>
      </c>
      <c r="H1129" s="63">
        <f>'דוח 132'!D1129</f>
        <v>0</v>
      </c>
      <c r="I1129" s="63">
        <f>'דוח 132'!C1129</f>
        <v>0</v>
      </c>
      <c r="J1129" s="63">
        <f>'דוח 132'!B1129</f>
        <v>0</v>
      </c>
      <c r="K1129" s="63">
        <f>'דוח 132'!A1129</f>
        <v>0</v>
      </c>
    </row>
    <row r="1130" spans="1:11" x14ac:dyDescent="0.2">
      <c r="A1130" s="63">
        <f>'דוח 132'!K1130</f>
        <v>17728</v>
      </c>
      <c r="B1130" s="63">
        <f>'דוח 132'!J1130</f>
        <v>3050</v>
      </c>
      <c r="C1130" s="63" t="str">
        <f>'דוח 132'!I1130</f>
        <v>נכסי נדל"ן</v>
      </c>
      <c r="D1130" s="63">
        <f>'דוח 132'!H1130</f>
        <v>0</v>
      </c>
      <c r="E1130" s="63">
        <f>'דוח 132'!G1130</f>
        <v>2.0422890587995801</v>
      </c>
      <c r="F1130" s="63">
        <f>'דוח 132'!F1130</f>
        <v>2.0305490708093599</v>
      </c>
      <c r="G1130" s="63">
        <f>'דוח 132'!E1130</f>
        <v>0</v>
      </c>
      <c r="H1130" s="63">
        <f>'דוח 132'!D1130</f>
        <v>0</v>
      </c>
      <c r="I1130" s="63">
        <f>'דוח 132'!C1130</f>
        <v>0</v>
      </c>
      <c r="J1130" s="63">
        <f>'דוח 132'!B1130</f>
        <v>0</v>
      </c>
      <c r="K1130" s="63">
        <f>'דוח 132'!A1130</f>
        <v>0</v>
      </c>
    </row>
    <row r="1131" spans="1:11" x14ac:dyDescent="0.2">
      <c r="A1131" s="63">
        <f>'דוח 132'!K1131</f>
        <v>15624</v>
      </c>
      <c r="B1131" s="63">
        <f>'דוח 132'!J1131</f>
        <v>3050</v>
      </c>
      <c r="C1131" s="63" t="str">
        <f>'דוח 132'!I1131</f>
        <v>נגזרים מתוך חשיפת מט"ח</v>
      </c>
      <c r="D1131" s="63">
        <f>'דוח 132'!H1131</f>
        <v>0</v>
      </c>
      <c r="E1131" s="63">
        <f>'דוח 132'!G1131</f>
        <v>-10.133548469444099</v>
      </c>
      <c r="F1131" s="63">
        <f>'דוח 132'!F1131</f>
        <v>-10.0731581792865</v>
      </c>
      <c r="G1131" s="63">
        <f>'דוח 132'!E1131</f>
        <v>0</v>
      </c>
      <c r="H1131" s="63">
        <f>'דוח 132'!D1131</f>
        <v>0</v>
      </c>
      <c r="I1131" s="63">
        <f>'דוח 132'!C1131</f>
        <v>0</v>
      </c>
      <c r="J1131" s="63">
        <f>'דוח 132'!B1131</f>
        <v>0</v>
      </c>
      <c r="K1131" s="63">
        <f>'דוח 132'!A1131</f>
        <v>0</v>
      </c>
    </row>
    <row r="1132" spans="1:11" x14ac:dyDescent="0.2">
      <c r="A1132" s="63">
        <f>'דוח 132'!K1132</f>
        <v>15644</v>
      </c>
      <c r="B1132" s="63">
        <f>'דוח 132'!J1132</f>
        <v>3050</v>
      </c>
      <c r="C1132" s="63" t="str">
        <f>'דוח 132'!I1132</f>
        <v>סה"כ נזילות</v>
      </c>
      <c r="D1132" s="63">
        <f>'דוח 132'!H1132</f>
        <v>2.0513663268042201E-2</v>
      </c>
      <c r="E1132" s="63">
        <f>'דוח 132'!G1132</f>
        <v>3.2460160387155201</v>
      </c>
      <c r="F1132" s="63">
        <f>'דוח 132'!F1132</f>
        <v>3.5076227701626999</v>
      </c>
      <c r="G1132" s="63">
        <f>'דוח 132'!E1132</f>
        <v>0</v>
      </c>
      <c r="H1132" s="63">
        <f>'דוח 132'!D1132</f>
        <v>0</v>
      </c>
      <c r="I1132" s="63">
        <f>'דוח 132'!C1132</f>
        <v>0</v>
      </c>
      <c r="J1132" s="63">
        <f>'דוח 132'!B1132</f>
        <v>0</v>
      </c>
      <c r="K1132" s="63">
        <f>'דוח 132'!A1132</f>
        <v>0</v>
      </c>
    </row>
    <row r="1133" spans="1:11" x14ac:dyDescent="0.2">
      <c r="A1133" s="63">
        <f>'דוח 132'!K1133</f>
        <v>15704</v>
      </c>
      <c r="B1133" s="63">
        <f>'דוח 132'!J1133</f>
        <v>3050</v>
      </c>
      <c r="C1133" s="63" t="str">
        <f>'דוח 132'!I1133</f>
        <v xml:space="preserve">סה"כ קונצרני והלוואות </v>
      </c>
      <c r="D1133" s="63">
        <f>'דוח 132'!H1133</f>
        <v>3.9159267377509996</v>
      </c>
      <c r="E1133" s="63">
        <f>'דוח 132'!G1133</f>
        <v>27.942286512463298</v>
      </c>
      <c r="F1133" s="63">
        <f>'דוח 132'!F1133</f>
        <v>27.745126629637898</v>
      </c>
      <c r="G1133" s="63">
        <f>'דוח 132'!E1133</f>
        <v>0</v>
      </c>
      <c r="H1133" s="63">
        <f>'דוח 132'!D1133</f>
        <v>0</v>
      </c>
      <c r="I1133" s="63">
        <f>'דוח 132'!C1133</f>
        <v>0</v>
      </c>
      <c r="J1133" s="63">
        <f>'דוח 132'!B1133</f>
        <v>0</v>
      </c>
      <c r="K1133" s="63">
        <f>'דוח 132'!A1133</f>
        <v>0</v>
      </c>
    </row>
    <row r="1134" spans="1:11" x14ac:dyDescent="0.2">
      <c r="A1134" s="63">
        <f>'דוח 132'!K1134</f>
        <v>15749</v>
      </c>
      <c r="B1134" s="63">
        <f>'דוח 132'!J1134</f>
        <v>3050</v>
      </c>
      <c r="C1134" s="63" t="str">
        <f>'דוח 132'!I1134</f>
        <v>סה"כ לא סחירים</v>
      </c>
      <c r="D1134" s="63">
        <f>'דוח 132'!H1134</f>
        <v>4.0608448982251195</v>
      </c>
      <c r="E1134" s="63">
        <f>'דוח 132'!G1134</f>
        <v>24.748892820203899</v>
      </c>
      <c r="F1134" s="63">
        <f>'דוח 132'!F1134</f>
        <v>24.565735060461602</v>
      </c>
      <c r="G1134" s="63">
        <f>'דוח 132'!E1134</f>
        <v>0</v>
      </c>
      <c r="H1134" s="63">
        <f>'דוח 132'!D1134</f>
        <v>0</v>
      </c>
      <c r="I1134" s="63">
        <f>'דוח 132'!C1134</f>
        <v>0</v>
      </c>
      <c r="J1134" s="63">
        <f>'דוח 132'!B1134</f>
        <v>0</v>
      </c>
      <c r="K1134" s="63">
        <f>'דוח 132'!A1134</f>
        <v>0</v>
      </c>
    </row>
    <row r="1135" spans="1:11" x14ac:dyDescent="0.2">
      <c r="A1135" s="63">
        <f>'דוח 132'!K1135</f>
        <v>11258</v>
      </c>
      <c r="B1135" s="63">
        <f>'דוח 132'!J1135</f>
        <v>3050</v>
      </c>
      <c r="C1135" s="63" t="str">
        <f>'דוח 132'!I1135</f>
        <v>כל נכסי הקופה</v>
      </c>
      <c r="D1135" s="63">
        <f>'דוח 132'!H1135</f>
        <v>3.1141353169696995</v>
      </c>
      <c r="E1135" s="63">
        <f>'דוח 132'!G1135</f>
        <v>103.14992512261099</v>
      </c>
      <c r="F1135" s="63">
        <f>'דוח 132'!F1135</f>
        <v>103.14514466973399</v>
      </c>
      <c r="G1135" s="63">
        <f>'דוח 132'!E1135</f>
        <v>0</v>
      </c>
      <c r="H1135" s="63">
        <f>'דוח 132'!D1135</f>
        <v>0</v>
      </c>
      <c r="I1135" s="63">
        <f>'דוח 132'!C1135</f>
        <v>0</v>
      </c>
      <c r="J1135" s="63">
        <f>'דוח 132'!B1135</f>
        <v>0</v>
      </c>
      <c r="K1135" s="63">
        <f>'דוח 132'!A1135</f>
        <v>0</v>
      </c>
    </row>
    <row r="1136" spans="1:11" x14ac:dyDescent="0.2">
      <c r="A1136" s="63">
        <f>'דוח 132'!K1136</f>
        <v>15705</v>
      </c>
      <c r="B1136" s="63">
        <f>'דוח 132'!J1136</f>
        <v>3050</v>
      </c>
      <c r="C1136" s="63" t="str">
        <f>'דוח 132'!I1136</f>
        <v>סה"כ ממשלתי</v>
      </c>
      <c r="D1136" s="63">
        <f>'דוח 132'!H1136</f>
        <v>5.7477258518346996</v>
      </c>
      <c r="E1136" s="63">
        <f>'דוח 132'!G1136</f>
        <v>35.060280810829298</v>
      </c>
      <c r="F1136" s="63">
        <f>'דוח 132'!F1136</f>
        <v>35.014959837376196</v>
      </c>
      <c r="G1136" s="63">
        <f>'דוח 132'!E1136</f>
        <v>0</v>
      </c>
      <c r="H1136" s="63">
        <f>'דוח 132'!D1136</f>
        <v>0</v>
      </c>
      <c r="I1136" s="63">
        <f>'דוח 132'!C1136</f>
        <v>0</v>
      </c>
      <c r="J1136" s="63">
        <f>'דוח 132'!B1136</f>
        <v>0</v>
      </c>
      <c r="K1136" s="63">
        <f>'דוח 132'!A1136</f>
        <v>0</v>
      </c>
    </row>
    <row r="1137" spans="1:11" x14ac:dyDescent="0.2">
      <c r="A1137" s="63">
        <f>'דוח 132'!K1137</f>
        <v>16144</v>
      </c>
      <c r="B1137" s="63">
        <f>'דוח 132'!J1137</f>
        <v>3050</v>
      </c>
      <c r="C1137" s="63" t="str">
        <f>'דוח 132'!I1137</f>
        <v>סך חשיפת מט"ח</v>
      </c>
      <c r="D1137" s="63">
        <f>'דוח 132'!H1137</f>
        <v>0.85544390940859205</v>
      </c>
      <c r="E1137" s="63">
        <f>'דוח 132'!G1137</f>
        <v>16.145167584751402</v>
      </c>
      <c r="F1137" s="63">
        <f>'דוח 132'!F1137</f>
        <v>16.096744391030299</v>
      </c>
      <c r="G1137" s="63">
        <f>'דוח 132'!E1137</f>
        <v>0</v>
      </c>
      <c r="H1137" s="63">
        <f>'דוח 132'!D1137</f>
        <v>0</v>
      </c>
      <c r="I1137" s="63">
        <f>'דוח 132'!C1137</f>
        <v>0</v>
      </c>
      <c r="J1137" s="63">
        <f>'דוח 132'!B1137</f>
        <v>0</v>
      </c>
      <c r="K1137" s="63">
        <f>'דוח 132'!A1137</f>
        <v>0</v>
      </c>
    </row>
    <row r="1138" spans="1:11" x14ac:dyDescent="0.2">
      <c r="A1138" s="63">
        <f>'דוח 132'!K1138</f>
        <v>12755</v>
      </c>
      <c r="B1138" s="63">
        <f>'דוח 132'!J1138</f>
        <v>3050</v>
      </c>
      <c r="C1138" s="63" t="str">
        <f>'דוח 132'!I1138</f>
        <v xml:space="preserve">נזילות מט"ח </v>
      </c>
      <c r="D1138" s="63">
        <f>'דוח 132'!H1138</f>
        <v>0</v>
      </c>
      <c r="E1138" s="63">
        <f>'דוח 132'!G1138</f>
        <v>0.68834970233788106</v>
      </c>
      <c r="F1138" s="63">
        <f>'דוח 132'!F1138</f>
        <v>0.67434673134986001</v>
      </c>
      <c r="G1138" s="63">
        <f>'דוח 132'!E1138</f>
        <v>0</v>
      </c>
      <c r="H1138" s="63">
        <f>'דוח 132'!D1138</f>
        <v>0</v>
      </c>
      <c r="I1138" s="63">
        <f>'דוח 132'!C1138</f>
        <v>0</v>
      </c>
      <c r="J1138" s="63">
        <f>'דוח 132'!B1138</f>
        <v>0</v>
      </c>
      <c r="K1138" s="63">
        <f>'דוח 132'!A1138</f>
        <v>0</v>
      </c>
    </row>
    <row r="1139" spans="1:11" x14ac:dyDescent="0.2">
      <c r="A1139" s="63">
        <f>'דוח 132'!K1139</f>
        <v>12359</v>
      </c>
      <c r="B1139" s="63">
        <f>'דוח 132'!J1139</f>
        <v>3050</v>
      </c>
      <c r="C1139" s="63" t="str">
        <f>'דוח 132'!I1139</f>
        <v xml:space="preserve">קונצרני לא סחיר צמוד מדד </v>
      </c>
      <c r="D1139" s="63">
        <f>'דוח 132'!H1139</f>
        <v>3.2929668632276301</v>
      </c>
      <c r="E1139" s="63">
        <f>'דוח 132'!G1139</f>
        <v>1.0092241086756999</v>
      </c>
      <c r="F1139" s="63">
        <f>'דוח 132'!F1139</f>
        <v>0.97691108772587409</v>
      </c>
      <c r="G1139" s="63">
        <f>'דוח 132'!E1139</f>
        <v>0</v>
      </c>
      <c r="H1139" s="63">
        <f>'דוח 132'!D1139</f>
        <v>0</v>
      </c>
      <c r="I1139" s="63">
        <f>'דוח 132'!C1139</f>
        <v>0</v>
      </c>
      <c r="J1139" s="63">
        <f>'דוח 132'!B1139</f>
        <v>0</v>
      </c>
      <c r="K1139" s="63">
        <f>'דוח 132'!A1139</f>
        <v>0</v>
      </c>
    </row>
    <row r="1140" spans="1:11" x14ac:dyDescent="0.2">
      <c r="A1140" s="63">
        <f>'דוח 132'!K1140</f>
        <v>0</v>
      </c>
      <c r="B1140" s="63">
        <f>'דוח 132'!J1140</f>
        <v>0</v>
      </c>
      <c r="C1140" s="63">
        <f>'דוח 132'!I1140</f>
        <v>0</v>
      </c>
      <c r="D1140" s="63">
        <f>'דוח 132'!H1140</f>
        <v>0</v>
      </c>
      <c r="E1140" s="63">
        <f>'דוח 132'!G1140</f>
        <v>0</v>
      </c>
      <c r="F1140" s="63">
        <f>'דוח 132'!F1140</f>
        <v>0</v>
      </c>
      <c r="G1140" s="63">
        <f>'דוח 132'!E1140</f>
        <v>0</v>
      </c>
      <c r="H1140" s="63">
        <f>'דוח 132'!D1140</f>
        <v>0</v>
      </c>
      <c r="I1140" s="63">
        <f>'דוח 132'!C1140</f>
        <v>0</v>
      </c>
      <c r="J1140" s="63">
        <f>'דוח 132'!B1140</f>
        <v>0</v>
      </c>
      <c r="K1140" s="63">
        <f>'דוח 132'!A1140</f>
        <v>0</v>
      </c>
    </row>
    <row r="1141" spans="1:11" x14ac:dyDescent="0.2">
      <c r="A1141" s="63" t="str">
        <f>'דוח 132'!K1141</f>
        <v>קוד קבוצה</v>
      </c>
      <c r="B1141" s="63" t="str">
        <f>'דוח 132'!J1141</f>
        <v>קוד קופה</v>
      </c>
      <c r="C1141" s="63">
        <f>'דוח 132'!I1141</f>
        <v>0</v>
      </c>
      <c r="D1141" s="63" t="str">
        <f>'דוח 132'!H1141</f>
        <v>3052  גדיש גיל 50-60 כולל השאלות</v>
      </c>
      <c r="E1141" s="63">
        <f>'דוח 132'!G1141</f>
        <v>0</v>
      </c>
      <c r="F1141" s="63">
        <f>'דוח 132'!F1141</f>
        <v>0</v>
      </c>
      <c r="G1141" s="63">
        <f>'דוח 132'!E1141</f>
        <v>0</v>
      </c>
      <c r="H1141" s="63">
        <f>'דוח 132'!D1141</f>
        <v>0</v>
      </c>
      <c r="I1141" s="63">
        <f>'דוח 132'!C1141</f>
        <v>0</v>
      </c>
      <c r="J1141" s="63">
        <f>'דוח 132'!B1141</f>
        <v>0</v>
      </c>
      <c r="K1141" s="63">
        <f>'דוח 132'!A1141</f>
        <v>0</v>
      </c>
    </row>
    <row r="1142" spans="1:11" x14ac:dyDescent="0.2">
      <c r="A1142" s="63">
        <f>'דוח 132'!K1142</f>
        <v>0</v>
      </c>
      <c r="B1142" s="63">
        <f>'דוח 132'!J1142</f>
        <v>0</v>
      </c>
      <c r="C1142" s="63">
        <f>'דוח 132'!I1142</f>
        <v>0</v>
      </c>
      <c r="D1142" s="63">
        <f>'דוח 132'!H1142</f>
        <v>0</v>
      </c>
      <c r="E1142" s="63">
        <f>'דוח 132'!G1142</f>
        <v>0</v>
      </c>
      <c r="F1142" s="63" t="str">
        <f>'דוח 132'!F1142</f>
        <v>שווי קופה באשח  25,419,508.7</v>
      </c>
      <c r="G1142" s="63">
        <f>'דוח 132'!E1142</f>
        <v>0</v>
      </c>
      <c r="H1142" s="63">
        <f>'דוח 132'!D1142</f>
        <v>0</v>
      </c>
      <c r="I1142" s="63">
        <f>'דוח 132'!C1142</f>
        <v>0</v>
      </c>
      <c r="J1142" s="63">
        <f>'דוח 132'!B1142</f>
        <v>0</v>
      </c>
      <c r="K1142" s="63">
        <f>'דוח 132'!A1142</f>
        <v>0</v>
      </c>
    </row>
    <row r="1143" spans="1:11" x14ac:dyDescent="0.2">
      <c r="A1143" s="63">
        <f>'דוח 132'!K1143</f>
        <v>0</v>
      </c>
      <c r="B1143" s="63">
        <f>'דוח 132'!J1143</f>
        <v>0</v>
      </c>
      <c r="C1143" s="63" t="str">
        <f>'דוח 132'!I1143</f>
        <v>תאור קבוצה</v>
      </c>
      <c r="D1143" s="63" t="str">
        <f>'דוח 132'!H1143</f>
        <v>מח"מ</v>
      </c>
      <c r="E1143" s="63" t="str">
        <f>'דוח 132'!G1143</f>
        <v>חשיפה</v>
      </c>
      <c r="F1143" s="63" t="str">
        <f>'דוח 132'!F1143</f>
        <v>חשיפה</v>
      </c>
      <c r="G1143" s="63">
        <f>'דוח 132'!E1143</f>
        <v>0</v>
      </c>
      <c r="H1143" s="63" t="str">
        <f>'דוח 132'!D1143</f>
        <v>חשיפה</v>
      </c>
      <c r="I1143" s="63">
        <f>'דוח 132'!C1143</f>
        <v>0</v>
      </c>
      <c r="J1143" s="63" t="str">
        <f>'דוח 132'!B1143</f>
        <v>מח"מ</v>
      </c>
      <c r="K1143" s="63">
        <f>'דוח 132'!A1143</f>
        <v>0</v>
      </c>
    </row>
    <row r="1144" spans="1:11" x14ac:dyDescent="0.2">
      <c r="A1144" s="63">
        <f>'דוח 132'!K1144</f>
        <v>0</v>
      </c>
      <c r="B1144" s="63">
        <f>'דוח 132'!J1144</f>
        <v>0</v>
      </c>
      <c r="C1144" s="63">
        <f>'דוח 132'!I1144</f>
        <v>0</v>
      </c>
      <c r="D1144" s="63">
        <f>'דוח 132'!H1144</f>
        <v>0</v>
      </c>
      <c r="E1144" s="63" t="str">
        <f>'דוח 132'!G1144</f>
        <v>30/12/18</v>
      </c>
      <c r="F1144" s="63" t="str">
        <f>'דוח 132'!F1144</f>
        <v>31/12/18</v>
      </c>
      <c r="G1144" s="63" t="str">
        <f>'דוח 132'!E1144</f>
        <v>מינ'</v>
      </c>
      <c r="H1144" s="63" t="str">
        <f>'דוח 132'!D1144</f>
        <v>מקס'</v>
      </c>
      <c r="I1144" s="63" t="str">
        <f>'דוח 132'!C1144</f>
        <v>מינ'</v>
      </c>
      <c r="J1144" s="63" t="str">
        <f>'דוח 132'!B1144</f>
        <v>מקס'</v>
      </c>
      <c r="K1144" s="63">
        <f>'דוח 132'!A1144</f>
        <v>0</v>
      </c>
    </row>
    <row r="1145" spans="1:11" x14ac:dyDescent="0.2">
      <c r="A1145" s="63">
        <f>'דוח 132'!K1145</f>
        <v>13591</v>
      </c>
      <c r="B1145" s="63">
        <f>'דוח 132'!J1145</f>
        <v>3052</v>
      </c>
      <c r="C1145" s="63" t="str">
        <f>'דוח 132'!I1145</f>
        <v xml:space="preserve">צמוד מדד (כולל מיועדות) </v>
      </c>
      <c r="D1145" s="63">
        <f>'דוח 132'!H1145</f>
        <v>4.4546450048685706</v>
      </c>
      <c r="E1145" s="63">
        <f>'דוח 132'!G1145</f>
        <v>25.132407687376102</v>
      </c>
      <c r="F1145" s="63">
        <f>'דוח 132'!F1145</f>
        <v>25.030616283422798</v>
      </c>
      <c r="G1145" s="63">
        <f>'דוח 132'!E1145</f>
        <v>0</v>
      </c>
      <c r="H1145" s="63">
        <f>'דוח 132'!D1145</f>
        <v>0</v>
      </c>
      <c r="I1145" s="63">
        <f>'דוח 132'!C1145</f>
        <v>3.5</v>
      </c>
      <c r="J1145" s="63">
        <f>'דוח 132'!B1145</f>
        <v>5.5</v>
      </c>
      <c r="K1145" s="63">
        <f>'דוח 132'!A1145</f>
        <v>0</v>
      </c>
    </row>
    <row r="1146" spans="1:11" x14ac:dyDescent="0.2">
      <c r="A1146" s="63">
        <f>'דוח 132'!K1146</f>
        <v>19967</v>
      </c>
      <c r="B1146" s="63">
        <f>'דוח 132'!J1146</f>
        <v>3052</v>
      </c>
      <c r="C1146" s="63" t="str">
        <f>'דוח 132'!I1146</f>
        <v>צמוד מדד ללא מיועדות</v>
      </c>
      <c r="D1146" s="63">
        <f>'דוח 132'!H1146</f>
        <v>4.4546450048685706</v>
      </c>
      <c r="E1146" s="63">
        <f>'דוח 132'!G1146</f>
        <v>25.132407687376102</v>
      </c>
      <c r="F1146" s="63">
        <f>'דוח 132'!F1146</f>
        <v>25.030616283422798</v>
      </c>
      <c r="G1146" s="63">
        <f>'דוח 132'!E1146</f>
        <v>0</v>
      </c>
      <c r="H1146" s="63">
        <f>'דוח 132'!D1146</f>
        <v>0</v>
      </c>
      <c r="I1146" s="63">
        <f>'דוח 132'!C1146</f>
        <v>0</v>
      </c>
      <c r="J1146" s="63">
        <f>'דוח 132'!B1146</f>
        <v>0</v>
      </c>
      <c r="K1146" s="63">
        <f>'דוח 132'!A1146</f>
        <v>0</v>
      </c>
    </row>
    <row r="1147" spans="1:11" x14ac:dyDescent="0.2">
      <c r="A1147" s="63">
        <f>'דוח 132'!K1147</f>
        <v>15744</v>
      </c>
      <c r="B1147" s="63">
        <f>'דוח 132'!J1147</f>
        <v>3052</v>
      </c>
      <c r="C1147" s="63" t="str">
        <f>'דוח 132'!I1147</f>
        <v xml:space="preserve">סה"כ ממשלתי צמוד מדד כולל מיועדות </v>
      </c>
      <c r="D1147" s="63">
        <f>'דוח 132'!H1147</f>
        <v>5.68491829704368</v>
      </c>
      <c r="E1147" s="63">
        <f>'דוח 132'!G1147</f>
        <v>8.9118492878764606</v>
      </c>
      <c r="F1147" s="63">
        <f>'דוח 132'!F1147</f>
        <v>8.914559918318778</v>
      </c>
      <c r="G1147" s="63">
        <f>'דוח 132'!E1147</f>
        <v>0</v>
      </c>
      <c r="H1147" s="63">
        <f>'דוח 132'!D1147</f>
        <v>0</v>
      </c>
      <c r="I1147" s="63">
        <f>'דוח 132'!C1147</f>
        <v>0</v>
      </c>
      <c r="J1147" s="63">
        <f>'דוח 132'!B1147</f>
        <v>0</v>
      </c>
      <c r="K1147" s="63">
        <f>'דוח 132'!A1147</f>
        <v>0</v>
      </c>
    </row>
    <row r="1148" spans="1:11" x14ac:dyDescent="0.2">
      <c r="A1148" s="63">
        <f>'דוח 132'!K1148</f>
        <v>13462</v>
      </c>
      <c r="B1148" s="63">
        <f>'דוח 132'!J1148</f>
        <v>3052</v>
      </c>
      <c r="C1148" s="63" t="str">
        <f>'דוח 132'!I1148</f>
        <v xml:space="preserve">קונצרני סחיר צמוד מדד </v>
      </c>
      <c r="D1148" s="63">
        <f>'דוח 132'!H1148</f>
        <v>3.5477203785056499</v>
      </c>
      <c r="E1148" s="63">
        <f>'דוח 132'!G1148</f>
        <v>8.7822662800847606</v>
      </c>
      <c r="F1148" s="63">
        <f>'דוח 132'!F1148</f>
        <v>8.7707339082841695</v>
      </c>
      <c r="G1148" s="63">
        <f>'דוח 132'!E1148</f>
        <v>0</v>
      </c>
      <c r="H1148" s="63">
        <f>'דוח 132'!D1148</f>
        <v>0</v>
      </c>
      <c r="I1148" s="63">
        <f>'דוח 132'!C1148</f>
        <v>0</v>
      </c>
      <c r="J1148" s="63">
        <f>'דוח 132'!B1148</f>
        <v>0</v>
      </c>
      <c r="K1148" s="63">
        <f>'דוח 132'!A1148</f>
        <v>0</v>
      </c>
    </row>
    <row r="1149" spans="1:11" x14ac:dyDescent="0.2">
      <c r="A1149" s="63">
        <f>'דוח 132'!K1149</f>
        <v>15544</v>
      </c>
      <c r="B1149" s="63">
        <f>'דוח 132'!J1149</f>
        <v>3052</v>
      </c>
      <c r="C1149" s="63" t="str">
        <f>'דוח 132'!I1149</f>
        <v>הלוואה צמוד מדד</v>
      </c>
      <c r="D1149" s="63">
        <f>'דוח 132'!H1149</f>
        <v>4.2822185202113694</v>
      </c>
      <c r="E1149" s="63">
        <f>'דוח 132'!G1149</f>
        <v>6.0760005109874591</v>
      </c>
      <c r="F1149" s="63">
        <f>'דוח 132'!F1149</f>
        <v>5.9862090399105696</v>
      </c>
      <c r="G1149" s="63">
        <f>'דוח 132'!E1149</f>
        <v>0</v>
      </c>
      <c r="H1149" s="63">
        <f>'דוח 132'!D1149</f>
        <v>0</v>
      </c>
      <c r="I1149" s="63">
        <f>'דוח 132'!C1149</f>
        <v>0</v>
      </c>
      <c r="J1149" s="63">
        <f>'דוח 132'!B1149</f>
        <v>0</v>
      </c>
      <c r="K1149" s="63">
        <f>'דוח 132'!A1149</f>
        <v>0</v>
      </c>
    </row>
    <row r="1150" spans="1:11" x14ac:dyDescent="0.2">
      <c r="A1150" s="63">
        <f>'דוח 132'!K1150</f>
        <v>12978</v>
      </c>
      <c r="B1150" s="63">
        <f>'דוח 132'!J1150</f>
        <v>3052</v>
      </c>
      <c r="C1150" s="63" t="str">
        <f>'דוח 132'!I1150</f>
        <v xml:space="preserve">פקדונות לא סחירים </v>
      </c>
      <c r="D1150" s="63">
        <f>'דוח 132'!H1150</f>
        <v>3.7190047322228001</v>
      </c>
      <c r="E1150" s="63">
        <f>'דוח 132'!G1150</f>
        <v>0.298402727235066</v>
      </c>
      <c r="F1150" s="63">
        <f>'דוח 132'!F1150</f>
        <v>0.29935318768577801</v>
      </c>
      <c r="G1150" s="63">
        <f>'דוח 132'!E1150</f>
        <v>0</v>
      </c>
      <c r="H1150" s="63">
        <f>'דוח 132'!D1150</f>
        <v>0</v>
      </c>
      <c r="I1150" s="63">
        <f>'דוח 132'!C1150</f>
        <v>0</v>
      </c>
      <c r="J1150" s="63">
        <f>'דוח 132'!B1150</f>
        <v>0</v>
      </c>
      <c r="K1150" s="63">
        <f>'דוח 132'!A1150</f>
        <v>0</v>
      </c>
    </row>
    <row r="1151" spans="1:11" x14ac:dyDescent="0.2">
      <c r="A1151" s="63">
        <f>'דוח 132'!K1151</f>
        <v>17726</v>
      </c>
      <c r="B1151" s="63">
        <f>'דוח 132'!J1151</f>
        <v>3052</v>
      </c>
      <c r="C1151" s="63" t="str">
        <f>'דוח 132'!I1151</f>
        <v>לא צמוד כולל נזילות</v>
      </c>
      <c r="D1151" s="63">
        <f>'דוח 132'!H1151</f>
        <v>3.6281223046842501</v>
      </c>
      <c r="E1151" s="63">
        <f>'דוח 132'!G1151</f>
        <v>23.3264777602393</v>
      </c>
      <c r="F1151" s="63">
        <f>'דוח 132'!F1151</f>
        <v>23.491242766504101</v>
      </c>
      <c r="G1151" s="63">
        <f>'דוח 132'!E1151</f>
        <v>0</v>
      </c>
      <c r="H1151" s="63">
        <f>'דוח 132'!D1151</f>
        <v>0</v>
      </c>
      <c r="I1151" s="63">
        <f>'דוח 132'!C1151</f>
        <v>2.5</v>
      </c>
      <c r="J1151" s="63">
        <f>'דוח 132'!B1151</f>
        <v>4.5</v>
      </c>
      <c r="K1151" s="63">
        <f>'דוח 132'!A1151</f>
        <v>0</v>
      </c>
    </row>
    <row r="1152" spans="1:11" x14ac:dyDescent="0.2">
      <c r="A1152" s="63">
        <f>'דוח 132'!K1152</f>
        <v>17727</v>
      </c>
      <c r="B1152" s="63">
        <f>'דוח 132'!J1152</f>
        <v>3052</v>
      </c>
      <c r="C1152" s="63" t="str">
        <f>'דוח 132'!I1152</f>
        <v>עו"ש ש"ח</v>
      </c>
      <c r="D1152" s="63">
        <f>'דוח 132'!H1152</f>
        <v>0.103896613609188</v>
      </c>
      <c r="E1152" s="63">
        <f>'דוח 132'!G1152</f>
        <v>1.29122377691398</v>
      </c>
      <c r="F1152" s="63">
        <f>'דוח 132'!F1152</f>
        <v>1.47327995456883</v>
      </c>
      <c r="G1152" s="63">
        <f>'דוח 132'!E1152</f>
        <v>0</v>
      </c>
      <c r="H1152" s="63">
        <f>'דוח 132'!D1152</f>
        <v>0</v>
      </c>
      <c r="I1152" s="63">
        <f>'דוח 132'!C1152</f>
        <v>0</v>
      </c>
      <c r="J1152" s="63">
        <f>'דוח 132'!B1152</f>
        <v>0</v>
      </c>
      <c r="K1152" s="63">
        <f>'דוח 132'!A1152</f>
        <v>0</v>
      </c>
    </row>
    <row r="1153" spans="1:11" x14ac:dyDescent="0.2">
      <c r="A1153" s="63">
        <f>'דוח 132'!K1153</f>
        <v>13592</v>
      </c>
      <c r="B1153" s="63">
        <f>'דוח 132'!J1153</f>
        <v>3052</v>
      </c>
      <c r="C1153" s="63" t="str">
        <f>'דוח 132'!I1153</f>
        <v xml:space="preserve">לא צמוד - לא כולל נזילות </v>
      </c>
      <c r="D1153" s="63">
        <f>'דוח 132'!H1153</f>
        <v>3.8639375392900104</v>
      </c>
      <c r="E1153" s="63">
        <f>'דוח 132'!G1153</f>
        <v>22.035253983325294</v>
      </c>
      <c r="F1153" s="63">
        <f>'דוח 132'!F1153</f>
        <v>22.017962811935298</v>
      </c>
      <c r="G1153" s="63">
        <f>'דוח 132'!E1153</f>
        <v>0</v>
      </c>
      <c r="H1153" s="63">
        <f>'דוח 132'!D1153</f>
        <v>0</v>
      </c>
      <c r="I1153" s="63">
        <f>'דוח 132'!C1153</f>
        <v>0</v>
      </c>
      <c r="J1153" s="63">
        <f>'דוח 132'!B1153</f>
        <v>0</v>
      </c>
      <c r="K1153" s="63">
        <f>'דוח 132'!A1153</f>
        <v>0</v>
      </c>
    </row>
    <row r="1154" spans="1:11" x14ac:dyDescent="0.2">
      <c r="A1154" s="63">
        <f>'דוח 132'!K1154</f>
        <v>11566</v>
      </c>
      <c r="B1154" s="63">
        <f>'דוח 132'!J1154</f>
        <v>3052</v>
      </c>
      <c r="C1154" s="63" t="str">
        <f>'דוח 132'!I1154</f>
        <v>מק"מ</v>
      </c>
      <c r="D1154" s="63">
        <f>'דוח 132'!H1154</f>
        <v>0.77477129305790804</v>
      </c>
      <c r="E1154" s="63">
        <f>'דוח 132'!G1154</f>
        <v>3.9726098331820197</v>
      </c>
      <c r="F1154" s="63">
        <f>'דוח 132'!F1154</f>
        <v>3.9750134335986296</v>
      </c>
      <c r="G1154" s="63">
        <f>'דוח 132'!E1154</f>
        <v>0</v>
      </c>
      <c r="H1154" s="63">
        <f>'דוח 132'!D1154</f>
        <v>0</v>
      </c>
      <c r="I1154" s="63">
        <f>'דוח 132'!C1154</f>
        <v>0</v>
      </c>
      <c r="J1154" s="63">
        <f>'דוח 132'!B1154</f>
        <v>0</v>
      </c>
      <c r="K1154" s="63">
        <f>'דוח 132'!A1154</f>
        <v>0</v>
      </c>
    </row>
    <row r="1155" spans="1:11" x14ac:dyDescent="0.2">
      <c r="A1155" s="63">
        <f>'דוח 132'!K1155</f>
        <v>13419</v>
      </c>
      <c r="B1155" s="63">
        <f>'דוח 132'!J1155</f>
        <v>3052</v>
      </c>
      <c r="C1155" s="63" t="str">
        <f>'דוח 132'!I1155</f>
        <v>ממשלתי  לא צמוד (שחר)</v>
      </c>
      <c r="D1155" s="63">
        <f>'דוח 132'!H1155</f>
        <v>4.8501632075082206</v>
      </c>
      <c r="E1155" s="63">
        <f>'דוח 132'!G1155</f>
        <v>10.283658129305699</v>
      </c>
      <c r="F1155" s="63">
        <f>'דוח 132'!F1155</f>
        <v>10.279622141076299</v>
      </c>
      <c r="G1155" s="63">
        <f>'דוח 132'!E1155</f>
        <v>0</v>
      </c>
      <c r="H1155" s="63">
        <f>'דוח 132'!D1155</f>
        <v>0</v>
      </c>
      <c r="I1155" s="63">
        <f>'דוח 132'!C1155</f>
        <v>0</v>
      </c>
      <c r="J1155" s="63">
        <f>'דוח 132'!B1155</f>
        <v>0</v>
      </c>
      <c r="K1155" s="63">
        <f>'דוח 132'!A1155</f>
        <v>0</v>
      </c>
    </row>
    <row r="1156" spans="1:11" x14ac:dyDescent="0.2">
      <c r="A1156" s="63">
        <f>'דוח 132'!K1156</f>
        <v>11568</v>
      </c>
      <c r="B1156" s="63">
        <f>'דוח 132'!J1156</f>
        <v>3052</v>
      </c>
      <c r="C1156" s="63" t="str">
        <f>'דוח 132'!I1156</f>
        <v>אג"ח ממשלתי לא צמוד ריבית משתנה-"גילון"</v>
      </c>
      <c r="D1156" s="63">
        <f>'דוח 132'!H1156</f>
        <v>0</v>
      </c>
      <c r="E1156" s="63">
        <f>'דוח 132'!G1156</f>
        <v>0</v>
      </c>
      <c r="F1156" s="63">
        <f>'דוח 132'!F1156</f>
        <v>0</v>
      </c>
      <c r="G1156" s="63">
        <f>'דוח 132'!E1156</f>
        <v>0</v>
      </c>
      <c r="H1156" s="63">
        <f>'דוח 132'!D1156</f>
        <v>0</v>
      </c>
      <c r="I1156" s="63">
        <f>'דוח 132'!C1156</f>
        <v>0</v>
      </c>
      <c r="J1156" s="63">
        <f>'דוח 132'!B1156</f>
        <v>0</v>
      </c>
      <c r="K1156" s="63">
        <f>'דוח 132'!A1156</f>
        <v>0</v>
      </c>
    </row>
    <row r="1157" spans="1:11" x14ac:dyDescent="0.2">
      <c r="A1157" s="63">
        <f>'דוח 132'!K1157</f>
        <v>12479</v>
      </c>
      <c r="B1157" s="63">
        <f>'דוח 132'!J1157</f>
        <v>3052</v>
      </c>
      <c r="C1157" s="63" t="str">
        <f>'דוח 132'!I1157</f>
        <v>קונצרני ריבית קבועה</v>
      </c>
      <c r="D1157" s="63">
        <f>'דוח 132'!H1157</f>
        <v>4.5155433126286297</v>
      </c>
      <c r="E1157" s="63">
        <f>'דוח 132'!G1157</f>
        <v>3.9133404189761296</v>
      </c>
      <c r="F1157" s="63">
        <f>'דוח 132'!F1157</f>
        <v>3.9078028192106098</v>
      </c>
      <c r="G1157" s="63">
        <f>'דוח 132'!E1157</f>
        <v>0</v>
      </c>
      <c r="H1157" s="63">
        <f>'דוח 132'!D1157</f>
        <v>0</v>
      </c>
      <c r="I1157" s="63">
        <f>'דוח 132'!C1157</f>
        <v>0</v>
      </c>
      <c r="J1157" s="63">
        <f>'דוח 132'!B1157</f>
        <v>0</v>
      </c>
      <c r="K1157" s="63">
        <f>'דוח 132'!A1157</f>
        <v>0</v>
      </c>
    </row>
    <row r="1158" spans="1:11" x14ac:dyDescent="0.2">
      <c r="A1158" s="63">
        <f>'דוח 132'!K1158</f>
        <v>12480</v>
      </c>
      <c r="B1158" s="63">
        <f>'דוח 132'!J1158</f>
        <v>3052</v>
      </c>
      <c r="C1158" s="63" t="str">
        <f>'דוח 132'!I1158</f>
        <v>קונצרני ריבית משתנה</v>
      </c>
      <c r="D1158" s="63">
        <f>'דוח 132'!H1158</f>
        <v>3.1653897523501597</v>
      </c>
      <c r="E1158" s="63">
        <f>'דוח 132'!G1158</f>
        <v>0.28705543047680498</v>
      </c>
      <c r="F1158" s="63">
        <f>'דוח 132'!F1158</f>
        <v>0.287574457043767</v>
      </c>
      <c r="G1158" s="63">
        <f>'דוח 132'!E1158</f>
        <v>0</v>
      </c>
      <c r="H1158" s="63">
        <f>'דוח 132'!D1158</f>
        <v>0</v>
      </c>
      <c r="I1158" s="63">
        <f>'דוח 132'!C1158</f>
        <v>0</v>
      </c>
      <c r="J1158" s="63">
        <f>'דוח 132'!B1158</f>
        <v>0</v>
      </c>
      <c r="K1158" s="63">
        <f>'דוח 132'!A1158</f>
        <v>0</v>
      </c>
    </row>
    <row r="1159" spans="1:11" x14ac:dyDescent="0.2">
      <c r="A1159" s="63">
        <f>'דוח 132'!K1159</f>
        <v>11578</v>
      </c>
      <c r="B1159" s="63">
        <f>'דוח 132'!J1159</f>
        <v>3052</v>
      </c>
      <c r="C1159" s="63" t="str">
        <f>'דוח 132'!I1159</f>
        <v>אג"ח לא צמוד לא סחיר (ללא עמיתים)</v>
      </c>
      <c r="D1159" s="63">
        <f>'דוח 132'!H1159</f>
        <v>4.4651278385540998</v>
      </c>
      <c r="E1159" s="63">
        <f>'דוח 132'!G1159</f>
        <v>0.693987113425936</v>
      </c>
      <c r="F1159" s="63">
        <f>'דוח 132'!F1159</f>
        <v>0.68533179757011498</v>
      </c>
      <c r="G1159" s="63">
        <f>'דוח 132'!E1159</f>
        <v>0</v>
      </c>
      <c r="H1159" s="63">
        <f>'דוח 132'!D1159</f>
        <v>0</v>
      </c>
      <c r="I1159" s="63">
        <f>'דוח 132'!C1159</f>
        <v>0</v>
      </c>
      <c r="J1159" s="63">
        <f>'דוח 132'!B1159</f>
        <v>0</v>
      </c>
      <c r="K1159" s="63">
        <f>'דוח 132'!A1159</f>
        <v>0</v>
      </c>
    </row>
    <row r="1160" spans="1:11" x14ac:dyDescent="0.2">
      <c r="A1160" s="63">
        <f>'דוח 132'!K1160</f>
        <v>12497</v>
      </c>
      <c r="B1160" s="63">
        <f>'דוח 132'!J1160</f>
        <v>3052</v>
      </c>
      <c r="C1160" s="63" t="str">
        <f>'דוח 132'!I1160</f>
        <v>קונצרני לא סחיר ריבית משתנה (נע"מים)</v>
      </c>
      <c r="D1160" s="63">
        <f>'דוח 132'!H1160</f>
        <v>0</v>
      </c>
      <c r="E1160" s="63">
        <f>'דוח 132'!G1160</f>
        <v>0</v>
      </c>
      <c r="F1160" s="63">
        <f>'דוח 132'!F1160</f>
        <v>0</v>
      </c>
      <c r="G1160" s="63">
        <f>'דוח 132'!E1160</f>
        <v>0</v>
      </c>
      <c r="H1160" s="63">
        <f>'דוח 132'!D1160</f>
        <v>0</v>
      </c>
      <c r="I1160" s="63">
        <f>'דוח 132'!C1160</f>
        <v>0</v>
      </c>
      <c r="J1160" s="63">
        <f>'דוח 132'!B1160</f>
        <v>0</v>
      </c>
      <c r="K1160" s="63">
        <f>'דוח 132'!A1160</f>
        <v>0</v>
      </c>
    </row>
    <row r="1161" spans="1:11" x14ac:dyDescent="0.2">
      <c r="A1161" s="63">
        <f>'דוח 132'!K1161</f>
        <v>15546</v>
      </c>
      <c r="B1161" s="63">
        <f>'דוח 132'!J1161</f>
        <v>3052</v>
      </c>
      <c r="C1161" s="63" t="str">
        <f>'דוח 132'!I1161</f>
        <v>הלוואה לא צמוד</v>
      </c>
      <c r="D1161" s="63">
        <f>'דוח 132'!H1161</f>
        <v>6.6636203904505393</v>
      </c>
      <c r="E1161" s="63">
        <f>'דוח 132'!G1161</f>
        <v>1.56512762423567</v>
      </c>
      <c r="F1161" s="63">
        <f>'דוח 132'!F1161</f>
        <v>1.56321588669901</v>
      </c>
      <c r="G1161" s="63">
        <f>'דוח 132'!E1161</f>
        <v>0</v>
      </c>
      <c r="H1161" s="63">
        <f>'דוח 132'!D1161</f>
        <v>0</v>
      </c>
      <c r="I1161" s="63">
        <f>'דוח 132'!C1161</f>
        <v>0</v>
      </c>
      <c r="J1161" s="63">
        <f>'דוח 132'!B1161</f>
        <v>0</v>
      </c>
      <c r="K1161" s="63">
        <f>'דוח 132'!A1161</f>
        <v>0</v>
      </c>
    </row>
    <row r="1162" spans="1:11" x14ac:dyDescent="0.2">
      <c r="A1162" s="63">
        <f>'דוח 132'!K1162</f>
        <v>12481</v>
      </c>
      <c r="B1162" s="63">
        <f>'דוח 132'!J1162</f>
        <v>3052</v>
      </c>
      <c r="C1162" s="63" t="str">
        <f>'דוח 132'!I1162</f>
        <v>הלוואות לעמיתים.</v>
      </c>
      <c r="D1162" s="63">
        <f>'דוח 132'!H1162</f>
        <v>0.08</v>
      </c>
      <c r="E1162" s="63">
        <f>'דוח 132'!G1162</f>
        <v>1.3194754337230499</v>
      </c>
      <c r="F1162" s="63">
        <f>'דוח 132'!F1162</f>
        <v>1.3194022767368299</v>
      </c>
      <c r="G1162" s="63">
        <f>'דוח 132'!E1162</f>
        <v>0</v>
      </c>
      <c r="H1162" s="63">
        <f>'דוח 132'!D1162</f>
        <v>4</v>
      </c>
      <c r="I1162" s="63">
        <f>'דוח 132'!C1162</f>
        <v>0</v>
      </c>
      <c r="J1162" s="63">
        <f>'דוח 132'!B1162</f>
        <v>0</v>
      </c>
      <c r="K1162" s="63">
        <f>'דוח 132'!A1162</f>
        <v>0</v>
      </c>
    </row>
    <row r="1163" spans="1:11" x14ac:dyDescent="0.2">
      <c r="A1163" s="63">
        <f>'דוח 132'!K1163</f>
        <v>13594</v>
      </c>
      <c r="B1163" s="63">
        <f>'דוח 132'!J1163</f>
        <v>3052</v>
      </c>
      <c r="C1163" s="63" t="str">
        <f>'דוח 132'!I1163</f>
        <v>מט"ח וצמוד מט"ח</v>
      </c>
      <c r="D1163" s="63">
        <f>'דוח 132'!H1163</f>
        <v>2.8016217830297303</v>
      </c>
      <c r="E1163" s="63">
        <f>'דוח 132'!G1163</f>
        <v>10.413561532968799</v>
      </c>
      <c r="F1163" s="63">
        <f>'דוח 132'!F1163</f>
        <v>10.368916953930999</v>
      </c>
      <c r="G1163" s="63">
        <f>'דוח 132'!E1163</f>
        <v>0</v>
      </c>
      <c r="H1163" s="63">
        <f>'דוח 132'!D1163</f>
        <v>0</v>
      </c>
      <c r="I1163" s="63">
        <f>'דוח 132'!C1163</f>
        <v>0</v>
      </c>
      <c r="J1163" s="63">
        <f>'דוח 132'!B1163</f>
        <v>0</v>
      </c>
      <c r="K1163" s="63">
        <f>'דוח 132'!A1163</f>
        <v>0</v>
      </c>
    </row>
    <row r="1164" spans="1:11" x14ac:dyDescent="0.2">
      <c r="A1164" s="63">
        <f>'דוח 132'!K1164</f>
        <v>15609</v>
      </c>
      <c r="B1164" s="63">
        <f>'דוח 132'!J1164</f>
        <v>3052</v>
      </c>
      <c r="C1164" s="63" t="str">
        <f>'דוח 132'!I1164</f>
        <v>אג"ח ממשלתי צמוד מט"ח סחיר (1022)</v>
      </c>
      <c r="D1164" s="63">
        <f>'דוח 132'!H1164</f>
        <v>0.75789401887806895</v>
      </c>
      <c r="E1164" s="63">
        <f>'דוח 132'!G1164</f>
        <v>1.3745064204017301</v>
      </c>
      <c r="F1164" s="63">
        <f>'דוח 132'!F1164</f>
        <v>1.3694977774860499</v>
      </c>
      <c r="G1164" s="63">
        <f>'דוח 132'!E1164</f>
        <v>0</v>
      </c>
      <c r="H1164" s="63">
        <f>'דוח 132'!D1164</f>
        <v>0</v>
      </c>
      <c r="I1164" s="63">
        <f>'דוח 132'!C1164</f>
        <v>0</v>
      </c>
      <c r="J1164" s="63">
        <f>'דוח 132'!B1164</f>
        <v>0</v>
      </c>
      <c r="K1164" s="63">
        <f>'דוח 132'!A1164</f>
        <v>0</v>
      </c>
    </row>
    <row r="1165" spans="1:11" x14ac:dyDescent="0.2">
      <c r="A1165" s="63">
        <f>'דוח 132'!K1165</f>
        <v>11524</v>
      </c>
      <c r="B1165" s="63">
        <f>'דוח 132'!J1165</f>
        <v>3052</v>
      </c>
      <c r="C1165" s="63" t="str">
        <f>'דוח 132'!I1165</f>
        <v xml:space="preserve"> אג"ח קונצרני בחו"ל </v>
      </c>
      <c r="D1165" s="63">
        <f>'דוח 132'!H1165</f>
        <v>3.2942410124253398</v>
      </c>
      <c r="E1165" s="63">
        <f>'דוח 132'!G1165</f>
        <v>7.554921569050939</v>
      </c>
      <c r="F1165" s="63">
        <f>'דוח 132'!F1165</f>
        <v>7.5185684739796592</v>
      </c>
      <c r="G1165" s="63">
        <f>'דוח 132'!E1165</f>
        <v>0</v>
      </c>
      <c r="H1165" s="63">
        <f>'דוח 132'!D1165</f>
        <v>0</v>
      </c>
      <c r="I1165" s="63">
        <f>'דוח 132'!C1165</f>
        <v>0</v>
      </c>
      <c r="J1165" s="63">
        <f>'דוח 132'!B1165</f>
        <v>0</v>
      </c>
      <c r="K1165" s="63">
        <f>'דוח 132'!A1165</f>
        <v>0</v>
      </c>
    </row>
    <row r="1166" spans="1:11" x14ac:dyDescent="0.2">
      <c r="A1166" s="63">
        <f>'דוח 132'!K1166</f>
        <v>15745</v>
      </c>
      <c r="B1166" s="63">
        <f>'דוח 132'!J1166</f>
        <v>3052</v>
      </c>
      <c r="C1166" s="63" t="str">
        <f>'דוח 132'!I1166</f>
        <v>סה"כ קונצרני צמוד מט"ח</v>
      </c>
      <c r="D1166" s="63">
        <f>'דוח 132'!H1166</f>
        <v>4.8738032855673197</v>
      </c>
      <c r="E1166" s="63">
        <f>'דוח 132'!G1166</f>
        <v>0.45182804557787698</v>
      </c>
      <c r="F1166" s="63">
        <f>'דוח 132'!F1166</f>
        <v>0.45304226289539301</v>
      </c>
      <c r="G1166" s="63">
        <f>'דוח 132'!E1166</f>
        <v>0</v>
      </c>
      <c r="H1166" s="63">
        <f>'דוח 132'!D1166</f>
        <v>0</v>
      </c>
      <c r="I1166" s="63">
        <f>'דוח 132'!C1166</f>
        <v>0</v>
      </c>
      <c r="J1166" s="63">
        <f>'דוח 132'!B1166</f>
        <v>0</v>
      </c>
      <c r="K1166" s="63">
        <f>'דוח 132'!A1166</f>
        <v>0</v>
      </c>
    </row>
    <row r="1167" spans="1:11" x14ac:dyDescent="0.2">
      <c r="A1167" s="63">
        <f>'דוח 132'!K1167</f>
        <v>15545</v>
      </c>
      <c r="B1167" s="63">
        <f>'דוח 132'!J1167</f>
        <v>3052</v>
      </c>
      <c r="C1167" s="63" t="str">
        <f>'דוח 132'!I1167</f>
        <v>הלוואה צמוד מט"ח</v>
      </c>
      <c r="D1167" s="63">
        <f>'דוח 132'!H1167</f>
        <v>5.4572519360342095</v>
      </c>
      <c r="E1167" s="63">
        <f>'דוח 132'!G1167</f>
        <v>0.202942701965515</v>
      </c>
      <c r="F1167" s="63">
        <f>'דוח 132'!F1167</f>
        <v>0.18980870796595797</v>
      </c>
      <c r="G1167" s="63">
        <f>'דוח 132'!E1167</f>
        <v>0</v>
      </c>
      <c r="H1167" s="63">
        <f>'דוח 132'!D1167</f>
        <v>0</v>
      </c>
      <c r="I1167" s="63">
        <f>'דוח 132'!C1167</f>
        <v>0</v>
      </c>
      <c r="J1167" s="63">
        <f>'דוח 132'!B1167</f>
        <v>0</v>
      </c>
      <c r="K1167" s="63">
        <f>'דוח 132'!A1167</f>
        <v>0</v>
      </c>
    </row>
    <row r="1168" spans="1:11" x14ac:dyDescent="0.2">
      <c r="A1168" s="63">
        <f>'דוח 132'!K1168</f>
        <v>13595</v>
      </c>
      <c r="B1168" s="63">
        <f>'דוח 132'!J1168</f>
        <v>3052</v>
      </c>
      <c r="C1168" s="63" t="str">
        <f>'דוח 132'!I1168</f>
        <v>סה"כ מניות והמירים</v>
      </c>
      <c r="D1168" s="63">
        <f>'דוח 132'!H1168</f>
        <v>0</v>
      </c>
      <c r="E1168" s="63">
        <f>'דוח 132'!G1168</f>
        <v>35.394723044852299</v>
      </c>
      <c r="F1168" s="63">
        <f>'דוח 132'!F1168</f>
        <v>35.493690105941702</v>
      </c>
      <c r="G1168" s="63">
        <f>'דוח 132'!E1168</f>
        <v>0</v>
      </c>
      <c r="H1168" s="63">
        <f>'דוח 132'!D1168</f>
        <v>0</v>
      </c>
      <c r="I1168" s="63">
        <f>'דוח 132'!C1168</f>
        <v>0</v>
      </c>
      <c r="J1168" s="63">
        <f>'דוח 132'!B1168</f>
        <v>0</v>
      </c>
      <c r="K1168" s="63">
        <f>'דוח 132'!A1168</f>
        <v>0</v>
      </c>
    </row>
    <row r="1169" spans="1:11" x14ac:dyDescent="0.2">
      <c r="A1169" s="63">
        <f>'דוח 132'!K1169</f>
        <v>15610</v>
      </c>
      <c r="B1169" s="63">
        <f>'דוח 132'!J1169</f>
        <v>3052</v>
      </c>
      <c r="C1169" s="63" t="str">
        <f>'דוח 132'!I1169</f>
        <v>נגזרים מתוך מניות והמירים</v>
      </c>
      <c r="D1169" s="63">
        <f>'דוח 132'!H1169</f>
        <v>0</v>
      </c>
      <c r="E1169" s="63">
        <f>'דוח 132'!G1169</f>
        <v>4.0819672095480897</v>
      </c>
      <c r="F1169" s="63">
        <f>'דוח 132'!F1169</f>
        <v>4.1082603126122494</v>
      </c>
      <c r="G1169" s="63">
        <f>'דוח 132'!E1169</f>
        <v>0</v>
      </c>
      <c r="H1169" s="63">
        <f>'דוח 132'!D1169</f>
        <v>0</v>
      </c>
      <c r="I1169" s="63">
        <f>'דוח 132'!C1169</f>
        <v>0</v>
      </c>
      <c r="J1169" s="63">
        <f>'דוח 132'!B1169</f>
        <v>0</v>
      </c>
      <c r="K1169" s="63">
        <f>'דוח 132'!A1169</f>
        <v>0</v>
      </c>
    </row>
    <row r="1170" spans="1:11" x14ac:dyDescent="0.2">
      <c r="A1170" s="63">
        <f>'דוח 132'!K1170</f>
        <v>15611</v>
      </c>
      <c r="B1170" s="63">
        <f>'דוח 132'!J1170</f>
        <v>3052</v>
      </c>
      <c r="C1170" s="63" t="str">
        <f>'דוח 132'!I1170</f>
        <v>מניות והמירים בארץ</v>
      </c>
      <c r="D1170" s="63">
        <f>'דוח 132'!H1170</f>
        <v>0</v>
      </c>
      <c r="E1170" s="63">
        <f>'דוח 132'!G1170</f>
        <v>14.904272982076099</v>
      </c>
      <c r="F1170" s="63">
        <f>'דוח 132'!F1170</f>
        <v>14.9277384314461</v>
      </c>
      <c r="G1170" s="63">
        <f>'דוח 132'!E1170</f>
        <v>0</v>
      </c>
      <c r="H1170" s="63">
        <f>'דוח 132'!D1170</f>
        <v>0</v>
      </c>
      <c r="I1170" s="63">
        <f>'דוח 132'!C1170</f>
        <v>0</v>
      </c>
      <c r="J1170" s="63">
        <f>'דוח 132'!B1170</f>
        <v>0</v>
      </c>
      <c r="K1170" s="63">
        <f>'דוח 132'!A1170</f>
        <v>0</v>
      </c>
    </row>
    <row r="1171" spans="1:11" x14ac:dyDescent="0.2">
      <c r="A1171" s="63">
        <f>'דוח 132'!K1171</f>
        <v>15608</v>
      </c>
      <c r="B1171" s="63">
        <f>'דוח 132'!J1171</f>
        <v>3052</v>
      </c>
      <c r="C1171" s="63" t="str">
        <f>'דוח 132'!I1171</f>
        <v>מניות חו"ל</v>
      </c>
      <c r="D1171" s="63">
        <f>'דוח 132'!H1171</f>
        <v>0</v>
      </c>
      <c r="E1171" s="63">
        <f>'דוח 132'!G1171</f>
        <v>19.703100740130299</v>
      </c>
      <c r="F1171" s="63">
        <f>'דוח 132'!F1171</f>
        <v>19.782019839457096</v>
      </c>
      <c r="G1171" s="63">
        <f>'דוח 132'!E1171</f>
        <v>0</v>
      </c>
      <c r="H1171" s="63">
        <f>'דוח 132'!D1171</f>
        <v>0</v>
      </c>
      <c r="I1171" s="63">
        <f>'דוח 132'!C1171</f>
        <v>0</v>
      </c>
      <c r="J1171" s="63">
        <f>'דוח 132'!B1171</f>
        <v>0</v>
      </c>
      <c r="K1171" s="63">
        <f>'דוח 132'!A1171</f>
        <v>0</v>
      </c>
    </row>
    <row r="1172" spans="1:11" x14ac:dyDescent="0.2">
      <c r="A1172" s="63">
        <f>'דוח 132'!K1172</f>
        <v>15584</v>
      </c>
      <c r="B1172" s="63">
        <f>'דוח 132'!J1172</f>
        <v>3052</v>
      </c>
      <c r="C1172" s="63" t="str">
        <f>'דוח 132'!I1172</f>
        <v>נכסים אלטרנטיביים</v>
      </c>
      <c r="D1172" s="63">
        <f>'דוח 132'!H1172</f>
        <v>4.9354125736930397E-2</v>
      </c>
      <c r="E1172" s="63">
        <f>'דוח 132'!G1172</f>
        <v>7.5966906585653895</v>
      </c>
      <c r="F1172" s="63">
        <f>'דוח 132'!F1172</f>
        <v>7.4886408923708494</v>
      </c>
      <c r="G1172" s="63">
        <f>'דוח 132'!E1172</f>
        <v>0</v>
      </c>
      <c r="H1172" s="63">
        <f>'דוח 132'!D1172</f>
        <v>8</v>
      </c>
      <c r="I1172" s="63">
        <f>'דוח 132'!C1172</f>
        <v>0</v>
      </c>
      <c r="J1172" s="63">
        <f>'דוח 132'!B1172</f>
        <v>0</v>
      </c>
      <c r="K1172" s="63">
        <f>'דוח 132'!A1172</f>
        <v>0</v>
      </c>
    </row>
    <row r="1173" spans="1:11" x14ac:dyDescent="0.2">
      <c r="A1173" s="63">
        <f>'דוח 132'!K1173</f>
        <v>17728</v>
      </c>
      <c r="B1173" s="63">
        <f>'דוח 132'!J1173</f>
        <v>3052</v>
      </c>
      <c r="C1173" s="63" t="str">
        <f>'דוח 132'!I1173</f>
        <v>נכסי נדל"ן</v>
      </c>
      <c r="D1173" s="63">
        <f>'דוח 132'!H1173</f>
        <v>0</v>
      </c>
      <c r="E1173" s="63">
        <f>'דוח 132'!G1173</f>
        <v>2.3814744275145801</v>
      </c>
      <c r="F1173" s="63">
        <f>'דוח 132'!F1173</f>
        <v>2.3720529622963902</v>
      </c>
      <c r="G1173" s="63">
        <f>'דוח 132'!E1173</f>
        <v>0</v>
      </c>
      <c r="H1173" s="63">
        <f>'דוח 132'!D1173</f>
        <v>3.5</v>
      </c>
      <c r="I1173" s="63">
        <f>'דוח 132'!C1173</f>
        <v>0</v>
      </c>
      <c r="J1173" s="63">
        <f>'דוח 132'!B1173</f>
        <v>0</v>
      </c>
      <c r="K1173" s="63">
        <f>'דוח 132'!A1173</f>
        <v>0</v>
      </c>
    </row>
    <row r="1174" spans="1:11" x14ac:dyDescent="0.2">
      <c r="A1174" s="63">
        <f>'דוח 132'!K1174</f>
        <v>15624</v>
      </c>
      <c r="B1174" s="63">
        <f>'דוח 132'!J1174</f>
        <v>3052</v>
      </c>
      <c r="C1174" s="63" t="str">
        <f>'דוח 132'!I1174</f>
        <v>נגזרים מתוך חשיפת מט"ח</v>
      </c>
      <c r="D1174" s="63">
        <f>'דוח 132'!H1174</f>
        <v>0</v>
      </c>
      <c r="E1174" s="63">
        <f>'דוח 132'!G1174</f>
        <v>-14.558477817372498</v>
      </c>
      <c r="F1174" s="63">
        <f>'דוח 132'!F1174</f>
        <v>-14.487020169526799</v>
      </c>
      <c r="G1174" s="63">
        <f>'דוח 132'!E1174</f>
        <v>0</v>
      </c>
      <c r="H1174" s="63">
        <f>'דוח 132'!D1174</f>
        <v>0</v>
      </c>
      <c r="I1174" s="63">
        <f>'דוח 132'!C1174</f>
        <v>0</v>
      </c>
      <c r="J1174" s="63">
        <f>'דוח 132'!B1174</f>
        <v>0</v>
      </c>
      <c r="K1174" s="63">
        <f>'דוח 132'!A1174</f>
        <v>0</v>
      </c>
    </row>
    <row r="1175" spans="1:11" x14ac:dyDescent="0.2">
      <c r="A1175" s="63">
        <f>'דוח 132'!K1175</f>
        <v>15644</v>
      </c>
      <c r="B1175" s="63">
        <f>'דוח 132'!J1175</f>
        <v>3052</v>
      </c>
      <c r="C1175" s="63" t="str">
        <f>'דוח 132'!I1175</f>
        <v>סה"כ נזילות</v>
      </c>
      <c r="D1175" s="63">
        <f>'דוח 132'!H1175</f>
        <v>6.6226860857098099E-2</v>
      </c>
      <c r="E1175" s="63">
        <f>'דוח 132'!G1175</f>
        <v>2.1205865728866597</v>
      </c>
      <c r="F1175" s="63">
        <f>'דוח 132'!F1175</f>
        <v>2.3112796861727398</v>
      </c>
      <c r="G1175" s="63">
        <f>'דוח 132'!E1175</f>
        <v>1</v>
      </c>
      <c r="H1175" s="63">
        <f>'דוח 132'!D1175</f>
        <v>7</v>
      </c>
      <c r="I1175" s="63">
        <f>'דוח 132'!C1175</f>
        <v>0</v>
      </c>
      <c r="J1175" s="63">
        <f>'דוח 132'!B1175</f>
        <v>0</v>
      </c>
      <c r="K1175" s="63">
        <f>'דוח 132'!A1175</f>
        <v>0</v>
      </c>
    </row>
    <row r="1176" spans="1:11" x14ac:dyDescent="0.2">
      <c r="A1176" s="63">
        <f>'דוח 132'!K1176</f>
        <v>15704</v>
      </c>
      <c r="B1176" s="63">
        <f>'דוח 132'!J1176</f>
        <v>3052</v>
      </c>
      <c r="C1176" s="63" t="str">
        <f>'דוח 132'!I1176</f>
        <v xml:space="preserve">סה"כ קונצרני והלוואות </v>
      </c>
      <c r="D1176" s="63">
        <f>'דוח 132'!H1176</f>
        <v>3.9364683675753698</v>
      </c>
      <c r="E1176" s="63">
        <f>'דוח 132'!G1176</f>
        <v>30.591358575973498</v>
      </c>
      <c r="F1176" s="63">
        <f>'דוח 132'!F1176</f>
        <v>30.422047582782799</v>
      </c>
      <c r="G1176" s="63">
        <f>'דוח 132'!E1176</f>
        <v>27</v>
      </c>
      <c r="H1176" s="63">
        <f>'דוח 132'!D1176</f>
        <v>33</v>
      </c>
      <c r="I1176" s="63">
        <f>'דוח 132'!C1176</f>
        <v>0</v>
      </c>
      <c r="J1176" s="63">
        <f>'דוח 132'!B1176</f>
        <v>0</v>
      </c>
      <c r="K1176" s="63">
        <f>'דוח 132'!A1176</f>
        <v>0</v>
      </c>
    </row>
    <row r="1177" spans="1:11" x14ac:dyDescent="0.2">
      <c r="A1177" s="63">
        <f>'דוח 132'!K1177</f>
        <v>15749</v>
      </c>
      <c r="B1177" s="63">
        <f>'דוח 132'!J1177</f>
        <v>3052</v>
      </c>
      <c r="C1177" s="63" t="str">
        <f>'דוח 132'!I1177</f>
        <v>סה"כ לא סחירים</v>
      </c>
      <c r="D1177" s="63">
        <f>'דוח 132'!H1177</f>
        <v>2.0555490937992702</v>
      </c>
      <c r="E1177" s="63">
        <f>'דוח 132'!G1177</f>
        <v>21.989425210497799</v>
      </c>
      <c r="F1177" s="63">
        <f>'דוח 132'!F1177</f>
        <v>21.7517765290482</v>
      </c>
      <c r="G1177" s="63">
        <f>'דוח 132'!E1177</f>
        <v>0</v>
      </c>
      <c r="H1177" s="63">
        <f>'דוח 132'!D1177</f>
        <v>0</v>
      </c>
      <c r="I1177" s="63">
        <f>'דוח 132'!C1177</f>
        <v>0</v>
      </c>
      <c r="J1177" s="63">
        <f>'דוח 132'!B1177</f>
        <v>0</v>
      </c>
      <c r="K1177" s="63">
        <f>'דוח 132'!A1177</f>
        <v>0</v>
      </c>
    </row>
    <row r="1178" spans="1:11" x14ac:dyDescent="0.2">
      <c r="A1178" s="63">
        <f>'דוח 132'!K1178</f>
        <v>11258</v>
      </c>
      <c r="B1178" s="63">
        <f>'דוח 132'!J1178</f>
        <v>3052</v>
      </c>
      <c r="C1178" s="63" t="str">
        <f>'דוח 132'!I1178</f>
        <v>כל נכסי הקופה</v>
      </c>
      <c r="D1178" s="63">
        <f>'דוח 132'!H1178</f>
        <v>2.2615099057039698</v>
      </c>
      <c r="E1178" s="63">
        <f>'דוח 132'!G1178</f>
        <v>104.54086172690199</v>
      </c>
      <c r="F1178" s="63">
        <f>'דוח 132'!F1178</f>
        <v>104.540317636052</v>
      </c>
      <c r="G1178" s="63">
        <f>'דוח 132'!E1178</f>
        <v>0</v>
      </c>
      <c r="H1178" s="63">
        <f>'דוח 132'!D1178</f>
        <v>0</v>
      </c>
      <c r="I1178" s="63">
        <f>'דוח 132'!C1178</f>
        <v>0</v>
      </c>
      <c r="J1178" s="63">
        <f>'דוח 132'!B1178</f>
        <v>0</v>
      </c>
      <c r="K1178" s="63">
        <f>'דוח 132'!A1178</f>
        <v>0</v>
      </c>
    </row>
    <row r="1179" spans="1:11" x14ac:dyDescent="0.2">
      <c r="A1179" s="63">
        <f>'דוח 132'!K1179</f>
        <v>15705</v>
      </c>
      <c r="B1179" s="63">
        <f>'דוח 132'!J1179</f>
        <v>3052</v>
      </c>
      <c r="C1179" s="63" t="str">
        <f>'דוח 132'!I1179</f>
        <v>סה"כ ממשלתי</v>
      </c>
      <c r="D1179" s="63">
        <f>'דוח 132'!H1179</f>
        <v>4.2648583282008996</v>
      </c>
      <c r="E1179" s="63">
        <f>'דוח 132'!G1179</f>
        <v>24.542623670765899</v>
      </c>
      <c r="F1179" s="63">
        <f>'דוח 132'!F1179</f>
        <v>24.538693270479797</v>
      </c>
      <c r="G1179" s="63">
        <f>'דוח 132'!E1179</f>
        <v>21</v>
      </c>
      <c r="H1179" s="63">
        <f>'דוח 132'!D1179</f>
        <v>31</v>
      </c>
      <c r="I1179" s="63">
        <f>'דוח 132'!C1179</f>
        <v>0</v>
      </c>
      <c r="J1179" s="63">
        <f>'דוח 132'!B1179</f>
        <v>0</v>
      </c>
      <c r="K1179" s="63">
        <f>'דוח 132'!A1179</f>
        <v>0</v>
      </c>
    </row>
    <row r="1180" spans="1:11" x14ac:dyDescent="0.2">
      <c r="A1180" s="63">
        <f>'דוח 132'!K1180</f>
        <v>16144</v>
      </c>
      <c r="B1180" s="63">
        <f>'דוח 132'!J1180</f>
        <v>3052</v>
      </c>
      <c r="C1180" s="63" t="str">
        <f>'דוח 132'!I1180</f>
        <v>סך חשיפת מט"ח</v>
      </c>
      <c r="D1180" s="63">
        <f>'דוח 132'!H1180</f>
        <v>0.84319801612044809</v>
      </c>
      <c r="E1180" s="63">
        <f>'דוח 132'!G1180</f>
        <v>19.253816977599602</v>
      </c>
      <c r="F1180" s="63">
        <f>'דוח 132'!F1180</f>
        <v>19.229194831655601</v>
      </c>
      <c r="G1180" s="63">
        <f>'דוח 132'!E1180</f>
        <v>0</v>
      </c>
      <c r="H1180" s="63">
        <f>'דוח 132'!D1180</f>
        <v>0</v>
      </c>
      <c r="I1180" s="63">
        <f>'דוח 132'!C1180</f>
        <v>0</v>
      </c>
      <c r="J1180" s="63">
        <f>'דוח 132'!B1180</f>
        <v>0</v>
      </c>
      <c r="K1180" s="63">
        <f>'דוח 132'!A1180</f>
        <v>0</v>
      </c>
    </row>
    <row r="1181" spans="1:11" x14ac:dyDescent="0.2">
      <c r="A1181" s="63">
        <f>'דוח 132'!K1181</f>
        <v>12755</v>
      </c>
      <c r="B1181" s="63">
        <f>'דוח 132'!J1181</f>
        <v>3052</v>
      </c>
      <c r="C1181" s="63" t="str">
        <f>'דוח 132'!I1181</f>
        <v xml:space="preserve">נזילות מט"ח </v>
      </c>
      <c r="D1181" s="63">
        <f>'דוח 132'!H1181</f>
        <v>0</v>
      </c>
      <c r="E1181" s="63">
        <f>'דוח 132'!G1181</f>
        <v>0.82936279597268603</v>
      </c>
      <c r="F1181" s="63">
        <f>'דוח 132'!F1181</f>
        <v>0.83799973160391505</v>
      </c>
      <c r="G1181" s="63">
        <f>'דוח 132'!E1181</f>
        <v>0</v>
      </c>
      <c r="H1181" s="63">
        <f>'דוח 132'!D1181</f>
        <v>0</v>
      </c>
      <c r="I1181" s="63">
        <f>'דוח 132'!C1181</f>
        <v>0</v>
      </c>
      <c r="J1181" s="63">
        <f>'דוח 132'!B1181</f>
        <v>0</v>
      </c>
      <c r="K1181" s="63">
        <f>'דוח 132'!A1181</f>
        <v>0</v>
      </c>
    </row>
    <row r="1182" spans="1:11" x14ac:dyDescent="0.2">
      <c r="A1182" s="63">
        <f>'דוח 132'!K1182</f>
        <v>12359</v>
      </c>
      <c r="B1182" s="63">
        <f>'דוח 132'!J1182</f>
        <v>3052</v>
      </c>
      <c r="C1182" s="63" t="str">
        <f>'דוח 132'!I1182</f>
        <v xml:space="preserve">קונצרני לא סחיר צמוד מדד </v>
      </c>
      <c r="D1182" s="63">
        <f>'דוח 132'!H1182</f>
        <v>2.7933700145703297</v>
      </c>
      <c r="E1182" s="63">
        <f>'דוח 132'!G1182</f>
        <v>1.0638888811923599</v>
      </c>
      <c r="F1182" s="63">
        <f>'דוח 132'!F1182</f>
        <v>1.05976022922347</v>
      </c>
      <c r="G1182" s="63">
        <f>'דוח 132'!E1182</f>
        <v>0</v>
      </c>
      <c r="H1182" s="63">
        <f>'דוח 132'!D1182</f>
        <v>0</v>
      </c>
      <c r="I1182" s="63">
        <f>'דוח 132'!C1182</f>
        <v>0</v>
      </c>
      <c r="J1182" s="63">
        <f>'דוח 132'!B1182</f>
        <v>0</v>
      </c>
      <c r="K1182" s="63">
        <f>'דוח 132'!A1182</f>
        <v>0</v>
      </c>
    </row>
    <row r="1183" spans="1:11" x14ac:dyDescent="0.2">
      <c r="A1183" s="63">
        <f>'דוח 132'!K1183</f>
        <v>0</v>
      </c>
      <c r="B1183" s="63">
        <f>'דוח 132'!J1183</f>
        <v>0</v>
      </c>
      <c r="C1183" s="63">
        <f>'דוח 132'!I1183</f>
        <v>0</v>
      </c>
      <c r="D1183" s="63">
        <f>'דוח 132'!H1183</f>
        <v>0</v>
      </c>
      <c r="E1183" s="63">
        <f>'דוח 132'!G1183</f>
        <v>0</v>
      </c>
      <c r="F1183" s="63">
        <f>'דוח 132'!F1183</f>
        <v>0</v>
      </c>
      <c r="G1183" s="63">
        <f>'דוח 132'!E1183</f>
        <v>0</v>
      </c>
      <c r="H1183" s="63">
        <f>'דוח 132'!D1183</f>
        <v>0</v>
      </c>
      <c r="I1183" s="63">
        <f>'דוח 132'!C1183</f>
        <v>0</v>
      </c>
      <c r="J1183" s="63">
        <f>'דוח 132'!B1183</f>
        <v>0</v>
      </c>
      <c r="K1183" s="63">
        <f>'דוח 132'!A1183</f>
        <v>0</v>
      </c>
    </row>
    <row r="1184" spans="1:11" x14ac:dyDescent="0.2">
      <c r="A1184" s="63" t="str">
        <f>'דוח 132'!K1184</f>
        <v>קוד קבוצה</v>
      </c>
      <c r="B1184" s="63" t="str">
        <f>'דוח 132'!J1184</f>
        <v>קוד קופה</v>
      </c>
      <c r="C1184" s="63">
        <f>'דוח 132'!I1184</f>
        <v>0</v>
      </c>
      <c r="D1184" s="63" t="str">
        <f>'דוח 132'!H1184</f>
        <v>3053  שיא השת' כולל השאלות לאומי</v>
      </c>
      <c r="E1184" s="63">
        <f>'דוח 132'!G1184</f>
        <v>0</v>
      </c>
      <c r="F1184" s="63">
        <f>'דוח 132'!F1184</f>
        <v>0</v>
      </c>
      <c r="G1184" s="63">
        <f>'דוח 132'!E1184</f>
        <v>0</v>
      </c>
      <c r="H1184" s="63">
        <f>'דוח 132'!D1184</f>
        <v>0</v>
      </c>
      <c r="I1184" s="63">
        <f>'דוח 132'!C1184</f>
        <v>0</v>
      </c>
      <c r="J1184" s="63">
        <f>'דוח 132'!B1184</f>
        <v>0</v>
      </c>
      <c r="K1184" s="63">
        <f>'דוח 132'!A1184</f>
        <v>0</v>
      </c>
    </row>
    <row r="1185" spans="1:11" x14ac:dyDescent="0.2">
      <c r="A1185" s="63">
        <f>'דוח 132'!K1185</f>
        <v>0</v>
      </c>
      <c r="B1185" s="63">
        <f>'דוח 132'!J1185</f>
        <v>0</v>
      </c>
      <c r="C1185" s="63">
        <f>'דוח 132'!I1185</f>
        <v>0</v>
      </c>
      <c r="D1185" s="63">
        <f>'דוח 132'!H1185</f>
        <v>0</v>
      </c>
      <c r="E1185" s="63">
        <f>'דוח 132'!G1185</f>
        <v>0</v>
      </c>
      <c r="F1185" s="63" t="str">
        <f>'דוח 132'!F1185</f>
        <v>שווי קופה באשח  9,486,909.92</v>
      </c>
      <c r="G1185" s="63">
        <f>'דוח 132'!E1185</f>
        <v>0</v>
      </c>
      <c r="H1185" s="63">
        <f>'דוח 132'!D1185</f>
        <v>0</v>
      </c>
      <c r="I1185" s="63">
        <f>'דוח 132'!C1185</f>
        <v>0</v>
      </c>
      <c r="J1185" s="63">
        <f>'דוח 132'!B1185</f>
        <v>0</v>
      </c>
      <c r="K1185" s="63">
        <f>'דוח 132'!A1185</f>
        <v>0</v>
      </c>
    </row>
    <row r="1186" spans="1:11" x14ac:dyDescent="0.2">
      <c r="A1186" s="63">
        <f>'דוח 132'!K1186</f>
        <v>0</v>
      </c>
      <c r="B1186" s="63">
        <f>'דוח 132'!J1186</f>
        <v>0</v>
      </c>
      <c r="C1186" s="63" t="str">
        <f>'דוח 132'!I1186</f>
        <v>תאור קבוצה</v>
      </c>
      <c r="D1186" s="63" t="str">
        <f>'דוח 132'!H1186</f>
        <v>מח"מ</v>
      </c>
      <c r="E1186" s="63" t="str">
        <f>'דוח 132'!G1186</f>
        <v>חשיפה</v>
      </c>
      <c r="F1186" s="63" t="str">
        <f>'דוח 132'!F1186</f>
        <v>חשיפה</v>
      </c>
      <c r="G1186" s="63">
        <f>'דוח 132'!E1186</f>
        <v>0</v>
      </c>
      <c r="H1186" s="63" t="str">
        <f>'דוח 132'!D1186</f>
        <v>חשיפה</v>
      </c>
      <c r="I1186" s="63">
        <f>'דוח 132'!C1186</f>
        <v>0</v>
      </c>
      <c r="J1186" s="63" t="str">
        <f>'דוח 132'!B1186</f>
        <v>מח"מ</v>
      </c>
      <c r="K1186" s="63">
        <f>'דוח 132'!A1186</f>
        <v>0</v>
      </c>
    </row>
    <row r="1187" spans="1:11" x14ac:dyDescent="0.2">
      <c r="A1187" s="63">
        <f>'דוח 132'!K1187</f>
        <v>0</v>
      </c>
      <c r="B1187" s="63">
        <f>'דוח 132'!J1187</f>
        <v>0</v>
      </c>
      <c r="C1187" s="63">
        <f>'דוח 132'!I1187</f>
        <v>0</v>
      </c>
      <c r="D1187" s="63">
        <f>'דוח 132'!H1187</f>
        <v>0</v>
      </c>
      <c r="E1187" s="63" t="str">
        <f>'דוח 132'!G1187</f>
        <v>30/12/18</v>
      </c>
      <c r="F1187" s="63" t="str">
        <f>'דוח 132'!F1187</f>
        <v>31/12/18</v>
      </c>
      <c r="G1187" s="63" t="str">
        <f>'דוח 132'!E1187</f>
        <v>מינ'</v>
      </c>
      <c r="H1187" s="63" t="str">
        <f>'דוח 132'!D1187</f>
        <v>מקס'</v>
      </c>
      <c r="I1187" s="63" t="str">
        <f>'דוח 132'!C1187</f>
        <v>מינ'</v>
      </c>
      <c r="J1187" s="63" t="str">
        <f>'דוח 132'!B1187</f>
        <v>מקס'</v>
      </c>
      <c r="K1187" s="63">
        <f>'דוח 132'!A1187</f>
        <v>0</v>
      </c>
    </row>
    <row r="1188" spans="1:11" x14ac:dyDescent="0.2">
      <c r="A1188" s="63">
        <f>'דוח 132'!K1188</f>
        <v>13591</v>
      </c>
      <c r="B1188" s="63">
        <f>'דוח 132'!J1188</f>
        <v>3053</v>
      </c>
      <c r="C1188" s="63" t="str">
        <f>'דוח 132'!I1188</f>
        <v xml:space="preserve">צמוד מדד (כולל מיועדות) </v>
      </c>
      <c r="D1188" s="63">
        <f>'דוח 132'!H1188</f>
        <v>4.4037578707546698</v>
      </c>
      <c r="E1188" s="63">
        <f>'דוח 132'!G1188</f>
        <v>26.160097524454098</v>
      </c>
      <c r="F1188" s="63">
        <f>'דוח 132'!F1188</f>
        <v>26.053215458572801</v>
      </c>
      <c r="G1188" s="63">
        <f>'דוח 132'!E1188</f>
        <v>22.8</v>
      </c>
      <c r="H1188" s="63">
        <f>'דוח 132'!D1188</f>
        <v>29.8</v>
      </c>
      <c r="I1188" s="63">
        <f>'דוח 132'!C1188</f>
        <v>4</v>
      </c>
      <c r="J1188" s="63">
        <f>'דוח 132'!B1188</f>
        <v>5.5</v>
      </c>
      <c r="K1188" s="63">
        <f>'דוח 132'!A1188</f>
        <v>0</v>
      </c>
    </row>
    <row r="1189" spans="1:11" x14ac:dyDescent="0.2">
      <c r="A1189" s="63">
        <f>'דוח 132'!K1189</f>
        <v>19967</v>
      </c>
      <c r="B1189" s="63">
        <f>'דוח 132'!J1189</f>
        <v>3053</v>
      </c>
      <c r="C1189" s="63" t="str">
        <f>'דוח 132'!I1189</f>
        <v>צמוד מדד ללא מיועדות</v>
      </c>
      <c r="D1189" s="63">
        <f>'דוח 132'!H1189</f>
        <v>4.4037578707546698</v>
      </c>
      <c r="E1189" s="63">
        <f>'דוח 132'!G1189</f>
        <v>26.160097524454098</v>
      </c>
      <c r="F1189" s="63">
        <f>'דוח 132'!F1189</f>
        <v>26.053215458572801</v>
      </c>
      <c r="G1189" s="63">
        <f>'דוח 132'!E1189</f>
        <v>0</v>
      </c>
      <c r="H1189" s="63">
        <f>'דוח 132'!D1189</f>
        <v>0</v>
      </c>
      <c r="I1189" s="63">
        <f>'דוח 132'!C1189</f>
        <v>0</v>
      </c>
      <c r="J1189" s="63">
        <f>'דוח 132'!B1189</f>
        <v>0</v>
      </c>
      <c r="K1189" s="63">
        <f>'דוח 132'!A1189</f>
        <v>0</v>
      </c>
    </row>
    <row r="1190" spans="1:11" x14ac:dyDescent="0.2">
      <c r="A1190" s="63">
        <f>'דוח 132'!K1190</f>
        <v>15744</v>
      </c>
      <c r="B1190" s="63">
        <f>'דוח 132'!J1190</f>
        <v>3053</v>
      </c>
      <c r="C1190" s="63" t="str">
        <f>'דוח 132'!I1190</f>
        <v xml:space="preserve">סה"כ ממשלתי צמוד מדד כולל מיועדות </v>
      </c>
      <c r="D1190" s="63">
        <f>'דוח 132'!H1190</f>
        <v>5.0910374465372898</v>
      </c>
      <c r="E1190" s="63">
        <f>'דוח 132'!G1190</f>
        <v>10.213629033413099</v>
      </c>
      <c r="F1190" s="63">
        <f>'דוח 132'!F1190</f>
        <v>10.2044265221997</v>
      </c>
      <c r="G1190" s="63">
        <f>'דוח 132'!E1190</f>
        <v>0</v>
      </c>
      <c r="H1190" s="63">
        <f>'דוח 132'!D1190</f>
        <v>0</v>
      </c>
      <c r="I1190" s="63">
        <f>'דוח 132'!C1190</f>
        <v>0</v>
      </c>
      <c r="J1190" s="63">
        <f>'דוח 132'!B1190</f>
        <v>0</v>
      </c>
      <c r="K1190" s="63">
        <f>'דוח 132'!A1190</f>
        <v>0</v>
      </c>
    </row>
    <row r="1191" spans="1:11" x14ac:dyDescent="0.2">
      <c r="A1191" s="63">
        <f>'דוח 132'!K1191</f>
        <v>13462</v>
      </c>
      <c r="B1191" s="63">
        <f>'דוח 132'!J1191</f>
        <v>3053</v>
      </c>
      <c r="C1191" s="63" t="str">
        <f>'דוח 132'!I1191</f>
        <v xml:space="preserve">קונצרני סחיר צמוד מדד </v>
      </c>
      <c r="D1191" s="63">
        <f>'דוח 132'!H1191</f>
        <v>3.8013697646748099</v>
      </c>
      <c r="E1191" s="63">
        <f>'דוח 132'!G1191</f>
        <v>9.9819810879362301</v>
      </c>
      <c r="F1191" s="63">
        <f>'דוח 132'!F1191</f>
        <v>9.9568248625688298</v>
      </c>
      <c r="G1191" s="63">
        <f>'דוח 132'!E1191</f>
        <v>0</v>
      </c>
      <c r="H1191" s="63">
        <f>'דוח 132'!D1191</f>
        <v>0</v>
      </c>
      <c r="I1191" s="63">
        <f>'דוח 132'!C1191</f>
        <v>0</v>
      </c>
      <c r="J1191" s="63">
        <f>'דוח 132'!B1191</f>
        <v>0</v>
      </c>
      <c r="K1191" s="63">
        <f>'דוח 132'!A1191</f>
        <v>0</v>
      </c>
    </row>
    <row r="1192" spans="1:11" x14ac:dyDescent="0.2">
      <c r="A1192" s="63">
        <f>'דוח 132'!K1192</f>
        <v>15544</v>
      </c>
      <c r="B1192" s="63">
        <f>'דוח 132'!J1192</f>
        <v>3053</v>
      </c>
      <c r="C1192" s="63" t="str">
        <f>'דוח 132'!I1192</f>
        <v>הלוואה צמוד מדד</v>
      </c>
      <c r="D1192" s="63">
        <f>'דוח 132'!H1192</f>
        <v>4.5240035432777193</v>
      </c>
      <c r="E1192" s="63">
        <f>'דוח 132'!G1192</f>
        <v>4.9167531570819598</v>
      </c>
      <c r="F1192" s="63">
        <f>'דוח 132'!F1192</f>
        <v>4.8538912274423094</v>
      </c>
      <c r="G1192" s="63">
        <f>'דוח 132'!E1192</f>
        <v>0</v>
      </c>
      <c r="H1192" s="63">
        <f>'דוח 132'!D1192</f>
        <v>0</v>
      </c>
      <c r="I1192" s="63">
        <f>'דוח 132'!C1192</f>
        <v>0</v>
      </c>
      <c r="J1192" s="63">
        <f>'דוח 132'!B1192</f>
        <v>0</v>
      </c>
      <c r="K1192" s="63">
        <f>'דוח 132'!A1192</f>
        <v>0</v>
      </c>
    </row>
    <row r="1193" spans="1:11" x14ac:dyDescent="0.2">
      <c r="A1193" s="63">
        <f>'דוח 132'!K1193</f>
        <v>12978</v>
      </c>
      <c r="B1193" s="63">
        <f>'דוח 132'!J1193</f>
        <v>3053</v>
      </c>
      <c r="C1193" s="63" t="str">
        <f>'דוח 132'!I1193</f>
        <v xml:space="preserve">פקדונות לא סחירים </v>
      </c>
      <c r="D1193" s="63">
        <f>'דוח 132'!H1193</f>
        <v>4.0376324059759092</v>
      </c>
      <c r="E1193" s="63">
        <f>'דוח 132'!G1193</f>
        <v>0.25967233821115498</v>
      </c>
      <c r="F1193" s="63">
        <f>'דוח 132'!F1193</f>
        <v>0.26022475914458404</v>
      </c>
      <c r="G1193" s="63">
        <f>'דוח 132'!E1193</f>
        <v>0</v>
      </c>
      <c r="H1193" s="63">
        <f>'דוח 132'!D1193</f>
        <v>0</v>
      </c>
      <c r="I1193" s="63">
        <f>'דוח 132'!C1193</f>
        <v>0</v>
      </c>
      <c r="J1193" s="63">
        <f>'דוח 132'!B1193</f>
        <v>0</v>
      </c>
      <c r="K1193" s="63">
        <f>'דוח 132'!A1193</f>
        <v>0</v>
      </c>
    </row>
    <row r="1194" spans="1:11" x14ac:dyDescent="0.2">
      <c r="A1194" s="63">
        <f>'דוח 132'!K1194</f>
        <v>17726</v>
      </c>
      <c r="B1194" s="63">
        <f>'דוח 132'!J1194</f>
        <v>3053</v>
      </c>
      <c r="C1194" s="63" t="str">
        <f>'דוח 132'!I1194</f>
        <v>לא צמוד כולל נזילות</v>
      </c>
      <c r="D1194" s="63">
        <f>'דוח 132'!H1194</f>
        <v>3.3540201163763701</v>
      </c>
      <c r="E1194" s="63">
        <f>'דוח 132'!G1194</f>
        <v>25.542407005643298</v>
      </c>
      <c r="F1194" s="63">
        <f>'דוח 132'!F1194</f>
        <v>25.758765789448802</v>
      </c>
      <c r="G1194" s="63">
        <f>'דוח 132'!E1194</f>
        <v>28.7</v>
      </c>
      <c r="H1194" s="63">
        <f>'דוח 132'!D1194</f>
        <v>35.700000000000003</v>
      </c>
      <c r="I1194" s="63">
        <f>'דוח 132'!C1194</f>
        <v>2</v>
      </c>
      <c r="J1194" s="63">
        <f>'דוח 132'!B1194</f>
        <v>3.5</v>
      </c>
      <c r="K1194" s="63">
        <f>'דוח 132'!A1194</f>
        <v>0</v>
      </c>
    </row>
    <row r="1195" spans="1:11" x14ac:dyDescent="0.2">
      <c r="A1195" s="63">
        <f>'דוח 132'!K1195</f>
        <v>17727</v>
      </c>
      <c r="B1195" s="63">
        <f>'דוח 132'!J1195</f>
        <v>3053</v>
      </c>
      <c r="C1195" s="63" t="str">
        <f>'דוח 132'!I1195</f>
        <v>עו"ש ש"ח</v>
      </c>
      <c r="D1195" s="63">
        <f>'דוח 132'!H1195</f>
        <v>6.1903860894781594E-2</v>
      </c>
      <c r="E1195" s="63">
        <f>'דוח 132'!G1195</f>
        <v>1.7403579533834899</v>
      </c>
      <c r="F1195" s="63">
        <f>'דוח 132'!F1195</f>
        <v>2.0076933081787698</v>
      </c>
      <c r="G1195" s="63">
        <f>'דוח 132'!E1195</f>
        <v>0</v>
      </c>
      <c r="H1195" s="63">
        <f>'דוח 132'!D1195</f>
        <v>0</v>
      </c>
      <c r="I1195" s="63">
        <f>'דוח 132'!C1195</f>
        <v>0</v>
      </c>
      <c r="J1195" s="63">
        <f>'דוח 132'!B1195</f>
        <v>0</v>
      </c>
      <c r="K1195" s="63">
        <f>'דוח 132'!A1195</f>
        <v>0</v>
      </c>
    </row>
    <row r="1196" spans="1:11" x14ac:dyDescent="0.2">
      <c r="A1196" s="63">
        <f>'דוח 132'!K1196</f>
        <v>13592</v>
      </c>
      <c r="B1196" s="63">
        <f>'דוח 132'!J1196</f>
        <v>3053</v>
      </c>
      <c r="C1196" s="63" t="str">
        <f>'דוח 132'!I1196</f>
        <v xml:space="preserve">לא צמוד - לא כולל נזילות </v>
      </c>
      <c r="D1196" s="63">
        <f>'דוח 132'!H1196</f>
        <v>3.6323048035663499</v>
      </c>
      <c r="E1196" s="63">
        <f>'דוח 132'!G1196</f>
        <v>23.8020490522598</v>
      </c>
      <c r="F1196" s="63">
        <f>'דוח 132'!F1196</f>
        <v>23.75107248127</v>
      </c>
      <c r="G1196" s="63">
        <f>'דוח 132'!E1196</f>
        <v>0</v>
      </c>
      <c r="H1196" s="63">
        <f>'דוח 132'!D1196</f>
        <v>0</v>
      </c>
      <c r="I1196" s="63">
        <f>'דוח 132'!C1196</f>
        <v>0</v>
      </c>
      <c r="J1196" s="63">
        <f>'דוח 132'!B1196</f>
        <v>0</v>
      </c>
      <c r="K1196" s="63">
        <f>'דוח 132'!A1196</f>
        <v>0</v>
      </c>
    </row>
    <row r="1197" spans="1:11" x14ac:dyDescent="0.2">
      <c r="A1197" s="63">
        <f>'דוח 132'!K1197</f>
        <v>11566</v>
      </c>
      <c r="B1197" s="63">
        <f>'דוח 132'!J1197</f>
        <v>3053</v>
      </c>
      <c r="C1197" s="63" t="str">
        <f>'דוח 132'!I1197</f>
        <v>מק"מ</v>
      </c>
      <c r="D1197" s="63">
        <f>'דוח 132'!H1197</f>
        <v>0.62210991616964206</v>
      </c>
      <c r="E1197" s="63">
        <f>'דוח 132'!G1197</f>
        <v>2.2923933563248498</v>
      </c>
      <c r="F1197" s="63">
        <f>'דוח 132'!F1197</f>
        <v>2.2900849392310398</v>
      </c>
      <c r="G1197" s="63">
        <f>'דוח 132'!E1197</f>
        <v>0</v>
      </c>
      <c r="H1197" s="63">
        <f>'דוח 132'!D1197</f>
        <v>0</v>
      </c>
      <c r="I1197" s="63">
        <f>'דוח 132'!C1197</f>
        <v>0</v>
      </c>
      <c r="J1197" s="63">
        <f>'דוח 132'!B1197</f>
        <v>0</v>
      </c>
      <c r="K1197" s="63">
        <f>'דוח 132'!A1197</f>
        <v>0</v>
      </c>
    </row>
    <row r="1198" spans="1:11" x14ac:dyDescent="0.2">
      <c r="A1198" s="63">
        <f>'דוח 132'!K1198</f>
        <v>13419</v>
      </c>
      <c r="B1198" s="63">
        <f>'דוח 132'!J1198</f>
        <v>3053</v>
      </c>
      <c r="C1198" s="63" t="str">
        <f>'דוח 132'!I1198</f>
        <v>ממשלתי  לא צמוד (שחר)</v>
      </c>
      <c r="D1198" s="63">
        <f>'דוח 132'!H1198</f>
        <v>4.5318553031687001</v>
      </c>
      <c r="E1198" s="63">
        <f>'דוח 132'!G1198</f>
        <v>10.7291395780837</v>
      </c>
      <c r="F1198" s="63">
        <f>'דוח 132'!F1198</f>
        <v>10.711298792777599</v>
      </c>
      <c r="G1198" s="63">
        <f>'דוח 132'!E1198</f>
        <v>0</v>
      </c>
      <c r="H1198" s="63">
        <f>'דוח 132'!D1198</f>
        <v>0</v>
      </c>
      <c r="I1198" s="63">
        <f>'דוח 132'!C1198</f>
        <v>0</v>
      </c>
      <c r="J1198" s="63">
        <f>'דוח 132'!B1198</f>
        <v>0</v>
      </c>
      <c r="K1198" s="63">
        <f>'דוח 132'!A1198</f>
        <v>0</v>
      </c>
    </row>
    <row r="1199" spans="1:11" x14ac:dyDescent="0.2">
      <c r="A1199" s="63">
        <f>'דוח 132'!K1199</f>
        <v>11568</v>
      </c>
      <c r="B1199" s="63">
        <f>'דוח 132'!J1199</f>
        <v>3053</v>
      </c>
      <c r="C1199" s="63" t="str">
        <f>'דוח 132'!I1199</f>
        <v>אג"ח ממשלתי לא צמוד ריבית משתנה-"גילון"</v>
      </c>
      <c r="D1199" s="63">
        <f>'דוח 132'!H1199</f>
        <v>0</v>
      </c>
      <c r="E1199" s="63">
        <f>'דוח 132'!G1199</f>
        <v>0</v>
      </c>
      <c r="F1199" s="63">
        <f>'דוח 132'!F1199</f>
        <v>0</v>
      </c>
      <c r="G1199" s="63">
        <f>'דוח 132'!E1199</f>
        <v>0</v>
      </c>
      <c r="H1199" s="63">
        <f>'דוח 132'!D1199</f>
        <v>0</v>
      </c>
      <c r="I1199" s="63">
        <f>'דוח 132'!C1199</f>
        <v>0</v>
      </c>
      <c r="J1199" s="63">
        <f>'דוח 132'!B1199</f>
        <v>0</v>
      </c>
      <c r="K1199" s="63">
        <f>'דוח 132'!A1199</f>
        <v>0</v>
      </c>
    </row>
    <row r="1200" spans="1:11" x14ac:dyDescent="0.2">
      <c r="A1200" s="63">
        <f>'דוח 132'!K1200</f>
        <v>12479</v>
      </c>
      <c r="B1200" s="63">
        <f>'דוח 132'!J1200</f>
        <v>3053</v>
      </c>
      <c r="C1200" s="63" t="str">
        <f>'דוח 132'!I1200</f>
        <v>קונצרני ריבית קבועה</v>
      </c>
      <c r="D1200" s="63">
        <f>'דוח 132'!H1200</f>
        <v>4.7119163054496696</v>
      </c>
      <c r="E1200" s="63">
        <f>'דוח 132'!G1200</f>
        <v>4.1328359909021</v>
      </c>
      <c r="F1200" s="63">
        <f>'דוח 132'!F1200</f>
        <v>4.1255378701160792</v>
      </c>
      <c r="G1200" s="63">
        <f>'דוח 132'!E1200</f>
        <v>0</v>
      </c>
      <c r="H1200" s="63">
        <f>'דוח 132'!D1200</f>
        <v>0</v>
      </c>
      <c r="I1200" s="63">
        <f>'דוח 132'!C1200</f>
        <v>0</v>
      </c>
      <c r="J1200" s="63">
        <f>'דוח 132'!B1200</f>
        <v>0</v>
      </c>
      <c r="K1200" s="63">
        <f>'דוח 132'!A1200</f>
        <v>0</v>
      </c>
    </row>
    <row r="1201" spans="1:11" x14ac:dyDescent="0.2">
      <c r="A1201" s="63">
        <f>'דוח 132'!K1201</f>
        <v>12480</v>
      </c>
      <c r="B1201" s="63">
        <f>'דוח 132'!J1201</f>
        <v>3053</v>
      </c>
      <c r="C1201" s="63" t="str">
        <f>'דוח 132'!I1201</f>
        <v>קונצרני ריבית משתנה</v>
      </c>
      <c r="D1201" s="63">
        <f>'דוח 132'!H1201</f>
        <v>2.9702610464529497</v>
      </c>
      <c r="E1201" s="63">
        <f>'דוח 132'!G1201</f>
        <v>0.61340249858768703</v>
      </c>
      <c r="F1201" s="63">
        <f>'דוח 132'!F1201</f>
        <v>0.6136472115782271</v>
      </c>
      <c r="G1201" s="63">
        <f>'דוח 132'!E1201</f>
        <v>0</v>
      </c>
      <c r="H1201" s="63">
        <f>'דוח 132'!D1201</f>
        <v>0</v>
      </c>
      <c r="I1201" s="63">
        <f>'דוח 132'!C1201</f>
        <v>0</v>
      </c>
      <c r="J1201" s="63">
        <f>'דוח 132'!B1201</f>
        <v>0</v>
      </c>
      <c r="K1201" s="63">
        <f>'דוח 132'!A1201</f>
        <v>0</v>
      </c>
    </row>
    <row r="1202" spans="1:11" x14ac:dyDescent="0.2">
      <c r="A1202" s="63">
        <f>'דוח 132'!K1202</f>
        <v>11578</v>
      </c>
      <c r="B1202" s="63">
        <f>'דוח 132'!J1202</f>
        <v>3053</v>
      </c>
      <c r="C1202" s="63" t="str">
        <f>'דוח 132'!I1202</f>
        <v>אג"ח לא צמוד לא סחיר (ללא עמיתים)</v>
      </c>
      <c r="D1202" s="63">
        <f>'דוח 132'!H1202</f>
        <v>4.5592520217580299</v>
      </c>
      <c r="E1202" s="63">
        <f>'דוח 132'!G1202</f>
        <v>0.60152714236605997</v>
      </c>
      <c r="F1202" s="63">
        <f>'דוח 132'!F1202</f>
        <v>0.59332342621263912</v>
      </c>
      <c r="G1202" s="63">
        <f>'דוח 132'!E1202</f>
        <v>0</v>
      </c>
      <c r="H1202" s="63">
        <f>'דוח 132'!D1202</f>
        <v>0</v>
      </c>
      <c r="I1202" s="63">
        <f>'דוח 132'!C1202</f>
        <v>0</v>
      </c>
      <c r="J1202" s="63">
        <f>'דוח 132'!B1202</f>
        <v>0</v>
      </c>
      <c r="K1202" s="63">
        <f>'דוח 132'!A1202</f>
        <v>0</v>
      </c>
    </row>
    <row r="1203" spans="1:11" x14ac:dyDescent="0.2">
      <c r="A1203" s="63">
        <f>'דוח 132'!K1203</f>
        <v>12497</v>
      </c>
      <c r="B1203" s="63">
        <f>'דוח 132'!J1203</f>
        <v>3053</v>
      </c>
      <c r="C1203" s="63" t="str">
        <f>'דוח 132'!I1203</f>
        <v>קונצרני לא סחיר ריבית משתנה (נע"מים)</v>
      </c>
      <c r="D1203" s="63">
        <f>'דוח 132'!H1203</f>
        <v>0</v>
      </c>
      <c r="E1203" s="63">
        <f>'דוח 132'!G1203</f>
        <v>0</v>
      </c>
      <c r="F1203" s="63">
        <f>'דוח 132'!F1203</f>
        <v>0</v>
      </c>
      <c r="G1203" s="63">
        <f>'דוח 132'!E1203</f>
        <v>0</v>
      </c>
      <c r="H1203" s="63">
        <f>'דוח 132'!D1203</f>
        <v>5</v>
      </c>
      <c r="I1203" s="63">
        <f>'דוח 132'!C1203</f>
        <v>0</v>
      </c>
      <c r="J1203" s="63">
        <f>'דוח 132'!B1203</f>
        <v>0</v>
      </c>
      <c r="K1203" s="63">
        <f>'דוח 132'!A1203</f>
        <v>0</v>
      </c>
    </row>
    <row r="1204" spans="1:11" x14ac:dyDescent="0.2">
      <c r="A1204" s="63">
        <f>'דוח 132'!K1204</f>
        <v>15546</v>
      </c>
      <c r="B1204" s="63">
        <f>'דוח 132'!J1204</f>
        <v>3053</v>
      </c>
      <c r="C1204" s="63" t="str">
        <f>'דוח 132'!I1204</f>
        <v>הלוואה לא צמוד</v>
      </c>
      <c r="D1204" s="63">
        <f>'דוח 132'!H1204</f>
        <v>7.1084899511014097</v>
      </c>
      <c r="E1204" s="63">
        <f>'דוח 132'!G1204</f>
        <v>1.6998983577868199</v>
      </c>
      <c r="F1204" s="63">
        <f>'דוח 132'!F1204</f>
        <v>1.69368199163095</v>
      </c>
      <c r="G1204" s="63">
        <f>'דוח 132'!E1204</f>
        <v>0</v>
      </c>
      <c r="H1204" s="63">
        <f>'דוח 132'!D1204</f>
        <v>0</v>
      </c>
      <c r="I1204" s="63">
        <f>'דוח 132'!C1204</f>
        <v>0</v>
      </c>
      <c r="J1204" s="63">
        <f>'דוח 132'!B1204</f>
        <v>0</v>
      </c>
      <c r="K1204" s="63">
        <f>'דוח 132'!A1204</f>
        <v>0</v>
      </c>
    </row>
    <row r="1205" spans="1:11" x14ac:dyDescent="0.2">
      <c r="A1205" s="63">
        <f>'דוח 132'!K1205</f>
        <v>12481</v>
      </c>
      <c r="B1205" s="63">
        <f>'דוח 132'!J1205</f>
        <v>3053</v>
      </c>
      <c r="C1205" s="63" t="str">
        <f>'דוח 132'!I1205</f>
        <v>הלוואות לעמיתים.</v>
      </c>
      <c r="D1205" s="63">
        <f>'דוח 132'!H1205</f>
        <v>0.08</v>
      </c>
      <c r="E1205" s="63">
        <f>'דוח 132'!G1205</f>
        <v>3.7328521282086</v>
      </c>
      <c r="F1205" s="63">
        <f>'דוח 132'!F1205</f>
        <v>3.7234982497234697</v>
      </c>
      <c r="G1205" s="63">
        <f>'דוח 132'!E1205</f>
        <v>0</v>
      </c>
      <c r="H1205" s="63">
        <f>'דוח 132'!D1205</f>
        <v>4</v>
      </c>
      <c r="I1205" s="63">
        <f>'דוח 132'!C1205</f>
        <v>0</v>
      </c>
      <c r="J1205" s="63">
        <f>'דוח 132'!B1205</f>
        <v>0</v>
      </c>
      <c r="K1205" s="63">
        <f>'דוח 132'!A1205</f>
        <v>0</v>
      </c>
    </row>
    <row r="1206" spans="1:11" x14ac:dyDescent="0.2">
      <c r="A1206" s="63">
        <f>'דוח 132'!K1206</f>
        <v>13594</v>
      </c>
      <c r="B1206" s="63">
        <f>'דוח 132'!J1206</f>
        <v>3053</v>
      </c>
      <c r="C1206" s="63" t="str">
        <f>'דוח 132'!I1206</f>
        <v>מט"ח וצמוד מט"ח</v>
      </c>
      <c r="D1206" s="63">
        <f>'דוח 132'!H1206</f>
        <v>2.8385340481028498</v>
      </c>
      <c r="E1206" s="63">
        <f>'דוח 132'!G1206</f>
        <v>9.8914964517485195</v>
      </c>
      <c r="F1206" s="63">
        <f>'דוח 132'!F1206</f>
        <v>9.8315328506278199</v>
      </c>
      <c r="G1206" s="63">
        <f>'דוח 132'!E1206</f>
        <v>0</v>
      </c>
      <c r="H1206" s="63">
        <f>'דוח 132'!D1206</f>
        <v>0</v>
      </c>
      <c r="I1206" s="63">
        <f>'דוח 132'!C1206</f>
        <v>0</v>
      </c>
      <c r="J1206" s="63">
        <f>'דוח 132'!B1206</f>
        <v>0</v>
      </c>
      <c r="K1206" s="63">
        <f>'דוח 132'!A1206</f>
        <v>0</v>
      </c>
    </row>
    <row r="1207" spans="1:11" x14ac:dyDescent="0.2">
      <c r="A1207" s="63">
        <f>'דוח 132'!K1207</f>
        <v>15609</v>
      </c>
      <c r="B1207" s="63">
        <f>'דוח 132'!J1207</f>
        <v>3053</v>
      </c>
      <c r="C1207" s="63" t="str">
        <f>'דוח 132'!I1207</f>
        <v>אג"ח ממשלתי צמוד מט"ח סחיר (1022)</v>
      </c>
      <c r="D1207" s="63">
        <f>'דוח 132'!H1207</f>
        <v>0.53266003612445012</v>
      </c>
      <c r="E1207" s="63">
        <f>'דוח 132'!G1207</f>
        <v>1.7305230236848499</v>
      </c>
      <c r="F1207" s="63">
        <f>'דוח 132'!F1207</f>
        <v>1.7215353778466698</v>
      </c>
      <c r="G1207" s="63">
        <f>'דוח 132'!E1207</f>
        <v>0</v>
      </c>
      <c r="H1207" s="63">
        <f>'דוח 132'!D1207</f>
        <v>0</v>
      </c>
      <c r="I1207" s="63">
        <f>'דוח 132'!C1207</f>
        <v>0</v>
      </c>
      <c r="J1207" s="63">
        <f>'דוח 132'!B1207</f>
        <v>0</v>
      </c>
      <c r="K1207" s="63">
        <f>'דוח 132'!A1207</f>
        <v>0</v>
      </c>
    </row>
    <row r="1208" spans="1:11" x14ac:dyDescent="0.2">
      <c r="A1208" s="63">
        <f>'דוח 132'!K1208</f>
        <v>11524</v>
      </c>
      <c r="B1208" s="63">
        <f>'דוח 132'!J1208</f>
        <v>3053</v>
      </c>
      <c r="C1208" s="63" t="str">
        <f>'דוח 132'!I1208</f>
        <v xml:space="preserve"> אג"ח קונצרני בחו"ל </v>
      </c>
      <c r="D1208" s="63">
        <f>'דוח 132'!H1208</f>
        <v>3.3713242304625202</v>
      </c>
      <c r="E1208" s="63">
        <f>'דוח 132'!G1208</f>
        <v>6.9462628948379299</v>
      </c>
      <c r="F1208" s="63">
        <f>'דוח 132'!F1208</f>
        <v>6.9036463097243592</v>
      </c>
      <c r="G1208" s="63">
        <f>'דוח 132'!E1208</f>
        <v>0</v>
      </c>
      <c r="H1208" s="63">
        <f>'דוח 132'!D1208</f>
        <v>0</v>
      </c>
      <c r="I1208" s="63">
        <f>'דוח 132'!C1208</f>
        <v>0</v>
      </c>
      <c r="J1208" s="63">
        <f>'דוח 132'!B1208</f>
        <v>0</v>
      </c>
      <c r="K1208" s="63">
        <f>'דוח 132'!A1208</f>
        <v>0</v>
      </c>
    </row>
    <row r="1209" spans="1:11" x14ac:dyDescent="0.2">
      <c r="A1209" s="63">
        <f>'דוח 132'!K1209</f>
        <v>15745</v>
      </c>
      <c r="B1209" s="63">
        <f>'דוח 132'!J1209</f>
        <v>3053</v>
      </c>
      <c r="C1209" s="63" t="str">
        <f>'דוח 132'!I1209</f>
        <v>סה"כ קונצרני צמוד מט"ח</v>
      </c>
      <c r="D1209" s="63">
        <f>'דוח 132'!H1209</f>
        <v>4.9024485496310994</v>
      </c>
      <c r="E1209" s="63">
        <f>'דוח 132'!G1209</f>
        <v>0.5802318262094841</v>
      </c>
      <c r="F1209" s="63">
        <f>'דוח 132'!F1209</f>
        <v>0.58114356280374801</v>
      </c>
      <c r="G1209" s="63">
        <f>'דוח 132'!E1209</f>
        <v>0</v>
      </c>
      <c r="H1209" s="63">
        <f>'דוח 132'!D1209</f>
        <v>0</v>
      </c>
      <c r="I1209" s="63">
        <f>'דוח 132'!C1209</f>
        <v>0</v>
      </c>
      <c r="J1209" s="63">
        <f>'דוח 132'!B1209</f>
        <v>0</v>
      </c>
      <c r="K1209" s="63">
        <f>'דוח 132'!A1209</f>
        <v>0</v>
      </c>
    </row>
    <row r="1210" spans="1:11" x14ac:dyDescent="0.2">
      <c r="A1210" s="63">
        <f>'דוח 132'!K1210</f>
        <v>15545</v>
      </c>
      <c r="B1210" s="63">
        <f>'דוח 132'!J1210</f>
        <v>3053</v>
      </c>
      <c r="C1210" s="63" t="str">
        <f>'דוח 132'!I1210</f>
        <v>הלוואה צמוד מט"ח</v>
      </c>
      <c r="D1210" s="63">
        <f>'דוח 132'!H1210</f>
        <v>3.2076801841926397</v>
      </c>
      <c r="E1210" s="63">
        <f>'דוח 132'!G1210</f>
        <v>0.28123282797441101</v>
      </c>
      <c r="F1210" s="63">
        <f>'דוח 132'!F1210</f>
        <v>0.27019250552310198</v>
      </c>
      <c r="G1210" s="63">
        <f>'דוח 132'!E1210</f>
        <v>0</v>
      </c>
      <c r="H1210" s="63">
        <f>'דוח 132'!D1210</f>
        <v>0</v>
      </c>
      <c r="I1210" s="63">
        <f>'דוח 132'!C1210</f>
        <v>0</v>
      </c>
      <c r="J1210" s="63">
        <f>'דוח 132'!B1210</f>
        <v>0</v>
      </c>
      <c r="K1210" s="63">
        <f>'דוח 132'!A1210</f>
        <v>0</v>
      </c>
    </row>
    <row r="1211" spans="1:11" x14ac:dyDescent="0.2">
      <c r="A1211" s="63">
        <f>'דוח 132'!K1211</f>
        <v>13595</v>
      </c>
      <c r="B1211" s="63">
        <f>'דוח 132'!J1211</f>
        <v>3053</v>
      </c>
      <c r="C1211" s="63" t="str">
        <f>'דוח 132'!I1211</f>
        <v>סה"כ מניות והמירים</v>
      </c>
      <c r="D1211" s="63">
        <f>'דוח 132'!H1211</f>
        <v>0</v>
      </c>
      <c r="E1211" s="63">
        <f>'דוח 132'!G1211</f>
        <v>35.055973782649303</v>
      </c>
      <c r="F1211" s="63">
        <f>'דוח 132'!F1211</f>
        <v>35.111696762150999</v>
      </c>
      <c r="G1211" s="63">
        <f>'דוח 132'!E1211</f>
        <v>0</v>
      </c>
      <c r="H1211" s="63">
        <f>'דוח 132'!D1211</f>
        <v>0</v>
      </c>
      <c r="I1211" s="63">
        <f>'דוח 132'!C1211</f>
        <v>0</v>
      </c>
      <c r="J1211" s="63">
        <f>'דוח 132'!B1211</f>
        <v>0</v>
      </c>
      <c r="K1211" s="63">
        <f>'דוח 132'!A1211</f>
        <v>0</v>
      </c>
    </row>
    <row r="1212" spans="1:11" x14ac:dyDescent="0.2">
      <c r="A1212" s="63">
        <f>'דוח 132'!K1212</f>
        <v>15610</v>
      </c>
      <c r="B1212" s="63">
        <f>'דוח 132'!J1212</f>
        <v>3053</v>
      </c>
      <c r="C1212" s="63" t="str">
        <f>'דוח 132'!I1212</f>
        <v>נגזרים מתוך מניות והמירים</v>
      </c>
      <c r="D1212" s="63">
        <f>'דוח 132'!H1212</f>
        <v>0</v>
      </c>
      <c r="E1212" s="63">
        <f>'דוח 132'!G1212</f>
        <v>4.9213700135528597</v>
      </c>
      <c r="F1212" s="63">
        <f>'דוח 132'!F1212</f>
        <v>4.9530897048622489</v>
      </c>
      <c r="G1212" s="63">
        <f>'דוח 132'!E1212</f>
        <v>0</v>
      </c>
      <c r="H1212" s="63">
        <f>'דוח 132'!D1212</f>
        <v>0</v>
      </c>
      <c r="I1212" s="63">
        <f>'דוח 132'!C1212</f>
        <v>0</v>
      </c>
      <c r="J1212" s="63">
        <f>'דוח 132'!B1212</f>
        <v>0</v>
      </c>
      <c r="K1212" s="63">
        <f>'דוח 132'!A1212</f>
        <v>0</v>
      </c>
    </row>
    <row r="1213" spans="1:11" x14ac:dyDescent="0.2">
      <c r="A1213" s="63">
        <f>'דוח 132'!K1213</f>
        <v>15611</v>
      </c>
      <c r="B1213" s="63">
        <f>'דוח 132'!J1213</f>
        <v>3053</v>
      </c>
      <c r="C1213" s="63" t="str">
        <f>'דוח 132'!I1213</f>
        <v>מניות והמירים בארץ</v>
      </c>
      <c r="D1213" s="63">
        <f>'דוח 132'!H1213</f>
        <v>0</v>
      </c>
      <c r="E1213" s="63">
        <f>'דוח 132'!G1213</f>
        <v>14.831801313638598</v>
      </c>
      <c r="F1213" s="63">
        <f>'דוח 132'!F1213</f>
        <v>14.8418131576004</v>
      </c>
      <c r="G1213" s="63">
        <f>'דוח 132'!E1213</f>
        <v>0</v>
      </c>
      <c r="H1213" s="63">
        <f>'דוח 132'!D1213</f>
        <v>0</v>
      </c>
      <c r="I1213" s="63">
        <f>'דוח 132'!C1213</f>
        <v>0</v>
      </c>
      <c r="J1213" s="63">
        <f>'דוח 132'!B1213</f>
        <v>0</v>
      </c>
      <c r="K1213" s="63">
        <f>'דוח 132'!A1213</f>
        <v>0</v>
      </c>
    </row>
    <row r="1214" spans="1:11" x14ac:dyDescent="0.2">
      <c r="A1214" s="63">
        <f>'דוח 132'!K1214</f>
        <v>15608</v>
      </c>
      <c r="B1214" s="63">
        <f>'דוח 132'!J1214</f>
        <v>3053</v>
      </c>
      <c r="C1214" s="63" t="str">
        <f>'דוח 132'!I1214</f>
        <v>מניות חו"ל</v>
      </c>
      <c r="D1214" s="63">
        <f>'דוח 132'!H1214</f>
        <v>0</v>
      </c>
      <c r="E1214" s="63">
        <f>'דוח 132'!G1214</f>
        <v>19.478591010042898</v>
      </c>
      <c r="F1214" s="63">
        <f>'דוח 132'!F1214</f>
        <v>19.5280448563989</v>
      </c>
      <c r="G1214" s="63">
        <f>'דוח 132'!E1214</f>
        <v>0</v>
      </c>
      <c r="H1214" s="63">
        <f>'דוח 132'!D1214</f>
        <v>0</v>
      </c>
      <c r="I1214" s="63">
        <f>'דוח 132'!C1214</f>
        <v>0</v>
      </c>
      <c r="J1214" s="63">
        <f>'דוח 132'!B1214</f>
        <v>0</v>
      </c>
      <c r="K1214" s="63">
        <f>'דוח 132'!A1214</f>
        <v>0</v>
      </c>
    </row>
    <row r="1215" spans="1:11" x14ac:dyDescent="0.2">
      <c r="A1215" s="63">
        <f>'דוח 132'!K1215</f>
        <v>15584</v>
      </c>
      <c r="B1215" s="63">
        <f>'דוח 132'!J1215</f>
        <v>3053</v>
      </c>
      <c r="C1215" s="63" t="str">
        <f>'דוח 132'!I1215</f>
        <v>נכסים אלטרנטיביים</v>
      </c>
      <c r="D1215" s="63">
        <f>'דוח 132'!H1215</f>
        <v>0.169009118892889</v>
      </c>
      <c r="E1215" s="63">
        <f>'דוח 132'!G1215</f>
        <v>5.6689517831782599</v>
      </c>
      <c r="F1215" s="63">
        <f>'דוח 132'!F1215</f>
        <v>5.5804523868723699</v>
      </c>
      <c r="G1215" s="63">
        <f>'דוח 132'!E1215</f>
        <v>0</v>
      </c>
      <c r="H1215" s="63">
        <f>'דוח 132'!D1215</f>
        <v>6</v>
      </c>
      <c r="I1215" s="63">
        <f>'דוח 132'!C1215</f>
        <v>0</v>
      </c>
      <c r="J1215" s="63">
        <f>'דוח 132'!B1215</f>
        <v>0</v>
      </c>
      <c r="K1215" s="63">
        <f>'דוח 132'!A1215</f>
        <v>0</v>
      </c>
    </row>
    <row r="1216" spans="1:11" x14ac:dyDescent="0.2">
      <c r="A1216" s="63">
        <f>'דוח 132'!K1216</f>
        <v>17728</v>
      </c>
      <c r="B1216" s="63">
        <f>'דוח 132'!J1216</f>
        <v>3053</v>
      </c>
      <c r="C1216" s="63" t="str">
        <f>'דוח 132'!I1216</f>
        <v>נכסי נדל"ן</v>
      </c>
      <c r="D1216" s="63">
        <f>'דוח 132'!H1216</f>
        <v>0</v>
      </c>
      <c r="E1216" s="63">
        <f>'דוח 132'!G1216</f>
        <v>2.7816495368038998</v>
      </c>
      <c r="F1216" s="63">
        <f>'דוח 132'!F1216</f>
        <v>2.7614393194910996</v>
      </c>
      <c r="G1216" s="63">
        <f>'דוח 132'!E1216</f>
        <v>0</v>
      </c>
      <c r="H1216" s="63">
        <f>'דוח 132'!D1216</f>
        <v>3</v>
      </c>
      <c r="I1216" s="63">
        <f>'דוח 132'!C1216</f>
        <v>0</v>
      </c>
      <c r="J1216" s="63">
        <f>'דוח 132'!B1216</f>
        <v>0</v>
      </c>
      <c r="K1216" s="63">
        <f>'דוח 132'!A1216</f>
        <v>0</v>
      </c>
    </row>
    <row r="1217" spans="1:11" x14ac:dyDescent="0.2">
      <c r="A1217" s="63">
        <f>'דוח 132'!K1217</f>
        <v>15624</v>
      </c>
      <c r="B1217" s="63">
        <f>'דוח 132'!J1217</f>
        <v>3053</v>
      </c>
      <c r="C1217" s="63" t="str">
        <f>'דוח 132'!I1217</f>
        <v>נגזרים מתוך חשיפת מט"ח</v>
      </c>
      <c r="D1217" s="63">
        <f>'דוח 132'!H1217</f>
        <v>0</v>
      </c>
      <c r="E1217" s="63">
        <f>'דוח 132'!G1217</f>
        <v>-12.0448582346518</v>
      </c>
      <c r="F1217" s="63">
        <f>'דוח 132'!F1217</f>
        <v>-11.9684142629748</v>
      </c>
      <c r="G1217" s="63">
        <f>'דוח 132'!E1217</f>
        <v>0</v>
      </c>
      <c r="H1217" s="63">
        <f>'דוח 132'!D1217</f>
        <v>0</v>
      </c>
      <c r="I1217" s="63">
        <f>'דוח 132'!C1217</f>
        <v>0</v>
      </c>
      <c r="J1217" s="63">
        <f>'דוח 132'!B1217</f>
        <v>0</v>
      </c>
      <c r="K1217" s="63">
        <f>'דוח 132'!A1217</f>
        <v>0</v>
      </c>
    </row>
    <row r="1218" spans="1:11" x14ac:dyDescent="0.2">
      <c r="A1218" s="63">
        <f>'דוח 132'!K1218</f>
        <v>15644</v>
      </c>
      <c r="B1218" s="63">
        <f>'דוח 132'!J1218</f>
        <v>3053</v>
      </c>
      <c r="C1218" s="63" t="str">
        <f>'דוח 132'!I1218</f>
        <v>סה"כ נזילות</v>
      </c>
      <c r="D1218" s="63">
        <f>'דוח 132'!H1218</f>
        <v>5.2602330069964405E-2</v>
      </c>
      <c r="E1218" s="63">
        <f>'דוח 132'!G1218</f>
        <v>2.0936038324253299</v>
      </c>
      <c r="F1218" s="63">
        <f>'דוח 132'!F1218</f>
        <v>2.3627084029087104</v>
      </c>
      <c r="G1218" s="63">
        <f>'דוח 132'!E1218</f>
        <v>1</v>
      </c>
      <c r="H1218" s="63">
        <f>'דוח 132'!D1218</f>
        <v>10</v>
      </c>
      <c r="I1218" s="63">
        <f>'דוח 132'!C1218</f>
        <v>0</v>
      </c>
      <c r="J1218" s="63">
        <f>'דוח 132'!B1218</f>
        <v>0</v>
      </c>
      <c r="K1218" s="63">
        <f>'דוח 132'!A1218</f>
        <v>0</v>
      </c>
    </row>
    <row r="1219" spans="1:11" x14ac:dyDescent="0.2">
      <c r="A1219" s="63">
        <f>'דוח 132'!K1219</f>
        <v>15704</v>
      </c>
      <c r="B1219" s="63">
        <f>'דוח 132'!J1219</f>
        <v>3053</v>
      </c>
      <c r="C1219" s="63" t="str">
        <f>'דוח 132'!I1219</f>
        <v xml:space="preserve">סה"כ קונצרני והלוואות </v>
      </c>
      <c r="D1219" s="63">
        <f>'דוח 132'!H1219</f>
        <v>4.1069471429826496</v>
      </c>
      <c r="E1219" s="63">
        <f>'דוח 132'!G1219</f>
        <v>30.542187691388701</v>
      </c>
      <c r="F1219" s="63">
        <f>'דוח 132'!F1219</f>
        <v>30.3697370547122</v>
      </c>
      <c r="G1219" s="63">
        <f>'דוח 132'!E1219</f>
        <v>27</v>
      </c>
      <c r="H1219" s="63">
        <f>'דוח 132'!D1219</f>
        <v>33</v>
      </c>
      <c r="I1219" s="63">
        <f>'דוח 132'!C1219</f>
        <v>0</v>
      </c>
      <c r="J1219" s="63">
        <f>'דוח 132'!B1219</f>
        <v>0</v>
      </c>
      <c r="K1219" s="63">
        <f>'דוח 132'!A1219</f>
        <v>0</v>
      </c>
    </row>
    <row r="1220" spans="1:11" x14ac:dyDescent="0.2">
      <c r="A1220" s="63">
        <f>'דוח 132'!K1220</f>
        <v>15749</v>
      </c>
      <c r="B1220" s="63">
        <f>'דוח 132'!J1220</f>
        <v>3053</v>
      </c>
      <c r="C1220" s="63" t="str">
        <f>'דוח 132'!I1220</f>
        <v>סה"כ לא סחירים</v>
      </c>
      <c r="D1220" s="63">
        <f>'דוח 132'!H1220</f>
        <v>1.9663932814667398</v>
      </c>
      <c r="E1220" s="63">
        <f>'דוח 132'!G1220</f>
        <v>21.483488890577696</v>
      </c>
      <c r="F1220" s="63">
        <f>'דוח 132'!F1220</f>
        <v>21.263660376739196</v>
      </c>
      <c r="G1220" s="63">
        <f>'דוח 132'!E1220</f>
        <v>0</v>
      </c>
      <c r="H1220" s="63">
        <f>'דוח 132'!D1220</f>
        <v>0</v>
      </c>
      <c r="I1220" s="63">
        <f>'דוח 132'!C1220</f>
        <v>0</v>
      </c>
      <c r="J1220" s="63">
        <f>'דוח 132'!B1220</f>
        <v>0</v>
      </c>
      <c r="K1220" s="63">
        <f>'דוח 132'!A1220</f>
        <v>0</v>
      </c>
    </row>
    <row r="1221" spans="1:11" x14ac:dyDescent="0.2">
      <c r="A1221" s="63">
        <f>'דוח 132'!K1221</f>
        <v>11258</v>
      </c>
      <c r="B1221" s="63">
        <f>'דוח 132'!J1221</f>
        <v>3053</v>
      </c>
      <c r="C1221" s="63" t="str">
        <f>'דוח 132'!I1221</f>
        <v>כל נכסי הקופה</v>
      </c>
      <c r="D1221" s="63">
        <f>'דוח 132'!H1221</f>
        <v>2.2997775934746998</v>
      </c>
      <c r="E1221" s="63">
        <f>'דוח 132'!G1221</f>
        <v>105.39945578136299</v>
      </c>
      <c r="F1221" s="63">
        <f>'דוח 132'!F1221</f>
        <v>105.39520802223801</v>
      </c>
      <c r="G1221" s="63">
        <f>'דוח 132'!E1221</f>
        <v>0</v>
      </c>
      <c r="H1221" s="63">
        <f>'דוח 132'!D1221</f>
        <v>0</v>
      </c>
      <c r="I1221" s="63">
        <f>'דוח 132'!C1221</f>
        <v>0</v>
      </c>
      <c r="J1221" s="63">
        <f>'דוח 132'!B1221</f>
        <v>0</v>
      </c>
      <c r="K1221" s="63">
        <f>'דוח 132'!A1221</f>
        <v>0</v>
      </c>
    </row>
    <row r="1222" spans="1:11" x14ac:dyDescent="0.2">
      <c r="A1222" s="63">
        <f>'דוח 132'!K1222</f>
        <v>15705</v>
      </c>
      <c r="B1222" s="63">
        <f>'דוח 132'!J1222</f>
        <v>3053</v>
      </c>
      <c r="C1222" s="63" t="str">
        <f>'דוח 132'!I1222</f>
        <v>סה"כ ממשלתי</v>
      </c>
      <c r="D1222" s="63">
        <f>'דוח 132'!H1222</f>
        <v>4.1253831413446296</v>
      </c>
      <c r="E1222" s="63">
        <f>'דוח 132'!G1222</f>
        <v>24.965684991506599</v>
      </c>
      <c r="F1222" s="63">
        <f>'דוח 132'!F1222</f>
        <v>24.927345632055001</v>
      </c>
      <c r="G1222" s="63">
        <f>'דוח 132'!E1222</f>
        <v>25</v>
      </c>
      <c r="H1222" s="63">
        <f>'דוח 132'!D1222</f>
        <v>31</v>
      </c>
      <c r="I1222" s="63">
        <f>'דוח 132'!C1222</f>
        <v>0</v>
      </c>
      <c r="J1222" s="63">
        <f>'דוח 132'!B1222</f>
        <v>0</v>
      </c>
      <c r="K1222" s="63">
        <f>'דוח 132'!A1222</f>
        <v>0</v>
      </c>
    </row>
    <row r="1223" spans="1:11" x14ac:dyDescent="0.2">
      <c r="A1223" s="63">
        <f>'דוח 132'!K1223</f>
        <v>16144</v>
      </c>
      <c r="B1223" s="63">
        <f>'דוח 132'!J1223</f>
        <v>3053</v>
      </c>
      <c r="C1223" s="63" t="str">
        <f>'דוח 132'!I1223</f>
        <v>סך חשיפת מט"ח</v>
      </c>
      <c r="D1223" s="63">
        <f>'דוח 132'!H1223</f>
        <v>0.88012895161618498</v>
      </c>
      <c r="E1223" s="63">
        <f>'דוח 132'!G1223</f>
        <v>19.114050650196798</v>
      </c>
      <c r="F1223" s="63">
        <f>'דוח 132'!F1223</f>
        <v>19.062388764934099</v>
      </c>
      <c r="G1223" s="63">
        <f>'דוח 132'!E1223</f>
        <v>0</v>
      </c>
      <c r="H1223" s="63">
        <f>'דוח 132'!D1223</f>
        <v>0</v>
      </c>
      <c r="I1223" s="63">
        <f>'דוח 132'!C1223</f>
        <v>0</v>
      </c>
      <c r="J1223" s="63">
        <f>'דוח 132'!B1223</f>
        <v>0</v>
      </c>
      <c r="K1223" s="63">
        <f>'דוח 132'!A1223</f>
        <v>0</v>
      </c>
    </row>
    <row r="1224" spans="1:11" x14ac:dyDescent="0.2">
      <c r="A1224" s="63">
        <f>'דוח 132'!K1224</f>
        <v>12755</v>
      </c>
      <c r="B1224" s="63">
        <f>'דוח 132'!J1224</f>
        <v>3053</v>
      </c>
      <c r="C1224" s="63" t="str">
        <f>'דוח 132'!I1224</f>
        <v xml:space="preserve">נזילות מט"ח </v>
      </c>
      <c r="D1224" s="63">
        <f>'דוח 132'!H1224</f>
        <v>0</v>
      </c>
      <c r="E1224" s="63">
        <f>'דוח 132'!G1224</f>
        <v>0.35324587904184201</v>
      </c>
      <c r="F1224" s="63">
        <f>'דוח 132'!F1224</f>
        <v>0.35501509472993903</v>
      </c>
      <c r="G1224" s="63">
        <f>'דוח 132'!E1224</f>
        <v>0</v>
      </c>
      <c r="H1224" s="63">
        <f>'דוח 132'!D1224</f>
        <v>0</v>
      </c>
      <c r="I1224" s="63">
        <f>'דוח 132'!C1224</f>
        <v>0</v>
      </c>
      <c r="J1224" s="63">
        <f>'דוח 132'!B1224</f>
        <v>0</v>
      </c>
      <c r="K1224" s="63">
        <f>'דוח 132'!A1224</f>
        <v>0</v>
      </c>
    </row>
    <row r="1225" spans="1:11" x14ac:dyDescent="0.2">
      <c r="A1225" s="63">
        <f>'דוח 132'!K1225</f>
        <v>12359</v>
      </c>
      <c r="B1225" s="63">
        <f>'דוח 132'!J1225</f>
        <v>3053</v>
      </c>
      <c r="C1225" s="63" t="str">
        <f>'דוח 132'!I1225</f>
        <v xml:space="preserve">קונצרני לא סחיר צמוד מדד </v>
      </c>
      <c r="D1225" s="63">
        <f>'דוח 132'!H1225</f>
        <v>2.4704683395828</v>
      </c>
      <c r="E1225" s="63">
        <f>'דוח 132'!G1225</f>
        <v>0.78806190781157093</v>
      </c>
      <c r="F1225" s="63">
        <f>'דוח 132'!F1225</f>
        <v>0.77784808721737608</v>
      </c>
      <c r="G1225" s="63">
        <f>'דוח 132'!E1225</f>
        <v>0</v>
      </c>
      <c r="H1225" s="63">
        <f>'דוח 132'!D1225</f>
        <v>0</v>
      </c>
      <c r="I1225" s="63">
        <f>'דוח 132'!C1225</f>
        <v>0</v>
      </c>
      <c r="J1225" s="63">
        <f>'דוח 132'!B1225</f>
        <v>0</v>
      </c>
      <c r="K1225" s="63">
        <f>'דוח 132'!A1225</f>
        <v>0</v>
      </c>
    </row>
    <row r="1226" spans="1:11" x14ac:dyDescent="0.2">
      <c r="A1226" s="63">
        <f>'דוח 132'!K1226</f>
        <v>0</v>
      </c>
      <c r="B1226" s="63">
        <f>'דוח 132'!J1226</f>
        <v>0</v>
      </c>
      <c r="C1226" s="63">
        <f>'דוח 132'!I1226</f>
        <v>0</v>
      </c>
      <c r="D1226" s="63">
        <f>'דוח 132'!H1226</f>
        <v>0</v>
      </c>
      <c r="E1226" s="63">
        <f>'דוח 132'!G1226</f>
        <v>0</v>
      </c>
      <c r="F1226" s="63">
        <f>'דוח 132'!F1226</f>
        <v>0</v>
      </c>
      <c r="G1226" s="63">
        <f>'דוח 132'!E1226</f>
        <v>0</v>
      </c>
      <c r="H1226" s="63">
        <f>'דוח 132'!D1226</f>
        <v>0</v>
      </c>
      <c r="I1226" s="63">
        <f>'דוח 132'!C1226</f>
        <v>0</v>
      </c>
      <c r="J1226" s="63">
        <f>'דוח 132'!B1226</f>
        <v>0</v>
      </c>
      <c r="K1226" s="63">
        <f>'דוח 132'!A1226</f>
        <v>0</v>
      </c>
    </row>
    <row r="1227" spans="1:11" x14ac:dyDescent="0.2">
      <c r="A1227" s="63" t="str">
        <f>'דוח 132'!K1227</f>
        <v>קוד קבוצה</v>
      </c>
      <c r="B1227" s="63" t="str">
        <f>'דוח 132'!J1227</f>
        <v>קוד קופה</v>
      </c>
      <c r="C1227" s="63">
        <f>'דוח 132'!I1227</f>
        <v>0</v>
      </c>
      <c r="D1227" s="63" t="str">
        <f>'דוח 132'!H1227</f>
        <v>3057  מסלול פנסיה מקיפה</v>
      </c>
      <c r="E1227" s="63">
        <f>'דוח 132'!G1227</f>
        <v>0</v>
      </c>
      <c r="F1227" s="63">
        <f>'דוח 132'!F1227</f>
        <v>0</v>
      </c>
      <c r="G1227" s="63">
        <f>'דוח 132'!E1227</f>
        <v>0</v>
      </c>
      <c r="H1227" s="63">
        <f>'דוח 132'!D1227</f>
        <v>0</v>
      </c>
      <c r="I1227" s="63">
        <f>'דוח 132'!C1227</f>
        <v>0</v>
      </c>
      <c r="J1227" s="63">
        <f>'דוח 132'!B1227</f>
        <v>0</v>
      </c>
      <c r="K1227" s="63">
        <f>'דוח 132'!A1227</f>
        <v>0</v>
      </c>
    </row>
    <row r="1228" spans="1:11" x14ac:dyDescent="0.2">
      <c r="A1228" s="63">
        <f>'דוח 132'!K1228</f>
        <v>0</v>
      </c>
      <c r="B1228" s="63">
        <f>'דוח 132'!J1228</f>
        <v>0</v>
      </c>
      <c r="C1228" s="63">
        <f>'דוח 132'!I1228</f>
        <v>0</v>
      </c>
      <c r="D1228" s="63">
        <f>'דוח 132'!H1228</f>
        <v>0</v>
      </c>
      <c r="E1228" s="63">
        <f>'דוח 132'!G1228</f>
        <v>0</v>
      </c>
      <c r="F1228" s="63" t="str">
        <f>'דוח 132'!F1228</f>
        <v>שווי קופה באשח  2,152,576.09</v>
      </c>
      <c r="G1228" s="63">
        <f>'דוח 132'!E1228</f>
        <v>0</v>
      </c>
      <c r="H1228" s="63">
        <f>'דוח 132'!D1228</f>
        <v>0</v>
      </c>
      <c r="I1228" s="63">
        <f>'דוח 132'!C1228</f>
        <v>0</v>
      </c>
      <c r="J1228" s="63">
        <f>'דוח 132'!B1228</f>
        <v>0</v>
      </c>
      <c r="K1228" s="63">
        <f>'דוח 132'!A1228</f>
        <v>0</v>
      </c>
    </row>
    <row r="1229" spans="1:11" x14ac:dyDescent="0.2">
      <c r="A1229" s="63">
        <f>'דוח 132'!K1229</f>
        <v>0</v>
      </c>
      <c r="B1229" s="63">
        <f>'דוח 132'!J1229</f>
        <v>0</v>
      </c>
      <c r="C1229" s="63" t="str">
        <f>'דוח 132'!I1229</f>
        <v>תאור קבוצה</v>
      </c>
      <c r="D1229" s="63" t="str">
        <f>'דוח 132'!H1229</f>
        <v>מח"מ</v>
      </c>
      <c r="E1229" s="63" t="str">
        <f>'דוח 132'!G1229</f>
        <v>חשיפה</v>
      </c>
      <c r="F1229" s="63" t="str">
        <f>'דוח 132'!F1229</f>
        <v>חשיפה</v>
      </c>
      <c r="G1229" s="63">
        <f>'דוח 132'!E1229</f>
        <v>0</v>
      </c>
      <c r="H1229" s="63" t="str">
        <f>'דוח 132'!D1229</f>
        <v>חשיפה</v>
      </c>
      <c r="I1229" s="63">
        <f>'דוח 132'!C1229</f>
        <v>0</v>
      </c>
      <c r="J1229" s="63" t="str">
        <f>'דוח 132'!B1229</f>
        <v>מח"מ</v>
      </c>
      <c r="K1229" s="63">
        <f>'דוח 132'!A1229</f>
        <v>0</v>
      </c>
    </row>
    <row r="1230" spans="1:11" x14ac:dyDescent="0.2">
      <c r="A1230" s="63">
        <f>'דוח 132'!K1230</f>
        <v>0</v>
      </c>
      <c r="B1230" s="63">
        <f>'דוח 132'!J1230</f>
        <v>0</v>
      </c>
      <c r="C1230" s="63">
        <f>'דוח 132'!I1230</f>
        <v>0</v>
      </c>
      <c r="D1230" s="63">
        <f>'דוח 132'!H1230</f>
        <v>0</v>
      </c>
      <c r="E1230" s="63" t="str">
        <f>'דוח 132'!G1230</f>
        <v>30/12/18</v>
      </c>
      <c r="F1230" s="63" t="str">
        <f>'דוח 132'!F1230</f>
        <v>31/12/18</v>
      </c>
      <c r="G1230" s="63" t="str">
        <f>'דוח 132'!E1230</f>
        <v>מינ'</v>
      </c>
      <c r="H1230" s="63" t="str">
        <f>'דוח 132'!D1230</f>
        <v>מקס'</v>
      </c>
      <c r="I1230" s="63" t="str">
        <f>'דוח 132'!C1230</f>
        <v>מינ'</v>
      </c>
      <c r="J1230" s="63" t="str">
        <f>'דוח 132'!B1230</f>
        <v>מקס'</v>
      </c>
      <c r="K1230" s="63">
        <f>'דוח 132'!A1230</f>
        <v>0</v>
      </c>
    </row>
    <row r="1231" spans="1:11" x14ac:dyDescent="0.2">
      <c r="A1231" s="63">
        <f>'דוח 132'!K1231</f>
        <v>13591</v>
      </c>
      <c r="B1231" s="63">
        <f>'דוח 132'!J1231</f>
        <v>3057</v>
      </c>
      <c r="C1231" s="63" t="str">
        <f>'דוח 132'!I1231</f>
        <v xml:space="preserve">צמוד מדד (כולל מיועדות) </v>
      </c>
      <c r="D1231" s="63">
        <f>'דוח 132'!H1231</f>
        <v>7.6923422891703899</v>
      </c>
      <c r="E1231" s="63">
        <f>'דוח 132'!G1231</f>
        <v>43.765068294172799</v>
      </c>
      <c r="F1231" s="63">
        <f>'דוח 132'!F1231</f>
        <v>43.428471866458892</v>
      </c>
      <c r="G1231" s="63">
        <f>'דוח 132'!E1231</f>
        <v>0</v>
      </c>
      <c r="H1231" s="63">
        <f>'דוח 132'!D1231</f>
        <v>0</v>
      </c>
      <c r="I1231" s="63">
        <f>'דוח 132'!C1231</f>
        <v>0</v>
      </c>
      <c r="J1231" s="63">
        <f>'דוח 132'!B1231</f>
        <v>0</v>
      </c>
      <c r="K1231" s="63">
        <f>'דוח 132'!A1231</f>
        <v>0</v>
      </c>
    </row>
    <row r="1232" spans="1:11" x14ac:dyDescent="0.2">
      <c r="A1232" s="63">
        <f>'דוח 132'!K1232</f>
        <v>19967</v>
      </c>
      <c r="B1232" s="63">
        <f>'דוח 132'!J1232</f>
        <v>3057</v>
      </c>
      <c r="C1232" s="63" t="str">
        <f>'דוח 132'!I1232</f>
        <v>צמוד מדד ללא מיועדות</v>
      </c>
      <c r="D1232" s="63">
        <f>'דוח 132'!H1232</f>
        <v>4.45665301932552</v>
      </c>
      <c r="E1232" s="63">
        <f>'דוח 132'!G1232</f>
        <v>12.7667099153583</v>
      </c>
      <c r="F1232" s="63">
        <f>'דוח 132'!F1232</f>
        <v>12.481130001189101</v>
      </c>
      <c r="G1232" s="63">
        <f>'דוח 132'!E1232</f>
        <v>0</v>
      </c>
      <c r="H1232" s="63">
        <f>'דוח 132'!D1232</f>
        <v>0</v>
      </c>
      <c r="I1232" s="63">
        <f>'דוח 132'!C1232</f>
        <v>0</v>
      </c>
      <c r="J1232" s="63">
        <f>'דוח 132'!B1232</f>
        <v>0</v>
      </c>
      <c r="K1232" s="63">
        <f>'דוח 132'!A1232</f>
        <v>0</v>
      </c>
    </row>
    <row r="1233" spans="1:11" x14ac:dyDescent="0.2">
      <c r="A1233" s="63">
        <f>'דוח 132'!K1233</f>
        <v>15744</v>
      </c>
      <c r="B1233" s="63">
        <f>'דוח 132'!J1233</f>
        <v>3057</v>
      </c>
      <c r="C1233" s="63" t="str">
        <f>'דוח 132'!I1233</f>
        <v xml:space="preserve">סה"כ ממשלתי צמוד מדד כולל מיועדות </v>
      </c>
      <c r="D1233" s="63">
        <f>'דוח 132'!H1233</f>
        <v>8.6218532259623704</v>
      </c>
      <c r="E1233" s="63">
        <f>'דוח 132'!G1233</f>
        <v>34.462885937266897</v>
      </c>
      <c r="F1233" s="63">
        <f>'דוח 132'!F1233</f>
        <v>34.165110376523799</v>
      </c>
      <c r="G1233" s="63">
        <f>'דוח 132'!E1233</f>
        <v>0</v>
      </c>
      <c r="H1233" s="63">
        <f>'דוח 132'!D1233</f>
        <v>0</v>
      </c>
      <c r="I1233" s="63">
        <f>'דוח 132'!C1233</f>
        <v>0</v>
      </c>
      <c r="J1233" s="63">
        <f>'דוח 132'!B1233</f>
        <v>0</v>
      </c>
      <c r="K1233" s="63">
        <f>'דוח 132'!A1233</f>
        <v>0</v>
      </c>
    </row>
    <row r="1234" spans="1:11" x14ac:dyDescent="0.2">
      <c r="A1234" s="63">
        <f>'דוח 132'!K1234</f>
        <v>13462</v>
      </c>
      <c r="B1234" s="63">
        <f>'דוח 132'!J1234</f>
        <v>3057</v>
      </c>
      <c r="C1234" s="63" t="str">
        <f>'דוח 132'!I1234</f>
        <v xml:space="preserve">קונצרני סחיר צמוד מדד </v>
      </c>
      <c r="D1234" s="63">
        <f>'דוח 132'!H1234</f>
        <v>4.1963069824767496</v>
      </c>
      <c r="E1234" s="63">
        <f>'דוח 132'!G1234</f>
        <v>8.0266222777990901</v>
      </c>
      <c r="F1234" s="63">
        <f>'דוח 132'!F1234</f>
        <v>7.9853832854165301</v>
      </c>
      <c r="G1234" s="63">
        <f>'דוח 132'!E1234</f>
        <v>0</v>
      </c>
      <c r="H1234" s="63">
        <f>'דוח 132'!D1234</f>
        <v>0</v>
      </c>
      <c r="I1234" s="63">
        <f>'דוח 132'!C1234</f>
        <v>0</v>
      </c>
      <c r="J1234" s="63">
        <f>'דוח 132'!B1234</f>
        <v>0</v>
      </c>
      <c r="K1234" s="63">
        <f>'דוח 132'!A1234</f>
        <v>0</v>
      </c>
    </row>
    <row r="1235" spans="1:11" x14ac:dyDescent="0.2">
      <c r="A1235" s="63">
        <f>'דוח 132'!K1235</f>
        <v>15544</v>
      </c>
      <c r="B1235" s="63">
        <f>'דוח 132'!J1235</f>
        <v>3057</v>
      </c>
      <c r="C1235" s="63" t="str">
        <f>'דוח 132'!I1235</f>
        <v>הלוואה צמוד מדד</v>
      </c>
      <c r="D1235" s="63">
        <f>'דוח 132'!H1235</f>
        <v>4.82985355058217</v>
      </c>
      <c r="E1235" s="63">
        <f>'דוח 132'!G1235</f>
        <v>1.0746474217285098</v>
      </c>
      <c r="F1235" s="63">
        <f>'דוח 132'!F1235</f>
        <v>1.0765453171484498</v>
      </c>
      <c r="G1235" s="63">
        <f>'דוח 132'!E1235</f>
        <v>0</v>
      </c>
      <c r="H1235" s="63">
        <f>'דוח 132'!D1235</f>
        <v>0</v>
      </c>
      <c r="I1235" s="63">
        <f>'דוח 132'!C1235</f>
        <v>0</v>
      </c>
      <c r="J1235" s="63">
        <f>'דוח 132'!B1235</f>
        <v>0</v>
      </c>
      <c r="K1235" s="63">
        <f>'דוח 132'!A1235</f>
        <v>0</v>
      </c>
    </row>
    <row r="1236" spans="1:11" x14ac:dyDescent="0.2">
      <c r="A1236" s="63">
        <f>'דוח 132'!K1236</f>
        <v>12978</v>
      </c>
      <c r="B1236" s="63">
        <f>'דוח 132'!J1236</f>
        <v>3057</v>
      </c>
      <c r="C1236" s="63" t="str">
        <f>'דוח 132'!I1236</f>
        <v xml:space="preserve">פקדונות לא סחירים </v>
      </c>
      <c r="D1236" s="63">
        <f>'דוח 132'!H1236</f>
        <v>4.6000000000000005</v>
      </c>
      <c r="E1236" s="63">
        <f>'דוח 132'!G1236</f>
        <v>0.12733561664864002</v>
      </c>
      <c r="F1236" s="63">
        <f>'דוח 132'!F1236</f>
        <v>0.12757690719248199</v>
      </c>
      <c r="G1236" s="63">
        <f>'דוח 132'!E1236</f>
        <v>0</v>
      </c>
      <c r="H1236" s="63">
        <f>'דוח 132'!D1236</f>
        <v>0</v>
      </c>
      <c r="I1236" s="63">
        <f>'דוח 132'!C1236</f>
        <v>0</v>
      </c>
      <c r="J1236" s="63">
        <f>'דוח 132'!B1236</f>
        <v>0</v>
      </c>
      <c r="K1236" s="63">
        <f>'דוח 132'!A1236</f>
        <v>0</v>
      </c>
    </row>
    <row r="1237" spans="1:11" x14ac:dyDescent="0.2">
      <c r="A1237" s="63">
        <f>'דוח 132'!K1237</f>
        <v>17726</v>
      </c>
      <c r="B1237" s="63">
        <f>'דוח 132'!J1237</f>
        <v>3057</v>
      </c>
      <c r="C1237" s="63" t="str">
        <f>'דוח 132'!I1237</f>
        <v>לא צמוד כולל נזילות</v>
      </c>
      <c r="D1237" s="63">
        <f>'דוח 132'!H1237</f>
        <v>2.6689048035247001</v>
      </c>
      <c r="E1237" s="63">
        <f>'דוח 132'!G1237</f>
        <v>14.416254779728998</v>
      </c>
      <c r="F1237" s="63">
        <f>'דוח 132'!F1237</f>
        <v>14.7439133646524</v>
      </c>
      <c r="G1237" s="63">
        <f>'דוח 132'!E1237</f>
        <v>0</v>
      </c>
      <c r="H1237" s="63">
        <f>'דוח 132'!D1237</f>
        <v>0</v>
      </c>
      <c r="I1237" s="63">
        <f>'דוח 132'!C1237</f>
        <v>0</v>
      </c>
      <c r="J1237" s="63">
        <f>'דוח 132'!B1237</f>
        <v>0</v>
      </c>
      <c r="K1237" s="63">
        <f>'דוח 132'!A1237</f>
        <v>0</v>
      </c>
    </row>
    <row r="1238" spans="1:11" x14ac:dyDescent="0.2">
      <c r="A1238" s="63">
        <f>'דוח 132'!K1238</f>
        <v>17727</v>
      </c>
      <c r="B1238" s="63">
        <f>'דוח 132'!J1238</f>
        <v>3057</v>
      </c>
      <c r="C1238" s="63" t="str">
        <f>'דוח 132'!I1238</f>
        <v>עו"ש ש"ח</v>
      </c>
      <c r="D1238" s="63">
        <f>'דוח 132'!H1238</f>
        <v>0</v>
      </c>
      <c r="E1238" s="63">
        <f>'דוח 132'!G1238</f>
        <v>0.81502994428811415</v>
      </c>
      <c r="F1238" s="63">
        <f>'דוח 132'!F1238</f>
        <v>1.41916051323083</v>
      </c>
      <c r="G1238" s="63">
        <f>'דוח 132'!E1238</f>
        <v>0</v>
      </c>
      <c r="H1238" s="63">
        <f>'דוח 132'!D1238</f>
        <v>0</v>
      </c>
      <c r="I1238" s="63">
        <f>'דוח 132'!C1238</f>
        <v>0</v>
      </c>
      <c r="J1238" s="63">
        <f>'דוח 132'!B1238</f>
        <v>0</v>
      </c>
      <c r="K1238" s="63">
        <f>'דוח 132'!A1238</f>
        <v>0</v>
      </c>
    </row>
    <row r="1239" spans="1:11" x14ac:dyDescent="0.2">
      <c r="A1239" s="63">
        <f>'דוח 132'!K1239</f>
        <v>13592</v>
      </c>
      <c r="B1239" s="63">
        <f>'דוח 132'!J1239</f>
        <v>3057</v>
      </c>
      <c r="C1239" s="63" t="str">
        <f>'דוח 132'!I1239</f>
        <v xml:space="preserve">לא צמוד - לא כולל נזילות </v>
      </c>
      <c r="D1239" s="63">
        <f>'דוח 132'!H1239</f>
        <v>2.9531580540703697</v>
      </c>
      <c r="E1239" s="63">
        <f>'דוח 132'!G1239</f>
        <v>13.601224835440901</v>
      </c>
      <c r="F1239" s="63">
        <f>'דוח 132'!F1239</f>
        <v>13.324752851421602</v>
      </c>
      <c r="G1239" s="63">
        <f>'דוח 132'!E1239</f>
        <v>0</v>
      </c>
      <c r="H1239" s="63">
        <f>'דוח 132'!D1239</f>
        <v>0</v>
      </c>
      <c r="I1239" s="63">
        <f>'דוח 132'!C1239</f>
        <v>0</v>
      </c>
      <c r="J1239" s="63">
        <f>'דוח 132'!B1239</f>
        <v>0</v>
      </c>
      <c r="K1239" s="63">
        <f>'דוח 132'!A1239</f>
        <v>0</v>
      </c>
    </row>
    <row r="1240" spans="1:11" x14ac:dyDescent="0.2">
      <c r="A1240" s="63">
        <f>'דוח 132'!K1240</f>
        <v>11566</v>
      </c>
      <c r="B1240" s="63">
        <f>'דוח 132'!J1240</f>
        <v>3057</v>
      </c>
      <c r="C1240" s="63" t="str">
        <f>'דוח 132'!I1240</f>
        <v>מק"מ</v>
      </c>
      <c r="D1240" s="63">
        <f>'דוח 132'!H1240</f>
        <v>0.71016518595005007</v>
      </c>
      <c r="E1240" s="63">
        <f>'דוח 132'!G1240</f>
        <v>5.9769077643706394</v>
      </c>
      <c r="F1240" s="63">
        <f>'דוח 132'!F1240</f>
        <v>5.9745766430715594</v>
      </c>
      <c r="G1240" s="63">
        <f>'דוח 132'!E1240</f>
        <v>0</v>
      </c>
      <c r="H1240" s="63">
        <f>'דוח 132'!D1240</f>
        <v>0</v>
      </c>
      <c r="I1240" s="63">
        <f>'דוח 132'!C1240</f>
        <v>0</v>
      </c>
      <c r="J1240" s="63">
        <f>'דוח 132'!B1240</f>
        <v>0</v>
      </c>
      <c r="K1240" s="63">
        <f>'דוח 132'!A1240</f>
        <v>0</v>
      </c>
    </row>
    <row r="1241" spans="1:11" x14ac:dyDescent="0.2">
      <c r="A1241" s="63">
        <f>'דוח 132'!K1241</f>
        <v>13419</v>
      </c>
      <c r="B1241" s="63">
        <f>'דוח 132'!J1241</f>
        <v>3057</v>
      </c>
      <c r="C1241" s="63" t="str">
        <f>'דוח 132'!I1241</f>
        <v>ממשלתי  לא צמוד (שחר)</v>
      </c>
      <c r="D1241" s="63">
        <f>'דוח 132'!H1241</f>
        <v>4.5098404804523993</v>
      </c>
      <c r="E1241" s="63">
        <f>'דוח 132'!G1241</f>
        <v>3.6530100345762895</v>
      </c>
      <c r="F1241" s="63">
        <f>'דוח 132'!F1241</f>
        <v>3.3966052640501299</v>
      </c>
      <c r="G1241" s="63">
        <f>'דוח 132'!E1241</f>
        <v>0</v>
      </c>
      <c r="H1241" s="63">
        <f>'דוח 132'!D1241</f>
        <v>0</v>
      </c>
      <c r="I1241" s="63">
        <f>'דוח 132'!C1241</f>
        <v>0</v>
      </c>
      <c r="J1241" s="63">
        <f>'דוח 132'!B1241</f>
        <v>0</v>
      </c>
      <c r="K1241" s="63">
        <f>'דוח 132'!A1241</f>
        <v>0</v>
      </c>
    </row>
    <row r="1242" spans="1:11" x14ac:dyDescent="0.2">
      <c r="A1242" s="63">
        <f>'דוח 132'!K1242</f>
        <v>11568</v>
      </c>
      <c r="B1242" s="63">
        <f>'דוח 132'!J1242</f>
        <v>3057</v>
      </c>
      <c r="C1242" s="63" t="str">
        <f>'דוח 132'!I1242</f>
        <v>אג"ח ממשלתי לא צמוד ריבית משתנה-"גילון"</v>
      </c>
      <c r="D1242" s="63">
        <f>'דוח 132'!H1242</f>
        <v>0</v>
      </c>
      <c r="E1242" s="63">
        <f>'דוח 132'!G1242</f>
        <v>0</v>
      </c>
      <c r="F1242" s="63">
        <f>'דוח 132'!F1242</f>
        <v>0</v>
      </c>
      <c r="G1242" s="63">
        <f>'דוח 132'!E1242</f>
        <v>0</v>
      </c>
      <c r="H1242" s="63">
        <f>'דוח 132'!D1242</f>
        <v>0</v>
      </c>
      <c r="I1242" s="63">
        <f>'דוח 132'!C1242</f>
        <v>0</v>
      </c>
      <c r="J1242" s="63">
        <f>'דוח 132'!B1242</f>
        <v>0</v>
      </c>
      <c r="K1242" s="63">
        <f>'דוח 132'!A1242</f>
        <v>0</v>
      </c>
    </row>
    <row r="1243" spans="1:11" x14ac:dyDescent="0.2">
      <c r="A1243" s="63">
        <f>'דוח 132'!K1243</f>
        <v>12479</v>
      </c>
      <c r="B1243" s="63">
        <f>'דוח 132'!J1243</f>
        <v>3057</v>
      </c>
      <c r="C1243" s="63" t="str">
        <f>'דוח 132'!I1243</f>
        <v>קונצרני ריבית קבועה</v>
      </c>
      <c r="D1243" s="63">
        <f>'דוח 132'!H1243</f>
        <v>4.3874270884742801</v>
      </c>
      <c r="E1243" s="63">
        <f>'דוח 132'!G1243</f>
        <v>2.4631696452943799</v>
      </c>
      <c r="F1243" s="63">
        <f>'דוח 132'!F1243</f>
        <v>2.4482088803309998</v>
      </c>
      <c r="G1243" s="63">
        <f>'דוח 132'!E1243</f>
        <v>0</v>
      </c>
      <c r="H1243" s="63">
        <f>'דוח 132'!D1243</f>
        <v>0</v>
      </c>
      <c r="I1243" s="63">
        <f>'דוח 132'!C1243</f>
        <v>0</v>
      </c>
      <c r="J1243" s="63">
        <f>'דוח 132'!B1243</f>
        <v>0</v>
      </c>
      <c r="K1243" s="63">
        <f>'דוח 132'!A1243</f>
        <v>0</v>
      </c>
    </row>
    <row r="1244" spans="1:11" x14ac:dyDescent="0.2">
      <c r="A1244" s="63">
        <f>'דוח 132'!K1244</f>
        <v>12480</v>
      </c>
      <c r="B1244" s="63">
        <f>'דוח 132'!J1244</f>
        <v>3057</v>
      </c>
      <c r="C1244" s="63" t="str">
        <f>'דוח 132'!I1244</f>
        <v>קונצרני ריבית משתנה</v>
      </c>
      <c r="D1244" s="63">
        <f>'דוח 132'!H1244</f>
        <v>2.8954847095318499</v>
      </c>
      <c r="E1244" s="63">
        <f>'דוח 132'!G1244</f>
        <v>0.213089936768666</v>
      </c>
      <c r="F1244" s="63">
        <f>'דוח 132'!F1244</f>
        <v>0.21294089497108201</v>
      </c>
      <c r="G1244" s="63">
        <f>'דוח 132'!E1244</f>
        <v>0</v>
      </c>
      <c r="H1244" s="63">
        <f>'דוח 132'!D1244</f>
        <v>0</v>
      </c>
      <c r="I1244" s="63">
        <f>'דוח 132'!C1244</f>
        <v>0</v>
      </c>
      <c r="J1244" s="63">
        <f>'דוח 132'!B1244</f>
        <v>0</v>
      </c>
      <c r="K1244" s="63">
        <f>'דוח 132'!A1244</f>
        <v>0</v>
      </c>
    </row>
    <row r="1245" spans="1:11" x14ac:dyDescent="0.2">
      <c r="A1245" s="63">
        <f>'דוח 132'!K1245</f>
        <v>11578</v>
      </c>
      <c r="B1245" s="63">
        <f>'דוח 132'!J1245</f>
        <v>3057</v>
      </c>
      <c r="C1245" s="63" t="str">
        <f>'דוח 132'!I1245</f>
        <v>אג"ח לא צמוד לא סחיר (ללא עמיתים)</v>
      </c>
      <c r="D1245" s="63">
        <f>'דוח 132'!H1245</f>
        <v>4.786838823807269</v>
      </c>
      <c r="E1245" s="63">
        <f>'דוח 132'!G1245</f>
        <v>0.26456577021222794</v>
      </c>
      <c r="F1245" s="63">
        <f>'דוח 132'!F1245</f>
        <v>0.26345543683948897</v>
      </c>
      <c r="G1245" s="63">
        <f>'דוח 132'!E1245</f>
        <v>0</v>
      </c>
      <c r="H1245" s="63">
        <f>'דוח 132'!D1245</f>
        <v>0</v>
      </c>
      <c r="I1245" s="63">
        <f>'דוח 132'!C1245</f>
        <v>0</v>
      </c>
      <c r="J1245" s="63">
        <f>'דוח 132'!B1245</f>
        <v>0</v>
      </c>
      <c r="K1245" s="63">
        <f>'דוח 132'!A1245</f>
        <v>0</v>
      </c>
    </row>
    <row r="1246" spans="1:11" x14ac:dyDescent="0.2">
      <c r="A1246" s="63">
        <f>'דוח 132'!K1246</f>
        <v>12497</v>
      </c>
      <c r="B1246" s="63">
        <f>'דוח 132'!J1246</f>
        <v>3057</v>
      </c>
      <c r="C1246" s="63" t="str">
        <f>'דוח 132'!I1246</f>
        <v>קונצרני לא סחיר ריבית משתנה (נע"מים)</v>
      </c>
      <c r="D1246" s="63">
        <f>'דוח 132'!H1246</f>
        <v>0</v>
      </c>
      <c r="E1246" s="63">
        <f>'דוח 132'!G1246</f>
        <v>0</v>
      </c>
      <c r="F1246" s="63">
        <f>'דוח 132'!F1246</f>
        <v>0</v>
      </c>
      <c r="G1246" s="63">
        <f>'דוח 132'!E1246</f>
        <v>0</v>
      </c>
      <c r="H1246" s="63">
        <f>'דוח 132'!D1246</f>
        <v>0</v>
      </c>
      <c r="I1246" s="63">
        <f>'דוח 132'!C1246</f>
        <v>0</v>
      </c>
      <c r="J1246" s="63">
        <f>'דוח 132'!B1246</f>
        <v>0</v>
      </c>
      <c r="K1246" s="63">
        <f>'דוח 132'!A1246</f>
        <v>0</v>
      </c>
    </row>
    <row r="1247" spans="1:11" x14ac:dyDescent="0.2">
      <c r="A1247" s="63">
        <f>'דוח 132'!K1247</f>
        <v>15546</v>
      </c>
      <c r="B1247" s="63">
        <f>'דוח 132'!J1247</f>
        <v>3057</v>
      </c>
      <c r="C1247" s="63" t="str">
        <f>'דוח 132'!I1247</f>
        <v>הלוואה לא צמוד</v>
      </c>
      <c r="D1247" s="63">
        <f>'דוח 132'!H1247</f>
        <v>7.8520166660532498</v>
      </c>
      <c r="E1247" s="63">
        <f>'דוח 132'!G1247</f>
        <v>0.91445029186562299</v>
      </c>
      <c r="F1247" s="63">
        <f>'דוח 132'!F1247</f>
        <v>0.91314034079977402</v>
      </c>
      <c r="G1247" s="63">
        <f>'דוח 132'!E1247</f>
        <v>0</v>
      </c>
      <c r="H1247" s="63">
        <f>'דוח 132'!D1247</f>
        <v>0</v>
      </c>
      <c r="I1247" s="63">
        <f>'דוח 132'!C1247</f>
        <v>0</v>
      </c>
      <c r="J1247" s="63">
        <f>'דוח 132'!B1247</f>
        <v>0</v>
      </c>
      <c r="K1247" s="63">
        <f>'דוח 132'!A1247</f>
        <v>0</v>
      </c>
    </row>
    <row r="1248" spans="1:11" x14ac:dyDescent="0.2">
      <c r="A1248" s="63">
        <f>'דוח 132'!K1248</f>
        <v>12481</v>
      </c>
      <c r="B1248" s="63">
        <f>'דוח 132'!J1248</f>
        <v>3057</v>
      </c>
      <c r="C1248" s="63" t="str">
        <f>'דוח 132'!I1248</f>
        <v>הלוואות לעמיתים.</v>
      </c>
      <c r="D1248" s="63">
        <f>'דוח 132'!H1248</f>
        <v>0</v>
      </c>
      <c r="E1248" s="63">
        <f>'דוח 132'!G1248</f>
        <v>0.116031392353035</v>
      </c>
      <c r="F1248" s="63">
        <f>'דוח 132'!F1248</f>
        <v>0.11582539135853701</v>
      </c>
      <c r="G1248" s="63">
        <f>'דוח 132'!E1248</f>
        <v>0</v>
      </c>
      <c r="H1248" s="63">
        <f>'דוח 132'!D1248</f>
        <v>0</v>
      </c>
      <c r="I1248" s="63">
        <f>'דוח 132'!C1248</f>
        <v>0</v>
      </c>
      <c r="J1248" s="63">
        <f>'דוח 132'!B1248</f>
        <v>0</v>
      </c>
      <c r="K1248" s="63">
        <f>'דוח 132'!A1248</f>
        <v>0</v>
      </c>
    </row>
    <row r="1249" spans="1:11" x14ac:dyDescent="0.2">
      <c r="A1249" s="63">
        <f>'דוח 132'!K1249</f>
        <v>13594</v>
      </c>
      <c r="B1249" s="63">
        <f>'דוח 132'!J1249</f>
        <v>3057</v>
      </c>
      <c r="C1249" s="63" t="str">
        <f>'דוח 132'!I1249</f>
        <v>מט"ח וצמוד מט"ח</v>
      </c>
      <c r="D1249" s="63">
        <f>'דוח 132'!H1249</f>
        <v>2.7876747838118701</v>
      </c>
      <c r="E1249" s="63">
        <f>'דוח 132'!G1249</f>
        <v>7.4778734942552791</v>
      </c>
      <c r="F1249" s="63">
        <f>'דוח 132'!F1249</f>
        <v>7.4369900970241698</v>
      </c>
      <c r="G1249" s="63">
        <f>'דוח 132'!E1249</f>
        <v>0</v>
      </c>
      <c r="H1249" s="63">
        <f>'דוח 132'!D1249</f>
        <v>0</v>
      </c>
      <c r="I1249" s="63">
        <f>'דוח 132'!C1249</f>
        <v>0</v>
      </c>
      <c r="J1249" s="63">
        <f>'דוח 132'!B1249</f>
        <v>0</v>
      </c>
      <c r="K1249" s="63">
        <f>'דוח 132'!A1249</f>
        <v>0</v>
      </c>
    </row>
    <row r="1250" spans="1:11" x14ac:dyDescent="0.2">
      <c r="A1250" s="63">
        <f>'דוח 132'!K1250</f>
        <v>15609</v>
      </c>
      <c r="B1250" s="63">
        <f>'דוח 132'!J1250</f>
        <v>3057</v>
      </c>
      <c r="C1250" s="63" t="str">
        <f>'דוח 132'!I1250</f>
        <v>אג"ח ממשלתי צמוד מט"ח סחיר (1022)</v>
      </c>
      <c r="D1250" s="63">
        <f>'דוח 132'!H1250</f>
        <v>0.40956177336595401</v>
      </c>
      <c r="E1250" s="63">
        <f>'דוח 132'!G1250</f>
        <v>0.77234858673335405</v>
      </c>
      <c r="F1250" s="63">
        <f>'דוח 132'!F1250</f>
        <v>0.76806865691484594</v>
      </c>
      <c r="G1250" s="63">
        <f>'דוח 132'!E1250</f>
        <v>0</v>
      </c>
      <c r="H1250" s="63">
        <f>'דוח 132'!D1250</f>
        <v>0</v>
      </c>
      <c r="I1250" s="63">
        <f>'דוח 132'!C1250</f>
        <v>0</v>
      </c>
      <c r="J1250" s="63">
        <f>'דוח 132'!B1250</f>
        <v>0</v>
      </c>
      <c r="K1250" s="63">
        <f>'דוח 132'!A1250</f>
        <v>0</v>
      </c>
    </row>
    <row r="1251" spans="1:11" x14ac:dyDescent="0.2">
      <c r="A1251" s="63">
        <f>'דוח 132'!K1251</f>
        <v>11524</v>
      </c>
      <c r="B1251" s="63">
        <f>'דוח 132'!J1251</f>
        <v>3057</v>
      </c>
      <c r="C1251" s="63" t="str">
        <f>'דוח 132'!I1251</f>
        <v xml:space="preserve"> אג"ח קונצרני בחו"ל </v>
      </c>
      <c r="D1251" s="63">
        <f>'דוח 132'!H1251</f>
        <v>3.5827609940012799</v>
      </c>
      <c r="E1251" s="63">
        <f>'דוח 132'!G1251</f>
        <v>5.1455973905653289</v>
      </c>
      <c r="F1251" s="63">
        <f>'דוח 132'!F1251</f>
        <v>5.1114292426017096</v>
      </c>
      <c r="G1251" s="63">
        <f>'דוח 132'!E1251</f>
        <v>0</v>
      </c>
      <c r="H1251" s="63">
        <f>'דוח 132'!D1251</f>
        <v>0</v>
      </c>
      <c r="I1251" s="63">
        <f>'דוח 132'!C1251</f>
        <v>0</v>
      </c>
      <c r="J1251" s="63">
        <f>'דוח 132'!B1251</f>
        <v>0</v>
      </c>
      <c r="K1251" s="63">
        <f>'דוח 132'!A1251</f>
        <v>0</v>
      </c>
    </row>
    <row r="1252" spans="1:11" x14ac:dyDescent="0.2">
      <c r="A1252" s="63">
        <f>'דוח 132'!K1252</f>
        <v>15745</v>
      </c>
      <c r="B1252" s="63">
        <f>'דוח 132'!J1252</f>
        <v>3057</v>
      </c>
      <c r="C1252" s="63" t="str">
        <f>'דוח 132'!I1252</f>
        <v>סה"כ קונצרני צמוד מט"ח</v>
      </c>
      <c r="D1252" s="63">
        <f>'דוח 132'!H1252</f>
        <v>4.7398267704731998</v>
      </c>
      <c r="E1252" s="63">
        <f>'דוח 132'!G1252</f>
        <v>0.393127383171469</v>
      </c>
      <c r="F1252" s="63">
        <f>'דוח 132'!F1252</f>
        <v>0.39621951258515598</v>
      </c>
      <c r="G1252" s="63">
        <f>'דוח 132'!E1252</f>
        <v>0</v>
      </c>
      <c r="H1252" s="63">
        <f>'דוח 132'!D1252</f>
        <v>0</v>
      </c>
      <c r="I1252" s="63">
        <f>'דוח 132'!C1252</f>
        <v>0</v>
      </c>
      <c r="J1252" s="63">
        <f>'דוח 132'!B1252</f>
        <v>0</v>
      </c>
      <c r="K1252" s="63">
        <f>'דוח 132'!A1252</f>
        <v>0</v>
      </c>
    </row>
    <row r="1253" spans="1:11" x14ac:dyDescent="0.2">
      <c r="A1253" s="63">
        <f>'דוח 132'!K1253</f>
        <v>15545</v>
      </c>
      <c r="B1253" s="63">
        <f>'דוח 132'!J1253</f>
        <v>3057</v>
      </c>
      <c r="C1253" s="63" t="str">
        <f>'דוח 132'!I1253</f>
        <v>הלוואה צמוד מט"ח</v>
      </c>
      <c r="D1253" s="63">
        <f>'דוח 132'!H1253</f>
        <v>1.00334511356472</v>
      </c>
      <c r="E1253" s="63">
        <f>'דוח 132'!G1253</f>
        <v>0.22716938978506898</v>
      </c>
      <c r="F1253" s="63">
        <f>'דוח 132'!F1253</f>
        <v>0.225542567512096</v>
      </c>
      <c r="G1253" s="63">
        <f>'דוח 132'!E1253</f>
        <v>0</v>
      </c>
      <c r="H1253" s="63">
        <f>'דוח 132'!D1253</f>
        <v>0</v>
      </c>
      <c r="I1253" s="63">
        <f>'דוח 132'!C1253</f>
        <v>0</v>
      </c>
      <c r="J1253" s="63">
        <f>'דוח 132'!B1253</f>
        <v>0</v>
      </c>
      <c r="K1253" s="63">
        <f>'דוח 132'!A1253</f>
        <v>0</v>
      </c>
    </row>
    <row r="1254" spans="1:11" x14ac:dyDescent="0.2">
      <c r="A1254" s="63">
        <f>'דוח 132'!K1254</f>
        <v>13595</v>
      </c>
      <c r="B1254" s="63">
        <f>'דוח 132'!J1254</f>
        <v>3057</v>
      </c>
      <c r="C1254" s="63" t="str">
        <f>'דוח 132'!I1254</f>
        <v>סה"כ מניות והמירים</v>
      </c>
      <c r="D1254" s="63">
        <f>'דוח 132'!H1254</f>
        <v>0</v>
      </c>
      <c r="E1254" s="63">
        <f>'דוח 132'!G1254</f>
        <v>40.105300981853304</v>
      </c>
      <c r="F1254" s="63">
        <f>'דוח 132'!F1254</f>
        <v>40.093599780989202</v>
      </c>
      <c r="G1254" s="63">
        <f>'דוח 132'!E1254</f>
        <v>0</v>
      </c>
      <c r="H1254" s="63">
        <f>'דוח 132'!D1254</f>
        <v>0</v>
      </c>
      <c r="I1254" s="63">
        <f>'דוח 132'!C1254</f>
        <v>0</v>
      </c>
      <c r="J1254" s="63">
        <f>'דוח 132'!B1254</f>
        <v>0</v>
      </c>
      <c r="K1254" s="63">
        <f>'דוח 132'!A1254</f>
        <v>0</v>
      </c>
    </row>
    <row r="1255" spans="1:11" x14ac:dyDescent="0.2">
      <c r="A1255" s="63">
        <f>'דוח 132'!K1255</f>
        <v>15610</v>
      </c>
      <c r="B1255" s="63">
        <f>'דוח 132'!J1255</f>
        <v>3057</v>
      </c>
      <c r="C1255" s="63" t="str">
        <f>'דוח 132'!I1255</f>
        <v>נגזרים מתוך מניות והמירים</v>
      </c>
      <c r="D1255" s="63">
        <f>'דוח 132'!H1255</f>
        <v>0</v>
      </c>
      <c r="E1255" s="63">
        <f>'דוח 132'!G1255</f>
        <v>8.4473802020810691</v>
      </c>
      <c r="F1255" s="63">
        <f>'דוח 132'!F1255</f>
        <v>8.4023824951101105</v>
      </c>
      <c r="G1255" s="63">
        <f>'דוח 132'!E1255</f>
        <v>0</v>
      </c>
      <c r="H1255" s="63">
        <f>'דוח 132'!D1255</f>
        <v>0</v>
      </c>
      <c r="I1255" s="63">
        <f>'דוח 132'!C1255</f>
        <v>0</v>
      </c>
      <c r="J1255" s="63">
        <f>'דוח 132'!B1255</f>
        <v>0</v>
      </c>
      <c r="K1255" s="63">
        <f>'דוח 132'!A1255</f>
        <v>0</v>
      </c>
    </row>
    <row r="1256" spans="1:11" x14ac:dyDescent="0.2">
      <c r="A1256" s="63">
        <f>'דוח 132'!K1256</f>
        <v>15611</v>
      </c>
      <c r="B1256" s="63">
        <f>'דוח 132'!J1256</f>
        <v>3057</v>
      </c>
      <c r="C1256" s="63" t="str">
        <f>'דוח 132'!I1256</f>
        <v>מניות והמירים בארץ</v>
      </c>
      <c r="D1256" s="63">
        <f>'דוח 132'!H1256</f>
        <v>0</v>
      </c>
      <c r="E1256" s="63">
        <f>'דוח 132'!G1256</f>
        <v>15.389230912153399</v>
      </c>
      <c r="F1256" s="63">
        <f>'דוח 132'!F1256</f>
        <v>15.403292451364898</v>
      </c>
      <c r="G1256" s="63">
        <f>'דוח 132'!E1256</f>
        <v>0</v>
      </c>
      <c r="H1256" s="63">
        <f>'דוח 132'!D1256</f>
        <v>0</v>
      </c>
      <c r="I1256" s="63">
        <f>'דוח 132'!C1256</f>
        <v>0</v>
      </c>
      <c r="J1256" s="63">
        <f>'דוח 132'!B1256</f>
        <v>0</v>
      </c>
      <c r="K1256" s="63">
        <f>'דוח 132'!A1256</f>
        <v>0</v>
      </c>
    </row>
    <row r="1257" spans="1:11" x14ac:dyDescent="0.2">
      <c r="A1257" s="63">
        <f>'דוח 132'!K1257</f>
        <v>15608</v>
      </c>
      <c r="B1257" s="63">
        <f>'דוח 132'!J1257</f>
        <v>3057</v>
      </c>
      <c r="C1257" s="63" t="str">
        <f>'דוח 132'!I1257</f>
        <v>מניות חו"ל</v>
      </c>
      <c r="D1257" s="63">
        <f>'דוח 132'!H1257</f>
        <v>0</v>
      </c>
      <c r="E1257" s="63">
        <f>'דוח 132'!G1257</f>
        <v>24.244759242723898</v>
      </c>
      <c r="F1257" s="63">
        <f>'דוח 132'!F1257</f>
        <v>24.222276054959696</v>
      </c>
      <c r="G1257" s="63">
        <f>'דוח 132'!E1257</f>
        <v>0</v>
      </c>
      <c r="H1257" s="63">
        <f>'דוח 132'!D1257</f>
        <v>0</v>
      </c>
      <c r="I1257" s="63">
        <f>'דוח 132'!C1257</f>
        <v>0</v>
      </c>
      <c r="J1257" s="63">
        <f>'דוח 132'!B1257</f>
        <v>0</v>
      </c>
      <c r="K1257" s="63">
        <f>'דוח 132'!A1257</f>
        <v>0</v>
      </c>
    </row>
    <row r="1258" spans="1:11" x14ac:dyDescent="0.2">
      <c r="A1258" s="63">
        <f>'דוח 132'!K1258</f>
        <v>15584</v>
      </c>
      <c r="B1258" s="63">
        <f>'דוח 132'!J1258</f>
        <v>3057</v>
      </c>
      <c r="C1258" s="63" t="str">
        <f>'דוח 132'!I1258</f>
        <v>נכסים אלטרנטיביים</v>
      </c>
      <c r="D1258" s="63">
        <f>'דוח 132'!H1258</f>
        <v>0</v>
      </c>
      <c r="E1258" s="63">
        <f>'דוח 132'!G1258</f>
        <v>2.1862116963090501</v>
      </c>
      <c r="F1258" s="63">
        <f>'דוח 132'!F1258</f>
        <v>2.1786630864241299</v>
      </c>
      <c r="G1258" s="63">
        <f>'דוח 132'!E1258</f>
        <v>0</v>
      </c>
      <c r="H1258" s="63">
        <f>'דוח 132'!D1258</f>
        <v>0</v>
      </c>
      <c r="I1258" s="63">
        <f>'דוח 132'!C1258</f>
        <v>0</v>
      </c>
      <c r="J1258" s="63">
        <f>'דוח 132'!B1258</f>
        <v>0</v>
      </c>
      <c r="K1258" s="63">
        <f>'דוח 132'!A1258</f>
        <v>0</v>
      </c>
    </row>
    <row r="1259" spans="1:11" x14ac:dyDescent="0.2">
      <c r="A1259" s="63">
        <f>'דוח 132'!K1259</f>
        <v>17728</v>
      </c>
      <c r="B1259" s="63">
        <f>'דוח 132'!J1259</f>
        <v>3057</v>
      </c>
      <c r="C1259" s="63" t="str">
        <f>'דוח 132'!I1259</f>
        <v>נכסי נדל"ן</v>
      </c>
      <c r="D1259" s="63">
        <f>'דוח 132'!H1259</f>
        <v>0</v>
      </c>
      <c r="E1259" s="63">
        <f>'דוח 132'!G1259</f>
        <v>0.55206148969126201</v>
      </c>
      <c r="F1259" s="63">
        <f>'דוח 132'!F1259</f>
        <v>0.54772022309880397</v>
      </c>
      <c r="G1259" s="63">
        <f>'דוח 132'!E1259</f>
        <v>0</v>
      </c>
      <c r="H1259" s="63">
        <f>'דוח 132'!D1259</f>
        <v>0</v>
      </c>
      <c r="I1259" s="63">
        <f>'דוח 132'!C1259</f>
        <v>0</v>
      </c>
      <c r="J1259" s="63">
        <f>'דוח 132'!B1259</f>
        <v>0</v>
      </c>
      <c r="K1259" s="63">
        <f>'דוח 132'!A1259</f>
        <v>0</v>
      </c>
    </row>
    <row r="1260" spans="1:11" x14ac:dyDescent="0.2">
      <c r="A1260" s="63">
        <f>'דוח 132'!K1260</f>
        <v>15624</v>
      </c>
      <c r="B1260" s="63">
        <f>'דוח 132'!J1260</f>
        <v>3057</v>
      </c>
      <c r="C1260" s="63" t="str">
        <f>'דוח 132'!I1260</f>
        <v>נגזרים מתוך חשיפת מט"ח</v>
      </c>
      <c r="D1260" s="63">
        <f>'דוח 132'!H1260</f>
        <v>0</v>
      </c>
      <c r="E1260" s="63">
        <f>'דוח 132'!G1260</f>
        <v>-9.6170687536340207</v>
      </c>
      <c r="F1260" s="63">
        <f>'דוח 132'!F1260</f>
        <v>-9.5483862103068589</v>
      </c>
      <c r="G1260" s="63">
        <f>'דוח 132'!E1260</f>
        <v>0</v>
      </c>
      <c r="H1260" s="63">
        <f>'דוח 132'!D1260</f>
        <v>0</v>
      </c>
      <c r="I1260" s="63">
        <f>'דוח 132'!C1260</f>
        <v>0</v>
      </c>
      <c r="J1260" s="63">
        <f>'דוח 132'!B1260</f>
        <v>0</v>
      </c>
      <c r="K1260" s="63">
        <f>'דוח 132'!A1260</f>
        <v>0</v>
      </c>
    </row>
    <row r="1261" spans="1:11" x14ac:dyDescent="0.2">
      <c r="A1261" s="63">
        <f>'דוח 132'!K1261</f>
        <v>15644</v>
      </c>
      <c r="B1261" s="63">
        <f>'דוח 132'!J1261</f>
        <v>3057</v>
      </c>
      <c r="C1261" s="63" t="str">
        <f>'דוח 132'!I1261</f>
        <v>סה"כ נזילות</v>
      </c>
      <c r="D1261" s="63">
        <f>'דוח 132'!H1261</f>
        <v>0</v>
      </c>
      <c r="E1261" s="63">
        <f>'דוח 132'!G1261</f>
        <v>1.7546606882881699</v>
      </c>
      <c r="F1261" s="63">
        <f>'דוח 132'!F1261</f>
        <v>2.3548906306411896</v>
      </c>
      <c r="G1261" s="63">
        <f>'דוח 132'!E1261</f>
        <v>0</v>
      </c>
      <c r="H1261" s="63">
        <f>'דוח 132'!D1261</f>
        <v>0</v>
      </c>
      <c r="I1261" s="63">
        <f>'דוח 132'!C1261</f>
        <v>0</v>
      </c>
      <c r="J1261" s="63">
        <f>'דוח 132'!B1261</f>
        <v>0</v>
      </c>
      <c r="K1261" s="63">
        <f>'דוח 132'!A1261</f>
        <v>0</v>
      </c>
    </row>
    <row r="1262" spans="1:11" x14ac:dyDescent="0.2">
      <c r="A1262" s="63">
        <f>'דוח 132'!K1262</f>
        <v>15704</v>
      </c>
      <c r="B1262" s="63">
        <f>'דוח 132'!J1262</f>
        <v>3057</v>
      </c>
      <c r="C1262" s="63" t="str">
        <f>'דוח 132'!I1262</f>
        <v xml:space="preserve">סה"כ קונצרני והלוואות </v>
      </c>
      <c r="D1262" s="63">
        <f>'דוח 132'!H1262</f>
        <v>4.2294746908447598</v>
      </c>
      <c r="E1262" s="63">
        <f>'דוח 132'!G1262</f>
        <v>18.796016547919997</v>
      </c>
      <c r="F1262" s="63">
        <f>'דוח 132'!F1262</f>
        <v>18.706721458382997</v>
      </c>
      <c r="G1262" s="63">
        <f>'דוח 132'!E1262</f>
        <v>0</v>
      </c>
      <c r="H1262" s="63">
        <f>'דוח 132'!D1262</f>
        <v>0</v>
      </c>
      <c r="I1262" s="63">
        <f>'דוח 132'!C1262</f>
        <v>0</v>
      </c>
      <c r="J1262" s="63">
        <f>'דוח 132'!B1262</f>
        <v>0</v>
      </c>
      <c r="K1262" s="63">
        <f>'דוח 132'!A1262</f>
        <v>0</v>
      </c>
    </row>
    <row r="1263" spans="1:11" x14ac:dyDescent="0.2">
      <c r="A1263" s="63">
        <f>'דוח 132'!K1263</f>
        <v>15749</v>
      </c>
      <c r="B1263" s="63">
        <f>'דוח 132'!J1263</f>
        <v>3057</v>
      </c>
      <c r="C1263" s="63" t="str">
        <f>'דוח 132'!I1263</f>
        <v>סה"כ לא סחירים</v>
      </c>
      <c r="D1263" s="63">
        <f>'דוח 132'!H1263</f>
        <v>7.9347390503140494</v>
      </c>
      <c r="E1263" s="63">
        <f>'דוח 132'!G1263</f>
        <v>37.005719315113495</v>
      </c>
      <c r="F1263" s="63">
        <f>'דוח 132'!F1263</f>
        <v>36.937698390485899</v>
      </c>
      <c r="G1263" s="63">
        <f>'דוח 132'!E1263</f>
        <v>0</v>
      </c>
      <c r="H1263" s="63">
        <f>'דוח 132'!D1263</f>
        <v>0</v>
      </c>
      <c r="I1263" s="63">
        <f>'דוח 132'!C1263</f>
        <v>0</v>
      </c>
      <c r="J1263" s="63">
        <f>'דוח 132'!B1263</f>
        <v>0</v>
      </c>
      <c r="K1263" s="63">
        <f>'דוח 132'!A1263</f>
        <v>0</v>
      </c>
    </row>
    <row r="1264" spans="1:11" x14ac:dyDescent="0.2">
      <c r="A1264" s="63">
        <f>'דוח 132'!K1264</f>
        <v>11258</v>
      </c>
      <c r="B1264" s="63">
        <f>'דוח 132'!J1264</f>
        <v>3057</v>
      </c>
      <c r="C1264" s="63" t="str">
        <f>'דוח 132'!I1264</f>
        <v>כל נכסי הקופה</v>
      </c>
      <c r="D1264" s="63">
        <f>'דוח 132'!H1264</f>
        <v>3.9414868165501398</v>
      </c>
      <c r="E1264" s="63">
        <f>'דוח 132'!G1264</f>
        <v>106.092416702668</v>
      </c>
      <c r="F1264" s="63">
        <f>'דוח 132'!F1264</f>
        <v>106.02527796586099</v>
      </c>
      <c r="G1264" s="63">
        <f>'דוח 132'!E1264</f>
        <v>0</v>
      </c>
      <c r="H1264" s="63">
        <f>'דוח 132'!D1264</f>
        <v>0</v>
      </c>
      <c r="I1264" s="63">
        <f>'דוח 132'!C1264</f>
        <v>0</v>
      </c>
      <c r="J1264" s="63">
        <f>'דוח 132'!B1264</f>
        <v>0</v>
      </c>
      <c r="K1264" s="63">
        <f>'דוח 132'!A1264</f>
        <v>0</v>
      </c>
    </row>
    <row r="1265" spans="1:11" x14ac:dyDescent="0.2">
      <c r="A1265" s="63">
        <f>'דוח 132'!K1265</f>
        <v>15705</v>
      </c>
      <c r="B1265" s="63">
        <f>'דוח 132'!J1265</f>
        <v>3057</v>
      </c>
      <c r="C1265" s="63" t="str">
        <f>'דוח 132'!I1265</f>
        <v>סה"כ ממשלתי</v>
      </c>
      <c r="D1265" s="63">
        <f>'דוח 132'!H1265</f>
        <v>7.0973199082338194</v>
      </c>
      <c r="E1265" s="63">
        <f>'דוח 132'!G1265</f>
        <v>44.865152322947196</v>
      </c>
      <c r="F1265" s="63">
        <f>'דוח 132'!F1265</f>
        <v>44.304360940560294</v>
      </c>
      <c r="G1265" s="63">
        <f>'דוח 132'!E1265</f>
        <v>0</v>
      </c>
      <c r="H1265" s="63">
        <f>'דוח 132'!D1265</f>
        <v>0</v>
      </c>
      <c r="I1265" s="63">
        <f>'דוח 132'!C1265</f>
        <v>0</v>
      </c>
      <c r="J1265" s="63">
        <f>'דוח 132'!B1265</f>
        <v>0</v>
      </c>
      <c r="K1265" s="63">
        <f>'דוח 132'!A1265</f>
        <v>0</v>
      </c>
    </row>
    <row r="1266" spans="1:11" x14ac:dyDescent="0.2">
      <c r="A1266" s="63">
        <f>'דוח 132'!K1266</f>
        <v>16144</v>
      </c>
      <c r="B1266" s="63">
        <f>'דוח 132'!J1266</f>
        <v>3057</v>
      </c>
      <c r="C1266" s="63" t="str">
        <f>'דוח 132'!I1266</f>
        <v>סך חשיפת מט"ח</v>
      </c>
      <c r="D1266" s="63">
        <f>'דוח 132'!H1266</f>
        <v>0.75740597080810201</v>
      </c>
      <c r="E1266" s="63">
        <f>'דוח 132'!G1266</f>
        <v>16.186147156937697</v>
      </c>
      <c r="F1266" s="63">
        <f>'דוח 132'!F1266</f>
        <v>16.217406948183701</v>
      </c>
      <c r="G1266" s="63">
        <f>'דוח 132'!E1266</f>
        <v>0</v>
      </c>
      <c r="H1266" s="63">
        <f>'דוח 132'!D1266</f>
        <v>0</v>
      </c>
      <c r="I1266" s="63">
        <f>'דוח 132'!C1266</f>
        <v>0</v>
      </c>
      <c r="J1266" s="63">
        <f>'דוח 132'!B1266</f>
        <v>0</v>
      </c>
      <c r="K1266" s="63">
        <f>'דוח 132'!A1266</f>
        <v>0</v>
      </c>
    </row>
    <row r="1267" spans="1:11" x14ac:dyDescent="0.2">
      <c r="A1267" s="63">
        <f>'דוח 132'!K1267</f>
        <v>12755</v>
      </c>
      <c r="B1267" s="63">
        <f>'דוח 132'!J1267</f>
        <v>3057</v>
      </c>
      <c r="C1267" s="63" t="str">
        <f>'דוח 132'!I1267</f>
        <v xml:space="preserve">נזילות מט"ח </v>
      </c>
      <c r="D1267" s="63">
        <f>'דוח 132'!H1267</f>
        <v>0</v>
      </c>
      <c r="E1267" s="63">
        <f>'דוח 132'!G1267</f>
        <v>0.93963074400005997</v>
      </c>
      <c r="F1267" s="63">
        <f>'דוח 132'!F1267</f>
        <v>0.93573011741036105</v>
      </c>
      <c r="G1267" s="63">
        <f>'דוח 132'!E1267</f>
        <v>0</v>
      </c>
      <c r="H1267" s="63">
        <f>'דוח 132'!D1267</f>
        <v>0</v>
      </c>
      <c r="I1267" s="63">
        <f>'דוח 132'!C1267</f>
        <v>0</v>
      </c>
      <c r="J1267" s="63">
        <f>'דוח 132'!B1267</f>
        <v>0</v>
      </c>
      <c r="K1267" s="63">
        <f>'דוח 132'!A1267</f>
        <v>0</v>
      </c>
    </row>
    <row r="1268" spans="1:11" x14ac:dyDescent="0.2">
      <c r="A1268" s="63">
        <f>'דוח 132'!K1268</f>
        <v>12359</v>
      </c>
      <c r="B1268" s="63">
        <f>'דוח 132'!J1268</f>
        <v>3057</v>
      </c>
      <c r="C1268" s="63" t="str">
        <f>'דוח 132'!I1268</f>
        <v xml:space="preserve">קונצרני לא סחיר צמוד מדד </v>
      </c>
      <c r="D1268" s="63">
        <f>'דוח 132'!H1268</f>
        <v>2.7699035731506796</v>
      </c>
      <c r="E1268" s="63">
        <f>'דוח 132'!G1268</f>
        <v>7.357704072964219E-2</v>
      </c>
      <c r="F1268" s="63">
        <f>'דוח 132'!F1268</f>
        <v>7.3855980177673405E-2</v>
      </c>
      <c r="G1268" s="63">
        <f>'דוח 132'!E1268</f>
        <v>0</v>
      </c>
      <c r="H1268" s="63">
        <f>'דוח 132'!D1268</f>
        <v>0</v>
      </c>
      <c r="I1268" s="63">
        <f>'דוח 132'!C1268</f>
        <v>0</v>
      </c>
      <c r="J1268" s="63">
        <f>'דוח 132'!B1268</f>
        <v>0</v>
      </c>
      <c r="K1268" s="63">
        <f>'דוח 132'!A1268</f>
        <v>0</v>
      </c>
    </row>
    <row r="1269" spans="1:11" x14ac:dyDescent="0.2">
      <c r="A1269" s="63">
        <f>'דוח 132'!K1269</f>
        <v>0</v>
      </c>
      <c r="B1269" s="63">
        <f>'דוח 132'!J1269</f>
        <v>0</v>
      </c>
      <c r="C1269" s="63">
        <f>'דוח 132'!I1269</f>
        <v>0</v>
      </c>
      <c r="D1269" s="63">
        <f>'דוח 132'!H1269</f>
        <v>0</v>
      </c>
      <c r="E1269" s="63">
        <f>'דוח 132'!G1269</f>
        <v>0</v>
      </c>
      <c r="F1269" s="63">
        <f>'דוח 132'!F1269</f>
        <v>0</v>
      </c>
      <c r="G1269" s="63">
        <f>'דוח 132'!E1269</f>
        <v>0</v>
      </c>
      <c r="H1269" s="63">
        <f>'דוח 132'!D1269</f>
        <v>0</v>
      </c>
      <c r="I1269" s="63">
        <f>'דוח 132'!C1269</f>
        <v>0</v>
      </c>
      <c r="J1269" s="63">
        <f>'דוח 132'!B1269</f>
        <v>0</v>
      </c>
      <c r="K1269" s="63">
        <f>'דוח 132'!A1269</f>
        <v>0</v>
      </c>
    </row>
    <row r="1270" spans="1:11" x14ac:dyDescent="0.2">
      <c r="A1270" s="63" t="str">
        <f>'דוח 132'!K1270</f>
        <v>קוד קבוצה</v>
      </c>
      <c r="B1270" s="63" t="str">
        <f>'דוח 132'!J1270</f>
        <v>קוד קופה</v>
      </c>
      <c r="C1270" s="63">
        <f>'דוח 132'!I1270</f>
        <v>0</v>
      </c>
      <c r="D1270" s="63" t="str">
        <f>'דוח 132'!H1270</f>
        <v>3058  מסלול פנסיה כללית</v>
      </c>
      <c r="E1270" s="63">
        <f>'דוח 132'!G1270</f>
        <v>0</v>
      </c>
      <c r="F1270" s="63">
        <f>'דוח 132'!F1270</f>
        <v>0</v>
      </c>
      <c r="G1270" s="63">
        <f>'דוח 132'!E1270</f>
        <v>0</v>
      </c>
      <c r="H1270" s="63">
        <f>'דוח 132'!D1270</f>
        <v>0</v>
      </c>
      <c r="I1270" s="63">
        <f>'דוח 132'!C1270</f>
        <v>0</v>
      </c>
      <c r="J1270" s="63">
        <f>'דוח 132'!B1270</f>
        <v>0</v>
      </c>
      <c r="K1270" s="63">
        <f>'דוח 132'!A1270</f>
        <v>0</v>
      </c>
    </row>
    <row r="1271" spans="1:11" x14ac:dyDescent="0.2">
      <c r="A1271" s="63">
        <f>'דוח 132'!K1271</f>
        <v>0</v>
      </c>
      <c r="B1271" s="63">
        <f>'דוח 132'!J1271</f>
        <v>0</v>
      </c>
      <c r="C1271" s="63">
        <f>'דוח 132'!I1271</f>
        <v>0</v>
      </c>
      <c r="D1271" s="63">
        <f>'דוח 132'!H1271</f>
        <v>0</v>
      </c>
      <c r="E1271" s="63">
        <f>'דוח 132'!G1271</f>
        <v>0</v>
      </c>
      <c r="F1271" s="63" t="str">
        <f>'דוח 132'!F1271</f>
        <v>שווי קופה באשח  34,138.23</v>
      </c>
      <c r="G1271" s="63">
        <f>'דוח 132'!E1271</f>
        <v>0</v>
      </c>
      <c r="H1271" s="63">
        <f>'דוח 132'!D1271</f>
        <v>0</v>
      </c>
      <c r="I1271" s="63">
        <f>'דוח 132'!C1271</f>
        <v>0</v>
      </c>
      <c r="J1271" s="63">
        <f>'דוח 132'!B1271</f>
        <v>0</v>
      </c>
      <c r="K1271" s="63">
        <f>'דוח 132'!A1271</f>
        <v>0</v>
      </c>
    </row>
    <row r="1272" spans="1:11" x14ac:dyDescent="0.2">
      <c r="A1272" s="63">
        <f>'דוח 132'!K1272</f>
        <v>0</v>
      </c>
      <c r="B1272" s="63">
        <f>'דוח 132'!J1272</f>
        <v>0</v>
      </c>
      <c r="C1272" s="63" t="str">
        <f>'דוח 132'!I1272</f>
        <v>תאור קבוצה</v>
      </c>
      <c r="D1272" s="63" t="str">
        <f>'דוח 132'!H1272</f>
        <v>מח"מ</v>
      </c>
      <c r="E1272" s="63" t="str">
        <f>'דוח 132'!G1272</f>
        <v>חשיפה</v>
      </c>
      <c r="F1272" s="63" t="str">
        <f>'דוח 132'!F1272</f>
        <v>חשיפה</v>
      </c>
      <c r="G1272" s="63">
        <f>'דוח 132'!E1272</f>
        <v>0</v>
      </c>
      <c r="H1272" s="63" t="str">
        <f>'דוח 132'!D1272</f>
        <v>חשיפה</v>
      </c>
      <c r="I1272" s="63">
        <f>'דוח 132'!C1272</f>
        <v>0</v>
      </c>
      <c r="J1272" s="63" t="str">
        <f>'דוח 132'!B1272</f>
        <v>מח"מ</v>
      </c>
      <c r="K1272" s="63">
        <f>'דוח 132'!A1272</f>
        <v>0</v>
      </c>
    </row>
    <row r="1273" spans="1:11" x14ac:dyDescent="0.2">
      <c r="A1273" s="63">
        <f>'דוח 132'!K1273</f>
        <v>0</v>
      </c>
      <c r="B1273" s="63">
        <f>'דוח 132'!J1273</f>
        <v>0</v>
      </c>
      <c r="C1273" s="63">
        <f>'דוח 132'!I1273</f>
        <v>0</v>
      </c>
      <c r="D1273" s="63">
        <f>'דוח 132'!H1273</f>
        <v>0</v>
      </c>
      <c r="E1273" s="63" t="str">
        <f>'דוח 132'!G1273</f>
        <v>30/12/18</v>
      </c>
      <c r="F1273" s="63" t="str">
        <f>'דוח 132'!F1273</f>
        <v>31/12/18</v>
      </c>
      <c r="G1273" s="63" t="str">
        <f>'דוח 132'!E1273</f>
        <v>מינ'</v>
      </c>
      <c r="H1273" s="63" t="str">
        <f>'דוח 132'!D1273</f>
        <v>מקס'</v>
      </c>
      <c r="I1273" s="63" t="str">
        <f>'דוח 132'!C1273</f>
        <v>מינ'</v>
      </c>
      <c r="J1273" s="63" t="str">
        <f>'דוח 132'!B1273</f>
        <v>מקס'</v>
      </c>
      <c r="K1273" s="63">
        <f>'דוח 132'!A1273</f>
        <v>0</v>
      </c>
    </row>
    <row r="1274" spans="1:11" x14ac:dyDescent="0.2">
      <c r="A1274" s="63">
        <f>'דוח 132'!K1274</f>
        <v>13591</v>
      </c>
      <c r="B1274" s="63">
        <f>'דוח 132'!J1274</f>
        <v>3058</v>
      </c>
      <c r="C1274" s="63" t="str">
        <f>'דוח 132'!I1274</f>
        <v xml:space="preserve">צמוד מדד (כולל מיועדות) </v>
      </c>
      <c r="D1274" s="63">
        <f>'דוח 132'!H1274</f>
        <v>5.2016813427849602</v>
      </c>
      <c r="E1274" s="63">
        <f>'דוח 132'!G1274</f>
        <v>26.921341645866296</v>
      </c>
      <c r="F1274" s="63">
        <f>'דוח 132'!F1274</f>
        <v>26.850074373680698</v>
      </c>
      <c r="G1274" s="63">
        <f>'דוח 132'!E1274</f>
        <v>0</v>
      </c>
      <c r="H1274" s="63">
        <f>'דוח 132'!D1274</f>
        <v>0</v>
      </c>
      <c r="I1274" s="63">
        <f>'דוח 132'!C1274</f>
        <v>0</v>
      </c>
      <c r="J1274" s="63">
        <f>'דוח 132'!B1274</f>
        <v>0</v>
      </c>
      <c r="K1274" s="63">
        <f>'דוח 132'!A1274</f>
        <v>0</v>
      </c>
    </row>
    <row r="1275" spans="1:11" x14ac:dyDescent="0.2">
      <c r="A1275" s="63">
        <f>'דוח 132'!K1275</f>
        <v>19967</v>
      </c>
      <c r="B1275" s="63">
        <f>'דוח 132'!J1275</f>
        <v>3058</v>
      </c>
      <c r="C1275" s="63" t="str">
        <f>'דוח 132'!I1275</f>
        <v>צמוד מדד ללא מיועדות</v>
      </c>
      <c r="D1275" s="63">
        <f>'דוח 132'!H1275</f>
        <v>5.2016813427849602</v>
      </c>
      <c r="E1275" s="63">
        <f>'דוח 132'!G1275</f>
        <v>26.921341645866296</v>
      </c>
      <c r="F1275" s="63">
        <f>'דוח 132'!F1275</f>
        <v>26.850074373680698</v>
      </c>
      <c r="G1275" s="63">
        <f>'דוח 132'!E1275</f>
        <v>0</v>
      </c>
      <c r="H1275" s="63">
        <f>'דוח 132'!D1275</f>
        <v>0</v>
      </c>
      <c r="I1275" s="63">
        <f>'דוח 132'!C1275</f>
        <v>0</v>
      </c>
      <c r="J1275" s="63">
        <f>'דוח 132'!B1275</f>
        <v>0</v>
      </c>
      <c r="K1275" s="63">
        <f>'דוח 132'!A1275</f>
        <v>0</v>
      </c>
    </row>
    <row r="1276" spans="1:11" x14ac:dyDescent="0.2">
      <c r="A1276" s="63">
        <f>'דוח 132'!K1276</f>
        <v>15744</v>
      </c>
      <c r="B1276" s="63">
        <f>'דוח 132'!J1276</f>
        <v>3058</v>
      </c>
      <c r="C1276" s="63" t="str">
        <f>'דוח 132'!I1276</f>
        <v xml:space="preserve">סה"כ ממשלתי צמוד מדד כולל מיועדות </v>
      </c>
      <c r="D1276" s="63">
        <f>'דוח 132'!H1276</f>
        <v>9.4701187253905399</v>
      </c>
      <c r="E1276" s="63">
        <f>'דוח 132'!G1276</f>
        <v>6.7844117034874696</v>
      </c>
      <c r="F1276" s="63">
        <f>'דוח 132'!F1276</f>
        <v>6.8144063817265401</v>
      </c>
      <c r="G1276" s="63">
        <f>'דוח 132'!E1276</f>
        <v>0</v>
      </c>
      <c r="H1276" s="63">
        <f>'דוח 132'!D1276</f>
        <v>0</v>
      </c>
      <c r="I1276" s="63">
        <f>'דוח 132'!C1276</f>
        <v>0</v>
      </c>
      <c r="J1276" s="63">
        <f>'דוח 132'!B1276</f>
        <v>0</v>
      </c>
      <c r="K1276" s="63">
        <f>'דוח 132'!A1276</f>
        <v>0</v>
      </c>
    </row>
    <row r="1277" spans="1:11" x14ac:dyDescent="0.2">
      <c r="A1277" s="63">
        <f>'דוח 132'!K1277</f>
        <v>13462</v>
      </c>
      <c r="B1277" s="63">
        <f>'דוח 132'!J1277</f>
        <v>3058</v>
      </c>
      <c r="C1277" s="63" t="str">
        <f>'דוח 132'!I1277</f>
        <v xml:space="preserve">קונצרני סחיר צמוד מדד </v>
      </c>
      <c r="D1277" s="63">
        <f>'דוח 132'!H1277</f>
        <v>3.7446220726380295</v>
      </c>
      <c r="E1277" s="63">
        <f>'דוח 132'!G1277</f>
        <v>20.012534954086401</v>
      </c>
      <c r="F1277" s="63">
        <f>'דוח 132'!F1277</f>
        <v>19.911408482987099</v>
      </c>
      <c r="G1277" s="63">
        <f>'דוח 132'!E1277</f>
        <v>0</v>
      </c>
      <c r="H1277" s="63">
        <f>'דוח 132'!D1277</f>
        <v>0</v>
      </c>
      <c r="I1277" s="63">
        <f>'דוח 132'!C1277</f>
        <v>0</v>
      </c>
      <c r="J1277" s="63">
        <f>'דוח 132'!B1277</f>
        <v>0</v>
      </c>
      <c r="K1277" s="63">
        <f>'דוח 132'!A1277</f>
        <v>0</v>
      </c>
    </row>
    <row r="1278" spans="1:11" x14ac:dyDescent="0.2">
      <c r="A1278" s="63">
        <f>'דוח 132'!K1278</f>
        <v>15544</v>
      </c>
      <c r="B1278" s="63">
        <f>'דוח 132'!J1278</f>
        <v>3058</v>
      </c>
      <c r="C1278" s="63" t="str">
        <f>'דוח 132'!I1278</f>
        <v>הלוואה צמוד מדד</v>
      </c>
      <c r="D1278" s="63">
        <f>'דוח 132'!H1278</f>
        <v>0</v>
      </c>
      <c r="E1278" s="63">
        <f>'דוח 132'!G1278</f>
        <v>0</v>
      </c>
      <c r="F1278" s="63">
        <f>'דוח 132'!F1278</f>
        <v>0</v>
      </c>
      <c r="G1278" s="63">
        <f>'דוח 132'!E1278</f>
        <v>0</v>
      </c>
      <c r="H1278" s="63">
        <f>'דוח 132'!D1278</f>
        <v>0</v>
      </c>
      <c r="I1278" s="63">
        <f>'דוח 132'!C1278</f>
        <v>0</v>
      </c>
      <c r="J1278" s="63">
        <f>'דוח 132'!B1278</f>
        <v>0</v>
      </c>
      <c r="K1278" s="63">
        <f>'דוח 132'!A1278</f>
        <v>0</v>
      </c>
    </row>
    <row r="1279" spans="1:11" x14ac:dyDescent="0.2">
      <c r="A1279" s="63">
        <f>'דוח 132'!K1279</f>
        <v>12978</v>
      </c>
      <c r="B1279" s="63">
        <f>'דוח 132'!J1279</f>
        <v>3058</v>
      </c>
      <c r="C1279" s="63" t="str">
        <f>'דוח 132'!I1279</f>
        <v xml:space="preserve">פקדונות לא סחירים </v>
      </c>
      <c r="D1279" s="63">
        <f>'דוח 132'!H1279</f>
        <v>4.6000000000000005</v>
      </c>
      <c r="E1279" s="63">
        <f>'דוח 132'!G1279</f>
        <v>0.12439498829243301</v>
      </c>
      <c r="F1279" s="63">
        <f>'דוח 132'!F1279</f>
        <v>0.12425950896712601</v>
      </c>
      <c r="G1279" s="63">
        <f>'דוח 132'!E1279</f>
        <v>0</v>
      </c>
      <c r="H1279" s="63">
        <f>'דוח 132'!D1279</f>
        <v>0</v>
      </c>
      <c r="I1279" s="63">
        <f>'דוח 132'!C1279</f>
        <v>0</v>
      </c>
      <c r="J1279" s="63">
        <f>'דוח 132'!B1279</f>
        <v>0</v>
      </c>
      <c r="K1279" s="63">
        <f>'דוח 132'!A1279</f>
        <v>0</v>
      </c>
    </row>
    <row r="1280" spans="1:11" x14ac:dyDescent="0.2">
      <c r="A1280" s="63">
        <f>'דוח 132'!K1280</f>
        <v>17726</v>
      </c>
      <c r="B1280" s="63">
        <f>'דוח 132'!J1280</f>
        <v>3058</v>
      </c>
      <c r="C1280" s="63" t="str">
        <f>'דוח 132'!I1280</f>
        <v>לא צמוד כולל נזילות</v>
      </c>
      <c r="D1280" s="63">
        <f>'דוח 132'!H1280</f>
        <v>3.09168849858633</v>
      </c>
      <c r="E1280" s="63">
        <f>'דוח 132'!G1280</f>
        <v>26.938157393854201</v>
      </c>
      <c r="F1280" s="63">
        <f>'דוח 132'!F1280</f>
        <v>27.052484238108999</v>
      </c>
      <c r="G1280" s="63">
        <f>'דוח 132'!E1280</f>
        <v>0</v>
      </c>
      <c r="H1280" s="63">
        <f>'דוח 132'!D1280</f>
        <v>0</v>
      </c>
      <c r="I1280" s="63">
        <f>'דוח 132'!C1280</f>
        <v>0</v>
      </c>
      <c r="J1280" s="63">
        <f>'דוח 132'!B1280</f>
        <v>0</v>
      </c>
      <c r="K1280" s="63">
        <f>'דוח 132'!A1280</f>
        <v>0</v>
      </c>
    </row>
    <row r="1281" spans="1:11" x14ac:dyDescent="0.2">
      <c r="A1281" s="63">
        <f>'דוח 132'!K1281</f>
        <v>17727</v>
      </c>
      <c r="B1281" s="63">
        <f>'דוח 132'!J1281</f>
        <v>3058</v>
      </c>
      <c r="C1281" s="63" t="str">
        <f>'דוח 132'!I1281</f>
        <v>עו"ש ש"ח</v>
      </c>
      <c r="D1281" s="63">
        <f>'דוח 132'!H1281</f>
        <v>0</v>
      </c>
      <c r="E1281" s="63">
        <f>'דוח 132'!G1281</f>
        <v>6.2865169704783899</v>
      </c>
      <c r="F1281" s="63">
        <f>'דוח 132'!F1281</f>
        <v>6.4036764171730498</v>
      </c>
      <c r="G1281" s="63">
        <f>'דוח 132'!E1281</f>
        <v>0</v>
      </c>
      <c r="H1281" s="63">
        <f>'דוח 132'!D1281</f>
        <v>0</v>
      </c>
      <c r="I1281" s="63">
        <f>'דוח 132'!C1281</f>
        <v>0</v>
      </c>
      <c r="J1281" s="63">
        <f>'דוח 132'!B1281</f>
        <v>0</v>
      </c>
      <c r="K1281" s="63">
        <f>'דוח 132'!A1281</f>
        <v>0</v>
      </c>
    </row>
    <row r="1282" spans="1:11" x14ac:dyDescent="0.2">
      <c r="A1282" s="63">
        <f>'דוח 132'!K1282</f>
        <v>13592</v>
      </c>
      <c r="B1282" s="63">
        <f>'דוח 132'!J1282</f>
        <v>3058</v>
      </c>
      <c r="C1282" s="63" t="str">
        <f>'דוח 132'!I1282</f>
        <v xml:space="preserve">לא צמוד - לא כולל נזילות </v>
      </c>
      <c r="D1282" s="63">
        <f>'דוח 132'!H1282</f>
        <v>4.0504931375432092</v>
      </c>
      <c r="E1282" s="63">
        <f>'דוח 132'!G1282</f>
        <v>20.651640423375799</v>
      </c>
      <c r="F1282" s="63">
        <f>'דוח 132'!F1282</f>
        <v>20.648807820935897</v>
      </c>
      <c r="G1282" s="63">
        <f>'דוח 132'!E1282</f>
        <v>0</v>
      </c>
      <c r="H1282" s="63">
        <f>'דוח 132'!D1282</f>
        <v>0</v>
      </c>
      <c r="I1282" s="63">
        <f>'דוח 132'!C1282</f>
        <v>0</v>
      </c>
      <c r="J1282" s="63">
        <f>'דוח 132'!B1282</f>
        <v>0</v>
      </c>
      <c r="K1282" s="63">
        <f>'דוח 132'!A1282</f>
        <v>0</v>
      </c>
    </row>
    <row r="1283" spans="1:11" x14ac:dyDescent="0.2">
      <c r="A1283" s="63">
        <f>'דוח 132'!K1283</f>
        <v>11566</v>
      </c>
      <c r="B1283" s="63">
        <f>'דוח 132'!J1283</f>
        <v>3058</v>
      </c>
      <c r="C1283" s="63" t="str">
        <f>'דוח 132'!I1283</f>
        <v>מק"מ</v>
      </c>
      <c r="D1283" s="63">
        <f>'דוח 132'!H1283</f>
        <v>0.55124458702032397</v>
      </c>
      <c r="E1283" s="63">
        <f>'דוח 132'!G1283</f>
        <v>4.8161841376929795</v>
      </c>
      <c r="F1283" s="63">
        <f>'דוח 132'!F1283</f>
        <v>4.7948393721816291</v>
      </c>
      <c r="G1283" s="63">
        <f>'דוח 132'!E1283</f>
        <v>0</v>
      </c>
      <c r="H1283" s="63">
        <f>'דוח 132'!D1283</f>
        <v>0</v>
      </c>
      <c r="I1283" s="63">
        <f>'דוח 132'!C1283</f>
        <v>0</v>
      </c>
      <c r="J1283" s="63">
        <f>'דוח 132'!B1283</f>
        <v>0</v>
      </c>
      <c r="K1283" s="63">
        <f>'דוח 132'!A1283</f>
        <v>0</v>
      </c>
    </row>
    <row r="1284" spans="1:11" x14ac:dyDescent="0.2">
      <c r="A1284" s="63">
        <f>'דוח 132'!K1284</f>
        <v>13419</v>
      </c>
      <c r="B1284" s="63">
        <f>'דוח 132'!J1284</f>
        <v>3058</v>
      </c>
      <c r="C1284" s="63" t="str">
        <f>'דוח 132'!I1284</f>
        <v>ממשלתי  לא צמוד (שחר)</v>
      </c>
      <c r="D1284" s="63">
        <f>'דוח 132'!H1284</f>
        <v>5.5736394136779399</v>
      </c>
      <c r="E1284" s="63">
        <f>'דוח 132'!G1284</f>
        <v>10.605300221905999</v>
      </c>
      <c r="F1284" s="63">
        <f>'דוח 132'!F1284</f>
        <v>10.665983912317598</v>
      </c>
      <c r="G1284" s="63">
        <f>'דוח 132'!E1284</f>
        <v>0</v>
      </c>
      <c r="H1284" s="63">
        <f>'דוח 132'!D1284</f>
        <v>0</v>
      </c>
      <c r="I1284" s="63">
        <f>'דוח 132'!C1284</f>
        <v>0</v>
      </c>
      <c r="J1284" s="63">
        <f>'דוח 132'!B1284</f>
        <v>0</v>
      </c>
      <c r="K1284" s="63">
        <f>'דוח 132'!A1284</f>
        <v>0</v>
      </c>
    </row>
    <row r="1285" spans="1:11" x14ac:dyDescent="0.2">
      <c r="A1285" s="63">
        <f>'דוח 132'!K1285</f>
        <v>11568</v>
      </c>
      <c r="B1285" s="63">
        <f>'דוח 132'!J1285</f>
        <v>3058</v>
      </c>
      <c r="C1285" s="63" t="str">
        <f>'דוח 132'!I1285</f>
        <v>אג"ח ממשלתי לא צמוד ריבית משתנה-"גילון"</v>
      </c>
      <c r="D1285" s="63">
        <f>'דוח 132'!H1285</f>
        <v>0</v>
      </c>
      <c r="E1285" s="63">
        <f>'דוח 132'!G1285</f>
        <v>0</v>
      </c>
      <c r="F1285" s="63">
        <f>'דוח 132'!F1285</f>
        <v>0</v>
      </c>
      <c r="G1285" s="63">
        <f>'דוח 132'!E1285</f>
        <v>0</v>
      </c>
      <c r="H1285" s="63">
        <f>'דוח 132'!D1285</f>
        <v>0</v>
      </c>
      <c r="I1285" s="63">
        <f>'דוח 132'!C1285</f>
        <v>0</v>
      </c>
      <c r="J1285" s="63">
        <f>'דוח 132'!B1285</f>
        <v>0</v>
      </c>
      <c r="K1285" s="63">
        <f>'דוח 132'!A1285</f>
        <v>0</v>
      </c>
    </row>
    <row r="1286" spans="1:11" x14ac:dyDescent="0.2">
      <c r="A1286" s="63">
        <f>'דוח 132'!K1286</f>
        <v>12479</v>
      </c>
      <c r="B1286" s="63">
        <f>'דוח 132'!J1286</f>
        <v>3058</v>
      </c>
      <c r="C1286" s="63" t="str">
        <f>'דוח 132'!I1286</f>
        <v>קונצרני ריבית קבועה</v>
      </c>
      <c r="D1286" s="63">
        <f>'דוח 132'!H1286</f>
        <v>4.1559960539644401</v>
      </c>
      <c r="E1286" s="63">
        <f>'דוח 132'!G1286</f>
        <v>5.1243888898929297</v>
      </c>
      <c r="F1286" s="63">
        <f>'דוח 132'!F1286</f>
        <v>5.0825072242668199</v>
      </c>
      <c r="G1286" s="63">
        <f>'דוח 132'!E1286</f>
        <v>0</v>
      </c>
      <c r="H1286" s="63">
        <f>'דוח 132'!D1286</f>
        <v>0</v>
      </c>
      <c r="I1286" s="63">
        <f>'דוח 132'!C1286</f>
        <v>0</v>
      </c>
      <c r="J1286" s="63">
        <f>'דוח 132'!B1286</f>
        <v>0</v>
      </c>
      <c r="K1286" s="63">
        <f>'דוח 132'!A1286</f>
        <v>0</v>
      </c>
    </row>
    <row r="1287" spans="1:11" x14ac:dyDescent="0.2">
      <c r="A1287" s="63">
        <f>'דוח 132'!K1287</f>
        <v>12480</v>
      </c>
      <c r="B1287" s="63">
        <f>'דוח 132'!J1287</f>
        <v>3058</v>
      </c>
      <c r="C1287" s="63" t="str">
        <f>'דוח 132'!I1287</f>
        <v>קונצרני ריבית משתנה</v>
      </c>
      <c r="D1287" s="63">
        <f>'דוח 132'!H1287</f>
        <v>4.9908014730655994</v>
      </c>
      <c r="E1287" s="63">
        <f>'דוח 132'!G1287</f>
        <v>8.5046949158447405E-2</v>
      </c>
      <c r="F1287" s="63">
        <f>'דוח 132'!F1287</f>
        <v>8.4855477069333593E-2</v>
      </c>
      <c r="G1287" s="63">
        <f>'דוח 132'!E1287</f>
        <v>0</v>
      </c>
      <c r="H1287" s="63">
        <f>'דוח 132'!D1287</f>
        <v>0</v>
      </c>
      <c r="I1287" s="63">
        <f>'דוח 132'!C1287</f>
        <v>0</v>
      </c>
      <c r="J1287" s="63">
        <f>'דוח 132'!B1287</f>
        <v>0</v>
      </c>
      <c r="K1287" s="63">
        <f>'דוח 132'!A1287</f>
        <v>0</v>
      </c>
    </row>
    <row r="1288" spans="1:11" x14ac:dyDescent="0.2">
      <c r="A1288" s="63">
        <f>'דוח 132'!K1288</f>
        <v>11578</v>
      </c>
      <c r="B1288" s="63">
        <f>'דוח 132'!J1288</f>
        <v>3058</v>
      </c>
      <c r="C1288" s="63" t="str">
        <f>'דוח 132'!I1288</f>
        <v>אג"ח לא צמוד לא סחיר (ללא עמיתים)</v>
      </c>
      <c r="D1288" s="63">
        <f>'דוח 132'!H1288</f>
        <v>0</v>
      </c>
      <c r="E1288" s="63">
        <f>'דוח 132'!G1288</f>
        <v>0</v>
      </c>
      <c r="F1288" s="63">
        <f>'דוח 132'!F1288</f>
        <v>0</v>
      </c>
      <c r="G1288" s="63">
        <f>'דוח 132'!E1288</f>
        <v>0</v>
      </c>
      <c r="H1288" s="63">
        <f>'דוח 132'!D1288</f>
        <v>0</v>
      </c>
      <c r="I1288" s="63">
        <f>'דוח 132'!C1288</f>
        <v>0</v>
      </c>
      <c r="J1288" s="63">
        <f>'דוח 132'!B1288</f>
        <v>0</v>
      </c>
      <c r="K1288" s="63">
        <f>'דוח 132'!A1288</f>
        <v>0</v>
      </c>
    </row>
    <row r="1289" spans="1:11" x14ac:dyDescent="0.2">
      <c r="A1289" s="63">
        <f>'דוח 132'!K1289</f>
        <v>12497</v>
      </c>
      <c r="B1289" s="63">
        <f>'דוח 132'!J1289</f>
        <v>3058</v>
      </c>
      <c r="C1289" s="63" t="str">
        <f>'דוח 132'!I1289</f>
        <v>קונצרני לא סחיר ריבית משתנה (נע"מים)</v>
      </c>
      <c r="D1289" s="63">
        <f>'דוח 132'!H1289</f>
        <v>0</v>
      </c>
      <c r="E1289" s="63">
        <f>'דוח 132'!G1289</f>
        <v>0</v>
      </c>
      <c r="F1289" s="63">
        <f>'דוח 132'!F1289</f>
        <v>0</v>
      </c>
      <c r="G1289" s="63">
        <f>'דוח 132'!E1289</f>
        <v>0</v>
      </c>
      <c r="H1289" s="63">
        <f>'דוח 132'!D1289</f>
        <v>0</v>
      </c>
      <c r="I1289" s="63">
        <f>'דוח 132'!C1289</f>
        <v>0</v>
      </c>
      <c r="J1289" s="63">
        <f>'דוח 132'!B1289</f>
        <v>0</v>
      </c>
      <c r="K1289" s="63">
        <f>'דוח 132'!A1289</f>
        <v>0</v>
      </c>
    </row>
    <row r="1290" spans="1:11" x14ac:dyDescent="0.2">
      <c r="A1290" s="63">
        <f>'דוח 132'!K1290</f>
        <v>15546</v>
      </c>
      <c r="B1290" s="63">
        <f>'דוח 132'!J1290</f>
        <v>3058</v>
      </c>
      <c r="C1290" s="63" t="str">
        <f>'דוח 132'!I1290</f>
        <v>הלוואה לא צמוד</v>
      </c>
      <c r="D1290" s="63">
        <f>'דוח 132'!H1290</f>
        <v>0</v>
      </c>
      <c r="E1290" s="63">
        <f>'דוח 132'!G1290</f>
        <v>0</v>
      </c>
      <c r="F1290" s="63">
        <f>'דוח 132'!F1290</f>
        <v>0</v>
      </c>
      <c r="G1290" s="63">
        <f>'דוח 132'!E1290</f>
        <v>0</v>
      </c>
      <c r="H1290" s="63">
        <f>'דוח 132'!D1290</f>
        <v>0</v>
      </c>
      <c r="I1290" s="63">
        <f>'דוח 132'!C1290</f>
        <v>0</v>
      </c>
      <c r="J1290" s="63">
        <f>'דוח 132'!B1290</f>
        <v>0</v>
      </c>
      <c r="K1290" s="63">
        <f>'דוח 132'!A1290</f>
        <v>0</v>
      </c>
    </row>
    <row r="1291" spans="1:11" x14ac:dyDescent="0.2">
      <c r="A1291" s="63">
        <f>'דוח 132'!K1291</f>
        <v>12481</v>
      </c>
      <c r="B1291" s="63">
        <f>'דוח 132'!J1291</f>
        <v>3058</v>
      </c>
      <c r="C1291" s="63" t="str">
        <f>'דוח 132'!I1291</f>
        <v>הלוואות לעמיתים.</v>
      </c>
      <c r="D1291" s="63">
        <f>'דוח 132'!H1291</f>
        <v>0</v>
      </c>
      <c r="E1291" s="63">
        <f>'דוח 132'!G1291</f>
        <v>2.0720224725409603E-2</v>
      </c>
      <c r="F1291" s="63">
        <f>'דוח 132'!F1291</f>
        <v>2.0621835100493601E-2</v>
      </c>
      <c r="G1291" s="63">
        <f>'דוח 132'!E1291</f>
        <v>0</v>
      </c>
      <c r="H1291" s="63">
        <f>'דוח 132'!D1291</f>
        <v>0</v>
      </c>
      <c r="I1291" s="63">
        <f>'דוח 132'!C1291</f>
        <v>0</v>
      </c>
      <c r="J1291" s="63">
        <f>'דוח 132'!B1291</f>
        <v>0</v>
      </c>
      <c r="K1291" s="63">
        <f>'דוח 132'!A1291</f>
        <v>0</v>
      </c>
    </row>
    <row r="1292" spans="1:11" x14ac:dyDescent="0.2">
      <c r="A1292" s="63">
        <f>'דוח 132'!K1292</f>
        <v>13594</v>
      </c>
      <c r="B1292" s="63">
        <f>'דוח 132'!J1292</f>
        <v>3058</v>
      </c>
      <c r="C1292" s="63" t="str">
        <f>'דוח 132'!I1292</f>
        <v>מט"ח וצמוד מט"ח</v>
      </c>
      <c r="D1292" s="63">
        <f>'דוח 132'!H1292</f>
        <v>2.7961027923419901</v>
      </c>
      <c r="E1292" s="63">
        <f>'דוח 132'!G1292</f>
        <v>9.498372369547651</v>
      </c>
      <c r="F1292" s="63">
        <f>'דוח 132'!F1292</f>
        <v>9.4126311772221296</v>
      </c>
      <c r="G1292" s="63">
        <f>'דוח 132'!E1292</f>
        <v>0</v>
      </c>
      <c r="H1292" s="63">
        <f>'דוח 132'!D1292</f>
        <v>0</v>
      </c>
      <c r="I1292" s="63">
        <f>'דוח 132'!C1292</f>
        <v>0</v>
      </c>
      <c r="J1292" s="63">
        <f>'דוח 132'!B1292</f>
        <v>0</v>
      </c>
      <c r="K1292" s="63">
        <f>'דוח 132'!A1292</f>
        <v>0</v>
      </c>
    </row>
    <row r="1293" spans="1:11" x14ac:dyDescent="0.2">
      <c r="A1293" s="63">
        <f>'דוח 132'!K1293</f>
        <v>15609</v>
      </c>
      <c r="B1293" s="63">
        <f>'דוח 132'!J1293</f>
        <v>3058</v>
      </c>
      <c r="C1293" s="63" t="str">
        <f>'דוח 132'!I1293</f>
        <v>אג"ח ממשלתי צמוד מט"ח סחיר (1022)</v>
      </c>
      <c r="D1293" s="63">
        <f>'דוח 132'!H1293</f>
        <v>0.45809893411957403</v>
      </c>
      <c r="E1293" s="63">
        <f>'דוח 132'!G1293</f>
        <v>1.13072750394224</v>
      </c>
      <c r="F1293" s="63">
        <f>'דוח 132'!F1293</f>
        <v>1.1202817857432099</v>
      </c>
      <c r="G1293" s="63">
        <f>'דוח 132'!E1293</f>
        <v>0</v>
      </c>
      <c r="H1293" s="63">
        <f>'דוח 132'!D1293</f>
        <v>0</v>
      </c>
      <c r="I1293" s="63">
        <f>'דוח 132'!C1293</f>
        <v>0</v>
      </c>
      <c r="J1293" s="63">
        <f>'דוח 132'!B1293</f>
        <v>0</v>
      </c>
      <c r="K1293" s="63">
        <f>'דוח 132'!A1293</f>
        <v>0</v>
      </c>
    </row>
    <row r="1294" spans="1:11" x14ac:dyDescent="0.2">
      <c r="A1294" s="63">
        <f>'דוח 132'!K1294</f>
        <v>11524</v>
      </c>
      <c r="B1294" s="63">
        <f>'דוח 132'!J1294</f>
        <v>3058</v>
      </c>
      <c r="C1294" s="63" t="str">
        <f>'דוח 132'!I1294</f>
        <v xml:space="preserve"> אג"ח קונצרני בחו"ל </v>
      </c>
      <c r="D1294" s="63">
        <f>'דוח 132'!H1294</f>
        <v>3.1725297055801103</v>
      </c>
      <c r="E1294" s="63">
        <f>'דוח 132'!G1294</f>
        <v>7.8796454333075401</v>
      </c>
      <c r="F1294" s="63">
        <f>'דוח 132'!F1294</f>
        <v>7.8053902312699801</v>
      </c>
      <c r="G1294" s="63">
        <f>'דוח 132'!E1294</f>
        <v>0</v>
      </c>
      <c r="H1294" s="63">
        <f>'דוח 132'!D1294</f>
        <v>0</v>
      </c>
      <c r="I1294" s="63">
        <f>'דוח 132'!C1294</f>
        <v>0</v>
      </c>
      <c r="J1294" s="63">
        <f>'דוח 132'!B1294</f>
        <v>0</v>
      </c>
      <c r="K1294" s="63">
        <f>'דוח 132'!A1294</f>
        <v>0</v>
      </c>
    </row>
    <row r="1295" spans="1:11" x14ac:dyDescent="0.2">
      <c r="A1295" s="63">
        <f>'דוח 132'!K1295</f>
        <v>15745</v>
      </c>
      <c r="B1295" s="63">
        <f>'דוח 132'!J1295</f>
        <v>3058</v>
      </c>
      <c r="C1295" s="63" t="str">
        <f>'דוח 132'!I1295</f>
        <v>סה"כ קונצרני צמוד מט"ח</v>
      </c>
      <c r="D1295" s="63">
        <f>'דוח 132'!H1295</f>
        <v>4.3198903542998899</v>
      </c>
      <c r="E1295" s="63">
        <f>'דוח 132'!G1295</f>
        <v>0.240606789761872</v>
      </c>
      <c r="F1295" s="63">
        <f>'דוח 132'!F1295</f>
        <v>0.24136076800348799</v>
      </c>
      <c r="G1295" s="63">
        <f>'דוח 132'!E1295</f>
        <v>0</v>
      </c>
      <c r="H1295" s="63">
        <f>'דוח 132'!D1295</f>
        <v>0</v>
      </c>
      <c r="I1295" s="63">
        <f>'דוח 132'!C1295</f>
        <v>0</v>
      </c>
      <c r="J1295" s="63">
        <f>'דוח 132'!B1295</f>
        <v>0</v>
      </c>
      <c r="K1295" s="63">
        <f>'דוח 132'!A1295</f>
        <v>0</v>
      </c>
    </row>
    <row r="1296" spans="1:11" x14ac:dyDescent="0.2">
      <c r="A1296" s="63">
        <f>'דוח 132'!K1296</f>
        <v>15545</v>
      </c>
      <c r="B1296" s="63">
        <f>'דוח 132'!J1296</f>
        <v>3058</v>
      </c>
      <c r="C1296" s="63" t="str">
        <f>'דוח 132'!I1296</f>
        <v>הלוואה צמוד מט"ח</v>
      </c>
      <c r="D1296" s="63">
        <f>'דוח 132'!H1296</f>
        <v>0</v>
      </c>
      <c r="E1296" s="63">
        <f>'דוח 132'!G1296</f>
        <v>0</v>
      </c>
      <c r="F1296" s="63">
        <f>'דוח 132'!F1296</f>
        <v>0</v>
      </c>
      <c r="G1296" s="63">
        <f>'דוח 132'!E1296</f>
        <v>0</v>
      </c>
      <c r="H1296" s="63">
        <f>'דוח 132'!D1296</f>
        <v>0</v>
      </c>
      <c r="I1296" s="63">
        <f>'דוח 132'!C1296</f>
        <v>0</v>
      </c>
      <c r="J1296" s="63">
        <f>'דוח 132'!B1296</f>
        <v>0</v>
      </c>
      <c r="K1296" s="63">
        <f>'דוח 132'!A1296</f>
        <v>0</v>
      </c>
    </row>
    <row r="1297" spans="1:11" x14ac:dyDescent="0.2">
      <c r="A1297" s="63">
        <f>'דוח 132'!K1297</f>
        <v>13595</v>
      </c>
      <c r="B1297" s="63">
        <f>'דוח 132'!J1297</f>
        <v>3058</v>
      </c>
      <c r="C1297" s="63" t="str">
        <f>'דוח 132'!I1297</f>
        <v>סה"כ מניות והמירים</v>
      </c>
      <c r="D1297" s="63">
        <f>'דוח 132'!H1297</f>
        <v>0</v>
      </c>
      <c r="E1297" s="63">
        <f>'דוח 132'!G1297</f>
        <v>36.6421285907319</v>
      </c>
      <c r="F1297" s="63">
        <f>'דוח 132'!F1297</f>
        <v>36.684810210988203</v>
      </c>
      <c r="G1297" s="63">
        <f>'דוח 132'!E1297</f>
        <v>0</v>
      </c>
      <c r="H1297" s="63">
        <f>'דוח 132'!D1297</f>
        <v>0</v>
      </c>
      <c r="I1297" s="63">
        <f>'דוח 132'!C1297</f>
        <v>0</v>
      </c>
      <c r="J1297" s="63">
        <f>'דוח 132'!B1297</f>
        <v>0</v>
      </c>
      <c r="K1297" s="63">
        <f>'דוח 132'!A1297</f>
        <v>0</v>
      </c>
    </row>
    <row r="1298" spans="1:11" x14ac:dyDescent="0.2">
      <c r="A1298" s="63">
        <f>'דוח 132'!K1298</f>
        <v>15610</v>
      </c>
      <c r="B1298" s="63">
        <f>'דוח 132'!J1298</f>
        <v>3058</v>
      </c>
      <c r="C1298" s="63" t="str">
        <f>'דוח 132'!I1298</f>
        <v>נגזרים מתוך מניות והמירים</v>
      </c>
      <c r="D1298" s="63">
        <f>'דוח 132'!H1298</f>
        <v>0</v>
      </c>
      <c r="E1298" s="63">
        <f>'דוח 132'!G1298</f>
        <v>0</v>
      </c>
      <c r="F1298" s="63">
        <f>'דוח 132'!F1298</f>
        <v>0</v>
      </c>
      <c r="G1298" s="63">
        <f>'דוח 132'!E1298</f>
        <v>0</v>
      </c>
      <c r="H1298" s="63">
        <f>'דוח 132'!D1298</f>
        <v>0</v>
      </c>
      <c r="I1298" s="63">
        <f>'דוח 132'!C1298</f>
        <v>0</v>
      </c>
      <c r="J1298" s="63">
        <f>'דוח 132'!B1298</f>
        <v>0</v>
      </c>
      <c r="K1298" s="63">
        <f>'דוח 132'!A1298</f>
        <v>0</v>
      </c>
    </row>
    <row r="1299" spans="1:11" x14ac:dyDescent="0.2">
      <c r="A1299" s="63">
        <f>'דוח 132'!K1299</f>
        <v>15611</v>
      </c>
      <c r="B1299" s="63">
        <f>'דוח 132'!J1299</f>
        <v>3058</v>
      </c>
      <c r="C1299" s="63" t="str">
        <f>'דוח 132'!I1299</f>
        <v>מניות והמירים בארץ</v>
      </c>
      <c r="D1299" s="63">
        <f>'דוח 132'!H1299</f>
        <v>0</v>
      </c>
      <c r="E1299" s="63">
        <f>'דוח 132'!G1299</f>
        <v>14.760304979829101</v>
      </c>
      <c r="F1299" s="63">
        <f>'דוח 132'!F1299</f>
        <v>14.787508957508299</v>
      </c>
      <c r="G1299" s="63">
        <f>'דוח 132'!E1299</f>
        <v>0</v>
      </c>
      <c r="H1299" s="63">
        <f>'דוח 132'!D1299</f>
        <v>0</v>
      </c>
      <c r="I1299" s="63">
        <f>'דוח 132'!C1299</f>
        <v>0</v>
      </c>
      <c r="J1299" s="63">
        <f>'דוח 132'!B1299</f>
        <v>0</v>
      </c>
      <c r="K1299" s="63">
        <f>'דוח 132'!A1299</f>
        <v>0</v>
      </c>
    </row>
    <row r="1300" spans="1:11" x14ac:dyDescent="0.2">
      <c r="A1300" s="63">
        <f>'דוח 132'!K1300</f>
        <v>15608</v>
      </c>
      <c r="B1300" s="63">
        <f>'דוח 132'!J1300</f>
        <v>3058</v>
      </c>
      <c r="C1300" s="63" t="str">
        <f>'דוח 132'!I1300</f>
        <v>מניות חו"ל</v>
      </c>
      <c r="D1300" s="63">
        <f>'דוח 132'!H1300</f>
        <v>0</v>
      </c>
      <c r="E1300" s="63">
        <f>'דוח 132'!G1300</f>
        <v>21.881823610902799</v>
      </c>
      <c r="F1300" s="63">
        <f>'דוח 132'!F1300</f>
        <v>21.897301253479899</v>
      </c>
      <c r="G1300" s="63">
        <f>'דוח 132'!E1300</f>
        <v>0</v>
      </c>
      <c r="H1300" s="63">
        <f>'דוח 132'!D1300</f>
        <v>0</v>
      </c>
      <c r="I1300" s="63">
        <f>'דוח 132'!C1300</f>
        <v>0</v>
      </c>
      <c r="J1300" s="63">
        <f>'דוח 132'!B1300</f>
        <v>0</v>
      </c>
      <c r="K1300" s="63">
        <f>'דוח 132'!A1300</f>
        <v>0</v>
      </c>
    </row>
    <row r="1301" spans="1:11" x14ac:dyDescent="0.2">
      <c r="A1301" s="63">
        <f>'דוח 132'!K1301</f>
        <v>15584</v>
      </c>
      <c r="B1301" s="63">
        <f>'דוח 132'!J1301</f>
        <v>3058</v>
      </c>
      <c r="C1301" s="63" t="str">
        <f>'דוח 132'!I1301</f>
        <v>נכסים אלטרנטיביים</v>
      </c>
      <c r="D1301" s="63">
        <f>'דוח 132'!H1301</f>
        <v>0</v>
      </c>
      <c r="E1301" s="63">
        <f>'דוח 132'!G1301</f>
        <v>0</v>
      </c>
      <c r="F1301" s="63">
        <f>'דוח 132'!F1301</f>
        <v>0</v>
      </c>
      <c r="G1301" s="63">
        <f>'דוח 132'!E1301</f>
        <v>0</v>
      </c>
      <c r="H1301" s="63">
        <f>'דוח 132'!D1301</f>
        <v>0</v>
      </c>
      <c r="I1301" s="63">
        <f>'דוח 132'!C1301</f>
        <v>0</v>
      </c>
      <c r="J1301" s="63">
        <f>'דוח 132'!B1301</f>
        <v>0</v>
      </c>
      <c r="K1301" s="63">
        <f>'דוח 132'!A1301</f>
        <v>0</v>
      </c>
    </row>
    <row r="1302" spans="1:11" x14ac:dyDescent="0.2">
      <c r="A1302" s="63">
        <f>'דוח 132'!K1302</f>
        <v>17728</v>
      </c>
      <c r="B1302" s="63">
        <f>'דוח 132'!J1302</f>
        <v>3058</v>
      </c>
      <c r="C1302" s="63" t="str">
        <f>'דוח 132'!I1302</f>
        <v>נכסי נדל"ן</v>
      </c>
      <c r="D1302" s="63">
        <f>'דוח 132'!H1302</f>
        <v>0</v>
      </c>
      <c r="E1302" s="63">
        <f>'דוח 132'!G1302</f>
        <v>0</v>
      </c>
      <c r="F1302" s="63">
        <f>'דוח 132'!F1302</f>
        <v>0</v>
      </c>
      <c r="G1302" s="63">
        <f>'דוח 132'!E1302</f>
        <v>0</v>
      </c>
      <c r="H1302" s="63">
        <f>'דוח 132'!D1302</f>
        <v>0</v>
      </c>
      <c r="I1302" s="63">
        <f>'דוח 132'!C1302</f>
        <v>0</v>
      </c>
      <c r="J1302" s="63">
        <f>'דוח 132'!B1302</f>
        <v>0</v>
      </c>
      <c r="K1302" s="63">
        <f>'דוח 132'!A1302</f>
        <v>0</v>
      </c>
    </row>
    <row r="1303" spans="1:11" x14ac:dyDescent="0.2">
      <c r="A1303" s="63">
        <f>'דוח 132'!K1303</f>
        <v>15624</v>
      </c>
      <c r="B1303" s="63">
        <f>'דוח 132'!J1303</f>
        <v>3058</v>
      </c>
      <c r="C1303" s="63" t="str">
        <f>'דוח 132'!I1303</f>
        <v>נגזרים מתוך חשיפת מט"ח</v>
      </c>
      <c r="D1303" s="63">
        <f>'דוח 132'!H1303</f>
        <v>0</v>
      </c>
      <c r="E1303" s="63">
        <f>'דוח 132'!G1303</f>
        <v>-9.5109217102058192</v>
      </c>
      <c r="F1303" s="63">
        <f>'דוח 132'!F1303</f>
        <v>-9.4072103048812696</v>
      </c>
      <c r="G1303" s="63">
        <f>'דוח 132'!E1303</f>
        <v>0</v>
      </c>
      <c r="H1303" s="63">
        <f>'דוח 132'!D1303</f>
        <v>0</v>
      </c>
      <c r="I1303" s="63">
        <f>'דוח 132'!C1303</f>
        <v>0</v>
      </c>
      <c r="J1303" s="63">
        <f>'דוח 132'!B1303</f>
        <v>0</v>
      </c>
      <c r="K1303" s="63">
        <f>'דוח 132'!A1303</f>
        <v>0</v>
      </c>
    </row>
    <row r="1304" spans="1:11" x14ac:dyDescent="0.2">
      <c r="A1304" s="63">
        <f>'דוח 132'!K1304</f>
        <v>15644</v>
      </c>
      <c r="B1304" s="63">
        <f>'דוח 132'!J1304</f>
        <v>3058</v>
      </c>
      <c r="C1304" s="63" t="str">
        <f>'דוח 132'!I1304</f>
        <v>סה"כ נזילות</v>
      </c>
      <c r="D1304" s="63">
        <f>'דוח 132'!H1304</f>
        <v>0</v>
      </c>
      <c r="E1304" s="63">
        <f>'דוח 132'!G1304</f>
        <v>6.5339096130143899</v>
      </c>
      <c r="F1304" s="63">
        <f>'דוח 132'!F1304</f>
        <v>6.6492748093785004</v>
      </c>
      <c r="G1304" s="63">
        <f>'דוח 132'!E1304</f>
        <v>0</v>
      </c>
      <c r="H1304" s="63">
        <f>'דוח 132'!D1304</f>
        <v>0</v>
      </c>
      <c r="I1304" s="63">
        <f>'דוח 132'!C1304</f>
        <v>0</v>
      </c>
      <c r="J1304" s="63">
        <f>'דוח 132'!B1304</f>
        <v>0</v>
      </c>
      <c r="K1304" s="63">
        <f>'דוח 132'!A1304</f>
        <v>0</v>
      </c>
    </row>
    <row r="1305" spans="1:11" x14ac:dyDescent="0.2">
      <c r="A1305" s="63">
        <f>'דוח 132'!K1305</f>
        <v>15704</v>
      </c>
      <c r="B1305" s="63">
        <f>'דוח 132'!J1305</f>
        <v>3058</v>
      </c>
      <c r="C1305" s="63" t="str">
        <f>'דוח 132'!I1305</f>
        <v xml:space="preserve">סה"כ קונצרני והלוואות </v>
      </c>
      <c r="D1305" s="63">
        <f>'דוח 132'!H1305</f>
        <v>3.6803211813905401</v>
      </c>
      <c r="E1305" s="63">
        <f>'דוח 132'!G1305</f>
        <v>33.3422230162072</v>
      </c>
      <c r="F1305" s="63">
        <f>'דוח 132'!F1305</f>
        <v>33.125522183596694</v>
      </c>
      <c r="G1305" s="63">
        <f>'דוח 132'!E1305</f>
        <v>0</v>
      </c>
      <c r="H1305" s="63">
        <f>'דוח 132'!D1305</f>
        <v>0</v>
      </c>
      <c r="I1305" s="63">
        <f>'דוח 132'!C1305</f>
        <v>0</v>
      </c>
      <c r="J1305" s="63">
        <f>'דוח 132'!B1305</f>
        <v>0</v>
      </c>
      <c r="K1305" s="63">
        <f>'דוח 132'!A1305</f>
        <v>0</v>
      </c>
    </row>
    <row r="1306" spans="1:11" x14ac:dyDescent="0.2">
      <c r="A1306" s="63">
        <f>'דוח 132'!K1306</f>
        <v>15749</v>
      </c>
      <c r="B1306" s="63">
        <f>'דוח 132'!J1306</f>
        <v>3058</v>
      </c>
      <c r="C1306" s="63" t="str">
        <f>'דוח 132'!I1306</f>
        <v>סה"כ לא סחירים</v>
      </c>
      <c r="D1306" s="63">
        <f>'דוח 132'!H1306</f>
        <v>3.9452542694662096</v>
      </c>
      <c r="E1306" s="63">
        <f>'דוח 132'!G1306</f>
        <v>0.145115213017842</v>
      </c>
      <c r="F1306" s="63">
        <f>'דוח 132'!F1306</f>
        <v>0.14488134406761902</v>
      </c>
      <c r="G1306" s="63">
        <f>'דוח 132'!E1306</f>
        <v>0</v>
      </c>
      <c r="H1306" s="63">
        <f>'דוח 132'!D1306</f>
        <v>0</v>
      </c>
      <c r="I1306" s="63">
        <f>'דוח 132'!C1306</f>
        <v>0</v>
      </c>
      <c r="J1306" s="63">
        <f>'דוח 132'!B1306</f>
        <v>0</v>
      </c>
      <c r="K1306" s="63">
        <f>'דוח 132'!A1306</f>
        <v>0</v>
      </c>
    </row>
    <row r="1307" spans="1:11" x14ac:dyDescent="0.2">
      <c r="A1307" s="63">
        <f>'דוח 132'!K1307</f>
        <v>11258</v>
      </c>
      <c r="B1307" s="63">
        <f>'דוח 132'!J1307</f>
        <v>3058</v>
      </c>
      <c r="C1307" s="63" t="str">
        <f>'דוח 132'!I1307</f>
        <v>כל נכסי הקופה</v>
      </c>
      <c r="D1307" s="63">
        <f>'דוח 132'!H1307</f>
        <v>2.49622069617029</v>
      </c>
      <c r="E1307" s="63">
        <f>'דוח 132'!G1307</f>
        <v>100</v>
      </c>
      <c r="F1307" s="63">
        <f>'דוח 132'!F1307</f>
        <v>100</v>
      </c>
      <c r="G1307" s="63">
        <f>'דוח 132'!E1307</f>
        <v>0</v>
      </c>
      <c r="H1307" s="63">
        <f>'דוח 132'!D1307</f>
        <v>0</v>
      </c>
      <c r="I1307" s="63">
        <f>'דוח 132'!C1307</f>
        <v>0</v>
      </c>
      <c r="J1307" s="63">
        <f>'דוח 132'!B1307</f>
        <v>0</v>
      </c>
      <c r="K1307" s="63">
        <f>'דוח 132'!A1307</f>
        <v>0</v>
      </c>
    </row>
    <row r="1308" spans="1:11" x14ac:dyDescent="0.2">
      <c r="A1308" s="63">
        <f>'דוח 132'!K1308</f>
        <v>15705</v>
      </c>
      <c r="B1308" s="63">
        <f>'דוח 132'!J1308</f>
        <v>3058</v>
      </c>
      <c r="C1308" s="63" t="str">
        <f>'דוח 132'!I1308</f>
        <v>סה"כ ממשלתי</v>
      </c>
      <c r="D1308" s="63">
        <f>'דוח 132'!H1308</f>
        <v>5.4342866237347005</v>
      </c>
      <c r="E1308" s="63">
        <f>'דוח 132'!G1308</f>
        <v>23.336623567028699</v>
      </c>
      <c r="F1308" s="63">
        <f>'דוח 132'!F1308</f>
        <v>23.395511451969</v>
      </c>
      <c r="G1308" s="63">
        <f>'דוח 132'!E1308</f>
        <v>0</v>
      </c>
      <c r="H1308" s="63">
        <f>'דוח 132'!D1308</f>
        <v>0</v>
      </c>
      <c r="I1308" s="63">
        <f>'דוח 132'!C1308</f>
        <v>0</v>
      </c>
      <c r="J1308" s="63">
        <f>'דוח 132'!B1308</f>
        <v>0</v>
      </c>
      <c r="K1308" s="63">
        <f>'דוח 132'!A1308</f>
        <v>0</v>
      </c>
    </row>
    <row r="1309" spans="1:11" x14ac:dyDescent="0.2">
      <c r="A1309" s="63">
        <f>'דוח 132'!K1309</f>
        <v>16144</v>
      </c>
      <c r="B1309" s="63">
        <f>'דוח 132'!J1309</f>
        <v>3058</v>
      </c>
      <c r="C1309" s="63" t="str">
        <f>'דוח 132'!I1309</f>
        <v>סך חשיפת מט"ח</v>
      </c>
      <c r="D1309" s="63">
        <f>'דוח 132'!H1309</f>
        <v>0.97319105075345314</v>
      </c>
      <c r="E1309" s="63">
        <f>'דוח 132'!G1309</f>
        <v>17.284198341326903</v>
      </c>
      <c r="F1309" s="63">
        <f>'דוח 132'!F1309</f>
        <v>17.2568864552496</v>
      </c>
      <c r="G1309" s="63">
        <f>'דוח 132'!E1309</f>
        <v>0</v>
      </c>
      <c r="H1309" s="63">
        <f>'דוח 132'!D1309</f>
        <v>0</v>
      </c>
      <c r="I1309" s="63">
        <f>'דוח 132'!C1309</f>
        <v>0</v>
      </c>
      <c r="J1309" s="63">
        <f>'דוח 132'!B1309</f>
        <v>0</v>
      </c>
      <c r="K1309" s="63">
        <f>'דוח 132'!A1309</f>
        <v>0</v>
      </c>
    </row>
    <row r="1310" spans="1:11" x14ac:dyDescent="0.2">
      <c r="A1310" s="63">
        <f>'דוח 132'!K1310</f>
        <v>12755</v>
      </c>
      <c r="B1310" s="63">
        <f>'דוח 132'!J1310</f>
        <v>3058</v>
      </c>
      <c r="C1310" s="63" t="str">
        <f>'דוח 132'!I1310</f>
        <v xml:space="preserve">נזילות מט"ח </v>
      </c>
      <c r="D1310" s="63">
        <f>'דוח 132'!H1310</f>
        <v>0</v>
      </c>
      <c r="E1310" s="63">
        <f>'דוח 132'!G1310</f>
        <v>0.24739264253599899</v>
      </c>
      <c r="F1310" s="63">
        <f>'דוח 132'!F1310</f>
        <v>0.24559839220545199</v>
      </c>
      <c r="G1310" s="63">
        <f>'דוח 132'!E1310</f>
        <v>0</v>
      </c>
      <c r="H1310" s="63">
        <f>'דוח 132'!D1310</f>
        <v>0</v>
      </c>
      <c r="I1310" s="63">
        <f>'דוח 132'!C1310</f>
        <v>0</v>
      </c>
      <c r="J1310" s="63">
        <f>'דוח 132'!B1310</f>
        <v>0</v>
      </c>
      <c r="K1310" s="63">
        <f>'דוח 132'!A1310</f>
        <v>0</v>
      </c>
    </row>
    <row r="1311" spans="1:11" x14ac:dyDescent="0.2">
      <c r="A1311" s="63">
        <f>'דוח 132'!K1311</f>
        <v>12359</v>
      </c>
      <c r="B1311" s="63">
        <f>'דוח 132'!J1311</f>
        <v>3058</v>
      </c>
      <c r="C1311" s="63" t="str">
        <f>'דוח 132'!I1311</f>
        <v xml:space="preserve">קונצרני לא סחיר צמוד מדד </v>
      </c>
      <c r="D1311" s="63">
        <f>'דוח 132'!H1311</f>
        <v>0</v>
      </c>
      <c r="E1311" s="63">
        <f>'דוח 132'!G1311</f>
        <v>0</v>
      </c>
      <c r="F1311" s="63">
        <f>'דוח 132'!F1311</f>
        <v>0</v>
      </c>
      <c r="G1311" s="63">
        <f>'דוח 132'!E1311</f>
        <v>0</v>
      </c>
      <c r="H1311" s="63">
        <f>'דוח 132'!D1311</f>
        <v>0</v>
      </c>
      <c r="I1311" s="63">
        <f>'דוח 132'!C1311</f>
        <v>0</v>
      </c>
      <c r="J1311" s="63">
        <f>'דוח 132'!B1311</f>
        <v>0</v>
      </c>
      <c r="K1311" s="63">
        <f>'דוח 132'!A1311</f>
        <v>0</v>
      </c>
    </row>
    <row r="1312" spans="1:11" x14ac:dyDescent="0.2">
      <c r="A1312" s="63">
        <f>'דוח 132'!K1312</f>
        <v>0</v>
      </c>
      <c r="B1312" s="63">
        <f>'דוח 132'!J1312</f>
        <v>0</v>
      </c>
      <c r="C1312" s="63">
        <f>'דוח 132'!I1312</f>
        <v>0</v>
      </c>
      <c r="D1312" s="63">
        <f>'דוח 132'!H1312</f>
        <v>0</v>
      </c>
      <c r="E1312" s="63">
        <f>'דוח 132'!G1312</f>
        <v>0</v>
      </c>
      <c r="F1312" s="63">
        <f>'דוח 132'!F1312</f>
        <v>0</v>
      </c>
      <c r="G1312" s="63">
        <f>'דוח 132'!E1312</f>
        <v>0</v>
      </c>
      <c r="H1312" s="63">
        <f>'דוח 132'!D1312</f>
        <v>0</v>
      </c>
      <c r="I1312" s="63">
        <f>'דוח 132'!C1312</f>
        <v>0</v>
      </c>
      <c r="J1312" s="63">
        <f>'דוח 132'!B1312</f>
        <v>0</v>
      </c>
      <c r="K1312" s="63">
        <f>'דוח 132'!A1312</f>
        <v>0</v>
      </c>
    </row>
    <row r="1313" spans="1:11" x14ac:dyDescent="0.2">
      <c r="A1313" s="63" t="str">
        <f>'דוח 132'!K1313</f>
        <v>קוד קבוצה</v>
      </c>
      <c r="B1313" s="63" t="str">
        <f>'דוח 132'!J1313</f>
        <v>קוד קופה</v>
      </c>
      <c r="C1313" s="63">
        <f>'דוח 132'!I1313</f>
        <v>0</v>
      </c>
      <c r="D1313" s="63" t="str">
        <f>'דוח 132'!H1313</f>
        <v>3082  פנסיה חדשה</v>
      </c>
      <c r="E1313" s="63">
        <f>'דוח 132'!G1313</f>
        <v>0</v>
      </c>
      <c r="F1313" s="63">
        <f>'דוח 132'!F1313</f>
        <v>0</v>
      </c>
      <c r="G1313" s="63">
        <f>'דוח 132'!E1313</f>
        <v>0</v>
      </c>
      <c r="H1313" s="63">
        <f>'דוח 132'!D1313</f>
        <v>0</v>
      </c>
      <c r="I1313" s="63">
        <f>'דוח 132'!C1313</f>
        <v>0</v>
      </c>
      <c r="J1313" s="63">
        <f>'דוח 132'!B1313</f>
        <v>0</v>
      </c>
      <c r="K1313" s="63">
        <f>'דוח 132'!A1313</f>
        <v>0</v>
      </c>
    </row>
    <row r="1314" spans="1:11" x14ac:dyDescent="0.2">
      <c r="A1314" s="63">
        <f>'דוח 132'!K1314</f>
        <v>0</v>
      </c>
      <c r="B1314" s="63">
        <f>'דוח 132'!J1314</f>
        <v>0</v>
      </c>
      <c r="C1314" s="63">
        <f>'דוח 132'!I1314</f>
        <v>0</v>
      </c>
      <c r="D1314" s="63">
        <f>'דוח 132'!H1314</f>
        <v>0</v>
      </c>
      <c r="E1314" s="63">
        <f>'דוח 132'!G1314</f>
        <v>0</v>
      </c>
      <c r="F1314" s="63" t="str">
        <f>'דוח 132'!F1314</f>
        <v>שווי קופה באשח  2,186,714.32</v>
      </c>
      <c r="G1314" s="63">
        <f>'דוח 132'!E1314</f>
        <v>0</v>
      </c>
      <c r="H1314" s="63">
        <f>'דוח 132'!D1314</f>
        <v>0</v>
      </c>
      <c r="I1314" s="63">
        <f>'דוח 132'!C1314</f>
        <v>0</v>
      </c>
      <c r="J1314" s="63">
        <f>'דוח 132'!B1314</f>
        <v>0</v>
      </c>
      <c r="K1314" s="63">
        <f>'דוח 132'!A1314</f>
        <v>0</v>
      </c>
    </row>
    <row r="1315" spans="1:11" x14ac:dyDescent="0.2">
      <c r="A1315" s="63">
        <f>'דוח 132'!K1315</f>
        <v>0</v>
      </c>
      <c r="B1315" s="63">
        <f>'דוח 132'!J1315</f>
        <v>0</v>
      </c>
      <c r="C1315" s="63" t="str">
        <f>'דוח 132'!I1315</f>
        <v>תאור קבוצה</v>
      </c>
      <c r="D1315" s="63" t="str">
        <f>'דוח 132'!H1315</f>
        <v>מח"מ</v>
      </c>
      <c r="E1315" s="63" t="str">
        <f>'דוח 132'!G1315</f>
        <v>חשיפה</v>
      </c>
      <c r="F1315" s="63" t="str">
        <f>'דוח 132'!F1315</f>
        <v>חשיפה</v>
      </c>
      <c r="G1315" s="63">
        <f>'דוח 132'!E1315</f>
        <v>0</v>
      </c>
      <c r="H1315" s="63" t="str">
        <f>'דוח 132'!D1315</f>
        <v>חשיפה</v>
      </c>
      <c r="I1315" s="63">
        <f>'דוח 132'!C1315</f>
        <v>0</v>
      </c>
      <c r="J1315" s="63" t="str">
        <f>'דוח 132'!B1315</f>
        <v>מח"מ</v>
      </c>
      <c r="K1315" s="63">
        <f>'דוח 132'!A1315</f>
        <v>0</v>
      </c>
    </row>
    <row r="1316" spans="1:11" x14ac:dyDescent="0.2">
      <c r="A1316" s="63">
        <f>'דוח 132'!K1316</f>
        <v>0</v>
      </c>
      <c r="B1316" s="63">
        <f>'דוח 132'!J1316</f>
        <v>0</v>
      </c>
      <c r="C1316" s="63">
        <f>'דוח 132'!I1316</f>
        <v>0</v>
      </c>
      <c r="D1316" s="63">
        <f>'דוח 132'!H1316</f>
        <v>0</v>
      </c>
      <c r="E1316" s="63" t="str">
        <f>'דוח 132'!G1316</f>
        <v>30/12/18</v>
      </c>
      <c r="F1316" s="63" t="str">
        <f>'דוח 132'!F1316</f>
        <v>31/12/18</v>
      </c>
      <c r="G1316" s="63" t="str">
        <f>'דוח 132'!E1316</f>
        <v>מינ'</v>
      </c>
      <c r="H1316" s="63" t="str">
        <f>'דוח 132'!D1316</f>
        <v>מקס'</v>
      </c>
      <c r="I1316" s="63" t="str">
        <f>'דוח 132'!C1316</f>
        <v>מינ'</v>
      </c>
      <c r="J1316" s="63" t="str">
        <f>'דוח 132'!B1316</f>
        <v>מקס'</v>
      </c>
      <c r="K1316" s="63">
        <f>'דוח 132'!A1316</f>
        <v>0</v>
      </c>
    </row>
    <row r="1317" spans="1:11" x14ac:dyDescent="0.2">
      <c r="A1317" s="63">
        <f>'דוח 132'!K1317</f>
        <v>13591</v>
      </c>
      <c r="B1317" s="63">
        <f>'דוח 132'!J1317</f>
        <v>3082</v>
      </c>
      <c r="C1317" s="63" t="str">
        <f>'דוח 132'!I1317</f>
        <v xml:space="preserve">צמוד מדד (כולל מיועדות) </v>
      </c>
      <c r="D1317" s="63">
        <f>'דוח 132'!H1317</f>
        <v>7.6681581573375004</v>
      </c>
      <c r="E1317" s="63">
        <f>'דוח 132'!G1317</f>
        <v>43.502880822019598</v>
      </c>
      <c r="F1317" s="63">
        <f>'דוח 132'!F1317</f>
        <v>43.169655622653103</v>
      </c>
      <c r="G1317" s="63">
        <f>'דוח 132'!E1317</f>
        <v>0</v>
      </c>
      <c r="H1317" s="63">
        <f>'דוח 132'!D1317</f>
        <v>0</v>
      </c>
      <c r="I1317" s="63">
        <f>'דוח 132'!C1317</f>
        <v>0</v>
      </c>
      <c r="J1317" s="63">
        <f>'דוח 132'!B1317</f>
        <v>0</v>
      </c>
      <c r="K1317" s="63">
        <f>'דוח 132'!A1317</f>
        <v>0</v>
      </c>
    </row>
    <row r="1318" spans="1:11" x14ac:dyDescent="0.2">
      <c r="A1318" s="63">
        <f>'דוח 132'!K1318</f>
        <v>19967</v>
      </c>
      <c r="B1318" s="63">
        <f>'דוח 132'!J1318</f>
        <v>3082</v>
      </c>
      <c r="C1318" s="63" t="str">
        <f>'דוח 132'!I1318</f>
        <v>צמוד מדד ללא מיועדות</v>
      </c>
      <c r="D1318" s="63">
        <f>'דוח 132'!H1318</f>
        <v>4.4812327490673791</v>
      </c>
      <c r="E1318" s="63">
        <f>'דוח 132'!G1318</f>
        <v>12.987039251625099</v>
      </c>
      <c r="F1318" s="63">
        <f>'דוח 132'!F1318</f>
        <v>12.705453022250797</v>
      </c>
      <c r="G1318" s="63">
        <f>'דוח 132'!E1318</f>
        <v>0</v>
      </c>
      <c r="H1318" s="63">
        <f>'דוח 132'!D1318</f>
        <v>0</v>
      </c>
      <c r="I1318" s="63">
        <f>'דוח 132'!C1318</f>
        <v>0</v>
      </c>
      <c r="J1318" s="63">
        <f>'דוח 132'!B1318</f>
        <v>0</v>
      </c>
      <c r="K1318" s="63">
        <f>'דוח 132'!A1318</f>
        <v>0</v>
      </c>
    </row>
    <row r="1319" spans="1:11" x14ac:dyDescent="0.2">
      <c r="A1319" s="63">
        <f>'דוח 132'!K1319</f>
        <v>15744</v>
      </c>
      <c r="B1319" s="63">
        <f>'דוח 132'!J1319</f>
        <v>3082</v>
      </c>
      <c r="C1319" s="63" t="str">
        <f>'דוח 132'!I1319</f>
        <v xml:space="preserve">סה"כ ממשלתי צמוד מדד כולל מיועדות </v>
      </c>
      <c r="D1319" s="63">
        <f>'דוח 132'!H1319</f>
        <v>8.6245280051098199</v>
      </c>
      <c r="E1319" s="63">
        <f>'דוח 132'!G1319</f>
        <v>34.032046055812195</v>
      </c>
      <c r="F1319" s="63">
        <f>'דוח 132'!F1319</f>
        <v>33.738120585956793</v>
      </c>
      <c r="G1319" s="63">
        <f>'דוח 132'!E1319</f>
        <v>0</v>
      </c>
      <c r="H1319" s="63">
        <f>'דוח 132'!D1319</f>
        <v>0</v>
      </c>
      <c r="I1319" s="63">
        <f>'דוח 132'!C1319</f>
        <v>0</v>
      </c>
      <c r="J1319" s="63">
        <f>'דוח 132'!B1319</f>
        <v>0</v>
      </c>
      <c r="K1319" s="63">
        <f>'דוח 132'!A1319</f>
        <v>0</v>
      </c>
    </row>
    <row r="1320" spans="1:11" x14ac:dyDescent="0.2">
      <c r="A1320" s="63">
        <f>'דוח 132'!K1320</f>
        <v>13462</v>
      </c>
      <c r="B1320" s="63">
        <f>'דוח 132'!J1320</f>
        <v>3082</v>
      </c>
      <c r="C1320" s="63" t="str">
        <f>'דוח 132'!I1320</f>
        <v xml:space="preserve">קונצרני סחיר צמוד מדד </v>
      </c>
      <c r="D1320" s="63">
        <f>'דוח 132'!H1320</f>
        <v>4.1791246890718199</v>
      </c>
      <c r="E1320" s="63">
        <f>'דוח 132'!G1320</f>
        <v>8.2131935877983704</v>
      </c>
      <c r="F1320" s="63">
        <f>'דוח 132'!F1320</f>
        <v>8.1715682919295602</v>
      </c>
      <c r="G1320" s="63">
        <f>'דוח 132'!E1320</f>
        <v>0</v>
      </c>
      <c r="H1320" s="63">
        <f>'דוח 132'!D1320</f>
        <v>0</v>
      </c>
      <c r="I1320" s="63">
        <f>'דוח 132'!C1320</f>
        <v>0</v>
      </c>
      <c r="J1320" s="63">
        <f>'דוח 132'!B1320</f>
        <v>0</v>
      </c>
      <c r="K1320" s="63">
        <f>'דוח 132'!A1320</f>
        <v>0</v>
      </c>
    </row>
    <row r="1321" spans="1:11" x14ac:dyDescent="0.2">
      <c r="A1321" s="63">
        <f>'דוח 132'!K1321</f>
        <v>15544</v>
      </c>
      <c r="B1321" s="63">
        <f>'דוח 132'!J1321</f>
        <v>3082</v>
      </c>
      <c r="C1321" s="63" t="str">
        <f>'דוח 132'!I1321</f>
        <v>הלוואה צמוד מדד</v>
      </c>
      <c r="D1321" s="63">
        <f>'דוח 132'!H1321</f>
        <v>4.82985355058217</v>
      </c>
      <c r="E1321" s="63">
        <f>'דוח 132'!G1321</f>
        <v>1.0579195860872701</v>
      </c>
      <c r="F1321" s="63">
        <f>'דוח 132'!F1321</f>
        <v>1.05973866165641</v>
      </c>
      <c r="G1321" s="63">
        <f>'דוח 132'!E1321</f>
        <v>0</v>
      </c>
      <c r="H1321" s="63">
        <f>'דוח 132'!D1321</f>
        <v>0</v>
      </c>
      <c r="I1321" s="63">
        <f>'דוח 132'!C1321</f>
        <v>0</v>
      </c>
      <c r="J1321" s="63">
        <f>'דוח 132'!B1321</f>
        <v>0</v>
      </c>
      <c r="K1321" s="63">
        <f>'דוח 132'!A1321</f>
        <v>0</v>
      </c>
    </row>
    <row r="1322" spans="1:11" x14ac:dyDescent="0.2">
      <c r="A1322" s="63">
        <f>'דוח 132'!K1322</f>
        <v>12978</v>
      </c>
      <c r="B1322" s="63">
        <f>'דוח 132'!J1322</f>
        <v>3082</v>
      </c>
      <c r="C1322" s="63" t="str">
        <f>'דוח 132'!I1322</f>
        <v xml:space="preserve">פקדונות לא סחירים </v>
      </c>
      <c r="D1322" s="63">
        <f>'דוח 132'!H1322</f>
        <v>4.6000000000000005</v>
      </c>
      <c r="E1322" s="63">
        <f>'דוח 132'!G1322</f>
        <v>0.127289843172772</v>
      </c>
      <c r="F1322" s="63">
        <f>'דוח 132'!F1322</f>
        <v>0.12752511711154899</v>
      </c>
      <c r="G1322" s="63">
        <f>'דוח 132'!E1322</f>
        <v>0</v>
      </c>
      <c r="H1322" s="63">
        <f>'דוח 132'!D1322</f>
        <v>0</v>
      </c>
      <c r="I1322" s="63">
        <f>'דוח 132'!C1322</f>
        <v>0</v>
      </c>
      <c r="J1322" s="63">
        <f>'דוח 132'!B1322</f>
        <v>0</v>
      </c>
      <c r="K1322" s="63">
        <f>'דוח 132'!A1322</f>
        <v>0</v>
      </c>
    </row>
    <row r="1323" spans="1:11" x14ac:dyDescent="0.2">
      <c r="A1323" s="63">
        <f>'דוח 132'!K1323</f>
        <v>17726</v>
      </c>
      <c r="B1323" s="63">
        <f>'דוח 132'!J1323</f>
        <v>3082</v>
      </c>
      <c r="C1323" s="63" t="str">
        <f>'דוח 132'!I1323</f>
        <v>לא צמוד כולל נזילות</v>
      </c>
      <c r="D1323" s="63">
        <f>'דוח 132'!H1323</f>
        <v>2.6808594849793401</v>
      </c>
      <c r="E1323" s="63">
        <f>'דוח 132'!G1323</f>
        <v>14.611169246194498</v>
      </c>
      <c r="F1323" s="63">
        <f>'דוח 132'!F1323</f>
        <v>14.936070542779699</v>
      </c>
      <c r="G1323" s="63">
        <f>'דוח 132'!E1323</f>
        <v>0</v>
      </c>
      <c r="H1323" s="63">
        <f>'דוח 132'!D1323</f>
        <v>0</v>
      </c>
      <c r="I1323" s="63">
        <f>'דוח 132'!C1323</f>
        <v>0</v>
      </c>
      <c r="J1323" s="63">
        <f>'דוח 132'!B1323</f>
        <v>0</v>
      </c>
      <c r="K1323" s="63">
        <f>'דוח 132'!A1323</f>
        <v>0</v>
      </c>
    </row>
    <row r="1324" spans="1:11" x14ac:dyDescent="0.2">
      <c r="A1324" s="63">
        <f>'דוח 132'!K1324</f>
        <v>17727</v>
      </c>
      <c r="B1324" s="63">
        <f>'דוח 132'!J1324</f>
        <v>3082</v>
      </c>
      <c r="C1324" s="63" t="str">
        <f>'דוח 132'!I1324</f>
        <v>עו"ש ש"ח</v>
      </c>
      <c r="D1324" s="63">
        <f>'דוח 132'!H1324</f>
        <v>0</v>
      </c>
      <c r="E1324" s="63">
        <f>'דוח 132'!G1324</f>
        <v>0.90019846917983604</v>
      </c>
      <c r="F1324" s="63">
        <f>'דוח 132'!F1324</f>
        <v>1.4969770623882801</v>
      </c>
      <c r="G1324" s="63">
        <f>'דוח 132'!E1324</f>
        <v>0</v>
      </c>
      <c r="H1324" s="63">
        <f>'דוח 132'!D1324</f>
        <v>0</v>
      </c>
      <c r="I1324" s="63">
        <f>'דוח 132'!C1324</f>
        <v>0</v>
      </c>
      <c r="J1324" s="63">
        <f>'דוח 132'!B1324</f>
        <v>0</v>
      </c>
      <c r="K1324" s="63">
        <f>'דוח 132'!A1324</f>
        <v>0</v>
      </c>
    </row>
    <row r="1325" spans="1:11" x14ac:dyDescent="0.2">
      <c r="A1325" s="63">
        <f>'דוח 132'!K1325</f>
        <v>13592</v>
      </c>
      <c r="B1325" s="63">
        <f>'דוח 132'!J1325</f>
        <v>3082</v>
      </c>
      <c r="C1325" s="63" t="str">
        <f>'דוח 132'!I1325</f>
        <v xml:space="preserve">לא צמוד - לא כולל נזילות </v>
      </c>
      <c r="D1325" s="63">
        <f>'דוח 132'!H1325</f>
        <v>2.9794797127763699</v>
      </c>
      <c r="E1325" s="63">
        <f>'דוח 132'!G1325</f>
        <v>13.710970777014598</v>
      </c>
      <c r="F1325" s="63">
        <f>'דוח 132'!F1325</f>
        <v>13.439093480391401</v>
      </c>
      <c r="G1325" s="63">
        <f>'דוח 132'!E1325</f>
        <v>0</v>
      </c>
      <c r="H1325" s="63">
        <f>'דוח 132'!D1325</f>
        <v>0</v>
      </c>
      <c r="I1325" s="63">
        <f>'דוח 132'!C1325</f>
        <v>0</v>
      </c>
      <c r="J1325" s="63">
        <f>'דוח 132'!B1325</f>
        <v>0</v>
      </c>
      <c r="K1325" s="63">
        <f>'דוח 132'!A1325</f>
        <v>0</v>
      </c>
    </row>
    <row r="1326" spans="1:11" x14ac:dyDescent="0.2">
      <c r="A1326" s="63">
        <f>'דוח 132'!K1326</f>
        <v>11566</v>
      </c>
      <c r="B1326" s="63">
        <f>'דוח 132'!J1326</f>
        <v>3082</v>
      </c>
      <c r="C1326" s="63" t="str">
        <f>'דוח 132'!I1326</f>
        <v>מק"מ</v>
      </c>
      <c r="D1326" s="63">
        <f>'דוח 132'!H1326</f>
        <v>0.70816791513661392</v>
      </c>
      <c r="E1326" s="63">
        <f>'דוח 132'!G1326</f>
        <v>5.9588400766254388</v>
      </c>
      <c r="F1326" s="63">
        <f>'דוח 132'!F1326</f>
        <v>5.9561589902638996</v>
      </c>
      <c r="G1326" s="63">
        <f>'דוח 132'!E1326</f>
        <v>0</v>
      </c>
      <c r="H1326" s="63">
        <f>'דוח 132'!D1326</f>
        <v>0</v>
      </c>
      <c r="I1326" s="63">
        <f>'דוח 132'!C1326</f>
        <v>0</v>
      </c>
      <c r="J1326" s="63">
        <f>'דוח 132'!B1326</f>
        <v>0</v>
      </c>
      <c r="K1326" s="63">
        <f>'דוח 132'!A1326</f>
        <v>0</v>
      </c>
    </row>
    <row r="1327" spans="1:11" x14ac:dyDescent="0.2">
      <c r="A1327" s="63">
        <f>'דוח 132'!K1327</f>
        <v>13419</v>
      </c>
      <c r="B1327" s="63">
        <f>'דוח 132'!J1327</f>
        <v>3082</v>
      </c>
      <c r="C1327" s="63" t="str">
        <f>'דוח 132'!I1327</f>
        <v>ממשלתי  לא צמוד (שחר)</v>
      </c>
      <c r="D1327" s="63">
        <f>'דוח 132'!H1327</f>
        <v>4.5603055550063898</v>
      </c>
      <c r="E1327" s="63">
        <f>'דוח 132'!G1327</f>
        <v>3.76122856768069</v>
      </c>
      <c r="F1327" s="63">
        <f>'דוח 132'!F1327</f>
        <v>3.5100923050844699</v>
      </c>
      <c r="G1327" s="63">
        <f>'דוח 132'!E1327</f>
        <v>0</v>
      </c>
      <c r="H1327" s="63">
        <f>'דוח 132'!D1327</f>
        <v>0</v>
      </c>
      <c r="I1327" s="63">
        <f>'דוח 132'!C1327</f>
        <v>0</v>
      </c>
      <c r="J1327" s="63">
        <f>'דוח 132'!B1327</f>
        <v>0</v>
      </c>
      <c r="K1327" s="63">
        <f>'דוח 132'!A1327</f>
        <v>0</v>
      </c>
    </row>
    <row r="1328" spans="1:11" x14ac:dyDescent="0.2">
      <c r="A1328" s="63">
        <f>'דוח 132'!K1328</f>
        <v>11568</v>
      </c>
      <c r="B1328" s="63">
        <f>'דוח 132'!J1328</f>
        <v>3082</v>
      </c>
      <c r="C1328" s="63" t="str">
        <f>'דוח 132'!I1328</f>
        <v>אג"ח ממשלתי לא צמוד ריבית משתנה-"גילון"</v>
      </c>
      <c r="D1328" s="63">
        <f>'דוח 132'!H1328</f>
        <v>0</v>
      </c>
      <c r="E1328" s="63">
        <f>'דוח 132'!G1328</f>
        <v>0</v>
      </c>
      <c r="F1328" s="63">
        <f>'דוח 132'!F1328</f>
        <v>0</v>
      </c>
      <c r="G1328" s="63">
        <f>'דוח 132'!E1328</f>
        <v>0</v>
      </c>
      <c r="H1328" s="63">
        <f>'דוח 132'!D1328</f>
        <v>0</v>
      </c>
      <c r="I1328" s="63">
        <f>'דוח 132'!C1328</f>
        <v>0</v>
      </c>
      <c r="J1328" s="63">
        <f>'דוח 132'!B1328</f>
        <v>0</v>
      </c>
      <c r="K1328" s="63">
        <f>'דוח 132'!A1328</f>
        <v>0</v>
      </c>
    </row>
    <row r="1329" spans="1:11" x14ac:dyDescent="0.2">
      <c r="A1329" s="63">
        <f>'דוח 132'!K1329</f>
        <v>12479</v>
      </c>
      <c r="B1329" s="63">
        <f>'דוח 132'!J1329</f>
        <v>3082</v>
      </c>
      <c r="C1329" s="63" t="str">
        <f>'דוח 132'!I1329</f>
        <v>קונצרני ריבית קבועה</v>
      </c>
      <c r="D1329" s="63">
        <f>'דוח 132'!H1329</f>
        <v>4.3800503344827</v>
      </c>
      <c r="E1329" s="63">
        <f>'דוח 132'!G1329</f>
        <v>2.50459387172332</v>
      </c>
      <c r="F1329" s="63">
        <f>'דוח 132'!F1329</f>
        <v>2.4893346406910197</v>
      </c>
      <c r="G1329" s="63">
        <f>'דוח 132'!E1329</f>
        <v>0</v>
      </c>
      <c r="H1329" s="63">
        <f>'דוח 132'!D1329</f>
        <v>0</v>
      </c>
      <c r="I1329" s="63">
        <f>'דוח 132'!C1329</f>
        <v>0</v>
      </c>
      <c r="J1329" s="63">
        <f>'דוח 132'!B1329</f>
        <v>0</v>
      </c>
      <c r="K1329" s="63">
        <f>'דוח 132'!A1329</f>
        <v>0</v>
      </c>
    </row>
    <row r="1330" spans="1:11" x14ac:dyDescent="0.2">
      <c r="A1330" s="63">
        <f>'דוח 132'!K1330</f>
        <v>12480</v>
      </c>
      <c r="B1330" s="63">
        <f>'דוח 132'!J1330</f>
        <v>3082</v>
      </c>
      <c r="C1330" s="63" t="str">
        <f>'דוח 132'!I1330</f>
        <v>קונצרני ריבית משתנה</v>
      </c>
      <c r="D1330" s="63">
        <f>'דוח 132'!H1330</f>
        <v>2.90864353096282</v>
      </c>
      <c r="E1330" s="63">
        <f>'דוח 132'!G1330</f>
        <v>0.21109683465121803</v>
      </c>
      <c r="F1330" s="63">
        <f>'דוח 132'!F1330</f>
        <v>0.21094126944864797</v>
      </c>
      <c r="G1330" s="63">
        <f>'דוח 132'!E1330</f>
        <v>0</v>
      </c>
      <c r="H1330" s="63">
        <f>'דוח 132'!D1330</f>
        <v>0</v>
      </c>
      <c r="I1330" s="63">
        <f>'דוח 132'!C1330</f>
        <v>0</v>
      </c>
      <c r="J1330" s="63">
        <f>'דוח 132'!B1330</f>
        <v>0</v>
      </c>
      <c r="K1330" s="63">
        <f>'דוח 132'!A1330</f>
        <v>0</v>
      </c>
    </row>
    <row r="1331" spans="1:11" x14ac:dyDescent="0.2">
      <c r="A1331" s="63">
        <f>'דוח 132'!K1331</f>
        <v>11578</v>
      </c>
      <c r="B1331" s="63">
        <f>'דוח 132'!J1331</f>
        <v>3082</v>
      </c>
      <c r="C1331" s="63" t="str">
        <f>'דוח 132'!I1331</f>
        <v>אג"ח לא צמוד לא סחיר (ללא עמיתים)</v>
      </c>
      <c r="D1331" s="63">
        <f>'דוח 132'!H1331</f>
        <v>4.786838823807269</v>
      </c>
      <c r="E1331" s="63">
        <f>'דוח 132'!G1331</f>
        <v>0.26044757048371503</v>
      </c>
      <c r="F1331" s="63">
        <f>'דוח 132'!F1331</f>
        <v>0.25934246110690001</v>
      </c>
      <c r="G1331" s="63">
        <f>'דוח 132'!E1331</f>
        <v>0</v>
      </c>
      <c r="H1331" s="63">
        <f>'דוח 132'!D1331</f>
        <v>0</v>
      </c>
      <c r="I1331" s="63">
        <f>'דוח 132'!C1331</f>
        <v>0</v>
      </c>
      <c r="J1331" s="63">
        <f>'דוח 132'!B1331</f>
        <v>0</v>
      </c>
      <c r="K1331" s="63">
        <f>'דוח 132'!A1331</f>
        <v>0</v>
      </c>
    </row>
    <row r="1332" spans="1:11" x14ac:dyDescent="0.2">
      <c r="A1332" s="63">
        <f>'דוח 132'!K1332</f>
        <v>12497</v>
      </c>
      <c r="B1332" s="63">
        <f>'דוח 132'!J1332</f>
        <v>3082</v>
      </c>
      <c r="C1332" s="63" t="str">
        <f>'דוח 132'!I1332</f>
        <v>קונצרני לא סחיר ריבית משתנה (נע"מים)</v>
      </c>
      <c r="D1332" s="63">
        <f>'דוח 132'!H1332</f>
        <v>0</v>
      </c>
      <c r="E1332" s="63">
        <f>'דוח 132'!G1332</f>
        <v>0</v>
      </c>
      <c r="F1332" s="63">
        <f>'דוח 132'!F1332</f>
        <v>0</v>
      </c>
      <c r="G1332" s="63">
        <f>'דוח 132'!E1332</f>
        <v>0</v>
      </c>
      <c r="H1332" s="63">
        <f>'דוח 132'!D1332</f>
        <v>0</v>
      </c>
      <c r="I1332" s="63">
        <f>'דוח 132'!C1332</f>
        <v>0</v>
      </c>
      <c r="J1332" s="63">
        <f>'דוח 132'!B1332</f>
        <v>0</v>
      </c>
      <c r="K1332" s="63">
        <f>'דוח 132'!A1332</f>
        <v>0</v>
      </c>
    </row>
    <row r="1333" spans="1:11" x14ac:dyDescent="0.2">
      <c r="A1333" s="63">
        <f>'דוח 132'!K1333</f>
        <v>15546</v>
      </c>
      <c r="B1333" s="63">
        <f>'דוח 132'!J1333</f>
        <v>3082</v>
      </c>
      <c r="C1333" s="63" t="str">
        <f>'דוח 132'!I1333</f>
        <v>הלוואה לא צמוד</v>
      </c>
      <c r="D1333" s="63">
        <f>'דוח 132'!H1333</f>
        <v>7.8520166660532498</v>
      </c>
      <c r="E1333" s="63">
        <f>'דוח 132'!G1333</f>
        <v>0.90021606594638004</v>
      </c>
      <c r="F1333" s="63">
        <f>'דוח 132'!F1333</f>
        <v>0.89888470763762496</v>
      </c>
      <c r="G1333" s="63">
        <f>'דוח 132'!E1333</f>
        <v>0</v>
      </c>
      <c r="H1333" s="63">
        <f>'דוח 132'!D1333</f>
        <v>0</v>
      </c>
      <c r="I1333" s="63">
        <f>'דוח 132'!C1333</f>
        <v>0</v>
      </c>
      <c r="J1333" s="63">
        <f>'דוח 132'!B1333</f>
        <v>0</v>
      </c>
      <c r="K1333" s="63">
        <f>'דוח 132'!A1333</f>
        <v>0</v>
      </c>
    </row>
    <row r="1334" spans="1:11" x14ac:dyDescent="0.2">
      <c r="A1334" s="63">
        <f>'דוח 132'!K1334</f>
        <v>12481</v>
      </c>
      <c r="B1334" s="63">
        <f>'דוח 132'!J1334</f>
        <v>3082</v>
      </c>
      <c r="C1334" s="63" t="str">
        <f>'דוח 132'!I1334</f>
        <v>הלוואות לעמיתים.</v>
      </c>
      <c r="D1334" s="63">
        <f>'דוח 132'!H1334</f>
        <v>0</v>
      </c>
      <c r="E1334" s="63">
        <f>'דוח 132'!G1334</f>
        <v>0.11454778990388399</v>
      </c>
      <c r="F1334" s="63">
        <f>'דוח 132'!F1334</f>
        <v>0.11433910615887299</v>
      </c>
      <c r="G1334" s="63">
        <f>'דוח 132'!E1334</f>
        <v>0</v>
      </c>
      <c r="H1334" s="63">
        <f>'דוח 132'!D1334</f>
        <v>0</v>
      </c>
      <c r="I1334" s="63">
        <f>'דוח 132'!C1334</f>
        <v>0</v>
      </c>
      <c r="J1334" s="63">
        <f>'דוח 132'!B1334</f>
        <v>0</v>
      </c>
      <c r="K1334" s="63">
        <f>'דוח 132'!A1334</f>
        <v>0</v>
      </c>
    </row>
    <row r="1335" spans="1:11" x14ac:dyDescent="0.2">
      <c r="A1335" s="63">
        <f>'דוח 132'!K1335</f>
        <v>13594</v>
      </c>
      <c r="B1335" s="63">
        <f>'דוח 132'!J1335</f>
        <v>3082</v>
      </c>
      <c r="C1335" s="63" t="str">
        <f>'דוח 132'!I1335</f>
        <v>מט"ח וצמוד מט"ח</v>
      </c>
      <c r="D1335" s="63">
        <f>'דוח 132'!H1335</f>
        <v>2.7878406242303901</v>
      </c>
      <c r="E1335" s="63">
        <f>'דוח 132'!G1335</f>
        <v>7.5093243426133895</v>
      </c>
      <c r="F1335" s="63">
        <f>'דוח 132'!F1335</f>
        <v>7.46783312655751</v>
      </c>
      <c r="G1335" s="63">
        <f>'דוח 132'!E1335</f>
        <v>0</v>
      </c>
      <c r="H1335" s="63">
        <f>'דוח 132'!D1335</f>
        <v>0</v>
      </c>
      <c r="I1335" s="63">
        <f>'דוח 132'!C1335</f>
        <v>0</v>
      </c>
      <c r="J1335" s="63">
        <f>'דוח 132'!B1335</f>
        <v>0</v>
      </c>
      <c r="K1335" s="63">
        <f>'דוח 132'!A1335</f>
        <v>0</v>
      </c>
    </row>
    <row r="1336" spans="1:11" x14ac:dyDescent="0.2">
      <c r="A1336" s="63">
        <f>'דוח 132'!K1336</f>
        <v>15609</v>
      </c>
      <c r="B1336" s="63">
        <f>'דוח 132'!J1336</f>
        <v>3082</v>
      </c>
      <c r="C1336" s="63" t="str">
        <f>'דוח 132'!I1336</f>
        <v>אג"ח ממשלתי צמוד מט"ח סחיר (1022)</v>
      </c>
      <c r="D1336" s="63">
        <f>'דוח 132'!H1336</f>
        <v>0.41065914196516307</v>
      </c>
      <c r="E1336" s="63">
        <f>'דוח 132'!G1336</f>
        <v>0.77792707089769109</v>
      </c>
      <c r="F1336" s="63">
        <f>'דוח 132'!F1336</f>
        <v>0.77356728722951706</v>
      </c>
      <c r="G1336" s="63">
        <f>'דוח 132'!E1336</f>
        <v>0</v>
      </c>
      <c r="H1336" s="63">
        <f>'דוח 132'!D1336</f>
        <v>0</v>
      </c>
      <c r="I1336" s="63">
        <f>'דוח 132'!C1336</f>
        <v>0</v>
      </c>
      <c r="J1336" s="63">
        <f>'דוח 132'!B1336</f>
        <v>0</v>
      </c>
      <c r="K1336" s="63">
        <f>'דוח 132'!A1336</f>
        <v>0</v>
      </c>
    </row>
    <row r="1337" spans="1:11" x14ac:dyDescent="0.2">
      <c r="A1337" s="63">
        <f>'דוח 132'!K1337</f>
        <v>11524</v>
      </c>
      <c r="B1337" s="63">
        <f>'דוח 132'!J1337</f>
        <v>3082</v>
      </c>
      <c r="C1337" s="63" t="str">
        <f>'דוח 132'!I1337</f>
        <v xml:space="preserve"> אג"ח קונצרני בחו"ל </v>
      </c>
      <c r="D1337" s="63">
        <f>'דוח 132'!H1337</f>
        <v>3.5730610049074101</v>
      </c>
      <c r="E1337" s="63">
        <f>'דוח 132'!G1337</f>
        <v>5.1881552615186699</v>
      </c>
      <c r="F1337" s="63">
        <f>'דוח 132'!F1337</f>
        <v>5.1534864356657701</v>
      </c>
      <c r="G1337" s="63">
        <f>'דוח 132'!E1337</f>
        <v>0</v>
      </c>
      <c r="H1337" s="63">
        <f>'דוח 132'!D1337</f>
        <v>0</v>
      </c>
      <c r="I1337" s="63">
        <f>'דוח 132'!C1337</f>
        <v>0</v>
      </c>
      <c r="J1337" s="63">
        <f>'דוח 132'!B1337</f>
        <v>0</v>
      </c>
      <c r="K1337" s="63">
        <f>'דוח 132'!A1337</f>
        <v>0</v>
      </c>
    </row>
    <row r="1338" spans="1:11" x14ac:dyDescent="0.2">
      <c r="A1338" s="63">
        <f>'דוח 132'!K1338</f>
        <v>15745</v>
      </c>
      <c r="B1338" s="63">
        <f>'דוח 132'!J1338</f>
        <v>3082</v>
      </c>
      <c r="C1338" s="63" t="str">
        <f>'דוח 132'!I1338</f>
        <v>סה"כ קונצרני צמוד מט"ח</v>
      </c>
      <c r="D1338" s="63">
        <f>'דוח 132'!H1338</f>
        <v>4.7358086645710298</v>
      </c>
      <c r="E1338" s="63">
        <f>'דוח 132'!G1338</f>
        <v>0.39075326551494699</v>
      </c>
      <c r="F1338" s="63">
        <f>'דוח 132'!F1338</f>
        <v>0.39380191108835505</v>
      </c>
      <c r="G1338" s="63">
        <f>'דוח 132'!E1338</f>
        <v>0</v>
      </c>
      <c r="H1338" s="63">
        <f>'דוח 132'!D1338</f>
        <v>0</v>
      </c>
      <c r="I1338" s="63">
        <f>'דוח 132'!C1338</f>
        <v>0</v>
      </c>
      <c r="J1338" s="63">
        <f>'דוח 132'!B1338</f>
        <v>0</v>
      </c>
      <c r="K1338" s="63">
        <f>'דוח 132'!A1338</f>
        <v>0</v>
      </c>
    </row>
    <row r="1339" spans="1:11" x14ac:dyDescent="0.2">
      <c r="A1339" s="63">
        <f>'דוח 132'!K1339</f>
        <v>15545</v>
      </c>
      <c r="B1339" s="63">
        <f>'דוח 132'!J1339</f>
        <v>3082</v>
      </c>
      <c r="C1339" s="63" t="str">
        <f>'דוח 132'!I1339</f>
        <v>הלוואה צמוד מט"ח</v>
      </c>
      <c r="D1339" s="63">
        <f>'דוח 132'!H1339</f>
        <v>1.00334511356472</v>
      </c>
      <c r="E1339" s="63">
        <f>'דוח 132'!G1339</f>
        <v>0.22363329772528001</v>
      </c>
      <c r="F1339" s="63">
        <f>'דוח 132'!F1339</f>
        <v>0.22202147446512202</v>
      </c>
      <c r="G1339" s="63">
        <f>'דוח 132'!E1339</f>
        <v>0</v>
      </c>
      <c r="H1339" s="63">
        <f>'דוח 132'!D1339</f>
        <v>0</v>
      </c>
      <c r="I1339" s="63">
        <f>'דוח 132'!C1339</f>
        <v>0</v>
      </c>
      <c r="J1339" s="63">
        <f>'דוח 132'!B1339</f>
        <v>0</v>
      </c>
      <c r="K1339" s="63">
        <f>'דוח 132'!A1339</f>
        <v>0</v>
      </c>
    </row>
    <row r="1340" spans="1:11" x14ac:dyDescent="0.2">
      <c r="A1340" s="63">
        <f>'דוח 132'!K1340</f>
        <v>13595</v>
      </c>
      <c r="B1340" s="63">
        <f>'דוח 132'!J1340</f>
        <v>3082</v>
      </c>
      <c r="C1340" s="63" t="str">
        <f>'דוח 132'!I1340</f>
        <v>סה"כ מניות והמירים</v>
      </c>
      <c r="D1340" s="63">
        <f>'דוח 132'!H1340</f>
        <v>0</v>
      </c>
      <c r="E1340" s="63">
        <f>'דוח 132'!G1340</f>
        <v>40.051393646866302</v>
      </c>
      <c r="F1340" s="63">
        <f>'דוח 132'!F1340</f>
        <v>40.040382929793701</v>
      </c>
      <c r="G1340" s="63">
        <f>'דוח 132'!E1340</f>
        <v>0</v>
      </c>
      <c r="H1340" s="63">
        <f>'דוח 132'!D1340</f>
        <v>0</v>
      </c>
      <c r="I1340" s="63">
        <f>'דוח 132'!C1340</f>
        <v>0</v>
      </c>
      <c r="J1340" s="63">
        <f>'דוח 132'!B1340</f>
        <v>0</v>
      </c>
      <c r="K1340" s="63">
        <f>'דוח 132'!A1340</f>
        <v>0</v>
      </c>
    </row>
    <row r="1341" spans="1:11" x14ac:dyDescent="0.2">
      <c r="A1341" s="63">
        <f>'דוח 132'!K1341</f>
        <v>15610</v>
      </c>
      <c r="B1341" s="63">
        <f>'דוח 132'!J1341</f>
        <v>3082</v>
      </c>
      <c r="C1341" s="63" t="str">
        <f>'דוח 132'!I1341</f>
        <v>נגזרים מתוך מניות והמירים</v>
      </c>
      <c r="D1341" s="63">
        <f>'דוח 132'!H1341</f>
        <v>0</v>
      </c>
      <c r="E1341" s="63">
        <f>'דוח 132'!G1341</f>
        <v>8.3158892732774294</v>
      </c>
      <c r="F1341" s="63">
        <f>'דוח 132'!F1341</f>
        <v>8.2712073874224501</v>
      </c>
      <c r="G1341" s="63">
        <f>'דוח 132'!E1341</f>
        <v>0</v>
      </c>
      <c r="H1341" s="63">
        <f>'דוח 132'!D1341</f>
        <v>0</v>
      </c>
      <c r="I1341" s="63">
        <f>'דוח 132'!C1341</f>
        <v>0</v>
      </c>
      <c r="J1341" s="63">
        <f>'דוח 132'!B1341</f>
        <v>0</v>
      </c>
      <c r="K1341" s="63">
        <f>'דוח 132'!A1341</f>
        <v>0</v>
      </c>
    </row>
    <row r="1342" spans="1:11" x14ac:dyDescent="0.2">
      <c r="A1342" s="63">
        <f>'דוח 132'!K1342</f>
        <v>15611</v>
      </c>
      <c r="B1342" s="63">
        <f>'דוח 132'!J1342</f>
        <v>3082</v>
      </c>
      <c r="C1342" s="63" t="str">
        <f>'דוח 132'!I1342</f>
        <v>מניות והמירים בארץ</v>
      </c>
      <c r="D1342" s="63">
        <f>'דוח 132'!H1342</f>
        <v>0</v>
      </c>
      <c r="E1342" s="63">
        <f>'דוח 132'!G1342</f>
        <v>15.3794411249044</v>
      </c>
      <c r="F1342" s="63">
        <f>'דוח 132'!F1342</f>
        <v>15.393679051098198</v>
      </c>
      <c r="G1342" s="63">
        <f>'דוח 132'!E1342</f>
        <v>0</v>
      </c>
      <c r="H1342" s="63">
        <f>'דוח 132'!D1342</f>
        <v>0</v>
      </c>
      <c r="I1342" s="63">
        <f>'דוח 132'!C1342</f>
        <v>0</v>
      </c>
      <c r="J1342" s="63">
        <f>'דוח 132'!B1342</f>
        <v>0</v>
      </c>
      <c r="K1342" s="63">
        <f>'דוח 132'!A1342</f>
        <v>0</v>
      </c>
    </row>
    <row r="1343" spans="1:11" x14ac:dyDescent="0.2">
      <c r="A1343" s="63">
        <f>'דוח 132'!K1343</f>
        <v>15608</v>
      </c>
      <c r="B1343" s="63">
        <f>'דוח 132'!J1343</f>
        <v>3082</v>
      </c>
      <c r="C1343" s="63" t="str">
        <f>'דוח 132'!I1343</f>
        <v>מניות חו"ל</v>
      </c>
      <c r="D1343" s="63">
        <f>'דוח 132'!H1343</f>
        <v>0</v>
      </c>
      <c r="E1343" s="63">
        <f>'דוח 132'!G1343</f>
        <v>24.207978064003502</v>
      </c>
      <c r="F1343" s="63">
        <f>'דוח 132'!F1343</f>
        <v>24.185979347432699</v>
      </c>
      <c r="G1343" s="63">
        <f>'דוח 132'!E1343</f>
        <v>0</v>
      </c>
      <c r="H1343" s="63">
        <f>'דוח 132'!D1343</f>
        <v>0</v>
      </c>
      <c r="I1343" s="63">
        <f>'דוח 132'!C1343</f>
        <v>0</v>
      </c>
      <c r="J1343" s="63">
        <f>'דוח 132'!B1343</f>
        <v>0</v>
      </c>
      <c r="K1343" s="63">
        <f>'דוח 132'!A1343</f>
        <v>0</v>
      </c>
    </row>
    <row r="1344" spans="1:11" x14ac:dyDescent="0.2">
      <c r="A1344" s="63">
        <f>'דוח 132'!K1344</f>
        <v>15584</v>
      </c>
      <c r="B1344" s="63">
        <f>'דוח 132'!J1344</f>
        <v>3082</v>
      </c>
      <c r="C1344" s="63" t="str">
        <f>'דוח 132'!I1344</f>
        <v>נכסים אלטרנטיביים</v>
      </c>
      <c r="D1344" s="63">
        <f>'דוח 132'!H1344</f>
        <v>0</v>
      </c>
      <c r="E1344" s="63">
        <f>'דוח 132'!G1344</f>
        <v>2.1521813816277904</v>
      </c>
      <c r="F1344" s="63">
        <f>'דוח 132'!F1344</f>
        <v>2.1446505471064903</v>
      </c>
      <c r="G1344" s="63">
        <f>'דוח 132'!E1344</f>
        <v>0</v>
      </c>
      <c r="H1344" s="63">
        <f>'דוח 132'!D1344</f>
        <v>0</v>
      </c>
      <c r="I1344" s="63">
        <f>'דוח 132'!C1344</f>
        <v>0</v>
      </c>
      <c r="J1344" s="63">
        <f>'דוח 132'!B1344</f>
        <v>0</v>
      </c>
      <c r="K1344" s="63">
        <f>'דוח 132'!A1344</f>
        <v>0</v>
      </c>
    </row>
    <row r="1345" spans="1:11" x14ac:dyDescent="0.2">
      <c r="A1345" s="63">
        <f>'דוח 132'!K1345</f>
        <v>17728</v>
      </c>
      <c r="B1345" s="63">
        <f>'דוח 132'!J1345</f>
        <v>3082</v>
      </c>
      <c r="C1345" s="63" t="str">
        <f>'דוח 132'!I1345</f>
        <v>נכסי נדל"ן</v>
      </c>
      <c r="D1345" s="63">
        <f>'דוח 132'!H1345</f>
        <v>0</v>
      </c>
      <c r="E1345" s="63">
        <f>'דוח 132'!G1345</f>
        <v>0.54346816533511</v>
      </c>
      <c r="F1345" s="63">
        <f>'דוח 132'!F1345</f>
        <v>0.53916940322247697</v>
      </c>
      <c r="G1345" s="63">
        <f>'דוח 132'!E1345</f>
        <v>0</v>
      </c>
      <c r="H1345" s="63">
        <f>'דוח 132'!D1345</f>
        <v>0</v>
      </c>
      <c r="I1345" s="63">
        <f>'דוח 132'!C1345</f>
        <v>0</v>
      </c>
      <c r="J1345" s="63">
        <f>'דוח 132'!B1345</f>
        <v>0</v>
      </c>
      <c r="K1345" s="63">
        <f>'דוח 132'!A1345</f>
        <v>0</v>
      </c>
    </row>
    <row r="1346" spans="1:11" x14ac:dyDescent="0.2">
      <c r="A1346" s="63">
        <f>'דוח 132'!K1346</f>
        <v>15624</v>
      </c>
      <c r="B1346" s="63">
        <f>'דוח 132'!J1346</f>
        <v>3082</v>
      </c>
      <c r="C1346" s="63" t="str">
        <f>'דוח 132'!I1346</f>
        <v>נגזרים מתוך חשיפת מט"ח</v>
      </c>
      <c r="D1346" s="63">
        <f>'דוח 132'!H1346</f>
        <v>0</v>
      </c>
      <c r="E1346" s="63">
        <f>'דוח 132'!G1346</f>
        <v>-9.6154164812139005</v>
      </c>
      <c r="F1346" s="63">
        <f>'דוח 132'!F1346</f>
        <v>-9.5461822205922893</v>
      </c>
      <c r="G1346" s="63">
        <f>'דוח 132'!E1346</f>
        <v>0</v>
      </c>
      <c r="H1346" s="63">
        <f>'דוח 132'!D1346</f>
        <v>0</v>
      </c>
      <c r="I1346" s="63">
        <f>'דוח 132'!C1346</f>
        <v>0</v>
      </c>
      <c r="J1346" s="63">
        <f>'דוח 132'!B1346</f>
        <v>0</v>
      </c>
      <c r="K1346" s="63">
        <f>'דוח 132'!A1346</f>
        <v>0</v>
      </c>
    </row>
    <row r="1347" spans="1:11" x14ac:dyDescent="0.2">
      <c r="A1347" s="63">
        <f>'דוח 132'!K1347</f>
        <v>15644</v>
      </c>
      <c r="B1347" s="63">
        <f>'דוח 132'!J1347</f>
        <v>3082</v>
      </c>
      <c r="C1347" s="63" t="str">
        <f>'דוח 132'!I1347</f>
        <v>סה"כ נזילות</v>
      </c>
      <c r="D1347" s="63">
        <f>'דוח 132'!H1347</f>
        <v>0</v>
      </c>
      <c r="E1347" s="63">
        <f>'דוח 132'!G1347</f>
        <v>1.8290539161366397</v>
      </c>
      <c r="F1347" s="63">
        <f>'דוח 132'!F1347</f>
        <v>2.4219330804970296</v>
      </c>
      <c r="G1347" s="63">
        <f>'דוח 132'!E1347</f>
        <v>0</v>
      </c>
      <c r="H1347" s="63">
        <f>'דוח 132'!D1347</f>
        <v>0</v>
      </c>
      <c r="I1347" s="63">
        <f>'דוח 132'!C1347</f>
        <v>0</v>
      </c>
      <c r="J1347" s="63">
        <f>'דוח 132'!B1347</f>
        <v>0</v>
      </c>
      <c r="K1347" s="63">
        <f>'דוח 132'!A1347</f>
        <v>0</v>
      </c>
    </row>
    <row r="1348" spans="1:11" x14ac:dyDescent="0.2">
      <c r="A1348" s="63">
        <f>'דוח 132'!K1348</f>
        <v>15704</v>
      </c>
      <c r="B1348" s="63">
        <f>'דוח 132'!J1348</f>
        <v>3082</v>
      </c>
      <c r="C1348" s="63" t="str">
        <f>'דוח 132'!I1348</f>
        <v xml:space="preserve">סה"כ קונצרני והלוואות </v>
      </c>
      <c r="D1348" s="63">
        <f>'דוח 132'!H1348</f>
        <v>4.2144739383008396</v>
      </c>
      <c r="E1348" s="63">
        <f>'דוח 132'!G1348</f>
        <v>19.0224410905981</v>
      </c>
      <c r="F1348" s="63">
        <f>'דוח 132'!F1348</f>
        <v>18.9318228196882</v>
      </c>
      <c r="G1348" s="63">
        <f>'דוח 132'!E1348</f>
        <v>0</v>
      </c>
      <c r="H1348" s="63">
        <f>'דוח 132'!D1348</f>
        <v>0</v>
      </c>
      <c r="I1348" s="63">
        <f>'דוח 132'!C1348</f>
        <v>0</v>
      </c>
      <c r="J1348" s="63">
        <f>'דוח 132'!B1348</f>
        <v>0</v>
      </c>
      <c r="K1348" s="63">
        <f>'דוח 132'!A1348</f>
        <v>0</v>
      </c>
    </row>
    <row r="1349" spans="1:11" x14ac:dyDescent="0.2">
      <c r="A1349" s="63">
        <f>'דוח 132'!K1349</f>
        <v>15749</v>
      </c>
      <c r="B1349" s="63">
        <f>'דוח 132'!J1349</f>
        <v>3082</v>
      </c>
      <c r="C1349" s="63" t="str">
        <f>'דוח 132'!I1349</f>
        <v>סה"כ לא סחירים</v>
      </c>
      <c r="D1349" s="63">
        <f>'דוח 132'!H1349</f>
        <v>7.9344908999292993</v>
      </c>
      <c r="E1349" s="63">
        <f>'דוח 132'!G1349</f>
        <v>36.431951477783997</v>
      </c>
      <c r="F1349" s="63">
        <f>'דוח 132'!F1349</f>
        <v>36.363301576129402</v>
      </c>
      <c r="G1349" s="63">
        <f>'דוח 132'!E1349</f>
        <v>0</v>
      </c>
      <c r="H1349" s="63">
        <f>'דוח 132'!D1349</f>
        <v>0</v>
      </c>
      <c r="I1349" s="63">
        <f>'דוח 132'!C1349</f>
        <v>0</v>
      </c>
      <c r="J1349" s="63">
        <f>'דוח 132'!B1349</f>
        <v>0</v>
      </c>
      <c r="K1349" s="63">
        <f>'דוח 132'!A1349</f>
        <v>0</v>
      </c>
    </row>
    <row r="1350" spans="1:11" x14ac:dyDescent="0.2">
      <c r="A1350" s="63">
        <f>'דוח 132'!K1350</f>
        <v>11258</v>
      </c>
      <c r="B1350" s="63">
        <f>'דוח 132'!J1350</f>
        <v>3082</v>
      </c>
      <c r="C1350" s="63" t="str">
        <f>'דוח 132'!I1350</f>
        <v>כל נכסי הקופה</v>
      </c>
      <c r="D1350" s="63">
        <f>'דוח 132'!H1350</f>
        <v>3.9189238186042101</v>
      </c>
      <c r="E1350" s="63">
        <f>'דוח 132'!G1350</f>
        <v>105.997582859307</v>
      </c>
      <c r="F1350" s="63">
        <f>'דוח 132'!F1350</f>
        <v>105.931213397093</v>
      </c>
      <c r="G1350" s="63">
        <f>'דוח 132'!E1350</f>
        <v>0</v>
      </c>
      <c r="H1350" s="63">
        <f>'דוח 132'!D1350</f>
        <v>0</v>
      </c>
      <c r="I1350" s="63">
        <f>'דוח 132'!C1350</f>
        <v>0</v>
      </c>
      <c r="J1350" s="63">
        <f>'דוח 132'!B1350</f>
        <v>0</v>
      </c>
      <c r="K1350" s="63">
        <f>'דוח 132'!A1350</f>
        <v>0</v>
      </c>
    </row>
    <row r="1351" spans="1:11" x14ac:dyDescent="0.2">
      <c r="A1351" s="63">
        <f>'דוח 132'!K1351</f>
        <v>15705</v>
      </c>
      <c r="B1351" s="63">
        <f>'דוח 132'!J1351</f>
        <v>3082</v>
      </c>
      <c r="C1351" s="63" t="str">
        <f>'דוח 132'!I1351</f>
        <v>סה"כ ממשלתי</v>
      </c>
      <c r="D1351" s="63">
        <f>'דוח 132'!H1351</f>
        <v>7.0835081937283491</v>
      </c>
      <c r="E1351" s="63">
        <f>'דוח 132'!G1351</f>
        <v>44.530041771016094</v>
      </c>
      <c r="F1351" s="63">
        <f>'דוח 132'!F1351</f>
        <v>43.977939168534697</v>
      </c>
      <c r="G1351" s="63">
        <f>'דוח 132'!E1351</f>
        <v>0</v>
      </c>
      <c r="H1351" s="63">
        <f>'דוח 132'!D1351</f>
        <v>0</v>
      </c>
      <c r="I1351" s="63">
        <f>'דוח 132'!C1351</f>
        <v>0</v>
      </c>
      <c r="J1351" s="63">
        <f>'דוח 132'!B1351</f>
        <v>0</v>
      </c>
      <c r="K1351" s="63">
        <f>'דוח 132'!A1351</f>
        <v>0</v>
      </c>
    </row>
    <row r="1352" spans="1:11" x14ac:dyDescent="0.2">
      <c r="A1352" s="63">
        <f>'דוח 132'!K1352</f>
        <v>16144</v>
      </c>
      <c r="B1352" s="63">
        <f>'דוח 132'!J1352</f>
        <v>3082</v>
      </c>
      <c r="C1352" s="63" t="str">
        <f>'דוח 132'!I1352</f>
        <v>סך חשיפת מט"ח</v>
      </c>
      <c r="D1352" s="63">
        <f>'דוח 132'!H1352</f>
        <v>0.76088976023307597</v>
      </c>
      <c r="E1352" s="63">
        <f>'דוח 132'!G1352</f>
        <v>16.203239292801701</v>
      </c>
      <c r="F1352" s="63">
        <f>'דוח 132'!F1352</f>
        <v>16.233634944987902</v>
      </c>
      <c r="G1352" s="63">
        <f>'דוח 132'!E1352</f>
        <v>0</v>
      </c>
      <c r="H1352" s="63">
        <f>'דוח 132'!D1352</f>
        <v>0</v>
      </c>
      <c r="I1352" s="63">
        <f>'דוח 132'!C1352</f>
        <v>0</v>
      </c>
      <c r="J1352" s="63">
        <f>'דוח 132'!B1352</f>
        <v>0</v>
      </c>
      <c r="K1352" s="63">
        <f>'דוח 132'!A1352</f>
        <v>0</v>
      </c>
    </row>
    <row r="1353" spans="1:11" x14ac:dyDescent="0.2">
      <c r="A1353" s="63">
        <f>'דוח 132'!K1353</f>
        <v>12755</v>
      </c>
      <c r="B1353" s="63">
        <f>'דוח 132'!J1353</f>
        <v>3082</v>
      </c>
      <c r="C1353" s="63" t="str">
        <f>'דוח 132'!I1353</f>
        <v xml:space="preserve">נזילות מט"ח </v>
      </c>
      <c r="D1353" s="63">
        <f>'דוח 132'!H1353</f>
        <v>0</v>
      </c>
      <c r="E1353" s="63">
        <f>'דוח 132'!G1353</f>
        <v>0.928855446956801</v>
      </c>
      <c r="F1353" s="63">
        <f>'דוח 132'!F1353</f>
        <v>0.92495601810875205</v>
      </c>
      <c r="G1353" s="63">
        <f>'דוח 132'!E1353</f>
        <v>0</v>
      </c>
      <c r="H1353" s="63">
        <f>'דוח 132'!D1353</f>
        <v>0</v>
      </c>
      <c r="I1353" s="63">
        <f>'דוח 132'!C1353</f>
        <v>0</v>
      </c>
      <c r="J1353" s="63">
        <f>'דוח 132'!B1353</f>
        <v>0</v>
      </c>
      <c r="K1353" s="63">
        <f>'דוח 132'!A1353</f>
        <v>0</v>
      </c>
    </row>
    <row r="1354" spans="1:11" x14ac:dyDescent="0.2">
      <c r="A1354" s="63">
        <f>'דוח 132'!K1354</f>
        <v>12359</v>
      </c>
      <c r="B1354" s="63">
        <f>'דוח 132'!J1354</f>
        <v>3082</v>
      </c>
      <c r="C1354" s="63" t="str">
        <f>'דוח 132'!I1354</f>
        <v xml:space="preserve">קונצרני לא סחיר צמוד מדד </v>
      </c>
      <c r="D1354" s="63">
        <f>'דוח 132'!H1354</f>
        <v>2.7699035731506796</v>
      </c>
      <c r="E1354" s="63">
        <f>'דוח 132'!G1354</f>
        <v>7.2431749148972102E-2</v>
      </c>
      <c r="F1354" s="63">
        <f>'דוח 132'!F1354</f>
        <v>7.2702965998799593E-2</v>
      </c>
      <c r="G1354" s="63">
        <f>'דוח 132'!E1354</f>
        <v>0</v>
      </c>
      <c r="H1354" s="63">
        <f>'דוח 132'!D1354</f>
        <v>0</v>
      </c>
      <c r="I1354" s="63">
        <f>'דוח 132'!C1354</f>
        <v>0</v>
      </c>
      <c r="J1354" s="63">
        <f>'דוח 132'!B1354</f>
        <v>0</v>
      </c>
      <c r="K1354" s="63">
        <f>'דוח 132'!A1354</f>
        <v>0</v>
      </c>
    </row>
    <row r="1355" spans="1:11" x14ac:dyDescent="0.2">
      <c r="A1355" s="63">
        <f>'דוח 132'!K1355</f>
        <v>0</v>
      </c>
      <c r="B1355" s="63">
        <f>'דוח 132'!J1355</f>
        <v>0</v>
      </c>
      <c r="C1355" s="63">
        <f>'דוח 132'!I1355</f>
        <v>0</v>
      </c>
      <c r="D1355" s="63">
        <f>'דוח 132'!H1355</f>
        <v>0</v>
      </c>
      <c r="E1355" s="63">
        <f>'דוח 132'!G1355</f>
        <v>0</v>
      </c>
      <c r="F1355" s="63">
        <f>'דוח 132'!F1355</f>
        <v>0</v>
      </c>
      <c r="G1355" s="63">
        <f>'דוח 132'!E1355</f>
        <v>0</v>
      </c>
      <c r="H1355" s="63">
        <f>'דוח 132'!D1355</f>
        <v>0</v>
      </c>
      <c r="I1355" s="63">
        <f>'דוח 132'!C1355</f>
        <v>0</v>
      </c>
      <c r="J1355" s="63">
        <f>'דוח 132'!B1355</f>
        <v>0</v>
      </c>
      <c r="K1355" s="63">
        <f>'דוח 132'!A1355</f>
        <v>0</v>
      </c>
    </row>
    <row r="1356" spans="1:11" x14ac:dyDescent="0.2">
      <c r="A1356" s="63" t="str">
        <f>'דוח 132'!K1356</f>
        <v>קוד קבוצה</v>
      </c>
      <c r="B1356" s="63" t="str">
        <f>'דוח 132'!J1356</f>
        <v>קוד קופה</v>
      </c>
      <c r="C1356" s="63">
        <f>'דוח 132'!I1356</f>
        <v>0</v>
      </c>
      <c r="D1356" s="63" t="str">
        <f>'דוח 132'!H1356</f>
        <v>3208  פסגות שיא השתלמות כללי</v>
      </c>
      <c r="E1356" s="63">
        <f>'דוח 132'!G1356</f>
        <v>0</v>
      </c>
      <c r="F1356" s="63">
        <f>'דוח 132'!F1356</f>
        <v>0</v>
      </c>
      <c r="G1356" s="63">
        <f>'דוח 132'!E1356</f>
        <v>0</v>
      </c>
      <c r="H1356" s="63">
        <f>'דוח 132'!D1356</f>
        <v>0</v>
      </c>
      <c r="I1356" s="63">
        <f>'דוח 132'!C1356</f>
        <v>0</v>
      </c>
      <c r="J1356" s="63">
        <f>'דוח 132'!B1356</f>
        <v>0</v>
      </c>
      <c r="K1356" s="63">
        <f>'דוח 132'!A1356</f>
        <v>0</v>
      </c>
    </row>
    <row r="1357" spans="1:11" x14ac:dyDescent="0.2">
      <c r="A1357" s="63">
        <f>'דוח 132'!K1357</f>
        <v>0</v>
      </c>
      <c r="B1357" s="63">
        <f>'דוח 132'!J1357</f>
        <v>0</v>
      </c>
      <c r="C1357" s="63">
        <f>'דוח 132'!I1357</f>
        <v>0</v>
      </c>
      <c r="D1357" s="63">
        <f>'דוח 132'!H1357</f>
        <v>0</v>
      </c>
      <c r="E1357" s="63">
        <f>'דוח 132'!G1357</f>
        <v>0</v>
      </c>
      <c r="F1357" s="63" t="str">
        <f>'דוח 132'!F1357</f>
        <v>שווי קופה באשח  9,490,196.07</v>
      </c>
      <c r="G1357" s="63">
        <f>'דוח 132'!E1357</f>
        <v>0</v>
      </c>
      <c r="H1357" s="63">
        <f>'דוח 132'!D1357</f>
        <v>0</v>
      </c>
      <c r="I1357" s="63">
        <f>'דוח 132'!C1357</f>
        <v>0</v>
      </c>
      <c r="J1357" s="63">
        <f>'דוח 132'!B1357</f>
        <v>0</v>
      </c>
      <c r="K1357" s="63">
        <f>'דוח 132'!A1357</f>
        <v>0</v>
      </c>
    </row>
    <row r="1358" spans="1:11" x14ac:dyDescent="0.2">
      <c r="A1358" s="63">
        <f>'דוח 132'!K1358</f>
        <v>0</v>
      </c>
      <c r="B1358" s="63">
        <f>'דוח 132'!J1358</f>
        <v>0</v>
      </c>
      <c r="C1358" s="63" t="str">
        <f>'דוח 132'!I1358</f>
        <v>תאור קבוצה</v>
      </c>
      <c r="D1358" s="63" t="str">
        <f>'דוח 132'!H1358</f>
        <v>מח"מ</v>
      </c>
      <c r="E1358" s="63" t="str">
        <f>'דוח 132'!G1358</f>
        <v>חשיפה</v>
      </c>
      <c r="F1358" s="63" t="str">
        <f>'דוח 132'!F1358</f>
        <v>חשיפה</v>
      </c>
      <c r="G1358" s="63">
        <f>'דוח 132'!E1358</f>
        <v>0</v>
      </c>
      <c r="H1358" s="63" t="str">
        <f>'דוח 132'!D1358</f>
        <v>חשיפה</v>
      </c>
      <c r="I1358" s="63">
        <f>'דוח 132'!C1358</f>
        <v>0</v>
      </c>
      <c r="J1358" s="63" t="str">
        <f>'דוח 132'!B1358</f>
        <v>מח"מ</v>
      </c>
      <c r="K1358" s="63">
        <f>'דוח 132'!A1358</f>
        <v>0</v>
      </c>
    </row>
    <row r="1359" spans="1:11" x14ac:dyDescent="0.2">
      <c r="A1359" s="63">
        <f>'דוח 132'!K1359</f>
        <v>0</v>
      </c>
      <c r="B1359" s="63">
        <f>'דוח 132'!J1359</f>
        <v>0</v>
      </c>
      <c r="C1359" s="63">
        <f>'דוח 132'!I1359</f>
        <v>0</v>
      </c>
      <c r="D1359" s="63">
        <f>'דוח 132'!H1359</f>
        <v>0</v>
      </c>
      <c r="E1359" s="63" t="str">
        <f>'דוח 132'!G1359</f>
        <v>30/12/18</v>
      </c>
      <c r="F1359" s="63" t="str">
        <f>'דוח 132'!F1359</f>
        <v>31/12/18</v>
      </c>
      <c r="G1359" s="63" t="str">
        <f>'דוח 132'!E1359</f>
        <v>מינ'</v>
      </c>
      <c r="H1359" s="63" t="str">
        <f>'דוח 132'!D1359</f>
        <v>מקס'</v>
      </c>
      <c r="I1359" s="63" t="str">
        <f>'דוח 132'!C1359</f>
        <v>מינ'</v>
      </c>
      <c r="J1359" s="63" t="str">
        <f>'דוח 132'!B1359</f>
        <v>מקס'</v>
      </c>
      <c r="K1359" s="63">
        <f>'דוח 132'!A1359</f>
        <v>0</v>
      </c>
    </row>
    <row r="1360" spans="1:11" x14ac:dyDescent="0.2">
      <c r="A1360" s="63">
        <f>'דוח 132'!K1360</f>
        <v>13591</v>
      </c>
      <c r="B1360" s="63">
        <f>'דוח 132'!J1360</f>
        <v>3208</v>
      </c>
      <c r="C1360" s="63" t="str">
        <f>'דוח 132'!I1360</f>
        <v xml:space="preserve">צמוד מדד (כולל מיועדות) </v>
      </c>
      <c r="D1360" s="63">
        <f>'דוח 132'!H1360</f>
        <v>4.4037578707546698</v>
      </c>
      <c r="E1360" s="63">
        <f>'דוח 132'!G1360</f>
        <v>26.150972861208299</v>
      </c>
      <c r="F1360" s="63">
        <f>'דוח 132'!F1360</f>
        <v>26.044194078069197</v>
      </c>
      <c r="G1360" s="63">
        <f>'דוח 132'!E1360</f>
        <v>0</v>
      </c>
      <c r="H1360" s="63">
        <f>'דוח 132'!D1360</f>
        <v>0</v>
      </c>
      <c r="I1360" s="63">
        <f>'דוח 132'!C1360</f>
        <v>3.5</v>
      </c>
      <c r="J1360" s="63">
        <f>'דוח 132'!B1360</f>
        <v>5.5</v>
      </c>
      <c r="K1360" s="63">
        <f>'דוח 132'!A1360</f>
        <v>0</v>
      </c>
    </row>
    <row r="1361" spans="1:11" x14ac:dyDescent="0.2">
      <c r="A1361" s="63">
        <f>'דוח 132'!K1361</f>
        <v>19967</v>
      </c>
      <c r="B1361" s="63">
        <f>'דוח 132'!J1361</f>
        <v>3208</v>
      </c>
      <c r="C1361" s="63" t="str">
        <f>'דוח 132'!I1361</f>
        <v>צמוד מדד ללא מיועדות</v>
      </c>
      <c r="D1361" s="63">
        <f>'דוח 132'!H1361</f>
        <v>4.4037578707546698</v>
      </c>
      <c r="E1361" s="63">
        <f>'דוח 132'!G1361</f>
        <v>26.150972861208299</v>
      </c>
      <c r="F1361" s="63">
        <f>'דוח 132'!F1361</f>
        <v>26.044194078069197</v>
      </c>
      <c r="G1361" s="63">
        <f>'דוח 132'!E1361</f>
        <v>0</v>
      </c>
      <c r="H1361" s="63">
        <f>'דוח 132'!D1361</f>
        <v>0</v>
      </c>
      <c r="I1361" s="63">
        <f>'דוח 132'!C1361</f>
        <v>0</v>
      </c>
      <c r="J1361" s="63">
        <f>'דוח 132'!B1361</f>
        <v>0</v>
      </c>
      <c r="K1361" s="63">
        <f>'דוח 132'!A1361</f>
        <v>0</v>
      </c>
    </row>
    <row r="1362" spans="1:11" x14ac:dyDescent="0.2">
      <c r="A1362" s="63">
        <f>'דוח 132'!K1362</f>
        <v>15744</v>
      </c>
      <c r="B1362" s="63">
        <f>'דוח 132'!J1362</f>
        <v>3208</v>
      </c>
      <c r="C1362" s="63" t="str">
        <f>'דוח 132'!I1362</f>
        <v xml:space="preserve">סה"כ ממשלתי צמוד מדד כולל מיועדות </v>
      </c>
      <c r="D1362" s="63">
        <f>'דוח 132'!H1362</f>
        <v>5.0910374465372898</v>
      </c>
      <c r="E1362" s="63">
        <f>'דוח 132'!G1362</f>
        <v>10.210066511317798</v>
      </c>
      <c r="F1362" s="63">
        <f>'דוח 132'!F1362</f>
        <v>10.200893061440299</v>
      </c>
      <c r="G1362" s="63">
        <f>'דוח 132'!E1362</f>
        <v>0</v>
      </c>
      <c r="H1362" s="63">
        <f>'דוח 132'!D1362</f>
        <v>0</v>
      </c>
      <c r="I1362" s="63">
        <f>'דוח 132'!C1362</f>
        <v>0</v>
      </c>
      <c r="J1362" s="63">
        <f>'דוח 132'!B1362</f>
        <v>0</v>
      </c>
      <c r="K1362" s="63">
        <f>'דוח 132'!A1362</f>
        <v>0</v>
      </c>
    </row>
    <row r="1363" spans="1:11" x14ac:dyDescent="0.2">
      <c r="A1363" s="63">
        <f>'דוח 132'!K1363</f>
        <v>13462</v>
      </c>
      <c r="B1363" s="63">
        <f>'דוח 132'!J1363</f>
        <v>3208</v>
      </c>
      <c r="C1363" s="63" t="str">
        <f>'דוח 132'!I1363</f>
        <v xml:space="preserve">קונצרני סחיר צמוד מדד </v>
      </c>
      <c r="D1363" s="63">
        <f>'דוח 132'!H1363</f>
        <v>3.8013697646748099</v>
      </c>
      <c r="E1363" s="63">
        <f>'דוח 132'!G1363</f>
        <v>9.9784993648322899</v>
      </c>
      <c r="F1363" s="63">
        <f>'דוח 132'!F1363</f>
        <v>9.9533771382049991</v>
      </c>
      <c r="G1363" s="63">
        <f>'דוח 132'!E1363</f>
        <v>0</v>
      </c>
      <c r="H1363" s="63">
        <f>'דוח 132'!D1363</f>
        <v>0</v>
      </c>
      <c r="I1363" s="63">
        <f>'דוח 132'!C1363</f>
        <v>0</v>
      </c>
      <c r="J1363" s="63">
        <f>'דוח 132'!B1363</f>
        <v>0</v>
      </c>
      <c r="K1363" s="63">
        <f>'דוח 132'!A1363</f>
        <v>0</v>
      </c>
    </row>
    <row r="1364" spans="1:11" x14ac:dyDescent="0.2">
      <c r="A1364" s="63">
        <f>'דוח 132'!K1364</f>
        <v>15544</v>
      </c>
      <c r="B1364" s="63">
        <f>'דוח 132'!J1364</f>
        <v>3208</v>
      </c>
      <c r="C1364" s="63" t="str">
        <f>'דוח 132'!I1364</f>
        <v>הלוואה צמוד מדד</v>
      </c>
      <c r="D1364" s="63">
        <f>'דוח 132'!H1364</f>
        <v>4.5240035432777193</v>
      </c>
      <c r="E1364" s="63">
        <f>'דוח 132'!G1364</f>
        <v>4.9150381895907804</v>
      </c>
      <c r="F1364" s="63">
        <f>'דוח 132'!F1364</f>
        <v>4.8522104829002197</v>
      </c>
      <c r="G1364" s="63">
        <f>'דוח 132'!E1364</f>
        <v>0</v>
      </c>
      <c r="H1364" s="63">
        <f>'דוח 132'!D1364</f>
        <v>0</v>
      </c>
      <c r="I1364" s="63">
        <f>'דוח 132'!C1364</f>
        <v>0</v>
      </c>
      <c r="J1364" s="63">
        <f>'דוח 132'!B1364</f>
        <v>0</v>
      </c>
      <c r="K1364" s="63">
        <f>'דוח 132'!A1364</f>
        <v>0</v>
      </c>
    </row>
    <row r="1365" spans="1:11" x14ac:dyDescent="0.2">
      <c r="A1365" s="63">
        <f>'דוח 132'!K1365</f>
        <v>12978</v>
      </c>
      <c r="B1365" s="63">
        <f>'דוח 132'!J1365</f>
        <v>3208</v>
      </c>
      <c r="C1365" s="63" t="str">
        <f>'דוח 132'!I1365</f>
        <v xml:space="preserve">פקדונות לא סחירים </v>
      </c>
      <c r="D1365" s="63">
        <f>'דוח 132'!H1365</f>
        <v>4.0376324059759092</v>
      </c>
      <c r="E1365" s="63">
        <f>'דוח 132'!G1365</f>
        <v>0.25958176428885998</v>
      </c>
      <c r="F1365" s="63">
        <f>'דוח 132'!F1365</f>
        <v>0.26013465178058404</v>
      </c>
      <c r="G1365" s="63">
        <f>'דוח 132'!E1365</f>
        <v>0</v>
      </c>
      <c r="H1365" s="63">
        <f>'דוח 132'!D1365</f>
        <v>0</v>
      </c>
      <c r="I1365" s="63">
        <f>'דוח 132'!C1365</f>
        <v>0</v>
      </c>
      <c r="J1365" s="63">
        <f>'דוח 132'!B1365</f>
        <v>0</v>
      </c>
      <c r="K1365" s="63">
        <f>'דוח 132'!A1365</f>
        <v>0</v>
      </c>
    </row>
    <row r="1366" spans="1:11" x14ac:dyDescent="0.2">
      <c r="A1366" s="63">
        <f>'דוח 132'!K1366</f>
        <v>17726</v>
      </c>
      <c r="B1366" s="63">
        <f>'דוח 132'!J1366</f>
        <v>3208</v>
      </c>
      <c r="C1366" s="63" t="str">
        <f>'דוח 132'!I1366</f>
        <v>לא צמוד כולל נזילות</v>
      </c>
      <c r="D1366" s="63">
        <f>'דוח 132'!H1366</f>
        <v>3.3540201163763701</v>
      </c>
      <c r="E1366" s="63">
        <f>'דוח 132'!G1366</f>
        <v>25.533497793351902</v>
      </c>
      <c r="F1366" s="63">
        <f>'דוח 132'!F1366</f>
        <v>25.749846367281599</v>
      </c>
      <c r="G1366" s="63">
        <f>'דוח 132'!E1366</f>
        <v>0</v>
      </c>
      <c r="H1366" s="63">
        <f>'דוח 132'!D1366</f>
        <v>0</v>
      </c>
      <c r="I1366" s="63">
        <f>'דוח 132'!C1366</f>
        <v>2.5</v>
      </c>
      <c r="J1366" s="63">
        <f>'דוח 132'!B1366</f>
        <v>4.5</v>
      </c>
      <c r="K1366" s="63">
        <f>'דוח 132'!A1366</f>
        <v>0</v>
      </c>
    </row>
    <row r="1367" spans="1:11" x14ac:dyDescent="0.2">
      <c r="A1367" s="63">
        <f>'דוח 132'!K1367</f>
        <v>17727</v>
      </c>
      <c r="B1367" s="63">
        <f>'דוח 132'!J1367</f>
        <v>3208</v>
      </c>
      <c r="C1367" s="63" t="str">
        <f>'דוח 132'!I1367</f>
        <v>עו"ש ש"ח</v>
      </c>
      <c r="D1367" s="63">
        <f>'דוח 132'!H1367</f>
        <v>6.1903860894781594E-2</v>
      </c>
      <c r="E1367" s="63">
        <f>'דוח 132'!G1367</f>
        <v>1.7397509151170298</v>
      </c>
      <c r="F1367" s="63">
        <f>'דוח 132'!F1367</f>
        <v>2.0069981093348299</v>
      </c>
      <c r="G1367" s="63">
        <f>'דוח 132'!E1367</f>
        <v>0</v>
      </c>
      <c r="H1367" s="63">
        <f>'דוח 132'!D1367</f>
        <v>0</v>
      </c>
      <c r="I1367" s="63">
        <f>'דוח 132'!C1367</f>
        <v>0</v>
      </c>
      <c r="J1367" s="63">
        <f>'דוח 132'!B1367</f>
        <v>0</v>
      </c>
      <c r="K1367" s="63">
        <f>'דוח 132'!A1367</f>
        <v>0</v>
      </c>
    </row>
    <row r="1368" spans="1:11" x14ac:dyDescent="0.2">
      <c r="A1368" s="63">
        <f>'דוח 132'!K1368</f>
        <v>13592</v>
      </c>
      <c r="B1368" s="63">
        <f>'דוח 132'!J1368</f>
        <v>3208</v>
      </c>
      <c r="C1368" s="63" t="str">
        <f>'דוח 132'!I1368</f>
        <v xml:space="preserve">לא צמוד - לא כולל נזילות </v>
      </c>
      <c r="D1368" s="63">
        <f>'דוח 132'!H1368</f>
        <v>3.6323048035663499</v>
      </c>
      <c r="E1368" s="63">
        <f>'דוח 132'!G1368</f>
        <v>23.793746878234799</v>
      </c>
      <c r="F1368" s="63">
        <f>'דוח 132'!F1368</f>
        <v>23.742848257946797</v>
      </c>
      <c r="G1368" s="63">
        <f>'דוח 132'!E1368</f>
        <v>0</v>
      </c>
      <c r="H1368" s="63">
        <f>'דוח 132'!D1368</f>
        <v>0</v>
      </c>
      <c r="I1368" s="63">
        <f>'דוח 132'!C1368</f>
        <v>0</v>
      </c>
      <c r="J1368" s="63">
        <f>'דוח 132'!B1368</f>
        <v>0</v>
      </c>
      <c r="K1368" s="63">
        <f>'דוח 132'!A1368</f>
        <v>0</v>
      </c>
    </row>
    <row r="1369" spans="1:11" x14ac:dyDescent="0.2">
      <c r="A1369" s="63">
        <f>'דוח 132'!K1369</f>
        <v>11566</v>
      </c>
      <c r="B1369" s="63">
        <f>'דוח 132'!J1369</f>
        <v>3208</v>
      </c>
      <c r="C1369" s="63" t="str">
        <f>'דוח 132'!I1369</f>
        <v>מק"מ</v>
      </c>
      <c r="D1369" s="63">
        <f>'דוח 132'!H1369</f>
        <v>0.62210991616964206</v>
      </c>
      <c r="E1369" s="63">
        <f>'דוח 132'!G1369</f>
        <v>2.2915937676618596</v>
      </c>
      <c r="F1369" s="63">
        <f>'דוח 132'!F1369</f>
        <v>2.28929195735688</v>
      </c>
      <c r="G1369" s="63">
        <f>'דוח 132'!E1369</f>
        <v>0</v>
      </c>
      <c r="H1369" s="63">
        <f>'דוח 132'!D1369</f>
        <v>0</v>
      </c>
      <c r="I1369" s="63">
        <f>'דוח 132'!C1369</f>
        <v>0</v>
      </c>
      <c r="J1369" s="63">
        <f>'דוח 132'!B1369</f>
        <v>0</v>
      </c>
      <c r="K1369" s="63">
        <f>'דוח 132'!A1369</f>
        <v>0</v>
      </c>
    </row>
    <row r="1370" spans="1:11" x14ac:dyDescent="0.2">
      <c r="A1370" s="63">
        <f>'דוח 132'!K1370</f>
        <v>13419</v>
      </c>
      <c r="B1370" s="63">
        <f>'דוח 132'!J1370</f>
        <v>3208</v>
      </c>
      <c r="C1370" s="63" t="str">
        <f>'דוח 132'!I1370</f>
        <v>ממשלתי  לא צמוד (שחר)</v>
      </c>
      <c r="D1370" s="63">
        <f>'דוח 132'!H1370</f>
        <v>4.5318553031687001</v>
      </c>
      <c r="E1370" s="63">
        <f>'דוח 132'!G1370</f>
        <v>10.7253972454921</v>
      </c>
      <c r="F1370" s="63">
        <f>'דוח 132'!F1370</f>
        <v>10.707589818649298</v>
      </c>
      <c r="G1370" s="63">
        <f>'דוח 132'!E1370</f>
        <v>0</v>
      </c>
      <c r="H1370" s="63">
        <f>'דוח 132'!D1370</f>
        <v>0</v>
      </c>
      <c r="I1370" s="63">
        <f>'דוח 132'!C1370</f>
        <v>0</v>
      </c>
      <c r="J1370" s="63">
        <f>'דוח 132'!B1370</f>
        <v>0</v>
      </c>
      <c r="K1370" s="63">
        <f>'דוח 132'!A1370</f>
        <v>0</v>
      </c>
    </row>
    <row r="1371" spans="1:11" x14ac:dyDescent="0.2">
      <c r="A1371" s="63">
        <f>'דוח 132'!K1371</f>
        <v>11568</v>
      </c>
      <c r="B1371" s="63">
        <f>'דוח 132'!J1371</f>
        <v>3208</v>
      </c>
      <c r="C1371" s="63" t="str">
        <f>'דוח 132'!I1371</f>
        <v>אג"ח ממשלתי לא צמוד ריבית משתנה-"גילון"</v>
      </c>
      <c r="D1371" s="63">
        <f>'דוח 132'!H1371</f>
        <v>0</v>
      </c>
      <c r="E1371" s="63">
        <f>'דוח 132'!G1371</f>
        <v>0</v>
      </c>
      <c r="F1371" s="63">
        <f>'דוח 132'!F1371</f>
        <v>0</v>
      </c>
      <c r="G1371" s="63">
        <f>'דוח 132'!E1371</f>
        <v>0</v>
      </c>
      <c r="H1371" s="63">
        <f>'דוח 132'!D1371</f>
        <v>0</v>
      </c>
      <c r="I1371" s="63">
        <f>'דוח 132'!C1371</f>
        <v>0</v>
      </c>
      <c r="J1371" s="63">
        <f>'דוח 132'!B1371</f>
        <v>0</v>
      </c>
      <c r="K1371" s="63">
        <f>'דוח 132'!A1371</f>
        <v>0</v>
      </c>
    </row>
    <row r="1372" spans="1:11" x14ac:dyDescent="0.2">
      <c r="A1372" s="63">
        <f>'דוח 132'!K1372</f>
        <v>12479</v>
      </c>
      <c r="B1372" s="63">
        <f>'דוח 132'!J1372</f>
        <v>3208</v>
      </c>
      <c r="C1372" s="63" t="str">
        <f>'דוח 132'!I1372</f>
        <v>קונצרני ריבית קבועה</v>
      </c>
      <c r="D1372" s="63">
        <f>'דוח 132'!H1372</f>
        <v>4.7119163054496696</v>
      </c>
      <c r="E1372" s="63">
        <f>'דוח 132'!G1372</f>
        <v>4.1313944543546404</v>
      </c>
      <c r="F1372" s="63">
        <f>'דוח 132'!F1372</f>
        <v>4.1241093306343597</v>
      </c>
      <c r="G1372" s="63">
        <f>'דוח 132'!E1372</f>
        <v>0</v>
      </c>
      <c r="H1372" s="63">
        <f>'דוח 132'!D1372</f>
        <v>0</v>
      </c>
      <c r="I1372" s="63">
        <f>'דוח 132'!C1372</f>
        <v>0</v>
      </c>
      <c r="J1372" s="63">
        <f>'דוח 132'!B1372</f>
        <v>0</v>
      </c>
      <c r="K1372" s="63">
        <f>'דוח 132'!A1372</f>
        <v>0</v>
      </c>
    </row>
    <row r="1373" spans="1:11" x14ac:dyDescent="0.2">
      <c r="A1373" s="63">
        <f>'דוח 132'!K1373</f>
        <v>12480</v>
      </c>
      <c r="B1373" s="63">
        <f>'דוח 132'!J1373</f>
        <v>3208</v>
      </c>
      <c r="C1373" s="63" t="str">
        <f>'דוח 132'!I1373</f>
        <v>קונצרני ריבית משתנה</v>
      </c>
      <c r="D1373" s="63">
        <f>'דוח 132'!H1373</f>
        <v>2.9702610464529497</v>
      </c>
      <c r="E1373" s="63">
        <f>'דוח 132'!G1373</f>
        <v>0.613188543298398</v>
      </c>
      <c r="F1373" s="63">
        <f>'דוח 132'!F1373</f>
        <v>0.61343472552254497</v>
      </c>
      <c r="G1373" s="63">
        <f>'דוח 132'!E1373</f>
        <v>0</v>
      </c>
      <c r="H1373" s="63">
        <f>'דוח 132'!D1373</f>
        <v>0</v>
      </c>
      <c r="I1373" s="63">
        <f>'דוח 132'!C1373</f>
        <v>0</v>
      </c>
      <c r="J1373" s="63">
        <f>'דוח 132'!B1373</f>
        <v>0</v>
      </c>
      <c r="K1373" s="63">
        <f>'דוח 132'!A1373</f>
        <v>0</v>
      </c>
    </row>
    <row r="1374" spans="1:11" x14ac:dyDescent="0.2">
      <c r="A1374" s="63">
        <f>'דוח 132'!K1374</f>
        <v>11578</v>
      </c>
      <c r="B1374" s="63">
        <f>'דוח 132'!J1374</f>
        <v>3208</v>
      </c>
      <c r="C1374" s="63" t="str">
        <f>'דוח 132'!I1374</f>
        <v>אג"ח לא צמוד לא סחיר (ללא עמיתים)</v>
      </c>
      <c r="D1374" s="63">
        <f>'דוח 132'!H1374</f>
        <v>4.5592520217580299</v>
      </c>
      <c r="E1374" s="63">
        <f>'דוח 132'!G1374</f>
        <v>0.60131732921065806</v>
      </c>
      <c r="F1374" s="63">
        <f>'דוח 132'!F1374</f>
        <v>0.593117977622308</v>
      </c>
      <c r="G1374" s="63">
        <f>'דוח 132'!E1374</f>
        <v>0</v>
      </c>
      <c r="H1374" s="63">
        <f>'דוח 132'!D1374</f>
        <v>0</v>
      </c>
      <c r="I1374" s="63">
        <f>'דוח 132'!C1374</f>
        <v>0</v>
      </c>
      <c r="J1374" s="63">
        <f>'דוח 132'!B1374</f>
        <v>0</v>
      </c>
      <c r="K1374" s="63">
        <f>'דוח 132'!A1374</f>
        <v>0</v>
      </c>
    </row>
    <row r="1375" spans="1:11" x14ac:dyDescent="0.2">
      <c r="A1375" s="63">
        <f>'דוח 132'!K1375</f>
        <v>12497</v>
      </c>
      <c r="B1375" s="63">
        <f>'דוח 132'!J1375</f>
        <v>3208</v>
      </c>
      <c r="C1375" s="63" t="str">
        <f>'דוח 132'!I1375</f>
        <v>קונצרני לא סחיר ריבית משתנה (נע"מים)</v>
      </c>
      <c r="D1375" s="63">
        <f>'דוח 132'!H1375</f>
        <v>0</v>
      </c>
      <c r="E1375" s="63">
        <f>'דוח 132'!G1375</f>
        <v>0</v>
      </c>
      <c r="F1375" s="63">
        <f>'דוח 132'!F1375</f>
        <v>0</v>
      </c>
      <c r="G1375" s="63">
        <f>'דוח 132'!E1375</f>
        <v>0</v>
      </c>
      <c r="H1375" s="63">
        <f>'דוח 132'!D1375</f>
        <v>0</v>
      </c>
      <c r="I1375" s="63">
        <f>'דוח 132'!C1375</f>
        <v>0</v>
      </c>
      <c r="J1375" s="63">
        <f>'דוח 132'!B1375</f>
        <v>0</v>
      </c>
      <c r="K1375" s="63">
        <f>'דוח 132'!A1375</f>
        <v>0</v>
      </c>
    </row>
    <row r="1376" spans="1:11" x14ac:dyDescent="0.2">
      <c r="A1376" s="63">
        <f>'דוח 132'!K1376</f>
        <v>15546</v>
      </c>
      <c r="B1376" s="63">
        <f>'דוח 132'!J1376</f>
        <v>3208</v>
      </c>
      <c r="C1376" s="63" t="str">
        <f>'דוח 132'!I1376</f>
        <v>הלוואה לא צמוד</v>
      </c>
      <c r="D1376" s="63">
        <f>'דוח 132'!H1376</f>
        <v>7.1084899511014097</v>
      </c>
      <c r="E1376" s="63">
        <f>'דוח 132'!G1376</f>
        <v>1.6993054318601399</v>
      </c>
      <c r="F1376" s="63">
        <f>'דוח 132'!F1376</f>
        <v>1.69309552468514</v>
      </c>
      <c r="G1376" s="63">
        <f>'דוח 132'!E1376</f>
        <v>0</v>
      </c>
      <c r="H1376" s="63">
        <f>'דוח 132'!D1376</f>
        <v>0</v>
      </c>
      <c r="I1376" s="63">
        <f>'דוח 132'!C1376</f>
        <v>0</v>
      </c>
      <c r="J1376" s="63">
        <f>'דוח 132'!B1376</f>
        <v>0</v>
      </c>
      <c r="K1376" s="63">
        <f>'דוח 132'!A1376</f>
        <v>0</v>
      </c>
    </row>
    <row r="1377" spans="1:11" x14ac:dyDescent="0.2">
      <c r="A1377" s="63">
        <f>'דוח 132'!K1377</f>
        <v>12481</v>
      </c>
      <c r="B1377" s="63">
        <f>'דוח 132'!J1377</f>
        <v>3208</v>
      </c>
      <c r="C1377" s="63" t="str">
        <f>'דוח 132'!I1377</f>
        <v>הלוואות לעמיתים.</v>
      </c>
      <c r="D1377" s="63">
        <f>'דוח 132'!H1377</f>
        <v>0.08</v>
      </c>
      <c r="E1377" s="63">
        <f>'דוח 132'!G1377</f>
        <v>3.73155010635704</v>
      </c>
      <c r="F1377" s="63">
        <f>'דוח 132'!F1377</f>
        <v>3.7222089234762499</v>
      </c>
      <c r="G1377" s="63">
        <f>'דוח 132'!E1377</f>
        <v>0</v>
      </c>
      <c r="H1377" s="63">
        <f>'דוח 132'!D1377</f>
        <v>4</v>
      </c>
      <c r="I1377" s="63">
        <f>'דוח 132'!C1377</f>
        <v>0</v>
      </c>
      <c r="J1377" s="63">
        <f>'דוח 132'!B1377</f>
        <v>0</v>
      </c>
      <c r="K1377" s="63">
        <f>'דוח 132'!A1377</f>
        <v>0</v>
      </c>
    </row>
    <row r="1378" spans="1:11" x14ac:dyDescent="0.2">
      <c r="A1378" s="63">
        <f>'דוח 132'!K1378</f>
        <v>13594</v>
      </c>
      <c r="B1378" s="63">
        <f>'דוח 132'!J1378</f>
        <v>3208</v>
      </c>
      <c r="C1378" s="63" t="str">
        <f>'דוח 132'!I1378</f>
        <v>מט"ח וצמוד מט"ח</v>
      </c>
      <c r="D1378" s="63">
        <f>'דוח 132'!H1378</f>
        <v>2.8285683547086897</v>
      </c>
      <c r="E1378" s="63">
        <f>'דוח 132'!G1378</f>
        <v>9.9229263709100106</v>
      </c>
      <c r="F1378" s="63">
        <f>'דוח 132'!F1378</f>
        <v>9.8627552558956708</v>
      </c>
      <c r="G1378" s="63">
        <f>'דוח 132'!E1378</f>
        <v>0</v>
      </c>
      <c r="H1378" s="63">
        <f>'דוח 132'!D1378</f>
        <v>0</v>
      </c>
      <c r="I1378" s="63">
        <f>'דוח 132'!C1378</f>
        <v>0</v>
      </c>
      <c r="J1378" s="63">
        <f>'דוח 132'!B1378</f>
        <v>0</v>
      </c>
      <c r="K1378" s="63">
        <f>'דוח 132'!A1378</f>
        <v>0</v>
      </c>
    </row>
    <row r="1379" spans="1:11" x14ac:dyDescent="0.2">
      <c r="A1379" s="63">
        <f>'דוח 132'!K1379</f>
        <v>15609</v>
      </c>
      <c r="B1379" s="63">
        <f>'דוח 132'!J1379</f>
        <v>3208</v>
      </c>
      <c r="C1379" s="63" t="str">
        <f>'דוח 132'!I1379</f>
        <v>אג"ח ממשלתי צמוד מט"ח סחיר (1022)</v>
      </c>
      <c r="D1379" s="63">
        <f>'דוח 132'!H1379</f>
        <v>0.53266003612445012</v>
      </c>
      <c r="E1379" s="63">
        <f>'דוח 132'!G1379</f>
        <v>1.7299194158498601</v>
      </c>
      <c r="F1379" s="63">
        <f>'דוח 132'!F1379</f>
        <v>1.72093926617982</v>
      </c>
      <c r="G1379" s="63">
        <f>'דוח 132'!E1379</f>
        <v>0</v>
      </c>
      <c r="H1379" s="63">
        <f>'דוח 132'!D1379</f>
        <v>0</v>
      </c>
      <c r="I1379" s="63">
        <f>'דוח 132'!C1379</f>
        <v>0</v>
      </c>
      <c r="J1379" s="63">
        <f>'דוח 132'!B1379</f>
        <v>0</v>
      </c>
      <c r="K1379" s="63">
        <f>'דוח 132'!A1379</f>
        <v>0</v>
      </c>
    </row>
    <row r="1380" spans="1:11" x14ac:dyDescent="0.2">
      <c r="A1380" s="63">
        <f>'דוח 132'!K1380</f>
        <v>11524</v>
      </c>
      <c r="B1380" s="63">
        <f>'דוח 132'!J1380</f>
        <v>3208</v>
      </c>
      <c r="C1380" s="63" t="str">
        <f>'דוח 132'!I1380</f>
        <v xml:space="preserve"> אג"ח קונצרני בחו"ל </v>
      </c>
      <c r="D1380" s="63">
        <f>'דוח 132'!H1380</f>
        <v>3.3713242304625202</v>
      </c>
      <c r="E1380" s="63">
        <f>'דוח 132'!G1380</f>
        <v>6.9438400327032594</v>
      </c>
      <c r="F1380" s="63">
        <f>'דוח 132'!F1380</f>
        <v>6.9012558017150401</v>
      </c>
      <c r="G1380" s="63">
        <f>'דוח 132'!E1380</f>
        <v>0</v>
      </c>
      <c r="H1380" s="63">
        <f>'דוח 132'!D1380</f>
        <v>0</v>
      </c>
      <c r="I1380" s="63">
        <f>'דוח 132'!C1380</f>
        <v>0</v>
      </c>
      <c r="J1380" s="63">
        <f>'דוח 132'!B1380</f>
        <v>0</v>
      </c>
      <c r="K1380" s="63">
        <f>'דוח 132'!A1380</f>
        <v>0</v>
      </c>
    </row>
    <row r="1381" spans="1:11" x14ac:dyDescent="0.2">
      <c r="A1381" s="63">
        <f>'דוח 132'!K1381</f>
        <v>15745</v>
      </c>
      <c r="B1381" s="63">
        <f>'דוח 132'!J1381</f>
        <v>3208</v>
      </c>
      <c r="C1381" s="63" t="str">
        <f>'דוח 132'!I1381</f>
        <v>סה"כ קונצרני צמוד מט"ח</v>
      </c>
      <c r="D1381" s="63">
        <f>'דוח 132'!H1381</f>
        <v>4.9024485496310994</v>
      </c>
      <c r="E1381" s="63">
        <f>'דוח 132'!G1381</f>
        <v>0.58002944087763908</v>
      </c>
      <c r="F1381" s="63">
        <f>'דוח 132'!F1381</f>
        <v>0.58094233170367104</v>
      </c>
      <c r="G1381" s="63">
        <f>'דוח 132'!E1381</f>
        <v>0</v>
      </c>
      <c r="H1381" s="63">
        <f>'דוח 132'!D1381</f>
        <v>0</v>
      </c>
      <c r="I1381" s="63">
        <f>'דוח 132'!C1381</f>
        <v>0</v>
      </c>
      <c r="J1381" s="63">
        <f>'דוח 132'!B1381</f>
        <v>0</v>
      </c>
      <c r="K1381" s="63">
        <f>'דוח 132'!A1381</f>
        <v>0</v>
      </c>
    </row>
    <row r="1382" spans="1:11" x14ac:dyDescent="0.2">
      <c r="A1382" s="63">
        <f>'דוח 132'!K1382</f>
        <v>15545</v>
      </c>
      <c r="B1382" s="63">
        <f>'דוח 132'!J1382</f>
        <v>3208</v>
      </c>
      <c r="C1382" s="63" t="str">
        <f>'דוח 132'!I1382</f>
        <v>הלוואה צמוד מט"ח</v>
      </c>
      <c r="D1382" s="63">
        <f>'דוח 132'!H1382</f>
        <v>3.2076801841926397</v>
      </c>
      <c r="E1382" s="63">
        <f>'דוח 132'!G1382</f>
        <v>0.28113473373579101</v>
      </c>
      <c r="F1382" s="63">
        <f>'דוח 132'!F1382</f>
        <v>0.27009894665297302</v>
      </c>
      <c r="G1382" s="63">
        <f>'דוח 132'!E1382</f>
        <v>0</v>
      </c>
      <c r="H1382" s="63">
        <f>'דוח 132'!D1382</f>
        <v>0</v>
      </c>
      <c r="I1382" s="63">
        <f>'דוח 132'!C1382</f>
        <v>0</v>
      </c>
      <c r="J1382" s="63">
        <f>'דוח 132'!B1382</f>
        <v>0</v>
      </c>
      <c r="K1382" s="63">
        <f>'דוח 132'!A1382</f>
        <v>0</v>
      </c>
    </row>
    <row r="1383" spans="1:11" x14ac:dyDescent="0.2">
      <c r="A1383" s="63">
        <f>'דוח 132'!K1383</f>
        <v>13595</v>
      </c>
      <c r="B1383" s="63">
        <f>'דוח 132'!J1383</f>
        <v>3208</v>
      </c>
      <c r="C1383" s="63" t="str">
        <f>'דוח 132'!I1383</f>
        <v>סה"כ מניות והמירים</v>
      </c>
      <c r="D1383" s="63">
        <f>'דוח 132'!H1383</f>
        <v>0</v>
      </c>
      <c r="E1383" s="63">
        <f>'דוח 132'!G1383</f>
        <v>35.043746230545594</v>
      </c>
      <c r="F1383" s="63">
        <f>'דוח 132'!F1383</f>
        <v>35.099538724417798</v>
      </c>
      <c r="G1383" s="63">
        <f>'דוח 132'!E1383</f>
        <v>0</v>
      </c>
      <c r="H1383" s="63">
        <f>'דוח 132'!D1383</f>
        <v>0</v>
      </c>
      <c r="I1383" s="63">
        <f>'דוח 132'!C1383</f>
        <v>0</v>
      </c>
      <c r="J1383" s="63">
        <f>'דוח 132'!B1383</f>
        <v>0</v>
      </c>
      <c r="K1383" s="63">
        <f>'דוח 132'!A1383</f>
        <v>0</v>
      </c>
    </row>
    <row r="1384" spans="1:11" x14ac:dyDescent="0.2">
      <c r="A1384" s="63">
        <f>'דוח 132'!K1384</f>
        <v>15610</v>
      </c>
      <c r="B1384" s="63">
        <f>'דוח 132'!J1384</f>
        <v>3208</v>
      </c>
      <c r="C1384" s="63" t="str">
        <f>'דוח 132'!I1384</f>
        <v>נגזרים מתוך מניות והמירים</v>
      </c>
      <c r="D1384" s="63">
        <f>'דוח 132'!H1384</f>
        <v>0</v>
      </c>
      <c r="E1384" s="63">
        <f>'דוח 132'!G1384</f>
        <v>4.9196534356983896</v>
      </c>
      <c r="F1384" s="63">
        <f>'דוח 132'!F1384</f>
        <v>4.9513746111162593</v>
      </c>
      <c r="G1384" s="63">
        <f>'דוח 132'!E1384</f>
        <v>0</v>
      </c>
      <c r="H1384" s="63">
        <f>'דוח 132'!D1384</f>
        <v>0</v>
      </c>
      <c r="I1384" s="63">
        <f>'דוח 132'!C1384</f>
        <v>0</v>
      </c>
      <c r="J1384" s="63">
        <f>'דוח 132'!B1384</f>
        <v>0</v>
      </c>
      <c r="K1384" s="63">
        <f>'דוח 132'!A1384</f>
        <v>0</v>
      </c>
    </row>
    <row r="1385" spans="1:11" x14ac:dyDescent="0.2">
      <c r="A1385" s="63">
        <f>'דוח 132'!K1385</f>
        <v>15611</v>
      </c>
      <c r="B1385" s="63">
        <f>'דוח 132'!J1385</f>
        <v>3208</v>
      </c>
      <c r="C1385" s="63" t="str">
        <f>'דוח 132'!I1385</f>
        <v>מניות והמירים בארץ</v>
      </c>
      <c r="D1385" s="63">
        <f>'דוח 132'!H1385</f>
        <v>0</v>
      </c>
      <c r="E1385" s="63">
        <f>'דוח 132'!G1385</f>
        <v>14.826627969304198</v>
      </c>
      <c r="F1385" s="63">
        <f>'דוח 132'!F1385</f>
        <v>14.836673920792098</v>
      </c>
      <c r="G1385" s="63">
        <f>'דוח 132'!E1385</f>
        <v>0</v>
      </c>
      <c r="H1385" s="63">
        <f>'דוח 132'!D1385</f>
        <v>0</v>
      </c>
      <c r="I1385" s="63">
        <f>'דוח 132'!C1385</f>
        <v>0</v>
      </c>
      <c r="J1385" s="63">
        <f>'דוח 132'!B1385</f>
        <v>0</v>
      </c>
      <c r="K1385" s="63">
        <f>'דוח 132'!A1385</f>
        <v>0</v>
      </c>
    </row>
    <row r="1386" spans="1:11" x14ac:dyDescent="0.2">
      <c r="A1386" s="63">
        <f>'דוח 132'!K1386</f>
        <v>15608</v>
      </c>
      <c r="B1386" s="63">
        <f>'דוח 132'!J1386</f>
        <v>3208</v>
      </c>
      <c r="C1386" s="63" t="str">
        <f>'דוח 132'!I1386</f>
        <v>מניות חו"ל</v>
      </c>
      <c r="D1386" s="63">
        <f>'דוח 132'!H1386</f>
        <v>0</v>
      </c>
      <c r="E1386" s="63">
        <f>'דוח 132'!G1386</f>
        <v>19.471796861691598</v>
      </c>
      <c r="F1386" s="63">
        <f>'דוח 132'!F1386</f>
        <v>19.521282930086198</v>
      </c>
      <c r="G1386" s="63">
        <f>'דוח 132'!E1386</f>
        <v>0</v>
      </c>
      <c r="H1386" s="63">
        <f>'דוח 132'!D1386</f>
        <v>0</v>
      </c>
      <c r="I1386" s="63">
        <f>'דוח 132'!C1386</f>
        <v>0</v>
      </c>
      <c r="J1386" s="63">
        <f>'דוח 132'!B1386</f>
        <v>0</v>
      </c>
      <c r="K1386" s="63">
        <f>'דוח 132'!A1386</f>
        <v>0</v>
      </c>
    </row>
    <row r="1387" spans="1:11" x14ac:dyDescent="0.2">
      <c r="A1387" s="63">
        <f>'דוח 132'!K1387</f>
        <v>15584</v>
      </c>
      <c r="B1387" s="63">
        <f>'דוח 132'!J1387</f>
        <v>3208</v>
      </c>
      <c r="C1387" s="63" t="str">
        <f>'דוח 132'!I1387</f>
        <v>נכסים אלטרנטיביים</v>
      </c>
      <c r="D1387" s="63">
        <f>'דוח 132'!H1387</f>
        <v>0.169009118892889</v>
      </c>
      <c r="E1387" s="63">
        <f>'דוח 132'!G1387</f>
        <v>5.6669744481958793</v>
      </c>
      <c r="F1387" s="63">
        <f>'דוח 132'!F1387</f>
        <v>5.5785200578497101</v>
      </c>
      <c r="G1387" s="63">
        <f>'דוח 132'!E1387</f>
        <v>0</v>
      </c>
      <c r="H1387" s="63">
        <f>'דוח 132'!D1387</f>
        <v>8</v>
      </c>
      <c r="I1387" s="63">
        <f>'דוח 132'!C1387</f>
        <v>0</v>
      </c>
      <c r="J1387" s="63">
        <f>'דוח 132'!B1387</f>
        <v>0</v>
      </c>
      <c r="K1387" s="63">
        <f>'דוח 132'!A1387</f>
        <v>0</v>
      </c>
    </row>
    <row r="1388" spans="1:11" x14ac:dyDescent="0.2">
      <c r="A1388" s="63">
        <f>'דוח 132'!K1388</f>
        <v>17728</v>
      </c>
      <c r="B1388" s="63">
        <f>'דוח 132'!J1388</f>
        <v>3208</v>
      </c>
      <c r="C1388" s="63" t="str">
        <f>'דוח 132'!I1388</f>
        <v>נכסי נדל"ן</v>
      </c>
      <c r="D1388" s="63">
        <f>'דוח 132'!H1388</f>
        <v>0</v>
      </c>
      <c r="E1388" s="63">
        <f>'דוח 132'!G1388</f>
        <v>2.7806792951881301</v>
      </c>
      <c r="F1388" s="63">
        <f>'דוח 132'!F1388</f>
        <v>2.76048312293723</v>
      </c>
      <c r="G1388" s="63">
        <f>'דוח 132'!E1388</f>
        <v>0</v>
      </c>
      <c r="H1388" s="63">
        <f>'דוח 132'!D1388</f>
        <v>3.5</v>
      </c>
      <c r="I1388" s="63">
        <f>'דוח 132'!C1388</f>
        <v>0</v>
      </c>
      <c r="J1388" s="63">
        <f>'דוח 132'!B1388</f>
        <v>0</v>
      </c>
      <c r="K1388" s="63">
        <f>'דוח 132'!A1388</f>
        <v>0</v>
      </c>
    </row>
    <row r="1389" spans="1:11" x14ac:dyDescent="0.2">
      <c r="A1389" s="63">
        <f>'דוח 132'!K1389</f>
        <v>15624</v>
      </c>
      <c r="B1389" s="63">
        <f>'דוח 132'!J1389</f>
        <v>3208</v>
      </c>
      <c r="C1389" s="63" t="str">
        <f>'דוח 132'!I1389</f>
        <v>נגזרים מתוך חשיפת מט"ח</v>
      </c>
      <c r="D1389" s="63">
        <f>'דוח 132'!H1389</f>
        <v>0</v>
      </c>
      <c r="E1389" s="63">
        <f>'דוח 132'!G1389</f>
        <v>-12.040656978325002</v>
      </c>
      <c r="F1389" s="63">
        <f>'דוח 132'!F1389</f>
        <v>-11.964269990677099</v>
      </c>
      <c r="G1389" s="63">
        <f>'דוח 132'!E1389</f>
        <v>0</v>
      </c>
      <c r="H1389" s="63">
        <f>'דוח 132'!D1389</f>
        <v>0</v>
      </c>
      <c r="I1389" s="63">
        <f>'דוח 132'!C1389</f>
        <v>0</v>
      </c>
      <c r="J1389" s="63">
        <f>'דוח 132'!B1389</f>
        <v>0</v>
      </c>
      <c r="K1389" s="63">
        <f>'דוח 132'!A1389</f>
        <v>0</v>
      </c>
    </row>
    <row r="1390" spans="1:11" x14ac:dyDescent="0.2">
      <c r="A1390" s="63">
        <f>'דוח 132'!K1390</f>
        <v>15644</v>
      </c>
      <c r="B1390" s="63">
        <f>'דוח 132'!J1390</f>
        <v>3208</v>
      </c>
      <c r="C1390" s="63" t="str">
        <f>'דוח 132'!I1390</f>
        <v>סה"כ נזילות</v>
      </c>
      <c r="D1390" s="63">
        <f>'דוח 132'!H1390</f>
        <v>5.1842290621113195E-2</v>
      </c>
      <c r="E1390" s="63">
        <f>'דוח 132'!G1390</f>
        <v>2.1277536628604898</v>
      </c>
      <c r="F1390" s="63">
        <f>'דוח 132'!F1390</f>
        <v>2.3965170189789999</v>
      </c>
      <c r="G1390" s="63">
        <f>'דוח 132'!E1390</f>
        <v>1</v>
      </c>
      <c r="H1390" s="63">
        <f>'דוח 132'!D1390</f>
        <v>7</v>
      </c>
      <c r="I1390" s="63">
        <f>'דוח 132'!C1390</f>
        <v>0</v>
      </c>
      <c r="J1390" s="63">
        <f>'דוח 132'!B1390</f>
        <v>0</v>
      </c>
      <c r="K1390" s="63">
        <f>'דוח 132'!A1390</f>
        <v>0</v>
      </c>
    </row>
    <row r="1391" spans="1:11" x14ac:dyDescent="0.2">
      <c r="A1391" s="63">
        <f>'דוח 132'!K1391</f>
        <v>15704</v>
      </c>
      <c r="B1391" s="63">
        <f>'דוח 132'!J1391</f>
        <v>3208</v>
      </c>
      <c r="C1391" s="63" t="str">
        <f>'דוח 132'!I1391</f>
        <v xml:space="preserve">סה"כ קונצרני והלוואות </v>
      </c>
      <c r="D1391" s="63">
        <f>'דוח 132'!H1391</f>
        <v>4.1069471429826496</v>
      </c>
      <c r="E1391" s="63">
        <f>'דוח 132'!G1391</f>
        <v>30.531534551536698</v>
      </c>
      <c r="F1391" s="63">
        <f>'דוח 132'!F1391</f>
        <v>30.359221003278996</v>
      </c>
      <c r="G1391" s="63">
        <f>'דוח 132'!E1391</f>
        <v>27</v>
      </c>
      <c r="H1391" s="63">
        <f>'דוח 132'!D1391</f>
        <v>33</v>
      </c>
      <c r="I1391" s="63">
        <f>'דוח 132'!C1391</f>
        <v>0</v>
      </c>
      <c r="J1391" s="63">
        <f>'דוח 132'!B1391</f>
        <v>0</v>
      </c>
      <c r="K1391" s="63">
        <f>'דוח 132'!A1391</f>
        <v>0</v>
      </c>
    </row>
    <row r="1392" spans="1:11" x14ac:dyDescent="0.2">
      <c r="A1392" s="63">
        <f>'דוח 132'!K1392</f>
        <v>15749</v>
      </c>
      <c r="B1392" s="63">
        <f>'דוח 132'!J1392</f>
        <v>3208</v>
      </c>
      <c r="C1392" s="63" t="str">
        <f>'דוח 132'!I1392</f>
        <v>סה"כ לא סחירים</v>
      </c>
      <c r="D1392" s="63">
        <f>'דוח 132'!H1392</f>
        <v>1.9663932814667398</v>
      </c>
      <c r="E1392" s="63">
        <f>'דוח 132'!G1392</f>
        <v>21.475995432218596</v>
      </c>
      <c r="F1392" s="63">
        <f>'דוח 132'!F1392</f>
        <v>21.256297463264598</v>
      </c>
      <c r="G1392" s="63">
        <f>'דוח 132'!E1392</f>
        <v>0</v>
      </c>
      <c r="H1392" s="63">
        <f>'דוח 132'!D1392</f>
        <v>0</v>
      </c>
      <c r="I1392" s="63">
        <f>'דוח 132'!C1392</f>
        <v>0</v>
      </c>
      <c r="J1392" s="63">
        <f>'דוח 132'!B1392</f>
        <v>0</v>
      </c>
      <c r="K1392" s="63">
        <f>'דוח 132'!A1392</f>
        <v>0</v>
      </c>
    </row>
    <row r="1393" spans="1:11" x14ac:dyDescent="0.2">
      <c r="A1393" s="63">
        <f>'דוח 132'!K1393</f>
        <v>11258</v>
      </c>
      <c r="B1393" s="63">
        <f>'דוח 132'!J1393</f>
        <v>3208</v>
      </c>
      <c r="C1393" s="63" t="str">
        <f>'דוח 132'!I1393</f>
        <v>כל נכסי הקופה</v>
      </c>
      <c r="D1393" s="63">
        <f>'דוח 132'!H1393</f>
        <v>2.2989812553498701</v>
      </c>
      <c r="E1393" s="63">
        <f>'דוח 132'!G1393</f>
        <v>105.397572446805</v>
      </c>
      <c r="F1393" s="63">
        <f>'דוח 132'!F1393</f>
        <v>105.39333983730901</v>
      </c>
      <c r="G1393" s="63">
        <f>'דוח 132'!E1393</f>
        <v>0</v>
      </c>
      <c r="H1393" s="63">
        <f>'דוח 132'!D1393</f>
        <v>0</v>
      </c>
      <c r="I1393" s="63">
        <f>'דוח 132'!C1393</f>
        <v>0</v>
      </c>
      <c r="J1393" s="63">
        <f>'דוח 132'!B1393</f>
        <v>0</v>
      </c>
      <c r="K1393" s="63">
        <f>'דוח 132'!A1393</f>
        <v>0</v>
      </c>
    </row>
    <row r="1394" spans="1:11" x14ac:dyDescent="0.2">
      <c r="A1394" s="63">
        <f>'דוח 132'!K1394</f>
        <v>15705</v>
      </c>
      <c r="B1394" s="63">
        <f>'דוח 132'!J1394</f>
        <v>3208</v>
      </c>
      <c r="C1394" s="63" t="str">
        <f>'דוח 132'!I1394</f>
        <v>סה"כ ממשלתי</v>
      </c>
      <c r="D1394" s="63">
        <f>'דוח 132'!H1394</f>
        <v>4.1253831413446296</v>
      </c>
      <c r="E1394" s="63">
        <f>'דוח 132'!G1394</f>
        <v>24.956976940321599</v>
      </c>
      <c r="F1394" s="63">
        <f>'דוח 132'!F1394</f>
        <v>24.9187141036263</v>
      </c>
      <c r="G1394" s="63">
        <f>'דוח 132'!E1394</f>
        <v>21</v>
      </c>
      <c r="H1394" s="63">
        <f>'דוח 132'!D1394</f>
        <v>31</v>
      </c>
      <c r="I1394" s="63">
        <f>'דוח 132'!C1394</f>
        <v>0</v>
      </c>
      <c r="J1394" s="63">
        <f>'דוח 132'!B1394</f>
        <v>0</v>
      </c>
      <c r="K1394" s="63">
        <f>'דוח 132'!A1394</f>
        <v>0</v>
      </c>
    </row>
    <row r="1395" spans="1:11" x14ac:dyDescent="0.2">
      <c r="A1395" s="63">
        <f>'דוח 132'!K1395</f>
        <v>16144</v>
      </c>
      <c r="B1395" s="63">
        <f>'דוח 132'!J1395</f>
        <v>3208</v>
      </c>
      <c r="C1395" s="63" t="str">
        <f>'דוח 132'!I1395</f>
        <v>סך חשיפת מט"ח</v>
      </c>
      <c r="D1395" s="63">
        <f>'דוח 132'!H1395</f>
        <v>0.87913945170610508</v>
      </c>
      <c r="E1395" s="63">
        <f>'דוח 132'!G1395</f>
        <v>19.142263734969699</v>
      </c>
      <c r="F1395" s="63">
        <f>'דוח 132'!F1395</f>
        <v>19.090414825255298</v>
      </c>
      <c r="G1395" s="63">
        <f>'דוח 132'!E1395</f>
        <v>0</v>
      </c>
      <c r="H1395" s="63">
        <f>'דוח 132'!D1395</f>
        <v>0</v>
      </c>
      <c r="I1395" s="63">
        <f>'דוח 132'!C1395</f>
        <v>0</v>
      </c>
      <c r="J1395" s="63">
        <f>'דוח 132'!B1395</f>
        <v>0</v>
      </c>
      <c r="K1395" s="63">
        <f>'דוח 132'!A1395</f>
        <v>0</v>
      </c>
    </row>
    <row r="1396" spans="1:11" x14ac:dyDescent="0.2">
      <c r="A1396" s="63">
        <f>'דוח 132'!K1396</f>
        <v>12755</v>
      </c>
      <c r="B1396" s="63">
        <f>'דוח 132'!J1396</f>
        <v>3208</v>
      </c>
      <c r="C1396" s="63" t="str">
        <f>'דוח 132'!I1396</f>
        <v xml:space="preserve">נזילות מט"ח </v>
      </c>
      <c r="D1396" s="63">
        <f>'דוח 132'!H1396</f>
        <v>0</v>
      </c>
      <c r="E1396" s="63">
        <f>'דוח 132'!G1396</f>
        <v>0.38800274774346405</v>
      </c>
      <c r="F1396" s="63">
        <f>'דוח 132'!F1396</f>
        <v>0.38951890964416602</v>
      </c>
      <c r="G1396" s="63">
        <f>'דוח 132'!E1396</f>
        <v>0</v>
      </c>
      <c r="H1396" s="63">
        <f>'דוח 132'!D1396</f>
        <v>0</v>
      </c>
      <c r="I1396" s="63">
        <f>'דוח 132'!C1396</f>
        <v>0</v>
      </c>
      <c r="J1396" s="63">
        <f>'דוח 132'!B1396</f>
        <v>0</v>
      </c>
      <c r="K1396" s="63">
        <f>'דוח 132'!A1396</f>
        <v>0</v>
      </c>
    </row>
    <row r="1397" spans="1:11" x14ac:dyDescent="0.2">
      <c r="A1397" s="63">
        <f>'דוח 132'!K1397</f>
        <v>12359</v>
      </c>
      <c r="B1397" s="63">
        <f>'דוח 132'!J1397</f>
        <v>3208</v>
      </c>
      <c r="C1397" s="63" t="str">
        <f>'דוח 132'!I1397</f>
        <v xml:space="preserve">קונצרני לא סחיר צמוד מדד </v>
      </c>
      <c r="D1397" s="63">
        <f>'דוח 132'!H1397</f>
        <v>2.4704683395828</v>
      </c>
      <c r="E1397" s="63">
        <f>'דוח 132'!G1397</f>
        <v>0.78778703117860704</v>
      </c>
      <c r="F1397" s="63">
        <f>'דוח 132'!F1397</f>
        <v>0.77757874374305813</v>
      </c>
      <c r="G1397" s="63">
        <f>'דוח 132'!E1397</f>
        <v>0</v>
      </c>
      <c r="H1397" s="63">
        <f>'דוח 132'!D1397</f>
        <v>0</v>
      </c>
      <c r="I1397" s="63">
        <f>'דוח 132'!C1397</f>
        <v>0</v>
      </c>
      <c r="J1397" s="63">
        <f>'דוח 132'!B1397</f>
        <v>0</v>
      </c>
      <c r="K1397" s="63">
        <f>'דוח 132'!A1397</f>
        <v>0</v>
      </c>
    </row>
    <row r="1398" spans="1:11" x14ac:dyDescent="0.2">
      <c r="A1398" s="63">
        <f>'דוח 132'!K1398</f>
        <v>0</v>
      </c>
      <c r="B1398" s="63">
        <f>'דוח 132'!J1398</f>
        <v>0</v>
      </c>
      <c r="C1398" s="63">
        <f>'דוח 132'!I1398</f>
        <v>0</v>
      </c>
      <c r="D1398" s="63">
        <f>'דוח 132'!H1398</f>
        <v>0</v>
      </c>
      <c r="E1398" s="63">
        <f>'דוח 132'!G1398</f>
        <v>0</v>
      </c>
      <c r="F1398" s="63">
        <f>'דוח 132'!F1398</f>
        <v>0</v>
      </c>
      <c r="G1398" s="63">
        <f>'דוח 132'!E1398</f>
        <v>0</v>
      </c>
      <c r="H1398" s="63">
        <f>'דוח 132'!D1398</f>
        <v>0</v>
      </c>
      <c r="I1398" s="63">
        <f>'דוח 132'!C1398</f>
        <v>0</v>
      </c>
      <c r="J1398" s="63">
        <f>'דוח 132'!B1398</f>
        <v>0</v>
      </c>
      <c r="K1398" s="63">
        <f>'דוח 132'!A1398</f>
        <v>0</v>
      </c>
    </row>
    <row r="1399" spans="1:11" x14ac:dyDescent="0.2">
      <c r="A1399" s="63" t="str">
        <f>'דוח 132'!K1399</f>
        <v>קוד קבוצה</v>
      </c>
      <c r="B1399" s="63" t="str">
        <f>'דוח 132'!J1399</f>
        <v>קוד קופה</v>
      </c>
      <c r="C1399" s="63">
        <f>'דוח 132'!I1399</f>
        <v>0</v>
      </c>
      <c r="D1399" s="63" t="str">
        <f>'דוח 132'!H1399</f>
        <v>3311  חבר כללי- קופת על</v>
      </c>
      <c r="E1399" s="63">
        <f>'דוח 132'!G1399</f>
        <v>0</v>
      </c>
      <c r="F1399" s="63">
        <f>'דוח 132'!F1399</f>
        <v>0</v>
      </c>
      <c r="G1399" s="63">
        <f>'דוח 132'!E1399</f>
        <v>0</v>
      </c>
      <c r="H1399" s="63">
        <f>'דוח 132'!D1399</f>
        <v>0</v>
      </c>
      <c r="I1399" s="63">
        <f>'דוח 132'!C1399</f>
        <v>0</v>
      </c>
      <c r="J1399" s="63">
        <f>'דוח 132'!B1399</f>
        <v>0</v>
      </c>
      <c r="K1399" s="63">
        <f>'דוח 132'!A1399</f>
        <v>0</v>
      </c>
    </row>
    <row r="1400" spans="1:11" x14ac:dyDescent="0.2">
      <c r="A1400" s="63">
        <f>'דוח 132'!K1400</f>
        <v>0</v>
      </c>
      <c r="B1400" s="63">
        <f>'דוח 132'!J1400</f>
        <v>0</v>
      </c>
      <c r="C1400" s="63">
        <f>'דוח 132'!I1400</f>
        <v>0</v>
      </c>
      <c r="D1400" s="63">
        <f>'דוח 132'!H1400</f>
        <v>0</v>
      </c>
      <c r="E1400" s="63">
        <f>'דוח 132'!G1400</f>
        <v>0</v>
      </c>
      <c r="F1400" s="63" t="str">
        <f>'דוח 132'!F1400</f>
        <v>שווי קופה באשח  443,819.1</v>
      </c>
      <c r="G1400" s="63">
        <f>'דוח 132'!E1400</f>
        <v>0</v>
      </c>
      <c r="H1400" s="63">
        <f>'דוח 132'!D1400</f>
        <v>0</v>
      </c>
      <c r="I1400" s="63">
        <f>'דוח 132'!C1400</f>
        <v>0</v>
      </c>
      <c r="J1400" s="63">
        <f>'דוח 132'!B1400</f>
        <v>0</v>
      </c>
      <c r="K1400" s="63">
        <f>'דוח 132'!A1400</f>
        <v>0</v>
      </c>
    </row>
    <row r="1401" spans="1:11" x14ac:dyDescent="0.2">
      <c r="A1401" s="63">
        <f>'דוח 132'!K1401</f>
        <v>0</v>
      </c>
      <c r="B1401" s="63">
        <f>'דוח 132'!J1401</f>
        <v>0</v>
      </c>
      <c r="C1401" s="63" t="str">
        <f>'דוח 132'!I1401</f>
        <v>תאור קבוצה</v>
      </c>
      <c r="D1401" s="63" t="str">
        <f>'דוח 132'!H1401</f>
        <v>מח"מ</v>
      </c>
      <c r="E1401" s="63" t="str">
        <f>'דוח 132'!G1401</f>
        <v>חשיפה</v>
      </c>
      <c r="F1401" s="63" t="str">
        <f>'דוח 132'!F1401</f>
        <v>חשיפה</v>
      </c>
      <c r="G1401" s="63">
        <f>'דוח 132'!E1401</f>
        <v>0</v>
      </c>
      <c r="H1401" s="63" t="str">
        <f>'דוח 132'!D1401</f>
        <v>חשיפה</v>
      </c>
      <c r="I1401" s="63">
        <f>'דוח 132'!C1401</f>
        <v>0</v>
      </c>
      <c r="J1401" s="63" t="str">
        <f>'דוח 132'!B1401</f>
        <v>מח"מ</v>
      </c>
      <c r="K1401" s="63">
        <f>'דוח 132'!A1401</f>
        <v>0</v>
      </c>
    </row>
    <row r="1402" spans="1:11" x14ac:dyDescent="0.2">
      <c r="A1402" s="63">
        <f>'דוח 132'!K1402</f>
        <v>0</v>
      </c>
      <c r="B1402" s="63">
        <f>'דוח 132'!J1402</f>
        <v>0</v>
      </c>
      <c r="C1402" s="63">
        <f>'דוח 132'!I1402</f>
        <v>0</v>
      </c>
      <c r="D1402" s="63">
        <f>'דוח 132'!H1402</f>
        <v>0</v>
      </c>
      <c r="E1402" s="63" t="str">
        <f>'דוח 132'!G1402</f>
        <v>30/12/18</v>
      </c>
      <c r="F1402" s="63" t="str">
        <f>'דוח 132'!F1402</f>
        <v>31/12/18</v>
      </c>
      <c r="G1402" s="63" t="str">
        <f>'דוח 132'!E1402</f>
        <v>מינ'</v>
      </c>
      <c r="H1402" s="63" t="str">
        <f>'דוח 132'!D1402</f>
        <v>מקס'</v>
      </c>
      <c r="I1402" s="63" t="str">
        <f>'דוח 132'!C1402</f>
        <v>מינ'</v>
      </c>
      <c r="J1402" s="63" t="str">
        <f>'דוח 132'!B1402</f>
        <v>מקס'</v>
      </c>
      <c r="K1402" s="63">
        <f>'דוח 132'!A1402</f>
        <v>0</v>
      </c>
    </row>
    <row r="1403" spans="1:11" x14ac:dyDescent="0.2">
      <c r="A1403" s="63">
        <f>'דוח 132'!K1403</f>
        <v>13591</v>
      </c>
      <c r="B1403" s="63">
        <f>'דוח 132'!J1403</f>
        <v>3311</v>
      </c>
      <c r="C1403" s="63" t="str">
        <f>'דוח 132'!I1403</f>
        <v xml:space="preserve">צמוד מדד (כולל מיועדות) </v>
      </c>
      <c r="D1403" s="63">
        <f>'דוח 132'!H1403</f>
        <v>4.2081156980266892</v>
      </c>
      <c r="E1403" s="63">
        <f>'דוח 132'!G1403</f>
        <v>26.9897035201511</v>
      </c>
      <c r="F1403" s="63">
        <f>'דוח 132'!F1403</f>
        <v>26.957913055870296</v>
      </c>
      <c r="G1403" s="63">
        <f>'דוח 132'!E1403</f>
        <v>0</v>
      </c>
      <c r="H1403" s="63">
        <f>'דוח 132'!D1403</f>
        <v>0</v>
      </c>
      <c r="I1403" s="63">
        <f>'דוח 132'!C1403</f>
        <v>3.5</v>
      </c>
      <c r="J1403" s="63">
        <f>'דוח 132'!B1403</f>
        <v>5.5</v>
      </c>
      <c r="K1403" s="63">
        <f>'דוח 132'!A1403</f>
        <v>0</v>
      </c>
    </row>
    <row r="1404" spans="1:11" x14ac:dyDescent="0.2">
      <c r="A1404" s="63">
        <f>'דוח 132'!K1404</f>
        <v>19967</v>
      </c>
      <c r="B1404" s="63">
        <f>'דוח 132'!J1404</f>
        <v>3311</v>
      </c>
      <c r="C1404" s="63" t="str">
        <f>'דוח 132'!I1404</f>
        <v>צמוד מדד ללא מיועדות</v>
      </c>
      <c r="D1404" s="63">
        <f>'דוח 132'!H1404</f>
        <v>4.2081156980266892</v>
      </c>
      <c r="E1404" s="63">
        <f>'דוח 132'!G1404</f>
        <v>26.9897035201511</v>
      </c>
      <c r="F1404" s="63">
        <f>'דוח 132'!F1404</f>
        <v>26.957913055870296</v>
      </c>
      <c r="G1404" s="63">
        <f>'דוח 132'!E1404</f>
        <v>0</v>
      </c>
      <c r="H1404" s="63">
        <f>'דוח 132'!D1404</f>
        <v>0</v>
      </c>
      <c r="I1404" s="63">
        <f>'דוח 132'!C1404</f>
        <v>0</v>
      </c>
      <c r="J1404" s="63">
        <f>'דוח 132'!B1404</f>
        <v>0</v>
      </c>
      <c r="K1404" s="63">
        <f>'דוח 132'!A1404</f>
        <v>0</v>
      </c>
    </row>
    <row r="1405" spans="1:11" x14ac:dyDescent="0.2">
      <c r="A1405" s="63">
        <f>'דוח 132'!K1405</f>
        <v>15744</v>
      </c>
      <c r="B1405" s="63">
        <f>'דוח 132'!J1405</f>
        <v>3311</v>
      </c>
      <c r="C1405" s="63" t="str">
        <f>'דוח 132'!I1405</f>
        <v xml:space="preserve">סה"כ ממשלתי צמוד מדד כולל מיועדות </v>
      </c>
      <c r="D1405" s="63">
        <f>'דוח 132'!H1405</f>
        <v>5.76894954397138</v>
      </c>
      <c r="E1405" s="63">
        <f>'דוח 132'!G1405</f>
        <v>8.8896706555207992</v>
      </c>
      <c r="F1405" s="63">
        <f>'דוח 132'!F1405</f>
        <v>8.8780710484444008</v>
      </c>
      <c r="G1405" s="63">
        <f>'דוח 132'!E1405</f>
        <v>0</v>
      </c>
      <c r="H1405" s="63">
        <f>'דוח 132'!D1405</f>
        <v>0</v>
      </c>
      <c r="I1405" s="63">
        <f>'דוח 132'!C1405</f>
        <v>0</v>
      </c>
      <c r="J1405" s="63">
        <f>'דוח 132'!B1405</f>
        <v>0</v>
      </c>
      <c r="K1405" s="63">
        <f>'דוח 132'!A1405</f>
        <v>0</v>
      </c>
    </row>
    <row r="1406" spans="1:11" x14ac:dyDescent="0.2">
      <c r="A1406" s="63">
        <f>'דוח 132'!K1406</f>
        <v>13462</v>
      </c>
      <c r="B1406" s="63">
        <f>'דוח 132'!J1406</f>
        <v>3311</v>
      </c>
      <c r="C1406" s="63" t="str">
        <f>'דוח 132'!I1406</f>
        <v xml:space="preserve">קונצרני סחיר צמוד מדד </v>
      </c>
      <c r="D1406" s="63">
        <f>'דוח 132'!H1406</f>
        <v>3.4064792008964302</v>
      </c>
      <c r="E1406" s="63">
        <f>'דוח 132'!G1406</f>
        <v>16.041844182411698</v>
      </c>
      <c r="F1406" s="63">
        <f>'דוח 132'!F1406</f>
        <v>16.0205602141532</v>
      </c>
      <c r="G1406" s="63">
        <f>'דוח 132'!E1406</f>
        <v>0</v>
      </c>
      <c r="H1406" s="63">
        <f>'דוח 132'!D1406</f>
        <v>0</v>
      </c>
      <c r="I1406" s="63">
        <f>'דוח 132'!C1406</f>
        <v>0</v>
      </c>
      <c r="J1406" s="63">
        <f>'דוח 132'!B1406</f>
        <v>0</v>
      </c>
      <c r="K1406" s="63">
        <f>'דוח 132'!A1406</f>
        <v>0</v>
      </c>
    </row>
    <row r="1407" spans="1:11" x14ac:dyDescent="0.2">
      <c r="A1407" s="63">
        <f>'דוח 132'!K1407</f>
        <v>15544</v>
      </c>
      <c r="B1407" s="63">
        <f>'דוח 132'!J1407</f>
        <v>3311</v>
      </c>
      <c r="C1407" s="63" t="str">
        <f>'דוח 132'!I1407</f>
        <v>הלוואה צמוד מדד</v>
      </c>
      <c r="D1407" s="63">
        <f>'דוח 132'!H1407</f>
        <v>4.0903992573880599</v>
      </c>
      <c r="E1407" s="63">
        <f>'דוח 132'!G1407</f>
        <v>1.2272622213012399</v>
      </c>
      <c r="F1407" s="63">
        <f>'דוח 132'!F1407</f>
        <v>1.2274149505005501</v>
      </c>
      <c r="G1407" s="63">
        <f>'דוח 132'!E1407</f>
        <v>0</v>
      </c>
      <c r="H1407" s="63">
        <f>'דוח 132'!D1407</f>
        <v>0</v>
      </c>
      <c r="I1407" s="63">
        <f>'דוח 132'!C1407</f>
        <v>0</v>
      </c>
      <c r="J1407" s="63">
        <f>'דוח 132'!B1407</f>
        <v>0</v>
      </c>
      <c r="K1407" s="63">
        <f>'דוח 132'!A1407</f>
        <v>0</v>
      </c>
    </row>
    <row r="1408" spans="1:11" x14ac:dyDescent="0.2">
      <c r="A1408" s="63">
        <f>'דוח 132'!K1408</f>
        <v>12978</v>
      </c>
      <c r="B1408" s="63">
        <f>'דוח 132'!J1408</f>
        <v>3311</v>
      </c>
      <c r="C1408" s="63" t="str">
        <f>'דוח 132'!I1408</f>
        <v xml:space="preserve">פקדונות לא סחירים </v>
      </c>
      <c r="D1408" s="63">
        <f>'דוח 132'!H1408</f>
        <v>4.6000000000000005</v>
      </c>
      <c r="E1408" s="63">
        <f>'דוח 132'!G1408</f>
        <v>0.20552599665105198</v>
      </c>
      <c r="F1408" s="63">
        <f>'דוח 132'!F1408</f>
        <v>0.20602213968246499</v>
      </c>
      <c r="G1408" s="63">
        <f>'דוח 132'!E1408</f>
        <v>0</v>
      </c>
      <c r="H1408" s="63">
        <f>'דוח 132'!D1408</f>
        <v>0</v>
      </c>
      <c r="I1408" s="63">
        <f>'דוח 132'!C1408</f>
        <v>0</v>
      </c>
      <c r="J1408" s="63">
        <f>'דוח 132'!B1408</f>
        <v>0</v>
      </c>
      <c r="K1408" s="63">
        <f>'דוח 132'!A1408</f>
        <v>0</v>
      </c>
    </row>
    <row r="1409" spans="1:11" x14ac:dyDescent="0.2">
      <c r="A1409" s="63">
        <f>'דוח 132'!K1409</f>
        <v>17726</v>
      </c>
      <c r="B1409" s="63">
        <f>'דוח 132'!J1409</f>
        <v>3311</v>
      </c>
      <c r="C1409" s="63" t="str">
        <f>'דוח 132'!I1409</f>
        <v>לא צמוד כולל נזילות</v>
      </c>
      <c r="D1409" s="63">
        <f>'דוח 132'!H1409</f>
        <v>3.5208875265870399</v>
      </c>
      <c r="E1409" s="63">
        <f>'דוח 132'!G1409</f>
        <v>24.670049887857502</v>
      </c>
      <c r="F1409" s="63">
        <f>'דוח 132'!F1409</f>
        <v>24.756077439598997</v>
      </c>
      <c r="G1409" s="63">
        <f>'דוח 132'!E1409</f>
        <v>0</v>
      </c>
      <c r="H1409" s="63">
        <f>'דוח 132'!D1409</f>
        <v>0</v>
      </c>
      <c r="I1409" s="63">
        <f>'דוח 132'!C1409</f>
        <v>2.5</v>
      </c>
      <c r="J1409" s="63">
        <f>'דוח 132'!B1409</f>
        <v>4.5</v>
      </c>
      <c r="K1409" s="63">
        <f>'דוח 132'!A1409</f>
        <v>0</v>
      </c>
    </row>
    <row r="1410" spans="1:11" x14ac:dyDescent="0.2">
      <c r="A1410" s="63">
        <f>'דוח 132'!K1410</f>
        <v>17727</v>
      </c>
      <c r="B1410" s="63">
        <f>'דוח 132'!J1410</f>
        <v>3311</v>
      </c>
      <c r="C1410" s="63" t="str">
        <f>'דוח 132'!I1410</f>
        <v>עו"ש ש"ח</v>
      </c>
      <c r="D1410" s="63">
        <f>'דוח 132'!H1410</f>
        <v>0</v>
      </c>
      <c r="E1410" s="63">
        <f>'דוח 132'!G1410</f>
        <v>1.4897177321453901</v>
      </c>
      <c r="F1410" s="63">
        <f>'דוח 132'!F1410</f>
        <v>1.619154878249</v>
      </c>
      <c r="G1410" s="63">
        <f>'דוח 132'!E1410</f>
        <v>0</v>
      </c>
      <c r="H1410" s="63">
        <f>'דוח 132'!D1410</f>
        <v>0</v>
      </c>
      <c r="I1410" s="63">
        <f>'דוח 132'!C1410</f>
        <v>0</v>
      </c>
      <c r="J1410" s="63">
        <f>'דוח 132'!B1410</f>
        <v>0</v>
      </c>
      <c r="K1410" s="63">
        <f>'דוח 132'!A1410</f>
        <v>0</v>
      </c>
    </row>
    <row r="1411" spans="1:11" x14ac:dyDescent="0.2">
      <c r="A1411" s="63">
        <f>'דוח 132'!K1411</f>
        <v>13592</v>
      </c>
      <c r="B1411" s="63">
        <f>'דוח 132'!J1411</f>
        <v>3311</v>
      </c>
      <c r="C1411" s="63" t="str">
        <f>'דוח 132'!I1411</f>
        <v xml:space="preserve">לא צמוד - לא כולל נזילות </v>
      </c>
      <c r="D1411" s="63">
        <f>'דוח 132'!H1411</f>
        <v>3.7672842632024297</v>
      </c>
      <c r="E1411" s="63">
        <f>'דוח 132'!G1411</f>
        <v>23.180332155712101</v>
      </c>
      <c r="F1411" s="63">
        <f>'דוח 132'!F1411</f>
        <v>23.136922561349898</v>
      </c>
      <c r="G1411" s="63">
        <f>'דוח 132'!E1411</f>
        <v>0</v>
      </c>
      <c r="H1411" s="63">
        <f>'דוח 132'!D1411</f>
        <v>0</v>
      </c>
      <c r="I1411" s="63">
        <f>'דוח 132'!C1411</f>
        <v>0</v>
      </c>
      <c r="J1411" s="63">
        <f>'דוח 132'!B1411</f>
        <v>0</v>
      </c>
      <c r="K1411" s="63">
        <f>'דוח 132'!A1411</f>
        <v>0</v>
      </c>
    </row>
    <row r="1412" spans="1:11" x14ac:dyDescent="0.2">
      <c r="A1412" s="63">
        <f>'דוח 132'!K1412</f>
        <v>11566</v>
      </c>
      <c r="B1412" s="63">
        <f>'דוח 132'!J1412</f>
        <v>3311</v>
      </c>
      <c r="C1412" s="63" t="str">
        <f>'דוח 132'!I1412</f>
        <v>מק"מ</v>
      </c>
      <c r="D1412" s="63">
        <f>'דוח 132'!H1412</f>
        <v>0.45359373940829306</v>
      </c>
      <c r="E1412" s="63">
        <f>'דוח 132'!G1412</f>
        <v>5.9521919773205303</v>
      </c>
      <c r="F1412" s="63">
        <f>'דוח 132'!F1412</f>
        <v>5.9441988722741197</v>
      </c>
      <c r="G1412" s="63">
        <f>'דוח 132'!E1412</f>
        <v>0</v>
      </c>
      <c r="H1412" s="63">
        <f>'דוח 132'!D1412</f>
        <v>0</v>
      </c>
      <c r="I1412" s="63">
        <f>'דוח 132'!C1412</f>
        <v>0</v>
      </c>
      <c r="J1412" s="63">
        <f>'דוח 132'!B1412</f>
        <v>0</v>
      </c>
      <c r="K1412" s="63">
        <f>'דוח 132'!A1412</f>
        <v>0</v>
      </c>
    </row>
    <row r="1413" spans="1:11" x14ac:dyDescent="0.2">
      <c r="A1413" s="63">
        <f>'דוח 132'!K1413</f>
        <v>13419</v>
      </c>
      <c r="B1413" s="63">
        <f>'דוח 132'!J1413</f>
        <v>3311</v>
      </c>
      <c r="C1413" s="63" t="str">
        <f>'דוח 132'!I1413</f>
        <v>ממשלתי  לא צמוד (שחר)</v>
      </c>
      <c r="D1413" s="63">
        <f>'דוח 132'!H1413</f>
        <v>5.0122377974545493</v>
      </c>
      <c r="E1413" s="63">
        <f>'דוח 132'!G1413</f>
        <v>10.1730230833276</v>
      </c>
      <c r="F1413" s="63">
        <f>'דוח 132'!F1413</f>
        <v>10.1493998123227</v>
      </c>
      <c r="G1413" s="63">
        <f>'דוח 132'!E1413</f>
        <v>0</v>
      </c>
      <c r="H1413" s="63">
        <f>'דוח 132'!D1413</f>
        <v>0</v>
      </c>
      <c r="I1413" s="63">
        <f>'דוח 132'!C1413</f>
        <v>0</v>
      </c>
      <c r="J1413" s="63">
        <f>'דוח 132'!B1413</f>
        <v>0</v>
      </c>
      <c r="K1413" s="63">
        <f>'דוח 132'!A1413</f>
        <v>0</v>
      </c>
    </row>
    <row r="1414" spans="1:11" x14ac:dyDescent="0.2">
      <c r="A1414" s="63">
        <f>'דוח 132'!K1414</f>
        <v>11568</v>
      </c>
      <c r="B1414" s="63">
        <f>'דוח 132'!J1414</f>
        <v>3311</v>
      </c>
      <c r="C1414" s="63" t="str">
        <f>'דוח 132'!I1414</f>
        <v>אג"ח ממשלתי לא צמוד ריבית משתנה-"גילון"</v>
      </c>
      <c r="D1414" s="63">
        <f>'דוח 132'!H1414</f>
        <v>1.41</v>
      </c>
      <c r="E1414" s="63">
        <f>'דוח 132'!G1414</f>
        <v>0.32118038300294399</v>
      </c>
      <c r="F1414" s="63">
        <f>'דוח 132'!F1414</f>
        <v>0.32066840961912602</v>
      </c>
      <c r="G1414" s="63">
        <f>'דוח 132'!E1414</f>
        <v>0</v>
      </c>
      <c r="H1414" s="63">
        <f>'דוח 132'!D1414</f>
        <v>0</v>
      </c>
      <c r="I1414" s="63">
        <f>'דוח 132'!C1414</f>
        <v>0</v>
      </c>
      <c r="J1414" s="63">
        <f>'דוח 132'!B1414</f>
        <v>0</v>
      </c>
      <c r="K1414" s="63">
        <f>'דוח 132'!A1414</f>
        <v>0</v>
      </c>
    </row>
    <row r="1415" spans="1:11" x14ac:dyDescent="0.2">
      <c r="A1415" s="63">
        <f>'דוח 132'!K1415</f>
        <v>12479</v>
      </c>
      <c r="B1415" s="63">
        <f>'דוח 132'!J1415</f>
        <v>3311</v>
      </c>
      <c r="C1415" s="63" t="str">
        <f>'דוח 132'!I1415</f>
        <v>קונצרני ריבית קבועה</v>
      </c>
      <c r="D1415" s="63">
        <f>'דוח 132'!H1415</f>
        <v>4.3212424036519694</v>
      </c>
      <c r="E1415" s="63">
        <f>'דוח 132'!G1415</f>
        <v>4.7498018857022402</v>
      </c>
      <c r="F1415" s="63">
        <f>'דוח 132'!F1415</f>
        <v>4.7393358873541498</v>
      </c>
      <c r="G1415" s="63">
        <f>'דוח 132'!E1415</f>
        <v>0</v>
      </c>
      <c r="H1415" s="63">
        <f>'דוח 132'!D1415</f>
        <v>0</v>
      </c>
      <c r="I1415" s="63">
        <f>'דוח 132'!C1415</f>
        <v>0</v>
      </c>
      <c r="J1415" s="63">
        <f>'דוח 132'!B1415</f>
        <v>0</v>
      </c>
      <c r="K1415" s="63">
        <f>'דוח 132'!A1415</f>
        <v>0</v>
      </c>
    </row>
    <row r="1416" spans="1:11" x14ac:dyDescent="0.2">
      <c r="A1416" s="63">
        <f>'דוח 132'!K1416</f>
        <v>12480</v>
      </c>
      <c r="B1416" s="63">
        <f>'דוח 132'!J1416</f>
        <v>3311</v>
      </c>
      <c r="C1416" s="63" t="str">
        <f>'דוח 132'!I1416</f>
        <v>קונצרני ריבית משתנה</v>
      </c>
      <c r="D1416" s="63">
        <f>'דוח 132'!H1416</f>
        <v>3.2526281220169202</v>
      </c>
      <c r="E1416" s="63">
        <f>'דוח 132'!G1416</f>
        <v>0.40203379178718202</v>
      </c>
      <c r="F1416" s="63">
        <f>'דוח 132'!F1416</f>
        <v>0.40220188630584303</v>
      </c>
      <c r="G1416" s="63">
        <f>'דוח 132'!E1416</f>
        <v>0</v>
      </c>
      <c r="H1416" s="63">
        <f>'דוח 132'!D1416</f>
        <v>0</v>
      </c>
      <c r="I1416" s="63">
        <f>'דוח 132'!C1416</f>
        <v>0</v>
      </c>
      <c r="J1416" s="63">
        <f>'דוח 132'!B1416</f>
        <v>0</v>
      </c>
      <c r="K1416" s="63">
        <f>'דוח 132'!A1416</f>
        <v>0</v>
      </c>
    </row>
    <row r="1417" spans="1:11" x14ac:dyDescent="0.2">
      <c r="A1417" s="63">
        <f>'דוח 132'!K1417</f>
        <v>11578</v>
      </c>
      <c r="B1417" s="63">
        <f>'דוח 132'!J1417</f>
        <v>3311</v>
      </c>
      <c r="C1417" s="63" t="str">
        <f>'דוח 132'!I1417</f>
        <v>אג"ח לא צמוד לא סחיר (ללא עמיתים)</v>
      </c>
      <c r="D1417" s="63">
        <f>'דוח 132'!H1417</f>
        <v>4.6955200443503298</v>
      </c>
      <c r="E1417" s="63">
        <f>'דוח 132'!G1417</f>
        <v>0.55125810474941905</v>
      </c>
      <c r="F1417" s="63">
        <f>'דוח 132'!F1417</f>
        <v>0.54879609650736594</v>
      </c>
      <c r="G1417" s="63">
        <f>'דוח 132'!E1417</f>
        <v>0</v>
      </c>
      <c r="H1417" s="63">
        <f>'דוח 132'!D1417</f>
        <v>0</v>
      </c>
      <c r="I1417" s="63">
        <f>'דוח 132'!C1417</f>
        <v>0</v>
      </c>
      <c r="J1417" s="63">
        <f>'דוח 132'!B1417</f>
        <v>0</v>
      </c>
      <c r="K1417" s="63">
        <f>'דוח 132'!A1417</f>
        <v>0</v>
      </c>
    </row>
    <row r="1418" spans="1:11" x14ac:dyDescent="0.2">
      <c r="A1418" s="63">
        <f>'דוח 132'!K1418</f>
        <v>12497</v>
      </c>
      <c r="B1418" s="63">
        <f>'דוח 132'!J1418</f>
        <v>3311</v>
      </c>
      <c r="C1418" s="63" t="str">
        <f>'דוח 132'!I1418</f>
        <v>קונצרני לא סחיר ריבית משתנה (נע"מים)</v>
      </c>
      <c r="D1418" s="63">
        <f>'דוח 132'!H1418</f>
        <v>0</v>
      </c>
      <c r="E1418" s="63">
        <f>'דוח 132'!G1418</f>
        <v>0</v>
      </c>
      <c r="F1418" s="63">
        <f>'דוח 132'!F1418</f>
        <v>0</v>
      </c>
      <c r="G1418" s="63">
        <f>'דוח 132'!E1418</f>
        <v>0</v>
      </c>
      <c r="H1418" s="63">
        <f>'דוח 132'!D1418</f>
        <v>0</v>
      </c>
      <c r="I1418" s="63">
        <f>'דוח 132'!C1418</f>
        <v>0</v>
      </c>
      <c r="J1418" s="63">
        <f>'דוח 132'!B1418</f>
        <v>0</v>
      </c>
      <c r="K1418" s="63">
        <f>'דוח 132'!A1418</f>
        <v>0</v>
      </c>
    </row>
    <row r="1419" spans="1:11" x14ac:dyDescent="0.2">
      <c r="A1419" s="63">
        <f>'דוח 132'!K1419</f>
        <v>15546</v>
      </c>
      <c r="B1419" s="63">
        <f>'דוח 132'!J1419</f>
        <v>3311</v>
      </c>
      <c r="C1419" s="63" t="str">
        <f>'דוח 132'!I1419</f>
        <v>הלוואה לא צמוד</v>
      </c>
      <c r="D1419" s="63">
        <f>'דוח 132'!H1419</f>
        <v>8.5039871667448814</v>
      </c>
      <c r="E1419" s="63">
        <f>'דוח 132'!G1419</f>
        <v>1.03084292982216</v>
      </c>
      <c r="F1419" s="63">
        <f>'דוח 132'!F1419</f>
        <v>1.0323215969666901</v>
      </c>
      <c r="G1419" s="63">
        <f>'דוח 132'!E1419</f>
        <v>0</v>
      </c>
      <c r="H1419" s="63">
        <f>'דוח 132'!D1419</f>
        <v>0</v>
      </c>
      <c r="I1419" s="63">
        <f>'דוח 132'!C1419</f>
        <v>0</v>
      </c>
      <c r="J1419" s="63">
        <f>'דוח 132'!B1419</f>
        <v>0</v>
      </c>
      <c r="K1419" s="63">
        <f>'דוח 132'!A1419</f>
        <v>0</v>
      </c>
    </row>
    <row r="1420" spans="1:11" x14ac:dyDescent="0.2">
      <c r="A1420" s="63">
        <f>'דוח 132'!K1420</f>
        <v>12481</v>
      </c>
      <c r="B1420" s="63">
        <f>'דוח 132'!J1420</f>
        <v>3311</v>
      </c>
      <c r="C1420" s="63" t="str">
        <f>'דוח 132'!I1420</f>
        <v>הלוואות לעמיתים.</v>
      </c>
      <c r="D1420" s="63">
        <f>'דוח 132'!H1420</f>
        <v>0</v>
      </c>
      <c r="E1420" s="63">
        <f>'דוח 132'!G1420</f>
        <v>0</v>
      </c>
      <c r="F1420" s="63">
        <f>'דוח 132'!F1420</f>
        <v>0</v>
      </c>
      <c r="G1420" s="63">
        <f>'דוח 132'!E1420</f>
        <v>0</v>
      </c>
      <c r="H1420" s="63">
        <f>'דוח 132'!D1420</f>
        <v>4</v>
      </c>
      <c r="I1420" s="63">
        <f>'דוח 132'!C1420</f>
        <v>0</v>
      </c>
      <c r="J1420" s="63">
        <f>'דוח 132'!B1420</f>
        <v>0</v>
      </c>
      <c r="K1420" s="63">
        <f>'דוח 132'!A1420</f>
        <v>0</v>
      </c>
    </row>
    <row r="1421" spans="1:11" x14ac:dyDescent="0.2">
      <c r="A1421" s="63">
        <f>'דוח 132'!K1421</f>
        <v>13594</v>
      </c>
      <c r="B1421" s="63">
        <f>'דוח 132'!J1421</f>
        <v>3311</v>
      </c>
      <c r="C1421" s="63" t="str">
        <f>'דוח 132'!I1421</f>
        <v>מט"ח וצמוד מט"ח</v>
      </c>
      <c r="D1421" s="63">
        <f>'דוח 132'!H1421</f>
        <v>2.5017567892393902</v>
      </c>
      <c r="E1421" s="63">
        <f>'דוח 132'!G1421</f>
        <v>11.1326373054169</v>
      </c>
      <c r="F1421" s="63">
        <f>'דוח 132'!F1421</f>
        <v>11.081096823056198</v>
      </c>
      <c r="G1421" s="63">
        <f>'דוח 132'!E1421</f>
        <v>0</v>
      </c>
      <c r="H1421" s="63">
        <f>'דוח 132'!D1421</f>
        <v>0</v>
      </c>
      <c r="I1421" s="63">
        <f>'דוח 132'!C1421</f>
        <v>0</v>
      </c>
      <c r="J1421" s="63">
        <f>'דוח 132'!B1421</f>
        <v>0</v>
      </c>
      <c r="K1421" s="63">
        <f>'דוח 132'!A1421</f>
        <v>0</v>
      </c>
    </row>
    <row r="1422" spans="1:11" x14ac:dyDescent="0.2">
      <c r="A1422" s="63">
        <f>'דוח 132'!K1422</f>
        <v>15609</v>
      </c>
      <c r="B1422" s="63">
        <f>'דוח 132'!J1422</f>
        <v>3311</v>
      </c>
      <c r="C1422" s="63" t="str">
        <f>'דוח 132'!I1422</f>
        <v>אג"ח ממשלתי צמוד מט"ח סחיר (1022)</v>
      </c>
      <c r="D1422" s="63">
        <f>'דוח 132'!H1422</f>
        <v>0.58938652503241695</v>
      </c>
      <c r="E1422" s="63">
        <f>'דוח 132'!G1422</f>
        <v>0.90643568592567303</v>
      </c>
      <c r="F1422" s="63">
        <f>'דוח 132'!F1422</f>
        <v>0.90170008160321702</v>
      </c>
      <c r="G1422" s="63">
        <f>'דוח 132'!E1422</f>
        <v>0</v>
      </c>
      <c r="H1422" s="63">
        <f>'דוח 132'!D1422</f>
        <v>0</v>
      </c>
      <c r="I1422" s="63">
        <f>'דוח 132'!C1422</f>
        <v>0</v>
      </c>
      <c r="J1422" s="63">
        <f>'דוח 132'!B1422</f>
        <v>0</v>
      </c>
      <c r="K1422" s="63">
        <f>'דוח 132'!A1422</f>
        <v>0</v>
      </c>
    </row>
    <row r="1423" spans="1:11" x14ac:dyDescent="0.2">
      <c r="A1423" s="63">
        <f>'דוח 132'!K1423</f>
        <v>11524</v>
      </c>
      <c r="B1423" s="63">
        <f>'דוח 132'!J1423</f>
        <v>3311</v>
      </c>
      <c r="C1423" s="63" t="str">
        <f>'דוח 132'!I1423</f>
        <v xml:space="preserve"> אג"ח קונצרני בחו"ל </v>
      </c>
      <c r="D1423" s="63">
        <f>'דוח 132'!H1423</f>
        <v>3.2959452232237201</v>
      </c>
      <c r="E1423" s="63">
        <f>'דוח 132'!G1423</f>
        <v>7.5792380043427992</v>
      </c>
      <c r="F1423" s="63">
        <f>'דוח 132'!F1423</f>
        <v>7.5290922707848695</v>
      </c>
      <c r="G1423" s="63">
        <f>'דוח 132'!E1423</f>
        <v>0</v>
      </c>
      <c r="H1423" s="63">
        <f>'דוח 132'!D1423</f>
        <v>0</v>
      </c>
      <c r="I1423" s="63">
        <f>'דוח 132'!C1423</f>
        <v>0</v>
      </c>
      <c r="J1423" s="63">
        <f>'דוח 132'!B1423</f>
        <v>0</v>
      </c>
      <c r="K1423" s="63">
        <f>'דוח 132'!A1423</f>
        <v>0</v>
      </c>
    </row>
    <row r="1424" spans="1:11" x14ac:dyDescent="0.2">
      <c r="A1424" s="63">
        <f>'דוח 132'!K1424</f>
        <v>15745</v>
      </c>
      <c r="B1424" s="63">
        <f>'דוח 132'!J1424</f>
        <v>3311</v>
      </c>
      <c r="C1424" s="63" t="str">
        <f>'דוח 132'!I1424</f>
        <v>סה"כ קונצרני צמוד מט"ח</v>
      </c>
      <c r="D1424" s="63">
        <f>'דוח 132'!H1424</f>
        <v>5.0566461605314501</v>
      </c>
      <c r="E1424" s="63">
        <f>'דוח 132'!G1424</f>
        <v>0.433001593077111</v>
      </c>
      <c r="F1424" s="63">
        <f>'דוח 132'!F1424</f>
        <v>0.43598656366803501</v>
      </c>
      <c r="G1424" s="63">
        <f>'דוח 132'!E1424</f>
        <v>0</v>
      </c>
      <c r="H1424" s="63">
        <f>'דוח 132'!D1424</f>
        <v>0</v>
      </c>
      <c r="I1424" s="63">
        <f>'דוח 132'!C1424</f>
        <v>0</v>
      </c>
      <c r="J1424" s="63">
        <f>'דוח 132'!B1424</f>
        <v>0</v>
      </c>
      <c r="K1424" s="63">
        <f>'דוח 132'!A1424</f>
        <v>0</v>
      </c>
    </row>
    <row r="1425" spans="1:11" x14ac:dyDescent="0.2">
      <c r="A1425" s="63">
        <f>'דוח 132'!K1425</f>
        <v>15545</v>
      </c>
      <c r="B1425" s="63">
        <f>'דוח 132'!J1425</f>
        <v>3311</v>
      </c>
      <c r="C1425" s="63" t="str">
        <f>'דוח 132'!I1425</f>
        <v>הלוואה צמוד מט"ח</v>
      </c>
      <c r="D1425" s="63">
        <f>'דוח 132'!H1425</f>
        <v>0.40191155646776899</v>
      </c>
      <c r="E1425" s="63">
        <f>'דוח 132'!G1425</f>
        <v>0.427333077937947</v>
      </c>
      <c r="F1425" s="63">
        <f>'דוח 132'!F1425</f>
        <v>0.42460546485116202</v>
      </c>
      <c r="G1425" s="63">
        <f>'דוח 132'!E1425</f>
        <v>0</v>
      </c>
      <c r="H1425" s="63">
        <f>'דוח 132'!D1425</f>
        <v>0</v>
      </c>
      <c r="I1425" s="63">
        <f>'דוח 132'!C1425</f>
        <v>0</v>
      </c>
      <c r="J1425" s="63">
        <f>'דוח 132'!B1425</f>
        <v>0</v>
      </c>
      <c r="K1425" s="63">
        <f>'דוח 132'!A1425</f>
        <v>0</v>
      </c>
    </row>
    <row r="1426" spans="1:11" x14ac:dyDescent="0.2">
      <c r="A1426" s="63">
        <f>'דוח 132'!K1426</f>
        <v>13595</v>
      </c>
      <c r="B1426" s="63">
        <f>'דוח 132'!J1426</f>
        <v>3311</v>
      </c>
      <c r="C1426" s="63" t="str">
        <f>'דוח 132'!I1426</f>
        <v>סה"כ מניות והמירים</v>
      </c>
      <c r="D1426" s="63">
        <f>'דוח 132'!H1426</f>
        <v>0</v>
      </c>
      <c r="E1426" s="63">
        <f>'דוח 132'!G1426</f>
        <v>34.498140812746399</v>
      </c>
      <c r="F1426" s="63">
        <f>'דוח 132'!F1426</f>
        <v>34.523842096658406</v>
      </c>
      <c r="G1426" s="63">
        <f>'דוח 132'!E1426</f>
        <v>0</v>
      </c>
      <c r="H1426" s="63">
        <f>'דוח 132'!D1426</f>
        <v>0</v>
      </c>
      <c r="I1426" s="63">
        <f>'דוח 132'!C1426</f>
        <v>0</v>
      </c>
      <c r="J1426" s="63">
        <f>'דוח 132'!B1426</f>
        <v>0</v>
      </c>
      <c r="K1426" s="63">
        <f>'דוח 132'!A1426</f>
        <v>0</v>
      </c>
    </row>
    <row r="1427" spans="1:11" x14ac:dyDescent="0.2">
      <c r="A1427" s="63">
        <f>'דוח 132'!K1427</f>
        <v>15610</v>
      </c>
      <c r="B1427" s="63">
        <f>'דוח 132'!J1427</f>
        <v>3311</v>
      </c>
      <c r="C1427" s="63" t="str">
        <f>'דוח 132'!I1427</f>
        <v>נגזרים מתוך מניות והמירים</v>
      </c>
      <c r="D1427" s="63">
        <f>'דוח 132'!H1427</f>
        <v>0</v>
      </c>
      <c r="E1427" s="63">
        <f>'דוח 132'!G1427</f>
        <v>-0.13217978414030901</v>
      </c>
      <c r="F1427" s="63">
        <f>'דוח 132'!F1427</f>
        <v>-0.13193393522983399</v>
      </c>
      <c r="G1427" s="63">
        <f>'דוח 132'!E1427</f>
        <v>0</v>
      </c>
      <c r="H1427" s="63">
        <f>'דוח 132'!D1427</f>
        <v>0</v>
      </c>
      <c r="I1427" s="63">
        <f>'דוח 132'!C1427</f>
        <v>0</v>
      </c>
      <c r="J1427" s="63">
        <f>'דוח 132'!B1427</f>
        <v>0</v>
      </c>
      <c r="K1427" s="63">
        <f>'דוח 132'!A1427</f>
        <v>0</v>
      </c>
    </row>
    <row r="1428" spans="1:11" x14ac:dyDescent="0.2">
      <c r="A1428" s="63">
        <f>'דוח 132'!K1428</f>
        <v>15611</v>
      </c>
      <c r="B1428" s="63">
        <f>'דוח 132'!J1428</f>
        <v>3311</v>
      </c>
      <c r="C1428" s="63" t="str">
        <f>'דוח 132'!I1428</f>
        <v>מניות והמירים בארץ</v>
      </c>
      <c r="D1428" s="63">
        <f>'דוח 132'!H1428</f>
        <v>0</v>
      </c>
      <c r="E1428" s="63">
        <f>'דוח 132'!G1428</f>
        <v>14.6924493832912</v>
      </c>
      <c r="F1428" s="63">
        <f>'דוח 132'!F1428</f>
        <v>14.687475993639499</v>
      </c>
      <c r="G1428" s="63">
        <f>'דוח 132'!E1428</f>
        <v>0</v>
      </c>
      <c r="H1428" s="63">
        <f>'דוח 132'!D1428</f>
        <v>0</v>
      </c>
      <c r="I1428" s="63">
        <f>'דוח 132'!C1428</f>
        <v>0</v>
      </c>
      <c r="J1428" s="63">
        <f>'דוח 132'!B1428</f>
        <v>0</v>
      </c>
      <c r="K1428" s="63">
        <f>'דוח 132'!A1428</f>
        <v>0</v>
      </c>
    </row>
    <row r="1429" spans="1:11" x14ac:dyDescent="0.2">
      <c r="A1429" s="63">
        <f>'דוח 132'!K1429</f>
        <v>15608</v>
      </c>
      <c r="B1429" s="63">
        <f>'דוח 132'!J1429</f>
        <v>3311</v>
      </c>
      <c r="C1429" s="63" t="str">
        <f>'דוח 132'!I1429</f>
        <v>מניות חו"ל</v>
      </c>
      <c r="D1429" s="63">
        <f>'דוח 132'!H1429</f>
        <v>0</v>
      </c>
      <c r="E1429" s="63">
        <f>'דוח 132'!G1429</f>
        <v>19.8052148542893</v>
      </c>
      <c r="F1429" s="63">
        <f>'דוח 132'!F1429</f>
        <v>19.835893189614797</v>
      </c>
      <c r="G1429" s="63">
        <f>'דוח 132'!E1429</f>
        <v>0</v>
      </c>
      <c r="H1429" s="63">
        <f>'דוח 132'!D1429</f>
        <v>0</v>
      </c>
      <c r="I1429" s="63">
        <f>'דוח 132'!C1429</f>
        <v>0</v>
      </c>
      <c r="J1429" s="63">
        <f>'דוח 132'!B1429</f>
        <v>0</v>
      </c>
      <c r="K1429" s="63">
        <f>'דוח 132'!A1429</f>
        <v>0</v>
      </c>
    </row>
    <row r="1430" spans="1:11" x14ac:dyDescent="0.2">
      <c r="A1430" s="63">
        <f>'דוח 132'!K1430</f>
        <v>15584</v>
      </c>
      <c r="B1430" s="63">
        <f>'דוח 132'!J1430</f>
        <v>3311</v>
      </c>
      <c r="C1430" s="63" t="str">
        <f>'דוח 132'!I1430</f>
        <v>נכסים אלטרנטיביים</v>
      </c>
      <c r="D1430" s="63">
        <f>'דוח 132'!H1430</f>
        <v>0</v>
      </c>
      <c r="E1430" s="63">
        <f>'דוח 132'!G1430</f>
        <v>2.5785244956545799</v>
      </c>
      <c r="F1430" s="63">
        <f>'דוח 132'!F1430</f>
        <v>2.55051288599461</v>
      </c>
      <c r="G1430" s="63">
        <f>'דוח 132'!E1430</f>
        <v>0</v>
      </c>
      <c r="H1430" s="63">
        <f>'דוח 132'!D1430</f>
        <v>8</v>
      </c>
      <c r="I1430" s="63">
        <f>'דוח 132'!C1430</f>
        <v>0</v>
      </c>
      <c r="J1430" s="63">
        <f>'דוח 132'!B1430</f>
        <v>0</v>
      </c>
      <c r="K1430" s="63">
        <f>'דוח 132'!A1430</f>
        <v>0</v>
      </c>
    </row>
    <row r="1431" spans="1:11" x14ac:dyDescent="0.2">
      <c r="A1431" s="63">
        <f>'דוח 132'!K1431</f>
        <v>17728</v>
      </c>
      <c r="B1431" s="63">
        <f>'דוח 132'!J1431</f>
        <v>3311</v>
      </c>
      <c r="C1431" s="63" t="str">
        <f>'דוח 132'!I1431</f>
        <v>נכסי נדל"ן</v>
      </c>
      <c r="D1431" s="63">
        <f>'דוח 132'!H1431</f>
        <v>0</v>
      </c>
      <c r="E1431" s="63">
        <f>'דוח 132'!G1431</f>
        <v>0</v>
      </c>
      <c r="F1431" s="63">
        <f>'דוח 132'!F1431</f>
        <v>0</v>
      </c>
      <c r="G1431" s="63">
        <f>'דוח 132'!E1431</f>
        <v>0</v>
      </c>
      <c r="H1431" s="63">
        <f>'דוח 132'!D1431</f>
        <v>0</v>
      </c>
      <c r="I1431" s="63">
        <f>'דוח 132'!C1431</f>
        <v>0</v>
      </c>
      <c r="J1431" s="63">
        <f>'דוח 132'!B1431</f>
        <v>0</v>
      </c>
      <c r="K1431" s="63">
        <f>'דוח 132'!A1431</f>
        <v>0</v>
      </c>
    </row>
    <row r="1432" spans="1:11" x14ac:dyDescent="0.2">
      <c r="A1432" s="63">
        <f>'דוח 132'!K1432</f>
        <v>15624</v>
      </c>
      <c r="B1432" s="63">
        <f>'דוח 132'!J1432</f>
        <v>3311</v>
      </c>
      <c r="C1432" s="63" t="str">
        <f>'דוח 132'!I1432</f>
        <v>נגזרים מתוך חשיפת מט"ח</v>
      </c>
      <c r="D1432" s="63">
        <f>'דוח 132'!H1432</f>
        <v>0</v>
      </c>
      <c r="E1432" s="63">
        <f>'דוח 132'!G1432</f>
        <v>-11.201931139551</v>
      </c>
      <c r="F1432" s="63">
        <f>'דוח 132'!F1432</f>
        <v>-11.130342932894099</v>
      </c>
      <c r="G1432" s="63">
        <f>'דוח 132'!E1432</f>
        <v>0</v>
      </c>
      <c r="H1432" s="63">
        <f>'דוח 132'!D1432</f>
        <v>0</v>
      </c>
      <c r="I1432" s="63">
        <f>'דוח 132'!C1432</f>
        <v>0</v>
      </c>
      <c r="J1432" s="63">
        <f>'דוח 132'!B1432</f>
        <v>0</v>
      </c>
      <c r="K1432" s="63">
        <f>'דוח 132'!A1432</f>
        <v>0</v>
      </c>
    </row>
    <row r="1433" spans="1:11" x14ac:dyDescent="0.2">
      <c r="A1433" s="63">
        <f>'דוח 132'!K1433</f>
        <v>15644</v>
      </c>
      <c r="B1433" s="63">
        <f>'דוח 132'!J1433</f>
        <v>3311</v>
      </c>
      <c r="C1433" s="63" t="str">
        <f>'דוח 132'!I1433</f>
        <v>סה"כ נזילות</v>
      </c>
      <c r="D1433" s="63">
        <f>'דוח 132'!H1433</f>
        <v>0</v>
      </c>
      <c r="E1433" s="63">
        <f>'דוח 132'!G1433</f>
        <v>3.2763466762787496</v>
      </c>
      <c r="F1433" s="63">
        <f>'דוח 132'!F1433</f>
        <v>3.40886732039794</v>
      </c>
      <c r="G1433" s="63">
        <f>'דוח 132'!E1433</f>
        <v>1</v>
      </c>
      <c r="H1433" s="63">
        <f>'דוח 132'!D1433</f>
        <v>9</v>
      </c>
      <c r="I1433" s="63">
        <f>'דוח 132'!C1433</f>
        <v>0</v>
      </c>
      <c r="J1433" s="63">
        <f>'דוח 132'!B1433</f>
        <v>0</v>
      </c>
      <c r="K1433" s="63">
        <f>'דוח 132'!A1433</f>
        <v>0</v>
      </c>
    </row>
    <row r="1434" spans="1:11" x14ac:dyDescent="0.2">
      <c r="A1434" s="63">
        <f>'דוח 132'!K1434</f>
        <v>15704</v>
      </c>
      <c r="B1434" s="63">
        <f>'דוח 132'!J1434</f>
        <v>3311</v>
      </c>
      <c r="C1434" s="63" t="str">
        <f>'דוח 132'!I1434</f>
        <v xml:space="preserve">סה"כ קונצרני והלוואות </v>
      </c>
      <c r="D1434" s="63">
        <f>'דוח 132'!H1434</f>
        <v>3.6867491420517702</v>
      </c>
      <c r="E1434" s="63">
        <f>'דוח 132'!G1434</f>
        <v>33.068016255398099</v>
      </c>
      <c r="F1434" s="63">
        <f>'דוח 132'!F1434</f>
        <v>32.986159634181497</v>
      </c>
      <c r="G1434" s="63">
        <f>'דוח 132'!E1434</f>
        <v>27</v>
      </c>
      <c r="H1434" s="63">
        <f>'דוח 132'!D1434</f>
        <v>33</v>
      </c>
      <c r="I1434" s="63">
        <f>'דוח 132'!C1434</f>
        <v>0</v>
      </c>
      <c r="J1434" s="63">
        <f>'דוח 132'!B1434</f>
        <v>0</v>
      </c>
      <c r="K1434" s="63">
        <f>'דוח 132'!A1434</f>
        <v>0</v>
      </c>
    </row>
    <row r="1435" spans="1:11" x14ac:dyDescent="0.2">
      <c r="A1435" s="63">
        <f>'דוח 132'!K1435</f>
        <v>15749</v>
      </c>
      <c r="B1435" s="63">
        <f>'דוח 132'!J1435</f>
        <v>3311</v>
      </c>
      <c r="C1435" s="63" t="str">
        <f>'דוח 132'!I1435</f>
        <v>סה"כ לא סחירים</v>
      </c>
      <c r="D1435" s="63">
        <f>'דוח 132'!H1435</f>
        <v>2.8986670754186998</v>
      </c>
      <c r="E1435" s="63">
        <f>'דוח 132'!G1435</f>
        <v>6.6466238655485697</v>
      </c>
      <c r="F1435" s="63">
        <f>'דוח 132'!F1435</f>
        <v>6.61599075099664</v>
      </c>
      <c r="G1435" s="63">
        <f>'דוח 132'!E1435</f>
        <v>0</v>
      </c>
      <c r="H1435" s="63">
        <f>'דוח 132'!D1435</f>
        <v>0</v>
      </c>
      <c r="I1435" s="63">
        <f>'דוח 132'!C1435</f>
        <v>0</v>
      </c>
      <c r="J1435" s="63">
        <f>'דוח 132'!B1435</f>
        <v>0</v>
      </c>
      <c r="K1435" s="63">
        <f>'דוח 132'!A1435</f>
        <v>0</v>
      </c>
    </row>
    <row r="1436" spans="1:11" x14ac:dyDescent="0.2">
      <c r="A1436" s="63">
        <f>'דוח 132'!K1436</f>
        <v>11258</v>
      </c>
      <c r="B1436" s="63">
        <f>'דוח 132'!J1436</f>
        <v>3311</v>
      </c>
      <c r="C1436" s="63" t="str">
        <f>'דוח 132'!I1436</f>
        <v>כל נכסי הקופה</v>
      </c>
      <c r="D1436" s="63">
        <f>'דוח 132'!H1436</f>
        <v>2.2832759059005299</v>
      </c>
      <c r="E1436" s="63">
        <f>'דוח 132'!G1436</f>
        <v>100</v>
      </c>
      <c r="F1436" s="63">
        <f>'דוח 132'!F1436</f>
        <v>100</v>
      </c>
      <c r="G1436" s="63">
        <f>'דוח 132'!E1436</f>
        <v>0</v>
      </c>
      <c r="H1436" s="63">
        <f>'דוח 132'!D1436</f>
        <v>0</v>
      </c>
      <c r="I1436" s="63">
        <f>'דוח 132'!C1436</f>
        <v>0</v>
      </c>
      <c r="J1436" s="63">
        <f>'דוח 132'!B1436</f>
        <v>0</v>
      </c>
      <c r="K1436" s="63">
        <f>'דוח 132'!A1436</f>
        <v>0</v>
      </c>
    </row>
    <row r="1437" spans="1:11" x14ac:dyDescent="0.2">
      <c r="A1437" s="63">
        <f>'דוח 132'!K1437</f>
        <v>15705</v>
      </c>
      <c r="B1437" s="63">
        <f>'דוח 132'!J1437</f>
        <v>3311</v>
      </c>
      <c r="C1437" s="63" t="str">
        <f>'דוח 132'!I1437</f>
        <v>סה"כ ממשלתי</v>
      </c>
      <c r="D1437" s="63">
        <f>'דוח 132'!H1437</f>
        <v>4.0378727445942095</v>
      </c>
      <c r="E1437" s="63">
        <f>'דוח 132'!G1437</f>
        <v>26.242501785097595</v>
      </c>
      <c r="F1437" s="63">
        <f>'דוח 132'!F1437</f>
        <v>26.194038224263497</v>
      </c>
      <c r="G1437" s="63">
        <f>'דוח 132'!E1437</f>
        <v>21</v>
      </c>
      <c r="H1437" s="63">
        <f>'דוח 132'!D1437</f>
        <v>31</v>
      </c>
      <c r="I1437" s="63">
        <f>'דוח 132'!C1437</f>
        <v>0</v>
      </c>
      <c r="J1437" s="63">
        <f>'דוח 132'!B1437</f>
        <v>0</v>
      </c>
      <c r="K1437" s="63">
        <f>'דוח 132'!A1437</f>
        <v>0</v>
      </c>
    </row>
    <row r="1438" spans="1:11" x14ac:dyDescent="0.2">
      <c r="A1438" s="63">
        <f>'דוח 132'!K1438</f>
        <v>16144</v>
      </c>
      <c r="B1438" s="63">
        <f>'דוח 132'!J1438</f>
        <v>3311</v>
      </c>
      <c r="C1438" s="63" t="str">
        <f>'דוח 132'!I1438</f>
        <v>סך חשיפת מט"ח</v>
      </c>
      <c r="D1438" s="63">
        <f>'דוח 132'!H1438</f>
        <v>0.90394298021222308</v>
      </c>
      <c r="E1438" s="63">
        <f>'דוח 132'!G1438</f>
        <v>17.854148232213095</v>
      </c>
      <c r="F1438" s="63">
        <f>'דוח 132'!F1438</f>
        <v>17.849635487052996</v>
      </c>
      <c r="G1438" s="63">
        <f>'דוח 132'!E1438</f>
        <v>0</v>
      </c>
      <c r="H1438" s="63">
        <f>'דוח 132'!D1438</f>
        <v>0</v>
      </c>
      <c r="I1438" s="63">
        <f>'דוח 132'!C1438</f>
        <v>0</v>
      </c>
      <c r="J1438" s="63">
        <f>'דוח 132'!B1438</f>
        <v>0</v>
      </c>
      <c r="K1438" s="63">
        <f>'דוח 132'!A1438</f>
        <v>0</v>
      </c>
    </row>
    <row r="1439" spans="1:11" x14ac:dyDescent="0.2">
      <c r="A1439" s="63">
        <f>'דוח 132'!K1439</f>
        <v>12755</v>
      </c>
      <c r="B1439" s="63">
        <f>'דוח 132'!J1439</f>
        <v>3311</v>
      </c>
      <c r="C1439" s="63" t="str">
        <f>'דוח 132'!I1439</f>
        <v xml:space="preserve">נזילות מט"ח </v>
      </c>
      <c r="D1439" s="63">
        <f>'דוח 132'!H1439</f>
        <v>0</v>
      </c>
      <c r="E1439" s="63">
        <f>'דוח 132'!G1439</f>
        <v>1.7866289441333598</v>
      </c>
      <c r="F1439" s="63">
        <f>'דוח 132'!F1439</f>
        <v>1.7897124421489399</v>
      </c>
      <c r="G1439" s="63">
        <f>'דוח 132'!E1439</f>
        <v>0</v>
      </c>
      <c r="H1439" s="63">
        <f>'דוח 132'!D1439</f>
        <v>0</v>
      </c>
      <c r="I1439" s="63">
        <f>'דוח 132'!C1439</f>
        <v>0</v>
      </c>
      <c r="J1439" s="63">
        <f>'דוח 132'!B1439</f>
        <v>0</v>
      </c>
      <c r="K1439" s="63">
        <f>'דוח 132'!A1439</f>
        <v>0</v>
      </c>
    </row>
    <row r="1440" spans="1:11" x14ac:dyDescent="0.2">
      <c r="A1440" s="63">
        <f>'דוח 132'!K1440</f>
        <v>12359</v>
      </c>
      <c r="B1440" s="63">
        <f>'דוח 132'!J1440</f>
        <v>3311</v>
      </c>
      <c r="C1440" s="63" t="str">
        <f>'דוח 132'!I1440</f>
        <v xml:space="preserve">קונצרני לא סחיר צמוד מדד </v>
      </c>
      <c r="D1440" s="63">
        <f>'דוח 132'!H1440</f>
        <v>2.68892423483664</v>
      </c>
      <c r="E1440" s="63">
        <f>'דוח 132'!G1440</f>
        <v>0.62540046426630413</v>
      </c>
      <c r="F1440" s="63">
        <f>'דוח 132'!F1440</f>
        <v>0.62584470308965412</v>
      </c>
      <c r="G1440" s="63">
        <f>'דוח 132'!E1440</f>
        <v>0</v>
      </c>
      <c r="H1440" s="63">
        <f>'דוח 132'!D1440</f>
        <v>0</v>
      </c>
      <c r="I1440" s="63">
        <f>'דוח 132'!C1440</f>
        <v>0</v>
      </c>
      <c r="J1440" s="63">
        <f>'דוח 132'!B1440</f>
        <v>0</v>
      </c>
      <c r="K1440" s="63">
        <f>'דוח 132'!A1440</f>
        <v>0</v>
      </c>
    </row>
    <row r="1441" spans="1:11" x14ac:dyDescent="0.2">
      <c r="A1441" s="63">
        <f>'דוח 132'!K1441</f>
        <v>0</v>
      </c>
      <c r="B1441" s="63">
        <f>'דוח 132'!J1441</f>
        <v>0</v>
      </c>
      <c r="C1441" s="63">
        <f>'דוח 132'!I1441</f>
        <v>0</v>
      </c>
      <c r="D1441" s="63">
        <f>'דוח 132'!H1441</f>
        <v>0</v>
      </c>
      <c r="E1441" s="63">
        <f>'דוח 132'!G1441</f>
        <v>0</v>
      </c>
      <c r="F1441" s="63">
        <f>'דוח 132'!F1441</f>
        <v>0</v>
      </c>
      <c r="G1441" s="63">
        <f>'דוח 132'!E1441</f>
        <v>0</v>
      </c>
      <c r="H1441" s="63">
        <f>'דוח 132'!D1441</f>
        <v>0</v>
      </c>
      <c r="I1441" s="63">
        <f>'דוח 132'!C1441</f>
        <v>0</v>
      </c>
      <c r="J1441" s="63">
        <f>'דוח 132'!B1441</f>
        <v>0</v>
      </c>
      <c r="K1441" s="63">
        <f>'דוח 132'!A1441</f>
        <v>0</v>
      </c>
    </row>
    <row r="1442" spans="1:11" x14ac:dyDescent="0.2">
      <c r="A1442" s="63" t="str">
        <f>'דוח 132'!K1442</f>
        <v>קוד קבוצה</v>
      </c>
      <c r="B1442" s="63" t="str">
        <f>'דוח 132'!J1442</f>
        <v>קוד קופה</v>
      </c>
      <c r="C1442" s="63">
        <f>'דוח 132'!I1442</f>
        <v>0</v>
      </c>
      <c r="D1442" s="63" t="str">
        <f>'דוח 132'!H1442</f>
        <v>3312  חבר זהב קופת על</v>
      </c>
      <c r="E1442" s="63">
        <f>'דוח 132'!G1442</f>
        <v>0</v>
      </c>
      <c r="F1442" s="63">
        <f>'דוח 132'!F1442</f>
        <v>0</v>
      </c>
      <c r="G1442" s="63">
        <f>'דוח 132'!E1442</f>
        <v>0</v>
      </c>
      <c r="H1442" s="63">
        <f>'דוח 132'!D1442</f>
        <v>0</v>
      </c>
      <c r="I1442" s="63">
        <f>'דוח 132'!C1442</f>
        <v>0</v>
      </c>
      <c r="J1442" s="63">
        <f>'דוח 132'!B1442</f>
        <v>0</v>
      </c>
      <c r="K1442" s="63">
        <f>'דוח 132'!A1442</f>
        <v>0</v>
      </c>
    </row>
    <row r="1443" spans="1:11" x14ac:dyDescent="0.2">
      <c r="A1443" s="63">
        <f>'דוח 132'!K1443</f>
        <v>0</v>
      </c>
      <c r="B1443" s="63">
        <f>'דוח 132'!J1443</f>
        <v>0</v>
      </c>
      <c r="C1443" s="63">
        <f>'דוח 132'!I1443</f>
        <v>0</v>
      </c>
      <c r="D1443" s="63">
        <f>'דוח 132'!H1443</f>
        <v>0</v>
      </c>
      <c r="E1443" s="63">
        <f>'דוח 132'!G1443</f>
        <v>0</v>
      </c>
      <c r="F1443" s="63" t="str">
        <f>'דוח 132'!F1443</f>
        <v>שווי קופה באשח  165,862.6</v>
      </c>
      <c r="G1443" s="63">
        <f>'דוח 132'!E1443</f>
        <v>0</v>
      </c>
      <c r="H1443" s="63">
        <f>'דוח 132'!D1443</f>
        <v>0</v>
      </c>
      <c r="I1443" s="63">
        <f>'דוח 132'!C1443</f>
        <v>0</v>
      </c>
      <c r="J1443" s="63">
        <f>'דוח 132'!B1443</f>
        <v>0</v>
      </c>
      <c r="K1443" s="63">
        <f>'דוח 132'!A1443</f>
        <v>0</v>
      </c>
    </row>
    <row r="1444" spans="1:11" x14ac:dyDescent="0.2">
      <c r="A1444" s="63">
        <f>'דוח 132'!K1444</f>
        <v>0</v>
      </c>
      <c r="B1444" s="63">
        <f>'דוח 132'!J1444</f>
        <v>0</v>
      </c>
      <c r="C1444" s="63" t="str">
        <f>'דוח 132'!I1444</f>
        <v>תאור קבוצה</v>
      </c>
      <c r="D1444" s="63" t="str">
        <f>'דוח 132'!H1444</f>
        <v>מח"מ</v>
      </c>
      <c r="E1444" s="63" t="str">
        <f>'דוח 132'!G1444</f>
        <v>חשיפה</v>
      </c>
      <c r="F1444" s="63" t="str">
        <f>'דוח 132'!F1444</f>
        <v>חשיפה</v>
      </c>
      <c r="G1444" s="63">
        <f>'דוח 132'!E1444</f>
        <v>0</v>
      </c>
      <c r="H1444" s="63" t="str">
        <f>'דוח 132'!D1444</f>
        <v>חשיפה</v>
      </c>
      <c r="I1444" s="63">
        <f>'דוח 132'!C1444</f>
        <v>0</v>
      </c>
      <c r="J1444" s="63" t="str">
        <f>'דוח 132'!B1444</f>
        <v>מח"מ</v>
      </c>
      <c r="K1444" s="63">
        <f>'דוח 132'!A1444</f>
        <v>0</v>
      </c>
    </row>
    <row r="1445" spans="1:11" x14ac:dyDescent="0.2">
      <c r="A1445" s="63">
        <f>'דוח 132'!K1445</f>
        <v>0</v>
      </c>
      <c r="B1445" s="63">
        <f>'דוח 132'!J1445</f>
        <v>0</v>
      </c>
      <c r="C1445" s="63">
        <f>'דוח 132'!I1445</f>
        <v>0</v>
      </c>
      <c r="D1445" s="63">
        <f>'דוח 132'!H1445</f>
        <v>0</v>
      </c>
      <c r="E1445" s="63" t="str">
        <f>'דוח 132'!G1445</f>
        <v>30/12/18</v>
      </c>
      <c r="F1445" s="63" t="str">
        <f>'דוח 132'!F1445</f>
        <v>31/12/18</v>
      </c>
      <c r="G1445" s="63" t="str">
        <f>'דוח 132'!E1445</f>
        <v>מינ'</v>
      </c>
      <c r="H1445" s="63" t="str">
        <f>'דוח 132'!D1445</f>
        <v>מקס'</v>
      </c>
      <c r="I1445" s="63" t="str">
        <f>'דוח 132'!C1445</f>
        <v>מינ'</v>
      </c>
      <c r="J1445" s="63" t="str">
        <f>'דוח 132'!B1445</f>
        <v>מקס'</v>
      </c>
      <c r="K1445" s="63">
        <f>'דוח 132'!A1445</f>
        <v>0</v>
      </c>
    </row>
    <row r="1446" spans="1:11" x14ac:dyDescent="0.2">
      <c r="A1446" s="63">
        <f>'דוח 132'!K1446</f>
        <v>13591</v>
      </c>
      <c r="B1446" s="63">
        <f>'דוח 132'!J1446</f>
        <v>3312</v>
      </c>
      <c r="C1446" s="63" t="str">
        <f>'דוח 132'!I1446</f>
        <v xml:space="preserve">צמוד מדד (כולל מיועדות) </v>
      </c>
      <c r="D1446" s="63">
        <f>'דוח 132'!H1446</f>
        <v>4.3631658302244896</v>
      </c>
      <c r="E1446" s="63">
        <f>'דוח 132'!G1446</f>
        <v>34.600047155785695</v>
      </c>
      <c r="F1446" s="63">
        <f>'דוח 132'!F1446</f>
        <v>34.674991766639799</v>
      </c>
      <c r="G1446" s="63">
        <f>'דוח 132'!E1446</f>
        <v>0</v>
      </c>
      <c r="H1446" s="63">
        <f>'דוח 132'!D1446</f>
        <v>0</v>
      </c>
      <c r="I1446" s="63">
        <f>'דוח 132'!C1446</f>
        <v>3.5</v>
      </c>
      <c r="J1446" s="63">
        <f>'דוח 132'!B1446</f>
        <v>5.5</v>
      </c>
      <c r="K1446" s="63">
        <f>'דוח 132'!A1446</f>
        <v>0</v>
      </c>
    </row>
    <row r="1447" spans="1:11" x14ac:dyDescent="0.2">
      <c r="A1447" s="63">
        <f>'דוח 132'!K1447</f>
        <v>19967</v>
      </c>
      <c r="B1447" s="63">
        <f>'דוח 132'!J1447</f>
        <v>3312</v>
      </c>
      <c r="C1447" s="63" t="str">
        <f>'דוח 132'!I1447</f>
        <v>צמוד מדד ללא מיועדות</v>
      </c>
      <c r="D1447" s="63">
        <f>'דוח 132'!H1447</f>
        <v>4.3631658302244896</v>
      </c>
      <c r="E1447" s="63">
        <f>'דוח 132'!G1447</f>
        <v>34.600047155785695</v>
      </c>
      <c r="F1447" s="63">
        <f>'דוח 132'!F1447</f>
        <v>34.674991766639799</v>
      </c>
      <c r="G1447" s="63">
        <f>'דוח 132'!E1447</f>
        <v>0</v>
      </c>
      <c r="H1447" s="63">
        <f>'דוח 132'!D1447</f>
        <v>0</v>
      </c>
      <c r="I1447" s="63">
        <f>'דוח 132'!C1447</f>
        <v>0</v>
      </c>
      <c r="J1447" s="63">
        <f>'דוח 132'!B1447</f>
        <v>0</v>
      </c>
      <c r="K1447" s="63">
        <f>'דוח 132'!A1447</f>
        <v>0</v>
      </c>
    </row>
    <row r="1448" spans="1:11" x14ac:dyDescent="0.2">
      <c r="A1448" s="63">
        <f>'דוח 132'!K1448</f>
        <v>15744</v>
      </c>
      <c r="B1448" s="63">
        <f>'דוח 132'!J1448</f>
        <v>3312</v>
      </c>
      <c r="C1448" s="63" t="str">
        <f>'דוח 132'!I1448</f>
        <v xml:space="preserve">סה"כ ממשלתי צמוד מדד כולל מיועדות </v>
      </c>
      <c r="D1448" s="63">
        <f>'דוח 132'!H1448</f>
        <v>5.89441650781162</v>
      </c>
      <c r="E1448" s="63">
        <f>'דוח 132'!G1448</f>
        <v>14.379891261709899</v>
      </c>
      <c r="F1448" s="63">
        <f>'דוח 132'!F1448</f>
        <v>14.4265756716393</v>
      </c>
      <c r="G1448" s="63">
        <f>'דוח 132'!E1448</f>
        <v>0</v>
      </c>
      <c r="H1448" s="63">
        <f>'דוח 132'!D1448</f>
        <v>0</v>
      </c>
      <c r="I1448" s="63">
        <f>'דוח 132'!C1448</f>
        <v>0</v>
      </c>
      <c r="J1448" s="63">
        <f>'דוח 132'!B1448</f>
        <v>0</v>
      </c>
      <c r="K1448" s="63">
        <f>'דוח 132'!A1448</f>
        <v>0</v>
      </c>
    </row>
    <row r="1449" spans="1:11" x14ac:dyDescent="0.2">
      <c r="A1449" s="63">
        <f>'דוח 132'!K1449</f>
        <v>13462</v>
      </c>
      <c r="B1449" s="63">
        <f>'דוח 132'!J1449</f>
        <v>3312</v>
      </c>
      <c r="C1449" s="63" t="str">
        <f>'דוח 132'!I1449</f>
        <v xml:space="preserve">קונצרני סחיר צמוד מדד </v>
      </c>
      <c r="D1449" s="63">
        <f>'דוח 132'!H1449</f>
        <v>3.18914917894775</v>
      </c>
      <c r="E1449" s="63">
        <f>'דוח 132'!G1449</f>
        <v>17.9734267305953</v>
      </c>
      <c r="F1449" s="63">
        <f>'דוח 132'!F1449</f>
        <v>18.000451731504398</v>
      </c>
      <c r="G1449" s="63">
        <f>'דוח 132'!E1449</f>
        <v>0</v>
      </c>
      <c r="H1449" s="63">
        <f>'דוח 132'!D1449</f>
        <v>0</v>
      </c>
      <c r="I1449" s="63">
        <f>'דוח 132'!C1449</f>
        <v>0</v>
      </c>
      <c r="J1449" s="63">
        <f>'דוח 132'!B1449</f>
        <v>0</v>
      </c>
      <c r="K1449" s="63">
        <f>'דוח 132'!A1449</f>
        <v>0</v>
      </c>
    </row>
    <row r="1450" spans="1:11" x14ac:dyDescent="0.2">
      <c r="A1450" s="63">
        <f>'דוח 132'!K1450</f>
        <v>15544</v>
      </c>
      <c r="B1450" s="63">
        <f>'דוח 132'!J1450</f>
        <v>3312</v>
      </c>
      <c r="C1450" s="63" t="str">
        <f>'דוח 132'!I1450</f>
        <v>הלוואה צמוד מדד</v>
      </c>
      <c r="D1450" s="63">
        <f>'דוח 132'!H1450</f>
        <v>4.5324943452552793</v>
      </c>
      <c r="E1450" s="63">
        <f>'דוח 132'!G1450</f>
        <v>1.2989703750395198</v>
      </c>
      <c r="F1450" s="63">
        <f>'דוח 132'!F1450</f>
        <v>1.3056387772087699</v>
      </c>
      <c r="G1450" s="63">
        <f>'דוח 132'!E1450</f>
        <v>0</v>
      </c>
      <c r="H1450" s="63">
        <f>'דוח 132'!D1450</f>
        <v>0</v>
      </c>
      <c r="I1450" s="63">
        <f>'דוח 132'!C1450</f>
        <v>0</v>
      </c>
      <c r="J1450" s="63">
        <f>'דוח 132'!B1450</f>
        <v>0</v>
      </c>
      <c r="K1450" s="63">
        <f>'דוח 132'!A1450</f>
        <v>0</v>
      </c>
    </row>
    <row r="1451" spans="1:11" x14ac:dyDescent="0.2">
      <c r="A1451" s="63">
        <f>'דוח 132'!K1451</f>
        <v>12978</v>
      </c>
      <c r="B1451" s="63">
        <f>'דוח 132'!J1451</f>
        <v>3312</v>
      </c>
      <c r="C1451" s="63" t="str">
        <f>'דוח 132'!I1451</f>
        <v xml:space="preserve">פקדונות לא סחירים </v>
      </c>
      <c r="D1451" s="63">
        <f>'דוח 132'!H1451</f>
        <v>4.6000000000000005</v>
      </c>
      <c r="E1451" s="63">
        <f>'דוח 132'!G1451</f>
        <v>0.21914861033021701</v>
      </c>
      <c r="F1451" s="63">
        <f>'דוח 132'!F1451</f>
        <v>0.220752845351673</v>
      </c>
      <c r="G1451" s="63">
        <f>'דוח 132'!E1451</f>
        <v>0</v>
      </c>
      <c r="H1451" s="63">
        <f>'דוח 132'!D1451</f>
        <v>0</v>
      </c>
      <c r="I1451" s="63">
        <f>'דוח 132'!C1451</f>
        <v>0</v>
      </c>
      <c r="J1451" s="63">
        <f>'דוח 132'!B1451</f>
        <v>0</v>
      </c>
      <c r="K1451" s="63">
        <f>'דוח 132'!A1451</f>
        <v>0</v>
      </c>
    </row>
    <row r="1452" spans="1:11" x14ac:dyDescent="0.2">
      <c r="A1452" s="63">
        <f>'דוח 132'!K1452</f>
        <v>17726</v>
      </c>
      <c r="B1452" s="63">
        <f>'דוח 132'!J1452</f>
        <v>3312</v>
      </c>
      <c r="C1452" s="63" t="str">
        <f>'דוח 132'!I1452</f>
        <v>לא צמוד כולל נזילות</v>
      </c>
      <c r="D1452" s="63">
        <f>'דוח 132'!H1452</f>
        <v>3.6220505882410299</v>
      </c>
      <c r="E1452" s="63">
        <f>'דוח 132'!G1452</f>
        <v>31.015920791114397</v>
      </c>
      <c r="F1452" s="63">
        <f>'דוח 132'!F1452</f>
        <v>31.299870385641398</v>
      </c>
      <c r="G1452" s="63">
        <f>'דוח 132'!E1452</f>
        <v>0</v>
      </c>
      <c r="H1452" s="63">
        <f>'דוח 132'!D1452</f>
        <v>0</v>
      </c>
      <c r="I1452" s="63">
        <f>'דוח 132'!C1452</f>
        <v>2.5</v>
      </c>
      <c r="J1452" s="63">
        <f>'דוח 132'!B1452</f>
        <v>4.5</v>
      </c>
      <c r="K1452" s="63">
        <f>'דוח 132'!A1452</f>
        <v>0</v>
      </c>
    </row>
    <row r="1453" spans="1:11" x14ac:dyDescent="0.2">
      <c r="A1453" s="63">
        <f>'דוח 132'!K1453</f>
        <v>17727</v>
      </c>
      <c r="B1453" s="63">
        <f>'דוח 132'!J1453</f>
        <v>3312</v>
      </c>
      <c r="C1453" s="63" t="str">
        <f>'דוח 132'!I1453</f>
        <v>עו"ש ש"ח</v>
      </c>
      <c r="D1453" s="63">
        <f>'דוח 132'!H1453</f>
        <v>0</v>
      </c>
      <c r="E1453" s="63">
        <f>'דוח 132'!G1453</f>
        <v>1.14798450832948</v>
      </c>
      <c r="F1453" s="63">
        <f>'דוח 132'!F1453</f>
        <v>1.3675943129899599</v>
      </c>
      <c r="G1453" s="63">
        <f>'דוח 132'!E1453</f>
        <v>0</v>
      </c>
      <c r="H1453" s="63">
        <f>'דוח 132'!D1453</f>
        <v>0</v>
      </c>
      <c r="I1453" s="63">
        <f>'דוח 132'!C1453</f>
        <v>0</v>
      </c>
      <c r="J1453" s="63">
        <f>'דוח 132'!B1453</f>
        <v>0</v>
      </c>
      <c r="K1453" s="63">
        <f>'דוח 132'!A1453</f>
        <v>0</v>
      </c>
    </row>
    <row r="1454" spans="1:11" x14ac:dyDescent="0.2">
      <c r="A1454" s="63">
        <f>'דוח 132'!K1454</f>
        <v>13592</v>
      </c>
      <c r="B1454" s="63">
        <f>'דוח 132'!J1454</f>
        <v>3312</v>
      </c>
      <c r="C1454" s="63" t="str">
        <f>'דוח 132'!I1454</f>
        <v xml:space="preserve">לא צמוד - לא כולל נזילות </v>
      </c>
      <c r="D1454" s="63">
        <f>'דוח 132'!H1454</f>
        <v>3.7875407024514303</v>
      </c>
      <c r="E1454" s="63">
        <f>'דוח 132'!G1454</f>
        <v>29.8679362827849</v>
      </c>
      <c r="F1454" s="63">
        <f>'דוח 132'!F1454</f>
        <v>29.932276072651398</v>
      </c>
      <c r="G1454" s="63">
        <f>'דוח 132'!E1454</f>
        <v>0</v>
      </c>
      <c r="H1454" s="63">
        <f>'דוח 132'!D1454</f>
        <v>0</v>
      </c>
      <c r="I1454" s="63">
        <f>'דוח 132'!C1454</f>
        <v>0</v>
      </c>
      <c r="J1454" s="63">
        <f>'דוח 132'!B1454</f>
        <v>0</v>
      </c>
      <c r="K1454" s="63">
        <f>'דוח 132'!A1454</f>
        <v>0</v>
      </c>
    </row>
    <row r="1455" spans="1:11" x14ac:dyDescent="0.2">
      <c r="A1455" s="63">
        <f>'דוח 132'!K1455</f>
        <v>11566</v>
      </c>
      <c r="B1455" s="63">
        <f>'דוח 132'!J1455</f>
        <v>3312</v>
      </c>
      <c r="C1455" s="63" t="str">
        <f>'דוח 132'!I1455</f>
        <v>מק"מ</v>
      </c>
      <c r="D1455" s="63">
        <f>'דוח 132'!H1455</f>
        <v>0.58109167074454804</v>
      </c>
      <c r="E1455" s="63">
        <f>'דוח 132'!G1455</f>
        <v>6.9196098174859593</v>
      </c>
      <c r="F1455" s="63">
        <f>'דוח 132'!F1455</f>
        <v>6.9442106714577401</v>
      </c>
      <c r="G1455" s="63">
        <f>'דוח 132'!E1455</f>
        <v>0</v>
      </c>
      <c r="H1455" s="63">
        <f>'דוח 132'!D1455</f>
        <v>0</v>
      </c>
      <c r="I1455" s="63">
        <f>'דוח 132'!C1455</f>
        <v>0</v>
      </c>
      <c r="J1455" s="63">
        <f>'דוח 132'!B1455</f>
        <v>0</v>
      </c>
      <c r="K1455" s="63">
        <f>'דוח 132'!A1455</f>
        <v>0</v>
      </c>
    </row>
    <row r="1456" spans="1:11" x14ac:dyDescent="0.2">
      <c r="A1456" s="63">
        <f>'דוח 132'!K1456</f>
        <v>13419</v>
      </c>
      <c r="B1456" s="63">
        <f>'דוח 132'!J1456</f>
        <v>3312</v>
      </c>
      <c r="C1456" s="63" t="str">
        <f>'דוח 132'!I1456</f>
        <v>ממשלתי  לא צמוד (שחר)</v>
      </c>
      <c r="D1456" s="63">
        <f>'דוח 132'!H1456</f>
        <v>4.7103011202197491</v>
      </c>
      <c r="E1456" s="63">
        <f>'דוח 132'!G1456</f>
        <v>15.1554432644029</v>
      </c>
      <c r="F1456" s="63">
        <f>'דוח 132'!F1456</f>
        <v>15.1943496067304</v>
      </c>
      <c r="G1456" s="63">
        <f>'דוח 132'!E1456</f>
        <v>0</v>
      </c>
      <c r="H1456" s="63">
        <f>'דוח 132'!D1456</f>
        <v>0</v>
      </c>
      <c r="I1456" s="63">
        <f>'דוח 132'!C1456</f>
        <v>0</v>
      </c>
      <c r="J1456" s="63">
        <f>'דוח 132'!B1456</f>
        <v>0</v>
      </c>
      <c r="K1456" s="63">
        <f>'דוח 132'!A1456</f>
        <v>0</v>
      </c>
    </row>
    <row r="1457" spans="1:11" x14ac:dyDescent="0.2">
      <c r="A1457" s="63">
        <f>'דוח 132'!K1457</f>
        <v>11568</v>
      </c>
      <c r="B1457" s="63">
        <f>'דוח 132'!J1457</f>
        <v>3312</v>
      </c>
      <c r="C1457" s="63" t="str">
        <f>'דוח 132'!I1457</f>
        <v>אג"ח ממשלתי לא צמוד ריבית משתנה-"גילון"</v>
      </c>
      <c r="D1457" s="63">
        <f>'דוח 132'!H1457</f>
        <v>1.41</v>
      </c>
      <c r="E1457" s="63">
        <f>'דוח 132'!G1457</f>
        <v>0.43516340654175001</v>
      </c>
      <c r="F1457" s="63">
        <f>'דוח 132'!F1457</f>
        <v>0.43659624143789405</v>
      </c>
      <c r="G1457" s="63">
        <f>'דוח 132'!E1457</f>
        <v>0</v>
      </c>
      <c r="H1457" s="63">
        <f>'דוח 132'!D1457</f>
        <v>0</v>
      </c>
      <c r="I1457" s="63">
        <f>'דוח 132'!C1457</f>
        <v>0</v>
      </c>
      <c r="J1457" s="63">
        <f>'דוח 132'!B1457</f>
        <v>0</v>
      </c>
      <c r="K1457" s="63">
        <f>'דוח 132'!A1457</f>
        <v>0</v>
      </c>
    </row>
    <row r="1458" spans="1:11" x14ac:dyDescent="0.2">
      <c r="A1458" s="63">
        <f>'דוח 132'!K1458</f>
        <v>12479</v>
      </c>
      <c r="B1458" s="63">
        <f>'דוח 132'!J1458</f>
        <v>3312</v>
      </c>
      <c r="C1458" s="63" t="str">
        <f>'דוח 132'!I1458</f>
        <v>קונצרני ריבית קבועה</v>
      </c>
      <c r="D1458" s="63">
        <f>'דוח 132'!H1458</f>
        <v>4.7473680072272497</v>
      </c>
      <c r="E1458" s="63">
        <f>'דוח 132'!G1458</f>
        <v>4.91850832725956</v>
      </c>
      <c r="F1458" s="63">
        <f>'דוח 132'!F1458</f>
        <v>4.9277872396170395</v>
      </c>
      <c r="G1458" s="63">
        <f>'דוח 132'!E1458</f>
        <v>0</v>
      </c>
      <c r="H1458" s="63">
        <f>'דוח 132'!D1458</f>
        <v>0</v>
      </c>
      <c r="I1458" s="63">
        <f>'דוח 132'!C1458</f>
        <v>0</v>
      </c>
      <c r="J1458" s="63">
        <f>'דוח 132'!B1458</f>
        <v>0</v>
      </c>
      <c r="K1458" s="63">
        <f>'דוח 132'!A1458</f>
        <v>0</v>
      </c>
    </row>
    <row r="1459" spans="1:11" x14ac:dyDescent="0.2">
      <c r="A1459" s="63">
        <f>'דוח 132'!K1459</f>
        <v>12480</v>
      </c>
      <c r="B1459" s="63">
        <f>'דוח 132'!J1459</f>
        <v>3312</v>
      </c>
      <c r="C1459" s="63" t="str">
        <f>'דוח 132'!I1459</f>
        <v>קונצרני ריבית משתנה</v>
      </c>
      <c r="D1459" s="63">
        <f>'דוח 132'!H1459</f>
        <v>2.9675292683966701</v>
      </c>
      <c r="E1459" s="63">
        <f>'דוח 132'!G1459</f>
        <v>0.79727120691332709</v>
      </c>
      <c r="F1459" s="63">
        <f>'דוח 132'!F1459</f>
        <v>0.80069815147481505</v>
      </c>
      <c r="G1459" s="63">
        <f>'דוח 132'!E1459</f>
        <v>0</v>
      </c>
      <c r="H1459" s="63">
        <f>'דוח 132'!D1459</f>
        <v>0</v>
      </c>
      <c r="I1459" s="63">
        <f>'דוח 132'!C1459</f>
        <v>0</v>
      </c>
      <c r="J1459" s="63">
        <f>'דוח 132'!B1459</f>
        <v>0</v>
      </c>
      <c r="K1459" s="63">
        <f>'דוח 132'!A1459</f>
        <v>0</v>
      </c>
    </row>
    <row r="1460" spans="1:11" x14ac:dyDescent="0.2">
      <c r="A1460" s="63">
        <f>'דוח 132'!K1460</f>
        <v>11578</v>
      </c>
      <c r="B1460" s="63">
        <f>'דוח 132'!J1460</f>
        <v>3312</v>
      </c>
      <c r="C1460" s="63" t="str">
        <f>'דוח 132'!I1460</f>
        <v>אג"ח לא צמוד לא סחיר (ללא עמיתים)</v>
      </c>
      <c r="D1460" s="63">
        <f>'דוח 132'!H1460</f>
        <v>3.7384801410896302</v>
      </c>
      <c r="E1460" s="63">
        <f>'דוח 132'!G1460</f>
        <v>0.54076977664192505</v>
      </c>
      <c r="F1460" s="63">
        <f>'דוח 132'!F1460</f>
        <v>0.52065053901853209</v>
      </c>
      <c r="G1460" s="63">
        <f>'דוח 132'!E1460</f>
        <v>0</v>
      </c>
      <c r="H1460" s="63">
        <f>'דוח 132'!D1460</f>
        <v>0</v>
      </c>
      <c r="I1460" s="63">
        <f>'דוח 132'!C1460</f>
        <v>0</v>
      </c>
      <c r="J1460" s="63">
        <f>'דוח 132'!B1460</f>
        <v>0</v>
      </c>
      <c r="K1460" s="63">
        <f>'דוח 132'!A1460</f>
        <v>0</v>
      </c>
    </row>
    <row r="1461" spans="1:11" x14ac:dyDescent="0.2">
      <c r="A1461" s="63">
        <f>'דוח 132'!K1461</f>
        <v>12497</v>
      </c>
      <c r="B1461" s="63">
        <f>'דוח 132'!J1461</f>
        <v>3312</v>
      </c>
      <c r="C1461" s="63" t="str">
        <f>'דוח 132'!I1461</f>
        <v>קונצרני לא סחיר ריבית משתנה (נע"מים)</v>
      </c>
      <c r="D1461" s="63">
        <f>'דוח 132'!H1461</f>
        <v>0</v>
      </c>
      <c r="E1461" s="63">
        <f>'דוח 132'!G1461</f>
        <v>0</v>
      </c>
      <c r="F1461" s="63">
        <f>'דוח 132'!F1461</f>
        <v>0</v>
      </c>
      <c r="G1461" s="63">
        <f>'דוח 132'!E1461</f>
        <v>0</v>
      </c>
      <c r="H1461" s="63">
        <f>'דוח 132'!D1461</f>
        <v>0</v>
      </c>
      <c r="I1461" s="63">
        <f>'דוח 132'!C1461</f>
        <v>0</v>
      </c>
      <c r="J1461" s="63">
        <f>'דוח 132'!B1461</f>
        <v>0</v>
      </c>
      <c r="K1461" s="63">
        <f>'דוח 132'!A1461</f>
        <v>0</v>
      </c>
    </row>
    <row r="1462" spans="1:11" x14ac:dyDescent="0.2">
      <c r="A1462" s="63">
        <f>'דוח 132'!K1462</f>
        <v>15546</v>
      </c>
      <c r="B1462" s="63">
        <f>'דוח 132'!J1462</f>
        <v>3312</v>
      </c>
      <c r="C1462" s="63" t="str">
        <f>'דוח 132'!I1462</f>
        <v>הלוואה לא צמוד</v>
      </c>
      <c r="D1462" s="63">
        <f>'דוח 132'!H1462</f>
        <v>8.5130968581136788</v>
      </c>
      <c r="E1462" s="63">
        <f>'דוח 132'!G1462</f>
        <v>1.10117048353947</v>
      </c>
      <c r="F1462" s="63">
        <f>'דוח 132'!F1462</f>
        <v>1.10798362291496</v>
      </c>
      <c r="G1462" s="63">
        <f>'דוח 132'!E1462</f>
        <v>0</v>
      </c>
      <c r="H1462" s="63">
        <f>'דוח 132'!D1462</f>
        <v>0</v>
      </c>
      <c r="I1462" s="63">
        <f>'דוח 132'!C1462</f>
        <v>0</v>
      </c>
      <c r="J1462" s="63">
        <f>'דוח 132'!B1462</f>
        <v>0</v>
      </c>
      <c r="K1462" s="63">
        <f>'דוח 132'!A1462</f>
        <v>0</v>
      </c>
    </row>
    <row r="1463" spans="1:11" x14ac:dyDescent="0.2">
      <c r="A1463" s="63">
        <f>'דוח 132'!K1463</f>
        <v>12481</v>
      </c>
      <c r="B1463" s="63">
        <f>'דוח 132'!J1463</f>
        <v>3312</v>
      </c>
      <c r="C1463" s="63" t="str">
        <f>'דוח 132'!I1463</f>
        <v>הלוואות לעמיתים.</v>
      </c>
      <c r="D1463" s="63">
        <f>'דוח 132'!H1463</f>
        <v>0</v>
      </c>
      <c r="E1463" s="63">
        <f>'דוח 132'!G1463</f>
        <v>0</v>
      </c>
      <c r="F1463" s="63">
        <f>'דוח 132'!F1463</f>
        <v>0</v>
      </c>
      <c r="G1463" s="63">
        <f>'דוח 132'!E1463</f>
        <v>0</v>
      </c>
      <c r="H1463" s="63">
        <f>'דוח 132'!D1463</f>
        <v>4</v>
      </c>
      <c r="I1463" s="63">
        <f>'דוח 132'!C1463</f>
        <v>0</v>
      </c>
      <c r="J1463" s="63">
        <f>'דוח 132'!B1463</f>
        <v>0</v>
      </c>
      <c r="K1463" s="63">
        <f>'דוח 132'!A1463</f>
        <v>0</v>
      </c>
    </row>
    <row r="1464" spans="1:11" x14ac:dyDescent="0.2">
      <c r="A1464" s="63">
        <f>'דוח 132'!K1464</f>
        <v>13594</v>
      </c>
      <c r="B1464" s="63">
        <f>'דוח 132'!J1464</f>
        <v>3312</v>
      </c>
      <c r="C1464" s="63" t="str">
        <f>'דוח 132'!I1464</f>
        <v>מט"ח וצמוד מט"ח</v>
      </c>
      <c r="D1464" s="63">
        <f>'דוח 132'!H1464</f>
        <v>2.6387516388524404</v>
      </c>
      <c r="E1464" s="63">
        <f>'דוח 132'!G1464</f>
        <v>13.9425882737964</v>
      </c>
      <c r="F1464" s="63">
        <f>'דוח 132'!F1464</f>
        <v>13.488445425451898</v>
      </c>
      <c r="G1464" s="63">
        <f>'דוח 132'!E1464</f>
        <v>0</v>
      </c>
      <c r="H1464" s="63">
        <f>'דוח 132'!D1464</f>
        <v>0</v>
      </c>
      <c r="I1464" s="63">
        <f>'דוח 132'!C1464</f>
        <v>0</v>
      </c>
      <c r="J1464" s="63">
        <f>'דוח 132'!B1464</f>
        <v>0</v>
      </c>
      <c r="K1464" s="63">
        <f>'דוח 132'!A1464</f>
        <v>0</v>
      </c>
    </row>
    <row r="1465" spans="1:11" x14ac:dyDescent="0.2">
      <c r="A1465" s="63">
        <f>'דוח 132'!K1465</f>
        <v>15609</v>
      </c>
      <c r="B1465" s="63">
        <f>'דוח 132'!J1465</f>
        <v>3312</v>
      </c>
      <c r="C1465" s="63" t="str">
        <f>'דוח 132'!I1465</f>
        <v>אג"ח ממשלתי צמוד מט"ח סחיר (1022)</v>
      </c>
      <c r="D1465" s="63">
        <f>'דוח 132'!H1465</f>
        <v>1.9515943457786598</v>
      </c>
      <c r="E1465" s="63">
        <f>'דוח 132'!G1465</f>
        <v>2.9449619553386097</v>
      </c>
      <c r="F1465" s="63">
        <f>'דוח 132'!F1465</f>
        <v>2.92402273782379</v>
      </c>
      <c r="G1465" s="63">
        <f>'דוח 132'!E1465</f>
        <v>0</v>
      </c>
      <c r="H1465" s="63">
        <f>'דוח 132'!D1465</f>
        <v>0</v>
      </c>
      <c r="I1465" s="63">
        <f>'דוח 132'!C1465</f>
        <v>0</v>
      </c>
      <c r="J1465" s="63">
        <f>'דוח 132'!B1465</f>
        <v>0</v>
      </c>
      <c r="K1465" s="63">
        <f>'דוח 132'!A1465</f>
        <v>0</v>
      </c>
    </row>
    <row r="1466" spans="1:11" x14ac:dyDescent="0.2">
      <c r="A1466" s="63">
        <f>'דוח 132'!K1466</f>
        <v>11524</v>
      </c>
      <c r="B1466" s="63">
        <f>'דוח 132'!J1466</f>
        <v>3312</v>
      </c>
      <c r="C1466" s="63" t="str">
        <f>'דוח 132'!I1466</f>
        <v xml:space="preserve"> אג"ח קונצרני בחו"ל </v>
      </c>
      <c r="D1466" s="63">
        <f>'דוח 132'!H1466</f>
        <v>2.8775063014649898</v>
      </c>
      <c r="E1466" s="63">
        <f>'דוח 132'!G1466</f>
        <v>10.122200619968298</v>
      </c>
      <c r="F1466" s="63">
        <f>'דוח 132'!F1466</f>
        <v>9.5146030223130698</v>
      </c>
      <c r="G1466" s="63">
        <f>'דוח 132'!E1466</f>
        <v>0</v>
      </c>
      <c r="H1466" s="63">
        <f>'דוח 132'!D1466</f>
        <v>0</v>
      </c>
      <c r="I1466" s="63">
        <f>'דוח 132'!C1466</f>
        <v>0</v>
      </c>
      <c r="J1466" s="63">
        <f>'דוח 132'!B1466</f>
        <v>0</v>
      </c>
      <c r="K1466" s="63">
        <f>'דוח 132'!A1466</f>
        <v>0</v>
      </c>
    </row>
    <row r="1467" spans="1:11" x14ac:dyDescent="0.2">
      <c r="A1467" s="63">
        <f>'דוח 132'!K1467</f>
        <v>15745</v>
      </c>
      <c r="B1467" s="63">
        <f>'דוח 132'!J1467</f>
        <v>3312</v>
      </c>
      <c r="C1467" s="63" t="str">
        <f>'דוח 132'!I1467</f>
        <v>סה"כ קונצרני צמוד מט"ח</v>
      </c>
      <c r="D1467" s="63">
        <f>'דוח 132'!H1467</f>
        <v>5.0505431527038693</v>
      </c>
      <c r="E1467" s="63">
        <f>'דוח 132'!G1467</f>
        <v>0.458331843700369</v>
      </c>
      <c r="F1467" s="63">
        <f>'דוח 132'!F1467</f>
        <v>0.46379969845206098</v>
      </c>
      <c r="G1467" s="63">
        <f>'דוח 132'!E1467</f>
        <v>0</v>
      </c>
      <c r="H1467" s="63">
        <f>'דוח 132'!D1467</f>
        <v>0</v>
      </c>
      <c r="I1467" s="63">
        <f>'דוח 132'!C1467</f>
        <v>0</v>
      </c>
      <c r="J1467" s="63">
        <f>'דוח 132'!B1467</f>
        <v>0</v>
      </c>
      <c r="K1467" s="63">
        <f>'דוח 132'!A1467</f>
        <v>0</v>
      </c>
    </row>
    <row r="1468" spans="1:11" x14ac:dyDescent="0.2">
      <c r="A1468" s="63">
        <f>'דוח 132'!K1468</f>
        <v>15545</v>
      </c>
      <c r="B1468" s="63">
        <f>'דוח 132'!J1468</f>
        <v>3312</v>
      </c>
      <c r="C1468" s="63" t="str">
        <f>'דוח 132'!I1468</f>
        <v>הלוואה צמוד מט"ח</v>
      </c>
      <c r="D1468" s="63">
        <f>'דוח 132'!H1468</f>
        <v>0.437109058180291</v>
      </c>
      <c r="E1468" s="63">
        <f>'דוח 132'!G1468</f>
        <v>0.37880933488125296</v>
      </c>
      <c r="F1468" s="63">
        <f>'דוח 132'!F1468</f>
        <v>0.37835108409594098</v>
      </c>
      <c r="G1468" s="63">
        <f>'דוח 132'!E1468</f>
        <v>0</v>
      </c>
      <c r="H1468" s="63">
        <f>'דוח 132'!D1468</f>
        <v>0</v>
      </c>
      <c r="I1468" s="63">
        <f>'דוח 132'!C1468</f>
        <v>0</v>
      </c>
      <c r="J1468" s="63">
        <f>'דוח 132'!B1468</f>
        <v>0</v>
      </c>
      <c r="K1468" s="63">
        <f>'דוח 132'!A1468</f>
        <v>0</v>
      </c>
    </row>
    <row r="1469" spans="1:11" x14ac:dyDescent="0.2">
      <c r="A1469" s="63">
        <f>'דוח 132'!K1469</f>
        <v>13595</v>
      </c>
      <c r="B1469" s="63">
        <f>'דוח 132'!J1469</f>
        <v>3312</v>
      </c>
      <c r="C1469" s="63" t="str">
        <f>'דוח 132'!I1469</f>
        <v>סה"כ מניות והמירים</v>
      </c>
      <c r="D1469" s="63">
        <f>'דוח 132'!H1469</f>
        <v>0</v>
      </c>
      <c r="E1469" s="63">
        <f>'דוח 132'!G1469</f>
        <v>17.5014622420221</v>
      </c>
      <c r="F1469" s="63">
        <f>'דוח 132'!F1469</f>
        <v>17.608672056189096</v>
      </c>
      <c r="G1469" s="63">
        <f>'דוח 132'!E1469</f>
        <v>0</v>
      </c>
      <c r="H1469" s="63">
        <f>'דוח 132'!D1469</f>
        <v>0</v>
      </c>
      <c r="I1469" s="63">
        <f>'דוח 132'!C1469</f>
        <v>0</v>
      </c>
      <c r="J1469" s="63">
        <f>'דוח 132'!B1469</f>
        <v>0</v>
      </c>
      <c r="K1469" s="63">
        <f>'דוח 132'!A1469</f>
        <v>0</v>
      </c>
    </row>
    <row r="1470" spans="1:11" x14ac:dyDescent="0.2">
      <c r="A1470" s="63">
        <f>'דוח 132'!K1470</f>
        <v>15610</v>
      </c>
      <c r="B1470" s="63">
        <f>'דוח 132'!J1470</f>
        <v>3312</v>
      </c>
      <c r="C1470" s="63" t="str">
        <f>'דוח 132'!I1470</f>
        <v>נגזרים מתוך מניות והמירים</v>
      </c>
      <c r="D1470" s="63">
        <f>'דוח 132'!H1470</f>
        <v>0</v>
      </c>
      <c r="E1470" s="63">
        <f>'דוח 132'!G1470</f>
        <v>0</v>
      </c>
      <c r="F1470" s="63">
        <f>'דוח 132'!F1470</f>
        <v>0</v>
      </c>
      <c r="G1470" s="63">
        <f>'דוח 132'!E1470</f>
        <v>0</v>
      </c>
      <c r="H1470" s="63">
        <f>'דוח 132'!D1470</f>
        <v>0</v>
      </c>
      <c r="I1470" s="63">
        <f>'דוח 132'!C1470</f>
        <v>0</v>
      </c>
      <c r="J1470" s="63">
        <f>'דוח 132'!B1470</f>
        <v>0</v>
      </c>
      <c r="K1470" s="63">
        <f>'דוח 132'!A1470</f>
        <v>0</v>
      </c>
    </row>
    <row r="1471" spans="1:11" x14ac:dyDescent="0.2">
      <c r="A1471" s="63">
        <f>'דוח 132'!K1471</f>
        <v>15611</v>
      </c>
      <c r="B1471" s="63">
        <f>'דוח 132'!J1471</f>
        <v>3312</v>
      </c>
      <c r="C1471" s="63" t="str">
        <f>'דוח 132'!I1471</f>
        <v>מניות והמירים בארץ</v>
      </c>
      <c r="D1471" s="63">
        <f>'דוח 132'!H1471</f>
        <v>0</v>
      </c>
      <c r="E1471" s="63">
        <f>'דוח 132'!G1471</f>
        <v>6.8788057781866598</v>
      </c>
      <c r="F1471" s="63">
        <f>'דוח 132'!F1471</f>
        <v>6.9290377990863004</v>
      </c>
      <c r="G1471" s="63">
        <f>'דוח 132'!E1471</f>
        <v>0</v>
      </c>
      <c r="H1471" s="63">
        <f>'דוח 132'!D1471</f>
        <v>0</v>
      </c>
      <c r="I1471" s="63">
        <f>'דוח 132'!C1471</f>
        <v>0</v>
      </c>
      <c r="J1471" s="63">
        <f>'דוח 132'!B1471</f>
        <v>0</v>
      </c>
      <c r="K1471" s="63">
        <f>'דוח 132'!A1471</f>
        <v>0</v>
      </c>
    </row>
    <row r="1472" spans="1:11" x14ac:dyDescent="0.2">
      <c r="A1472" s="63">
        <f>'דוח 132'!K1472</f>
        <v>15608</v>
      </c>
      <c r="B1472" s="63">
        <f>'דוח 132'!J1472</f>
        <v>3312</v>
      </c>
      <c r="C1472" s="63" t="str">
        <f>'דוח 132'!I1472</f>
        <v>מניות חו"ל</v>
      </c>
      <c r="D1472" s="63">
        <f>'דוח 132'!H1472</f>
        <v>0</v>
      </c>
      <c r="E1472" s="63">
        <f>'דוח 132'!G1472</f>
        <v>10.621931309533899</v>
      </c>
      <c r="F1472" s="63">
        <f>'דוח 132'!F1472</f>
        <v>10.678911152539699</v>
      </c>
      <c r="G1472" s="63">
        <f>'דוח 132'!E1472</f>
        <v>0</v>
      </c>
      <c r="H1472" s="63">
        <f>'דוח 132'!D1472</f>
        <v>0</v>
      </c>
      <c r="I1472" s="63">
        <f>'דוח 132'!C1472</f>
        <v>0</v>
      </c>
      <c r="J1472" s="63">
        <f>'דוח 132'!B1472</f>
        <v>0</v>
      </c>
      <c r="K1472" s="63">
        <f>'דוח 132'!A1472</f>
        <v>0</v>
      </c>
    </row>
    <row r="1473" spans="1:11" x14ac:dyDescent="0.2">
      <c r="A1473" s="63">
        <f>'דוח 132'!K1473</f>
        <v>15584</v>
      </c>
      <c r="B1473" s="63">
        <f>'דוח 132'!J1473</f>
        <v>3312</v>
      </c>
      <c r="C1473" s="63" t="str">
        <f>'דוח 132'!I1473</f>
        <v>נכסים אלטרנטיביים</v>
      </c>
      <c r="D1473" s="63">
        <f>'דוח 132'!H1473</f>
        <v>0</v>
      </c>
      <c r="E1473" s="63">
        <f>'דוח 132'!G1473</f>
        <v>2.93998153728135</v>
      </c>
      <c r="F1473" s="63">
        <f>'דוח 132'!F1473</f>
        <v>2.9280203660779605</v>
      </c>
      <c r="G1473" s="63">
        <f>'דוח 132'!E1473</f>
        <v>0</v>
      </c>
      <c r="H1473" s="63">
        <f>'דוח 132'!D1473</f>
        <v>8</v>
      </c>
      <c r="I1473" s="63">
        <f>'דוח 132'!C1473</f>
        <v>0</v>
      </c>
      <c r="J1473" s="63">
        <f>'דוח 132'!B1473</f>
        <v>0</v>
      </c>
      <c r="K1473" s="63">
        <f>'דוח 132'!A1473</f>
        <v>0</v>
      </c>
    </row>
    <row r="1474" spans="1:11" x14ac:dyDescent="0.2">
      <c r="A1474" s="63">
        <f>'דוח 132'!K1474</f>
        <v>17728</v>
      </c>
      <c r="B1474" s="63">
        <f>'דוח 132'!J1474</f>
        <v>3312</v>
      </c>
      <c r="C1474" s="63" t="str">
        <f>'דוח 132'!I1474</f>
        <v>נכסי נדל"ן</v>
      </c>
      <c r="D1474" s="63">
        <f>'דוח 132'!H1474</f>
        <v>0</v>
      </c>
      <c r="E1474" s="63">
        <f>'דוח 132'!G1474</f>
        <v>0</v>
      </c>
      <c r="F1474" s="63">
        <f>'דוח 132'!F1474</f>
        <v>0</v>
      </c>
      <c r="G1474" s="63">
        <f>'דוח 132'!E1474</f>
        <v>0</v>
      </c>
      <c r="H1474" s="63">
        <f>'דוח 132'!D1474</f>
        <v>0</v>
      </c>
      <c r="I1474" s="63">
        <f>'דוח 132'!C1474</f>
        <v>0</v>
      </c>
      <c r="J1474" s="63">
        <f>'דוח 132'!B1474</f>
        <v>0</v>
      </c>
      <c r="K1474" s="63">
        <f>'דוח 132'!A1474</f>
        <v>0</v>
      </c>
    </row>
    <row r="1475" spans="1:11" x14ac:dyDescent="0.2">
      <c r="A1475" s="63">
        <f>'דוח 132'!K1475</f>
        <v>15624</v>
      </c>
      <c r="B1475" s="63">
        <f>'דוח 132'!J1475</f>
        <v>3312</v>
      </c>
      <c r="C1475" s="63" t="str">
        <f>'דוח 132'!I1475</f>
        <v>נגזרים מתוך חשיפת מט"ח</v>
      </c>
      <c r="D1475" s="63">
        <f>'דוח 132'!H1475</f>
        <v>0</v>
      </c>
      <c r="E1475" s="63">
        <f>'דוח 132'!G1475</f>
        <v>-9.8406909691557303</v>
      </c>
      <c r="F1475" s="63">
        <f>'דוח 132'!F1475</f>
        <v>-9.8250466922421804</v>
      </c>
      <c r="G1475" s="63">
        <f>'דוח 132'!E1475</f>
        <v>0</v>
      </c>
      <c r="H1475" s="63">
        <f>'דוח 132'!D1475</f>
        <v>0</v>
      </c>
      <c r="I1475" s="63">
        <f>'דוח 132'!C1475</f>
        <v>0</v>
      </c>
      <c r="J1475" s="63">
        <f>'דוח 132'!B1475</f>
        <v>0</v>
      </c>
      <c r="K1475" s="63">
        <f>'דוח 132'!A1475</f>
        <v>0</v>
      </c>
    </row>
    <row r="1476" spans="1:11" x14ac:dyDescent="0.2">
      <c r="A1476" s="63">
        <f>'דוח 132'!K1476</f>
        <v>15644</v>
      </c>
      <c r="B1476" s="63">
        <f>'דוח 132'!J1476</f>
        <v>3312</v>
      </c>
      <c r="C1476" s="63" t="str">
        <f>'דוח 132'!I1476</f>
        <v>סה"כ נזילות</v>
      </c>
      <c r="D1476" s="63">
        <f>'דוח 132'!H1476</f>
        <v>0</v>
      </c>
      <c r="E1476" s="63">
        <f>'דוח 132'!G1476</f>
        <v>1.1862690282373101</v>
      </c>
      <c r="F1476" s="63">
        <f>'דוח 132'!F1476</f>
        <v>1.5752631957569598</v>
      </c>
      <c r="G1476" s="63">
        <f>'דוח 132'!E1476</f>
        <v>1</v>
      </c>
      <c r="H1476" s="63">
        <f>'דוח 132'!D1476</f>
        <v>8</v>
      </c>
      <c r="I1476" s="63">
        <f>'דוח 132'!C1476</f>
        <v>0</v>
      </c>
      <c r="J1476" s="63">
        <f>'דוח 132'!B1476</f>
        <v>0</v>
      </c>
      <c r="K1476" s="63">
        <f>'דוח 132'!A1476</f>
        <v>0</v>
      </c>
    </row>
    <row r="1477" spans="1:11" x14ac:dyDescent="0.2">
      <c r="A1477" s="63">
        <f>'דוח 132'!K1477</f>
        <v>15704</v>
      </c>
      <c r="B1477" s="63">
        <f>'דוח 132'!J1477</f>
        <v>3312</v>
      </c>
      <c r="C1477" s="63" t="str">
        <f>'דוח 132'!I1477</f>
        <v xml:space="preserve">סה"כ קונצרני והלוואות </v>
      </c>
      <c r="D1477" s="63">
        <f>'דוח 132'!H1477</f>
        <v>3.5047886696638901</v>
      </c>
      <c r="E1477" s="63">
        <f>'דוח 132'!G1477</f>
        <v>38.318068876649896</v>
      </c>
      <c r="F1477" s="63">
        <f>'דוח 132'!F1477</f>
        <v>37.741536607535295</v>
      </c>
      <c r="G1477" s="63">
        <f>'דוח 132'!E1477</f>
        <v>32</v>
      </c>
      <c r="H1477" s="63">
        <f>'דוח 132'!D1477</f>
        <v>38</v>
      </c>
      <c r="I1477" s="63">
        <f>'דוח 132'!C1477</f>
        <v>0</v>
      </c>
      <c r="J1477" s="63">
        <f>'דוח 132'!B1477</f>
        <v>0</v>
      </c>
      <c r="K1477" s="63">
        <f>'דוח 132'!A1477</f>
        <v>0</v>
      </c>
    </row>
    <row r="1478" spans="1:11" x14ac:dyDescent="0.2">
      <c r="A1478" s="63">
        <f>'דוח 132'!K1478</f>
        <v>15749</v>
      </c>
      <c r="B1478" s="63">
        <f>'דוח 132'!J1478</f>
        <v>3312</v>
      </c>
      <c r="C1478" s="63" t="str">
        <f>'דוח 132'!I1478</f>
        <v>סה"כ לא סחירים</v>
      </c>
      <c r="D1478" s="63">
        <f>'דוח 132'!H1478</f>
        <v>2.8390079653017604</v>
      </c>
      <c r="E1478" s="63">
        <f>'דוח 132'!G1478</f>
        <v>7.2081854501260292</v>
      </c>
      <c r="F1478" s="63">
        <f>'דוח 132'!F1478</f>
        <v>7.1836930801666394</v>
      </c>
      <c r="G1478" s="63">
        <f>'דוח 132'!E1478</f>
        <v>0</v>
      </c>
      <c r="H1478" s="63">
        <f>'דוח 132'!D1478</f>
        <v>0</v>
      </c>
      <c r="I1478" s="63">
        <f>'דוח 132'!C1478</f>
        <v>0</v>
      </c>
      <c r="J1478" s="63">
        <f>'דוח 132'!B1478</f>
        <v>0</v>
      </c>
      <c r="K1478" s="63">
        <f>'דוח 132'!A1478</f>
        <v>0</v>
      </c>
    </row>
    <row r="1479" spans="1:11" x14ac:dyDescent="0.2">
      <c r="A1479" s="63">
        <f>'דוח 132'!K1479</f>
        <v>11258</v>
      </c>
      <c r="B1479" s="63">
        <f>'דוח 132'!J1479</f>
        <v>3312</v>
      </c>
      <c r="C1479" s="63" t="str">
        <f>'דוח 132'!I1479</f>
        <v>כל נכסי הקופה</v>
      </c>
      <c r="D1479" s="63">
        <f>'דוח 132'!H1479</f>
        <v>3.00255110653681</v>
      </c>
      <c r="E1479" s="63">
        <f>'דוח 132'!G1479</f>
        <v>100</v>
      </c>
      <c r="F1479" s="63">
        <f>'דוח 132'!F1479</f>
        <v>99.999999999999901</v>
      </c>
      <c r="G1479" s="63">
        <f>'דוח 132'!E1479</f>
        <v>0</v>
      </c>
      <c r="H1479" s="63">
        <f>'דוח 132'!D1479</f>
        <v>0</v>
      </c>
      <c r="I1479" s="63">
        <f>'דוח 132'!C1479</f>
        <v>0</v>
      </c>
      <c r="J1479" s="63">
        <f>'דוח 132'!B1479</f>
        <v>0</v>
      </c>
      <c r="K1479" s="63">
        <f>'דוח 132'!A1479</f>
        <v>0</v>
      </c>
    </row>
    <row r="1480" spans="1:11" x14ac:dyDescent="0.2">
      <c r="A1480" s="63">
        <f>'דוח 132'!K1480</f>
        <v>15705</v>
      </c>
      <c r="B1480" s="63">
        <f>'דוח 132'!J1480</f>
        <v>3312</v>
      </c>
      <c r="C1480" s="63" t="str">
        <f>'דוח 132'!I1480</f>
        <v>סה"כ ממשלתי</v>
      </c>
      <c r="D1480" s="63">
        <f>'דוח 132'!H1480</f>
        <v>4.1818504868300597</v>
      </c>
      <c r="E1480" s="63">
        <f>'דוח 132'!G1480</f>
        <v>39.835069705479192</v>
      </c>
      <c r="F1480" s="63">
        <f>'דוח 132'!F1480</f>
        <v>39.925754929089095</v>
      </c>
      <c r="G1480" s="63">
        <f>'דוח 132'!E1480</f>
        <v>40</v>
      </c>
      <c r="H1480" s="63">
        <f>'דוח 132'!D1480</f>
        <v>50</v>
      </c>
      <c r="I1480" s="63">
        <f>'דוח 132'!C1480</f>
        <v>0</v>
      </c>
      <c r="J1480" s="63">
        <f>'דוח 132'!B1480</f>
        <v>0</v>
      </c>
      <c r="K1480" s="63">
        <f>'דוח 132'!A1480</f>
        <v>0</v>
      </c>
    </row>
    <row r="1481" spans="1:11" x14ac:dyDescent="0.2">
      <c r="A1481" s="63">
        <f>'דוח 132'!K1481</f>
        <v>16144</v>
      </c>
      <c r="B1481" s="63">
        <f>'דוח 132'!J1481</f>
        <v>3312</v>
      </c>
      <c r="C1481" s="63" t="str">
        <f>'דוח 132'!I1481</f>
        <v>סך חשיפת מט"ח</v>
      </c>
      <c r="D1481" s="63">
        <f>'דוח 132'!H1481</f>
        <v>1.49526264630704</v>
      </c>
      <c r="E1481" s="63">
        <f>'דוח 132'!G1481</f>
        <v>13.075904454875699</v>
      </c>
      <c r="F1481" s="63">
        <f>'דוח 132'!F1481</f>
        <v>13.1096653899122</v>
      </c>
      <c r="G1481" s="63">
        <f>'דוח 132'!E1481</f>
        <v>0</v>
      </c>
      <c r="H1481" s="63">
        <f>'דוח 132'!D1481</f>
        <v>0</v>
      </c>
      <c r="I1481" s="63">
        <f>'דוח 132'!C1481</f>
        <v>0</v>
      </c>
      <c r="J1481" s="63">
        <f>'דוח 132'!B1481</f>
        <v>0</v>
      </c>
      <c r="K1481" s="63">
        <f>'דוח 132'!A1481</f>
        <v>0</v>
      </c>
    </row>
    <row r="1482" spans="1:11" x14ac:dyDescent="0.2">
      <c r="A1482" s="63">
        <f>'דוח 132'!K1482</f>
        <v>12755</v>
      </c>
      <c r="B1482" s="63">
        <f>'דוח 132'!J1482</f>
        <v>3312</v>
      </c>
      <c r="C1482" s="63" t="str">
        <f>'דוח 132'!I1482</f>
        <v xml:space="preserve">נזילות מט"ח </v>
      </c>
      <c r="D1482" s="63">
        <f>'דוח 132'!H1482</f>
        <v>0</v>
      </c>
      <c r="E1482" s="63">
        <f>'דוח 132'!G1482</f>
        <v>3.8284519907825304E-2</v>
      </c>
      <c r="F1482" s="63">
        <f>'דוח 132'!F1482</f>
        <v>0.20766888276699499</v>
      </c>
      <c r="G1482" s="63">
        <f>'דוח 132'!E1482</f>
        <v>0</v>
      </c>
      <c r="H1482" s="63">
        <f>'דוח 132'!D1482</f>
        <v>0</v>
      </c>
      <c r="I1482" s="63">
        <f>'דוח 132'!C1482</f>
        <v>0</v>
      </c>
      <c r="J1482" s="63">
        <f>'דוח 132'!B1482</f>
        <v>0</v>
      </c>
      <c r="K1482" s="63">
        <f>'דוח 132'!A1482</f>
        <v>0</v>
      </c>
    </row>
    <row r="1483" spans="1:11" x14ac:dyDescent="0.2">
      <c r="A1483" s="63">
        <f>'דוח 132'!K1483</f>
        <v>12359</v>
      </c>
      <c r="B1483" s="63">
        <f>'דוח 132'!J1483</f>
        <v>3312</v>
      </c>
      <c r="C1483" s="63" t="str">
        <f>'דוח 132'!I1483</f>
        <v xml:space="preserve">קונצרני לא סחיר צמוד מדד </v>
      </c>
      <c r="D1483" s="63">
        <f>'דוח 132'!H1483</f>
        <v>2.6568411154915501</v>
      </c>
      <c r="E1483" s="63">
        <f>'דוח 132'!G1483</f>
        <v>0.72861017811074913</v>
      </c>
      <c r="F1483" s="63">
        <f>'דוח 132'!F1483</f>
        <v>0.72157274093570511</v>
      </c>
      <c r="G1483" s="63">
        <f>'דוח 132'!E1483</f>
        <v>0</v>
      </c>
      <c r="H1483" s="63">
        <f>'דוח 132'!D1483</f>
        <v>0</v>
      </c>
      <c r="I1483" s="63">
        <f>'דוח 132'!C1483</f>
        <v>0</v>
      </c>
      <c r="J1483" s="63">
        <f>'דוח 132'!B1483</f>
        <v>0</v>
      </c>
      <c r="K1483" s="63">
        <f>'דוח 132'!A1483</f>
        <v>0</v>
      </c>
    </row>
    <row r="1484" spans="1:11" x14ac:dyDescent="0.2">
      <c r="A1484" s="63">
        <f>'דוח 132'!K1484</f>
        <v>0</v>
      </c>
      <c r="B1484" s="63">
        <f>'דוח 132'!J1484</f>
        <v>0</v>
      </c>
      <c r="C1484" s="63">
        <f>'דוח 132'!I1484</f>
        <v>0</v>
      </c>
      <c r="D1484" s="63">
        <f>'דוח 132'!H1484</f>
        <v>0</v>
      </c>
      <c r="E1484" s="63">
        <f>'דוח 132'!G1484</f>
        <v>0</v>
      </c>
      <c r="F1484" s="63">
        <f>'דוח 132'!F1484</f>
        <v>0</v>
      </c>
      <c r="G1484" s="63">
        <f>'דוח 132'!E1484</f>
        <v>0</v>
      </c>
      <c r="H1484" s="63">
        <f>'דוח 132'!D1484</f>
        <v>0</v>
      </c>
      <c r="I1484" s="63">
        <f>'דוח 132'!C1484</f>
        <v>0</v>
      </c>
      <c r="J1484" s="63">
        <f>'דוח 132'!B1484</f>
        <v>0</v>
      </c>
      <c r="K1484" s="63">
        <f>'דוח 132'!A1484</f>
        <v>0</v>
      </c>
    </row>
    <row r="1485" spans="1:11" x14ac:dyDescent="0.2">
      <c r="A1485" s="63" t="str">
        <f>'דוח 132'!K1485</f>
        <v>קוד קבוצה</v>
      </c>
      <c r="B1485" s="63" t="str">
        <f>'דוח 132'!J1485</f>
        <v>קוד קופה</v>
      </c>
      <c r="C1485" s="63">
        <f>'דוח 132'!I1485</f>
        <v>0</v>
      </c>
      <c r="D1485" s="63" t="str">
        <f>'דוח 132'!H1485</f>
        <v>3331  קרן כללית מסלול כשר ק.על</v>
      </c>
      <c r="E1485" s="63">
        <f>'דוח 132'!G1485</f>
        <v>0</v>
      </c>
      <c r="F1485" s="63">
        <f>'דוח 132'!F1485</f>
        <v>0</v>
      </c>
      <c r="G1485" s="63">
        <f>'דוח 132'!E1485</f>
        <v>0</v>
      </c>
      <c r="H1485" s="63">
        <f>'דוח 132'!D1485</f>
        <v>0</v>
      </c>
      <c r="I1485" s="63">
        <f>'דוח 132'!C1485</f>
        <v>0</v>
      </c>
      <c r="J1485" s="63">
        <f>'דוח 132'!B1485</f>
        <v>0</v>
      </c>
      <c r="K1485" s="63">
        <f>'דוח 132'!A1485</f>
        <v>0</v>
      </c>
    </row>
    <row r="1486" spans="1:11" x14ac:dyDescent="0.2">
      <c r="A1486" s="63">
        <f>'דוח 132'!K1486</f>
        <v>0</v>
      </c>
      <c r="B1486" s="63">
        <f>'דוח 132'!J1486</f>
        <v>0</v>
      </c>
      <c r="C1486" s="63">
        <f>'דוח 132'!I1486</f>
        <v>0</v>
      </c>
      <c r="D1486" s="63">
        <f>'דוח 132'!H1486</f>
        <v>0</v>
      </c>
      <c r="E1486" s="63">
        <f>'דוח 132'!G1486</f>
        <v>0</v>
      </c>
      <c r="F1486" s="63" t="str">
        <f>'דוח 132'!F1486</f>
        <v>שווי קופה באשח  654.79</v>
      </c>
      <c r="G1486" s="63">
        <f>'דוח 132'!E1486</f>
        <v>0</v>
      </c>
      <c r="H1486" s="63">
        <f>'דוח 132'!D1486</f>
        <v>0</v>
      </c>
      <c r="I1486" s="63">
        <f>'דוח 132'!C1486</f>
        <v>0</v>
      </c>
      <c r="J1486" s="63">
        <f>'דוח 132'!B1486</f>
        <v>0</v>
      </c>
      <c r="K1486" s="63">
        <f>'דוח 132'!A1486</f>
        <v>0</v>
      </c>
    </row>
    <row r="1487" spans="1:11" x14ac:dyDescent="0.2">
      <c r="A1487" s="63">
        <f>'דוח 132'!K1487</f>
        <v>0</v>
      </c>
      <c r="B1487" s="63">
        <f>'דוח 132'!J1487</f>
        <v>0</v>
      </c>
      <c r="C1487" s="63" t="str">
        <f>'דוח 132'!I1487</f>
        <v>תאור קבוצה</v>
      </c>
      <c r="D1487" s="63" t="str">
        <f>'דוח 132'!H1487</f>
        <v>מח"מ</v>
      </c>
      <c r="E1487" s="63" t="str">
        <f>'דוח 132'!G1487</f>
        <v>חשיפה</v>
      </c>
      <c r="F1487" s="63" t="str">
        <f>'דוח 132'!F1487</f>
        <v>חשיפה</v>
      </c>
      <c r="G1487" s="63">
        <f>'דוח 132'!E1487</f>
        <v>0</v>
      </c>
      <c r="H1487" s="63" t="str">
        <f>'דוח 132'!D1487</f>
        <v>חשיפה</v>
      </c>
      <c r="I1487" s="63">
        <f>'דוח 132'!C1487</f>
        <v>0</v>
      </c>
      <c r="J1487" s="63" t="str">
        <f>'דוח 132'!B1487</f>
        <v>מח"מ</v>
      </c>
      <c r="K1487" s="63">
        <f>'דוח 132'!A1487</f>
        <v>0</v>
      </c>
    </row>
    <row r="1488" spans="1:11" x14ac:dyDescent="0.2">
      <c r="A1488" s="63">
        <f>'דוח 132'!K1488</f>
        <v>0</v>
      </c>
      <c r="B1488" s="63">
        <f>'דוח 132'!J1488</f>
        <v>0</v>
      </c>
      <c r="C1488" s="63">
        <f>'דוח 132'!I1488</f>
        <v>0</v>
      </c>
      <c r="D1488" s="63">
        <f>'דוח 132'!H1488</f>
        <v>0</v>
      </c>
      <c r="E1488" s="63" t="str">
        <f>'דוח 132'!G1488</f>
        <v>30/12/18</v>
      </c>
      <c r="F1488" s="63" t="str">
        <f>'דוח 132'!F1488</f>
        <v>31/12/18</v>
      </c>
      <c r="G1488" s="63" t="str">
        <f>'דוח 132'!E1488</f>
        <v>מינ'</v>
      </c>
      <c r="H1488" s="63" t="str">
        <f>'דוח 132'!D1488</f>
        <v>מקס'</v>
      </c>
      <c r="I1488" s="63" t="str">
        <f>'דוח 132'!C1488</f>
        <v>מינ'</v>
      </c>
      <c r="J1488" s="63" t="str">
        <f>'דוח 132'!B1488</f>
        <v>מקס'</v>
      </c>
      <c r="K1488" s="63">
        <f>'דוח 132'!A1488</f>
        <v>0</v>
      </c>
    </row>
    <row r="1489" spans="1:11" x14ac:dyDescent="0.2">
      <c r="A1489" s="63">
        <f>'דוח 132'!K1489</f>
        <v>13591</v>
      </c>
      <c r="B1489" s="63">
        <f>'דוח 132'!J1489</f>
        <v>3331</v>
      </c>
      <c r="C1489" s="63" t="str">
        <f>'דוח 132'!I1489</f>
        <v xml:space="preserve">צמוד מדד (כולל מיועדות) </v>
      </c>
      <c r="D1489" s="63">
        <f>'דוח 132'!H1489</f>
        <v>4.3459269145779089</v>
      </c>
      <c r="E1489" s="63">
        <f>'דוח 132'!G1489</f>
        <v>49.354690428202701</v>
      </c>
      <c r="F1489" s="63">
        <f>'דוח 132'!F1489</f>
        <v>52.437115673293697</v>
      </c>
      <c r="G1489" s="63">
        <f>'דוח 132'!E1489</f>
        <v>39</v>
      </c>
      <c r="H1489" s="63">
        <f>'דוח 132'!D1489</f>
        <v>51</v>
      </c>
      <c r="I1489" s="63">
        <f>'דוח 132'!C1489</f>
        <v>0</v>
      </c>
      <c r="J1489" s="63">
        <f>'דוח 132'!B1489</f>
        <v>0</v>
      </c>
      <c r="K1489" s="63">
        <f>'דוח 132'!A1489</f>
        <v>0</v>
      </c>
    </row>
    <row r="1490" spans="1:11" x14ac:dyDescent="0.2">
      <c r="A1490" s="63">
        <f>'דוח 132'!K1490</f>
        <v>19967</v>
      </c>
      <c r="B1490" s="63">
        <f>'דוח 132'!J1490</f>
        <v>3331</v>
      </c>
      <c r="C1490" s="63" t="str">
        <f>'דוח 132'!I1490</f>
        <v>צמוד מדד ללא מיועדות</v>
      </c>
      <c r="D1490" s="63">
        <f>'דוח 132'!H1490</f>
        <v>4.3459269145779089</v>
      </c>
      <c r="E1490" s="63">
        <f>'דוח 132'!G1490</f>
        <v>49.354690428202701</v>
      </c>
      <c r="F1490" s="63">
        <f>'דוח 132'!F1490</f>
        <v>52.437115673293697</v>
      </c>
      <c r="G1490" s="63">
        <f>'דוח 132'!E1490</f>
        <v>0</v>
      </c>
      <c r="H1490" s="63">
        <f>'דוח 132'!D1490</f>
        <v>0</v>
      </c>
      <c r="I1490" s="63">
        <f>'דוח 132'!C1490</f>
        <v>4.5</v>
      </c>
      <c r="J1490" s="63">
        <f>'דוח 132'!B1490</f>
        <v>6</v>
      </c>
      <c r="K1490" s="63">
        <f>'דוח 132'!A1490</f>
        <v>0</v>
      </c>
    </row>
    <row r="1491" spans="1:11" x14ac:dyDescent="0.2">
      <c r="A1491" s="63">
        <f>'דוח 132'!K1491</f>
        <v>15744</v>
      </c>
      <c r="B1491" s="63">
        <f>'דוח 132'!J1491</f>
        <v>3331</v>
      </c>
      <c r="C1491" s="63" t="str">
        <f>'דוח 132'!I1491</f>
        <v xml:space="preserve">סה"כ ממשלתי צמוד מדד כולל מיועדות </v>
      </c>
      <c r="D1491" s="63">
        <f>'דוח 132'!H1491</f>
        <v>4.3459269145779089</v>
      </c>
      <c r="E1491" s="63">
        <f>'דוח 132'!G1491</f>
        <v>49.354690428202701</v>
      </c>
      <c r="F1491" s="63">
        <f>'דוח 132'!F1491</f>
        <v>52.437115673293697</v>
      </c>
      <c r="G1491" s="63">
        <f>'דוח 132'!E1491</f>
        <v>0</v>
      </c>
      <c r="H1491" s="63">
        <f>'דוח 132'!D1491</f>
        <v>0</v>
      </c>
      <c r="I1491" s="63">
        <f>'דוח 132'!C1491</f>
        <v>0</v>
      </c>
      <c r="J1491" s="63">
        <f>'דוח 132'!B1491</f>
        <v>0</v>
      </c>
      <c r="K1491" s="63">
        <f>'דוח 132'!A1491</f>
        <v>0</v>
      </c>
    </row>
    <row r="1492" spans="1:11" x14ac:dyDescent="0.2">
      <c r="A1492" s="63">
        <f>'דוח 132'!K1492</f>
        <v>13462</v>
      </c>
      <c r="B1492" s="63">
        <f>'דוח 132'!J1492</f>
        <v>3331</v>
      </c>
      <c r="C1492" s="63" t="str">
        <f>'דוח 132'!I1492</f>
        <v xml:space="preserve">קונצרני סחיר צמוד מדד </v>
      </c>
      <c r="D1492" s="63">
        <f>'דוח 132'!H1492</f>
        <v>0</v>
      </c>
      <c r="E1492" s="63">
        <f>'דוח 132'!G1492</f>
        <v>0</v>
      </c>
      <c r="F1492" s="63">
        <f>'דוח 132'!F1492</f>
        <v>0</v>
      </c>
      <c r="G1492" s="63">
        <f>'דוח 132'!E1492</f>
        <v>0</v>
      </c>
      <c r="H1492" s="63">
        <f>'דוח 132'!D1492</f>
        <v>0</v>
      </c>
      <c r="I1492" s="63">
        <f>'דוח 132'!C1492</f>
        <v>0</v>
      </c>
      <c r="J1492" s="63">
        <f>'דוח 132'!B1492</f>
        <v>0</v>
      </c>
      <c r="K1492" s="63">
        <f>'דוח 132'!A1492</f>
        <v>0</v>
      </c>
    </row>
    <row r="1493" spans="1:11" x14ac:dyDescent="0.2">
      <c r="A1493" s="63">
        <f>'דוח 132'!K1493</f>
        <v>15544</v>
      </c>
      <c r="B1493" s="63">
        <f>'דוח 132'!J1493</f>
        <v>3331</v>
      </c>
      <c r="C1493" s="63" t="str">
        <f>'דוח 132'!I1493</f>
        <v>הלוואה צמוד מדד</v>
      </c>
      <c r="D1493" s="63">
        <f>'דוח 132'!H1493</f>
        <v>0</v>
      </c>
      <c r="E1493" s="63">
        <f>'דוח 132'!G1493</f>
        <v>0</v>
      </c>
      <c r="F1493" s="63">
        <f>'דוח 132'!F1493</f>
        <v>0</v>
      </c>
      <c r="G1493" s="63">
        <f>'דוח 132'!E1493</f>
        <v>0</v>
      </c>
      <c r="H1493" s="63">
        <f>'דוח 132'!D1493</f>
        <v>0</v>
      </c>
      <c r="I1493" s="63">
        <f>'דוח 132'!C1493</f>
        <v>0</v>
      </c>
      <c r="J1493" s="63">
        <f>'דוח 132'!B1493</f>
        <v>0</v>
      </c>
      <c r="K1493" s="63">
        <f>'דוח 132'!A1493</f>
        <v>0</v>
      </c>
    </row>
    <row r="1494" spans="1:11" x14ac:dyDescent="0.2">
      <c r="A1494" s="63">
        <f>'דוח 132'!K1494</f>
        <v>12978</v>
      </c>
      <c r="B1494" s="63">
        <f>'דוח 132'!J1494</f>
        <v>3331</v>
      </c>
      <c r="C1494" s="63" t="str">
        <f>'דוח 132'!I1494</f>
        <v xml:space="preserve">פקדונות לא סחירים </v>
      </c>
      <c r="D1494" s="63">
        <f>'דוח 132'!H1494</f>
        <v>0</v>
      </c>
      <c r="E1494" s="63">
        <f>'דוח 132'!G1494</f>
        <v>0</v>
      </c>
      <c r="F1494" s="63">
        <f>'דוח 132'!F1494</f>
        <v>0</v>
      </c>
      <c r="G1494" s="63">
        <f>'דוח 132'!E1494</f>
        <v>0</v>
      </c>
      <c r="H1494" s="63">
        <f>'דוח 132'!D1494</f>
        <v>0</v>
      </c>
      <c r="I1494" s="63">
        <f>'דוח 132'!C1494</f>
        <v>0</v>
      </c>
      <c r="J1494" s="63">
        <f>'דוח 132'!B1494</f>
        <v>0</v>
      </c>
      <c r="K1494" s="63">
        <f>'דוח 132'!A1494</f>
        <v>0</v>
      </c>
    </row>
    <row r="1495" spans="1:11" x14ac:dyDescent="0.2">
      <c r="A1495" s="63">
        <f>'דוח 132'!K1495</f>
        <v>17726</v>
      </c>
      <c r="B1495" s="63">
        <f>'דוח 132'!J1495</f>
        <v>3331</v>
      </c>
      <c r="C1495" s="63" t="str">
        <f>'דוח 132'!I1495</f>
        <v>לא צמוד כולל נזילות</v>
      </c>
      <c r="D1495" s="63">
        <f>'דוח 132'!H1495</f>
        <v>4.0027013774642199</v>
      </c>
      <c r="E1495" s="63">
        <f>'דוח 132'!G1495</f>
        <v>50.645309571797299</v>
      </c>
      <c r="F1495" s="63">
        <f>'דוח 132'!F1495</f>
        <v>47.562884326706296</v>
      </c>
      <c r="G1495" s="63">
        <f>'דוח 132'!E1495</f>
        <v>49</v>
      </c>
      <c r="H1495" s="63">
        <f>'דוח 132'!D1495</f>
        <v>61</v>
      </c>
      <c r="I1495" s="63">
        <f>'דוח 132'!C1495</f>
        <v>2</v>
      </c>
      <c r="J1495" s="63">
        <f>'דוח 132'!B1495</f>
        <v>3.5</v>
      </c>
      <c r="K1495" s="63">
        <f>'דוח 132'!A1495</f>
        <v>0</v>
      </c>
    </row>
    <row r="1496" spans="1:11" x14ac:dyDescent="0.2">
      <c r="A1496" s="63">
        <f>'דוח 132'!K1496</f>
        <v>17727</v>
      </c>
      <c r="B1496" s="63">
        <f>'דוח 132'!J1496</f>
        <v>3331</v>
      </c>
      <c r="C1496" s="63" t="str">
        <f>'דוח 132'!I1496</f>
        <v>עו"ש ש"ח</v>
      </c>
      <c r="D1496" s="63">
        <f>'דוח 132'!H1496</f>
        <v>0</v>
      </c>
      <c r="E1496" s="63">
        <f>'דוח 132'!G1496</f>
        <v>9.2946132216590307</v>
      </c>
      <c r="F1496" s="63">
        <f>'דוח 132'!F1496</f>
        <v>0.39623666873776897</v>
      </c>
      <c r="G1496" s="63">
        <f>'דוח 132'!E1496</f>
        <v>0</v>
      </c>
      <c r="H1496" s="63">
        <f>'דוח 132'!D1496</f>
        <v>0</v>
      </c>
      <c r="I1496" s="63">
        <f>'דוח 132'!C1496</f>
        <v>0</v>
      </c>
      <c r="J1496" s="63">
        <f>'דוח 132'!B1496</f>
        <v>0</v>
      </c>
      <c r="K1496" s="63">
        <f>'דוח 132'!A1496</f>
        <v>0</v>
      </c>
    </row>
    <row r="1497" spans="1:11" x14ac:dyDescent="0.2">
      <c r="A1497" s="63">
        <f>'דוח 132'!K1497</f>
        <v>13592</v>
      </c>
      <c r="B1497" s="63">
        <f>'דוח 132'!J1497</f>
        <v>3331</v>
      </c>
      <c r="C1497" s="63" t="str">
        <f>'דוח 132'!I1497</f>
        <v xml:space="preserve">לא צמוד - לא כולל נזילות </v>
      </c>
      <c r="D1497" s="63">
        <f>'דוח 132'!H1497</f>
        <v>4.0363271944029</v>
      </c>
      <c r="E1497" s="63">
        <f>'דוח 132'!G1497</f>
        <v>41.3506963501383</v>
      </c>
      <c r="F1497" s="63">
        <f>'דוח 132'!F1497</f>
        <v>47.166647657968596</v>
      </c>
      <c r="G1497" s="63">
        <f>'דוח 132'!E1497</f>
        <v>0</v>
      </c>
      <c r="H1497" s="63">
        <f>'דוח 132'!D1497</f>
        <v>0</v>
      </c>
      <c r="I1497" s="63">
        <f>'דוח 132'!C1497</f>
        <v>0</v>
      </c>
      <c r="J1497" s="63">
        <f>'דוח 132'!B1497</f>
        <v>0</v>
      </c>
      <c r="K1497" s="63">
        <f>'דוח 132'!A1497</f>
        <v>0</v>
      </c>
    </row>
    <row r="1498" spans="1:11" x14ac:dyDescent="0.2">
      <c r="A1498" s="63">
        <f>'דוח 132'!K1498</f>
        <v>11566</v>
      </c>
      <c r="B1498" s="63">
        <f>'דוח 132'!J1498</f>
        <v>3331</v>
      </c>
      <c r="C1498" s="63" t="str">
        <f>'דוח 132'!I1498</f>
        <v>מק"מ</v>
      </c>
      <c r="D1498" s="63">
        <f>'דוח 132'!H1498</f>
        <v>0.48228345701110004</v>
      </c>
      <c r="E1498" s="63">
        <f>'דוח 132'!G1498</f>
        <v>18.593504934177698</v>
      </c>
      <c r="F1498" s="63">
        <f>'דוח 132'!F1498</f>
        <v>18.477606094039995</v>
      </c>
      <c r="G1498" s="63">
        <f>'דוח 132'!E1498</f>
        <v>0</v>
      </c>
      <c r="H1498" s="63">
        <f>'דוח 132'!D1498</f>
        <v>0</v>
      </c>
      <c r="I1498" s="63">
        <f>'דוח 132'!C1498</f>
        <v>0</v>
      </c>
      <c r="J1498" s="63">
        <f>'דוח 132'!B1498</f>
        <v>0</v>
      </c>
      <c r="K1498" s="63">
        <f>'דוח 132'!A1498</f>
        <v>0</v>
      </c>
    </row>
    <row r="1499" spans="1:11" x14ac:dyDescent="0.2">
      <c r="A1499" s="63">
        <f>'דוח 132'!K1499</f>
        <v>13419</v>
      </c>
      <c r="B1499" s="63">
        <f>'דוח 132'!J1499</f>
        <v>3331</v>
      </c>
      <c r="C1499" s="63" t="str">
        <f>'דוח 132'!I1499</f>
        <v>ממשלתי  לא צמוד (שחר)</v>
      </c>
      <c r="D1499" s="63">
        <f>'דוח 132'!H1499</f>
        <v>6.3253621931560202</v>
      </c>
      <c r="E1499" s="63">
        <f>'דוח 132'!G1499</f>
        <v>22.757191415960602</v>
      </c>
      <c r="F1499" s="63">
        <f>'דוח 132'!F1499</f>
        <v>28.689041563928598</v>
      </c>
      <c r="G1499" s="63">
        <f>'דוח 132'!E1499</f>
        <v>0</v>
      </c>
      <c r="H1499" s="63">
        <f>'דוח 132'!D1499</f>
        <v>0</v>
      </c>
      <c r="I1499" s="63">
        <f>'דוח 132'!C1499</f>
        <v>0</v>
      </c>
      <c r="J1499" s="63">
        <f>'דוח 132'!B1499</f>
        <v>0</v>
      </c>
      <c r="K1499" s="63">
        <f>'דוח 132'!A1499</f>
        <v>0</v>
      </c>
    </row>
    <row r="1500" spans="1:11" x14ac:dyDescent="0.2">
      <c r="A1500" s="63">
        <f>'דוח 132'!K1500</f>
        <v>11568</v>
      </c>
      <c r="B1500" s="63">
        <f>'דוח 132'!J1500</f>
        <v>3331</v>
      </c>
      <c r="C1500" s="63" t="str">
        <f>'דוח 132'!I1500</f>
        <v>אג"ח ממשלתי לא צמוד ריבית משתנה-"גילון"</v>
      </c>
      <c r="D1500" s="63">
        <f>'דוח 132'!H1500</f>
        <v>0</v>
      </c>
      <c r="E1500" s="63">
        <f>'דוח 132'!G1500</f>
        <v>0</v>
      </c>
      <c r="F1500" s="63">
        <f>'דוח 132'!F1500</f>
        <v>0</v>
      </c>
      <c r="G1500" s="63">
        <f>'דוח 132'!E1500</f>
        <v>0</v>
      </c>
      <c r="H1500" s="63">
        <f>'דוח 132'!D1500</f>
        <v>0</v>
      </c>
      <c r="I1500" s="63">
        <f>'דוח 132'!C1500</f>
        <v>0</v>
      </c>
      <c r="J1500" s="63">
        <f>'דוח 132'!B1500</f>
        <v>0</v>
      </c>
      <c r="K1500" s="63">
        <f>'דוח 132'!A1500</f>
        <v>0</v>
      </c>
    </row>
    <row r="1501" spans="1:11" x14ac:dyDescent="0.2">
      <c r="A1501" s="63">
        <f>'דוח 132'!K1501</f>
        <v>12479</v>
      </c>
      <c r="B1501" s="63">
        <f>'דוח 132'!J1501</f>
        <v>3331</v>
      </c>
      <c r="C1501" s="63" t="str">
        <f>'דוח 132'!I1501</f>
        <v>קונצרני ריבית קבועה</v>
      </c>
      <c r="D1501" s="63">
        <f>'דוח 132'!H1501</f>
        <v>0</v>
      </c>
      <c r="E1501" s="63">
        <f>'דוח 132'!G1501</f>
        <v>0</v>
      </c>
      <c r="F1501" s="63">
        <f>'דוח 132'!F1501</f>
        <v>0</v>
      </c>
      <c r="G1501" s="63">
        <f>'דוח 132'!E1501</f>
        <v>0</v>
      </c>
      <c r="H1501" s="63">
        <f>'דוח 132'!D1501</f>
        <v>0</v>
      </c>
      <c r="I1501" s="63">
        <f>'דוח 132'!C1501</f>
        <v>0</v>
      </c>
      <c r="J1501" s="63">
        <f>'דוח 132'!B1501</f>
        <v>0</v>
      </c>
      <c r="K1501" s="63">
        <f>'דוח 132'!A1501</f>
        <v>0</v>
      </c>
    </row>
    <row r="1502" spans="1:11" x14ac:dyDescent="0.2">
      <c r="A1502" s="63">
        <f>'דוח 132'!K1502</f>
        <v>12480</v>
      </c>
      <c r="B1502" s="63">
        <f>'דוח 132'!J1502</f>
        <v>3331</v>
      </c>
      <c r="C1502" s="63" t="str">
        <f>'דוח 132'!I1502</f>
        <v>קונצרני ריבית משתנה</v>
      </c>
      <c r="D1502" s="63">
        <f>'דוח 132'!H1502</f>
        <v>0</v>
      </c>
      <c r="E1502" s="63">
        <f>'דוח 132'!G1502</f>
        <v>0</v>
      </c>
      <c r="F1502" s="63">
        <f>'דוח 132'!F1502</f>
        <v>0</v>
      </c>
      <c r="G1502" s="63">
        <f>'דוח 132'!E1502</f>
        <v>0</v>
      </c>
      <c r="H1502" s="63">
        <f>'דוח 132'!D1502</f>
        <v>0</v>
      </c>
      <c r="I1502" s="63">
        <f>'דוח 132'!C1502</f>
        <v>0</v>
      </c>
      <c r="J1502" s="63">
        <f>'דוח 132'!B1502</f>
        <v>0</v>
      </c>
      <c r="K1502" s="63">
        <f>'דוח 132'!A1502</f>
        <v>0</v>
      </c>
    </row>
    <row r="1503" spans="1:11" x14ac:dyDescent="0.2">
      <c r="A1503" s="63">
        <f>'דוח 132'!K1503</f>
        <v>11578</v>
      </c>
      <c r="B1503" s="63">
        <f>'דוח 132'!J1503</f>
        <v>3331</v>
      </c>
      <c r="C1503" s="63" t="str">
        <f>'דוח 132'!I1503</f>
        <v>אג"ח לא צמוד לא סחיר (ללא עמיתים)</v>
      </c>
      <c r="D1503" s="63">
        <f>'דוח 132'!H1503</f>
        <v>0</v>
      </c>
      <c r="E1503" s="63">
        <f>'דוח 132'!G1503</f>
        <v>0</v>
      </c>
      <c r="F1503" s="63">
        <f>'דוח 132'!F1503</f>
        <v>0</v>
      </c>
      <c r="G1503" s="63">
        <f>'דוח 132'!E1503</f>
        <v>0</v>
      </c>
      <c r="H1503" s="63">
        <f>'דוח 132'!D1503</f>
        <v>0</v>
      </c>
      <c r="I1503" s="63">
        <f>'דוח 132'!C1503</f>
        <v>0</v>
      </c>
      <c r="J1503" s="63">
        <f>'דוח 132'!B1503</f>
        <v>0</v>
      </c>
      <c r="K1503" s="63">
        <f>'דוח 132'!A1503</f>
        <v>0</v>
      </c>
    </row>
    <row r="1504" spans="1:11" x14ac:dyDescent="0.2">
      <c r="A1504" s="63">
        <f>'דוח 132'!K1504</f>
        <v>12497</v>
      </c>
      <c r="B1504" s="63">
        <f>'דוח 132'!J1504</f>
        <v>3331</v>
      </c>
      <c r="C1504" s="63" t="str">
        <f>'דוח 132'!I1504</f>
        <v>קונצרני לא סחיר ריבית משתנה (נע"מים)</v>
      </c>
      <c r="D1504" s="63">
        <f>'דוח 132'!H1504</f>
        <v>0</v>
      </c>
      <c r="E1504" s="63">
        <f>'דוח 132'!G1504</f>
        <v>0</v>
      </c>
      <c r="F1504" s="63">
        <f>'דוח 132'!F1504</f>
        <v>0</v>
      </c>
      <c r="G1504" s="63">
        <f>'דוח 132'!E1504</f>
        <v>0</v>
      </c>
      <c r="H1504" s="63">
        <f>'דוח 132'!D1504</f>
        <v>5</v>
      </c>
      <c r="I1504" s="63">
        <f>'דוח 132'!C1504</f>
        <v>0</v>
      </c>
      <c r="J1504" s="63">
        <f>'דוח 132'!B1504</f>
        <v>0</v>
      </c>
      <c r="K1504" s="63">
        <f>'דוח 132'!A1504</f>
        <v>0</v>
      </c>
    </row>
    <row r="1505" spans="1:11" x14ac:dyDescent="0.2">
      <c r="A1505" s="63">
        <f>'דוח 132'!K1505</f>
        <v>15546</v>
      </c>
      <c r="B1505" s="63">
        <f>'דוח 132'!J1505</f>
        <v>3331</v>
      </c>
      <c r="C1505" s="63" t="str">
        <f>'דוח 132'!I1505</f>
        <v>הלוואה לא צמוד</v>
      </c>
      <c r="D1505" s="63">
        <f>'דוח 132'!H1505</f>
        <v>0</v>
      </c>
      <c r="E1505" s="63">
        <f>'דוח 132'!G1505</f>
        <v>0</v>
      </c>
      <c r="F1505" s="63">
        <f>'דוח 132'!F1505</f>
        <v>0</v>
      </c>
      <c r="G1505" s="63">
        <f>'דוח 132'!E1505</f>
        <v>0</v>
      </c>
      <c r="H1505" s="63">
        <f>'דוח 132'!D1505</f>
        <v>0</v>
      </c>
      <c r="I1505" s="63">
        <f>'דוח 132'!C1505</f>
        <v>0</v>
      </c>
      <c r="J1505" s="63">
        <f>'דוח 132'!B1505</f>
        <v>0</v>
      </c>
      <c r="K1505" s="63">
        <f>'דוח 132'!A1505</f>
        <v>0</v>
      </c>
    </row>
    <row r="1506" spans="1:11" x14ac:dyDescent="0.2">
      <c r="A1506" s="63">
        <f>'דוח 132'!K1506</f>
        <v>12481</v>
      </c>
      <c r="B1506" s="63">
        <f>'דוח 132'!J1506</f>
        <v>3331</v>
      </c>
      <c r="C1506" s="63" t="str">
        <f>'דוח 132'!I1506</f>
        <v>הלוואות לעמיתים.</v>
      </c>
      <c r="D1506" s="63">
        <f>'דוח 132'!H1506</f>
        <v>0</v>
      </c>
      <c r="E1506" s="63">
        <f>'דוח 132'!G1506</f>
        <v>0</v>
      </c>
      <c r="F1506" s="63">
        <f>'דוח 132'!F1506</f>
        <v>0</v>
      </c>
      <c r="G1506" s="63">
        <f>'דוח 132'!E1506</f>
        <v>0</v>
      </c>
      <c r="H1506" s="63">
        <f>'דוח 132'!D1506</f>
        <v>3</v>
      </c>
      <c r="I1506" s="63">
        <f>'דוח 132'!C1506</f>
        <v>0</v>
      </c>
      <c r="J1506" s="63">
        <f>'דוח 132'!B1506</f>
        <v>0</v>
      </c>
      <c r="K1506" s="63">
        <f>'דוח 132'!A1506</f>
        <v>0</v>
      </c>
    </row>
    <row r="1507" spans="1:11" x14ac:dyDescent="0.2">
      <c r="A1507" s="63">
        <f>'דוח 132'!K1507</f>
        <v>13594</v>
      </c>
      <c r="B1507" s="63">
        <f>'דוח 132'!J1507</f>
        <v>3331</v>
      </c>
      <c r="C1507" s="63" t="str">
        <f>'דוח 132'!I1507</f>
        <v>מט"ח וצמוד מט"ח</v>
      </c>
      <c r="D1507" s="63">
        <f>'דוח 132'!H1507</f>
        <v>0</v>
      </c>
      <c r="E1507" s="63">
        <f>'דוח 132'!G1507</f>
        <v>0</v>
      </c>
      <c r="F1507" s="63">
        <f>'דוח 132'!F1507</f>
        <v>0</v>
      </c>
      <c r="G1507" s="63">
        <f>'דוח 132'!E1507</f>
        <v>0</v>
      </c>
      <c r="H1507" s="63">
        <f>'דוח 132'!D1507</f>
        <v>0</v>
      </c>
      <c r="I1507" s="63">
        <f>'דוח 132'!C1507</f>
        <v>0</v>
      </c>
      <c r="J1507" s="63">
        <f>'דוח 132'!B1507</f>
        <v>0</v>
      </c>
      <c r="K1507" s="63">
        <f>'דוח 132'!A1507</f>
        <v>0</v>
      </c>
    </row>
    <row r="1508" spans="1:11" x14ac:dyDescent="0.2">
      <c r="A1508" s="63">
        <f>'דוח 132'!K1508</f>
        <v>15609</v>
      </c>
      <c r="B1508" s="63">
        <f>'דוח 132'!J1508</f>
        <v>3331</v>
      </c>
      <c r="C1508" s="63" t="str">
        <f>'דוח 132'!I1508</f>
        <v>אג"ח ממשלתי צמוד מט"ח סחיר (1022)</v>
      </c>
      <c r="D1508" s="63">
        <f>'דוח 132'!H1508</f>
        <v>0</v>
      </c>
      <c r="E1508" s="63">
        <f>'דוח 132'!G1508</f>
        <v>0</v>
      </c>
      <c r="F1508" s="63">
        <f>'דוח 132'!F1508</f>
        <v>0</v>
      </c>
      <c r="G1508" s="63">
        <f>'דוח 132'!E1508</f>
        <v>0</v>
      </c>
      <c r="H1508" s="63">
        <f>'דוח 132'!D1508</f>
        <v>0</v>
      </c>
      <c r="I1508" s="63">
        <f>'דוח 132'!C1508</f>
        <v>0</v>
      </c>
      <c r="J1508" s="63">
        <f>'דוח 132'!B1508</f>
        <v>0</v>
      </c>
      <c r="K1508" s="63">
        <f>'דוח 132'!A1508</f>
        <v>0</v>
      </c>
    </row>
    <row r="1509" spans="1:11" x14ac:dyDescent="0.2">
      <c r="A1509" s="63">
        <f>'דוח 132'!K1509</f>
        <v>11524</v>
      </c>
      <c r="B1509" s="63">
        <f>'דוח 132'!J1509</f>
        <v>3331</v>
      </c>
      <c r="C1509" s="63" t="str">
        <f>'דוח 132'!I1509</f>
        <v xml:space="preserve"> אג"ח קונצרני בחו"ל </v>
      </c>
      <c r="D1509" s="63">
        <f>'דוח 132'!H1509</f>
        <v>0</v>
      </c>
      <c r="E1509" s="63">
        <f>'דוח 132'!G1509</f>
        <v>0</v>
      </c>
      <c r="F1509" s="63">
        <f>'דוח 132'!F1509</f>
        <v>0</v>
      </c>
      <c r="G1509" s="63">
        <f>'דוח 132'!E1509</f>
        <v>0</v>
      </c>
      <c r="H1509" s="63">
        <f>'דוח 132'!D1509</f>
        <v>0</v>
      </c>
      <c r="I1509" s="63">
        <f>'דוח 132'!C1509</f>
        <v>0</v>
      </c>
      <c r="J1509" s="63">
        <f>'דוח 132'!B1509</f>
        <v>0</v>
      </c>
      <c r="K1509" s="63">
        <f>'דוח 132'!A1509</f>
        <v>0</v>
      </c>
    </row>
    <row r="1510" spans="1:11" x14ac:dyDescent="0.2">
      <c r="A1510" s="63">
        <f>'דוח 132'!K1510</f>
        <v>15745</v>
      </c>
      <c r="B1510" s="63">
        <f>'דוח 132'!J1510</f>
        <v>3331</v>
      </c>
      <c r="C1510" s="63" t="str">
        <f>'דוח 132'!I1510</f>
        <v>סה"כ קונצרני צמוד מט"ח</v>
      </c>
      <c r="D1510" s="63">
        <f>'דוח 132'!H1510</f>
        <v>0</v>
      </c>
      <c r="E1510" s="63">
        <f>'דוח 132'!G1510</f>
        <v>0</v>
      </c>
      <c r="F1510" s="63">
        <f>'דוח 132'!F1510</f>
        <v>0</v>
      </c>
      <c r="G1510" s="63">
        <f>'דוח 132'!E1510</f>
        <v>0</v>
      </c>
      <c r="H1510" s="63">
        <f>'דוח 132'!D1510</f>
        <v>0</v>
      </c>
      <c r="I1510" s="63">
        <f>'דוח 132'!C1510</f>
        <v>0</v>
      </c>
      <c r="J1510" s="63">
        <f>'דוח 132'!B1510</f>
        <v>0</v>
      </c>
      <c r="K1510" s="63">
        <f>'דוח 132'!A1510</f>
        <v>0</v>
      </c>
    </row>
    <row r="1511" spans="1:11" x14ac:dyDescent="0.2">
      <c r="A1511" s="63">
        <f>'דוח 132'!K1511</f>
        <v>15545</v>
      </c>
      <c r="B1511" s="63">
        <f>'דוח 132'!J1511</f>
        <v>3331</v>
      </c>
      <c r="C1511" s="63" t="str">
        <f>'דוח 132'!I1511</f>
        <v>הלוואה צמוד מט"ח</v>
      </c>
      <c r="D1511" s="63">
        <f>'דוח 132'!H1511</f>
        <v>0</v>
      </c>
      <c r="E1511" s="63">
        <f>'דוח 132'!G1511</f>
        <v>0</v>
      </c>
      <c r="F1511" s="63">
        <f>'דוח 132'!F1511</f>
        <v>0</v>
      </c>
      <c r="G1511" s="63">
        <f>'דוח 132'!E1511</f>
        <v>0</v>
      </c>
      <c r="H1511" s="63">
        <f>'דוח 132'!D1511</f>
        <v>0</v>
      </c>
      <c r="I1511" s="63">
        <f>'דוח 132'!C1511</f>
        <v>0</v>
      </c>
      <c r="J1511" s="63">
        <f>'דוח 132'!B1511</f>
        <v>0</v>
      </c>
      <c r="K1511" s="63">
        <f>'דוח 132'!A1511</f>
        <v>0</v>
      </c>
    </row>
    <row r="1512" spans="1:11" x14ac:dyDescent="0.2">
      <c r="A1512" s="63">
        <f>'דוח 132'!K1512</f>
        <v>13595</v>
      </c>
      <c r="B1512" s="63">
        <f>'דוח 132'!J1512</f>
        <v>3331</v>
      </c>
      <c r="C1512" s="63" t="str">
        <f>'דוח 132'!I1512</f>
        <v>סה"כ מניות והמירים</v>
      </c>
      <c r="D1512" s="63">
        <f>'דוח 132'!H1512</f>
        <v>0</v>
      </c>
      <c r="E1512" s="63">
        <f>'דוח 132'!G1512</f>
        <v>0</v>
      </c>
      <c r="F1512" s="63">
        <f>'דוח 132'!F1512</f>
        <v>0</v>
      </c>
      <c r="G1512" s="63">
        <f>'דוח 132'!E1512</f>
        <v>0</v>
      </c>
      <c r="H1512" s="63">
        <f>'דוח 132'!D1512</f>
        <v>0</v>
      </c>
      <c r="I1512" s="63">
        <f>'דוח 132'!C1512</f>
        <v>0</v>
      </c>
      <c r="J1512" s="63">
        <f>'דוח 132'!B1512</f>
        <v>0</v>
      </c>
      <c r="K1512" s="63">
        <f>'דוח 132'!A1512</f>
        <v>0</v>
      </c>
    </row>
    <row r="1513" spans="1:11" x14ac:dyDescent="0.2">
      <c r="A1513" s="63">
        <f>'דוח 132'!K1513</f>
        <v>15610</v>
      </c>
      <c r="B1513" s="63">
        <f>'דוח 132'!J1513</f>
        <v>3331</v>
      </c>
      <c r="C1513" s="63" t="str">
        <f>'דוח 132'!I1513</f>
        <v>נגזרים מתוך מניות והמירים</v>
      </c>
      <c r="D1513" s="63">
        <f>'דוח 132'!H1513</f>
        <v>0</v>
      </c>
      <c r="E1513" s="63">
        <f>'דוח 132'!G1513</f>
        <v>0</v>
      </c>
      <c r="F1513" s="63">
        <f>'דוח 132'!F1513</f>
        <v>0</v>
      </c>
      <c r="G1513" s="63">
        <f>'דוח 132'!E1513</f>
        <v>0</v>
      </c>
      <c r="H1513" s="63">
        <f>'דוח 132'!D1513</f>
        <v>0</v>
      </c>
      <c r="I1513" s="63">
        <f>'דוח 132'!C1513</f>
        <v>0</v>
      </c>
      <c r="J1513" s="63">
        <f>'דוח 132'!B1513</f>
        <v>0</v>
      </c>
      <c r="K1513" s="63">
        <f>'דוח 132'!A1513</f>
        <v>0</v>
      </c>
    </row>
    <row r="1514" spans="1:11" x14ac:dyDescent="0.2">
      <c r="A1514" s="63">
        <f>'דוח 132'!K1514</f>
        <v>15611</v>
      </c>
      <c r="B1514" s="63">
        <f>'דוח 132'!J1514</f>
        <v>3331</v>
      </c>
      <c r="C1514" s="63" t="str">
        <f>'דוח 132'!I1514</f>
        <v>מניות והמירים בארץ</v>
      </c>
      <c r="D1514" s="63">
        <f>'דוח 132'!H1514</f>
        <v>0</v>
      </c>
      <c r="E1514" s="63">
        <f>'דוח 132'!G1514</f>
        <v>0</v>
      </c>
      <c r="F1514" s="63">
        <f>'דוח 132'!F1514</f>
        <v>0</v>
      </c>
      <c r="G1514" s="63">
        <f>'דוח 132'!E1514</f>
        <v>0</v>
      </c>
      <c r="H1514" s="63">
        <f>'דוח 132'!D1514</f>
        <v>0</v>
      </c>
      <c r="I1514" s="63">
        <f>'דוח 132'!C1514</f>
        <v>0</v>
      </c>
      <c r="J1514" s="63">
        <f>'דוח 132'!B1514</f>
        <v>0</v>
      </c>
      <c r="K1514" s="63">
        <f>'דוח 132'!A1514</f>
        <v>0</v>
      </c>
    </row>
    <row r="1515" spans="1:11" x14ac:dyDescent="0.2">
      <c r="A1515" s="63">
        <f>'דוח 132'!K1515</f>
        <v>15608</v>
      </c>
      <c r="B1515" s="63">
        <f>'דוח 132'!J1515</f>
        <v>3331</v>
      </c>
      <c r="C1515" s="63" t="str">
        <f>'דוח 132'!I1515</f>
        <v>מניות חו"ל</v>
      </c>
      <c r="D1515" s="63">
        <f>'דוח 132'!H1515</f>
        <v>0</v>
      </c>
      <c r="E1515" s="63">
        <f>'דוח 132'!G1515</f>
        <v>0</v>
      </c>
      <c r="F1515" s="63">
        <f>'דוח 132'!F1515</f>
        <v>0</v>
      </c>
      <c r="G1515" s="63">
        <f>'דוח 132'!E1515</f>
        <v>0</v>
      </c>
      <c r="H1515" s="63">
        <f>'דוח 132'!D1515</f>
        <v>0</v>
      </c>
      <c r="I1515" s="63">
        <f>'דוח 132'!C1515</f>
        <v>0</v>
      </c>
      <c r="J1515" s="63">
        <f>'דוח 132'!B1515</f>
        <v>0</v>
      </c>
      <c r="K1515" s="63">
        <f>'דוח 132'!A1515</f>
        <v>0</v>
      </c>
    </row>
    <row r="1516" spans="1:11" x14ac:dyDescent="0.2">
      <c r="A1516" s="63">
        <f>'דוח 132'!K1516</f>
        <v>15584</v>
      </c>
      <c r="B1516" s="63">
        <f>'דוח 132'!J1516</f>
        <v>3331</v>
      </c>
      <c r="C1516" s="63" t="str">
        <f>'דוח 132'!I1516</f>
        <v>נכסים אלטרנטיביים</v>
      </c>
      <c r="D1516" s="63">
        <f>'דוח 132'!H1516</f>
        <v>0</v>
      </c>
      <c r="E1516" s="63">
        <f>'דוח 132'!G1516</f>
        <v>0</v>
      </c>
      <c r="F1516" s="63">
        <f>'דוח 132'!F1516</f>
        <v>0</v>
      </c>
      <c r="G1516" s="63">
        <f>'דוח 132'!E1516</f>
        <v>0</v>
      </c>
      <c r="H1516" s="63">
        <f>'דוח 132'!D1516</f>
        <v>6</v>
      </c>
      <c r="I1516" s="63">
        <f>'דוח 132'!C1516</f>
        <v>0</v>
      </c>
      <c r="J1516" s="63">
        <f>'דוח 132'!B1516</f>
        <v>0</v>
      </c>
      <c r="K1516" s="63">
        <f>'דוח 132'!A1516</f>
        <v>0</v>
      </c>
    </row>
    <row r="1517" spans="1:11" x14ac:dyDescent="0.2">
      <c r="A1517" s="63">
        <f>'דוח 132'!K1517</f>
        <v>17728</v>
      </c>
      <c r="B1517" s="63">
        <f>'דוח 132'!J1517</f>
        <v>3331</v>
      </c>
      <c r="C1517" s="63" t="str">
        <f>'דוח 132'!I1517</f>
        <v>נכסי נדל"ן</v>
      </c>
      <c r="D1517" s="63">
        <f>'דוח 132'!H1517</f>
        <v>0</v>
      </c>
      <c r="E1517" s="63">
        <f>'דוח 132'!G1517</f>
        <v>0</v>
      </c>
      <c r="F1517" s="63">
        <f>'דוח 132'!F1517</f>
        <v>0</v>
      </c>
      <c r="G1517" s="63">
        <f>'דוח 132'!E1517</f>
        <v>0</v>
      </c>
      <c r="H1517" s="63">
        <f>'דוח 132'!D1517</f>
        <v>0</v>
      </c>
      <c r="I1517" s="63">
        <f>'דוח 132'!C1517</f>
        <v>0</v>
      </c>
      <c r="J1517" s="63">
        <f>'דוח 132'!B1517</f>
        <v>0</v>
      </c>
      <c r="K1517" s="63">
        <f>'דוח 132'!A1517</f>
        <v>0</v>
      </c>
    </row>
    <row r="1518" spans="1:11" x14ac:dyDescent="0.2">
      <c r="A1518" s="63">
        <f>'דוח 132'!K1518</f>
        <v>15624</v>
      </c>
      <c r="B1518" s="63">
        <f>'דוח 132'!J1518</f>
        <v>3331</v>
      </c>
      <c r="C1518" s="63" t="str">
        <f>'דוח 132'!I1518</f>
        <v>נגזרים מתוך חשיפת מט"ח</v>
      </c>
      <c r="D1518" s="63">
        <f>'דוח 132'!H1518</f>
        <v>0</v>
      </c>
      <c r="E1518" s="63">
        <f>'דוח 132'!G1518</f>
        <v>0</v>
      </c>
      <c r="F1518" s="63">
        <f>'דוח 132'!F1518</f>
        <v>0</v>
      </c>
      <c r="G1518" s="63">
        <f>'דוח 132'!E1518</f>
        <v>0</v>
      </c>
      <c r="H1518" s="63">
        <f>'דוח 132'!D1518</f>
        <v>0</v>
      </c>
      <c r="I1518" s="63">
        <f>'דוח 132'!C1518</f>
        <v>0</v>
      </c>
      <c r="J1518" s="63">
        <f>'דוח 132'!B1518</f>
        <v>0</v>
      </c>
      <c r="K1518" s="63">
        <f>'דוח 132'!A1518</f>
        <v>0</v>
      </c>
    </row>
    <row r="1519" spans="1:11" x14ac:dyDescent="0.2">
      <c r="A1519" s="63">
        <f>'דוח 132'!K1519</f>
        <v>15644</v>
      </c>
      <c r="B1519" s="63">
        <f>'דוח 132'!J1519</f>
        <v>3331</v>
      </c>
      <c r="C1519" s="63" t="str">
        <f>'דוח 132'!I1519</f>
        <v>סה"כ נזילות</v>
      </c>
      <c r="D1519" s="63">
        <f>'דוח 132'!H1519</f>
        <v>0</v>
      </c>
      <c r="E1519" s="63">
        <f>'דוח 132'!G1519</f>
        <v>9.2946132216590307</v>
      </c>
      <c r="F1519" s="63">
        <f>'דוח 132'!F1519</f>
        <v>0.39623666873776897</v>
      </c>
      <c r="G1519" s="63">
        <f>'דוח 132'!E1519</f>
        <v>0</v>
      </c>
      <c r="H1519" s="63">
        <f>'דוח 132'!D1519</f>
        <v>8</v>
      </c>
      <c r="I1519" s="63">
        <f>'דוח 132'!C1519</f>
        <v>0</v>
      </c>
      <c r="J1519" s="63">
        <f>'דוח 132'!B1519</f>
        <v>0</v>
      </c>
      <c r="K1519" s="63">
        <f>'דוח 132'!A1519</f>
        <v>0</v>
      </c>
    </row>
    <row r="1520" spans="1:11" x14ac:dyDescent="0.2">
      <c r="A1520" s="63">
        <f>'דוח 132'!K1520</f>
        <v>15704</v>
      </c>
      <c r="B1520" s="63">
        <f>'דוח 132'!J1520</f>
        <v>3331</v>
      </c>
      <c r="C1520" s="63" t="str">
        <f>'דוח 132'!I1520</f>
        <v xml:space="preserve">סה"כ קונצרני והלוואות </v>
      </c>
      <c r="D1520" s="63">
        <f>'דוח 132'!H1520</f>
        <v>0</v>
      </c>
      <c r="E1520" s="63">
        <f>'דוח 132'!G1520</f>
        <v>0</v>
      </c>
      <c r="F1520" s="63">
        <f>'דוח 132'!F1520</f>
        <v>0</v>
      </c>
      <c r="G1520" s="63">
        <f>'דוח 132'!E1520</f>
        <v>0</v>
      </c>
      <c r="H1520" s="63">
        <f>'דוח 132'!D1520</f>
        <v>0</v>
      </c>
      <c r="I1520" s="63">
        <f>'דוח 132'!C1520</f>
        <v>0</v>
      </c>
      <c r="J1520" s="63">
        <f>'דוח 132'!B1520</f>
        <v>0</v>
      </c>
      <c r="K1520" s="63">
        <f>'דוח 132'!A1520</f>
        <v>0</v>
      </c>
    </row>
    <row r="1521" spans="1:11" x14ac:dyDescent="0.2">
      <c r="A1521" s="63">
        <f>'דוח 132'!K1521</f>
        <v>15749</v>
      </c>
      <c r="B1521" s="63">
        <f>'דוח 132'!J1521</f>
        <v>3331</v>
      </c>
      <c r="C1521" s="63" t="str">
        <f>'דוח 132'!I1521</f>
        <v>סה"כ לא סחירים</v>
      </c>
      <c r="D1521" s="63">
        <f>'דוח 132'!H1521</f>
        <v>0</v>
      </c>
      <c r="E1521" s="63">
        <f>'דוח 132'!G1521</f>
        <v>0</v>
      </c>
      <c r="F1521" s="63">
        <f>'דוח 132'!F1521</f>
        <v>0</v>
      </c>
      <c r="G1521" s="63">
        <f>'דוח 132'!E1521</f>
        <v>0</v>
      </c>
      <c r="H1521" s="63">
        <f>'דוח 132'!D1521</f>
        <v>0</v>
      </c>
      <c r="I1521" s="63">
        <f>'דוח 132'!C1521</f>
        <v>0</v>
      </c>
      <c r="J1521" s="63">
        <f>'דוח 132'!B1521</f>
        <v>0</v>
      </c>
      <c r="K1521" s="63">
        <f>'דוח 132'!A1521</f>
        <v>0</v>
      </c>
    </row>
    <row r="1522" spans="1:11" x14ac:dyDescent="0.2">
      <c r="A1522" s="63">
        <f>'דוח 132'!K1522</f>
        <v>11258</v>
      </c>
      <c r="B1522" s="63">
        <f>'דוח 132'!J1522</f>
        <v>3331</v>
      </c>
      <c r="C1522" s="63" t="str">
        <f>'דוח 132'!I1522</f>
        <v>כל נכסי הקופה</v>
      </c>
      <c r="D1522" s="63">
        <f>'דוח 132'!H1522</f>
        <v>4.1826789493807999</v>
      </c>
      <c r="E1522" s="63">
        <f>'דוח 132'!G1522</f>
        <v>100</v>
      </c>
      <c r="F1522" s="63">
        <f>'דוח 132'!F1522</f>
        <v>100</v>
      </c>
      <c r="G1522" s="63">
        <f>'דוח 132'!E1522</f>
        <v>0</v>
      </c>
      <c r="H1522" s="63">
        <f>'דוח 132'!D1522</f>
        <v>0</v>
      </c>
      <c r="I1522" s="63">
        <f>'דוח 132'!C1522</f>
        <v>0</v>
      </c>
      <c r="J1522" s="63">
        <f>'דוח 132'!B1522</f>
        <v>0</v>
      </c>
      <c r="K1522" s="63">
        <f>'דוח 132'!A1522</f>
        <v>0</v>
      </c>
    </row>
    <row r="1523" spans="1:11" x14ac:dyDescent="0.2">
      <c r="A1523" s="63">
        <f>'דוח 132'!K1523</f>
        <v>15705</v>
      </c>
      <c r="B1523" s="63">
        <f>'דוח 132'!J1523</f>
        <v>3331</v>
      </c>
      <c r="C1523" s="63" t="str">
        <f>'דוח 132'!I1523</f>
        <v>סה"כ ממשלתי</v>
      </c>
      <c r="D1523" s="63">
        <f>'דוח 132'!H1523</f>
        <v>4.1993181878781503</v>
      </c>
      <c r="E1523" s="63">
        <f>'דוח 132'!G1523</f>
        <v>90.70538677834098</v>
      </c>
      <c r="F1523" s="63">
        <f>'דוח 132'!F1523</f>
        <v>99.603763331262201</v>
      </c>
      <c r="G1523" s="63">
        <f>'דוח 132'!E1523</f>
        <v>92</v>
      </c>
      <c r="H1523" s="63">
        <f>'דוח 132'!D1523</f>
        <v>100</v>
      </c>
      <c r="I1523" s="63">
        <f>'דוח 132'!C1523</f>
        <v>0</v>
      </c>
      <c r="J1523" s="63">
        <f>'דוח 132'!B1523</f>
        <v>0</v>
      </c>
      <c r="K1523" s="63">
        <f>'דוח 132'!A1523</f>
        <v>0</v>
      </c>
    </row>
    <row r="1524" spans="1:11" x14ac:dyDescent="0.2">
      <c r="A1524" s="63">
        <f>'דוח 132'!K1524</f>
        <v>16144</v>
      </c>
      <c r="B1524" s="63">
        <f>'דוח 132'!J1524</f>
        <v>3331</v>
      </c>
      <c r="C1524" s="63" t="str">
        <f>'דוח 132'!I1524</f>
        <v>סך חשיפת מט"ח</v>
      </c>
      <c r="D1524" s="63">
        <f>'דוח 132'!H1524</f>
        <v>0</v>
      </c>
      <c r="E1524" s="63">
        <f>'דוח 132'!G1524</f>
        <v>0</v>
      </c>
      <c r="F1524" s="63">
        <f>'דוח 132'!F1524</f>
        <v>0</v>
      </c>
      <c r="G1524" s="63">
        <f>'דוח 132'!E1524</f>
        <v>0</v>
      </c>
      <c r="H1524" s="63">
        <f>'דוח 132'!D1524</f>
        <v>0</v>
      </c>
      <c r="I1524" s="63">
        <f>'דוח 132'!C1524</f>
        <v>0</v>
      </c>
      <c r="J1524" s="63">
        <f>'דוח 132'!B1524</f>
        <v>0</v>
      </c>
      <c r="K1524" s="63">
        <f>'דוח 132'!A1524</f>
        <v>0</v>
      </c>
    </row>
    <row r="1525" spans="1:11" x14ac:dyDescent="0.2">
      <c r="A1525" s="63">
        <f>'דוח 132'!K1525</f>
        <v>12755</v>
      </c>
      <c r="B1525" s="63">
        <f>'דוח 132'!J1525</f>
        <v>3331</v>
      </c>
      <c r="C1525" s="63" t="str">
        <f>'דוח 132'!I1525</f>
        <v xml:space="preserve">נזילות מט"ח </v>
      </c>
      <c r="D1525" s="63">
        <f>'דוח 132'!H1525</f>
        <v>0</v>
      </c>
      <c r="E1525" s="63">
        <f>'דוח 132'!G1525</f>
        <v>0</v>
      </c>
      <c r="F1525" s="63">
        <f>'דוח 132'!F1525</f>
        <v>0</v>
      </c>
      <c r="G1525" s="63">
        <f>'דוח 132'!E1525</f>
        <v>0</v>
      </c>
      <c r="H1525" s="63">
        <f>'דוח 132'!D1525</f>
        <v>0</v>
      </c>
      <c r="I1525" s="63">
        <f>'דוח 132'!C1525</f>
        <v>0</v>
      </c>
      <c r="J1525" s="63">
        <f>'דוח 132'!B1525</f>
        <v>0</v>
      </c>
      <c r="K1525" s="63">
        <f>'דוח 132'!A1525</f>
        <v>0</v>
      </c>
    </row>
    <row r="1526" spans="1:11" x14ac:dyDescent="0.2">
      <c r="A1526" s="63">
        <f>'דוח 132'!K1526</f>
        <v>12359</v>
      </c>
      <c r="B1526" s="63">
        <f>'דוח 132'!J1526</f>
        <v>3331</v>
      </c>
      <c r="C1526" s="63" t="str">
        <f>'דוח 132'!I1526</f>
        <v xml:space="preserve">קונצרני לא סחיר צמוד מדד </v>
      </c>
      <c r="D1526" s="63">
        <f>'דוח 132'!H1526</f>
        <v>0</v>
      </c>
      <c r="E1526" s="63">
        <f>'דוח 132'!G1526</f>
        <v>0</v>
      </c>
      <c r="F1526" s="63">
        <f>'דוח 132'!F1526</f>
        <v>0</v>
      </c>
      <c r="G1526" s="63">
        <f>'דוח 132'!E1526</f>
        <v>0</v>
      </c>
      <c r="H1526" s="63">
        <f>'דוח 132'!D1526</f>
        <v>0</v>
      </c>
      <c r="I1526" s="63">
        <f>'דוח 132'!C1526</f>
        <v>0</v>
      </c>
      <c r="J1526" s="63">
        <f>'דוח 132'!B1526</f>
        <v>0</v>
      </c>
      <c r="K1526" s="63">
        <f>'דוח 132'!A1526</f>
        <v>0</v>
      </c>
    </row>
    <row r="1527" spans="1:11" x14ac:dyDescent="0.2">
      <c r="A1527" s="63">
        <f>'דוח 132'!K1527</f>
        <v>0</v>
      </c>
      <c r="B1527" s="63">
        <f>'דוח 132'!J1527</f>
        <v>0</v>
      </c>
      <c r="C1527" s="63">
        <f>'דוח 132'!I1527</f>
        <v>0</v>
      </c>
      <c r="D1527" s="63">
        <f>'דוח 132'!H1527</f>
        <v>0</v>
      </c>
      <c r="E1527" s="63">
        <f>'דוח 132'!G1527</f>
        <v>0</v>
      </c>
      <c r="F1527" s="63">
        <f>'דוח 132'!F1527</f>
        <v>0</v>
      </c>
      <c r="G1527" s="63">
        <f>'דוח 132'!E1527</f>
        <v>0</v>
      </c>
      <c r="H1527" s="63">
        <f>'דוח 132'!D1527</f>
        <v>0</v>
      </c>
      <c r="I1527" s="63">
        <f>'דוח 132'!C1527</f>
        <v>0</v>
      </c>
      <c r="J1527" s="63">
        <f>'דוח 132'!B1527</f>
        <v>0</v>
      </c>
      <c r="K1527" s="63">
        <f>'דוח 132'!A1527</f>
        <v>0</v>
      </c>
    </row>
    <row r="1528" spans="1:11" x14ac:dyDescent="0.2">
      <c r="A1528" s="63" t="str">
        <f>'דוח 132'!K1528</f>
        <v>קוד קבוצה</v>
      </c>
      <c r="B1528" s="63" t="str">
        <f>'דוח 132'!J1528</f>
        <v>קוד קופה</v>
      </c>
      <c r="C1528" s="63">
        <f>'דוח 132'!I1528</f>
        <v>0</v>
      </c>
      <c r="D1528" s="63" t="str">
        <f>'דוח 132'!H1528</f>
        <v>3332  קרן כללית מסלול מניות ק.על</v>
      </c>
      <c r="E1528" s="63">
        <f>'דוח 132'!G1528</f>
        <v>0</v>
      </c>
      <c r="F1528" s="63">
        <f>'דוח 132'!F1528</f>
        <v>0</v>
      </c>
      <c r="G1528" s="63">
        <f>'דוח 132'!E1528</f>
        <v>0</v>
      </c>
      <c r="H1528" s="63">
        <f>'דוח 132'!D1528</f>
        <v>0</v>
      </c>
      <c r="I1528" s="63">
        <f>'דוח 132'!C1528</f>
        <v>0</v>
      </c>
      <c r="J1528" s="63">
        <f>'דוח 132'!B1528</f>
        <v>0</v>
      </c>
      <c r="K1528" s="63">
        <f>'דוח 132'!A1528</f>
        <v>0</v>
      </c>
    </row>
    <row r="1529" spans="1:11" x14ac:dyDescent="0.2">
      <c r="A1529" s="63">
        <f>'דוח 132'!K1529</f>
        <v>0</v>
      </c>
      <c r="B1529" s="63">
        <f>'דוח 132'!J1529</f>
        <v>0</v>
      </c>
      <c r="C1529" s="63">
        <f>'דוח 132'!I1529</f>
        <v>0</v>
      </c>
      <c r="D1529" s="63">
        <f>'דוח 132'!H1529</f>
        <v>0</v>
      </c>
      <c r="E1529" s="63">
        <f>'דוח 132'!G1529</f>
        <v>0</v>
      </c>
      <c r="F1529" s="63" t="str">
        <f>'דוח 132'!F1529</f>
        <v>שווי קופה באשח  636.37</v>
      </c>
      <c r="G1529" s="63">
        <f>'דוח 132'!E1529</f>
        <v>0</v>
      </c>
      <c r="H1529" s="63">
        <f>'דוח 132'!D1529</f>
        <v>0</v>
      </c>
      <c r="I1529" s="63">
        <f>'דוח 132'!C1529</f>
        <v>0</v>
      </c>
      <c r="J1529" s="63">
        <f>'דוח 132'!B1529</f>
        <v>0</v>
      </c>
      <c r="K1529" s="63">
        <f>'דוח 132'!A1529</f>
        <v>0</v>
      </c>
    </row>
    <row r="1530" spans="1:11" x14ac:dyDescent="0.2">
      <c r="A1530" s="63">
        <f>'דוח 132'!K1530</f>
        <v>0</v>
      </c>
      <c r="B1530" s="63">
        <f>'דוח 132'!J1530</f>
        <v>0</v>
      </c>
      <c r="C1530" s="63" t="str">
        <f>'דוח 132'!I1530</f>
        <v>תאור קבוצה</v>
      </c>
      <c r="D1530" s="63" t="str">
        <f>'דוח 132'!H1530</f>
        <v>מח"מ</v>
      </c>
      <c r="E1530" s="63" t="str">
        <f>'דוח 132'!G1530</f>
        <v>חשיפה</v>
      </c>
      <c r="F1530" s="63" t="str">
        <f>'דוח 132'!F1530</f>
        <v>חשיפה</v>
      </c>
      <c r="G1530" s="63">
        <f>'דוח 132'!E1530</f>
        <v>0</v>
      </c>
      <c r="H1530" s="63" t="str">
        <f>'דוח 132'!D1530</f>
        <v>חשיפה</v>
      </c>
      <c r="I1530" s="63">
        <f>'דוח 132'!C1530</f>
        <v>0</v>
      </c>
      <c r="J1530" s="63" t="str">
        <f>'דוח 132'!B1530</f>
        <v>מח"מ</v>
      </c>
      <c r="K1530" s="63">
        <f>'דוח 132'!A1530</f>
        <v>0</v>
      </c>
    </row>
    <row r="1531" spans="1:11" x14ac:dyDescent="0.2">
      <c r="A1531" s="63">
        <f>'דוח 132'!K1531</f>
        <v>0</v>
      </c>
      <c r="B1531" s="63">
        <f>'דוח 132'!J1531</f>
        <v>0</v>
      </c>
      <c r="C1531" s="63">
        <f>'דוח 132'!I1531</f>
        <v>0</v>
      </c>
      <c r="D1531" s="63">
        <f>'דוח 132'!H1531</f>
        <v>0</v>
      </c>
      <c r="E1531" s="63" t="str">
        <f>'דוח 132'!G1531</f>
        <v>30/12/18</v>
      </c>
      <c r="F1531" s="63" t="str">
        <f>'דוח 132'!F1531</f>
        <v>31/12/18</v>
      </c>
      <c r="G1531" s="63" t="str">
        <f>'דוח 132'!E1531</f>
        <v>מינ'</v>
      </c>
      <c r="H1531" s="63" t="str">
        <f>'דוח 132'!D1531</f>
        <v>מקס'</v>
      </c>
      <c r="I1531" s="63" t="str">
        <f>'דוח 132'!C1531</f>
        <v>מינ'</v>
      </c>
      <c r="J1531" s="63" t="str">
        <f>'דוח 132'!B1531</f>
        <v>מקס'</v>
      </c>
      <c r="K1531" s="63">
        <f>'דוח 132'!A1531</f>
        <v>0</v>
      </c>
    </row>
    <row r="1532" spans="1:11" x14ac:dyDescent="0.2">
      <c r="A1532" s="63">
        <f>'דוח 132'!K1532</f>
        <v>13591</v>
      </c>
      <c r="B1532" s="63">
        <f>'דוח 132'!J1532</f>
        <v>3332</v>
      </c>
      <c r="C1532" s="63" t="str">
        <f>'דוח 132'!I1532</f>
        <v xml:space="preserve">צמוד מדד (כולל מיועדות) </v>
      </c>
      <c r="D1532" s="63">
        <f>'דוח 132'!H1532</f>
        <v>0</v>
      </c>
      <c r="E1532" s="63">
        <f>'דוח 132'!G1532</f>
        <v>0</v>
      </c>
      <c r="F1532" s="63">
        <f>'דוח 132'!F1532</f>
        <v>0</v>
      </c>
      <c r="G1532" s="63">
        <f>'דוח 132'!E1532</f>
        <v>0</v>
      </c>
      <c r="H1532" s="63">
        <f>'דוח 132'!D1532</f>
        <v>0</v>
      </c>
      <c r="I1532" s="63">
        <f>'דוח 132'!C1532</f>
        <v>0</v>
      </c>
      <c r="J1532" s="63">
        <f>'דוח 132'!B1532</f>
        <v>0</v>
      </c>
      <c r="K1532" s="63">
        <f>'דוח 132'!A1532</f>
        <v>0</v>
      </c>
    </row>
    <row r="1533" spans="1:11" x14ac:dyDescent="0.2">
      <c r="A1533" s="63">
        <f>'דוח 132'!K1533</f>
        <v>19967</v>
      </c>
      <c r="B1533" s="63">
        <f>'דוח 132'!J1533</f>
        <v>3332</v>
      </c>
      <c r="C1533" s="63" t="str">
        <f>'דוח 132'!I1533</f>
        <v>צמוד מדד ללא מיועדות</v>
      </c>
      <c r="D1533" s="63">
        <f>'דוח 132'!H1533</f>
        <v>0</v>
      </c>
      <c r="E1533" s="63">
        <f>'דוח 132'!G1533</f>
        <v>0</v>
      </c>
      <c r="F1533" s="63">
        <f>'דוח 132'!F1533</f>
        <v>0</v>
      </c>
      <c r="G1533" s="63">
        <f>'דוח 132'!E1533</f>
        <v>0</v>
      </c>
      <c r="H1533" s="63">
        <f>'דוח 132'!D1533</f>
        <v>0</v>
      </c>
      <c r="I1533" s="63">
        <f>'דוח 132'!C1533</f>
        <v>0</v>
      </c>
      <c r="J1533" s="63">
        <f>'דוח 132'!B1533</f>
        <v>0</v>
      </c>
      <c r="K1533" s="63">
        <f>'דוח 132'!A1533</f>
        <v>0</v>
      </c>
    </row>
    <row r="1534" spans="1:11" x14ac:dyDescent="0.2">
      <c r="A1534" s="63">
        <f>'דוח 132'!K1534</f>
        <v>15744</v>
      </c>
      <c r="B1534" s="63">
        <f>'דוח 132'!J1534</f>
        <v>3332</v>
      </c>
      <c r="C1534" s="63" t="str">
        <f>'דוח 132'!I1534</f>
        <v xml:space="preserve">סה"כ ממשלתי צמוד מדד כולל מיועדות </v>
      </c>
      <c r="D1534" s="63">
        <f>'דוח 132'!H1534</f>
        <v>0</v>
      </c>
      <c r="E1534" s="63">
        <f>'דוח 132'!G1534</f>
        <v>0</v>
      </c>
      <c r="F1534" s="63">
        <f>'דוח 132'!F1534</f>
        <v>0</v>
      </c>
      <c r="G1534" s="63">
        <f>'דוח 132'!E1534</f>
        <v>0</v>
      </c>
      <c r="H1534" s="63">
        <f>'דוח 132'!D1534</f>
        <v>0</v>
      </c>
      <c r="I1534" s="63">
        <f>'דוח 132'!C1534</f>
        <v>0</v>
      </c>
      <c r="J1534" s="63">
        <f>'דוח 132'!B1534</f>
        <v>0</v>
      </c>
      <c r="K1534" s="63">
        <f>'דוח 132'!A1534</f>
        <v>0</v>
      </c>
    </row>
    <row r="1535" spans="1:11" x14ac:dyDescent="0.2">
      <c r="A1535" s="63">
        <f>'דוח 132'!K1535</f>
        <v>13462</v>
      </c>
      <c r="B1535" s="63">
        <f>'דוח 132'!J1535</f>
        <v>3332</v>
      </c>
      <c r="C1535" s="63" t="str">
        <f>'דוח 132'!I1535</f>
        <v xml:space="preserve">קונצרני סחיר צמוד מדד </v>
      </c>
      <c r="D1535" s="63">
        <f>'דוח 132'!H1535</f>
        <v>0</v>
      </c>
      <c r="E1535" s="63">
        <f>'דוח 132'!G1535</f>
        <v>0</v>
      </c>
      <c r="F1535" s="63">
        <f>'דוח 132'!F1535</f>
        <v>0</v>
      </c>
      <c r="G1535" s="63">
        <f>'דוח 132'!E1535</f>
        <v>0</v>
      </c>
      <c r="H1535" s="63">
        <f>'דוח 132'!D1535</f>
        <v>0</v>
      </c>
      <c r="I1535" s="63">
        <f>'דוח 132'!C1535</f>
        <v>0</v>
      </c>
      <c r="J1535" s="63">
        <f>'דוח 132'!B1535</f>
        <v>0</v>
      </c>
      <c r="K1535" s="63">
        <f>'דוח 132'!A1535</f>
        <v>0</v>
      </c>
    </row>
    <row r="1536" spans="1:11" x14ac:dyDescent="0.2">
      <c r="A1536" s="63">
        <f>'דוח 132'!K1536</f>
        <v>15544</v>
      </c>
      <c r="B1536" s="63">
        <f>'דוח 132'!J1536</f>
        <v>3332</v>
      </c>
      <c r="C1536" s="63" t="str">
        <f>'דוח 132'!I1536</f>
        <v>הלוואה צמוד מדד</v>
      </c>
      <c r="D1536" s="63">
        <f>'דוח 132'!H1536</f>
        <v>0</v>
      </c>
      <c r="E1536" s="63">
        <f>'דוח 132'!G1536</f>
        <v>0</v>
      </c>
      <c r="F1536" s="63">
        <f>'דוח 132'!F1536</f>
        <v>0</v>
      </c>
      <c r="G1536" s="63">
        <f>'דוח 132'!E1536</f>
        <v>0</v>
      </c>
      <c r="H1536" s="63">
        <f>'דוח 132'!D1536</f>
        <v>0</v>
      </c>
      <c r="I1536" s="63">
        <f>'דוח 132'!C1536</f>
        <v>0</v>
      </c>
      <c r="J1536" s="63">
        <f>'דוח 132'!B1536</f>
        <v>0</v>
      </c>
      <c r="K1536" s="63">
        <f>'דוח 132'!A1536</f>
        <v>0</v>
      </c>
    </row>
    <row r="1537" spans="1:11" x14ac:dyDescent="0.2">
      <c r="A1537" s="63">
        <f>'דוח 132'!K1537</f>
        <v>12978</v>
      </c>
      <c r="B1537" s="63">
        <f>'דוח 132'!J1537</f>
        <v>3332</v>
      </c>
      <c r="C1537" s="63" t="str">
        <f>'דוח 132'!I1537</f>
        <v xml:space="preserve">פקדונות לא סחירים </v>
      </c>
      <c r="D1537" s="63">
        <f>'דוח 132'!H1537</f>
        <v>0</v>
      </c>
      <c r="E1537" s="63">
        <f>'דוח 132'!G1537</f>
        <v>0</v>
      </c>
      <c r="F1537" s="63">
        <f>'דוח 132'!F1537</f>
        <v>0</v>
      </c>
      <c r="G1537" s="63">
        <f>'דוח 132'!E1537</f>
        <v>0</v>
      </c>
      <c r="H1537" s="63">
        <f>'דוח 132'!D1537</f>
        <v>0</v>
      </c>
      <c r="I1537" s="63">
        <f>'דוח 132'!C1537</f>
        <v>0</v>
      </c>
      <c r="J1537" s="63">
        <f>'דוח 132'!B1537</f>
        <v>0</v>
      </c>
      <c r="K1537" s="63">
        <f>'דוח 132'!A1537</f>
        <v>0</v>
      </c>
    </row>
    <row r="1538" spans="1:11" x14ac:dyDescent="0.2">
      <c r="A1538" s="63">
        <f>'דוח 132'!K1538</f>
        <v>17726</v>
      </c>
      <c r="B1538" s="63">
        <f>'דוח 132'!J1538</f>
        <v>3332</v>
      </c>
      <c r="C1538" s="63" t="str">
        <f>'דוח 132'!I1538</f>
        <v>לא צמוד כולל נזילות</v>
      </c>
      <c r="D1538" s="63">
        <f>'דוח 132'!H1538</f>
        <v>0</v>
      </c>
      <c r="E1538" s="63">
        <f>'דוח 132'!G1538</f>
        <v>4.8345658714776292</v>
      </c>
      <c r="F1538" s="63">
        <f>'דוח 132'!F1538</f>
        <v>4.9722944639118394</v>
      </c>
      <c r="G1538" s="63">
        <f>'דוח 132'!E1538</f>
        <v>0</v>
      </c>
      <c r="H1538" s="63">
        <f>'דוח 132'!D1538</f>
        <v>0</v>
      </c>
      <c r="I1538" s="63">
        <f>'דוח 132'!C1538</f>
        <v>0</v>
      </c>
      <c r="J1538" s="63">
        <f>'דוח 132'!B1538</f>
        <v>0</v>
      </c>
      <c r="K1538" s="63">
        <f>'דוח 132'!A1538</f>
        <v>0</v>
      </c>
    </row>
    <row r="1539" spans="1:11" x14ac:dyDescent="0.2">
      <c r="A1539" s="63">
        <f>'דוח 132'!K1539</f>
        <v>17727</v>
      </c>
      <c r="B1539" s="63">
        <f>'דוח 132'!J1539</f>
        <v>3332</v>
      </c>
      <c r="C1539" s="63" t="str">
        <f>'דוח 132'!I1539</f>
        <v>עו"ש ש"ח</v>
      </c>
      <c r="D1539" s="63">
        <f>'דוח 132'!H1539</f>
        <v>0</v>
      </c>
      <c r="E1539" s="63">
        <f>'דוח 132'!G1539</f>
        <v>4.8345658714776292</v>
      </c>
      <c r="F1539" s="63">
        <f>'דוח 132'!F1539</f>
        <v>4.9722944639118394</v>
      </c>
      <c r="G1539" s="63">
        <f>'דוח 132'!E1539</f>
        <v>0</v>
      </c>
      <c r="H1539" s="63">
        <f>'דוח 132'!D1539</f>
        <v>0</v>
      </c>
      <c r="I1539" s="63">
        <f>'דוח 132'!C1539</f>
        <v>0</v>
      </c>
      <c r="J1539" s="63">
        <f>'דוח 132'!B1539</f>
        <v>0</v>
      </c>
      <c r="K1539" s="63">
        <f>'דוח 132'!A1539</f>
        <v>0</v>
      </c>
    </row>
    <row r="1540" spans="1:11" x14ac:dyDescent="0.2">
      <c r="A1540" s="63">
        <f>'דוח 132'!K1540</f>
        <v>13592</v>
      </c>
      <c r="B1540" s="63">
        <f>'דוח 132'!J1540</f>
        <v>3332</v>
      </c>
      <c r="C1540" s="63" t="str">
        <f>'דוח 132'!I1540</f>
        <v xml:space="preserve">לא צמוד - לא כולל נזילות </v>
      </c>
      <c r="D1540" s="63">
        <f>'דוח 132'!H1540</f>
        <v>0</v>
      </c>
      <c r="E1540" s="63">
        <f>'דוח 132'!G1540</f>
        <v>0</v>
      </c>
      <c r="F1540" s="63">
        <f>'דוח 132'!F1540</f>
        <v>0</v>
      </c>
      <c r="G1540" s="63">
        <f>'דוח 132'!E1540</f>
        <v>0</v>
      </c>
      <c r="H1540" s="63">
        <f>'דוח 132'!D1540</f>
        <v>0</v>
      </c>
      <c r="I1540" s="63">
        <f>'דוח 132'!C1540</f>
        <v>0</v>
      </c>
      <c r="J1540" s="63">
        <f>'דוח 132'!B1540</f>
        <v>0</v>
      </c>
      <c r="K1540" s="63">
        <f>'דוח 132'!A1540</f>
        <v>0</v>
      </c>
    </row>
    <row r="1541" spans="1:11" x14ac:dyDescent="0.2">
      <c r="A1541" s="63">
        <f>'דוח 132'!K1541</f>
        <v>11566</v>
      </c>
      <c r="B1541" s="63">
        <f>'דוח 132'!J1541</f>
        <v>3332</v>
      </c>
      <c r="C1541" s="63" t="str">
        <f>'דוח 132'!I1541</f>
        <v>מק"מ</v>
      </c>
      <c r="D1541" s="63">
        <f>'דוח 132'!H1541</f>
        <v>0</v>
      </c>
      <c r="E1541" s="63">
        <f>'דוח 132'!G1541</f>
        <v>0</v>
      </c>
      <c r="F1541" s="63">
        <f>'דוח 132'!F1541</f>
        <v>0</v>
      </c>
      <c r="G1541" s="63">
        <f>'דוח 132'!E1541</f>
        <v>0</v>
      </c>
      <c r="H1541" s="63">
        <f>'דוח 132'!D1541</f>
        <v>0</v>
      </c>
      <c r="I1541" s="63">
        <f>'דוח 132'!C1541</f>
        <v>0</v>
      </c>
      <c r="J1541" s="63">
        <f>'דוח 132'!B1541</f>
        <v>0</v>
      </c>
      <c r="K1541" s="63">
        <f>'דוח 132'!A1541</f>
        <v>0</v>
      </c>
    </row>
    <row r="1542" spans="1:11" x14ac:dyDescent="0.2">
      <c r="A1542" s="63">
        <f>'דוח 132'!K1542</f>
        <v>13419</v>
      </c>
      <c r="B1542" s="63">
        <f>'דוח 132'!J1542</f>
        <v>3332</v>
      </c>
      <c r="C1542" s="63" t="str">
        <f>'דוח 132'!I1542</f>
        <v>ממשלתי  לא צמוד (שחר)</v>
      </c>
      <c r="D1542" s="63">
        <f>'דוח 132'!H1542</f>
        <v>0</v>
      </c>
      <c r="E1542" s="63">
        <f>'דוח 132'!G1542</f>
        <v>0</v>
      </c>
      <c r="F1542" s="63">
        <f>'דוח 132'!F1542</f>
        <v>0</v>
      </c>
      <c r="G1542" s="63">
        <f>'דוח 132'!E1542</f>
        <v>0</v>
      </c>
      <c r="H1542" s="63">
        <f>'דוח 132'!D1542</f>
        <v>0</v>
      </c>
      <c r="I1542" s="63">
        <f>'דוח 132'!C1542</f>
        <v>0</v>
      </c>
      <c r="J1542" s="63">
        <f>'דוח 132'!B1542</f>
        <v>0</v>
      </c>
      <c r="K1542" s="63">
        <f>'דוח 132'!A1542</f>
        <v>0</v>
      </c>
    </row>
    <row r="1543" spans="1:11" x14ac:dyDescent="0.2">
      <c r="A1543" s="63">
        <f>'דוח 132'!K1543</f>
        <v>11568</v>
      </c>
      <c r="B1543" s="63">
        <f>'דוח 132'!J1543</f>
        <v>3332</v>
      </c>
      <c r="C1543" s="63" t="str">
        <f>'דוח 132'!I1543</f>
        <v>אג"ח ממשלתי לא צמוד ריבית משתנה-"גילון"</v>
      </c>
      <c r="D1543" s="63">
        <f>'דוח 132'!H1543</f>
        <v>0</v>
      </c>
      <c r="E1543" s="63">
        <f>'דוח 132'!G1543</f>
        <v>0</v>
      </c>
      <c r="F1543" s="63">
        <f>'דוח 132'!F1543</f>
        <v>0</v>
      </c>
      <c r="G1543" s="63">
        <f>'דוח 132'!E1543</f>
        <v>0</v>
      </c>
      <c r="H1543" s="63">
        <f>'דוח 132'!D1543</f>
        <v>0</v>
      </c>
      <c r="I1543" s="63">
        <f>'דוח 132'!C1543</f>
        <v>0</v>
      </c>
      <c r="J1543" s="63">
        <f>'דוח 132'!B1543</f>
        <v>0</v>
      </c>
      <c r="K1543" s="63">
        <f>'דוח 132'!A1543</f>
        <v>0</v>
      </c>
    </row>
    <row r="1544" spans="1:11" x14ac:dyDescent="0.2">
      <c r="A1544" s="63">
        <f>'דוח 132'!K1544</f>
        <v>12479</v>
      </c>
      <c r="B1544" s="63">
        <f>'דוח 132'!J1544</f>
        <v>3332</v>
      </c>
      <c r="C1544" s="63" t="str">
        <f>'דוח 132'!I1544</f>
        <v>קונצרני ריבית קבועה</v>
      </c>
      <c r="D1544" s="63">
        <f>'דוח 132'!H1544</f>
        <v>0</v>
      </c>
      <c r="E1544" s="63">
        <f>'דוח 132'!G1544</f>
        <v>0</v>
      </c>
      <c r="F1544" s="63">
        <f>'דוח 132'!F1544</f>
        <v>0</v>
      </c>
      <c r="G1544" s="63">
        <f>'דוח 132'!E1544</f>
        <v>0</v>
      </c>
      <c r="H1544" s="63">
        <f>'דוח 132'!D1544</f>
        <v>0</v>
      </c>
      <c r="I1544" s="63">
        <f>'דוח 132'!C1544</f>
        <v>0</v>
      </c>
      <c r="J1544" s="63">
        <f>'דוח 132'!B1544</f>
        <v>0</v>
      </c>
      <c r="K1544" s="63">
        <f>'דוח 132'!A1544</f>
        <v>0</v>
      </c>
    </row>
    <row r="1545" spans="1:11" x14ac:dyDescent="0.2">
      <c r="A1545" s="63">
        <f>'דוח 132'!K1545</f>
        <v>12480</v>
      </c>
      <c r="B1545" s="63">
        <f>'דוח 132'!J1545</f>
        <v>3332</v>
      </c>
      <c r="C1545" s="63" t="str">
        <f>'דוח 132'!I1545</f>
        <v>קונצרני ריבית משתנה</v>
      </c>
      <c r="D1545" s="63">
        <f>'דוח 132'!H1545</f>
        <v>0</v>
      </c>
      <c r="E1545" s="63">
        <f>'דוח 132'!G1545</f>
        <v>0</v>
      </c>
      <c r="F1545" s="63">
        <f>'דוח 132'!F1545</f>
        <v>0</v>
      </c>
      <c r="G1545" s="63">
        <f>'דוח 132'!E1545</f>
        <v>0</v>
      </c>
      <c r="H1545" s="63">
        <f>'דוח 132'!D1545</f>
        <v>0</v>
      </c>
      <c r="I1545" s="63">
        <f>'דוח 132'!C1545</f>
        <v>0</v>
      </c>
      <c r="J1545" s="63">
        <f>'דוח 132'!B1545</f>
        <v>0</v>
      </c>
      <c r="K1545" s="63">
        <f>'דוח 132'!A1545</f>
        <v>0</v>
      </c>
    </row>
    <row r="1546" spans="1:11" x14ac:dyDescent="0.2">
      <c r="A1546" s="63">
        <f>'דוח 132'!K1546</f>
        <v>11578</v>
      </c>
      <c r="B1546" s="63">
        <f>'דוח 132'!J1546</f>
        <v>3332</v>
      </c>
      <c r="C1546" s="63" t="str">
        <f>'דוח 132'!I1546</f>
        <v>אג"ח לא צמוד לא סחיר (ללא עמיתים)</v>
      </c>
      <c r="D1546" s="63">
        <f>'דוח 132'!H1546</f>
        <v>0</v>
      </c>
      <c r="E1546" s="63">
        <f>'דוח 132'!G1546</f>
        <v>0</v>
      </c>
      <c r="F1546" s="63">
        <f>'דוח 132'!F1546</f>
        <v>0</v>
      </c>
      <c r="G1546" s="63">
        <f>'דוח 132'!E1546</f>
        <v>0</v>
      </c>
      <c r="H1546" s="63">
        <f>'דוח 132'!D1546</f>
        <v>0</v>
      </c>
      <c r="I1546" s="63">
        <f>'דוח 132'!C1546</f>
        <v>0</v>
      </c>
      <c r="J1546" s="63">
        <f>'דוח 132'!B1546</f>
        <v>0</v>
      </c>
      <c r="K1546" s="63">
        <f>'דוח 132'!A1546</f>
        <v>0</v>
      </c>
    </row>
    <row r="1547" spans="1:11" x14ac:dyDescent="0.2">
      <c r="A1547" s="63">
        <f>'דוח 132'!K1547</f>
        <v>12497</v>
      </c>
      <c r="B1547" s="63">
        <f>'דוח 132'!J1547</f>
        <v>3332</v>
      </c>
      <c r="C1547" s="63" t="str">
        <f>'דוח 132'!I1547</f>
        <v>קונצרני לא סחיר ריבית משתנה (נע"מים)</v>
      </c>
      <c r="D1547" s="63">
        <f>'דוח 132'!H1547</f>
        <v>0</v>
      </c>
      <c r="E1547" s="63">
        <f>'דוח 132'!G1547</f>
        <v>0</v>
      </c>
      <c r="F1547" s="63">
        <f>'דוח 132'!F1547</f>
        <v>0</v>
      </c>
      <c r="G1547" s="63">
        <f>'דוח 132'!E1547</f>
        <v>0</v>
      </c>
      <c r="H1547" s="63">
        <f>'דוח 132'!D1547</f>
        <v>5</v>
      </c>
      <c r="I1547" s="63">
        <f>'דוח 132'!C1547</f>
        <v>0</v>
      </c>
      <c r="J1547" s="63">
        <f>'דוח 132'!B1547</f>
        <v>0</v>
      </c>
      <c r="K1547" s="63">
        <f>'דוח 132'!A1547</f>
        <v>0</v>
      </c>
    </row>
    <row r="1548" spans="1:11" x14ac:dyDescent="0.2">
      <c r="A1548" s="63">
        <f>'דוח 132'!K1548</f>
        <v>15546</v>
      </c>
      <c r="B1548" s="63">
        <f>'דוח 132'!J1548</f>
        <v>3332</v>
      </c>
      <c r="C1548" s="63" t="str">
        <f>'דוח 132'!I1548</f>
        <v>הלוואה לא צמוד</v>
      </c>
      <c r="D1548" s="63">
        <f>'דוח 132'!H1548</f>
        <v>0</v>
      </c>
      <c r="E1548" s="63">
        <f>'דוח 132'!G1548</f>
        <v>0</v>
      </c>
      <c r="F1548" s="63">
        <f>'דוח 132'!F1548</f>
        <v>0</v>
      </c>
      <c r="G1548" s="63">
        <f>'דוח 132'!E1548</f>
        <v>0</v>
      </c>
      <c r="H1548" s="63">
        <f>'דוח 132'!D1548</f>
        <v>0</v>
      </c>
      <c r="I1548" s="63">
        <f>'דוח 132'!C1548</f>
        <v>0</v>
      </c>
      <c r="J1548" s="63">
        <f>'דוח 132'!B1548</f>
        <v>0</v>
      </c>
      <c r="K1548" s="63">
        <f>'דוח 132'!A1548</f>
        <v>0</v>
      </c>
    </row>
    <row r="1549" spans="1:11" x14ac:dyDescent="0.2">
      <c r="A1549" s="63">
        <f>'דוח 132'!K1549</f>
        <v>12481</v>
      </c>
      <c r="B1549" s="63">
        <f>'דוח 132'!J1549</f>
        <v>3332</v>
      </c>
      <c r="C1549" s="63" t="str">
        <f>'דוח 132'!I1549</f>
        <v>הלוואות לעמיתים.</v>
      </c>
      <c r="D1549" s="63">
        <f>'דוח 132'!H1549</f>
        <v>0</v>
      </c>
      <c r="E1549" s="63">
        <f>'דוח 132'!G1549</f>
        <v>0</v>
      </c>
      <c r="F1549" s="63">
        <f>'דוח 132'!F1549</f>
        <v>0</v>
      </c>
      <c r="G1549" s="63">
        <f>'דוח 132'!E1549</f>
        <v>0</v>
      </c>
      <c r="H1549" s="63">
        <f>'דוח 132'!D1549</f>
        <v>3</v>
      </c>
      <c r="I1549" s="63">
        <f>'דוח 132'!C1549</f>
        <v>0</v>
      </c>
      <c r="J1549" s="63">
        <f>'דוח 132'!B1549</f>
        <v>0</v>
      </c>
      <c r="K1549" s="63">
        <f>'דוח 132'!A1549</f>
        <v>0</v>
      </c>
    </row>
    <row r="1550" spans="1:11" x14ac:dyDescent="0.2">
      <c r="A1550" s="63">
        <f>'דוח 132'!K1550</f>
        <v>13594</v>
      </c>
      <c r="B1550" s="63">
        <f>'דוח 132'!J1550</f>
        <v>3332</v>
      </c>
      <c r="C1550" s="63" t="str">
        <f>'דוח 132'!I1550</f>
        <v>מט"ח וצמוד מט"ח</v>
      </c>
      <c r="D1550" s="63">
        <f>'דוח 132'!H1550</f>
        <v>0</v>
      </c>
      <c r="E1550" s="63">
        <f>'דוח 132'!G1550</f>
        <v>0.31589410416698405</v>
      </c>
      <c r="F1550" s="63">
        <f>'דוח 132'!F1550</f>
        <v>0.31262717548352298</v>
      </c>
      <c r="G1550" s="63">
        <f>'דוח 132'!E1550</f>
        <v>0</v>
      </c>
      <c r="H1550" s="63">
        <f>'דוח 132'!D1550</f>
        <v>0</v>
      </c>
      <c r="I1550" s="63">
        <f>'דוח 132'!C1550</f>
        <v>0</v>
      </c>
      <c r="J1550" s="63">
        <f>'דוח 132'!B1550</f>
        <v>0</v>
      </c>
      <c r="K1550" s="63">
        <f>'דוח 132'!A1550</f>
        <v>0</v>
      </c>
    </row>
    <row r="1551" spans="1:11" x14ac:dyDescent="0.2">
      <c r="A1551" s="63">
        <f>'דוח 132'!K1551</f>
        <v>15609</v>
      </c>
      <c r="B1551" s="63">
        <f>'דוח 132'!J1551</f>
        <v>3332</v>
      </c>
      <c r="C1551" s="63" t="str">
        <f>'דוח 132'!I1551</f>
        <v>אג"ח ממשלתי צמוד מט"ח סחיר (1022)</v>
      </c>
      <c r="D1551" s="63">
        <f>'דוח 132'!H1551</f>
        <v>0</v>
      </c>
      <c r="E1551" s="63">
        <f>'דוח 132'!G1551</f>
        <v>0</v>
      </c>
      <c r="F1551" s="63">
        <f>'דוח 132'!F1551</f>
        <v>0</v>
      </c>
      <c r="G1551" s="63">
        <f>'דוח 132'!E1551</f>
        <v>0</v>
      </c>
      <c r="H1551" s="63">
        <f>'דוח 132'!D1551</f>
        <v>0</v>
      </c>
      <c r="I1551" s="63">
        <f>'דוח 132'!C1551</f>
        <v>0</v>
      </c>
      <c r="J1551" s="63">
        <f>'דוח 132'!B1551</f>
        <v>0</v>
      </c>
      <c r="K1551" s="63">
        <f>'דוח 132'!A1551</f>
        <v>0</v>
      </c>
    </row>
    <row r="1552" spans="1:11" x14ac:dyDescent="0.2">
      <c r="A1552" s="63">
        <f>'דוח 132'!K1552</f>
        <v>11524</v>
      </c>
      <c r="B1552" s="63">
        <f>'דוח 132'!J1552</f>
        <v>3332</v>
      </c>
      <c r="C1552" s="63" t="str">
        <f>'דוח 132'!I1552</f>
        <v xml:space="preserve"> אג"ח קונצרני בחו"ל </v>
      </c>
      <c r="D1552" s="63">
        <f>'דוח 132'!H1552</f>
        <v>0</v>
      </c>
      <c r="E1552" s="63">
        <f>'דוח 132'!G1552</f>
        <v>0</v>
      </c>
      <c r="F1552" s="63">
        <f>'דוח 132'!F1552</f>
        <v>0</v>
      </c>
      <c r="G1552" s="63">
        <f>'דוח 132'!E1552</f>
        <v>0</v>
      </c>
      <c r="H1552" s="63">
        <f>'דוח 132'!D1552</f>
        <v>0</v>
      </c>
      <c r="I1552" s="63">
        <f>'דוח 132'!C1552</f>
        <v>0</v>
      </c>
      <c r="J1552" s="63">
        <f>'דוח 132'!B1552</f>
        <v>0</v>
      </c>
      <c r="K1552" s="63">
        <f>'דוח 132'!A1552</f>
        <v>0</v>
      </c>
    </row>
    <row r="1553" spans="1:11" x14ac:dyDescent="0.2">
      <c r="A1553" s="63">
        <f>'דוח 132'!K1553</f>
        <v>15745</v>
      </c>
      <c r="B1553" s="63">
        <f>'דוח 132'!J1553</f>
        <v>3332</v>
      </c>
      <c r="C1553" s="63" t="str">
        <f>'דוח 132'!I1553</f>
        <v>סה"כ קונצרני צמוד מט"ח</v>
      </c>
      <c r="D1553" s="63">
        <f>'דוח 132'!H1553</f>
        <v>0</v>
      </c>
      <c r="E1553" s="63">
        <f>'דוח 132'!G1553</f>
        <v>0</v>
      </c>
      <c r="F1553" s="63">
        <f>'דוח 132'!F1553</f>
        <v>0</v>
      </c>
      <c r="G1553" s="63">
        <f>'דוח 132'!E1553</f>
        <v>0</v>
      </c>
      <c r="H1553" s="63">
        <f>'דוח 132'!D1553</f>
        <v>0</v>
      </c>
      <c r="I1553" s="63">
        <f>'דוח 132'!C1553</f>
        <v>0</v>
      </c>
      <c r="J1553" s="63">
        <f>'דוח 132'!B1553</f>
        <v>0</v>
      </c>
      <c r="K1553" s="63">
        <f>'דוח 132'!A1553</f>
        <v>0</v>
      </c>
    </row>
    <row r="1554" spans="1:11" x14ac:dyDescent="0.2">
      <c r="A1554" s="63">
        <f>'דוח 132'!K1554</f>
        <v>15545</v>
      </c>
      <c r="B1554" s="63">
        <f>'דוח 132'!J1554</f>
        <v>3332</v>
      </c>
      <c r="C1554" s="63" t="str">
        <f>'דוח 132'!I1554</f>
        <v>הלוואה צמוד מט"ח</v>
      </c>
      <c r="D1554" s="63">
        <f>'דוח 132'!H1554</f>
        <v>0</v>
      </c>
      <c r="E1554" s="63">
        <f>'דוח 132'!G1554</f>
        <v>0</v>
      </c>
      <c r="F1554" s="63">
        <f>'דוח 132'!F1554</f>
        <v>0</v>
      </c>
      <c r="G1554" s="63">
        <f>'דוח 132'!E1554</f>
        <v>0</v>
      </c>
      <c r="H1554" s="63">
        <f>'דוח 132'!D1554</f>
        <v>0</v>
      </c>
      <c r="I1554" s="63">
        <f>'דוח 132'!C1554</f>
        <v>0</v>
      </c>
      <c r="J1554" s="63">
        <f>'דוח 132'!B1554</f>
        <v>0</v>
      </c>
      <c r="K1554" s="63">
        <f>'דוח 132'!A1554</f>
        <v>0</v>
      </c>
    </row>
    <row r="1555" spans="1:11" x14ac:dyDescent="0.2">
      <c r="A1555" s="63">
        <f>'דוח 132'!K1555</f>
        <v>13595</v>
      </c>
      <c r="B1555" s="63">
        <f>'דוח 132'!J1555</f>
        <v>3332</v>
      </c>
      <c r="C1555" s="63" t="str">
        <f>'דוח 132'!I1555</f>
        <v>סה"כ מניות והמירים</v>
      </c>
      <c r="D1555" s="63">
        <f>'דוח 132'!H1555</f>
        <v>0</v>
      </c>
      <c r="E1555" s="63">
        <f>'דוח 132'!G1555</f>
        <v>94.849540024355392</v>
      </c>
      <c r="F1555" s="63">
        <f>'דוח 132'!F1555</f>
        <v>94.715078360604593</v>
      </c>
      <c r="G1555" s="63">
        <f>'דוח 132'!E1555</f>
        <v>0</v>
      </c>
      <c r="H1555" s="63">
        <f>'דוח 132'!D1555</f>
        <v>0</v>
      </c>
      <c r="I1555" s="63">
        <f>'דוח 132'!C1555</f>
        <v>0</v>
      </c>
      <c r="J1555" s="63">
        <f>'דוח 132'!B1555</f>
        <v>0</v>
      </c>
      <c r="K1555" s="63">
        <f>'דוח 132'!A1555</f>
        <v>0</v>
      </c>
    </row>
    <row r="1556" spans="1:11" x14ac:dyDescent="0.2">
      <c r="A1556" s="63">
        <f>'דוח 132'!K1556</f>
        <v>15610</v>
      </c>
      <c r="B1556" s="63">
        <f>'דוח 132'!J1556</f>
        <v>3332</v>
      </c>
      <c r="C1556" s="63" t="str">
        <f>'דוח 132'!I1556</f>
        <v>נגזרים מתוך מניות והמירים</v>
      </c>
      <c r="D1556" s="63">
        <f>'דוח 132'!H1556</f>
        <v>0</v>
      </c>
      <c r="E1556" s="63">
        <f>'דוח 132'!G1556</f>
        <v>0</v>
      </c>
      <c r="F1556" s="63">
        <f>'דוח 132'!F1556</f>
        <v>0</v>
      </c>
      <c r="G1556" s="63">
        <f>'דוח 132'!E1556</f>
        <v>0</v>
      </c>
      <c r="H1556" s="63">
        <f>'דוח 132'!D1556</f>
        <v>0</v>
      </c>
      <c r="I1556" s="63">
        <f>'דוח 132'!C1556</f>
        <v>0</v>
      </c>
      <c r="J1556" s="63">
        <f>'דוח 132'!B1556</f>
        <v>0</v>
      </c>
      <c r="K1556" s="63">
        <f>'דוח 132'!A1556</f>
        <v>0</v>
      </c>
    </row>
    <row r="1557" spans="1:11" x14ac:dyDescent="0.2">
      <c r="A1557" s="63">
        <f>'דוח 132'!K1557</f>
        <v>15611</v>
      </c>
      <c r="B1557" s="63">
        <f>'דוח 132'!J1557</f>
        <v>3332</v>
      </c>
      <c r="C1557" s="63" t="str">
        <f>'דוח 132'!I1557</f>
        <v>מניות והמירים בארץ</v>
      </c>
      <c r="D1557" s="63">
        <f>'דוח 132'!H1557</f>
        <v>0</v>
      </c>
      <c r="E1557" s="63">
        <f>'דוח 132'!G1557</f>
        <v>37.691608516921292</v>
      </c>
      <c r="F1557" s="63">
        <f>'דוח 132'!F1557</f>
        <v>37.770275942180099</v>
      </c>
      <c r="G1557" s="63">
        <f>'דוח 132'!E1557</f>
        <v>0</v>
      </c>
      <c r="H1557" s="63">
        <f>'דוח 132'!D1557</f>
        <v>0</v>
      </c>
      <c r="I1557" s="63">
        <f>'דוח 132'!C1557</f>
        <v>0</v>
      </c>
      <c r="J1557" s="63">
        <f>'דוח 132'!B1557</f>
        <v>0</v>
      </c>
      <c r="K1557" s="63">
        <f>'דוח 132'!A1557</f>
        <v>0</v>
      </c>
    </row>
    <row r="1558" spans="1:11" x14ac:dyDescent="0.2">
      <c r="A1558" s="63">
        <f>'דוח 132'!K1558</f>
        <v>15608</v>
      </c>
      <c r="B1558" s="63">
        <f>'דוח 132'!J1558</f>
        <v>3332</v>
      </c>
      <c r="C1558" s="63" t="str">
        <f>'דוח 132'!I1558</f>
        <v>מניות חו"ל</v>
      </c>
      <c r="D1558" s="63">
        <f>'דוח 132'!H1558</f>
        <v>0</v>
      </c>
      <c r="E1558" s="63">
        <f>'דוח 132'!G1558</f>
        <v>57.1579315074341</v>
      </c>
      <c r="F1558" s="63">
        <f>'דוח 132'!F1558</f>
        <v>56.944802418424594</v>
      </c>
      <c r="G1558" s="63">
        <f>'דוח 132'!E1558</f>
        <v>0</v>
      </c>
      <c r="H1558" s="63">
        <f>'דוח 132'!D1558</f>
        <v>0</v>
      </c>
      <c r="I1558" s="63">
        <f>'דוח 132'!C1558</f>
        <v>0</v>
      </c>
      <c r="J1558" s="63">
        <f>'דוח 132'!B1558</f>
        <v>0</v>
      </c>
      <c r="K1558" s="63">
        <f>'דוח 132'!A1558</f>
        <v>0</v>
      </c>
    </row>
    <row r="1559" spans="1:11" x14ac:dyDescent="0.2">
      <c r="A1559" s="63">
        <f>'דוח 132'!K1559</f>
        <v>15584</v>
      </c>
      <c r="B1559" s="63">
        <f>'דוח 132'!J1559</f>
        <v>3332</v>
      </c>
      <c r="C1559" s="63" t="str">
        <f>'דוח 132'!I1559</f>
        <v>נכסים אלטרנטיביים</v>
      </c>
      <c r="D1559" s="63">
        <f>'דוח 132'!H1559</f>
        <v>0</v>
      </c>
      <c r="E1559" s="63">
        <f>'דוח 132'!G1559</f>
        <v>0</v>
      </c>
      <c r="F1559" s="63">
        <f>'דוח 132'!F1559</f>
        <v>0</v>
      </c>
      <c r="G1559" s="63">
        <f>'דוח 132'!E1559</f>
        <v>0</v>
      </c>
      <c r="H1559" s="63">
        <f>'דוח 132'!D1559</f>
        <v>6</v>
      </c>
      <c r="I1559" s="63">
        <f>'דוח 132'!C1559</f>
        <v>0</v>
      </c>
      <c r="J1559" s="63">
        <f>'דוח 132'!B1559</f>
        <v>0</v>
      </c>
      <c r="K1559" s="63">
        <f>'דוח 132'!A1559</f>
        <v>0</v>
      </c>
    </row>
    <row r="1560" spans="1:11" x14ac:dyDescent="0.2">
      <c r="A1560" s="63">
        <f>'דוח 132'!K1560</f>
        <v>17728</v>
      </c>
      <c r="B1560" s="63">
        <f>'דוח 132'!J1560</f>
        <v>3332</v>
      </c>
      <c r="C1560" s="63" t="str">
        <f>'דוח 132'!I1560</f>
        <v>נכסי נדל"ן</v>
      </c>
      <c r="D1560" s="63">
        <f>'דוח 132'!H1560</f>
        <v>0</v>
      </c>
      <c r="E1560" s="63">
        <f>'דוח 132'!G1560</f>
        <v>0</v>
      </c>
      <c r="F1560" s="63">
        <f>'דוח 132'!F1560</f>
        <v>0</v>
      </c>
      <c r="G1560" s="63">
        <f>'דוח 132'!E1560</f>
        <v>0</v>
      </c>
      <c r="H1560" s="63">
        <f>'דוח 132'!D1560</f>
        <v>0</v>
      </c>
      <c r="I1560" s="63">
        <f>'דוח 132'!C1560</f>
        <v>0</v>
      </c>
      <c r="J1560" s="63">
        <f>'דוח 132'!B1560</f>
        <v>0</v>
      </c>
      <c r="K1560" s="63">
        <f>'דוח 132'!A1560</f>
        <v>0</v>
      </c>
    </row>
    <row r="1561" spans="1:11" x14ac:dyDescent="0.2">
      <c r="A1561" s="63">
        <f>'דוח 132'!K1561</f>
        <v>15624</v>
      </c>
      <c r="B1561" s="63">
        <f>'דוח 132'!J1561</f>
        <v>3332</v>
      </c>
      <c r="C1561" s="63" t="str">
        <f>'דוח 132'!I1561</f>
        <v>נגזרים מתוך חשיפת מט"ח</v>
      </c>
      <c r="D1561" s="63">
        <f>'דוח 132'!H1561</f>
        <v>0</v>
      </c>
      <c r="E1561" s="63">
        <f>'דוח 132'!G1561</f>
        <v>-27.9208573765792</v>
      </c>
      <c r="F1561" s="63">
        <f>'דוח 132'!F1561</f>
        <v>-27.641158913597199</v>
      </c>
      <c r="G1561" s="63">
        <f>'דוח 132'!E1561</f>
        <v>0</v>
      </c>
      <c r="H1561" s="63">
        <f>'דוח 132'!D1561</f>
        <v>0</v>
      </c>
      <c r="I1561" s="63">
        <f>'דוח 132'!C1561</f>
        <v>0</v>
      </c>
      <c r="J1561" s="63">
        <f>'דוח 132'!B1561</f>
        <v>0</v>
      </c>
      <c r="K1561" s="63">
        <f>'דוח 132'!A1561</f>
        <v>0</v>
      </c>
    </row>
    <row r="1562" spans="1:11" x14ac:dyDescent="0.2">
      <c r="A1562" s="63">
        <f>'דוח 132'!K1562</f>
        <v>15644</v>
      </c>
      <c r="B1562" s="63">
        <f>'דוח 132'!J1562</f>
        <v>3332</v>
      </c>
      <c r="C1562" s="63" t="str">
        <f>'דוח 132'!I1562</f>
        <v>סה"כ נזילות</v>
      </c>
      <c r="D1562" s="63">
        <f>'דוח 132'!H1562</f>
        <v>0</v>
      </c>
      <c r="E1562" s="63">
        <f>'דוח 132'!G1562</f>
        <v>5.1504599756446101</v>
      </c>
      <c r="F1562" s="63">
        <f>'דוח 132'!F1562</f>
        <v>5.2849216393953595</v>
      </c>
      <c r="G1562" s="63">
        <f>'דוח 132'!E1562</f>
        <v>1</v>
      </c>
      <c r="H1562" s="63">
        <f>'דוח 132'!D1562</f>
        <v>10</v>
      </c>
      <c r="I1562" s="63">
        <f>'דוח 132'!C1562</f>
        <v>0</v>
      </c>
      <c r="J1562" s="63">
        <f>'דוח 132'!B1562</f>
        <v>0</v>
      </c>
      <c r="K1562" s="63">
        <f>'דוח 132'!A1562</f>
        <v>0</v>
      </c>
    </row>
    <row r="1563" spans="1:11" x14ac:dyDescent="0.2">
      <c r="A1563" s="63">
        <f>'דוח 132'!K1563</f>
        <v>15704</v>
      </c>
      <c r="B1563" s="63">
        <f>'דוח 132'!J1563</f>
        <v>3332</v>
      </c>
      <c r="C1563" s="63" t="str">
        <f>'דוח 132'!I1563</f>
        <v xml:space="preserve">סה"כ קונצרני והלוואות </v>
      </c>
      <c r="D1563" s="63">
        <f>'דוח 132'!H1563</f>
        <v>0</v>
      </c>
      <c r="E1563" s="63">
        <f>'דוח 132'!G1563</f>
        <v>0</v>
      </c>
      <c r="F1563" s="63">
        <f>'דוח 132'!F1563</f>
        <v>0</v>
      </c>
      <c r="G1563" s="63">
        <f>'דוח 132'!E1563</f>
        <v>0</v>
      </c>
      <c r="H1563" s="63">
        <f>'דוח 132'!D1563</f>
        <v>5</v>
      </c>
      <c r="I1563" s="63">
        <f>'דוח 132'!C1563</f>
        <v>0</v>
      </c>
      <c r="J1563" s="63">
        <f>'דוח 132'!B1563</f>
        <v>0</v>
      </c>
      <c r="K1563" s="63">
        <f>'דוח 132'!A1563</f>
        <v>0</v>
      </c>
    </row>
    <row r="1564" spans="1:11" x14ac:dyDescent="0.2">
      <c r="A1564" s="63">
        <f>'דוח 132'!K1564</f>
        <v>15749</v>
      </c>
      <c r="B1564" s="63">
        <f>'דוח 132'!J1564</f>
        <v>3332</v>
      </c>
      <c r="C1564" s="63" t="str">
        <f>'דוח 132'!I1564</f>
        <v>סה"כ לא סחירים</v>
      </c>
      <c r="D1564" s="63">
        <f>'דוח 132'!H1564</f>
        <v>0</v>
      </c>
      <c r="E1564" s="63">
        <f>'דוח 132'!G1564</f>
        <v>0</v>
      </c>
      <c r="F1564" s="63">
        <f>'דוח 132'!F1564</f>
        <v>0</v>
      </c>
      <c r="G1564" s="63">
        <f>'דוח 132'!E1564</f>
        <v>0</v>
      </c>
      <c r="H1564" s="63">
        <f>'דוח 132'!D1564</f>
        <v>0</v>
      </c>
      <c r="I1564" s="63">
        <f>'דוח 132'!C1564</f>
        <v>0</v>
      </c>
      <c r="J1564" s="63">
        <f>'דוח 132'!B1564</f>
        <v>0</v>
      </c>
      <c r="K1564" s="63">
        <f>'דוח 132'!A1564</f>
        <v>0</v>
      </c>
    </row>
    <row r="1565" spans="1:11" x14ac:dyDescent="0.2">
      <c r="A1565" s="63">
        <f>'דוח 132'!K1565</f>
        <v>11258</v>
      </c>
      <c r="B1565" s="63">
        <f>'דוח 132'!J1565</f>
        <v>3332</v>
      </c>
      <c r="C1565" s="63" t="str">
        <f>'דוח 132'!I1565</f>
        <v>כל נכסי הקופה</v>
      </c>
      <c r="D1565" s="63">
        <f>'דוח 132'!H1565</f>
        <v>0</v>
      </c>
      <c r="E1565" s="63">
        <f>'דוח 132'!G1565</f>
        <v>100</v>
      </c>
      <c r="F1565" s="63">
        <f>'דוח 132'!F1565</f>
        <v>100</v>
      </c>
      <c r="G1565" s="63">
        <f>'דוח 132'!E1565</f>
        <v>0</v>
      </c>
      <c r="H1565" s="63">
        <f>'דוח 132'!D1565</f>
        <v>0</v>
      </c>
      <c r="I1565" s="63">
        <f>'דוח 132'!C1565</f>
        <v>0</v>
      </c>
      <c r="J1565" s="63">
        <f>'דוח 132'!B1565</f>
        <v>0</v>
      </c>
      <c r="K1565" s="63">
        <f>'דוח 132'!A1565</f>
        <v>0</v>
      </c>
    </row>
    <row r="1566" spans="1:11" x14ac:dyDescent="0.2">
      <c r="A1566" s="63">
        <f>'דוח 132'!K1566</f>
        <v>15705</v>
      </c>
      <c r="B1566" s="63">
        <f>'דוח 132'!J1566</f>
        <v>3332</v>
      </c>
      <c r="C1566" s="63" t="str">
        <f>'דוח 132'!I1566</f>
        <v>סה"כ ממשלתי</v>
      </c>
      <c r="D1566" s="63">
        <f>'דוח 132'!H1566</f>
        <v>0</v>
      </c>
      <c r="E1566" s="63">
        <f>'דוח 132'!G1566</f>
        <v>0</v>
      </c>
      <c r="F1566" s="63">
        <f>'דוח 132'!F1566</f>
        <v>0</v>
      </c>
      <c r="G1566" s="63">
        <f>'דוח 132'!E1566</f>
        <v>0</v>
      </c>
      <c r="H1566" s="63">
        <f>'דוח 132'!D1566</f>
        <v>0</v>
      </c>
      <c r="I1566" s="63">
        <f>'דוח 132'!C1566</f>
        <v>0</v>
      </c>
      <c r="J1566" s="63">
        <f>'דוח 132'!B1566</f>
        <v>0</v>
      </c>
      <c r="K1566" s="63">
        <f>'דוח 132'!A1566</f>
        <v>0</v>
      </c>
    </row>
    <row r="1567" spans="1:11" x14ac:dyDescent="0.2">
      <c r="A1567" s="63">
        <f>'דוח 132'!K1567</f>
        <v>16144</v>
      </c>
      <c r="B1567" s="63">
        <f>'דוח 132'!J1567</f>
        <v>3332</v>
      </c>
      <c r="C1567" s="63" t="str">
        <f>'דוח 132'!I1567</f>
        <v>סך חשיפת מט"ח</v>
      </c>
      <c r="D1567" s="63">
        <f>'דוח 132'!H1567</f>
        <v>0</v>
      </c>
      <c r="E1567" s="63">
        <f>'דוח 132'!G1567</f>
        <v>25.965144792885699</v>
      </c>
      <c r="F1567" s="63">
        <f>'דוח 132'!F1567</f>
        <v>26.005319005336801</v>
      </c>
      <c r="G1567" s="63">
        <f>'דוח 132'!E1567</f>
        <v>0</v>
      </c>
      <c r="H1567" s="63">
        <f>'דוח 132'!D1567</f>
        <v>0</v>
      </c>
      <c r="I1567" s="63">
        <f>'דוח 132'!C1567</f>
        <v>0</v>
      </c>
      <c r="J1567" s="63">
        <f>'דוח 132'!B1567</f>
        <v>0</v>
      </c>
      <c r="K1567" s="63">
        <f>'דוח 132'!A1567</f>
        <v>0</v>
      </c>
    </row>
    <row r="1568" spans="1:11" x14ac:dyDescent="0.2">
      <c r="A1568" s="63">
        <f>'דוח 132'!K1568</f>
        <v>12755</v>
      </c>
      <c r="B1568" s="63">
        <f>'דוח 132'!J1568</f>
        <v>3332</v>
      </c>
      <c r="C1568" s="63" t="str">
        <f>'דוח 132'!I1568</f>
        <v xml:space="preserve">נזילות מט"ח </v>
      </c>
      <c r="D1568" s="63">
        <f>'דוח 132'!H1568</f>
        <v>0</v>
      </c>
      <c r="E1568" s="63">
        <f>'דוח 132'!G1568</f>
        <v>0.31589410416698405</v>
      </c>
      <c r="F1568" s="63">
        <f>'דוח 132'!F1568</f>
        <v>0.31262717548352298</v>
      </c>
      <c r="G1568" s="63">
        <f>'דוח 132'!E1568</f>
        <v>0</v>
      </c>
      <c r="H1568" s="63">
        <f>'דוח 132'!D1568</f>
        <v>0</v>
      </c>
      <c r="I1568" s="63">
        <f>'דוח 132'!C1568</f>
        <v>0</v>
      </c>
      <c r="J1568" s="63">
        <f>'דוח 132'!B1568</f>
        <v>0</v>
      </c>
      <c r="K1568" s="63">
        <f>'דוח 132'!A1568</f>
        <v>0</v>
      </c>
    </row>
    <row r="1569" spans="1:11" x14ac:dyDescent="0.2">
      <c r="A1569" s="63">
        <f>'דוח 132'!K1569</f>
        <v>12359</v>
      </c>
      <c r="B1569" s="63">
        <f>'דוח 132'!J1569</f>
        <v>3332</v>
      </c>
      <c r="C1569" s="63" t="str">
        <f>'דוח 132'!I1569</f>
        <v xml:space="preserve">קונצרני לא סחיר צמוד מדד </v>
      </c>
      <c r="D1569" s="63">
        <f>'דוח 132'!H1569</f>
        <v>0</v>
      </c>
      <c r="E1569" s="63">
        <f>'דוח 132'!G1569</f>
        <v>0</v>
      </c>
      <c r="F1569" s="63">
        <f>'דוח 132'!F1569</f>
        <v>0</v>
      </c>
      <c r="G1569" s="63">
        <f>'דוח 132'!E1569</f>
        <v>0</v>
      </c>
      <c r="H1569" s="63">
        <f>'דוח 132'!D1569</f>
        <v>0</v>
      </c>
      <c r="I1569" s="63">
        <f>'דוח 132'!C1569</f>
        <v>0</v>
      </c>
      <c r="J1569" s="63">
        <f>'דוח 132'!B1569</f>
        <v>0</v>
      </c>
      <c r="K1569" s="63">
        <f>'דוח 132'!A1569</f>
        <v>0</v>
      </c>
    </row>
    <row r="1570" spans="1:11" x14ac:dyDescent="0.2">
      <c r="A1570" s="63">
        <f>'דוח 132'!K1570</f>
        <v>0</v>
      </c>
      <c r="B1570" s="63">
        <f>'דוח 132'!J1570</f>
        <v>0</v>
      </c>
      <c r="C1570" s="63">
        <f>'דוח 132'!I1570</f>
        <v>0</v>
      </c>
      <c r="D1570" s="63">
        <f>'דוח 132'!H1570</f>
        <v>0</v>
      </c>
      <c r="E1570" s="63">
        <f>'דוח 132'!G1570</f>
        <v>0</v>
      </c>
      <c r="F1570" s="63">
        <f>'דוח 132'!F1570</f>
        <v>0</v>
      </c>
      <c r="G1570" s="63">
        <f>'דוח 132'!E1570</f>
        <v>0</v>
      </c>
      <c r="H1570" s="63">
        <f>'דוח 132'!D1570</f>
        <v>0</v>
      </c>
      <c r="I1570" s="63">
        <f>'דוח 132'!C1570</f>
        <v>0</v>
      </c>
      <c r="J1570" s="63">
        <f>'דוח 132'!B1570</f>
        <v>0</v>
      </c>
      <c r="K1570" s="63">
        <f>'דוח 132'!A1570</f>
        <v>0</v>
      </c>
    </row>
    <row r="1571" spans="1:11" x14ac:dyDescent="0.2">
      <c r="A1571" s="63" t="str">
        <f>'דוח 132'!K1571</f>
        <v>קוד קבוצה</v>
      </c>
      <c r="B1571" s="63" t="str">
        <f>'דוח 132'!J1571</f>
        <v>קוד קופה</v>
      </c>
      <c r="C1571" s="63">
        <f>'דוח 132'!I1571</f>
        <v>0</v>
      </c>
      <c r="D1571" s="63" t="str">
        <f>'דוח 132'!H1571</f>
        <v xml:space="preserve">3333  פנסיה כללית אג"ח קופת על </v>
      </c>
      <c r="E1571" s="63">
        <f>'דוח 132'!G1571</f>
        <v>0</v>
      </c>
      <c r="F1571" s="63">
        <f>'דוח 132'!F1571</f>
        <v>0</v>
      </c>
      <c r="G1571" s="63">
        <f>'דוח 132'!E1571</f>
        <v>0</v>
      </c>
      <c r="H1571" s="63">
        <f>'דוח 132'!D1571</f>
        <v>0</v>
      </c>
      <c r="I1571" s="63">
        <f>'דוח 132'!C1571</f>
        <v>0</v>
      </c>
      <c r="J1571" s="63">
        <f>'דוח 132'!B1571</f>
        <v>0</v>
      </c>
      <c r="K1571" s="63">
        <f>'דוח 132'!A1571</f>
        <v>0</v>
      </c>
    </row>
    <row r="1572" spans="1:11" x14ac:dyDescent="0.2">
      <c r="A1572" s="63">
        <f>'דוח 132'!K1572</f>
        <v>0</v>
      </c>
      <c r="B1572" s="63">
        <f>'דוח 132'!J1572</f>
        <v>0</v>
      </c>
      <c r="C1572" s="63">
        <f>'דוח 132'!I1572</f>
        <v>0</v>
      </c>
      <c r="D1572" s="63">
        <f>'דוח 132'!H1572</f>
        <v>0</v>
      </c>
      <c r="E1572" s="63">
        <f>'דוח 132'!G1572</f>
        <v>0</v>
      </c>
      <c r="F1572" s="63" t="str">
        <f>'דוח 132'!F1572</f>
        <v>שווי קופה באשח  1,361.66</v>
      </c>
      <c r="G1572" s="63">
        <f>'דוח 132'!E1572</f>
        <v>0</v>
      </c>
      <c r="H1572" s="63">
        <f>'דוח 132'!D1572</f>
        <v>0</v>
      </c>
      <c r="I1572" s="63">
        <f>'דוח 132'!C1572</f>
        <v>0</v>
      </c>
      <c r="J1572" s="63">
        <f>'דוח 132'!B1572</f>
        <v>0</v>
      </c>
      <c r="K1572" s="63">
        <f>'דוח 132'!A1572</f>
        <v>0</v>
      </c>
    </row>
    <row r="1573" spans="1:11" x14ac:dyDescent="0.2">
      <c r="A1573" s="63">
        <f>'דוח 132'!K1573</f>
        <v>0</v>
      </c>
      <c r="B1573" s="63">
        <f>'דוח 132'!J1573</f>
        <v>0</v>
      </c>
      <c r="C1573" s="63" t="str">
        <f>'דוח 132'!I1573</f>
        <v>תאור קבוצה</v>
      </c>
      <c r="D1573" s="63" t="str">
        <f>'דוח 132'!H1573</f>
        <v>מח"מ</v>
      </c>
      <c r="E1573" s="63" t="str">
        <f>'דוח 132'!G1573</f>
        <v>חשיפה</v>
      </c>
      <c r="F1573" s="63" t="str">
        <f>'דוח 132'!F1573</f>
        <v>חשיפה</v>
      </c>
      <c r="G1573" s="63">
        <f>'דוח 132'!E1573</f>
        <v>0</v>
      </c>
      <c r="H1573" s="63" t="str">
        <f>'דוח 132'!D1573</f>
        <v>חשיפה</v>
      </c>
      <c r="I1573" s="63">
        <f>'דוח 132'!C1573</f>
        <v>0</v>
      </c>
      <c r="J1573" s="63" t="str">
        <f>'דוח 132'!B1573</f>
        <v>מח"מ</v>
      </c>
      <c r="K1573" s="63">
        <f>'דוח 132'!A1573</f>
        <v>0</v>
      </c>
    </row>
    <row r="1574" spans="1:11" x14ac:dyDescent="0.2">
      <c r="A1574" s="63">
        <f>'דוח 132'!K1574</f>
        <v>0</v>
      </c>
      <c r="B1574" s="63">
        <f>'דוח 132'!J1574</f>
        <v>0</v>
      </c>
      <c r="C1574" s="63">
        <f>'דוח 132'!I1574</f>
        <v>0</v>
      </c>
      <c r="D1574" s="63">
        <f>'דוח 132'!H1574</f>
        <v>0</v>
      </c>
      <c r="E1574" s="63" t="str">
        <f>'דוח 132'!G1574</f>
        <v>30/12/18</v>
      </c>
      <c r="F1574" s="63" t="str">
        <f>'דוח 132'!F1574</f>
        <v>31/12/18</v>
      </c>
      <c r="G1574" s="63" t="str">
        <f>'דוח 132'!E1574</f>
        <v>מינ'</v>
      </c>
      <c r="H1574" s="63" t="str">
        <f>'דוח 132'!D1574</f>
        <v>מקס'</v>
      </c>
      <c r="I1574" s="63" t="str">
        <f>'דוח 132'!C1574</f>
        <v>מינ'</v>
      </c>
      <c r="J1574" s="63" t="str">
        <f>'דוח 132'!B1574</f>
        <v>מקס'</v>
      </c>
      <c r="K1574" s="63">
        <f>'דוח 132'!A1574</f>
        <v>0</v>
      </c>
    </row>
    <row r="1575" spans="1:11" x14ac:dyDescent="0.2">
      <c r="A1575" s="63">
        <f>'דוח 132'!K1575</f>
        <v>13591</v>
      </c>
      <c r="B1575" s="63">
        <f>'דוח 132'!J1575</f>
        <v>3333</v>
      </c>
      <c r="C1575" s="63" t="str">
        <f>'דוח 132'!I1575</f>
        <v xml:space="preserve">צמוד מדד (כולל מיועדות) </v>
      </c>
      <c r="D1575" s="63">
        <f>'דוח 132'!H1575</f>
        <v>4.8728573620667301</v>
      </c>
      <c r="E1575" s="63">
        <f>'דוח 132'!G1575</f>
        <v>33.989803689335801</v>
      </c>
      <c r="F1575" s="63">
        <f>'דוח 132'!F1575</f>
        <v>33.995113791541399</v>
      </c>
      <c r="G1575" s="63">
        <f>'דוח 132'!E1575</f>
        <v>39</v>
      </c>
      <c r="H1575" s="63">
        <f>'דוח 132'!D1575</f>
        <v>51</v>
      </c>
      <c r="I1575" s="63">
        <f>'דוח 132'!C1575</f>
        <v>0</v>
      </c>
      <c r="J1575" s="63">
        <f>'דוח 132'!B1575</f>
        <v>0</v>
      </c>
      <c r="K1575" s="63">
        <f>'דוח 132'!A1575</f>
        <v>0</v>
      </c>
    </row>
    <row r="1576" spans="1:11" x14ac:dyDescent="0.2">
      <c r="A1576" s="63">
        <f>'דוח 132'!K1576</f>
        <v>19967</v>
      </c>
      <c r="B1576" s="63">
        <f>'דוח 132'!J1576</f>
        <v>3333</v>
      </c>
      <c r="C1576" s="63" t="str">
        <f>'דוח 132'!I1576</f>
        <v>צמוד מדד ללא מיועדות</v>
      </c>
      <c r="D1576" s="63">
        <f>'דוח 132'!H1576</f>
        <v>4.8728573620667301</v>
      </c>
      <c r="E1576" s="63">
        <f>'דוח 132'!G1576</f>
        <v>33.989803689335801</v>
      </c>
      <c r="F1576" s="63">
        <f>'דוח 132'!F1576</f>
        <v>33.995113791541399</v>
      </c>
      <c r="G1576" s="63">
        <f>'דוח 132'!E1576</f>
        <v>0</v>
      </c>
      <c r="H1576" s="63">
        <f>'דוח 132'!D1576</f>
        <v>0</v>
      </c>
      <c r="I1576" s="63">
        <f>'דוח 132'!C1576</f>
        <v>3</v>
      </c>
      <c r="J1576" s="63">
        <f>'דוח 132'!B1576</f>
        <v>4.5</v>
      </c>
      <c r="K1576" s="63">
        <f>'דוח 132'!A1576</f>
        <v>0</v>
      </c>
    </row>
    <row r="1577" spans="1:11" x14ac:dyDescent="0.2">
      <c r="A1577" s="63">
        <f>'דוח 132'!K1577</f>
        <v>15744</v>
      </c>
      <c r="B1577" s="63">
        <f>'דוח 132'!J1577</f>
        <v>3333</v>
      </c>
      <c r="C1577" s="63" t="str">
        <f>'דוח 132'!I1577</f>
        <v xml:space="preserve">סה"כ ממשלתי צמוד מדד כולל מיועדות </v>
      </c>
      <c r="D1577" s="63">
        <f>'דוח 132'!H1577</f>
        <v>5.7354986790070193</v>
      </c>
      <c r="E1577" s="63">
        <f>'דוח 132'!G1577</f>
        <v>12.823871110795199</v>
      </c>
      <c r="F1577" s="63">
        <f>'דוח 132'!F1577</f>
        <v>12.813974350266101</v>
      </c>
      <c r="G1577" s="63">
        <f>'דוח 132'!E1577</f>
        <v>0</v>
      </c>
      <c r="H1577" s="63">
        <f>'דוח 132'!D1577</f>
        <v>0</v>
      </c>
      <c r="I1577" s="63">
        <f>'דוח 132'!C1577</f>
        <v>0</v>
      </c>
      <c r="J1577" s="63">
        <f>'דוח 132'!B1577</f>
        <v>0</v>
      </c>
      <c r="K1577" s="63">
        <f>'דוח 132'!A1577</f>
        <v>0</v>
      </c>
    </row>
    <row r="1578" spans="1:11" x14ac:dyDescent="0.2">
      <c r="A1578" s="63">
        <f>'דוח 132'!K1578</f>
        <v>13462</v>
      </c>
      <c r="B1578" s="63">
        <f>'דוח 132'!J1578</f>
        <v>3333</v>
      </c>
      <c r="C1578" s="63" t="str">
        <f>'דוח 132'!I1578</f>
        <v xml:space="preserve">קונצרני סחיר צמוד מדד </v>
      </c>
      <c r="D1578" s="63">
        <f>'דוח 132'!H1578</f>
        <v>4.3509844128139594</v>
      </c>
      <c r="E1578" s="63">
        <f>'דוח 132'!G1578</f>
        <v>21.165932578540598</v>
      </c>
      <c r="F1578" s="63">
        <f>'דוח 132'!F1578</f>
        <v>21.181139441275299</v>
      </c>
      <c r="G1578" s="63">
        <f>'דוח 132'!E1578</f>
        <v>0</v>
      </c>
      <c r="H1578" s="63">
        <f>'דוח 132'!D1578</f>
        <v>0</v>
      </c>
      <c r="I1578" s="63">
        <f>'דוח 132'!C1578</f>
        <v>0</v>
      </c>
      <c r="J1578" s="63">
        <f>'דוח 132'!B1578</f>
        <v>0</v>
      </c>
      <c r="K1578" s="63">
        <f>'דוח 132'!A1578</f>
        <v>0</v>
      </c>
    </row>
    <row r="1579" spans="1:11" x14ac:dyDescent="0.2">
      <c r="A1579" s="63">
        <f>'דוח 132'!K1579</f>
        <v>15544</v>
      </c>
      <c r="B1579" s="63">
        <f>'דוח 132'!J1579</f>
        <v>3333</v>
      </c>
      <c r="C1579" s="63" t="str">
        <f>'דוח 132'!I1579</f>
        <v>הלוואה צמוד מדד</v>
      </c>
      <c r="D1579" s="63">
        <f>'דוח 132'!H1579</f>
        <v>0</v>
      </c>
      <c r="E1579" s="63">
        <f>'דוח 132'!G1579</f>
        <v>0</v>
      </c>
      <c r="F1579" s="63">
        <f>'דוח 132'!F1579</f>
        <v>0</v>
      </c>
      <c r="G1579" s="63">
        <f>'דוח 132'!E1579</f>
        <v>0</v>
      </c>
      <c r="H1579" s="63">
        <f>'דוח 132'!D1579</f>
        <v>0</v>
      </c>
      <c r="I1579" s="63">
        <f>'דוח 132'!C1579</f>
        <v>0</v>
      </c>
      <c r="J1579" s="63">
        <f>'דוח 132'!B1579</f>
        <v>0</v>
      </c>
      <c r="K1579" s="63">
        <f>'דוח 132'!A1579</f>
        <v>0</v>
      </c>
    </row>
    <row r="1580" spans="1:11" x14ac:dyDescent="0.2">
      <c r="A1580" s="63">
        <f>'דוח 132'!K1580</f>
        <v>12978</v>
      </c>
      <c r="B1580" s="63">
        <f>'דוח 132'!J1580</f>
        <v>3333</v>
      </c>
      <c r="C1580" s="63" t="str">
        <f>'דוח 132'!I1580</f>
        <v xml:space="preserve">פקדונות לא סחירים </v>
      </c>
      <c r="D1580" s="63">
        <f>'דוח 132'!H1580</f>
        <v>0</v>
      </c>
      <c r="E1580" s="63">
        <f>'דוח 132'!G1580</f>
        <v>0</v>
      </c>
      <c r="F1580" s="63">
        <f>'דוח 132'!F1580</f>
        <v>0</v>
      </c>
      <c r="G1580" s="63">
        <f>'דוח 132'!E1580</f>
        <v>0</v>
      </c>
      <c r="H1580" s="63">
        <f>'דוח 132'!D1580</f>
        <v>0</v>
      </c>
      <c r="I1580" s="63">
        <f>'דוח 132'!C1580</f>
        <v>0</v>
      </c>
      <c r="J1580" s="63">
        <f>'דוח 132'!B1580</f>
        <v>0</v>
      </c>
      <c r="K1580" s="63">
        <f>'דוח 132'!A1580</f>
        <v>0</v>
      </c>
    </row>
    <row r="1581" spans="1:11" x14ac:dyDescent="0.2">
      <c r="A1581" s="63">
        <f>'דוח 132'!K1581</f>
        <v>17726</v>
      </c>
      <c r="B1581" s="63">
        <f>'דוח 132'!J1581</f>
        <v>3333</v>
      </c>
      <c r="C1581" s="63" t="str">
        <f>'דוח 132'!I1581</f>
        <v>לא צמוד כולל נזילות</v>
      </c>
      <c r="D1581" s="63">
        <f>'דוח 132'!H1581</f>
        <v>2.9300096760031002</v>
      </c>
      <c r="E1581" s="63">
        <f>'דוח 132'!G1581</f>
        <v>41.688474651534499</v>
      </c>
      <c r="F1581" s="63">
        <f>'דוח 132'!F1581</f>
        <v>41.664777240782506</v>
      </c>
      <c r="G1581" s="63">
        <f>'דוח 132'!E1581</f>
        <v>49</v>
      </c>
      <c r="H1581" s="63">
        <f>'דוח 132'!D1581</f>
        <v>61</v>
      </c>
      <c r="I1581" s="63">
        <f>'דוח 132'!C1581</f>
        <v>2</v>
      </c>
      <c r="J1581" s="63">
        <f>'דוח 132'!B1581</f>
        <v>3.5</v>
      </c>
      <c r="K1581" s="63">
        <f>'דוח 132'!A1581</f>
        <v>0</v>
      </c>
    </row>
    <row r="1582" spans="1:11" x14ac:dyDescent="0.2">
      <c r="A1582" s="63">
        <f>'דוח 132'!K1582</f>
        <v>17727</v>
      </c>
      <c r="B1582" s="63">
        <f>'דוח 132'!J1582</f>
        <v>3333</v>
      </c>
      <c r="C1582" s="63" t="str">
        <f>'דוח 132'!I1582</f>
        <v>עו"ש ש"ח</v>
      </c>
      <c r="D1582" s="63">
        <f>'דוח 132'!H1582</f>
        <v>0</v>
      </c>
      <c r="E1582" s="63">
        <f>'דוח 132'!G1582</f>
        <v>8.3551123864457697</v>
      </c>
      <c r="F1582" s="63">
        <f>'דוח 132'!F1582</f>
        <v>8.4228876404051292</v>
      </c>
      <c r="G1582" s="63">
        <f>'דוח 132'!E1582</f>
        <v>0</v>
      </c>
      <c r="H1582" s="63">
        <f>'דוח 132'!D1582</f>
        <v>0</v>
      </c>
      <c r="I1582" s="63">
        <f>'דוח 132'!C1582</f>
        <v>0</v>
      </c>
      <c r="J1582" s="63">
        <f>'דוח 132'!B1582</f>
        <v>0</v>
      </c>
      <c r="K1582" s="63">
        <f>'דוח 132'!A1582</f>
        <v>0</v>
      </c>
    </row>
    <row r="1583" spans="1:11" x14ac:dyDescent="0.2">
      <c r="A1583" s="63">
        <f>'דוח 132'!K1583</f>
        <v>13592</v>
      </c>
      <c r="B1583" s="63">
        <f>'דוח 132'!J1583</f>
        <v>3333</v>
      </c>
      <c r="C1583" s="63" t="str">
        <f>'דוח 132'!I1583</f>
        <v xml:space="preserve">לא צמוד - לא כולל נזילות </v>
      </c>
      <c r="D1583" s="63">
        <f>'דוח 132'!H1583</f>
        <v>3.6724206094054499</v>
      </c>
      <c r="E1583" s="63">
        <f>'דוח 132'!G1583</f>
        <v>33.333362265088702</v>
      </c>
      <c r="F1583" s="63">
        <f>'דוח 132'!F1583</f>
        <v>33.241889600377398</v>
      </c>
      <c r="G1583" s="63">
        <f>'דוח 132'!E1583</f>
        <v>0</v>
      </c>
      <c r="H1583" s="63">
        <f>'דוח 132'!D1583</f>
        <v>0</v>
      </c>
      <c r="I1583" s="63">
        <f>'דוח 132'!C1583</f>
        <v>0</v>
      </c>
      <c r="J1583" s="63">
        <f>'דוח 132'!B1583</f>
        <v>0</v>
      </c>
      <c r="K1583" s="63">
        <f>'דוח 132'!A1583</f>
        <v>0</v>
      </c>
    </row>
    <row r="1584" spans="1:11" x14ac:dyDescent="0.2">
      <c r="A1584" s="63">
        <f>'דוח 132'!K1584</f>
        <v>11566</v>
      </c>
      <c r="B1584" s="63">
        <f>'דוח 132'!J1584</f>
        <v>3333</v>
      </c>
      <c r="C1584" s="63" t="str">
        <f>'דוח 132'!I1584</f>
        <v>מק"מ</v>
      </c>
      <c r="D1584" s="63">
        <f>'דוח 132'!H1584</f>
        <v>0.39017348958813103</v>
      </c>
      <c r="E1584" s="63">
        <f>'דוח 132'!G1584</f>
        <v>9.8500931743504001</v>
      </c>
      <c r="F1584" s="63">
        <f>'דוח 132'!F1584</f>
        <v>9.8375625444766008</v>
      </c>
      <c r="G1584" s="63">
        <f>'דוח 132'!E1584</f>
        <v>0</v>
      </c>
      <c r="H1584" s="63">
        <f>'דוח 132'!D1584</f>
        <v>0</v>
      </c>
      <c r="I1584" s="63">
        <f>'דוח 132'!C1584</f>
        <v>0</v>
      </c>
      <c r="J1584" s="63">
        <f>'דוח 132'!B1584</f>
        <v>0</v>
      </c>
      <c r="K1584" s="63">
        <f>'דוח 132'!A1584</f>
        <v>0</v>
      </c>
    </row>
    <row r="1585" spans="1:11" x14ac:dyDescent="0.2">
      <c r="A1585" s="63">
        <f>'דוח 132'!K1585</f>
        <v>13419</v>
      </c>
      <c r="B1585" s="63">
        <f>'דוח 132'!J1585</f>
        <v>3333</v>
      </c>
      <c r="C1585" s="63" t="str">
        <f>'דוח 132'!I1585</f>
        <v>ממשלתי  לא צמוד (שחר)</v>
      </c>
      <c r="D1585" s="63">
        <f>'דוח 132'!H1585</f>
        <v>5.2626457134270002</v>
      </c>
      <c r="E1585" s="63">
        <f>'דוח 132'!G1585</f>
        <v>17.4828350408524</v>
      </c>
      <c r="F1585" s="63">
        <f>'דוח 132'!F1585</f>
        <v>17.446676971904999</v>
      </c>
      <c r="G1585" s="63">
        <f>'דוח 132'!E1585</f>
        <v>0</v>
      </c>
      <c r="H1585" s="63">
        <f>'דוח 132'!D1585</f>
        <v>0</v>
      </c>
      <c r="I1585" s="63">
        <f>'דוח 132'!C1585</f>
        <v>0</v>
      </c>
      <c r="J1585" s="63">
        <f>'דוח 132'!B1585</f>
        <v>0</v>
      </c>
      <c r="K1585" s="63">
        <f>'דוח 132'!A1585</f>
        <v>0</v>
      </c>
    </row>
    <row r="1586" spans="1:11" x14ac:dyDescent="0.2">
      <c r="A1586" s="63">
        <f>'דוח 132'!K1586</f>
        <v>11568</v>
      </c>
      <c r="B1586" s="63">
        <f>'דוח 132'!J1586</f>
        <v>3333</v>
      </c>
      <c r="C1586" s="63" t="str">
        <f>'דוח 132'!I1586</f>
        <v>אג"ח ממשלתי לא צמוד ריבית משתנה-"גילון"</v>
      </c>
      <c r="D1586" s="63">
        <f>'דוח 132'!H1586</f>
        <v>0</v>
      </c>
      <c r="E1586" s="63">
        <f>'דוח 132'!G1586</f>
        <v>0</v>
      </c>
      <c r="F1586" s="63">
        <f>'דוח 132'!F1586</f>
        <v>0</v>
      </c>
      <c r="G1586" s="63">
        <f>'דוח 132'!E1586</f>
        <v>0</v>
      </c>
      <c r="H1586" s="63">
        <f>'דוח 132'!D1586</f>
        <v>0</v>
      </c>
      <c r="I1586" s="63">
        <f>'דוח 132'!C1586</f>
        <v>0</v>
      </c>
      <c r="J1586" s="63">
        <f>'דוח 132'!B1586</f>
        <v>0</v>
      </c>
      <c r="K1586" s="63">
        <f>'דוח 132'!A1586</f>
        <v>0</v>
      </c>
    </row>
    <row r="1587" spans="1:11" x14ac:dyDescent="0.2">
      <c r="A1587" s="63">
        <f>'דוח 132'!K1587</f>
        <v>12479</v>
      </c>
      <c r="B1587" s="63">
        <f>'דוח 132'!J1587</f>
        <v>3333</v>
      </c>
      <c r="C1587" s="63" t="str">
        <f>'דוח 132'!I1587</f>
        <v>קונצרני ריבית קבועה</v>
      </c>
      <c r="D1587" s="63">
        <f>'דוח 132'!H1587</f>
        <v>4.4353334292373701</v>
      </c>
      <c r="E1587" s="63">
        <f>'דוח 132'!G1587</f>
        <v>6.000434049885869</v>
      </c>
      <c r="F1587" s="63">
        <f>'דוח 132'!F1587</f>
        <v>5.9576500839958202</v>
      </c>
      <c r="G1587" s="63">
        <f>'דוח 132'!E1587</f>
        <v>0</v>
      </c>
      <c r="H1587" s="63">
        <f>'דוח 132'!D1587</f>
        <v>0</v>
      </c>
      <c r="I1587" s="63">
        <f>'דוח 132'!C1587</f>
        <v>0</v>
      </c>
      <c r="J1587" s="63">
        <f>'דוח 132'!B1587</f>
        <v>0</v>
      </c>
      <c r="K1587" s="63">
        <f>'דוח 132'!A1587</f>
        <v>0</v>
      </c>
    </row>
    <row r="1588" spans="1:11" x14ac:dyDescent="0.2">
      <c r="A1588" s="63">
        <f>'דוח 132'!K1588</f>
        <v>12480</v>
      </c>
      <c r="B1588" s="63">
        <f>'דוח 132'!J1588</f>
        <v>3333</v>
      </c>
      <c r="C1588" s="63" t="str">
        <f>'דוח 132'!I1588</f>
        <v>קונצרני ריבית משתנה</v>
      </c>
      <c r="D1588" s="63">
        <f>'דוח 132'!H1588</f>
        <v>0</v>
      </c>
      <c r="E1588" s="63">
        <f>'דוח 132'!G1588</f>
        <v>0</v>
      </c>
      <c r="F1588" s="63">
        <f>'דוח 132'!F1588</f>
        <v>0</v>
      </c>
      <c r="G1588" s="63">
        <f>'דוח 132'!E1588</f>
        <v>0</v>
      </c>
      <c r="H1588" s="63">
        <f>'דוח 132'!D1588</f>
        <v>0</v>
      </c>
      <c r="I1588" s="63">
        <f>'דוח 132'!C1588</f>
        <v>0</v>
      </c>
      <c r="J1588" s="63">
        <f>'דוח 132'!B1588</f>
        <v>0</v>
      </c>
      <c r="K1588" s="63">
        <f>'דוח 132'!A1588</f>
        <v>0</v>
      </c>
    </row>
    <row r="1589" spans="1:11" x14ac:dyDescent="0.2">
      <c r="A1589" s="63">
        <f>'דוח 132'!K1589</f>
        <v>11578</v>
      </c>
      <c r="B1589" s="63">
        <f>'דוח 132'!J1589</f>
        <v>3333</v>
      </c>
      <c r="C1589" s="63" t="str">
        <f>'דוח 132'!I1589</f>
        <v>אג"ח לא צמוד לא סחיר (ללא עמיתים)</v>
      </c>
      <c r="D1589" s="63">
        <f>'דוח 132'!H1589</f>
        <v>0</v>
      </c>
      <c r="E1589" s="63">
        <f>'דוח 132'!G1589</f>
        <v>0</v>
      </c>
      <c r="F1589" s="63">
        <f>'דוח 132'!F1589</f>
        <v>0</v>
      </c>
      <c r="G1589" s="63">
        <f>'דוח 132'!E1589</f>
        <v>0</v>
      </c>
      <c r="H1589" s="63">
        <f>'דוח 132'!D1589</f>
        <v>0</v>
      </c>
      <c r="I1589" s="63">
        <f>'דוח 132'!C1589</f>
        <v>0</v>
      </c>
      <c r="J1589" s="63">
        <f>'דוח 132'!B1589</f>
        <v>0</v>
      </c>
      <c r="K1589" s="63">
        <f>'דוח 132'!A1589</f>
        <v>0</v>
      </c>
    </row>
    <row r="1590" spans="1:11" x14ac:dyDescent="0.2">
      <c r="A1590" s="63">
        <f>'דוח 132'!K1590</f>
        <v>12497</v>
      </c>
      <c r="B1590" s="63">
        <f>'דוח 132'!J1590</f>
        <v>3333</v>
      </c>
      <c r="C1590" s="63" t="str">
        <f>'דוח 132'!I1590</f>
        <v>קונצרני לא סחיר ריבית משתנה (נע"מים)</v>
      </c>
      <c r="D1590" s="63">
        <f>'דוח 132'!H1590</f>
        <v>0</v>
      </c>
      <c r="E1590" s="63">
        <f>'דוח 132'!G1590</f>
        <v>0</v>
      </c>
      <c r="F1590" s="63">
        <f>'דוח 132'!F1590</f>
        <v>0</v>
      </c>
      <c r="G1590" s="63">
        <f>'דוח 132'!E1590</f>
        <v>0</v>
      </c>
      <c r="H1590" s="63">
        <f>'דוח 132'!D1590</f>
        <v>5</v>
      </c>
      <c r="I1590" s="63">
        <f>'דוח 132'!C1590</f>
        <v>0</v>
      </c>
      <c r="J1590" s="63">
        <f>'דוח 132'!B1590</f>
        <v>0</v>
      </c>
      <c r="K1590" s="63">
        <f>'דוח 132'!A1590</f>
        <v>0</v>
      </c>
    </row>
    <row r="1591" spans="1:11" x14ac:dyDescent="0.2">
      <c r="A1591" s="63">
        <f>'דוח 132'!K1591</f>
        <v>15546</v>
      </c>
      <c r="B1591" s="63">
        <f>'דוח 132'!J1591</f>
        <v>3333</v>
      </c>
      <c r="C1591" s="63" t="str">
        <f>'דוח 132'!I1591</f>
        <v>הלוואה לא צמוד</v>
      </c>
      <c r="D1591" s="63">
        <f>'דוח 132'!H1591</f>
        <v>0</v>
      </c>
      <c r="E1591" s="63">
        <f>'דוח 132'!G1591</f>
        <v>0</v>
      </c>
      <c r="F1591" s="63">
        <f>'דוח 132'!F1591</f>
        <v>0</v>
      </c>
      <c r="G1591" s="63">
        <f>'דוח 132'!E1591</f>
        <v>0</v>
      </c>
      <c r="H1591" s="63">
        <f>'דוח 132'!D1591</f>
        <v>0</v>
      </c>
      <c r="I1591" s="63">
        <f>'דוח 132'!C1591</f>
        <v>0</v>
      </c>
      <c r="J1591" s="63">
        <f>'דוח 132'!B1591</f>
        <v>0</v>
      </c>
      <c r="K1591" s="63">
        <f>'דוח 132'!A1591</f>
        <v>0</v>
      </c>
    </row>
    <row r="1592" spans="1:11" x14ac:dyDescent="0.2">
      <c r="A1592" s="63">
        <f>'דוח 132'!K1592</f>
        <v>12481</v>
      </c>
      <c r="B1592" s="63">
        <f>'דוח 132'!J1592</f>
        <v>3333</v>
      </c>
      <c r="C1592" s="63" t="str">
        <f>'דוח 132'!I1592</f>
        <v>הלוואות לעמיתים.</v>
      </c>
      <c r="D1592" s="63">
        <f>'דוח 132'!H1592</f>
        <v>0</v>
      </c>
      <c r="E1592" s="63">
        <f>'דוח 132'!G1592</f>
        <v>0</v>
      </c>
      <c r="F1592" s="63">
        <f>'דוח 132'!F1592</f>
        <v>0</v>
      </c>
      <c r="G1592" s="63">
        <f>'דוח 132'!E1592</f>
        <v>0</v>
      </c>
      <c r="H1592" s="63">
        <f>'דוח 132'!D1592</f>
        <v>3</v>
      </c>
      <c r="I1592" s="63">
        <f>'דוח 132'!C1592</f>
        <v>0</v>
      </c>
      <c r="J1592" s="63">
        <f>'דוח 132'!B1592</f>
        <v>0</v>
      </c>
      <c r="K1592" s="63">
        <f>'דוח 132'!A1592</f>
        <v>0</v>
      </c>
    </row>
    <row r="1593" spans="1:11" x14ac:dyDescent="0.2">
      <c r="A1593" s="63">
        <f>'דוח 132'!K1593</f>
        <v>13594</v>
      </c>
      <c r="B1593" s="63">
        <f>'דוח 132'!J1593</f>
        <v>3333</v>
      </c>
      <c r="C1593" s="63" t="str">
        <f>'דוח 132'!I1593</f>
        <v>מט"ח וצמוד מט"ח</v>
      </c>
      <c r="D1593" s="63">
        <f>'דוח 132'!H1593</f>
        <v>3.45025877527108</v>
      </c>
      <c r="E1593" s="63">
        <f>'דוח 132'!G1593</f>
        <v>9.6590928357385302</v>
      </c>
      <c r="F1593" s="63">
        <f>'דוח 132'!F1593</f>
        <v>9.6045794968587597</v>
      </c>
      <c r="G1593" s="63">
        <f>'דוח 132'!E1593</f>
        <v>0</v>
      </c>
      <c r="H1593" s="63">
        <f>'דוח 132'!D1593</f>
        <v>0</v>
      </c>
      <c r="I1593" s="63">
        <f>'דוח 132'!C1593</f>
        <v>0</v>
      </c>
      <c r="J1593" s="63">
        <f>'דוח 132'!B1593</f>
        <v>0</v>
      </c>
      <c r="K1593" s="63">
        <f>'דוח 132'!A1593</f>
        <v>0</v>
      </c>
    </row>
    <row r="1594" spans="1:11" x14ac:dyDescent="0.2">
      <c r="A1594" s="63">
        <f>'דוח 132'!K1594</f>
        <v>15609</v>
      </c>
      <c r="B1594" s="63">
        <f>'דוח 132'!J1594</f>
        <v>3333</v>
      </c>
      <c r="C1594" s="63" t="str">
        <f>'דוח 132'!I1594</f>
        <v>אג"ח ממשלתי צמוד מט"ח סחיר (1022)</v>
      </c>
      <c r="D1594" s="63">
        <f>'דוח 132'!H1594</f>
        <v>3.5416074772703001</v>
      </c>
      <c r="E1594" s="63">
        <f>'דוח 132'!G1594</f>
        <v>1.21184359654868</v>
      </c>
      <c r="F1594" s="63">
        <f>'דוח 132'!F1594</f>
        <v>1.2109833738527198</v>
      </c>
      <c r="G1594" s="63">
        <f>'דוח 132'!E1594</f>
        <v>0</v>
      </c>
      <c r="H1594" s="63">
        <f>'דוח 132'!D1594</f>
        <v>0</v>
      </c>
      <c r="I1594" s="63">
        <f>'דוח 132'!C1594</f>
        <v>0</v>
      </c>
      <c r="J1594" s="63">
        <f>'דוח 132'!B1594</f>
        <v>0</v>
      </c>
      <c r="K1594" s="63">
        <f>'דוח 132'!A1594</f>
        <v>0</v>
      </c>
    </row>
    <row r="1595" spans="1:11" x14ac:dyDescent="0.2">
      <c r="A1595" s="63">
        <f>'דוח 132'!K1595</f>
        <v>11524</v>
      </c>
      <c r="B1595" s="63">
        <f>'דוח 132'!J1595</f>
        <v>3333</v>
      </c>
      <c r="C1595" s="63" t="str">
        <f>'דוח 132'!I1595</f>
        <v xml:space="preserve"> אג"ח קונצרני בחו"ל </v>
      </c>
      <c r="D1595" s="63">
        <f>'דוח 132'!H1595</f>
        <v>3.4478808728988</v>
      </c>
      <c r="E1595" s="63">
        <f>'דוח 132'!G1595</f>
        <v>8.4207516742199999</v>
      </c>
      <c r="F1595" s="63">
        <f>'דוח 132'!F1595</f>
        <v>8.3673009548858399</v>
      </c>
      <c r="G1595" s="63">
        <f>'דוח 132'!E1595</f>
        <v>0</v>
      </c>
      <c r="H1595" s="63">
        <f>'דוח 132'!D1595</f>
        <v>0</v>
      </c>
      <c r="I1595" s="63">
        <f>'דוח 132'!C1595</f>
        <v>0</v>
      </c>
      <c r="J1595" s="63">
        <f>'דוח 132'!B1595</f>
        <v>0</v>
      </c>
      <c r="K1595" s="63">
        <f>'דוח 132'!A1595</f>
        <v>0</v>
      </c>
    </row>
    <row r="1596" spans="1:11" x14ac:dyDescent="0.2">
      <c r="A1596" s="63">
        <f>'דוח 132'!K1596</f>
        <v>15745</v>
      </c>
      <c r="B1596" s="63">
        <f>'דוח 132'!J1596</f>
        <v>3333</v>
      </c>
      <c r="C1596" s="63" t="str">
        <f>'דוח 132'!I1596</f>
        <v>סה"כ קונצרני צמוד מט"ח</v>
      </c>
      <c r="D1596" s="63">
        <f>'דוח 132'!H1596</f>
        <v>0</v>
      </c>
      <c r="E1596" s="63">
        <f>'דוח 132'!G1596</f>
        <v>0</v>
      </c>
      <c r="F1596" s="63">
        <f>'דוח 132'!F1596</f>
        <v>0</v>
      </c>
      <c r="G1596" s="63">
        <f>'דוח 132'!E1596</f>
        <v>0</v>
      </c>
      <c r="H1596" s="63">
        <f>'דוח 132'!D1596</f>
        <v>0</v>
      </c>
      <c r="I1596" s="63">
        <f>'דוח 132'!C1596</f>
        <v>0</v>
      </c>
      <c r="J1596" s="63">
        <f>'דוח 132'!B1596</f>
        <v>0</v>
      </c>
      <c r="K1596" s="63">
        <f>'דוח 132'!A1596</f>
        <v>0</v>
      </c>
    </row>
    <row r="1597" spans="1:11" x14ac:dyDescent="0.2">
      <c r="A1597" s="63">
        <f>'דוח 132'!K1597</f>
        <v>15545</v>
      </c>
      <c r="B1597" s="63">
        <f>'דוח 132'!J1597</f>
        <v>3333</v>
      </c>
      <c r="C1597" s="63" t="str">
        <f>'דוח 132'!I1597</f>
        <v>הלוואה צמוד מט"ח</v>
      </c>
      <c r="D1597" s="63">
        <f>'דוח 132'!H1597</f>
        <v>0</v>
      </c>
      <c r="E1597" s="63">
        <f>'דוח 132'!G1597</f>
        <v>0</v>
      </c>
      <c r="F1597" s="63">
        <f>'דוח 132'!F1597</f>
        <v>0</v>
      </c>
      <c r="G1597" s="63">
        <f>'דוח 132'!E1597</f>
        <v>0</v>
      </c>
      <c r="H1597" s="63">
        <f>'דוח 132'!D1597</f>
        <v>0</v>
      </c>
      <c r="I1597" s="63">
        <f>'דוח 132'!C1597</f>
        <v>0</v>
      </c>
      <c r="J1597" s="63">
        <f>'דוח 132'!B1597</f>
        <v>0</v>
      </c>
      <c r="K1597" s="63">
        <f>'דוח 132'!A1597</f>
        <v>0</v>
      </c>
    </row>
    <row r="1598" spans="1:11" x14ac:dyDescent="0.2">
      <c r="A1598" s="63">
        <f>'דוח 132'!K1598</f>
        <v>13595</v>
      </c>
      <c r="B1598" s="63">
        <f>'דוח 132'!J1598</f>
        <v>3333</v>
      </c>
      <c r="C1598" s="63" t="str">
        <f>'דוח 132'!I1598</f>
        <v>סה"כ מניות והמירים</v>
      </c>
      <c r="D1598" s="63">
        <f>'דוח 132'!H1598</f>
        <v>0</v>
      </c>
      <c r="E1598" s="63">
        <f>'דוח 132'!G1598</f>
        <v>14.6626288233912</v>
      </c>
      <c r="F1598" s="63">
        <f>'דוח 132'!F1598</f>
        <v>14.735529470817299</v>
      </c>
      <c r="G1598" s="63">
        <f>'דוח 132'!E1598</f>
        <v>0</v>
      </c>
      <c r="H1598" s="63">
        <f>'דוח 132'!D1598</f>
        <v>0</v>
      </c>
      <c r="I1598" s="63">
        <f>'דוח 132'!C1598</f>
        <v>0</v>
      </c>
      <c r="J1598" s="63">
        <f>'דוח 132'!B1598</f>
        <v>0</v>
      </c>
      <c r="K1598" s="63">
        <f>'דוח 132'!A1598</f>
        <v>0</v>
      </c>
    </row>
    <row r="1599" spans="1:11" x14ac:dyDescent="0.2">
      <c r="A1599" s="63">
        <f>'דוח 132'!K1599</f>
        <v>15610</v>
      </c>
      <c r="B1599" s="63">
        <f>'דוח 132'!J1599</f>
        <v>3333</v>
      </c>
      <c r="C1599" s="63" t="str">
        <f>'דוח 132'!I1599</f>
        <v>נגזרים מתוך מניות והמירים</v>
      </c>
      <c r="D1599" s="63">
        <f>'דוח 132'!H1599</f>
        <v>0</v>
      </c>
      <c r="E1599" s="63">
        <f>'דוח 132'!G1599</f>
        <v>0</v>
      </c>
      <c r="F1599" s="63">
        <f>'דוח 132'!F1599</f>
        <v>0</v>
      </c>
      <c r="G1599" s="63">
        <f>'דוח 132'!E1599</f>
        <v>0</v>
      </c>
      <c r="H1599" s="63">
        <f>'דוח 132'!D1599</f>
        <v>0</v>
      </c>
      <c r="I1599" s="63">
        <f>'דוח 132'!C1599</f>
        <v>0</v>
      </c>
      <c r="J1599" s="63">
        <f>'דוח 132'!B1599</f>
        <v>0</v>
      </c>
      <c r="K1599" s="63">
        <f>'דוח 132'!A1599</f>
        <v>0</v>
      </c>
    </row>
    <row r="1600" spans="1:11" x14ac:dyDescent="0.2">
      <c r="A1600" s="63">
        <f>'דוח 132'!K1600</f>
        <v>15611</v>
      </c>
      <c r="B1600" s="63">
        <f>'דוח 132'!J1600</f>
        <v>3333</v>
      </c>
      <c r="C1600" s="63" t="str">
        <f>'דוח 132'!I1600</f>
        <v>מניות והמירים בארץ</v>
      </c>
      <c r="D1600" s="63">
        <f>'דוח 132'!H1600</f>
        <v>0</v>
      </c>
      <c r="E1600" s="63">
        <f>'דוח 132'!G1600</f>
        <v>5.8143030728135399</v>
      </c>
      <c r="F1600" s="63">
        <f>'דוח 132'!F1600</f>
        <v>5.8429325017759091</v>
      </c>
      <c r="G1600" s="63">
        <f>'דוח 132'!E1600</f>
        <v>0</v>
      </c>
      <c r="H1600" s="63">
        <f>'דוח 132'!D1600</f>
        <v>0</v>
      </c>
      <c r="I1600" s="63">
        <f>'דוח 132'!C1600</f>
        <v>0</v>
      </c>
      <c r="J1600" s="63">
        <f>'דוח 132'!B1600</f>
        <v>0</v>
      </c>
      <c r="K1600" s="63">
        <f>'דוח 132'!A1600</f>
        <v>0</v>
      </c>
    </row>
    <row r="1601" spans="1:11" x14ac:dyDescent="0.2">
      <c r="A1601" s="63">
        <f>'דוח 132'!K1601</f>
        <v>15608</v>
      </c>
      <c r="B1601" s="63">
        <f>'דוח 132'!J1601</f>
        <v>3333</v>
      </c>
      <c r="C1601" s="63" t="str">
        <f>'דוח 132'!I1601</f>
        <v>מניות חו"ל</v>
      </c>
      <c r="D1601" s="63">
        <f>'דוח 132'!H1601</f>
        <v>0</v>
      </c>
      <c r="E1601" s="63">
        <f>'דוח 132'!G1601</f>
        <v>8.8483257505777004</v>
      </c>
      <c r="F1601" s="63">
        <f>'דוח 132'!F1601</f>
        <v>8.8925969690414206</v>
      </c>
      <c r="G1601" s="63">
        <f>'דוח 132'!E1601</f>
        <v>0</v>
      </c>
      <c r="H1601" s="63">
        <f>'דוח 132'!D1601</f>
        <v>0</v>
      </c>
      <c r="I1601" s="63">
        <f>'דוח 132'!C1601</f>
        <v>0</v>
      </c>
      <c r="J1601" s="63">
        <f>'דוח 132'!B1601</f>
        <v>0</v>
      </c>
      <c r="K1601" s="63">
        <f>'דוח 132'!A1601</f>
        <v>0</v>
      </c>
    </row>
    <row r="1602" spans="1:11" x14ac:dyDescent="0.2">
      <c r="A1602" s="63">
        <f>'דוח 132'!K1602</f>
        <v>15584</v>
      </c>
      <c r="B1602" s="63">
        <f>'דוח 132'!J1602</f>
        <v>3333</v>
      </c>
      <c r="C1602" s="63" t="str">
        <f>'דוח 132'!I1602</f>
        <v>נכסים אלטרנטיביים</v>
      </c>
      <c r="D1602" s="63">
        <f>'דוח 132'!H1602</f>
        <v>0</v>
      </c>
      <c r="E1602" s="63">
        <f>'דוח 132'!G1602</f>
        <v>0</v>
      </c>
      <c r="F1602" s="63">
        <f>'דוח 132'!F1602</f>
        <v>0</v>
      </c>
      <c r="G1602" s="63">
        <f>'דוח 132'!E1602</f>
        <v>0</v>
      </c>
      <c r="H1602" s="63">
        <f>'דוח 132'!D1602</f>
        <v>6</v>
      </c>
      <c r="I1602" s="63">
        <f>'דוח 132'!C1602</f>
        <v>0</v>
      </c>
      <c r="J1602" s="63">
        <f>'דוח 132'!B1602</f>
        <v>0</v>
      </c>
      <c r="K1602" s="63">
        <f>'דוח 132'!A1602</f>
        <v>0</v>
      </c>
    </row>
    <row r="1603" spans="1:11" x14ac:dyDescent="0.2">
      <c r="A1603" s="63">
        <f>'דוח 132'!K1603</f>
        <v>17728</v>
      </c>
      <c r="B1603" s="63">
        <f>'דוח 132'!J1603</f>
        <v>3333</v>
      </c>
      <c r="C1603" s="63" t="str">
        <f>'דוח 132'!I1603</f>
        <v>נכסי נדל"ן</v>
      </c>
      <c r="D1603" s="63">
        <f>'דוח 132'!H1603</f>
        <v>0</v>
      </c>
      <c r="E1603" s="63">
        <f>'דוח 132'!G1603</f>
        <v>0</v>
      </c>
      <c r="F1603" s="63">
        <f>'דוח 132'!F1603</f>
        <v>0</v>
      </c>
      <c r="G1603" s="63">
        <f>'דוח 132'!E1603</f>
        <v>0</v>
      </c>
      <c r="H1603" s="63">
        <f>'דוח 132'!D1603</f>
        <v>0</v>
      </c>
      <c r="I1603" s="63">
        <f>'דוח 132'!C1603</f>
        <v>0</v>
      </c>
      <c r="J1603" s="63">
        <f>'דוח 132'!B1603</f>
        <v>0</v>
      </c>
      <c r="K1603" s="63">
        <f>'דוח 132'!A1603</f>
        <v>0</v>
      </c>
    </row>
    <row r="1604" spans="1:11" x14ac:dyDescent="0.2">
      <c r="A1604" s="63">
        <f>'דוח 132'!K1604</f>
        <v>15624</v>
      </c>
      <c r="B1604" s="63">
        <f>'דוח 132'!J1604</f>
        <v>3333</v>
      </c>
      <c r="C1604" s="63" t="str">
        <f>'דוח 132'!I1604</f>
        <v>נגזרים מתוך חשיפת מט"ח</v>
      </c>
      <c r="D1604" s="63">
        <f>'דוח 132'!H1604</f>
        <v>0</v>
      </c>
      <c r="E1604" s="63">
        <f>'דוח 132'!G1604</f>
        <v>-4.7154102751545999</v>
      </c>
      <c r="F1604" s="63">
        <f>'דוח 132'!F1604</f>
        <v>-4.6792987905228802</v>
      </c>
      <c r="G1604" s="63">
        <f>'דוח 132'!E1604</f>
        <v>0</v>
      </c>
      <c r="H1604" s="63">
        <f>'דוח 132'!D1604</f>
        <v>0</v>
      </c>
      <c r="I1604" s="63">
        <f>'דוח 132'!C1604</f>
        <v>0</v>
      </c>
      <c r="J1604" s="63">
        <f>'דוח 132'!B1604</f>
        <v>0</v>
      </c>
      <c r="K1604" s="63">
        <f>'דוח 132'!A1604</f>
        <v>0</v>
      </c>
    </row>
    <row r="1605" spans="1:11" x14ac:dyDescent="0.2">
      <c r="A1605" s="63">
        <f>'דוח 132'!K1605</f>
        <v>15644</v>
      </c>
      <c r="B1605" s="63">
        <f>'דוח 132'!J1605</f>
        <v>3333</v>
      </c>
      <c r="C1605" s="63" t="str">
        <f>'דוח 132'!I1605</f>
        <v>סה"כ נזילות</v>
      </c>
      <c r="D1605" s="63">
        <f>'דוח 132'!H1605</f>
        <v>0</v>
      </c>
      <c r="E1605" s="63">
        <f>'דוח 132'!G1605</f>
        <v>8.3816099514156086</v>
      </c>
      <c r="F1605" s="63">
        <f>'דוח 132'!F1605</f>
        <v>8.4491828085253307</v>
      </c>
      <c r="G1605" s="63">
        <f>'דוח 132'!E1605</f>
        <v>1</v>
      </c>
      <c r="H1605" s="63">
        <f>'דוח 132'!D1605</f>
        <v>10</v>
      </c>
      <c r="I1605" s="63">
        <f>'דוח 132'!C1605</f>
        <v>0</v>
      </c>
      <c r="J1605" s="63">
        <f>'דוח 132'!B1605</f>
        <v>0</v>
      </c>
      <c r="K1605" s="63">
        <f>'דוח 132'!A1605</f>
        <v>0</v>
      </c>
    </row>
    <row r="1606" spans="1:11" x14ac:dyDescent="0.2">
      <c r="A1606" s="63">
        <f>'דוח 132'!K1606</f>
        <v>15704</v>
      </c>
      <c r="B1606" s="63">
        <f>'דוח 132'!J1606</f>
        <v>3333</v>
      </c>
      <c r="C1606" s="63" t="str">
        <f>'דוח 132'!I1606</f>
        <v xml:space="preserve">סה"כ קונצרני והלוואות </v>
      </c>
      <c r="D1606" s="63">
        <f>'דוח 132'!H1606</f>
        <v>4.1523137878107592</v>
      </c>
      <c r="E1606" s="63">
        <f>'דוח 132'!G1606</f>
        <v>35.587118302646495</v>
      </c>
      <c r="F1606" s="63">
        <f>'דוח 132'!F1606</f>
        <v>35.506090480156999</v>
      </c>
      <c r="G1606" s="63">
        <f>'דוח 132'!E1606</f>
        <v>22</v>
      </c>
      <c r="H1606" s="63">
        <f>'דוח 132'!D1606</f>
        <v>27</v>
      </c>
      <c r="I1606" s="63">
        <f>'דוח 132'!C1606</f>
        <v>0</v>
      </c>
      <c r="J1606" s="63">
        <f>'דוח 132'!B1606</f>
        <v>0</v>
      </c>
      <c r="K1606" s="63">
        <f>'דוח 132'!A1606</f>
        <v>0</v>
      </c>
    </row>
    <row r="1607" spans="1:11" x14ac:dyDescent="0.2">
      <c r="A1607" s="63">
        <f>'דוח 132'!K1607</f>
        <v>15749</v>
      </c>
      <c r="B1607" s="63">
        <f>'דוח 132'!J1607</f>
        <v>3333</v>
      </c>
      <c r="C1607" s="63" t="str">
        <f>'דוח 132'!I1607</f>
        <v>סה"כ לא סחירים</v>
      </c>
      <c r="D1607" s="63">
        <f>'דוח 132'!H1607</f>
        <v>0</v>
      </c>
      <c r="E1607" s="63">
        <f>'דוח 132'!G1607</f>
        <v>0</v>
      </c>
      <c r="F1607" s="63">
        <f>'דוח 132'!F1607</f>
        <v>0</v>
      </c>
      <c r="G1607" s="63">
        <f>'דוח 132'!E1607</f>
        <v>0</v>
      </c>
      <c r="H1607" s="63">
        <f>'דוח 132'!D1607</f>
        <v>0</v>
      </c>
      <c r="I1607" s="63">
        <f>'דוח 132'!C1607</f>
        <v>0</v>
      </c>
      <c r="J1607" s="63">
        <f>'דוח 132'!B1607</f>
        <v>0</v>
      </c>
      <c r="K1607" s="63">
        <f>'דוח 132'!A1607</f>
        <v>0</v>
      </c>
    </row>
    <row r="1608" spans="1:11" x14ac:dyDescent="0.2">
      <c r="A1608" s="63">
        <f>'דוח 132'!K1608</f>
        <v>11258</v>
      </c>
      <c r="B1608" s="63">
        <f>'דוח 132'!J1608</f>
        <v>3333</v>
      </c>
      <c r="C1608" s="63" t="str">
        <f>'דוח 132'!I1608</f>
        <v>כל נכסי הקופה</v>
      </c>
      <c r="D1608" s="63">
        <f>'דוח 132'!H1608</f>
        <v>3.20869825669241</v>
      </c>
      <c r="E1608" s="63">
        <f>'דוח 132'!G1608</f>
        <v>100</v>
      </c>
      <c r="F1608" s="63">
        <f>'דוח 132'!F1608</f>
        <v>100</v>
      </c>
      <c r="G1608" s="63">
        <f>'דוח 132'!E1608</f>
        <v>0</v>
      </c>
      <c r="H1608" s="63">
        <f>'דוח 132'!D1608</f>
        <v>0</v>
      </c>
      <c r="I1608" s="63">
        <f>'דוח 132'!C1608</f>
        <v>0</v>
      </c>
      <c r="J1608" s="63">
        <f>'דוח 132'!B1608</f>
        <v>0</v>
      </c>
      <c r="K1608" s="63">
        <f>'דוח 132'!A1608</f>
        <v>0</v>
      </c>
    </row>
    <row r="1609" spans="1:11" x14ac:dyDescent="0.2">
      <c r="A1609" s="63">
        <f>'דוח 132'!K1609</f>
        <v>15705</v>
      </c>
      <c r="B1609" s="63">
        <f>'דוח 132'!J1609</f>
        <v>3333</v>
      </c>
      <c r="C1609" s="63" t="str">
        <f>'דוח 132'!I1609</f>
        <v>סה"כ ממשלתי</v>
      </c>
      <c r="D1609" s="63">
        <f>'דוח 132'!H1609</f>
        <v>4.19851772009714</v>
      </c>
      <c r="E1609" s="63">
        <f>'דוח 132'!G1609</f>
        <v>41.368642922546698</v>
      </c>
      <c r="F1609" s="63">
        <f>'דוח 132'!F1609</f>
        <v>41.309197240500396</v>
      </c>
      <c r="G1609" s="63">
        <f>'דוח 132'!E1609</f>
        <v>66</v>
      </c>
      <c r="H1609" s="63">
        <f>'דוח 132'!D1609</f>
        <v>76</v>
      </c>
      <c r="I1609" s="63">
        <f>'דוח 132'!C1609</f>
        <v>0</v>
      </c>
      <c r="J1609" s="63">
        <f>'דוח 132'!B1609</f>
        <v>0</v>
      </c>
      <c r="K1609" s="63">
        <f>'דוח 132'!A1609</f>
        <v>0</v>
      </c>
    </row>
    <row r="1610" spans="1:11" x14ac:dyDescent="0.2">
      <c r="A1610" s="63">
        <f>'דוח 132'!K1610</f>
        <v>16144</v>
      </c>
      <c r="B1610" s="63">
        <f>'דוח 132'!J1610</f>
        <v>3333</v>
      </c>
      <c r="C1610" s="63" t="str">
        <f>'דוח 132'!I1610</f>
        <v>סך חשיפת מט"ח</v>
      </c>
      <c r="D1610" s="63">
        <f>'דוח 132'!H1610</f>
        <v>2.17145173335813</v>
      </c>
      <c r="E1610" s="63">
        <f>'דוח 132'!G1610</f>
        <v>10.813767038489999</v>
      </c>
      <c r="F1610" s="63">
        <f>'דוח 132'!F1610</f>
        <v>10.808525856302101</v>
      </c>
      <c r="G1610" s="63">
        <f>'דוח 132'!E1610</f>
        <v>0</v>
      </c>
      <c r="H1610" s="63">
        <f>'דוח 132'!D1610</f>
        <v>0</v>
      </c>
      <c r="I1610" s="63">
        <f>'דוח 132'!C1610</f>
        <v>0</v>
      </c>
      <c r="J1610" s="63">
        <f>'דוח 132'!B1610</f>
        <v>0</v>
      </c>
      <c r="K1610" s="63">
        <f>'דוח 132'!A1610</f>
        <v>0</v>
      </c>
    </row>
    <row r="1611" spans="1:11" x14ac:dyDescent="0.2">
      <c r="A1611" s="63">
        <f>'דוח 132'!K1611</f>
        <v>12755</v>
      </c>
      <c r="B1611" s="63">
        <f>'דוח 132'!J1611</f>
        <v>3333</v>
      </c>
      <c r="C1611" s="63" t="str">
        <f>'דוח 132'!I1611</f>
        <v xml:space="preserve">נזילות מט"ח </v>
      </c>
      <c r="D1611" s="63">
        <f>'דוח 132'!H1611</f>
        <v>0</v>
      </c>
      <c r="E1611" s="63">
        <f>'דוח 132'!G1611</f>
        <v>2.6497564969842499E-2</v>
      </c>
      <c r="F1611" s="63">
        <f>'דוח 132'!F1611</f>
        <v>2.6295168120200801E-2</v>
      </c>
      <c r="G1611" s="63">
        <f>'דוח 132'!E1611</f>
        <v>0</v>
      </c>
      <c r="H1611" s="63">
        <f>'דוח 132'!D1611</f>
        <v>0</v>
      </c>
      <c r="I1611" s="63">
        <f>'דוח 132'!C1611</f>
        <v>0</v>
      </c>
      <c r="J1611" s="63">
        <f>'דוח 132'!B1611</f>
        <v>0</v>
      </c>
      <c r="K1611" s="63">
        <f>'דוח 132'!A1611</f>
        <v>0</v>
      </c>
    </row>
    <row r="1612" spans="1:11" x14ac:dyDescent="0.2">
      <c r="A1612" s="63">
        <f>'דוח 132'!K1612</f>
        <v>12359</v>
      </c>
      <c r="B1612" s="63">
        <f>'דוח 132'!J1612</f>
        <v>3333</v>
      </c>
      <c r="C1612" s="63" t="str">
        <f>'דוח 132'!I1612</f>
        <v xml:space="preserve">קונצרני לא סחיר צמוד מדד </v>
      </c>
      <c r="D1612" s="63">
        <f>'דוח 132'!H1612</f>
        <v>0</v>
      </c>
      <c r="E1612" s="63">
        <f>'דוח 132'!G1612</f>
        <v>0</v>
      </c>
      <c r="F1612" s="63">
        <f>'דוח 132'!F1612</f>
        <v>0</v>
      </c>
      <c r="G1612" s="63">
        <f>'דוח 132'!E1612</f>
        <v>0</v>
      </c>
      <c r="H1612" s="63">
        <f>'דוח 132'!D1612</f>
        <v>0</v>
      </c>
      <c r="I1612" s="63">
        <f>'דוח 132'!C1612</f>
        <v>0</v>
      </c>
      <c r="J1612" s="63">
        <f>'דוח 132'!B1612</f>
        <v>0</v>
      </c>
      <c r="K1612" s="63">
        <f>'דוח 132'!A1612</f>
        <v>0</v>
      </c>
    </row>
    <row r="1613" spans="1:11" x14ac:dyDescent="0.2">
      <c r="A1613" s="63">
        <f>'דוח 132'!K1613</f>
        <v>0</v>
      </c>
      <c r="B1613" s="63">
        <f>'דוח 132'!J1613</f>
        <v>0</v>
      </c>
      <c r="C1613" s="63">
        <f>'דוח 132'!I1613</f>
        <v>0</v>
      </c>
      <c r="D1613" s="63">
        <f>'דוח 132'!H1613</f>
        <v>0</v>
      </c>
      <c r="E1613" s="63">
        <f>'דוח 132'!G1613</f>
        <v>0</v>
      </c>
      <c r="F1613" s="63">
        <f>'דוח 132'!F1613</f>
        <v>0</v>
      </c>
      <c r="G1613" s="63">
        <f>'דוח 132'!E1613</f>
        <v>0</v>
      </c>
      <c r="H1613" s="63">
        <f>'דוח 132'!D1613</f>
        <v>0</v>
      </c>
      <c r="I1613" s="63">
        <f>'דוח 132'!C1613</f>
        <v>0</v>
      </c>
      <c r="J1613" s="63">
        <f>'דוח 132'!B1613</f>
        <v>0</v>
      </c>
      <c r="K1613" s="63">
        <f>'דוח 132'!A1613</f>
        <v>0</v>
      </c>
    </row>
    <row r="1614" spans="1:11" x14ac:dyDescent="0.2">
      <c r="A1614" s="63" t="str">
        <f>'דוח 132'!K1614</f>
        <v>קוד קבוצה</v>
      </c>
      <c r="B1614" s="63" t="str">
        <f>'דוח 132'!J1614</f>
        <v>קוד קופה</v>
      </c>
      <c r="C1614" s="63">
        <f>'דוח 132'!I1614</f>
        <v>0</v>
      </c>
      <c r="D1614" s="63" t="str">
        <f>'דוח 132'!H1614</f>
        <v xml:space="preserve">3334  קופת על פ.כללית עד 10% מניות </v>
      </c>
      <c r="E1614" s="63">
        <f>'דוח 132'!G1614</f>
        <v>0</v>
      </c>
      <c r="F1614" s="63">
        <f>'דוח 132'!F1614</f>
        <v>0</v>
      </c>
      <c r="G1614" s="63">
        <f>'דוח 132'!E1614</f>
        <v>0</v>
      </c>
      <c r="H1614" s="63">
        <f>'דוח 132'!D1614</f>
        <v>0</v>
      </c>
      <c r="I1614" s="63">
        <f>'דוח 132'!C1614</f>
        <v>0</v>
      </c>
      <c r="J1614" s="63">
        <f>'דוח 132'!B1614</f>
        <v>0</v>
      </c>
      <c r="K1614" s="63">
        <f>'דוח 132'!A1614</f>
        <v>0</v>
      </c>
    </row>
    <row r="1615" spans="1:11" x14ac:dyDescent="0.2">
      <c r="A1615" s="63">
        <f>'דוח 132'!K1615</f>
        <v>0</v>
      </c>
      <c r="B1615" s="63">
        <f>'דוח 132'!J1615</f>
        <v>0</v>
      </c>
      <c r="C1615" s="63">
        <f>'דוח 132'!I1615</f>
        <v>0</v>
      </c>
      <c r="D1615" s="63">
        <f>'דוח 132'!H1615</f>
        <v>0</v>
      </c>
      <c r="E1615" s="63">
        <f>'דוח 132'!G1615</f>
        <v>0</v>
      </c>
      <c r="F1615" s="63" t="str">
        <f>'דוח 132'!F1615</f>
        <v>שווי קופה באשח  2,915.82</v>
      </c>
      <c r="G1615" s="63">
        <f>'דוח 132'!E1615</f>
        <v>0</v>
      </c>
      <c r="H1615" s="63">
        <f>'דוח 132'!D1615</f>
        <v>0</v>
      </c>
      <c r="I1615" s="63">
        <f>'דוח 132'!C1615</f>
        <v>0</v>
      </c>
      <c r="J1615" s="63">
        <f>'דוח 132'!B1615</f>
        <v>0</v>
      </c>
      <c r="K1615" s="63">
        <f>'דוח 132'!A1615</f>
        <v>0</v>
      </c>
    </row>
    <row r="1616" spans="1:11" x14ac:dyDescent="0.2">
      <c r="A1616" s="63">
        <f>'דוח 132'!K1616</f>
        <v>0</v>
      </c>
      <c r="B1616" s="63">
        <f>'דוח 132'!J1616</f>
        <v>0</v>
      </c>
      <c r="C1616" s="63" t="str">
        <f>'דוח 132'!I1616</f>
        <v>תאור קבוצה</v>
      </c>
      <c r="D1616" s="63" t="str">
        <f>'דוח 132'!H1616</f>
        <v>מח"מ</v>
      </c>
      <c r="E1616" s="63" t="str">
        <f>'דוח 132'!G1616</f>
        <v>חשיפה</v>
      </c>
      <c r="F1616" s="63" t="str">
        <f>'דוח 132'!F1616</f>
        <v>חשיפה</v>
      </c>
      <c r="G1616" s="63">
        <f>'דוח 132'!E1616</f>
        <v>0</v>
      </c>
      <c r="H1616" s="63" t="str">
        <f>'דוח 132'!D1616</f>
        <v>חשיפה</v>
      </c>
      <c r="I1616" s="63">
        <f>'דוח 132'!C1616</f>
        <v>0</v>
      </c>
      <c r="J1616" s="63" t="str">
        <f>'דוח 132'!B1616</f>
        <v>מח"מ</v>
      </c>
      <c r="K1616" s="63">
        <f>'דוח 132'!A1616</f>
        <v>0</v>
      </c>
    </row>
    <row r="1617" spans="1:11" x14ac:dyDescent="0.2">
      <c r="A1617" s="63">
        <f>'דוח 132'!K1617</f>
        <v>0</v>
      </c>
      <c r="B1617" s="63">
        <f>'דוח 132'!J1617</f>
        <v>0</v>
      </c>
      <c r="C1617" s="63">
        <f>'דוח 132'!I1617</f>
        <v>0</v>
      </c>
      <c r="D1617" s="63">
        <f>'דוח 132'!H1617</f>
        <v>0</v>
      </c>
      <c r="E1617" s="63" t="str">
        <f>'דוח 132'!G1617</f>
        <v>30/12/18</v>
      </c>
      <c r="F1617" s="63" t="str">
        <f>'דוח 132'!F1617</f>
        <v>31/12/18</v>
      </c>
      <c r="G1617" s="63" t="str">
        <f>'דוח 132'!E1617</f>
        <v>מינ'</v>
      </c>
      <c r="H1617" s="63" t="str">
        <f>'דוח 132'!D1617</f>
        <v>מקס'</v>
      </c>
      <c r="I1617" s="63" t="str">
        <f>'דוח 132'!C1617</f>
        <v>מינ'</v>
      </c>
      <c r="J1617" s="63" t="str">
        <f>'דוח 132'!B1617</f>
        <v>מקס'</v>
      </c>
      <c r="K1617" s="63">
        <f>'דוח 132'!A1617</f>
        <v>0</v>
      </c>
    </row>
    <row r="1618" spans="1:11" x14ac:dyDescent="0.2">
      <c r="A1618" s="63">
        <f>'דוח 132'!K1618</f>
        <v>13591</v>
      </c>
      <c r="B1618" s="63">
        <f>'דוח 132'!J1618</f>
        <v>3334</v>
      </c>
      <c r="C1618" s="63" t="str">
        <f>'דוח 132'!I1618</f>
        <v xml:space="preserve">צמוד מדד (כולל מיועדות) </v>
      </c>
      <c r="D1618" s="63">
        <f>'דוח 132'!H1618</f>
        <v>4.47345814180159</v>
      </c>
      <c r="E1618" s="63">
        <f>'דוח 132'!G1618</f>
        <v>25.846828771602798</v>
      </c>
      <c r="F1618" s="63">
        <f>'דוח 132'!F1618</f>
        <v>25.723060586323601</v>
      </c>
      <c r="G1618" s="63">
        <f>'דוח 132'!E1618</f>
        <v>33.799999999999997</v>
      </c>
      <c r="H1618" s="63">
        <f>'דוח 132'!D1618</f>
        <v>44.2</v>
      </c>
      <c r="I1618" s="63">
        <f>'דוח 132'!C1618</f>
        <v>0</v>
      </c>
      <c r="J1618" s="63">
        <f>'דוח 132'!B1618</f>
        <v>0</v>
      </c>
      <c r="K1618" s="63">
        <f>'דוח 132'!A1618</f>
        <v>0</v>
      </c>
    </row>
    <row r="1619" spans="1:11" x14ac:dyDescent="0.2">
      <c r="A1619" s="63">
        <f>'דוח 132'!K1619</f>
        <v>19967</v>
      </c>
      <c r="B1619" s="63">
        <f>'דוח 132'!J1619</f>
        <v>3334</v>
      </c>
      <c r="C1619" s="63" t="str">
        <f>'דוח 132'!I1619</f>
        <v>צמוד מדד ללא מיועדות</v>
      </c>
      <c r="D1619" s="63">
        <f>'דוח 132'!H1619</f>
        <v>4.47345814180159</v>
      </c>
      <c r="E1619" s="63">
        <f>'דוח 132'!G1619</f>
        <v>25.846828771602798</v>
      </c>
      <c r="F1619" s="63">
        <f>'דוח 132'!F1619</f>
        <v>25.723060586323601</v>
      </c>
      <c r="G1619" s="63">
        <f>'דוח 132'!E1619</f>
        <v>0</v>
      </c>
      <c r="H1619" s="63">
        <f>'דוח 132'!D1619</f>
        <v>0</v>
      </c>
      <c r="I1619" s="63">
        <f>'דוח 132'!C1619</f>
        <v>4.5</v>
      </c>
      <c r="J1619" s="63">
        <f>'דוח 132'!B1619</f>
        <v>6</v>
      </c>
      <c r="K1619" s="63">
        <f>'דוח 132'!A1619</f>
        <v>0</v>
      </c>
    </row>
    <row r="1620" spans="1:11" x14ac:dyDescent="0.2">
      <c r="A1620" s="63">
        <f>'דוח 132'!K1620</f>
        <v>15744</v>
      </c>
      <c r="B1620" s="63">
        <f>'דוח 132'!J1620</f>
        <v>3334</v>
      </c>
      <c r="C1620" s="63" t="str">
        <f>'דוח 132'!I1620</f>
        <v xml:space="preserve">סה"כ ממשלתי צמוד מדד כולל מיועדות </v>
      </c>
      <c r="D1620" s="63">
        <f>'דוח 132'!H1620</f>
        <v>6.9098057887762394</v>
      </c>
      <c r="E1620" s="63">
        <f>'דוח 132'!G1620</f>
        <v>6.2194557178580494</v>
      </c>
      <c r="F1620" s="63">
        <f>'דוח 132'!F1620</f>
        <v>6.1924947467828595</v>
      </c>
      <c r="G1620" s="63">
        <f>'דוח 132'!E1620</f>
        <v>0</v>
      </c>
      <c r="H1620" s="63">
        <f>'דוח 132'!D1620</f>
        <v>0</v>
      </c>
      <c r="I1620" s="63">
        <f>'דוח 132'!C1620</f>
        <v>0</v>
      </c>
      <c r="J1620" s="63">
        <f>'דוח 132'!B1620</f>
        <v>0</v>
      </c>
      <c r="K1620" s="63">
        <f>'דוח 132'!A1620</f>
        <v>0</v>
      </c>
    </row>
    <row r="1621" spans="1:11" x14ac:dyDescent="0.2">
      <c r="A1621" s="63">
        <f>'דוח 132'!K1621</f>
        <v>13462</v>
      </c>
      <c r="B1621" s="63">
        <f>'דוח 132'!J1621</f>
        <v>3334</v>
      </c>
      <c r="C1621" s="63" t="str">
        <f>'דוח 132'!I1621</f>
        <v xml:space="preserve">קונצרני סחיר צמוד מדד </v>
      </c>
      <c r="D1621" s="63">
        <f>'דוח 132'!H1621</f>
        <v>3.7009730981433702</v>
      </c>
      <c r="E1621" s="63">
        <f>'דוח 132'!G1621</f>
        <v>19.627373053744797</v>
      </c>
      <c r="F1621" s="63">
        <f>'דוח 132'!F1621</f>
        <v>19.530565839540699</v>
      </c>
      <c r="G1621" s="63">
        <f>'דוח 132'!E1621</f>
        <v>0</v>
      </c>
      <c r="H1621" s="63">
        <f>'דוח 132'!D1621</f>
        <v>0</v>
      </c>
      <c r="I1621" s="63">
        <f>'דוח 132'!C1621</f>
        <v>0</v>
      </c>
      <c r="J1621" s="63">
        <f>'דוח 132'!B1621</f>
        <v>0</v>
      </c>
      <c r="K1621" s="63">
        <f>'דוח 132'!A1621</f>
        <v>0</v>
      </c>
    </row>
    <row r="1622" spans="1:11" x14ac:dyDescent="0.2">
      <c r="A1622" s="63">
        <f>'דוח 132'!K1622</f>
        <v>15544</v>
      </c>
      <c r="B1622" s="63">
        <f>'דוח 132'!J1622</f>
        <v>3334</v>
      </c>
      <c r="C1622" s="63" t="str">
        <f>'דוח 132'!I1622</f>
        <v>הלוואה צמוד מדד</v>
      </c>
      <c r="D1622" s="63">
        <f>'דוח 132'!H1622</f>
        <v>0</v>
      </c>
      <c r="E1622" s="63">
        <f>'דוח 132'!G1622</f>
        <v>0</v>
      </c>
      <c r="F1622" s="63">
        <f>'דוח 132'!F1622</f>
        <v>0</v>
      </c>
      <c r="G1622" s="63">
        <f>'דוח 132'!E1622</f>
        <v>0</v>
      </c>
      <c r="H1622" s="63">
        <f>'דוח 132'!D1622</f>
        <v>0</v>
      </c>
      <c r="I1622" s="63">
        <f>'דוח 132'!C1622</f>
        <v>0</v>
      </c>
      <c r="J1622" s="63">
        <f>'דוח 132'!B1622</f>
        <v>0</v>
      </c>
      <c r="K1622" s="63">
        <f>'דוח 132'!A1622</f>
        <v>0</v>
      </c>
    </row>
    <row r="1623" spans="1:11" x14ac:dyDescent="0.2">
      <c r="A1623" s="63">
        <f>'דוח 132'!K1623</f>
        <v>12978</v>
      </c>
      <c r="B1623" s="63">
        <f>'דוח 132'!J1623</f>
        <v>3334</v>
      </c>
      <c r="C1623" s="63" t="str">
        <f>'דוח 132'!I1623</f>
        <v xml:space="preserve">פקדונות לא סחירים </v>
      </c>
      <c r="D1623" s="63">
        <f>'דוח 132'!H1623</f>
        <v>0</v>
      </c>
      <c r="E1623" s="63">
        <f>'דוח 132'!G1623</f>
        <v>0</v>
      </c>
      <c r="F1623" s="63">
        <f>'דוח 132'!F1623</f>
        <v>0</v>
      </c>
      <c r="G1623" s="63">
        <f>'דוח 132'!E1623</f>
        <v>0</v>
      </c>
      <c r="H1623" s="63">
        <f>'דוח 132'!D1623</f>
        <v>0</v>
      </c>
      <c r="I1623" s="63">
        <f>'דוח 132'!C1623</f>
        <v>0</v>
      </c>
      <c r="J1623" s="63">
        <f>'דוח 132'!B1623</f>
        <v>0</v>
      </c>
      <c r="K1623" s="63">
        <f>'דוח 132'!A1623</f>
        <v>0</v>
      </c>
    </row>
    <row r="1624" spans="1:11" x14ac:dyDescent="0.2">
      <c r="A1624" s="63">
        <f>'דוח 132'!K1624</f>
        <v>17726</v>
      </c>
      <c r="B1624" s="63">
        <f>'דוח 132'!J1624</f>
        <v>3334</v>
      </c>
      <c r="C1624" s="63" t="str">
        <f>'דוח 132'!I1624</f>
        <v>לא צמוד כולל נזילות</v>
      </c>
      <c r="D1624" s="63">
        <f>'דוח 132'!H1624</f>
        <v>2.9842791199965299</v>
      </c>
      <c r="E1624" s="63">
        <f>'דוח 132'!G1624</f>
        <v>33.195673990854694</v>
      </c>
      <c r="F1624" s="63">
        <f>'דוח 132'!F1624</f>
        <v>33.277004006080297</v>
      </c>
      <c r="G1624" s="63">
        <f>'דוח 132'!E1624</f>
        <v>42.5</v>
      </c>
      <c r="H1624" s="63">
        <f>'דוח 132'!D1624</f>
        <v>52.9</v>
      </c>
      <c r="I1624" s="63">
        <f>'דוח 132'!C1624</f>
        <v>2</v>
      </c>
      <c r="J1624" s="63">
        <f>'דוח 132'!B1624</f>
        <v>3.5</v>
      </c>
      <c r="K1624" s="63">
        <f>'דוח 132'!A1624</f>
        <v>0</v>
      </c>
    </row>
    <row r="1625" spans="1:11" x14ac:dyDescent="0.2">
      <c r="A1625" s="63">
        <f>'דוח 132'!K1625</f>
        <v>17727</v>
      </c>
      <c r="B1625" s="63">
        <f>'דוח 132'!J1625</f>
        <v>3334</v>
      </c>
      <c r="C1625" s="63" t="str">
        <f>'דוח 132'!I1625</f>
        <v>עו"ש ש"ח</v>
      </c>
      <c r="D1625" s="63">
        <f>'דוח 132'!H1625</f>
        <v>0</v>
      </c>
      <c r="E1625" s="63">
        <f>'דוח 132'!G1625</f>
        <v>8.4131454158874703</v>
      </c>
      <c r="F1625" s="63">
        <f>'דוח 132'!F1625</f>
        <v>8.5919787428504701</v>
      </c>
      <c r="G1625" s="63">
        <f>'דוח 132'!E1625</f>
        <v>0</v>
      </c>
      <c r="H1625" s="63">
        <f>'דוח 132'!D1625</f>
        <v>0</v>
      </c>
      <c r="I1625" s="63">
        <f>'דוח 132'!C1625</f>
        <v>0</v>
      </c>
      <c r="J1625" s="63">
        <f>'דוח 132'!B1625</f>
        <v>0</v>
      </c>
      <c r="K1625" s="63">
        <f>'דוח 132'!A1625</f>
        <v>0</v>
      </c>
    </row>
    <row r="1626" spans="1:11" x14ac:dyDescent="0.2">
      <c r="A1626" s="63">
        <f>'דוח 132'!K1626</f>
        <v>13592</v>
      </c>
      <c r="B1626" s="63">
        <f>'דוח 132'!J1626</f>
        <v>3334</v>
      </c>
      <c r="C1626" s="63" t="str">
        <f>'דוח 132'!I1626</f>
        <v xml:space="preserve">לא צמוד - לא כולל נזילות </v>
      </c>
      <c r="D1626" s="63">
        <f>'דוח 132'!H1626</f>
        <v>4.0230004698157193</v>
      </c>
      <c r="E1626" s="63">
        <f>'דוח 132'!G1626</f>
        <v>24.782528574967198</v>
      </c>
      <c r="F1626" s="63">
        <f>'דוח 132'!F1626</f>
        <v>24.685025263229797</v>
      </c>
      <c r="G1626" s="63">
        <f>'דוח 132'!E1626</f>
        <v>0</v>
      </c>
      <c r="H1626" s="63">
        <f>'דוח 132'!D1626</f>
        <v>0</v>
      </c>
      <c r="I1626" s="63">
        <f>'דוח 132'!C1626</f>
        <v>0</v>
      </c>
      <c r="J1626" s="63">
        <f>'דוח 132'!B1626</f>
        <v>0</v>
      </c>
      <c r="K1626" s="63">
        <f>'דוח 132'!A1626</f>
        <v>0</v>
      </c>
    </row>
    <row r="1627" spans="1:11" x14ac:dyDescent="0.2">
      <c r="A1627" s="63">
        <f>'דוח 132'!K1627</f>
        <v>11566</v>
      </c>
      <c r="B1627" s="63">
        <f>'דוח 132'!J1627</f>
        <v>3334</v>
      </c>
      <c r="C1627" s="63" t="str">
        <f>'דוח 132'!I1627</f>
        <v>מק"מ</v>
      </c>
      <c r="D1627" s="63">
        <f>'דוח 132'!H1627</f>
        <v>0.5680715260937711</v>
      </c>
      <c r="E1627" s="63">
        <f>'דוח 132'!G1627</f>
        <v>6.9703689145100194</v>
      </c>
      <c r="F1627" s="63">
        <f>'דוח 132'!F1627</f>
        <v>6.9364305732796394</v>
      </c>
      <c r="G1627" s="63">
        <f>'דוח 132'!E1627</f>
        <v>0</v>
      </c>
      <c r="H1627" s="63">
        <f>'דוח 132'!D1627</f>
        <v>0</v>
      </c>
      <c r="I1627" s="63">
        <f>'דוח 132'!C1627</f>
        <v>0</v>
      </c>
      <c r="J1627" s="63">
        <f>'דוח 132'!B1627</f>
        <v>0</v>
      </c>
      <c r="K1627" s="63">
        <f>'דוח 132'!A1627</f>
        <v>0</v>
      </c>
    </row>
    <row r="1628" spans="1:11" x14ac:dyDescent="0.2">
      <c r="A1628" s="63">
        <f>'דוח 132'!K1628</f>
        <v>13419</v>
      </c>
      <c r="B1628" s="63">
        <f>'דוח 132'!J1628</f>
        <v>3334</v>
      </c>
      <c r="C1628" s="63" t="str">
        <f>'דוח 132'!I1628</f>
        <v>ממשלתי  לא צמוד (שחר)</v>
      </c>
      <c r="D1628" s="63">
        <f>'דוח 132'!H1628</f>
        <v>5.7030998856104</v>
      </c>
      <c r="E1628" s="63">
        <f>'דוח 132'!G1628</f>
        <v>10.4197739351475</v>
      </c>
      <c r="F1628" s="63">
        <f>'דוח 132'!F1628</f>
        <v>10.3636810926305</v>
      </c>
      <c r="G1628" s="63">
        <f>'דוח 132'!E1628</f>
        <v>0</v>
      </c>
      <c r="H1628" s="63">
        <f>'דוח 132'!D1628</f>
        <v>0</v>
      </c>
      <c r="I1628" s="63">
        <f>'דוח 132'!C1628</f>
        <v>0</v>
      </c>
      <c r="J1628" s="63">
        <f>'דוח 132'!B1628</f>
        <v>0</v>
      </c>
      <c r="K1628" s="63">
        <f>'דוח 132'!A1628</f>
        <v>0</v>
      </c>
    </row>
    <row r="1629" spans="1:11" x14ac:dyDescent="0.2">
      <c r="A1629" s="63">
        <f>'דוח 132'!K1629</f>
        <v>11568</v>
      </c>
      <c r="B1629" s="63">
        <f>'דוח 132'!J1629</f>
        <v>3334</v>
      </c>
      <c r="C1629" s="63" t="str">
        <f>'דוח 132'!I1629</f>
        <v>אג"ח ממשלתי לא צמוד ריבית משתנה-"גילון"</v>
      </c>
      <c r="D1629" s="63">
        <f>'דוח 132'!H1629</f>
        <v>0</v>
      </c>
      <c r="E1629" s="63">
        <f>'דוח 132'!G1629</f>
        <v>0</v>
      </c>
      <c r="F1629" s="63">
        <f>'דוח 132'!F1629</f>
        <v>0</v>
      </c>
      <c r="G1629" s="63">
        <f>'דוח 132'!E1629</f>
        <v>0</v>
      </c>
      <c r="H1629" s="63">
        <f>'דוח 132'!D1629</f>
        <v>0</v>
      </c>
      <c r="I1629" s="63">
        <f>'דוח 132'!C1629</f>
        <v>0</v>
      </c>
      <c r="J1629" s="63">
        <f>'דוח 132'!B1629</f>
        <v>0</v>
      </c>
      <c r="K1629" s="63">
        <f>'דוח 132'!A1629</f>
        <v>0</v>
      </c>
    </row>
    <row r="1630" spans="1:11" x14ac:dyDescent="0.2">
      <c r="A1630" s="63">
        <f>'דוח 132'!K1630</f>
        <v>12479</v>
      </c>
      <c r="B1630" s="63">
        <f>'דוח 132'!J1630</f>
        <v>3334</v>
      </c>
      <c r="C1630" s="63" t="str">
        <f>'דוח 132'!I1630</f>
        <v>קונצרני ריבית קבועה</v>
      </c>
      <c r="D1630" s="63">
        <f>'דוח 132'!H1630</f>
        <v>4.9103311227984392</v>
      </c>
      <c r="E1630" s="63">
        <f>'דוח 132'!G1630</f>
        <v>7.3923857253097296</v>
      </c>
      <c r="F1630" s="63">
        <f>'דוח 132'!F1630</f>
        <v>7.3849135973197102</v>
      </c>
      <c r="G1630" s="63">
        <f>'דוח 132'!E1630</f>
        <v>0</v>
      </c>
      <c r="H1630" s="63">
        <f>'דוח 132'!D1630</f>
        <v>0</v>
      </c>
      <c r="I1630" s="63">
        <f>'דוח 132'!C1630</f>
        <v>0</v>
      </c>
      <c r="J1630" s="63">
        <f>'דוח 132'!B1630</f>
        <v>0</v>
      </c>
      <c r="K1630" s="63">
        <f>'דוח 132'!A1630</f>
        <v>0</v>
      </c>
    </row>
    <row r="1631" spans="1:11" x14ac:dyDescent="0.2">
      <c r="A1631" s="63">
        <f>'דוח 132'!K1631</f>
        <v>12480</v>
      </c>
      <c r="B1631" s="63">
        <f>'דוח 132'!J1631</f>
        <v>3334</v>
      </c>
      <c r="C1631" s="63" t="str">
        <f>'דוח 132'!I1631</f>
        <v>קונצרני ריבית משתנה</v>
      </c>
      <c r="D1631" s="63">
        <f>'דוח 132'!H1631</f>
        <v>0</v>
      </c>
      <c r="E1631" s="63">
        <f>'דוח 132'!G1631</f>
        <v>0</v>
      </c>
      <c r="F1631" s="63">
        <f>'דוח 132'!F1631</f>
        <v>0</v>
      </c>
      <c r="G1631" s="63">
        <f>'דוח 132'!E1631</f>
        <v>0</v>
      </c>
      <c r="H1631" s="63">
        <f>'דוח 132'!D1631</f>
        <v>0</v>
      </c>
      <c r="I1631" s="63">
        <f>'דוח 132'!C1631</f>
        <v>0</v>
      </c>
      <c r="J1631" s="63">
        <f>'דוח 132'!B1631</f>
        <v>0</v>
      </c>
      <c r="K1631" s="63">
        <f>'דוח 132'!A1631</f>
        <v>0</v>
      </c>
    </row>
    <row r="1632" spans="1:11" x14ac:dyDescent="0.2">
      <c r="A1632" s="63">
        <f>'דוח 132'!K1632</f>
        <v>11578</v>
      </c>
      <c r="B1632" s="63">
        <f>'דוח 132'!J1632</f>
        <v>3334</v>
      </c>
      <c r="C1632" s="63" t="str">
        <f>'דוח 132'!I1632</f>
        <v>אג"ח לא צמוד לא סחיר (ללא עמיתים)</v>
      </c>
      <c r="D1632" s="63">
        <f>'דוח 132'!H1632</f>
        <v>0</v>
      </c>
      <c r="E1632" s="63">
        <f>'דוח 132'!G1632</f>
        <v>0</v>
      </c>
      <c r="F1632" s="63">
        <f>'דוח 132'!F1632</f>
        <v>0</v>
      </c>
      <c r="G1632" s="63">
        <f>'דוח 132'!E1632</f>
        <v>0</v>
      </c>
      <c r="H1632" s="63">
        <f>'דוח 132'!D1632</f>
        <v>0</v>
      </c>
      <c r="I1632" s="63">
        <f>'דוח 132'!C1632</f>
        <v>0</v>
      </c>
      <c r="J1632" s="63">
        <f>'דוח 132'!B1632</f>
        <v>0</v>
      </c>
      <c r="K1632" s="63">
        <f>'דוח 132'!A1632</f>
        <v>0</v>
      </c>
    </row>
    <row r="1633" spans="1:11" x14ac:dyDescent="0.2">
      <c r="A1633" s="63">
        <f>'דוח 132'!K1633</f>
        <v>12497</v>
      </c>
      <c r="B1633" s="63">
        <f>'דוח 132'!J1633</f>
        <v>3334</v>
      </c>
      <c r="C1633" s="63" t="str">
        <f>'דוח 132'!I1633</f>
        <v>קונצרני לא סחיר ריבית משתנה (נע"מים)</v>
      </c>
      <c r="D1633" s="63">
        <f>'דוח 132'!H1633</f>
        <v>0</v>
      </c>
      <c r="E1633" s="63">
        <f>'דוח 132'!G1633</f>
        <v>0</v>
      </c>
      <c r="F1633" s="63">
        <f>'דוח 132'!F1633</f>
        <v>0</v>
      </c>
      <c r="G1633" s="63">
        <f>'דוח 132'!E1633</f>
        <v>0</v>
      </c>
      <c r="H1633" s="63">
        <f>'דוח 132'!D1633</f>
        <v>5</v>
      </c>
      <c r="I1633" s="63">
        <f>'דוח 132'!C1633</f>
        <v>0</v>
      </c>
      <c r="J1633" s="63">
        <f>'דוח 132'!B1633</f>
        <v>0</v>
      </c>
      <c r="K1633" s="63">
        <f>'דוח 132'!A1633</f>
        <v>0</v>
      </c>
    </row>
    <row r="1634" spans="1:11" x14ac:dyDescent="0.2">
      <c r="A1634" s="63">
        <f>'דוח 132'!K1634</f>
        <v>15546</v>
      </c>
      <c r="B1634" s="63">
        <f>'דוח 132'!J1634</f>
        <v>3334</v>
      </c>
      <c r="C1634" s="63" t="str">
        <f>'דוח 132'!I1634</f>
        <v>הלוואה לא צמוד</v>
      </c>
      <c r="D1634" s="63">
        <f>'דוח 132'!H1634</f>
        <v>0</v>
      </c>
      <c r="E1634" s="63">
        <f>'דוח 132'!G1634</f>
        <v>0</v>
      </c>
      <c r="F1634" s="63">
        <f>'דוח 132'!F1634</f>
        <v>0</v>
      </c>
      <c r="G1634" s="63">
        <f>'דוח 132'!E1634</f>
        <v>0</v>
      </c>
      <c r="H1634" s="63">
        <f>'דוח 132'!D1634</f>
        <v>0</v>
      </c>
      <c r="I1634" s="63">
        <f>'דוח 132'!C1634</f>
        <v>0</v>
      </c>
      <c r="J1634" s="63">
        <f>'דוח 132'!B1634</f>
        <v>0</v>
      </c>
      <c r="K1634" s="63">
        <f>'דוח 132'!A1634</f>
        <v>0</v>
      </c>
    </row>
    <row r="1635" spans="1:11" x14ac:dyDescent="0.2">
      <c r="A1635" s="63">
        <f>'דוח 132'!K1635</f>
        <v>12481</v>
      </c>
      <c r="B1635" s="63">
        <f>'דוח 132'!J1635</f>
        <v>3334</v>
      </c>
      <c r="C1635" s="63" t="str">
        <f>'דוח 132'!I1635</f>
        <v>הלוואות לעמיתים.</v>
      </c>
      <c r="D1635" s="63">
        <f>'דוח 132'!H1635</f>
        <v>0</v>
      </c>
      <c r="E1635" s="63">
        <f>'דוח 132'!G1635</f>
        <v>0</v>
      </c>
      <c r="F1635" s="63">
        <f>'דוח 132'!F1635</f>
        <v>0</v>
      </c>
      <c r="G1635" s="63">
        <f>'דוח 132'!E1635</f>
        <v>0</v>
      </c>
      <c r="H1635" s="63">
        <f>'דוח 132'!D1635</f>
        <v>3</v>
      </c>
      <c r="I1635" s="63">
        <f>'דוח 132'!C1635</f>
        <v>0</v>
      </c>
      <c r="J1635" s="63">
        <f>'דוח 132'!B1635</f>
        <v>0</v>
      </c>
      <c r="K1635" s="63">
        <f>'דוח 132'!A1635</f>
        <v>0</v>
      </c>
    </row>
    <row r="1636" spans="1:11" x14ac:dyDescent="0.2">
      <c r="A1636" s="63">
        <f>'דוח 132'!K1636</f>
        <v>13594</v>
      </c>
      <c r="B1636" s="63">
        <f>'דוח 132'!J1636</f>
        <v>3334</v>
      </c>
      <c r="C1636" s="63" t="str">
        <f>'דוח 132'!I1636</f>
        <v>מט"ח וצמוד מט"ח</v>
      </c>
      <c r="D1636" s="63">
        <f>'דוח 132'!H1636</f>
        <v>1.3761384501615599</v>
      </c>
      <c r="E1636" s="63">
        <f>'דוח 132'!G1636</f>
        <v>9.1621946047438705</v>
      </c>
      <c r="F1636" s="63">
        <f>'דוח 132'!F1636</f>
        <v>9.10007238643046</v>
      </c>
      <c r="G1636" s="63">
        <f>'דוח 132'!E1636</f>
        <v>0</v>
      </c>
      <c r="H1636" s="63">
        <f>'דוח 132'!D1636</f>
        <v>0</v>
      </c>
      <c r="I1636" s="63">
        <f>'דוח 132'!C1636</f>
        <v>0</v>
      </c>
      <c r="J1636" s="63">
        <f>'דוח 132'!B1636</f>
        <v>0</v>
      </c>
      <c r="K1636" s="63">
        <f>'דוח 132'!A1636</f>
        <v>0</v>
      </c>
    </row>
    <row r="1637" spans="1:11" x14ac:dyDescent="0.2">
      <c r="A1637" s="63">
        <f>'דוח 132'!K1637</f>
        <v>15609</v>
      </c>
      <c r="B1637" s="63">
        <f>'דוח 132'!J1637</f>
        <v>3334</v>
      </c>
      <c r="C1637" s="63" t="str">
        <f>'דוח 132'!I1637</f>
        <v>אג"ח ממשלתי צמוד מט"ח סחיר (1022)</v>
      </c>
      <c r="D1637" s="63">
        <f>'דוח 132'!H1637</f>
        <v>0.42370809708853202</v>
      </c>
      <c r="E1637" s="63">
        <f>'דוח 132'!G1637</f>
        <v>0.52980354412543196</v>
      </c>
      <c r="F1637" s="63">
        <f>'דוח 132'!F1637</f>
        <v>0.52521265404494411</v>
      </c>
      <c r="G1637" s="63">
        <f>'דוח 132'!E1637</f>
        <v>0</v>
      </c>
      <c r="H1637" s="63">
        <f>'דוח 132'!D1637</f>
        <v>0</v>
      </c>
      <c r="I1637" s="63">
        <f>'דוח 132'!C1637</f>
        <v>0</v>
      </c>
      <c r="J1637" s="63">
        <f>'דוח 132'!B1637</f>
        <v>0</v>
      </c>
      <c r="K1637" s="63">
        <f>'דוח 132'!A1637</f>
        <v>0</v>
      </c>
    </row>
    <row r="1638" spans="1:11" x14ac:dyDescent="0.2">
      <c r="A1638" s="63">
        <f>'דוח 132'!K1638</f>
        <v>11524</v>
      </c>
      <c r="B1638" s="63">
        <f>'דוח 132'!J1638</f>
        <v>3334</v>
      </c>
      <c r="C1638" s="63" t="str">
        <f>'דוח 132'!I1638</f>
        <v xml:space="preserve"> אג"ח קונצרני בחו"ל </v>
      </c>
      <c r="D1638" s="63">
        <f>'דוח 132'!H1638</f>
        <v>1.3051652481154798</v>
      </c>
      <c r="E1638" s="63">
        <f>'דוח 132'!G1638</f>
        <v>8.1315716658158603</v>
      </c>
      <c r="F1638" s="63">
        <f>'דוח 132'!F1638</f>
        <v>8.0759665795047599</v>
      </c>
      <c r="G1638" s="63">
        <f>'דוח 132'!E1638</f>
        <v>0</v>
      </c>
      <c r="H1638" s="63">
        <f>'דוח 132'!D1638</f>
        <v>0</v>
      </c>
      <c r="I1638" s="63">
        <f>'דוח 132'!C1638</f>
        <v>0</v>
      </c>
      <c r="J1638" s="63">
        <f>'דוח 132'!B1638</f>
        <v>0</v>
      </c>
      <c r="K1638" s="63">
        <f>'דוח 132'!A1638</f>
        <v>0</v>
      </c>
    </row>
    <row r="1639" spans="1:11" x14ac:dyDescent="0.2">
      <c r="A1639" s="63">
        <f>'דוח 132'!K1639</f>
        <v>15745</v>
      </c>
      <c r="B1639" s="63">
        <f>'דוח 132'!J1639</f>
        <v>3334</v>
      </c>
      <c r="C1639" s="63" t="str">
        <f>'דוח 132'!I1639</f>
        <v>סה"כ קונצרני צמוד מט"ח</v>
      </c>
      <c r="D1639" s="63">
        <f>'דוח 132'!H1639</f>
        <v>4.6979545338030304</v>
      </c>
      <c r="E1639" s="63">
        <f>'דוח 132'!G1639</f>
        <v>0.375157419559981</v>
      </c>
      <c r="F1639" s="63">
        <f>'דוח 132'!F1639</f>
        <v>0.37462085229502001</v>
      </c>
      <c r="G1639" s="63">
        <f>'דוח 132'!E1639</f>
        <v>0</v>
      </c>
      <c r="H1639" s="63">
        <f>'דוח 132'!D1639</f>
        <v>0</v>
      </c>
      <c r="I1639" s="63">
        <f>'דוח 132'!C1639</f>
        <v>0</v>
      </c>
      <c r="J1639" s="63">
        <f>'דוח 132'!B1639</f>
        <v>0</v>
      </c>
      <c r="K1639" s="63">
        <f>'דוח 132'!A1639</f>
        <v>0</v>
      </c>
    </row>
    <row r="1640" spans="1:11" x14ac:dyDescent="0.2">
      <c r="A1640" s="63">
        <f>'דוח 132'!K1640</f>
        <v>15545</v>
      </c>
      <c r="B1640" s="63">
        <f>'דוח 132'!J1640</f>
        <v>3334</v>
      </c>
      <c r="C1640" s="63" t="str">
        <f>'דוח 132'!I1640</f>
        <v>הלוואה צמוד מט"ח</v>
      </c>
      <c r="D1640" s="63">
        <f>'דוח 132'!H1640</f>
        <v>0</v>
      </c>
      <c r="E1640" s="63">
        <f>'דוח 132'!G1640</f>
        <v>0</v>
      </c>
      <c r="F1640" s="63">
        <f>'דוח 132'!F1640</f>
        <v>0</v>
      </c>
      <c r="G1640" s="63">
        <f>'דוח 132'!E1640</f>
        <v>0</v>
      </c>
      <c r="H1640" s="63">
        <f>'דוח 132'!D1640</f>
        <v>0</v>
      </c>
      <c r="I1640" s="63">
        <f>'דוח 132'!C1640</f>
        <v>0</v>
      </c>
      <c r="J1640" s="63">
        <f>'דוח 132'!B1640</f>
        <v>0</v>
      </c>
      <c r="K1640" s="63">
        <f>'דוח 132'!A1640</f>
        <v>0</v>
      </c>
    </row>
    <row r="1641" spans="1:11" x14ac:dyDescent="0.2">
      <c r="A1641" s="63">
        <f>'דוח 132'!K1641</f>
        <v>13595</v>
      </c>
      <c r="B1641" s="63">
        <f>'דוח 132'!J1641</f>
        <v>3334</v>
      </c>
      <c r="C1641" s="63" t="str">
        <f>'דוח 132'!I1641</f>
        <v>סה"כ מניות והמירים</v>
      </c>
      <c r="D1641" s="63">
        <f>'דוח 132'!H1641</f>
        <v>0</v>
      </c>
      <c r="E1641" s="63">
        <f>'דוח 132'!G1641</f>
        <v>31.795302632798698</v>
      </c>
      <c r="F1641" s="63">
        <f>'דוח 132'!F1641</f>
        <v>31.8998630211657</v>
      </c>
      <c r="G1641" s="63">
        <f>'דוח 132'!E1641</f>
        <v>0</v>
      </c>
      <c r="H1641" s="63">
        <f>'דוח 132'!D1641</f>
        <v>0</v>
      </c>
      <c r="I1641" s="63">
        <f>'דוח 132'!C1641</f>
        <v>0</v>
      </c>
      <c r="J1641" s="63">
        <f>'דוח 132'!B1641</f>
        <v>0</v>
      </c>
      <c r="K1641" s="63">
        <f>'דוח 132'!A1641</f>
        <v>0</v>
      </c>
    </row>
    <row r="1642" spans="1:11" x14ac:dyDescent="0.2">
      <c r="A1642" s="63">
        <f>'דוח 132'!K1642</f>
        <v>15610</v>
      </c>
      <c r="B1642" s="63">
        <f>'דוח 132'!J1642</f>
        <v>3334</v>
      </c>
      <c r="C1642" s="63" t="str">
        <f>'דוח 132'!I1642</f>
        <v>נגזרים מתוך מניות והמירים</v>
      </c>
      <c r="D1642" s="63">
        <f>'דוח 132'!H1642</f>
        <v>0</v>
      </c>
      <c r="E1642" s="63">
        <f>'דוח 132'!G1642</f>
        <v>0</v>
      </c>
      <c r="F1642" s="63">
        <f>'דוח 132'!F1642</f>
        <v>0</v>
      </c>
      <c r="G1642" s="63">
        <f>'דוח 132'!E1642</f>
        <v>0</v>
      </c>
      <c r="H1642" s="63">
        <f>'דוח 132'!D1642</f>
        <v>0</v>
      </c>
      <c r="I1642" s="63">
        <f>'דוח 132'!C1642</f>
        <v>0</v>
      </c>
      <c r="J1642" s="63">
        <f>'דוח 132'!B1642</f>
        <v>0</v>
      </c>
      <c r="K1642" s="63">
        <f>'דוח 132'!A1642</f>
        <v>0</v>
      </c>
    </row>
    <row r="1643" spans="1:11" x14ac:dyDescent="0.2">
      <c r="A1643" s="63">
        <f>'דוח 132'!K1643</f>
        <v>15611</v>
      </c>
      <c r="B1643" s="63">
        <f>'דוח 132'!J1643</f>
        <v>3334</v>
      </c>
      <c r="C1643" s="63" t="str">
        <f>'דוח 132'!I1643</f>
        <v>מניות והמירים בארץ</v>
      </c>
      <c r="D1643" s="63">
        <f>'דוח 132'!H1643</f>
        <v>0</v>
      </c>
      <c r="E1643" s="63">
        <f>'דוח 132'!G1643</f>
        <v>12.591753526109599</v>
      </c>
      <c r="F1643" s="63">
        <f>'דוח 132'!F1643</f>
        <v>12.605376004441199</v>
      </c>
      <c r="G1643" s="63">
        <f>'דוח 132'!E1643</f>
        <v>0</v>
      </c>
      <c r="H1643" s="63">
        <f>'דוח 132'!D1643</f>
        <v>0</v>
      </c>
      <c r="I1643" s="63">
        <f>'דוח 132'!C1643</f>
        <v>0</v>
      </c>
      <c r="J1643" s="63">
        <f>'דוח 132'!B1643</f>
        <v>0</v>
      </c>
      <c r="K1643" s="63">
        <f>'דוח 132'!A1643</f>
        <v>0</v>
      </c>
    </row>
    <row r="1644" spans="1:11" x14ac:dyDescent="0.2">
      <c r="A1644" s="63">
        <f>'דוח 132'!K1644</f>
        <v>15608</v>
      </c>
      <c r="B1644" s="63">
        <f>'דוח 132'!J1644</f>
        <v>3334</v>
      </c>
      <c r="C1644" s="63" t="str">
        <f>'דוח 132'!I1644</f>
        <v>מניות חו"ל</v>
      </c>
      <c r="D1644" s="63">
        <f>'דוח 132'!H1644</f>
        <v>0</v>
      </c>
      <c r="E1644" s="63">
        <f>'דוח 132'!G1644</f>
        <v>19.203549106689099</v>
      </c>
      <c r="F1644" s="63">
        <f>'דוח 132'!F1644</f>
        <v>19.294487016724499</v>
      </c>
      <c r="G1644" s="63">
        <f>'דוח 132'!E1644</f>
        <v>0</v>
      </c>
      <c r="H1644" s="63">
        <f>'דוח 132'!D1644</f>
        <v>0</v>
      </c>
      <c r="I1644" s="63">
        <f>'דוח 132'!C1644</f>
        <v>0</v>
      </c>
      <c r="J1644" s="63">
        <f>'דוח 132'!B1644</f>
        <v>0</v>
      </c>
      <c r="K1644" s="63">
        <f>'דוח 132'!A1644</f>
        <v>0</v>
      </c>
    </row>
    <row r="1645" spans="1:11" x14ac:dyDescent="0.2">
      <c r="A1645" s="63">
        <f>'דוח 132'!K1645</f>
        <v>15584</v>
      </c>
      <c r="B1645" s="63">
        <f>'דוח 132'!J1645</f>
        <v>3334</v>
      </c>
      <c r="C1645" s="63" t="str">
        <f>'דוח 132'!I1645</f>
        <v>נכסים אלטרנטיביים</v>
      </c>
      <c r="D1645" s="63">
        <f>'דוח 132'!H1645</f>
        <v>0</v>
      </c>
      <c r="E1645" s="63">
        <f>'דוח 132'!G1645</f>
        <v>0</v>
      </c>
      <c r="F1645" s="63">
        <f>'דוח 132'!F1645</f>
        <v>0</v>
      </c>
      <c r="G1645" s="63">
        <f>'דוח 132'!E1645</f>
        <v>0</v>
      </c>
      <c r="H1645" s="63">
        <f>'דוח 132'!D1645</f>
        <v>6</v>
      </c>
      <c r="I1645" s="63">
        <f>'דוח 132'!C1645</f>
        <v>0</v>
      </c>
      <c r="J1645" s="63">
        <f>'דוח 132'!B1645</f>
        <v>0</v>
      </c>
      <c r="K1645" s="63">
        <f>'דוח 132'!A1645</f>
        <v>0</v>
      </c>
    </row>
    <row r="1646" spans="1:11" x14ac:dyDescent="0.2">
      <c r="A1646" s="63">
        <f>'דוח 132'!K1646</f>
        <v>17728</v>
      </c>
      <c r="B1646" s="63">
        <f>'דוח 132'!J1646</f>
        <v>3334</v>
      </c>
      <c r="C1646" s="63" t="str">
        <f>'דוח 132'!I1646</f>
        <v>נכסי נדל"ן</v>
      </c>
      <c r="D1646" s="63">
        <f>'דוח 132'!H1646</f>
        <v>0</v>
      </c>
      <c r="E1646" s="63">
        <f>'דוח 132'!G1646</f>
        <v>0</v>
      </c>
      <c r="F1646" s="63">
        <f>'דוח 132'!F1646</f>
        <v>0</v>
      </c>
      <c r="G1646" s="63">
        <f>'דוח 132'!E1646</f>
        <v>0</v>
      </c>
      <c r="H1646" s="63">
        <f>'דוח 132'!D1646</f>
        <v>0</v>
      </c>
      <c r="I1646" s="63">
        <f>'דוח 132'!C1646</f>
        <v>0</v>
      </c>
      <c r="J1646" s="63">
        <f>'דוח 132'!B1646</f>
        <v>0</v>
      </c>
      <c r="K1646" s="63">
        <f>'דוח 132'!A1646</f>
        <v>0</v>
      </c>
    </row>
    <row r="1647" spans="1:11" x14ac:dyDescent="0.2">
      <c r="A1647" s="63">
        <f>'דוח 132'!K1647</f>
        <v>15624</v>
      </c>
      <c r="B1647" s="63">
        <f>'דוח 132'!J1647</f>
        <v>3334</v>
      </c>
      <c r="C1647" s="63" t="str">
        <f>'דוח 132'!I1647</f>
        <v>נגזרים מתוך חשיפת מט"ח</v>
      </c>
      <c r="D1647" s="63">
        <f>'דוח 132'!H1647</f>
        <v>0</v>
      </c>
      <c r="E1647" s="63">
        <f>'דוח 132'!G1647</f>
        <v>-5.1990927493536594</v>
      </c>
      <c r="F1647" s="63">
        <f>'דוח 132'!F1647</f>
        <v>-5.1416019891524698</v>
      </c>
      <c r="G1647" s="63">
        <f>'דוח 132'!E1647</f>
        <v>0</v>
      </c>
      <c r="H1647" s="63">
        <f>'דוח 132'!D1647</f>
        <v>0</v>
      </c>
      <c r="I1647" s="63">
        <f>'דוח 132'!C1647</f>
        <v>0</v>
      </c>
      <c r="J1647" s="63">
        <f>'דוח 132'!B1647</f>
        <v>0</v>
      </c>
      <c r="K1647" s="63">
        <f>'דוח 132'!A1647</f>
        <v>0</v>
      </c>
    </row>
    <row r="1648" spans="1:11" x14ac:dyDescent="0.2">
      <c r="A1648" s="63">
        <f>'דוח 132'!K1648</f>
        <v>15644</v>
      </c>
      <c r="B1648" s="63">
        <f>'דוח 132'!J1648</f>
        <v>3334</v>
      </c>
      <c r="C1648" s="63" t="str">
        <f>'דוח 132'!I1648</f>
        <v>סה"כ נזילות</v>
      </c>
      <c r="D1648" s="63">
        <f>'דוח 132'!H1648</f>
        <v>0</v>
      </c>
      <c r="E1648" s="63">
        <f>'דוח 132'!G1648</f>
        <v>8.5388073911300708</v>
      </c>
      <c r="F1648" s="63">
        <f>'דוח 132'!F1648</f>
        <v>8.7162510434362002</v>
      </c>
      <c r="G1648" s="63">
        <f>'דוח 132'!E1648</f>
        <v>1</v>
      </c>
      <c r="H1648" s="63">
        <f>'דוח 132'!D1648</f>
        <v>10</v>
      </c>
      <c r="I1648" s="63">
        <f>'דוח 132'!C1648</f>
        <v>0</v>
      </c>
      <c r="J1648" s="63">
        <f>'דוח 132'!B1648</f>
        <v>0</v>
      </c>
      <c r="K1648" s="63">
        <f>'דוח 132'!A1648</f>
        <v>0</v>
      </c>
    </row>
    <row r="1649" spans="1:11" x14ac:dyDescent="0.2">
      <c r="A1649" s="63">
        <f>'דוח 132'!K1649</f>
        <v>15704</v>
      </c>
      <c r="B1649" s="63">
        <f>'דוח 132'!J1649</f>
        <v>3334</v>
      </c>
      <c r="C1649" s="63" t="str">
        <f>'דוח 132'!I1649</f>
        <v xml:space="preserve">סה"כ קונצרני והלוואות </v>
      </c>
      <c r="D1649" s="63">
        <f>'דוח 132'!H1649</f>
        <v>3.4169729120443897</v>
      </c>
      <c r="E1649" s="63">
        <f>'דוח 132'!G1649</f>
        <v>35.526487864430294</v>
      </c>
      <c r="F1649" s="63">
        <f>'דוח 132'!F1649</f>
        <v>35.366066868660198</v>
      </c>
      <c r="G1649" s="63">
        <f>'דוח 132'!E1649</f>
        <v>23</v>
      </c>
      <c r="H1649" s="63">
        <f>'דוח 132'!D1649</f>
        <v>28</v>
      </c>
      <c r="I1649" s="63">
        <f>'דוח 132'!C1649</f>
        <v>0</v>
      </c>
      <c r="J1649" s="63">
        <f>'דוח 132'!B1649</f>
        <v>0</v>
      </c>
      <c r="K1649" s="63">
        <f>'דוח 132'!A1649</f>
        <v>0</v>
      </c>
    </row>
    <row r="1650" spans="1:11" x14ac:dyDescent="0.2">
      <c r="A1650" s="63">
        <f>'דוח 132'!K1650</f>
        <v>15749</v>
      </c>
      <c r="B1650" s="63">
        <f>'דוח 132'!J1650</f>
        <v>3334</v>
      </c>
      <c r="C1650" s="63" t="str">
        <f>'דוח 132'!I1650</f>
        <v>סה"כ לא סחירים</v>
      </c>
      <c r="D1650" s="63">
        <f>'דוח 132'!H1650</f>
        <v>0</v>
      </c>
      <c r="E1650" s="63">
        <f>'דוח 132'!G1650</f>
        <v>0</v>
      </c>
      <c r="F1650" s="63">
        <f>'דוח 132'!F1650</f>
        <v>0</v>
      </c>
      <c r="G1650" s="63">
        <f>'דוח 132'!E1650</f>
        <v>0</v>
      </c>
      <c r="H1650" s="63">
        <f>'דוח 132'!D1650</f>
        <v>0</v>
      </c>
      <c r="I1650" s="63">
        <f>'דוח 132'!C1650</f>
        <v>0</v>
      </c>
      <c r="J1650" s="63">
        <f>'דוח 132'!B1650</f>
        <v>0</v>
      </c>
      <c r="K1650" s="63">
        <f>'דוח 132'!A1650</f>
        <v>0</v>
      </c>
    </row>
    <row r="1651" spans="1:11" x14ac:dyDescent="0.2">
      <c r="A1651" s="63">
        <f>'דוח 132'!K1651</f>
        <v>11258</v>
      </c>
      <c r="B1651" s="63">
        <f>'דוח 132'!J1651</f>
        <v>3334</v>
      </c>
      <c r="C1651" s="63" t="str">
        <f>'דוח 132'!I1651</f>
        <v>כל נכסי הקופה</v>
      </c>
      <c r="D1651" s="63">
        <f>'דוח 132'!H1651</f>
        <v>2.26901862553551</v>
      </c>
      <c r="E1651" s="63">
        <f>'דוח 132'!G1651</f>
        <v>100</v>
      </c>
      <c r="F1651" s="63">
        <f>'דוח 132'!F1651</f>
        <v>100</v>
      </c>
      <c r="G1651" s="63">
        <f>'דוח 132'!E1651</f>
        <v>0</v>
      </c>
      <c r="H1651" s="63">
        <f>'דוח 132'!D1651</f>
        <v>0</v>
      </c>
      <c r="I1651" s="63">
        <f>'דוח 132'!C1651</f>
        <v>0</v>
      </c>
      <c r="J1651" s="63">
        <f>'דוח 132'!B1651</f>
        <v>0</v>
      </c>
      <c r="K1651" s="63">
        <f>'דוח 132'!A1651</f>
        <v>0</v>
      </c>
    </row>
    <row r="1652" spans="1:11" x14ac:dyDescent="0.2">
      <c r="A1652" s="63">
        <f>'דוח 132'!K1652</f>
        <v>15705</v>
      </c>
      <c r="B1652" s="63">
        <f>'דוח 132'!J1652</f>
        <v>3334</v>
      </c>
      <c r="C1652" s="63" t="str">
        <f>'דוח 132'!I1652</f>
        <v>סה"כ ממשלתי</v>
      </c>
      <c r="D1652" s="63">
        <f>'דוח 132'!H1652</f>
        <v>4.4157618875839697</v>
      </c>
      <c r="E1652" s="63">
        <f>'דוח 132'!G1652</f>
        <v>24.139402111640901</v>
      </c>
      <c r="F1652" s="63">
        <f>'דוח 132'!F1652</f>
        <v>24.017819066737896</v>
      </c>
      <c r="G1652" s="63">
        <f>'דוח 132'!E1652</f>
        <v>56</v>
      </c>
      <c r="H1652" s="63">
        <f>'דוח 132'!D1652</f>
        <v>61</v>
      </c>
      <c r="I1652" s="63">
        <f>'דוח 132'!C1652</f>
        <v>0</v>
      </c>
      <c r="J1652" s="63">
        <f>'דוח 132'!B1652</f>
        <v>0</v>
      </c>
      <c r="K1652" s="63">
        <f>'דוח 132'!A1652</f>
        <v>0</v>
      </c>
    </row>
    <row r="1653" spans="1:11" x14ac:dyDescent="0.2">
      <c r="A1653" s="63">
        <f>'דוח 132'!K1653</f>
        <v>16144</v>
      </c>
      <c r="B1653" s="63">
        <f>'דוח 132'!J1653</f>
        <v>3334</v>
      </c>
      <c r="C1653" s="63" t="str">
        <f>'דוח 132'!I1653</f>
        <v>סך חשיפת מט"ח</v>
      </c>
      <c r="D1653" s="63">
        <f>'דוח 132'!H1653</f>
        <v>0.53421624071282103</v>
      </c>
      <c r="E1653" s="63">
        <f>'דוח 132'!G1653</f>
        <v>15.175496850967699</v>
      </c>
      <c r="F1653" s="63">
        <f>'דוח 132'!F1653</f>
        <v>15.159946245566399</v>
      </c>
      <c r="G1653" s="63">
        <f>'דוח 132'!E1653</f>
        <v>0</v>
      </c>
      <c r="H1653" s="63">
        <f>'דוח 132'!D1653</f>
        <v>0</v>
      </c>
      <c r="I1653" s="63">
        <f>'דוח 132'!C1653</f>
        <v>0</v>
      </c>
      <c r="J1653" s="63">
        <f>'דוח 132'!B1653</f>
        <v>0</v>
      </c>
      <c r="K1653" s="63">
        <f>'דוח 132'!A1653</f>
        <v>0</v>
      </c>
    </row>
    <row r="1654" spans="1:11" x14ac:dyDescent="0.2">
      <c r="A1654" s="63">
        <f>'דוח 132'!K1654</f>
        <v>12755</v>
      </c>
      <c r="B1654" s="63">
        <f>'דוח 132'!J1654</f>
        <v>3334</v>
      </c>
      <c r="C1654" s="63" t="str">
        <f>'דוח 132'!I1654</f>
        <v xml:space="preserve">נזילות מט"ח </v>
      </c>
      <c r="D1654" s="63">
        <f>'דוח 132'!H1654</f>
        <v>0</v>
      </c>
      <c r="E1654" s="63">
        <f>'דוח 132'!G1654</f>
        <v>0.12566197524259901</v>
      </c>
      <c r="F1654" s="63">
        <f>'דוח 132'!F1654</f>
        <v>0.124272300585735</v>
      </c>
      <c r="G1654" s="63">
        <f>'דוח 132'!E1654</f>
        <v>0</v>
      </c>
      <c r="H1654" s="63">
        <f>'דוח 132'!D1654</f>
        <v>0</v>
      </c>
      <c r="I1654" s="63">
        <f>'דוח 132'!C1654</f>
        <v>0</v>
      </c>
      <c r="J1654" s="63">
        <f>'דוח 132'!B1654</f>
        <v>0</v>
      </c>
      <c r="K1654" s="63">
        <f>'דוח 132'!A1654</f>
        <v>0</v>
      </c>
    </row>
    <row r="1655" spans="1:11" x14ac:dyDescent="0.2">
      <c r="A1655" s="63">
        <f>'דוח 132'!K1655</f>
        <v>12359</v>
      </c>
      <c r="B1655" s="63">
        <f>'דוח 132'!J1655</f>
        <v>3334</v>
      </c>
      <c r="C1655" s="63" t="str">
        <f>'דוח 132'!I1655</f>
        <v xml:space="preserve">קונצרני לא סחיר צמוד מדד </v>
      </c>
      <c r="D1655" s="63">
        <f>'דוח 132'!H1655</f>
        <v>0</v>
      </c>
      <c r="E1655" s="63">
        <f>'דוח 132'!G1655</f>
        <v>0</v>
      </c>
      <c r="F1655" s="63">
        <f>'דוח 132'!F1655</f>
        <v>0</v>
      </c>
      <c r="G1655" s="63">
        <f>'דוח 132'!E1655</f>
        <v>0</v>
      </c>
      <c r="H1655" s="63">
        <f>'דוח 132'!D1655</f>
        <v>0</v>
      </c>
      <c r="I1655" s="63">
        <f>'דוח 132'!C1655</f>
        <v>0</v>
      </c>
      <c r="J1655" s="63">
        <f>'דוח 132'!B1655</f>
        <v>0</v>
      </c>
      <c r="K1655" s="63">
        <f>'דוח 132'!A1655</f>
        <v>0</v>
      </c>
    </row>
    <row r="1656" spans="1:11" x14ac:dyDescent="0.2">
      <c r="A1656" s="63">
        <f>'דוח 132'!K1656</f>
        <v>0</v>
      </c>
      <c r="B1656" s="63">
        <f>'דוח 132'!J1656</f>
        <v>0</v>
      </c>
      <c r="C1656" s="63">
        <f>'דוח 132'!I1656</f>
        <v>0</v>
      </c>
      <c r="D1656" s="63">
        <f>'דוח 132'!H1656</f>
        <v>0</v>
      </c>
      <c r="E1656" s="63">
        <f>'דוח 132'!G1656</f>
        <v>0</v>
      </c>
      <c r="F1656" s="63">
        <f>'דוח 132'!F1656</f>
        <v>0</v>
      </c>
      <c r="G1656" s="63">
        <f>'דוח 132'!E1656</f>
        <v>0</v>
      </c>
      <c r="H1656" s="63">
        <f>'דוח 132'!D1656</f>
        <v>0</v>
      </c>
      <c r="I1656" s="63">
        <f>'דוח 132'!C1656</f>
        <v>0</v>
      </c>
      <c r="J1656" s="63">
        <f>'דוח 132'!B1656</f>
        <v>0</v>
      </c>
      <c r="K1656" s="63">
        <f>'דוח 132'!A1656</f>
        <v>0</v>
      </c>
    </row>
    <row r="1657" spans="1:11" x14ac:dyDescent="0.2">
      <c r="A1657" s="63" t="str">
        <f>'דוח 132'!K1657</f>
        <v>קוד קבוצה</v>
      </c>
      <c r="B1657" s="63" t="str">
        <f>'דוח 132'!J1657</f>
        <v>קוד קופה</v>
      </c>
      <c r="C1657" s="63">
        <f>'דוח 132'!I1657</f>
        <v>0</v>
      </c>
      <c r="D1657" s="63" t="str">
        <f>'דוח 132'!H1657</f>
        <v xml:space="preserve">3335  פנסיה כללית מסלול כללי </v>
      </c>
      <c r="E1657" s="63">
        <f>'דוח 132'!G1657</f>
        <v>0</v>
      </c>
      <c r="F1657" s="63">
        <f>'דוח 132'!F1657</f>
        <v>0</v>
      </c>
      <c r="G1657" s="63">
        <f>'דוח 132'!E1657</f>
        <v>0</v>
      </c>
      <c r="H1657" s="63">
        <f>'דוח 132'!D1657</f>
        <v>0</v>
      </c>
      <c r="I1657" s="63">
        <f>'דוח 132'!C1657</f>
        <v>0</v>
      </c>
      <c r="J1657" s="63">
        <f>'דוח 132'!B1657</f>
        <v>0</v>
      </c>
      <c r="K1657" s="63">
        <f>'דוח 132'!A1657</f>
        <v>0</v>
      </c>
    </row>
    <row r="1658" spans="1:11" x14ac:dyDescent="0.2">
      <c r="A1658" s="63">
        <f>'דוח 132'!K1658</f>
        <v>0</v>
      </c>
      <c r="B1658" s="63">
        <f>'דוח 132'!J1658</f>
        <v>0</v>
      </c>
      <c r="C1658" s="63">
        <f>'דוח 132'!I1658</f>
        <v>0</v>
      </c>
      <c r="D1658" s="63">
        <f>'דוח 132'!H1658</f>
        <v>0</v>
      </c>
      <c r="E1658" s="63">
        <f>'דוח 132'!G1658</f>
        <v>0</v>
      </c>
      <c r="F1658" s="63" t="str">
        <f>'דוח 132'!F1658</f>
        <v>שווי קופה באשח  26,981.73</v>
      </c>
      <c r="G1658" s="63">
        <f>'דוח 132'!E1658</f>
        <v>0</v>
      </c>
      <c r="H1658" s="63">
        <f>'דוח 132'!D1658</f>
        <v>0</v>
      </c>
      <c r="I1658" s="63">
        <f>'דוח 132'!C1658</f>
        <v>0</v>
      </c>
      <c r="J1658" s="63">
        <f>'דוח 132'!B1658</f>
        <v>0</v>
      </c>
      <c r="K1658" s="63">
        <f>'דוח 132'!A1658</f>
        <v>0</v>
      </c>
    </row>
    <row r="1659" spans="1:11" x14ac:dyDescent="0.2">
      <c r="A1659" s="63">
        <f>'דוח 132'!K1659</f>
        <v>0</v>
      </c>
      <c r="B1659" s="63">
        <f>'דוח 132'!J1659</f>
        <v>0</v>
      </c>
      <c r="C1659" s="63" t="str">
        <f>'דוח 132'!I1659</f>
        <v>תאור קבוצה</v>
      </c>
      <c r="D1659" s="63" t="str">
        <f>'דוח 132'!H1659</f>
        <v>מח"מ</v>
      </c>
      <c r="E1659" s="63" t="str">
        <f>'דוח 132'!G1659</f>
        <v>חשיפה</v>
      </c>
      <c r="F1659" s="63" t="str">
        <f>'דוח 132'!F1659</f>
        <v>חשיפה</v>
      </c>
      <c r="G1659" s="63">
        <f>'דוח 132'!E1659</f>
        <v>0</v>
      </c>
      <c r="H1659" s="63" t="str">
        <f>'דוח 132'!D1659</f>
        <v>חשיפה</v>
      </c>
      <c r="I1659" s="63">
        <f>'דוח 132'!C1659</f>
        <v>0</v>
      </c>
      <c r="J1659" s="63" t="str">
        <f>'דוח 132'!B1659</f>
        <v>מח"מ</v>
      </c>
      <c r="K1659" s="63">
        <f>'דוח 132'!A1659</f>
        <v>0</v>
      </c>
    </row>
    <row r="1660" spans="1:11" x14ac:dyDescent="0.2">
      <c r="A1660" s="63">
        <f>'דוח 132'!K1660</f>
        <v>0</v>
      </c>
      <c r="B1660" s="63">
        <f>'דוח 132'!J1660</f>
        <v>0</v>
      </c>
      <c r="C1660" s="63">
        <f>'דוח 132'!I1660</f>
        <v>0</v>
      </c>
      <c r="D1660" s="63">
        <f>'דוח 132'!H1660</f>
        <v>0</v>
      </c>
      <c r="E1660" s="63" t="str">
        <f>'דוח 132'!G1660</f>
        <v>30/12/18</v>
      </c>
      <c r="F1660" s="63" t="str">
        <f>'דוח 132'!F1660</f>
        <v>31/12/18</v>
      </c>
      <c r="G1660" s="63" t="str">
        <f>'דוח 132'!E1660</f>
        <v>מינ'</v>
      </c>
      <c r="H1660" s="63" t="str">
        <f>'דוח 132'!D1660</f>
        <v>מקס'</v>
      </c>
      <c r="I1660" s="63" t="str">
        <f>'דוח 132'!C1660</f>
        <v>מינ'</v>
      </c>
      <c r="J1660" s="63" t="str">
        <f>'דוח 132'!B1660</f>
        <v>מקס'</v>
      </c>
      <c r="K1660" s="63">
        <f>'דוח 132'!A1660</f>
        <v>0</v>
      </c>
    </row>
    <row r="1661" spans="1:11" x14ac:dyDescent="0.2">
      <c r="A1661" s="63">
        <f>'דוח 132'!K1661</f>
        <v>13591</v>
      </c>
      <c r="B1661" s="63">
        <f>'דוח 132'!J1661</f>
        <v>3335</v>
      </c>
      <c r="C1661" s="63" t="str">
        <f>'דוח 132'!I1661</f>
        <v xml:space="preserve">צמוד מדד (כולל מיועדות) </v>
      </c>
      <c r="D1661" s="63">
        <f>'דוח 132'!H1661</f>
        <v>4.4337533872074593</v>
      </c>
      <c r="E1661" s="63">
        <f>'דוח 132'!G1661</f>
        <v>23.929537576782899</v>
      </c>
      <c r="F1661" s="63">
        <f>'דוח 132'!F1661</f>
        <v>23.784375789374398</v>
      </c>
      <c r="G1661" s="63">
        <f>'דוח 132'!E1661</f>
        <v>21.8</v>
      </c>
      <c r="H1661" s="63">
        <f>'דוח 132'!D1661</f>
        <v>28.6</v>
      </c>
      <c r="I1661" s="63">
        <f>'דוח 132'!C1661</f>
        <v>0</v>
      </c>
      <c r="J1661" s="63">
        <f>'דוח 132'!B1661</f>
        <v>0</v>
      </c>
      <c r="K1661" s="63">
        <f>'דוח 132'!A1661</f>
        <v>0</v>
      </c>
    </row>
    <row r="1662" spans="1:11" x14ac:dyDescent="0.2">
      <c r="A1662" s="63">
        <f>'דוח 132'!K1662</f>
        <v>19967</v>
      </c>
      <c r="B1662" s="63">
        <f>'דוח 132'!J1662</f>
        <v>3335</v>
      </c>
      <c r="C1662" s="63" t="str">
        <f>'דוח 132'!I1662</f>
        <v>צמוד מדד ללא מיועדות</v>
      </c>
      <c r="D1662" s="63">
        <f>'דוח 132'!H1662</f>
        <v>4.4337533872074593</v>
      </c>
      <c r="E1662" s="63">
        <f>'דוח 132'!G1662</f>
        <v>23.929537576782899</v>
      </c>
      <c r="F1662" s="63">
        <f>'דוח 132'!F1662</f>
        <v>23.784375789374398</v>
      </c>
      <c r="G1662" s="63">
        <f>'דוח 132'!E1662</f>
        <v>0</v>
      </c>
      <c r="H1662" s="63">
        <f>'דוח 132'!D1662</f>
        <v>0</v>
      </c>
      <c r="I1662" s="63">
        <f>'דוח 132'!C1662</f>
        <v>4.5</v>
      </c>
      <c r="J1662" s="63">
        <f>'דוח 132'!B1662</f>
        <v>6</v>
      </c>
      <c r="K1662" s="63">
        <f>'דוח 132'!A1662</f>
        <v>0</v>
      </c>
    </row>
    <row r="1663" spans="1:11" x14ac:dyDescent="0.2">
      <c r="A1663" s="63">
        <f>'דוח 132'!K1663</f>
        <v>15744</v>
      </c>
      <c r="B1663" s="63">
        <f>'דוח 132'!J1663</f>
        <v>3335</v>
      </c>
      <c r="C1663" s="63" t="str">
        <f>'דוח 132'!I1663</f>
        <v xml:space="preserve">סה"כ ממשלתי צמוד מדד כולל מיועדות </v>
      </c>
      <c r="D1663" s="63">
        <f>'דוח 132'!H1663</f>
        <v>10.341096144207199</v>
      </c>
      <c r="E1663" s="63">
        <f>'דוח 132'!G1663</f>
        <v>2.5064060964897301</v>
      </c>
      <c r="F1663" s="63">
        <f>'דוח 132'!F1663</f>
        <v>2.49202869689059</v>
      </c>
      <c r="G1663" s="63">
        <f>'דוח 132'!E1663</f>
        <v>0</v>
      </c>
      <c r="H1663" s="63">
        <f>'דוח 132'!D1663</f>
        <v>0</v>
      </c>
      <c r="I1663" s="63">
        <f>'דוח 132'!C1663</f>
        <v>0</v>
      </c>
      <c r="J1663" s="63">
        <f>'דוח 132'!B1663</f>
        <v>0</v>
      </c>
      <c r="K1663" s="63">
        <f>'דוח 132'!A1663</f>
        <v>0</v>
      </c>
    </row>
    <row r="1664" spans="1:11" x14ac:dyDescent="0.2">
      <c r="A1664" s="63">
        <f>'דוח 132'!K1664</f>
        <v>13462</v>
      </c>
      <c r="B1664" s="63">
        <f>'דוח 132'!J1664</f>
        <v>3335</v>
      </c>
      <c r="C1664" s="63" t="str">
        <f>'דוח 132'!I1664</f>
        <v xml:space="preserve">קונצרני סחיר צמוד מדד </v>
      </c>
      <c r="D1664" s="63">
        <f>'דוח 132'!H1664</f>
        <v>3.7359859815402703</v>
      </c>
      <c r="E1664" s="63">
        <f>'דוח 132'!G1664</f>
        <v>21.265607757244798</v>
      </c>
      <c r="F1664" s="63">
        <f>'דוח 132'!F1664</f>
        <v>21.135129598816398</v>
      </c>
      <c r="G1664" s="63">
        <f>'דוח 132'!E1664</f>
        <v>0</v>
      </c>
      <c r="H1664" s="63">
        <f>'דוח 132'!D1664</f>
        <v>0</v>
      </c>
      <c r="I1664" s="63">
        <f>'דוח 132'!C1664</f>
        <v>0</v>
      </c>
      <c r="J1664" s="63">
        <f>'דוח 132'!B1664</f>
        <v>0</v>
      </c>
      <c r="K1664" s="63">
        <f>'דוח 132'!A1664</f>
        <v>0</v>
      </c>
    </row>
    <row r="1665" spans="1:11" x14ac:dyDescent="0.2">
      <c r="A1665" s="63">
        <f>'דוח 132'!K1665</f>
        <v>15544</v>
      </c>
      <c r="B1665" s="63">
        <f>'דוח 132'!J1665</f>
        <v>3335</v>
      </c>
      <c r="C1665" s="63" t="str">
        <f>'דוח 132'!I1665</f>
        <v>הלוואה צמוד מדד</v>
      </c>
      <c r="D1665" s="63">
        <f>'דוח 132'!H1665</f>
        <v>0</v>
      </c>
      <c r="E1665" s="63">
        <f>'דוח 132'!G1665</f>
        <v>0</v>
      </c>
      <c r="F1665" s="63">
        <f>'דוח 132'!F1665</f>
        <v>0</v>
      </c>
      <c r="G1665" s="63">
        <f>'דוח 132'!E1665</f>
        <v>0</v>
      </c>
      <c r="H1665" s="63">
        <f>'דוח 132'!D1665</f>
        <v>0</v>
      </c>
      <c r="I1665" s="63">
        <f>'דוח 132'!C1665</f>
        <v>0</v>
      </c>
      <c r="J1665" s="63">
        <f>'דוח 132'!B1665</f>
        <v>0</v>
      </c>
      <c r="K1665" s="63">
        <f>'דוח 132'!A1665</f>
        <v>0</v>
      </c>
    </row>
    <row r="1666" spans="1:11" x14ac:dyDescent="0.2">
      <c r="A1666" s="63">
        <f>'דוח 132'!K1666</f>
        <v>12978</v>
      </c>
      <c r="B1666" s="63">
        <f>'דוח 132'!J1666</f>
        <v>3335</v>
      </c>
      <c r="C1666" s="63" t="str">
        <f>'דוח 132'!I1666</f>
        <v xml:space="preserve">פקדונות לא סחירים </v>
      </c>
      <c r="D1666" s="63">
        <f>'דוח 132'!H1666</f>
        <v>4.6000000000000005</v>
      </c>
      <c r="E1666" s="63">
        <f>'דוח 132'!G1666</f>
        <v>0.15752372304842802</v>
      </c>
      <c r="F1666" s="63">
        <f>'דוח 132'!F1666</f>
        <v>0.15721749366746102</v>
      </c>
      <c r="G1666" s="63">
        <f>'דוח 132'!E1666</f>
        <v>0</v>
      </c>
      <c r="H1666" s="63">
        <f>'דוח 132'!D1666</f>
        <v>0</v>
      </c>
      <c r="I1666" s="63">
        <f>'דוח 132'!C1666</f>
        <v>0</v>
      </c>
      <c r="J1666" s="63">
        <f>'דוח 132'!B1666</f>
        <v>0</v>
      </c>
      <c r="K1666" s="63">
        <f>'דוח 132'!A1666</f>
        <v>0</v>
      </c>
    </row>
    <row r="1667" spans="1:11" x14ac:dyDescent="0.2">
      <c r="A1667" s="63">
        <f>'דוח 132'!K1667</f>
        <v>17726</v>
      </c>
      <c r="B1667" s="63">
        <f>'דוח 132'!J1667</f>
        <v>3335</v>
      </c>
      <c r="C1667" s="63" t="str">
        <f>'דוח 132'!I1667</f>
        <v>לא צמוד כולל נזילות</v>
      </c>
      <c r="D1667" s="63">
        <f>'דוח 132'!H1667</f>
        <v>2.9694120043666001</v>
      </c>
      <c r="E1667" s="63">
        <f>'דוח 132'!G1667</f>
        <v>25.703157324506297</v>
      </c>
      <c r="F1667" s="63">
        <f>'דוח 132'!F1667</f>
        <v>25.944185909957596</v>
      </c>
      <c r="G1667" s="63">
        <f>'דוח 132'!E1667</f>
        <v>27.5</v>
      </c>
      <c r="H1667" s="63">
        <f>'דוח 132'!D1667</f>
        <v>34.200000000000003</v>
      </c>
      <c r="I1667" s="63">
        <f>'דוח 132'!C1667</f>
        <v>2</v>
      </c>
      <c r="J1667" s="63">
        <f>'דוח 132'!B1667</f>
        <v>3.5</v>
      </c>
      <c r="K1667" s="63">
        <f>'דוח 132'!A1667</f>
        <v>0</v>
      </c>
    </row>
    <row r="1668" spans="1:11" x14ac:dyDescent="0.2">
      <c r="A1668" s="63">
        <f>'דוח 132'!K1668</f>
        <v>17727</v>
      </c>
      <c r="B1668" s="63">
        <f>'דוח 132'!J1668</f>
        <v>3335</v>
      </c>
      <c r="C1668" s="63" t="str">
        <f>'דוח 132'!I1668</f>
        <v>עו"ש ש"ח</v>
      </c>
      <c r="D1668" s="63">
        <f>'דוח 132'!H1668</f>
        <v>0</v>
      </c>
      <c r="E1668" s="63">
        <f>'דוח 132'!G1668</f>
        <v>6.1784296382950794</v>
      </c>
      <c r="F1668" s="63">
        <f>'דוח 132'!F1668</f>
        <v>6.5568548998708298</v>
      </c>
      <c r="G1668" s="63">
        <f>'דוח 132'!E1668</f>
        <v>0</v>
      </c>
      <c r="H1668" s="63">
        <f>'דוח 132'!D1668</f>
        <v>0</v>
      </c>
      <c r="I1668" s="63">
        <f>'דוח 132'!C1668</f>
        <v>0</v>
      </c>
      <c r="J1668" s="63">
        <f>'דוח 132'!B1668</f>
        <v>0</v>
      </c>
      <c r="K1668" s="63">
        <f>'דוח 132'!A1668</f>
        <v>0</v>
      </c>
    </row>
    <row r="1669" spans="1:11" x14ac:dyDescent="0.2">
      <c r="A1669" s="63">
        <f>'דוח 132'!K1669</f>
        <v>13592</v>
      </c>
      <c r="B1669" s="63">
        <f>'דוח 132'!J1669</f>
        <v>3335</v>
      </c>
      <c r="C1669" s="63" t="str">
        <f>'דוח 132'!I1669</f>
        <v xml:space="preserve">לא צמוד - לא כולל נזילות </v>
      </c>
      <c r="D1669" s="63">
        <f>'דוח 132'!H1669</f>
        <v>3.97367626541608</v>
      </c>
      <c r="E1669" s="63">
        <f>'דוח 132'!G1669</f>
        <v>19.524727686211197</v>
      </c>
      <c r="F1669" s="63">
        <f>'דוח 132'!F1669</f>
        <v>19.387331010086697</v>
      </c>
      <c r="G1669" s="63">
        <f>'דוח 132'!E1669</f>
        <v>0</v>
      </c>
      <c r="H1669" s="63">
        <f>'דוח 132'!D1669</f>
        <v>0</v>
      </c>
      <c r="I1669" s="63">
        <f>'דוח 132'!C1669</f>
        <v>0</v>
      </c>
      <c r="J1669" s="63">
        <f>'דוח 132'!B1669</f>
        <v>0</v>
      </c>
      <c r="K1669" s="63">
        <f>'דוח 132'!A1669</f>
        <v>0</v>
      </c>
    </row>
    <row r="1670" spans="1:11" x14ac:dyDescent="0.2">
      <c r="A1670" s="63">
        <f>'דוח 132'!K1670</f>
        <v>11566</v>
      </c>
      <c r="B1670" s="63">
        <f>'דוח 132'!J1670</f>
        <v>3335</v>
      </c>
      <c r="C1670" s="63" t="str">
        <f>'דוח 132'!I1670</f>
        <v>מק"מ</v>
      </c>
      <c r="D1670" s="63">
        <f>'דוח 132'!H1670</f>
        <v>0.57372221495422093</v>
      </c>
      <c r="E1670" s="63">
        <f>'דוח 132'!G1670</f>
        <v>4.3952210719566995</v>
      </c>
      <c r="F1670" s="63">
        <f>'דוח 132'!F1670</f>
        <v>4.3721302539952491</v>
      </c>
      <c r="G1670" s="63">
        <f>'דוח 132'!E1670</f>
        <v>0</v>
      </c>
      <c r="H1670" s="63">
        <f>'דוח 132'!D1670</f>
        <v>0</v>
      </c>
      <c r="I1670" s="63">
        <f>'דוח 132'!C1670</f>
        <v>0</v>
      </c>
      <c r="J1670" s="63">
        <f>'דוח 132'!B1670</f>
        <v>0</v>
      </c>
      <c r="K1670" s="63">
        <f>'דוח 132'!A1670</f>
        <v>0</v>
      </c>
    </row>
    <row r="1671" spans="1:11" x14ac:dyDescent="0.2">
      <c r="A1671" s="63">
        <f>'דוח 132'!K1671</f>
        <v>13419</v>
      </c>
      <c r="B1671" s="63">
        <f>'דוח 132'!J1671</f>
        <v>3335</v>
      </c>
      <c r="C1671" s="63" t="str">
        <f>'דוח 132'!I1671</f>
        <v>ממשלתי  לא צמוד (שחר)</v>
      </c>
      <c r="D1671" s="63">
        <f>'דוח 132'!H1671</f>
        <v>5.4735535016364096</v>
      </c>
      <c r="E1671" s="63">
        <f>'דוח 132'!G1671</f>
        <v>9.7943399147837287</v>
      </c>
      <c r="F1671" s="63">
        <f>'דוח 132'!F1671</f>
        <v>9.7340703453227189</v>
      </c>
      <c r="G1671" s="63">
        <f>'דוח 132'!E1671</f>
        <v>0</v>
      </c>
      <c r="H1671" s="63">
        <f>'דוח 132'!D1671</f>
        <v>0</v>
      </c>
      <c r="I1671" s="63">
        <f>'דוח 132'!C1671</f>
        <v>0</v>
      </c>
      <c r="J1671" s="63">
        <f>'דוח 132'!B1671</f>
        <v>0</v>
      </c>
      <c r="K1671" s="63">
        <f>'דוח 132'!A1671</f>
        <v>0</v>
      </c>
    </row>
    <row r="1672" spans="1:11" x14ac:dyDescent="0.2">
      <c r="A1672" s="63">
        <f>'דוח 132'!K1672</f>
        <v>11568</v>
      </c>
      <c r="B1672" s="63">
        <f>'דוח 132'!J1672</f>
        <v>3335</v>
      </c>
      <c r="C1672" s="63" t="str">
        <f>'דוח 132'!I1672</f>
        <v>אג"ח ממשלתי לא צמוד ריבית משתנה-"גילון"</v>
      </c>
      <c r="D1672" s="63">
        <f>'דוח 132'!H1672</f>
        <v>0</v>
      </c>
      <c r="E1672" s="63">
        <f>'דוח 132'!G1672</f>
        <v>0</v>
      </c>
      <c r="F1672" s="63">
        <f>'דוח 132'!F1672</f>
        <v>0</v>
      </c>
      <c r="G1672" s="63">
        <f>'דוח 132'!E1672</f>
        <v>0</v>
      </c>
      <c r="H1672" s="63">
        <f>'דוח 132'!D1672</f>
        <v>0</v>
      </c>
      <c r="I1672" s="63">
        <f>'דוח 132'!C1672</f>
        <v>0</v>
      </c>
      <c r="J1672" s="63">
        <f>'דוח 132'!B1672</f>
        <v>0</v>
      </c>
      <c r="K1672" s="63">
        <f>'דוח 132'!A1672</f>
        <v>0</v>
      </c>
    </row>
    <row r="1673" spans="1:11" x14ac:dyDescent="0.2">
      <c r="A1673" s="63">
        <f>'דוח 132'!K1673</f>
        <v>12479</v>
      </c>
      <c r="B1673" s="63">
        <f>'דוח 132'!J1673</f>
        <v>3335</v>
      </c>
      <c r="C1673" s="63" t="str">
        <f>'דוח 132'!I1673</f>
        <v>קונצרני ריבית קבועה</v>
      </c>
      <c r="D1673" s="63">
        <f>'דוח 132'!H1673</f>
        <v>4.0241086790358702</v>
      </c>
      <c r="E1673" s="63">
        <f>'דוח 132'!G1673</f>
        <v>5.2012317296203197</v>
      </c>
      <c r="F1673" s="63">
        <f>'דוח 132'!F1673</f>
        <v>5.1476768119579797</v>
      </c>
      <c r="G1673" s="63">
        <f>'דוח 132'!E1673</f>
        <v>0</v>
      </c>
      <c r="H1673" s="63">
        <f>'דוח 132'!D1673</f>
        <v>0</v>
      </c>
      <c r="I1673" s="63">
        <f>'דוח 132'!C1673</f>
        <v>0</v>
      </c>
      <c r="J1673" s="63">
        <f>'דוח 132'!B1673</f>
        <v>0</v>
      </c>
      <c r="K1673" s="63">
        <f>'דוח 132'!A1673</f>
        <v>0</v>
      </c>
    </row>
    <row r="1674" spans="1:11" x14ac:dyDescent="0.2">
      <c r="A1674" s="63">
        <f>'דוח 132'!K1674</f>
        <v>12480</v>
      </c>
      <c r="B1674" s="63">
        <f>'דוח 132'!J1674</f>
        <v>3335</v>
      </c>
      <c r="C1674" s="63" t="str">
        <f>'דוח 132'!I1674</f>
        <v>קונצרני ריבית משתנה</v>
      </c>
      <c r="D1674" s="63">
        <f>'דוח 132'!H1674</f>
        <v>4.9908014730655994</v>
      </c>
      <c r="E1674" s="63">
        <f>'דוח 132'!G1674</f>
        <v>0.107696557950188</v>
      </c>
      <c r="F1674" s="63">
        <f>'דוח 132'!F1674</f>
        <v>0.107362128980623</v>
      </c>
      <c r="G1674" s="63">
        <f>'דוח 132'!E1674</f>
        <v>0</v>
      </c>
      <c r="H1674" s="63">
        <f>'דוח 132'!D1674</f>
        <v>0</v>
      </c>
      <c r="I1674" s="63">
        <f>'דוח 132'!C1674</f>
        <v>0</v>
      </c>
      <c r="J1674" s="63">
        <f>'דוח 132'!B1674</f>
        <v>0</v>
      </c>
      <c r="K1674" s="63">
        <f>'דוח 132'!A1674</f>
        <v>0</v>
      </c>
    </row>
    <row r="1675" spans="1:11" x14ac:dyDescent="0.2">
      <c r="A1675" s="63">
        <f>'דוח 132'!K1675</f>
        <v>11578</v>
      </c>
      <c r="B1675" s="63">
        <f>'דוח 132'!J1675</f>
        <v>3335</v>
      </c>
      <c r="C1675" s="63" t="str">
        <f>'דוח 132'!I1675</f>
        <v>אג"ח לא צמוד לא סחיר (ללא עמיתים)</v>
      </c>
      <c r="D1675" s="63">
        <f>'דוח 132'!H1675</f>
        <v>0</v>
      </c>
      <c r="E1675" s="63">
        <f>'דוח 132'!G1675</f>
        <v>0</v>
      </c>
      <c r="F1675" s="63">
        <f>'דוח 132'!F1675</f>
        <v>0</v>
      </c>
      <c r="G1675" s="63">
        <f>'דוח 132'!E1675</f>
        <v>0</v>
      </c>
      <c r="H1675" s="63">
        <f>'דוח 132'!D1675</f>
        <v>0</v>
      </c>
      <c r="I1675" s="63">
        <f>'דוח 132'!C1675</f>
        <v>0</v>
      </c>
      <c r="J1675" s="63">
        <f>'דוח 132'!B1675</f>
        <v>0</v>
      </c>
      <c r="K1675" s="63">
        <f>'דוח 132'!A1675</f>
        <v>0</v>
      </c>
    </row>
    <row r="1676" spans="1:11" x14ac:dyDescent="0.2">
      <c r="A1676" s="63">
        <f>'דוח 132'!K1676</f>
        <v>12497</v>
      </c>
      <c r="B1676" s="63">
        <f>'דוח 132'!J1676</f>
        <v>3335</v>
      </c>
      <c r="C1676" s="63" t="str">
        <f>'דוח 132'!I1676</f>
        <v>קונצרני לא סחיר ריבית משתנה (נע"מים)</v>
      </c>
      <c r="D1676" s="63">
        <f>'דוח 132'!H1676</f>
        <v>0</v>
      </c>
      <c r="E1676" s="63">
        <f>'דוח 132'!G1676</f>
        <v>0</v>
      </c>
      <c r="F1676" s="63">
        <f>'דוח 132'!F1676</f>
        <v>0</v>
      </c>
      <c r="G1676" s="63">
        <f>'דוח 132'!E1676</f>
        <v>0</v>
      </c>
      <c r="H1676" s="63">
        <f>'דוח 132'!D1676</f>
        <v>5</v>
      </c>
      <c r="I1676" s="63">
        <f>'דוח 132'!C1676</f>
        <v>0</v>
      </c>
      <c r="J1676" s="63">
        <f>'דוח 132'!B1676</f>
        <v>0</v>
      </c>
      <c r="K1676" s="63">
        <f>'דוח 132'!A1676</f>
        <v>0</v>
      </c>
    </row>
    <row r="1677" spans="1:11" x14ac:dyDescent="0.2">
      <c r="A1677" s="63">
        <f>'דוח 132'!K1677</f>
        <v>15546</v>
      </c>
      <c r="B1677" s="63">
        <f>'דוח 132'!J1677</f>
        <v>3335</v>
      </c>
      <c r="C1677" s="63" t="str">
        <f>'דוח 132'!I1677</f>
        <v>הלוואה לא צמוד</v>
      </c>
      <c r="D1677" s="63">
        <f>'דוח 132'!H1677</f>
        <v>0</v>
      </c>
      <c r="E1677" s="63">
        <f>'דוח 132'!G1677</f>
        <v>0</v>
      </c>
      <c r="F1677" s="63">
        <f>'דוח 132'!F1677</f>
        <v>0</v>
      </c>
      <c r="G1677" s="63">
        <f>'דוח 132'!E1677</f>
        <v>0</v>
      </c>
      <c r="H1677" s="63">
        <f>'דוח 132'!D1677</f>
        <v>0</v>
      </c>
      <c r="I1677" s="63">
        <f>'דוח 132'!C1677</f>
        <v>0</v>
      </c>
      <c r="J1677" s="63">
        <f>'דוח 132'!B1677</f>
        <v>0</v>
      </c>
      <c r="K1677" s="63">
        <f>'דוח 132'!A1677</f>
        <v>0</v>
      </c>
    </row>
    <row r="1678" spans="1:11" x14ac:dyDescent="0.2">
      <c r="A1678" s="63">
        <f>'דוח 132'!K1678</f>
        <v>12481</v>
      </c>
      <c r="B1678" s="63">
        <f>'דוח 132'!J1678</f>
        <v>3335</v>
      </c>
      <c r="C1678" s="63" t="str">
        <f>'דוח 132'!I1678</f>
        <v>הלוואות לעמיתים.</v>
      </c>
      <c r="D1678" s="63">
        <f>'דוח 132'!H1678</f>
        <v>0</v>
      </c>
      <c r="E1678" s="63">
        <f>'דוח 132'!G1678</f>
        <v>2.62384119002739E-2</v>
      </c>
      <c r="F1678" s="63">
        <f>'דוח 132'!F1678</f>
        <v>2.6091469830136001E-2</v>
      </c>
      <c r="G1678" s="63">
        <f>'דוח 132'!E1678</f>
        <v>0</v>
      </c>
      <c r="H1678" s="63">
        <f>'דוח 132'!D1678</f>
        <v>3</v>
      </c>
      <c r="I1678" s="63">
        <f>'דוח 132'!C1678</f>
        <v>0</v>
      </c>
      <c r="J1678" s="63">
        <f>'דוח 132'!B1678</f>
        <v>0</v>
      </c>
      <c r="K1678" s="63">
        <f>'דוח 132'!A1678</f>
        <v>0</v>
      </c>
    </row>
    <row r="1679" spans="1:11" x14ac:dyDescent="0.2">
      <c r="A1679" s="63">
        <f>'דוח 132'!K1679</f>
        <v>13594</v>
      </c>
      <c r="B1679" s="63">
        <f>'דוח 132'!J1679</f>
        <v>3335</v>
      </c>
      <c r="C1679" s="63" t="str">
        <f>'דוח 132'!I1679</f>
        <v>מט"ח וצמוד מט"ח</v>
      </c>
      <c r="D1679" s="63">
        <f>'דוח 132'!H1679</f>
        <v>2.9015262868121199</v>
      </c>
      <c r="E1679" s="63">
        <f>'דוח 132'!G1679</f>
        <v>10.540341423283</v>
      </c>
      <c r="F1679" s="63">
        <f>'דוח 132'!F1679</f>
        <v>10.433700867386399</v>
      </c>
      <c r="G1679" s="63">
        <f>'דוח 132'!E1679</f>
        <v>0</v>
      </c>
      <c r="H1679" s="63">
        <f>'דוח 132'!D1679</f>
        <v>0</v>
      </c>
      <c r="I1679" s="63">
        <f>'דוח 132'!C1679</f>
        <v>0</v>
      </c>
      <c r="J1679" s="63">
        <f>'דוח 132'!B1679</f>
        <v>0</v>
      </c>
      <c r="K1679" s="63">
        <f>'דוח 132'!A1679</f>
        <v>0</v>
      </c>
    </row>
    <row r="1680" spans="1:11" x14ac:dyDescent="0.2">
      <c r="A1680" s="63">
        <f>'דוח 132'!K1680</f>
        <v>15609</v>
      </c>
      <c r="B1680" s="63">
        <f>'דוח 132'!J1680</f>
        <v>3335</v>
      </c>
      <c r="C1680" s="63" t="str">
        <f>'דוח 132'!I1680</f>
        <v>אג"ח ממשלתי צמוד מט"ח סחיר (1022)</v>
      </c>
      <c r="D1680" s="63">
        <f>'דוח 132'!H1680</f>
        <v>0.31459403014521803</v>
      </c>
      <c r="E1680" s="63">
        <f>'דוח 132'!G1680</f>
        <v>1.3131676401175101</v>
      </c>
      <c r="F1680" s="63">
        <f>'דוח 132'!F1680</f>
        <v>1.29954857283426</v>
      </c>
      <c r="G1680" s="63">
        <f>'דוח 132'!E1680</f>
        <v>0</v>
      </c>
      <c r="H1680" s="63">
        <f>'דוח 132'!D1680</f>
        <v>0</v>
      </c>
      <c r="I1680" s="63">
        <f>'דוח 132'!C1680</f>
        <v>0</v>
      </c>
      <c r="J1680" s="63">
        <f>'דוח 132'!B1680</f>
        <v>0</v>
      </c>
      <c r="K1680" s="63">
        <f>'דוח 132'!A1680</f>
        <v>0</v>
      </c>
    </row>
    <row r="1681" spans="1:11" x14ac:dyDescent="0.2">
      <c r="A1681" s="63">
        <f>'דוח 132'!K1681</f>
        <v>11524</v>
      </c>
      <c r="B1681" s="63">
        <f>'דוח 132'!J1681</f>
        <v>3335</v>
      </c>
      <c r="C1681" s="63" t="str">
        <f>'דוח 132'!I1681</f>
        <v xml:space="preserve"> אג"ח קונצרני בחו"ל </v>
      </c>
      <c r="D1681" s="63">
        <f>'דוח 132'!H1681</f>
        <v>3.3489099101594499</v>
      </c>
      <c r="E1681" s="63">
        <f>'דוח 132'!G1681</f>
        <v>8.672169090034151</v>
      </c>
      <c r="F1681" s="63">
        <f>'דוח 132'!F1681</f>
        <v>8.5806485763610105</v>
      </c>
      <c r="G1681" s="63">
        <f>'דוח 132'!E1681</f>
        <v>0</v>
      </c>
      <c r="H1681" s="63">
        <f>'דוח 132'!D1681</f>
        <v>0</v>
      </c>
      <c r="I1681" s="63">
        <f>'דוח 132'!C1681</f>
        <v>0</v>
      </c>
      <c r="J1681" s="63">
        <f>'דוח 132'!B1681</f>
        <v>0</v>
      </c>
      <c r="K1681" s="63">
        <f>'דוח 132'!A1681</f>
        <v>0</v>
      </c>
    </row>
    <row r="1682" spans="1:11" x14ac:dyDescent="0.2">
      <c r="A1682" s="63">
        <f>'דוח 132'!K1682</f>
        <v>15745</v>
      </c>
      <c r="B1682" s="63">
        <f>'דוח 132'!J1682</f>
        <v>3335</v>
      </c>
      <c r="C1682" s="63" t="str">
        <f>'דוח 132'!I1682</f>
        <v>סה"כ קונצרני צמוד מט"ח</v>
      </c>
      <c r="D1682" s="63">
        <f>'דוח 132'!H1682</f>
        <v>4.2621104970798793</v>
      </c>
      <c r="E1682" s="63">
        <f>'דוח 132'!G1682</f>
        <v>0.26411803311612503</v>
      </c>
      <c r="F1682" s="63">
        <f>'דוח 132'!F1682</f>
        <v>0.26489413175964999</v>
      </c>
      <c r="G1682" s="63">
        <f>'דוח 132'!E1682</f>
        <v>0</v>
      </c>
      <c r="H1682" s="63">
        <f>'דוח 132'!D1682</f>
        <v>0</v>
      </c>
      <c r="I1682" s="63">
        <f>'דוח 132'!C1682</f>
        <v>0</v>
      </c>
      <c r="J1682" s="63">
        <f>'דוח 132'!B1682</f>
        <v>0</v>
      </c>
      <c r="K1682" s="63">
        <f>'דוח 132'!A1682</f>
        <v>0</v>
      </c>
    </row>
    <row r="1683" spans="1:11" x14ac:dyDescent="0.2">
      <c r="A1683" s="63">
        <f>'דוח 132'!K1683</f>
        <v>15545</v>
      </c>
      <c r="B1683" s="63">
        <f>'דוח 132'!J1683</f>
        <v>3335</v>
      </c>
      <c r="C1683" s="63" t="str">
        <f>'דוח 132'!I1683</f>
        <v>הלוואה צמוד מט"ח</v>
      </c>
      <c r="D1683" s="63">
        <f>'דוח 132'!H1683</f>
        <v>0</v>
      </c>
      <c r="E1683" s="63">
        <f>'דוח 132'!G1683</f>
        <v>0</v>
      </c>
      <c r="F1683" s="63">
        <f>'דוח 132'!F1683</f>
        <v>0</v>
      </c>
      <c r="G1683" s="63">
        <f>'דוח 132'!E1683</f>
        <v>0</v>
      </c>
      <c r="H1683" s="63">
        <f>'דוח 132'!D1683</f>
        <v>0</v>
      </c>
      <c r="I1683" s="63">
        <f>'דוח 132'!C1683</f>
        <v>0</v>
      </c>
      <c r="J1683" s="63">
        <f>'דוח 132'!B1683</f>
        <v>0</v>
      </c>
      <c r="K1683" s="63">
        <f>'דוח 132'!A1683</f>
        <v>0</v>
      </c>
    </row>
    <row r="1684" spans="1:11" x14ac:dyDescent="0.2">
      <c r="A1684" s="63">
        <f>'דוח 132'!K1684</f>
        <v>13595</v>
      </c>
      <c r="B1684" s="63">
        <f>'דוח 132'!J1684</f>
        <v>3335</v>
      </c>
      <c r="C1684" s="63" t="str">
        <f>'דוח 132'!I1684</f>
        <v>סה"כ מניות והמירים</v>
      </c>
      <c r="D1684" s="63">
        <f>'דוח 132'!H1684</f>
        <v>0</v>
      </c>
      <c r="E1684" s="63">
        <f>'דוח 132'!G1684</f>
        <v>39.826963675427798</v>
      </c>
      <c r="F1684" s="63">
        <f>'דוח 132'!F1684</f>
        <v>39.837737433281596</v>
      </c>
      <c r="G1684" s="63">
        <f>'דוח 132'!E1684</f>
        <v>0</v>
      </c>
      <c r="H1684" s="63">
        <f>'דוח 132'!D1684</f>
        <v>0</v>
      </c>
      <c r="I1684" s="63">
        <f>'דוח 132'!C1684</f>
        <v>0</v>
      </c>
      <c r="J1684" s="63">
        <f>'דוח 132'!B1684</f>
        <v>0</v>
      </c>
      <c r="K1684" s="63">
        <f>'דוח 132'!A1684</f>
        <v>0</v>
      </c>
    </row>
    <row r="1685" spans="1:11" x14ac:dyDescent="0.2">
      <c r="A1685" s="63">
        <f>'דוח 132'!K1685</f>
        <v>15610</v>
      </c>
      <c r="B1685" s="63">
        <f>'דוח 132'!J1685</f>
        <v>3335</v>
      </c>
      <c r="C1685" s="63" t="str">
        <f>'דוח 132'!I1685</f>
        <v>נגזרים מתוך מניות והמירים</v>
      </c>
      <c r="D1685" s="63">
        <f>'דוח 132'!H1685</f>
        <v>0</v>
      </c>
      <c r="E1685" s="63">
        <f>'דוח 132'!G1685</f>
        <v>0</v>
      </c>
      <c r="F1685" s="63">
        <f>'דוח 132'!F1685</f>
        <v>0</v>
      </c>
      <c r="G1685" s="63">
        <f>'דוח 132'!E1685</f>
        <v>0</v>
      </c>
      <c r="H1685" s="63">
        <f>'דוח 132'!D1685</f>
        <v>0</v>
      </c>
      <c r="I1685" s="63">
        <f>'דוח 132'!C1685</f>
        <v>0</v>
      </c>
      <c r="J1685" s="63">
        <f>'דוח 132'!B1685</f>
        <v>0</v>
      </c>
      <c r="K1685" s="63">
        <f>'דוח 132'!A1685</f>
        <v>0</v>
      </c>
    </row>
    <row r="1686" spans="1:11" x14ac:dyDescent="0.2">
      <c r="A1686" s="63">
        <f>'דוח 132'!K1686</f>
        <v>15611</v>
      </c>
      <c r="B1686" s="63">
        <f>'דוח 132'!J1686</f>
        <v>3335</v>
      </c>
      <c r="C1686" s="63" t="str">
        <f>'דוח 132'!I1686</f>
        <v>מניות והמירים בארץ</v>
      </c>
      <c r="D1686" s="63">
        <f>'דוח 132'!H1686</f>
        <v>0</v>
      </c>
      <c r="E1686" s="63">
        <f>'דוח 132'!G1686</f>
        <v>16.0801497933926</v>
      </c>
      <c r="F1686" s="63">
        <f>'דוח 132'!F1686</f>
        <v>16.097087379446801</v>
      </c>
      <c r="G1686" s="63">
        <f>'דוח 132'!E1686</f>
        <v>0</v>
      </c>
      <c r="H1686" s="63">
        <f>'דוח 132'!D1686</f>
        <v>0</v>
      </c>
      <c r="I1686" s="63">
        <f>'דוח 132'!C1686</f>
        <v>0</v>
      </c>
      <c r="J1686" s="63">
        <f>'דוח 132'!B1686</f>
        <v>0</v>
      </c>
      <c r="K1686" s="63">
        <f>'דוח 132'!A1686</f>
        <v>0</v>
      </c>
    </row>
    <row r="1687" spans="1:11" x14ac:dyDescent="0.2">
      <c r="A1687" s="63">
        <f>'דוח 132'!K1687</f>
        <v>15608</v>
      </c>
      <c r="B1687" s="63">
        <f>'דוח 132'!J1687</f>
        <v>3335</v>
      </c>
      <c r="C1687" s="63" t="str">
        <f>'דוח 132'!I1687</f>
        <v>מניות חו"ל</v>
      </c>
      <c r="D1687" s="63">
        <f>'דוח 132'!H1687</f>
        <v>0</v>
      </c>
      <c r="E1687" s="63">
        <f>'דוח 132'!G1687</f>
        <v>23.746813882035099</v>
      </c>
      <c r="F1687" s="63">
        <f>'דוח 132'!F1687</f>
        <v>23.740650053834798</v>
      </c>
      <c r="G1687" s="63">
        <f>'דוח 132'!E1687</f>
        <v>0</v>
      </c>
      <c r="H1687" s="63">
        <f>'דוח 132'!D1687</f>
        <v>0</v>
      </c>
      <c r="I1687" s="63">
        <f>'דוח 132'!C1687</f>
        <v>0</v>
      </c>
      <c r="J1687" s="63">
        <f>'דוח 132'!B1687</f>
        <v>0</v>
      </c>
      <c r="K1687" s="63">
        <f>'דוח 132'!A1687</f>
        <v>0</v>
      </c>
    </row>
    <row r="1688" spans="1:11" x14ac:dyDescent="0.2">
      <c r="A1688" s="63">
        <f>'דוח 132'!K1688</f>
        <v>15584</v>
      </c>
      <c r="B1688" s="63">
        <f>'דוח 132'!J1688</f>
        <v>3335</v>
      </c>
      <c r="C1688" s="63" t="str">
        <f>'דוח 132'!I1688</f>
        <v>נכסים אלטרנטיביים</v>
      </c>
      <c r="D1688" s="63">
        <f>'דוח 132'!H1688</f>
        <v>0</v>
      </c>
      <c r="E1688" s="63">
        <f>'דוח 132'!G1688</f>
        <v>0</v>
      </c>
      <c r="F1688" s="63">
        <f>'דוח 132'!F1688</f>
        <v>0</v>
      </c>
      <c r="G1688" s="63">
        <f>'דוח 132'!E1688</f>
        <v>0</v>
      </c>
      <c r="H1688" s="63">
        <f>'דוח 132'!D1688</f>
        <v>6</v>
      </c>
      <c r="I1688" s="63">
        <f>'דוח 132'!C1688</f>
        <v>0</v>
      </c>
      <c r="J1688" s="63">
        <f>'דוח 132'!B1688</f>
        <v>0</v>
      </c>
      <c r="K1688" s="63">
        <f>'דוח 132'!A1688</f>
        <v>0</v>
      </c>
    </row>
    <row r="1689" spans="1:11" x14ac:dyDescent="0.2">
      <c r="A1689" s="63">
        <f>'דוח 132'!K1689</f>
        <v>17728</v>
      </c>
      <c r="B1689" s="63">
        <f>'דוח 132'!J1689</f>
        <v>3335</v>
      </c>
      <c r="C1689" s="63" t="str">
        <f>'דוח 132'!I1689</f>
        <v>נכסי נדל"ן</v>
      </c>
      <c r="D1689" s="63">
        <f>'דוח 132'!H1689</f>
        <v>0</v>
      </c>
      <c r="E1689" s="63">
        <f>'דוח 132'!G1689</f>
        <v>0</v>
      </c>
      <c r="F1689" s="63">
        <f>'דוח 132'!F1689</f>
        <v>0</v>
      </c>
      <c r="G1689" s="63">
        <f>'דוח 132'!E1689</f>
        <v>0</v>
      </c>
      <c r="H1689" s="63">
        <f>'דוח 132'!D1689</f>
        <v>2</v>
      </c>
      <c r="I1689" s="63">
        <f>'דוח 132'!C1689</f>
        <v>0</v>
      </c>
      <c r="J1689" s="63">
        <f>'דוח 132'!B1689</f>
        <v>0</v>
      </c>
      <c r="K1689" s="63">
        <f>'דוח 132'!A1689</f>
        <v>0</v>
      </c>
    </row>
    <row r="1690" spans="1:11" x14ac:dyDescent="0.2">
      <c r="A1690" s="63">
        <f>'דוח 132'!K1690</f>
        <v>15624</v>
      </c>
      <c r="B1690" s="63">
        <f>'דוח 132'!J1690</f>
        <v>3335</v>
      </c>
      <c r="C1690" s="63" t="str">
        <f>'דוח 132'!I1690</f>
        <v>נגזרים מתוך חשיפת מט"ח</v>
      </c>
      <c r="D1690" s="63">
        <f>'דוח 132'!H1690</f>
        <v>0</v>
      </c>
      <c r="E1690" s="63">
        <f>'דוח 132'!G1690</f>
        <v>-10.583327674408197</v>
      </c>
      <c r="F1690" s="63">
        <f>'דוח 132'!F1690</f>
        <v>-10.458625065890999</v>
      </c>
      <c r="G1690" s="63">
        <f>'דוח 132'!E1690</f>
        <v>0</v>
      </c>
      <c r="H1690" s="63">
        <f>'דוח 132'!D1690</f>
        <v>0</v>
      </c>
      <c r="I1690" s="63">
        <f>'דוח 132'!C1690</f>
        <v>0</v>
      </c>
      <c r="J1690" s="63">
        <f>'דוח 132'!B1690</f>
        <v>0</v>
      </c>
      <c r="K1690" s="63">
        <f>'דוח 132'!A1690</f>
        <v>0</v>
      </c>
    </row>
    <row r="1691" spans="1:11" x14ac:dyDescent="0.2">
      <c r="A1691" s="63">
        <f>'דוח 132'!K1691</f>
        <v>15644</v>
      </c>
      <c r="B1691" s="63">
        <f>'דוח 132'!J1691</f>
        <v>3335</v>
      </c>
      <c r="C1691" s="63" t="str">
        <f>'דוח 132'!I1691</f>
        <v>סה"כ נזילות</v>
      </c>
      <c r="D1691" s="63">
        <f>'דוח 132'!H1691</f>
        <v>0</v>
      </c>
      <c r="E1691" s="63">
        <f>'דוח 132'!G1691</f>
        <v>6.4693162983103401</v>
      </c>
      <c r="F1691" s="63">
        <f>'דוח 132'!F1691</f>
        <v>6.84546448630232</v>
      </c>
      <c r="G1691" s="63">
        <f>'דוח 132'!E1691</f>
        <v>0</v>
      </c>
      <c r="H1691" s="63">
        <f>'דוח 132'!D1691</f>
        <v>7</v>
      </c>
      <c r="I1691" s="63">
        <f>'דוח 132'!C1691</f>
        <v>0</v>
      </c>
      <c r="J1691" s="63">
        <f>'דוח 132'!B1691</f>
        <v>0</v>
      </c>
      <c r="K1691" s="63">
        <f>'דוח 132'!A1691</f>
        <v>0</v>
      </c>
    </row>
    <row r="1692" spans="1:11" x14ac:dyDescent="0.2">
      <c r="A1692" s="63">
        <f>'דוח 132'!K1692</f>
        <v>15704</v>
      </c>
      <c r="B1692" s="63">
        <f>'דוח 132'!J1692</f>
        <v>3335</v>
      </c>
      <c r="C1692" s="63" t="str">
        <f>'דוח 132'!I1692</f>
        <v xml:space="preserve">סה"כ קונצרני והלוואות </v>
      </c>
      <c r="D1692" s="63">
        <f>'דוח 132'!H1692</f>
        <v>3.6915959523012503</v>
      </c>
      <c r="E1692" s="63">
        <f>'דוח 132'!G1692</f>
        <v>35.510823167965491</v>
      </c>
      <c r="F1692" s="63">
        <f>'דוח 132'!F1692</f>
        <v>35.235711247875592</v>
      </c>
      <c r="G1692" s="63">
        <f>'דוח 132'!E1692</f>
        <v>25</v>
      </c>
      <c r="H1692" s="63">
        <f>'דוח 132'!D1692</f>
        <v>30</v>
      </c>
      <c r="I1692" s="63">
        <f>'דוח 132'!C1692</f>
        <v>0</v>
      </c>
      <c r="J1692" s="63">
        <f>'דוח 132'!B1692</f>
        <v>0</v>
      </c>
      <c r="K1692" s="63">
        <f>'דוח 132'!A1692</f>
        <v>0</v>
      </c>
    </row>
    <row r="1693" spans="1:11" x14ac:dyDescent="0.2">
      <c r="A1693" s="63">
        <f>'דוח 132'!K1693</f>
        <v>15749</v>
      </c>
      <c r="B1693" s="63">
        <f>'דוח 132'!J1693</f>
        <v>3335</v>
      </c>
      <c r="C1693" s="63" t="str">
        <f>'דוח 132'!I1693</f>
        <v>סה"כ לא סחירים</v>
      </c>
      <c r="D1693" s="63">
        <f>'דוח 132'!H1693</f>
        <v>3.9452542694662096</v>
      </c>
      <c r="E1693" s="63">
        <f>'דוח 132'!G1693</f>
        <v>0.183762134948702</v>
      </c>
      <c r="F1693" s="63">
        <f>'דוח 132'!F1693</f>
        <v>0.18330896349759698</v>
      </c>
      <c r="G1693" s="63">
        <f>'דוח 132'!E1693</f>
        <v>0</v>
      </c>
      <c r="H1693" s="63">
        <f>'דוח 132'!D1693</f>
        <v>0</v>
      </c>
      <c r="I1693" s="63">
        <f>'דוח 132'!C1693</f>
        <v>0</v>
      </c>
      <c r="J1693" s="63">
        <f>'דוח 132'!B1693</f>
        <v>0</v>
      </c>
      <c r="K1693" s="63">
        <f>'דוח 132'!A1693</f>
        <v>0</v>
      </c>
    </row>
    <row r="1694" spans="1:11" x14ac:dyDescent="0.2">
      <c r="A1694" s="63">
        <f>'דוח 132'!K1694</f>
        <v>11258</v>
      </c>
      <c r="B1694" s="63">
        <f>'דוח 132'!J1694</f>
        <v>3335</v>
      </c>
      <c r="C1694" s="63" t="str">
        <f>'דוח 132'!I1694</f>
        <v>כל נכסי הקופה</v>
      </c>
      <c r="D1694" s="63">
        <f>'דוח 132'!H1694</f>
        <v>2.1276669113875704</v>
      </c>
      <c r="E1694" s="63">
        <f>'דוח 132'!G1694</f>
        <v>100</v>
      </c>
      <c r="F1694" s="63">
        <f>'דוח 132'!F1694</f>
        <v>100</v>
      </c>
      <c r="G1694" s="63">
        <f>'דוח 132'!E1694</f>
        <v>0</v>
      </c>
      <c r="H1694" s="63">
        <f>'דוח 132'!D1694</f>
        <v>0</v>
      </c>
      <c r="I1694" s="63">
        <f>'דוח 132'!C1694</f>
        <v>0</v>
      </c>
      <c r="J1694" s="63">
        <f>'דוח 132'!B1694</f>
        <v>0</v>
      </c>
      <c r="K1694" s="63">
        <f>'דוח 132'!A1694</f>
        <v>0</v>
      </c>
    </row>
    <row r="1695" spans="1:11" x14ac:dyDescent="0.2">
      <c r="A1695" s="63">
        <f>'דוח 132'!K1695</f>
        <v>15705</v>
      </c>
      <c r="B1695" s="63">
        <f>'דוח 132'!J1695</f>
        <v>3335</v>
      </c>
      <c r="C1695" s="63" t="str">
        <f>'דוח 132'!I1695</f>
        <v>סה"כ ממשלתי</v>
      </c>
      <c r="D1695" s="63">
        <f>'דוח 132'!H1695</f>
        <v>4.5797574564018699</v>
      </c>
      <c r="E1695" s="63">
        <f>'דוח 132'!G1695</f>
        <v>18.009134723347699</v>
      </c>
      <c r="F1695" s="63">
        <f>'דוח 132'!F1695</f>
        <v>17.897777869042798</v>
      </c>
      <c r="G1695" s="63">
        <f>'דוח 132'!E1695</f>
        <v>34</v>
      </c>
      <c r="H1695" s="63">
        <f>'דוח 132'!D1695</f>
        <v>39</v>
      </c>
      <c r="I1695" s="63">
        <f>'דוח 132'!C1695</f>
        <v>0</v>
      </c>
      <c r="J1695" s="63">
        <f>'דוח 132'!B1695</f>
        <v>0</v>
      </c>
      <c r="K1695" s="63">
        <f>'דוח 132'!A1695</f>
        <v>0</v>
      </c>
    </row>
    <row r="1696" spans="1:11" x14ac:dyDescent="0.2">
      <c r="A1696" s="63">
        <f>'דוח 132'!K1696</f>
        <v>16144</v>
      </c>
      <c r="B1696" s="63">
        <f>'דוח 132'!J1696</f>
        <v>3335</v>
      </c>
      <c r="C1696" s="63" t="str">
        <f>'דוח 132'!I1696</f>
        <v>סך חשיפת מט"ח</v>
      </c>
      <c r="D1696" s="63">
        <f>'דוח 132'!H1696</f>
        <v>1.0191977848371099</v>
      </c>
      <c r="E1696" s="63">
        <f>'דוח 132'!G1696</f>
        <v>18.997409228109998</v>
      </c>
      <c r="F1696" s="63">
        <f>'דוח 132'!F1696</f>
        <v>18.949270629835798</v>
      </c>
      <c r="G1696" s="63">
        <f>'דוח 132'!E1696</f>
        <v>0</v>
      </c>
      <c r="H1696" s="63">
        <f>'דוח 132'!D1696</f>
        <v>0</v>
      </c>
      <c r="I1696" s="63">
        <f>'דוח 132'!C1696</f>
        <v>0</v>
      </c>
      <c r="J1696" s="63">
        <f>'דוח 132'!B1696</f>
        <v>0</v>
      </c>
      <c r="K1696" s="63">
        <f>'דוח 132'!A1696</f>
        <v>0</v>
      </c>
    </row>
    <row r="1697" spans="1:11" x14ac:dyDescent="0.2">
      <c r="A1697" s="63">
        <f>'דוח 132'!K1697</f>
        <v>12755</v>
      </c>
      <c r="B1697" s="63">
        <f>'דוח 132'!J1697</f>
        <v>3335</v>
      </c>
      <c r="C1697" s="63" t="str">
        <f>'דוח 132'!I1697</f>
        <v xml:space="preserve">נזילות מט"ח </v>
      </c>
      <c r="D1697" s="63">
        <f>'דוח 132'!H1697</f>
        <v>0</v>
      </c>
      <c r="E1697" s="63">
        <f>'דוח 132'!G1697</f>
        <v>0.29088666001526003</v>
      </c>
      <c r="F1697" s="63">
        <f>'דוח 132'!F1697</f>
        <v>0.28860958643148099</v>
      </c>
      <c r="G1697" s="63">
        <f>'דוח 132'!E1697</f>
        <v>0</v>
      </c>
      <c r="H1697" s="63">
        <f>'דוח 132'!D1697</f>
        <v>0</v>
      </c>
      <c r="I1697" s="63">
        <f>'דוח 132'!C1697</f>
        <v>0</v>
      </c>
      <c r="J1697" s="63">
        <f>'דוח 132'!B1697</f>
        <v>0</v>
      </c>
      <c r="K1697" s="63">
        <f>'דוח 132'!A1697</f>
        <v>0</v>
      </c>
    </row>
    <row r="1698" spans="1:11" x14ac:dyDescent="0.2">
      <c r="A1698" s="63">
        <f>'דוח 132'!K1698</f>
        <v>12359</v>
      </c>
      <c r="B1698" s="63">
        <f>'דוח 132'!J1698</f>
        <v>3335</v>
      </c>
      <c r="C1698" s="63" t="str">
        <f>'דוח 132'!I1698</f>
        <v xml:space="preserve">קונצרני לא סחיר צמוד מדד </v>
      </c>
      <c r="D1698" s="63">
        <f>'דוח 132'!H1698</f>
        <v>0</v>
      </c>
      <c r="E1698" s="63">
        <f>'דוח 132'!G1698</f>
        <v>0</v>
      </c>
      <c r="F1698" s="63">
        <f>'דוח 132'!F1698</f>
        <v>0</v>
      </c>
      <c r="G1698" s="63">
        <f>'דוח 132'!E1698</f>
        <v>0</v>
      </c>
      <c r="H1698" s="63">
        <f>'דוח 132'!D1698</f>
        <v>0</v>
      </c>
      <c r="I1698" s="63">
        <f>'דוח 132'!C1698</f>
        <v>0</v>
      </c>
      <c r="J1698" s="63">
        <f>'דוח 132'!B1698</f>
        <v>0</v>
      </c>
      <c r="K1698" s="63">
        <f>'דוח 132'!A1698</f>
        <v>0</v>
      </c>
    </row>
    <row r="1699" spans="1:11" x14ac:dyDescent="0.2">
      <c r="A1699" s="63">
        <f>'דוח 132'!K1699</f>
        <v>0</v>
      </c>
      <c r="B1699" s="63">
        <f>'דוח 132'!J1699</f>
        <v>0</v>
      </c>
      <c r="C1699" s="63">
        <f>'דוח 132'!I1699</f>
        <v>0</v>
      </c>
      <c r="D1699" s="63">
        <f>'דוח 132'!H1699</f>
        <v>0</v>
      </c>
      <c r="E1699" s="63">
        <f>'דוח 132'!G1699</f>
        <v>0</v>
      </c>
      <c r="F1699" s="63">
        <f>'דוח 132'!F1699</f>
        <v>0</v>
      </c>
      <c r="G1699" s="63">
        <f>'דוח 132'!E1699</f>
        <v>0</v>
      </c>
      <c r="H1699" s="63">
        <f>'דוח 132'!D1699</f>
        <v>0</v>
      </c>
      <c r="I1699" s="63">
        <f>'דוח 132'!C1699</f>
        <v>0</v>
      </c>
      <c r="J1699" s="63">
        <f>'דוח 132'!B1699</f>
        <v>0</v>
      </c>
      <c r="K1699" s="63">
        <f>'דוח 132'!A1699</f>
        <v>0</v>
      </c>
    </row>
    <row r="1700" spans="1:11" x14ac:dyDescent="0.2">
      <c r="A1700" s="63" t="str">
        <f>'דוח 132'!K1700</f>
        <v>קוד קבוצה</v>
      </c>
      <c r="B1700" s="63" t="str">
        <f>'דוח 132'!J1700</f>
        <v>קוד קופה</v>
      </c>
      <c r="C1700" s="63">
        <f>'דוח 132'!I1700</f>
        <v>0</v>
      </c>
      <c r="D1700" s="63" t="str">
        <f>'דוח 132'!H1700</f>
        <v xml:space="preserve">3336  פסגות קרן כללית פנסיונרים </v>
      </c>
      <c r="E1700" s="63">
        <f>'דוח 132'!G1700</f>
        <v>0</v>
      </c>
      <c r="F1700" s="63">
        <f>'דוח 132'!F1700</f>
        <v>0</v>
      </c>
      <c r="G1700" s="63">
        <f>'דוח 132'!E1700</f>
        <v>0</v>
      </c>
      <c r="H1700" s="63">
        <f>'דוח 132'!D1700</f>
        <v>0</v>
      </c>
      <c r="I1700" s="63">
        <f>'דוח 132'!C1700</f>
        <v>0</v>
      </c>
      <c r="J1700" s="63">
        <f>'דוח 132'!B1700</f>
        <v>0</v>
      </c>
      <c r="K1700" s="63">
        <f>'דוח 132'!A1700</f>
        <v>0</v>
      </c>
    </row>
    <row r="1701" spans="1:11" x14ac:dyDescent="0.2">
      <c r="A1701" s="63">
        <f>'דוח 132'!K1701</f>
        <v>0</v>
      </c>
      <c r="B1701" s="63">
        <f>'דוח 132'!J1701</f>
        <v>0</v>
      </c>
      <c r="C1701" s="63">
        <f>'דוח 132'!I1701</f>
        <v>0</v>
      </c>
      <c r="D1701" s="63">
        <f>'דוח 132'!H1701</f>
        <v>0</v>
      </c>
      <c r="E1701" s="63">
        <f>'דוח 132'!G1701</f>
        <v>0</v>
      </c>
      <c r="F1701" s="63" t="str">
        <f>'דוח 132'!F1701</f>
        <v>שווי קופה באשח  1,587.86</v>
      </c>
      <c r="G1701" s="63">
        <f>'דוח 132'!E1701</f>
        <v>0</v>
      </c>
      <c r="H1701" s="63">
        <f>'דוח 132'!D1701</f>
        <v>0</v>
      </c>
      <c r="I1701" s="63">
        <f>'דוח 132'!C1701</f>
        <v>0</v>
      </c>
      <c r="J1701" s="63">
        <f>'דוח 132'!B1701</f>
        <v>0</v>
      </c>
      <c r="K1701" s="63">
        <f>'דוח 132'!A1701</f>
        <v>0</v>
      </c>
    </row>
    <row r="1702" spans="1:11" x14ac:dyDescent="0.2">
      <c r="A1702" s="63">
        <f>'דוח 132'!K1702</f>
        <v>0</v>
      </c>
      <c r="B1702" s="63">
        <f>'דוח 132'!J1702</f>
        <v>0</v>
      </c>
      <c r="C1702" s="63" t="str">
        <f>'דוח 132'!I1702</f>
        <v>תאור קבוצה</v>
      </c>
      <c r="D1702" s="63" t="str">
        <f>'דוח 132'!H1702</f>
        <v>מח"מ</v>
      </c>
      <c r="E1702" s="63" t="str">
        <f>'דוח 132'!G1702</f>
        <v>חשיפה</v>
      </c>
      <c r="F1702" s="63" t="str">
        <f>'דוח 132'!F1702</f>
        <v>חשיפה</v>
      </c>
      <c r="G1702" s="63">
        <f>'דוח 132'!E1702</f>
        <v>0</v>
      </c>
      <c r="H1702" s="63" t="str">
        <f>'דוח 132'!D1702</f>
        <v>חשיפה</v>
      </c>
      <c r="I1702" s="63">
        <f>'דוח 132'!C1702</f>
        <v>0</v>
      </c>
      <c r="J1702" s="63" t="str">
        <f>'דוח 132'!B1702</f>
        <v>מח"מ</v>
      </c>
      <c r="K1702" s="63">
        <f>'דוח 132'!A1702</f>
        <v>0</v>
      </c>
    </row>
    <row r="1703" spans="1:11" x14ac:dyDescent="0.2">
      <c r="A1703" s="63">
        <f>'דוח 132'!K1703</f>
        <v>0</v>
      </c>
      <c r="B1703" s="63">
        <f>'דוח 132'!J1703</f>
        <v>0</v>
      </c>
      <c r="C1703" s="63">
        <f>'דוח 132'!I1703</f>
        <v>0</v>
      </c>
      <c r="D1703" s="63">
        <f>'דוח 132'!H1703</f>
        <v>0</v>
      </c>
      <c r="E1703" s="63" t="str">
        <f>'דוח 132'!G1703</f>
        <v>30/12/18</v>
      </c>
      <c r="F1703" s="63" t="str">
        <f>'דוח 132'!F1703</f>
        <v>31/12/18</v>
      </c>
      <c r="G1703" s="63" t="str">
        <f>'דוח 132'!E1703</f>
        <v>מינ'</v>
      </c>
      <c r="H1703" s="63" t="str">
        <f>'דוח 132'!D1703</f>
        <v>מקס'</v>
      </c>
      <c r="I1703" s="63" t="str">
        <f>'דוח 132'!C1703</f>
        <v>מינ'</v>
      </c>
      <c r="J1703" s="63" t="str">
        <f>'דוח 132'!B1703</f>
        <v>מקס'</v>
      </c>
      <c r="K1703" s="63">
        <f>'דוח 132'!A1703</f>
        <v>0</v>
      </c>
    </row>
    <row r="1704" spans="1:11" x14ac:dyDescent="0.2">
      <c r="A1704" s="63">
        <f>'דוח 132'!K1704</f>
        <v>13591</v>
      </c>
      <c r="B1704" s="63">
        <f>'דוח 132'!J1704</f>
        <v>3336</v>
      </c>
      <c r="C1704" s="63" t="str">
        <f>'דוח 132'!I1704</f>
        <v xml:space="preserve">צמוד מדד (כולל מיועדות) </v>
      </c>
      <c r="D1704" s="63">
        <f>'דוח 132'!H1704</f>
        <v>10.1666897647649</v>
      </c>
      <c r="E1704" s="63">
        <f>'דוח 132'!G1704</f>
        <v>74.558064316705895</v>
      </c>
      <c r="F1704" s="63">
        <f>'דוח 132'!F1704</f>
        <v>75.095861889930404</v>
      </c>
      <c r="G1704" s="63">
        <f>'דוח 132'!E1704</f>
        <v>70</v>
      </c>
      <c r="H1704" s="63">
        <f>'דוח 132'!D1704</f>
        <v>100</v>
      </c>
      <c r="I1704" s="63">
        <f>'דוח 132'!C1704</f>
        <v>0</v>
      </c>
      <c r="J1704" s="63">
        <f>'דוח 132'!B1704</f>
        <v>0</v>
      </c>
      <c r="K1704" s="63">
        <f>'דוח 132'!A1704</f>
        <v>0</v>
      </c>
    </row>
    <row r="1705" spans="1:11" x14ac:dyDescent="0.2">
      <c r="A1705" s="63">
        <f>'דוח 132'!K1705</f>
        <v>19967</v>
      </c>
      <c r="B1705" s="63">
        <f>'דוח 132'!J1705</f>
        <v>3336</v>
      </c>
      <c r="C1705" s="63" t="str">
        <f>'דוח 132'!I1705</f>
        <v>צמוד מדד ללא מיועדות</v>
      </c>
      <c r="D1705" s="63">
        <f>'דוח 132'!H1705</f>
        <v>10.1666897647649</v>
      </c>
      <c r="E1705" s="63">
        <f>'דוח 132'!G1705</f>
        <v>74.558064316705895</v>
      </c>
      <c r="F1705" s="63">
        <f>'דוח 132'!F1705</f>
        <v>75.095861889930404</v>
      </c>
      <c r="G1705" s="63">
        <f>'דוח 132'!E1705</f>
        <v>0</v>
      </c>
      <c r="H1705" s="63">
        <f>'דוח 132'!D1705</f>
        <v>0</v>
      </c>
      <c r="I1705" s="63">
        <f>'דוח 132'!C1705</f>
        <v>6</v>
      </c>
      <c r="J1705" s="63">
        <f>'דוח 132'!B1705</f>
        <v>10</v>
      </c>
      <c r="K1705" s="63">
        <f>'דוח 132'!A1705</f>
        <v>0</v>
      </c>
    </row>
    <row r="1706" spans="1:11" x14ac:dyDescent="0.2">
      <c r="A1706" s="63">
        <f>'דוח 132'!K1706</f>
        <v>15744</v>
      </c>
      <c r="B1706" s="63">
        <f>'דוח 132'!J1706</f>
        <v>3336</v>
      </c>
      <c r="C1706" s="63" t="str">
        <f>'דוח 132'!I1706</f>
        <v xml:space="preserve">סה"כ ממשלתי צמוד מדד כולל מיועדות </v>
      </c>
      <c r="D1706" s="63">
        <f>'דוח 132'!H1706</f>
        <v>11.8642727458517</v>
      </c>
      <c r="E1706" s="63">
        <f>'דוח 132'!G1706</f>
        <v>59.776624053162095</v>
      </c>
      <c r="F1706" s="63">
        <f>'דוח 132'!F1706</f>
        <v>60.177158325978006</v>
      </c>
      <c r="G1706" s="63">
        <f>'דוח 132'!E1706</f>
        <v>0</v>
      </c>
      <c r="H1706" s="63">
        <f>'דוח 132'!D1706</f>
        <v>0</v>
      </c>
      <c r="I1706" s="63">
        <f>'דוח 132'!C1706</f>
        <v>0</v>
      </c>
      <c r="J1706" s="63">
        <f>'דוח 132'!B1706</f>
        <v>0</v>
      </c>
      <c r="K1706" s="63">
        <f>'דוח 132'!A1706</f>
        <v>0</v>
      </c>
    </row>
    <row r="1707" spans="1:11" x14ac:dyDescent="0.2">
      <c r="A1707" s="63">
        <f>'דוח 132'!K1707</f>
        <v>13462</v>
      </c>
      <c r="B1707" s="63">
        <f>'דוח 132'!J1707</f>
        <v>3336</v>
      </c>
      <c r="C1707" s="63" t="str">
        <f>'דוח 132'!I1707</f>
        <v xml:space="preserve">קונצרני סחיר צמוד מדד </v>
      </c>
      <c r="D1707" s="63">
        <f>'דוח 132'!H1707</f>
        <v>3.3191966574430398</v>
      </c>
      <c r="E1707" s="63">
        <f>'דוח 132'!G1707</f>
        <v>14.7814402635438</v>
      </c>
      <c r="F1707" s="63">
        <f>'דוח 132'!F1707</f>
        <v>14.918703563952398</v>
      </c>
      <c r="G1707" s="63">
        <f>'דוח 132'!E1707</f>
        <v>0</v>
      </c>
      <c r="H1707" s="63">
        <f>'דוח 132'!D1707</f>
        <v>0</v>
      </c>
      <c r="I1707" s="63">
        <f>'דוח 132'!C1707</f>
        <v>0</v>
      </c>
      <c r="J1707" s="63">
        <f>'דוח 132'!B1707</f>
        <v>0</v>
      </c>
      <c r="K1707" s="63">
        <f>'דוח 132'!A1707</f>
        <v>0</v>
      </c>
    </row>
    <row r="1708" spans="1:11" x14ac:dyDescent="0.2">
      <c r="A1708" s="63">
        <f>'דוח 132'!K1708</f>
        <v>15544</v>
      </c>
      <c r="B1708" s="63">
        <f>'דוח 132'!J1708</f>
        <v>3336</v>
      </c>
      <c r="C1708" s="63" t="str">
        <f>'דוח 132'!I1708</f>
        <v>הלוואה צמוד מדד</v>
      </c>
      <c r="D1708" s="63">
        <f>'דוח 132'!H1708</f>
        <v>0</v>
      </c>
      <c r="E1708" s="63">
        <f>'דוח 132'!G1708</f>
        <v>0</v>
      </c>
      <c r="F1708" s="63">
        <f>'דוח 132'!F1708</f>
        <v>0</v>
      </c>
      <c r="G1708" s="63">
        <f>'דוח 132'!E1708</f>
        <v>0</v>
      </c>
      <c r="H1708" s="63">
        <f>'דוח 132'!D1708</f>
        <v>0</v>
      </c>
      <c r="I1708" s="63">
        <f>'דוח 132'!C1708</f>
        <v>0</v>
      </c>
      <c r="J1708" s="63">
        <f>'דוח 132'!B1708</f>
        <v>0</v>
      </c>
      <c r="K1708" s="63">
        <f>'דוח 132'!A1708</f>
        <v>0</v>
      </c>
    </row>
    <row r="1709" spans="1:11" x14ac:dyDescent="0.2">
      <c r="A1709" s="63">
        <f>'דוח 132'!K1709</f>
        <v>12978</v>
      </c>
      <c r="B1709" s="63">
        <f>'דוח 132'!J1709</f>
        <v>3336</v>
      </c>
      <c r="C1709" s="63" t="str">
        <f>'דוח 132'!I1709</f>
        <v xml:space="preserve">פקדונות לא סחירים </v>
      </c>
      <c r="D1709" s="63">
        <f>'דוח 132'!H1709</f>
        <v>0</v>
      </c>
      <c r="E1709" s="63">
        <f>'דוח 132'!G1709</f>
        <v>0</v>
      </c>
      <c r="F1709" s="63">
        <f>'דוח 132'!F1709</f>
        <v>0</v>
      </c>
      <c r="G1709" s="63">
        <f>'דוח 132'!E1709</f>
        <v>0</v>
      </c>
      <c r="H1709" s="63">
        <f>'דוח 132'!D1709</f>
        <v>0</v>
      </c>
      <c r="I1709" s="63">
        <f>'דוח 132'!C1709</f>
        <v>0</v>
      </c>
      <c r="J1709" s="63">
        <f>'דוח 132'!B1709</f>
        <v>0</v>
      </c>
      <c r="K1709" s="63">
        <f>'דוח 132'!A1709</f>
        <v>0</v>
      </c>
    </row>
    <row r="1710" spans="1:11" x14ac:dyDescent="0.2">
      <c r="A1710" s="63">
        <f>'דוח 132'!K1710</f>
        <v>17726</v>
      </c>
      <c r="B1710" s="63">
        <f>'דוח 132'!J1710</f>
        <v>3336</v>
      </c>
      <c r="C1710" s="63" t="str">
        <f>'דוח 132'!I1710</f>
        <v>לא צמוד כולל נזילות</v>
      </c>
      <c r="D1710" s="63">
        <f>'דוח 132'!H1710</f>
        <v>5.5356861002677595</v>
      </c>
      <c r="E1710" s="63">
        <f>'דוח 132'!G1710</f>
        <v>22.885375317505197</v>
      </c>
      <c r="F1710" s="63">
        <f>'דוח 132'!F1710</f>
        <v>22.315660986940099</v>
      </c>
      <c r="G1710" s="63">
        <f>'דוח 132'!E1710</f>
        <v>0</v>
      </c>
      <c r="H1710" s="63">
        <f>'דוח 132'!D1710</f>
        <v>30</v>
      </c>
      <c r="I1710" s="63">
        <f>'דוח 132'!C1710</f>
        <v>6</v>
      </c>
      <c r="J1710" s="63">
        <f>'דוח 132'!B1710</f>
        <v>10</v>
      </c>
      <c r="K1710" s="63">
        <f>'דוח 132'!A1710</f>
        <v>0</v>
      </c>
    </row>
    <row r="1711" spans="1:11" x14ac:dyDescent="0.2">
      <c r="A1711" s="63">
        <f>'דוח 132'!K1711</f>
        <v>17727</v>
      </c>
      <c r="B1711" s="63">
        <f>'דוח 132'!J1711</f>
        <v>3336</v>
      </c>
      <c r="C1711" s="63" t="str">
        <f>'דוח 132'!I1711</f>
        <v>עו"ש ש"ח</v>
      </c>
      <c r="D1711" s="63">
        <f>'דוח 132'!H1711</f>
        <v>0</v>
      </c>
      <c r="E1711" s="63">
        <f>'דוח 132'!G1711</f>
        <v>1.83889238188445</v>
      </c>
      <c r="F1711" s="63">
        <f>'דוח 132'!F1711</f>
        <v>1.10175967729747</v>
      </c>
      <c r="G1711" s="63">
        <f>'דוח 132'!E1711</f>
        <v>0</v>
      </c>
      <c r="H1711" s="63">
        <f>'דוח 132'!D1711</f>
        <v>0</v>
      </c>
      <c r="I1711" s="63">
        <f>'דוח 132'!C1711</f>
        <v>0</v>
      </c>
      <c r="J1711" s="63">
        <f>'דוח 132'!B1711</f>
        <v>0</v>
      </c>
      <c r="K1711" s="63">
        <f>'דוח 132'!A1711</f>
        <v>0</v>
      </c>
    </row>
    <row r="1712" spans="1:11" x14ac:dyDescent="0.2">
      <c r="A1712" s="63">
        <f>'דוח 132'!K1712</f>
        <v>13592</v>
      </c>
      <c r="B1712" s="63">
        <f>'דוח 132'!J1712</f>
        <v>3336</v>
      </c>
      <c r="C1712" s="63" t="str">
        <f>'דוח 132'!I1712</f>
        <v xml:space="preserve">לא צמוד - לא כולל נזילות </v>
      </c>
      <c r="D1712" s="63">
        <f>'דוח 132'!H1712</f>
        <v>5.8231860580750894</v>
      </c>
      <c r="E1712" s="63">
        <f>'דוח 132'!G1712</f>
        <v>21.046482935620695</v>
      </c>
      <c r="F1712" s="63">
        <f>'דוח 132'!F1712</f>
        <v>21.213901309642598</v>
      </c>
      <c r="G1712" s="63">
        <f>'דוח 132'!E1712</f>
        <v>0</v>
      </c>
      <c r="H1712" s="63">
        <f>'דוח 132'!D1712</f>
        <v>0</v>
      </c>
      <c r="I1712" s="63">
        <f>'דוח 132'!C1712</f>
        <v>0</v>
      </c>
      <c r="J1712" s="63">
        <f>'דוח 132'!B1712</f>
        <v>0</v>
      </c>
      <c r="K1712" s="63">
        <f>'דוח 132'!A1712</f>
        <v>0</v>
      </c>
    </row>
    <row r="1713" spans="1:11" x14ac:dyDescent="0.2">
      <c r="A1713" s="63">
        <f>'דוח 132'!K1713</f>
        <v>11566</v>
      </c>
      <c r="B1713" s="63">
        <f>'דוח 132'!J1713</f>
        <v>3336</v>
      </c>
      <c r="C1713" s="63" t="str">
        <f>'דוח 132'!I1713</f>
        <v>מק"מ</v>
      </c>
      <c r="D1713" s="63">
        <f>'דוח 132'!H1713</f>
        <v>0</v>
      </c>
      <c r="E1713" s="63">
        <f>'דוח 132'!G1713</f>
        <v>0</v>
      </c>
      <c r="F1713" s="63">
        <f>'דוח 132'!F1713</f>
        <v>0</v>
      </c>
      <c r="G1713" s="63">
        <f>'דוח 132'!E1713</f>
        <v>0</v>
      </c>
      <c r="H1713" s="63">
        <f>'דוח 132'!D1713</f>
        <v>0</v>
      </c>
      <c r="I1713" s="63">
        <f>'דוח 132'!C1713</f>
        <v>0</v>
      </c>
      <c r="J1713" s="63">
        <f>'דוח 132'!B1713</f>
        <v>0</v>
      </c>
      <c r="K1713" s="63">
        <f>'דוח 132'!A1713</f>
        <v>0</v>
      </c>
    </row>
    <row r="1714" spans="1:11" x14ac:dyDescent="0.2">
      <c r="A1714" s="63">
        <f>'דוח 132'!K1714</f>
        <v>13419</v>
      </c>
      <c r="B1714" s="63">
        <f>'דוח 132'!J1714</f>
        <v>3336</v>
      </c>
      <c r="C1714" s="63" t="str">
        <f>'דוח 132'!I1714</f>
        <v>ממשלתי  לא צמוד (שחר)</v>
      </c>
      <c r="D1714" s="63">
        <f>'דוח 132'!H1714</f>
        <v>6.1183434387960292</v>
      </c>
      <c r="E1714" s="63">
        <f>'דוח 132'!G1714</f>
        <v>17.954157549292201</v>
      </c>
      <c r="F1714" s="63">
        <f>'דוח 132'!F1714</f>
        <v>18.084399121637897</v>
      </c>
      <c r="G1714" s="63">
        <f>'דוח 132'!E1714</f>
        <v>0</v>
      </c>
      <c r="H1714" s="63">
        <f>'דוח 132'!D1714</f>
        <v>0</v>
      </c>
      <c r="I1714" s="63">
        <f>'דוח 132'!C1714</f>
        <v>0</v>
      </c>
      <c r="J1714" s="63">
        <f>'דוח 132'!B1714</f>
        <v>0</v>
      </c>
      <c r="K1714" s="63">
        <f>'דוח 132'!A1714</f>
        <v>0</v>
      </c>
    </row>
    <row r="1715" spans="1:11" x14ac:dyDescent="0.2">
      <c r="A1715" s="63">
        <f>'דוח 132'!K1715</f>
        <v>11568</v>
      </c>
      <c r="B1715" s="63">
        <f>'דוח 132'!J1715</f>
        <v>3336</v>
      </c>
      <c r="C1715" s="63" t="str">
        <f>'דוח 132'!I1715</f>
        <v>אג"ח ממשלתי לא צמוד ריבית משתנה-"גילון"</v>
      </c>
      <c r="D1715" s="63">
        <f>'דוח 132'!H1715</f>
        <v>0</v>
      </c>
      <c r="E1715" s="63">
        <f>'דוח 132'!G1715</f>
        <v>0</v>
      </c>
      <c r="F1715" s="63">
        <f>'דוח 132'!F1715</f>
        <v>0</v>
      </c>
      <c r="G1715" s="63">
        <f>'דוח 132'!E1715</f>
        <v>0</v>
      </c>
      <c r="H1715" s="63">
        <f>'דוח 132'!D1715</f>
        <v>0</v>
      </c>
      <c r="I1715" s="63">
        <f>'דוח 132'!C1715</f>
        <v>0</v>
      </c>
      <c r="J1715" s="63">
        <f>'דוח 132'!B1715</f>
        <v>0</v>
      </c>
      <c r="K1715" s="63">
        <f>'דוח 132'!A1715</f>
        <v>0</v>
      </c>
    </row>
    <row r="1716" spans="1:11" x14ac:dyDescent="0.2">
      <c r="A1716" s="63">
        <f>'דוח 132'!K1716</f>
        <v>12479</v>
      </c>
      <c r="B1716" s="63">
        <f>'דוח 132'!J1716</f>
        <v>3336</v>
      </c>
      <c r="C1716" s="63" t="str">
        <f>'דוח 132'!I1716</f>
        <v>קונצרני ריבית קבועה</v>
      </c>
      <c r="D1716" s="63">
        <f>'דוח 132'!H1716</f>
        <v>4.1175653056390598</v>
      </c>
      <c r="E1716" s="63">
        <f>'דוח 132'!G1716</f>
        <v>3.0923253863284899</v>
      </c>
      <c r="F1716" s="63">
        <f>'דוח 132'!F1716</f>
        <v>3.1295021880047602</v>
      </c>
      <c r="G1716" s="63">
        <f>'דוח 132'!E1716</f>
        <v>0</v>
      </c>
      <c r="H1716" s="63">
        <f>'דוח 132'!D1716</f>
        <v>0</v>
      </c>
      <c r="I1716" s="63">
        <f>'דוח 132'!C1716</f>
        <v>0</v>
      </c>
      <c r="J1716" s="63">
        <f>'דוח 132'!B1716</f>
        <v>0</v>
      </c>
      <c r="K1716" s="63">
        <f>'דוח 132'!A1716</f>
        <v>0</v>
      </c>
    </row>
    <row r="1717" spans="1:11" x14ac:dyDescent="0.2">
      <c r="A1717" s="63">
        <f>'דוח 132'!K1717</f>
        <v>12480</v>
      </c>
      <c r="B1717" s="63">
        <f>'דוח 132'!J1717</f>
        <v>3336</v>
      </c>
      <c r="C1717" s="63" t="str">
        <f>'דוח 132'!I1717</f>
        <v>קונצרני ריבית משתנה</v>
      </c>
      <c r="D1717" s="63">
        <f>'דוח 132'!H1717</f>
        <v>0</v>
      </c>
      <c r="E1717" s="63">
        <f>'דוח 132'!G1717</f>
        <v>0</v>
      </c>
      <c r="F1717" s="63">
        <f>'דוח 132'!F1717</f>
        <v>0</v>
      </c>
      <c r="G1717" s="63">
        <f>'דוח 132'!E1717</f>
        <v>0</v>
      </c>
      <c r="H1717" s="63">
        <f>'דוח 132'!D1717</f>
        <v>0</v>
      </c>
      <c r="I1717" s="63">
        <f>'דוח 132'!C1717</f>
        <v>0</v>
      </c>
      <c r="J1717" s="63">
        <f>'דוח 132'!B1717</f>
        <v>0</v>
      </c>
      <c r="K1717" s="63">
        <f>'דוח 132'!A1717</f>
        <v>0</v>
      </c>
    </row>
    <row r="1718" spans="1:11" x14ac:dyDescent="0.2">
      <c r="A1718" s="63">
        <f>'דוח 132'!K1718</f>
        <v>11578</v>
      </c>
      <c r="B1718" s="63">
        <f>'דוח 132'!J1718</f>
        <v>3336</v>
      </c>
      <c r="C1718" s="63" t="str">
        <f>'דוח 132'!I1718</f>
        <v>אג"ח לא צמוד לא סחיר (ללא עמיתים)</v>
      </c>
      <c r="D1718" s="63">
        <f>'דוח 132'!H1718</f>
        <v>0</v>
      </c>
      <c r="E1718" s="63">
        <f>'דוח 132'!G1718</f>
        <v>0</v>
      </c>
      <c r="F1718" s="63">
        <f>'דוח 132'!F1718</f>
        <v>0</v>
      </c>
      <c r="G1718" s="63">
        <f>'דוח 132'!E1718</f>
        <v>0</v>
      </c>
      <c r="H1718" s="63">
        <f>'דוח 132'!D1718</f>
        <v>0</v>
      </c>
      <c r="I1718" s="63">
        <f>'דוח 132'!C1718</f>
        <v>0</v>
      </c>
      <c r="J1718" s="63">
        <f>'דוח 132'!B1718</f>
        <v>0</v>
      </c>
      <c r="K1718" s="63">
        <f>'דוח 132'!A1718</f>
        <v>0</v>
      </c>
    </row>
    <row r="1719" spans="1:11" x14ac:dyDescent="0.2">
      <c r="A1719" s="63">
        <f>'דוח 132'!K1719</f>
        <v>12497</v>
      </c>
      <c r="B1719" s="63">
        <f>'דוח 132'!J1719</f>
        <v>3336</v>
      </c>
      <c r="C1719" s="63" t="str">
        <f>'דוח 132'!I1719</f>
        <v>קונצרני לא סחיר ריבית משתנה (נע"מים)</v>
      </c>
      <c r="D1719" s="63">
        <f>'דוח 132'!H1719</f>
        <v>0</v>
      </c>
      <c r="E1719" s="63">
        <f>'דוח 132'!G1719</f>
        <v>0</v>
      </c>
      <c r="F1719" s="63">
        <f>'דוח 132'!F1719</f>
        <v>0</v>
      </c>
      <c r="G1719" s="63">
        <f>'דוח 132'!E1719</f>
        <v>0</v>
      </c>
      <c r="H1719" s="63">
        <f>'דוח 132'!D1719</f>
        <v>5</v>
      </c>
      <c r="I1719" s="63">
        <f>'דוח 132'!C1719</f>
        <v>0</v>
      </c>
      <c r="J1719" s="63">
        <f>'דוח 132'!B1719</f>
        <v>0</v>
      </c>
      <c r="K1719" s="63">
        <f>'דוח 132'!A1719</f>
        <v>0</v>
      </c>
    </row>
    <row r="1720" spans="1:11" x14ac:dyDescent="0.2">
      <c r="A1720" s="63">
        <f>'דוח 132'!K1720</f>
        <v>15546</v>
      </c>
      <c r="B1720" s="63">
        <f>'דוח 132'!J1720</f>
        <v>3336</v>
      </c>
      <c r="C1720" s="63" t="str">
        <f>'דוח 132'!I1720</f>
        <v>הלוואה לא צמוד</v>
      </c>
      <c r="D1720" s="63">
        <f>'דוח 132'!H1720</f>
        <v>0</v>
      </c>
      <c r="E1720" s="63">
        <f>'דוח 132'!G1720</f>
        <v>0</v>
      </c>
      <c r="F1720" s="63">
        <f>'דוח 132'!F1720</f>
        <v>0</v>
      </c>
      <c r="G1720" s="63">
        <f>'דוח 132'!E1720</f>
        <v>0</v>
      </c>
      <c r="H1720" s="63">
        <f>'דוח 132'!D1720</f>
        <v>0</v>
      </c>
      <c r="I1720" s="63">
        <f>'דוח 132'!C1720</f>
        <v>0</v>
      </c>
      <c r="J1720" s="63">
        <f>'דוח 132'!B1720</f>
        <v>0</v>
      </c>
      <c r="K1720" s="63">
        <f>'דוח 132'!A1720</f>
        <v>0</v>
      </c>
    </row>
    <row r="1721" spans="1:11" x14ac:dyDescent="0.2">
      <c r="A1721" s="63">
        <f>'דוח 132'!K1721</f>
        <v>12481</v>
      </c>
      <c r="B1721" s="63">
        <f>'דוח 132'!J1721</f>
        <v>3336</v>
      </c>
      <c r="C1721" s="63" t="str">
        <f>'דוח 132'!I1721</f>
        <v>הלוואות לעמיתים.</v>
      </c>
      <c r="D1721" s="63">
        <f>'דוח 132'!H1721</f>
        <v>0</v>
      </c>
      <c r="E1721" s="63">
        <f>'דוח 132'!G1721</f>
        <v>0</v>
      </c>
      <c r="F1721" s="63">
        <f>'דוח 132'!F1721</f>
        <v>0</v>
      </c>
      <c r="G1721" s="63">
        <f>'דוח 132'!E1721</f>
        <v>0</v>
      </c>
      <c r="H1721" s="63">
        <f>'דוח 132'!D1721</f>
        <v>3</v>
      </c>
      <c r="I1721" s="63">
        <f>'דוח 132'!C1721</f>
        <v>0</v>
      </c>
      <c r="J1721" s="63">
        <f>'דוח 132'!B1721</f>
        <v>0</v>
      </c>
      <c r="K1721" s="63">
        <f>'דוח 132'!A1721</f>
        <v>0</v>
      </c>
    </row>
    <row r="1722" spans="1:11" x14ac:dyDescent="0.2">
      <c r="A1722" s="63">
        <f>'דוח 132'!K1722</f>
        <v>13594</v>
      </c>
      <c r="B1722" s="63">
        <f>'דוח 132'!J1722</f>
        <v>3336</v>
      </c>
      <c r="C1722" s="63" t="str">
        <f>'דוח 132'!I1722</f>
        <v>מט"ח וצמוד מט"ח</v>
      </c>
      <c r="D1722" s="63">
        <f>'דוח 132'!H1722</f>
        <v>0</v>
      </c>
      <c r="E1722" s="63">
        <f>'דוח 132'!G1722</f>
        <v>0</v>
      </c>
      <c r="F1722" s="63">
        <f>'דוח 132'!F1722</f>
        <v>0</v>
      </c>
      <c r="G1722" s="63">
        <f>'דוח 132'!E1722</f>
        <v>0</v>
      </c>
      <c r="H1722" s="63">
        <f>'דוח 132'!D1722</f>
        <v>0</v>
      </c>
      <c r="I1722" s="63">
        <f>'דוח 132'!C1722</f>
        <v>0</v>
      </c>
      <c r="J1722" s="63">
        <f>'דוח 132'!B1722</f>
        <v>0</v>
      </c>
      <c r="K1722" s="63">
        <f>'דוח 132'!A1722</f>
        <v>0</v>
      </c>
    </row>
    <row r="1723" spans="1:11" x14ac:dyDescent="0.2">
      <c r="A1723" s="63">
        <f>'דוח 132'!K1723</f>
        <v>15609</v>
      </c>
      <c r="B1723" s="63">
        <f>'דוח 132'!J1723</f>
        <v>3336</v>
      </c>
      <c r="C1723" s="63" t="str">
        <f>'דוח 132'!I1723</f>
        <v>אג"ח ממשלתי צמוד מט"ח סחיר (1022)</v>
      </c>
      <c r="D1723" s="63">
        <f>'דוח 132'!H1723</f>
        <v>0</v>
      </c>
      <c r="E1723" s="63">
        <f>'דוח 132'!G1723</f>
        <v>0</v>
      </c>
      <c r="F1723" s="63">
        <f>'דוח 132'!F1723</f>
        <v>0</v>
      </c>
      <c r="G1723" s="63">
        <f>'דוח 132'!E1723</f>
        <v>0</v>
      </c>
      <c r="H1723" s="63">
        <f>'דוח 132'!D1723</f>
        <v>0</v>
      </c>
      <c r="I1723" s="63">
        <f>'דוח 132'!C1723</f>
        <v>0</v>
      </c>
      <c r="J1723" s="63">
        <f>'דוח 132'!B1723</f>
        <v>0</v>
      </c>
      <c r="K1723" s="63">
        <f>'דוח 132'!A1723</f>
        <v>0</v>
      </c>
    </row>
    <row r="1724" spans="1:11" x14ac:dyDescent="0.2">
      <c r="A1724" s="63">
        <f>'דוח 132'!K1724</f>
        <v>11524</v>
      </c>
      <c r="B1724" s="63">
        <f>'דוח 132'!J1724</f>
        <v>3336</v>
      </c>
      <c r="C1724" s="63" t="str">
        <f>'דוח 132'!I1724</f>
        <v xml:space="preserve"> אג"ח קונצרני בחו"ל </v>
      </c>
      <c r="D1724" s="63">
        <f>'דוח 132'!H1724</f>
        <v>0</v>
      </c>
      <c r="E1724" s="63">
        <f>'דוח 132'!G1724</f>
        <v>0</v>
      </c>
      <c r="F1724" s="63">
        <f>'דוח 132'!F1724</f>
        <v>0</v>
      </c>
      <c r="G1724" s="63">
        <f>'דוח 132'!E1724</f>
        <v>0</v>
      </c>
      <c r="H1724" s="63">
        <f>'דוח 132'!D1724</f>
        <v>0</v>
      </c>
      <c r="I1724" s="63">
        <f>'דוח 132'!C1724</f>
        <v>0</v>
      </c>
      <c r="J1724" s="63">
        <f>'דוח 132'!B1724</f>
        <v>0</v>
      </c>
      <c r="K1724" s="63">
        <f>'דוח 132'!A1724</f>
        <v>0</v>
      </c>
    </row>
    <row r="1725" spans="1:11" x14ac:dyDescent="0.2">
      <c r="A1725" s="63">
        <f>'דוח 132'!K1725</f>
        <v>15745</v>
      </c>
      <c r="B1725" s="63">
        <f>'דוח 132'!J1725</f>
        <v>3336</v>
      </c>
      <c r="C1725" s="63" t="str">
        <f>'דוח 132'!I1725</f>
        <v>סה"כ קונצרני צמוד מט"ח</v>
      </c>
      <c r="D1725" s="63">
        <f>'דוח 132'!H1725</f>
        <v>0</v>
      </c>
      <c r="E1725" s="63">
        <f>'דוח 132'!G1725</f>
        <v>0</v>
      </c>
      <c r="F1725" s="63">
        <f>'דוח 132'!F1725</f>
        <v>0</v>
      </c>
      <c r="G1725" s="63">
        <f>'דוח 132'!E1725</f>
        <v>0</v>
      </c>
      <c r="H1725" s="63">
        <f>'דוח 132'!D1725</f>
        <v>0</v>
      </c>
      <c r="I1725" s="63">
        <f>'דוח 132'!C1725</f>
        <v>0</v>
      </c>
      <c r="J1725" s="63">
        <f>'דוח 132'!B1725</f>
        <v>0</v>
      </c>
      <c r="K1725" s="63">
        <f>'דוח 132'!A1725</f>
        <v>0</v>
      </c>
    </row>
    <row r="1726" spans="1:11" x14ac:dyDescent="0.2">
      <c r="A1726" s="63">
        <f>'דוח 132'!K1726</f>
        <v>15545</v>
      </c>
      <c r="B1726" s="63">
        <f>'דוח 132'!J1726</f>
        <v>3336</v>
      </c>
      <c r="C1726" s="63" t="str">
        <f>'דוח 132'!I1726</f>
        <v>הלוואה צמוד מט"ח</v>
      </c>
      <c r="D1726" s="63">
        <f>'דוח 132'!H1726</f>
        <v>0</v>
      </c>
      <c r="E1726" s="63">
        <f>'דוח 132'!G1726</f>
        <v>0</v>
      </c>
      <c r="F1726" s="63">
        <f>'דוח 132'!F1726</f>
        <v>0</v>
      </c>
      <c r="G1726" s="63">
        <f>'דוח 132'!E1726</f>
        <v>0</v>
      </c>
      <c r="H1726" s="63">
        <f>'דוח 132'!D1726</f>
        <v>0</v>
      </c>
      <c r="I1726" s="63">
        <f>'דוח 132'!C1726</f>
        <v>0</v>
      </c>
      <c r="J1726" s="63">
        <f>'דוח 132'!B1726</f>
        <v>0</v>
      </c>
      <c r="K1726" s="63">
        <f>'דוח 132'!A1726</f>
        <v>0</v>
      </c>
    </row>
    <row r="1727" spans="1:11" x14ac:dyDescent="0.2">
      <c r="A1727" s="63">
        <f>'דוח 132'!K1727</f>
        <v>13595</v>
      </c>
      <c r="B1727" s="63">
        <f>'דוח 132'!J1727</f>
        <v>3336</v>
      </c>
      <c r="C1727" s="63" t="str">
        <f>'דוח 132'!I1727</f>
        <v>סה"כ מניות והמירים</v>
      </c>
      <c r="D1727" s="63">
        <f>'דוח 132'!H1727</f>
        <v>0</v>
      </c>
      <c r="E1727" s="63">
        <f>'דוח 132'!G1727</f>
        <v>2.5565603657889495</v>
      </c>
      <c r="F1727" s="63">
        <f>'דוח 132'!F1727</f>
        <v>2.5884771231295498</v>
      </c>
      <c r="G1727" s="63">
        <f>'דוח 132'!E1727</f>
        <v>0</v>
      </c>
      <c r="H1727" s="63">
        <f>'דוח 132'!D1727</f>
        <v>0</v>
      </c>
      <c r="I1727" s="63">
        <f>'דוח 132'!C1727</f>
        <v>0</v>
      </c>
      <c r="J1727" s="63">
        <f>'דוח 132'!B1727</f>
        <v>0</v>
      </c>
      <c r="K1727" s="63">
        <f>'דוח 132'!A1727</f>
        <v>0</v>
      </c>
    </row>
    <row r="1728" spans="1:11" x14ac:dyDescent="0.2">
      <c r="A1728" s="63">
        <f>'דוח 132'!K1728</f>
        <v>15610</v>
      </c>
      <c r="B1728" s="63">
        <f>'דוח 132'!J1728</f>
        <v>3336</v>
      </c>
      <c r="C1728" s="63" t="str">
        <f>'דוח 132'!I1728</f>
        <v>נגזרים מתוך מניות והמירים</v>
      </c>
      <c r="D1728" s="63">
        <f>'דוח 132'!H1728</f>
        <v>0</v>
      </c>
      <c r="E1728" s="63">
        <f>'דוח 132'!G1728</f>
        <v>0</v>
      </c>
      <c r="F1728" s="63">
        <f>'דוח 132'!F1728</f>
        <v>0</v>
      </c>
      <c r="G1728" s="63">
        <f>'דוח 132'!E1728</f>
        <v>0</v>
      </c>
      <c r="H1728" s="63">
        <f>'דוח 132'!D1728</f>
        <v>0</v>
      </c>
      <c r="I1728" s="63">
        <f>'דוח 132'!C1728</f>
        <v>0</v>
      </c>
      <c r="J1728" s="63">
        <f>'דוח 132'!B1728</f>
        <v>0</v>
      </c>
      <c r="K1728" s="63">
        <f>'דוח 132'!A1728</f>
        <v>0</v>
      </c>
    </row>
    <row r="1729" spans="1:11" x14ac:dyDescent="0.2">
      <c r="A1729" s="63">
        <f>'דוח 132'!K1729</f>
        <v>15611</v>
      </c>
      <c r="B1729" s="63">
        <f>'דוח 132'!J1729</f>
        <v>3336</v>
      </c>
      <c r="C1729" s="63" t="str">
        <f>'דוח 132'!I1729</f>
        <v>מניות והמירים בארץ</v>
      </c>
      <c r="D1729" s="63">
        <f>'דוח 132'!H1729</f>
        <v>0</v>
      </c>
      <c r="E1729" s="63">
        <f>'דוח 132'!G1729</f>
        <v>1.08529626511671</v>
      </c>
      <c r="F1729" s="63">
        <f>'דוח 132'!F1729</f>
        <v>1.09895842258475</v>
      </c>
      <c r="G1729" s="63">
        <f>'דוח 132'!E1729</f>
        <v>0</v>
      </c>
      <c r="H1729" s="63">
        <f>'דוח 132'!D1729</f>
        <v>0</v>
      </c>
      <c r="I1729" s="63">
        <f>'דוח 132'!C1729</f>
        <v>0</v>
      </c>
      <c r="J1729" s="63">
        <f>'דוח 132'!B1729</f>
        <v>0</v>
      </c>
      <c r="K1729" s="63">
        <f>'דוח 132'!A1729</f>
        <v>0</v>
      </c>
    </row>
    <row r="1730" spans="1:11" x14ac:dyDescent="0.2">
      <c r="A1730" s="63">
        <f>'דוח 132'!K1730</f>
        <v>15608</v>
      </c>
      <c r="B1730" s="63">
        <f>'דוח 132'!J1730</f>
        <v>3336</v>
      </c>
      <c r="C1730" s="63" t="str">
        <f>'דוח 132'!I1730</f>
        <v>מניות חו"ל</v>
      </c>
      <c r="D1730" s="63">
        <f>'דוח 132'!H1730</f>
        <v>0</v>
      </c>
      <c r="E1730" s="63">
        <f>'דוח 132'!G1730</f>
        <v>1.47126410067225</v>
      </c>
      <c r="F1730" s="63">
        <f>'דוח 132'!F1730</f>
        <v>1.4895187005447899</v>
      </c>
      <c r="G1730" s="63">
        <f>'דוח 132'!E1730</f>
        <v>0</v>
      </c>
      <c r="H1730" s="63">
        <f>'דוח 132'!D1730</f>
        <v>0</v>
      </c>
      <c r="I1730" s="63">
        <f>'דוח 132'!C1730</f>
        <v>0</v>
      </c>
      <c r="J1730" s="63">
        <f>'דוח 132'!B1730</f>
        <v>0</v>
      </c>
      <c r="K1730" s="63">
        <f>'דוח 132'!A1730</f>
        <v>0</v>
      </c>
    </row>
    <row r="1731" spans="1:11" x14ac:dyDescent="0.2">
      <c r="A1731" s="63">
        <f>'דוח 132'!K1731</f>
        <v>15584</v>
      </c>
      <c r="B1731" s="63">
        <f>'דוח 132'!J1731</f>
        <v>3336</v>
      </c>
      <c r="C1731" s="63" t="str">
        <f>'דוח 132'!I1731</f>
        <v>נכסים אלטרנטיביים</v>
      </c>
      <c r="D1731" s="63">
        <f>'דוח 132'!H1731</f>
        <v>0</v>
      </c>
      <c r="E1731" s="63">
        <f>'דוח 132'!G1731</f>
        <v>0</v>
      </c>
      <c r="F1731" s="63">
        <f>'דוח 132'!F1731</f>
        <v>0</v>
      </c>
      <c r="G1731" s="63">
        <f>'דוח 132'!E1731</f>
        <v>0</v>
      </c>
      <c r="H1731" s="63">
        <f>'דוח 132'!D1731</f>
        <v>0</v>
      </c>
      <c r="I1731" s="63">
        <f>'דוח 132'!C1731</f>
        <v>0</v>
      </c>
      <c r="J1731" s="63">
        <f>'דוח 132'!B1731</f>
        <v>0</v>
      </c>
      <c r="K1731" s="63">
        <f>'דוח 132'!A1731</f>
        <v>0</v>
      </c>
    </row>
    <row r="1732" spans="1:11" x14ac:dyDescent="0.2">
      <c r="A1732" s="63">
        <f>'דוח 132'!K1732</f>
        <v>17728</v>
      </c>
      <c r="B1732" s="63">
        <f>'דוח 132'!J1732</f>
        <v>3336</v>
      </c>
      <c r="C1732" s="63" t="str">
        <f>'דוח 132'!I1732</f>
        <v>נכסי נדל"ן</v>
      </c>
      <c r="D1732" s="63">
        <f>'דוח 132'!H1732</f>
        <v>0</v>
      </c>
      <c r="E1732" s="63">
        <f>'דוח 132'!G1732</f>
        <v>0</v>
      </c>
      <c r="F1732" s="63">
        <f>'דוח 132'!F1732</f>
        <v>0</v>
      </c>
      <c r="G1732" s="63">
        <f>'דוח 132'!E1732</f>
        <v>0</v>
      </c>
      <c r="H1732" s="63">
        <f>'דוח 132'!D1732</f>
        <v>0</v>
      </c>
      <c r="I1732" s="63">
        <f>'דוח 132'!C1732</f>
        <v>0</v>
      </c>
      <c r="J1732" s="63">
        <f>'דוח 132'!B1732</f>
        <v>0</v>
      </c>
      <c r="K1732" s="63">
        <f>'דוח 132'!A1732</f>
        <v>0</v>
      </c>
    </row>
    <row r="1733" spans="1:11" x14ac:dyDescent="0.2">
      <c r="A1733" s="63">
        <f>'דוח 132'!K1733</f>
        <v>15624</v>
      </c>
      <c r="B1733" s="63">
        <f>'דוח 132'!J1733</f>
        <v>3336</v>
      </c>
      <c r="C1733" s="63" t="str">
        <f>'דוח 132'!I1733</f>
        <v>נגזרים מתוך חשיפת מט"ח</v>
      </c>
      <c r="D1733" s="63">
        <f>'דוח 132'!H1733</f>
        <v>0</v>
      </c>
      <c r="E1733" s="63">
        <f>'דוח 132'!G1733</f>
        <v>0</v>
      </c>
      <c r="F1733" s="63">
        <f>'דוח 132'!F1733</f>
        <v>0</v>
      </c>
      <c r="G1733" s="63">
        <f>'דוח 132'!E1733</f>
        <v>0</v>
      </c>
      <c r="H1733" s="63">
        <f>'דוח 132'!D1733</f>
        <v>0</v>
      </c>
      <c r="I1733" s="63">
        <f>'דוח 132'!C1733</f>
        <v>0</v>
      </c>
      <c r="J1733" s="63">
        <f>'דוח 132'!B1733</f>
        <v>0</v>
      </c>
      <c r="K1733" s="63">
        <f>'דוח 132'!A1733</f>
        <v>0</v>
      </c>
    </row>
    <row r="1734" spans="1:11" x14ac:dyDescent="0.2">
      <c r="A1734" s="63">
        <f>'דוח 132'!K1734</f>
        <v>15644</v>
      </c>
      <c r="B1734" s="63">
        <f>'דוח 132'!J1734</f>
        <v>3336</v>
      </c>
      <c r="C1734" s="63" t="str">
        <f>'דוח 132'!I1734</f>
        <v>סה"כ נזילות</v>
      </c>
      <c r="D1734" s="63">
        <f>'דוח 132'!H1734</f>
        <v>0</v>
      </c>
      <c r="E1734" s="63">
        <f>'דוח 132'!G1734</f>
        <v>1.83889238188445</v>
      </c>
      <c r="F1734" s="63">
        <f>'דוח 132'!F1734</f>
        <v>1.10175967729747</v>
      </c>
      <c r="G1734" s="63">
        <f>'דוח 132'!E1734</f>
        <v>1</v>
      </c>
      <c r="H1734" s="63">
        <f>'דוח 132'!D1734</f>
        <v>7</v>
      </c>
      <c r="I1734" s="63">
        <f>'דוח 132'!C1734</f>
        <v>0</v>
      </c>
      <c r="J1734" s="63">
        <f>'דוח 132'!B1734</f>
        <v>0</v>
      </c>
      <c r="K1734" s="63">
        <f>'דוח 132'!A1734</f>
        <v>0</v>
      </c>
    </row>
    <row r="1735" spans="1:11" x14ac:dyDescent="0.2">
      <c r="A1735" s="63">
        <f>'דוח 132'!K1735</f>
        <v>15704</v>
      </c>
      <c r="B1735" s="63">
        <f>'דוח 132'!J1735</f>
        <v>3336</v>
      </c>
      <c r="C1735" s="63" t="str">
        <f>'דוח 132'!I1735</f>
        <v xml:space="preserve">סה"כ קונצרני והלוואות </v>
      </c>
      <c r="D1735" s="63">
        <f>'דוח 132'!H1735</f>
        <v>3.4576312733656196</v>
      </c>
      <c r="E1735" s="63">
        <f>'דוח 132'!G1735</f>
        <v>17.873765649872297</v>
      </c>
      <c r="F1735" s="63">
        <f>'דוח 132'!F1735</f>
        <v>18.048205751957099</v>
      </c>
      <c r="G1735" s="63">
        <f>'דוח 132'!E1735</f>
        <v>18</v>
      </c>
      <c r="H1735" s="63">
        <f>'דוח 132'!D1735</f>
        <v>23</v>
      </c>
      <c r="I1735" s="63">
        <f>'דוח 132'!C1735</f>
        <v>0</v>
      </c>
      <c r="J1735" s="63">
        <f>'דוח 132'!B1735</f>
        <v>0</v>
      </c>
      <c r="K1735" s="63">
        <f>'דוח 132'!A1735</f>
        <v>0</v>
      </c>
    </row>
    <row r="1736" spans="1:11" x14ac:dyDescent="0.2">
      <c r="A1736" s="63">
        <f>'דוח 132'!K1736</f>
        <v>15749</v>
      </c>
      <c r="B1736" s="63">
        <f>'דוח 132'!J1736</f>
        <v>3336</v>
      </c>
      <c r="C1736" s="63" t="str">
        <f>'דוח 132'!I1736</f>
        <v>סה"כ לא סחירים</v>
      </c>
      <c r="D1736" s="63">
        <f>'דוח 132'!H1736</f>
        <v>0</v>
      </c>
      <c r="E1736" s="63">
        <f>'דוח 132'!G1736</f>
        <v>0</v>
      </c>
      <c r="F1736" s="63">
        <f>'דוח 132'!F1736</f>
        <v>0</v>
      </c>
      <c r="G1736" s="63">
        <f>'דוח 132'!E1736</f>
        <v>0</v>
      </c>
      <c r="H1736" s="63">
        <f>'דוח 132'!D1736</f>
        <v>0</v>
      </c>
      <c r="I1736" s="63">
        <f>'דוח 132'!C1736</f>
        <v>0</v>
      </c>
      <c r="J1736" s="63">
        <f>'דוח 132'!B1736</f>
        <v>0</v>
      </c>
      <c r="K1736" s="63">
        <f>'דוח 132'!A1736</f>
        <v>0</v>
      </c>
    </row>
    <row r="1737" spans="1:11" x14ac:dyDescent="0.2">
      <c r="A1737" s="63">
        <f>'דוח 132'!K1737</f>
        <v>11258</v>
      </c>
      <c r="B1737" s="63">
        <f>'דוח 132'!J1737</f>
        <v>3336</v>
      </c>
      <c r="C1737" s="63" t="str">
        <f>'דוח 132'!I1737</f>
        <v>כל נכסי הקופה</v>
      </c>
      <c r="D1737" s="63">
        <f>'דוח 132'!H1737</f>
        <v>8.8700882479624799</v>
      </c>
      <c r="E1737" s="63">
        <f>'דוח 132'!G1737</f>
        <v>100</v>
      </c>
      <c r="F1737" s="63">
        <f>'דוח 132'!F1737</f>
        <v>100</v>
      </c>
      <c r="G1737" s="63">
        <f>'דוח 132'!E1737</f>
        <v>0</v>
      </c>
      <c r="H1737" s="63">
        <f>'דוח 132'!D1737</f>
        <v>0</v>
      </c>
      <c r="I1737" s="63">
        <f>'דוח 132'!C1737</f>
        <v>0</v>
      </c>
      <c r="J1737" s="63">
        <f>'דוח 132'!B1737</f>
        <v>0</v>
      </c>
      <c r="K1737" s="63">
        <f>'דוח 132'!A1737</f>
        <v>0</v>
      </c>
    </row>
    <row r="1738" spans="1:11" x14ac:dyDescent="0.2">
      <c r="A1738" s="63">
        <f>'דוח 132'!K1738</f>
        <v>15705</v>
      </c>
      <c r="B1738" s="63">
        <f>'דוח 132'!J1738</f>
        <v>3336</v>
      </c>
      <c r="C1738" s="63" t="str">
        <f>'דוח 132'!I1738</f>
        <v>סה"כ ממשלתי</v>
      </c>
      <c r="D1738" s="63">
        <f>'דוח 132'!H1738</f>
        <v>10.53652407457</v>
      </c>
      <c r="E1738" s="63">
        <f>'דוח 132'!G1738</f>
        <v>77.7307816024543</v>
      </c>
      <c r="F1738" s="63">
        <f>'דוח 132'!F1738</f>
        <v>78.2615574476159</v>
      </c>
      <c r="G1738" s="63">
        <f>'דוח 132'!E1738</f>
        <v>73</v>
      </c>
      <c r="H1738" s="63">
        <f>'דוח 132'!D1738</f>
        <v>83</v>
      </c>
      <c r="I1738" s="63">
        <f>'דוח 132'!C1738</f>
        <v>0</v>
      </c>
      <c r="J1738" s="63">
        <f>'דוח 132'!B1738</f>
        <v>0</v>
      </c>
      <c r="K1738" s="63">
        <f>'דוח 132'!A1738</f>
        <v>0</v>
      </c>
    </row>
    <row r="1739" spans="1:11" x14ac:dyDescent="0.2">
      <c r="A1739" s="63">
        <f>'דוח 132'!K1739</f>
        <v>16144</v>
      </c>
      <c r="B1739" s="63">
        <f>'דוח 132'!J1739</f>
        <v>3336</v>
      </c>
      <c r="C1739" s="63" t="str">
        <f>'דוח 132'!I1739</f>
        <v>סך חשיפת מט"ח</v>
      </c>
      <c r="D1739" s="63">
        <f>'דוח 132'!H1739</f>
        <v>0</v>
      </c>
      <c r="E1739" s="63">
        <f>'דוח 132'!G1739</f>
        <v>1.47126410067225</v>
      </c>
      <c r="F1739" s="63">
        <f>'דוח 132'!F1739</f>
        <v>1.4895187005447899</v>
      </c>
      <c r="G1739" s="63">
        <f>'דוח 132'!E1739</f>
        <v>0</v>
      </c>
      <c r="H1739" s="63">
        <f>'דוח 132'!D1739</f>
        <v>0</v>
      </c>
      <c r="I1739" s="63">
        <f>'דוח 132'!C1739</f>
        <v>0</v>
      </c>
      <c r="J1739" s="63">
        <f>'דוח 132'!B1739</f>
        <v>0</v>
      </c>
      <c r="K1739" s="63">
        <f>'דוח 132'!A1739</f>
        <v>0</v>
      </c>
    </row>
    <row r="1740" spans="1:11" x14ac:dyDescent="0.2">
      <c r="A1740" s="63">
        <f>'דוח 132'!K1740</f>
        <v>12755</v>
      </c>
      <c r="B1740" s="63">
        <f>'דוח 132'!J1740</f>
        <v>3336</v>
      </c>
      <c r="C1740" s="63" t="str">
        <f>'דוח 132'!I1740</f>
        <v xml:space="preserve">נזילות מט"ח </v>
      </c>
      <c r="D1740" s="63">
        <f>'דוח 132'!H1740</f>
        <v>0</v>
      </c>
      <c r="E1740" s="63">
        <f>'דוח 132'!G1740</f>
        <v>0</v>
      </c>
      <c r="F1740" s="63">
        <f>'דוח 132'!F1740</f>
        <v>0</v>
      </c>
      <c r="G1740" s="63">
        <f>'דוח 132'!E1740</f>
        <v>0</v>
      </c>
      <c r="H1740" s="63">
        <f>'דוח 132'!D1740</f>
        <v>0</v>
      </c>
      <c r="I1740" s="63">
        <f>'דוח 132'!C1740</f>
        <v>0</v>
      </c>
      <c r="J1740" s="63">
        <f>'דוח 132'!B1740</f>
        <v>0</v>
      </c>
      <c r="K1740" s="63">
        <f>'דוח 132'!A1740</f>
        <v>0</v>
      </c>
    </row>
    <row r="1741" spans="1:11" x14ac:dyDescent="0.2">
      <c r="A1741" s="63">
        <f>'דוח 132'!K1741</f>
        <v>12359</v>
      </c>
      <c r="B1741" s="63">
        <f>'דוח 132'!J1741</f>
        <v>3336</v>
      </c>
      <c r="C1741" s="63" t="str">
        <f>'דוח 132'!I1741</f>
        <v xml:space="preserve">קונצרני לא סחיר צמוד מדד </v>
      </c>
      <c r="D1741" s="63">
        <f>'דוח 132'!H1741</f>
        <v>0</v>
      </c>
      <c r="E1741" s="63">
        <f>'דוח 132'!G1741</f>
        <v>0</v>
      </c>
      <c r="F1741" s="63">
        <f>'דוח 132'!F1741</f>
        <v>0</v>
      </c>
      <c r="G1741" s="63">
        <f>'דוח 132'!E1741</f>
        <v>0</v>
      </c>
      <c r="H1741" s="63">
        <f>'דוח 132'!D1741</f>
        <v>0</v>
      </c>
      <c r="I1741" s="63">
        <f>'דוח 132'!C1741</f>
        <v>0</v>
      </c>
      <c r="J1741" s="63">
        <f>'דוח 132'!B1741</f>
        <v>0</v>
      </c>
      <c r="K1741" s="63">
        <f>'דוח 132'!A1741</f>
        <v>0</v>
      </c>
    </row>
    <row r="1742" spans="1:11" x14ac:dyDescent="0.2">
      <c r="A1742" s="63">
        <f>'דוח 132'!K1742</f>
        <v>0</v>
      </c>
      <c r="B1742" s="63">
        <f>'דוח 132'!J1742</f>
        <v>0</v>
      </c>
      <c r="C1742" s="63">
        <f>'דוח 132'!I1742</f>
        <v>0</v>
      </c>
      <c r="D1742" s="63">
        <f>'דוח 132'!H1742</f>
        <v>0</v>
      </c>
      <c r="E1742" s="63">
        <f>'דוח 132'!G1742</f>
        <v>0</v>
      </c>
      <c r="F1742" s="63">
        <f>'דוח 132'!F1742</f>
        <v>0</v>
      </c>
      <c r="G1742" s="63">
        <f>'דוח 132'!E1742</f>
        <v>0</v>
      </c>
      <c r="H1742" s="63">
        <f>'דוח 132'!D1742</f>
        <v>0</v>
      </c>
      <c r="I1742" s="63">
        <f>'דוח 132'!C1742</f>
        <v>0</v>
      </c>
      <c r="J1742" s="63">
        <f>'דוח 132'!B1742</f>
        <v>0</v>
      </c>
      <c r="K1742" s="63">
        <f>'דוח 132'!A1742</f>
        <v>0</v>
      </c>
    </row>
    <row r="1743" spans="1:11" x14ac:dyDescent="0.2">
      <c r="A1743" s="63" t="str">
        <f>'דוח 132'!K1743</f>
        <v>קוד קבוצה</v>
      </c>
      <c r="B1743" s="63" t="str">
        <f>'דוח 132'!J1743</f>
        <v>קוד קופה</v>
      </c>
      <c r="C1743" s="63">
        <f>'דוח 132'!I1743</f>
        <v>0</v>
      </c>
      <c r="D1743" s="63" t="str">
        <f>'דוח 132'!H1743</f>
        <v xml:space="preserve">3337  פנסיה מקיפה מסלול כשר קופת על </v>
      </c>
      <c r="E1743" s="63">
        <f>'דוח 132'!G1743</f>
        <v>0</v>
      </c>
      <c r="F1743" s="63">
        <f>'דוח 132'!F1743</f>
        <v>0</v>
      </c>
      <c r="G1743" s="63">
        <f>'דוח 132'!E1743</f>
        <v>0</v>
      </c>
      <c r="H1743" s="63">
        <f>'דוח 132'!D1743</f>
        <v>0</v>
      </c>
      <c r="I1743" s="63">
        <f>'דוח 132'!C1743</f>
        <v>0</v>
      </c>
      <c r="J1743" s="63">
        <f>'דוח 132'!B1743</f>
        <v>0</v>
      </c>
      <c r="K1743" s="63">
        <f>'דוח 132'!A1743</f>
        <v>0</v>
      </c>
    </row>
    <row r="1744" spans="1:11" x14ac:dyDescent="0.2">
      <c r="A1744" s="63">
        <f>'דוח 132'!K1744</f>
        <v>0</v>
      </c>
      <c r="B1744" s="63">
        <f>'דוח 132'!J1744</f>
        <v>0</v>
      </c>
      <c r="C1744" s="63">
        <f>'דוח 132'!I1744</f>
        <v>0</v>
      </c>
      <c r="D1744" s="63">
        <f>'דוח 132'!H1744</f>
        <v>0</v>
      </c>
      <c r="E1744" s="63">
        <f>'דוח 132'!G1744</f>
        <v>0</v>
      </c>
      <c r="F1744" s="63" t="str">
        <f>'דוח 132'!F1744</f>
        <v>שווי קופה באשח  375,682.9</v>
      </c>
      <c r="G1744" s="63">
        <f>'דוח 132'!E1744</f>
        <v>0</v>
      </c>
      <c r="H1744" s="63">
        <f>'דוח 132'!D1744</f>
        <v>0</v>
      </c>
      <c r="I1744" s="63">
        <f>'דוח 132'!C1744</f>
        <v>0</v>
      </c>
      <c r="J1744" s="63">
        <f>'דוח 132'!B1744</f>
        <v>0</v>
      </c>
      <c r="K1744" s="63">
        <f>'דוח 132'!A1744</f>
        <v>0</v>
      </c>
    </row>
    <row r="1745" spans="1:11" x14ac:dyDescent="0.2">
      <c r="A1745" s="63">
        <f>'דוח 132'!K1745</f>
        <v>0</v>
      </c>
      <c r="B1745" s="63">
        <f>'דוח 132'!J1745</f>
        <v>0</v>
      </c>
      <c r="C1745" s="63" t="str">
        <f>'דוח 132'!I1745</f>
        <v>תאור קבוצה</v>
      </c>
      <c r="D1745" s="63" t="str">
        <f>'דוח 132'!H1745</f>
        <v>מח"מ</v>
      </c>
      <c r="E1745" s="63" t="str">
        <f>'דוח 132'!G1745</f>
        <v>חשיפה</v>
      </c>
      <c r="F1745" s="63" t="str">
        <f>'דוח 132'!F1745</f>
        <v>חשיפה</v>
      </c>
      <c r="G1745" s="63">
        <f>'דוח 132'!E1745</f>
        <v>0</v>
      </c>
      <c r="H1745" s="63" t="str">
        <f>'דוח 132'!D1745</f>
        <v>חשיפה</v>
      </c>
      <c r="I1745" s="63">
        <f>'דוח 132'!C1745</f>
        <v>0</v>
      </c>
      <c r="J1745" s="63" t="str">
        <f>'דוח 132'!B1745</f>
        <v>מח"מ</v>
      </c>
      <c r="K1745" s="63">
        <f>'דוח 132'!A1745</f>
        <v>0</v>
      </c>
    </row>
    <row r="1746" spans="1:11" x14ac:dyDescent="0.2">
      <c r="A1746" s="63">
        <f>'דוח 132'!K1746</f>
        <v>0</v>
      </c>
      <c r="B1746" s="63">
        <f>'דוח 132'!J1746</f>
        <v>0</v>
      </c>
      <c r="C1746" s="63">
        <f>'דוח 132'!I1746</f>
        <v>0</v>
      </c>
      <c r="D1746" s="63">
        <f>'דוח 132'!H1746</f>
        <v>0</v>
      </c>
      <c r="E1746" s="63" t="str">
        <f>'דוח 132'!G1746</f>
        <v>30/12/18</v>
      </c>
      <c r="F1746" s="63" t="str">
        <f>'דוח 132'!F1746</f>
        <v>31/12/18</v>
      </c>
      <c r="G1746" s="63" t="str">
        <f>'דוח 132'!E1746</f>
        <v>מינ'</v>
      </c>
      <c r="H1746" s="63" t="str">
        <f>'דוח 132'!D1746</f>
        <v>מקס'</v>
      </c>
      <c r="I1746" s="63" t="str">
        <f>'דוח 132'!C1746</f>
        <v>מינ'</v>
      </c>
      <c r="J1746" s="63" t="str">
        <f>'דוח 132'!B1746</f>
        <v>מקס'</v>
      </c>
      <c r="K1746" s="63">
        <f>'דוח 132'!A1746</f>
        <v>0</v>
      </c>
    </row>
    <row r="1747" spans="1:11" x14ac:dyDescent="0.2">
      <c r="A1747" s="63">
        <f>'דוח 132'!K1747</f>
        <v>13591</v>
      </c>
      <c r="B1747" s="63">
        <f>'דוח 132'!J1747</f>
        <v>3337</v>
      </c>
      <c r="C1747" s="63" t="str">
        <f>'דוח 132'!I1747</f>
        <v xml:space="preserve">צמוד מדד (כולל מיועדות) </v>
      </c>
      <c r="D1747" s="63">
        <f>'דוח 132'!H1747</f>
        <v>7.40543666714251</v>
      </c>
      <c r="E1747" s="63">
        <f>'דוח 132'!G1747</f>
        <v>47.287674768565793</v>
      </c>
      <c r="F1747" s="63">
        <f>'דוח 132'!F1747</f>
        <v>45.8143101823186</v>
      </c>
      <c r="G1747" s="63">
        <f>'דוח 132'!E1747</f>
        <v>38.200000000000003</v>
      </c>
      <c r="H1747" s="63">
        <f>'דוח 132'!D1747</f>
        <v>49.9</v>
      </c>
      <c r="I1747" s="63">
        <f>'דוח 132'!C1747</f>
        <v>0</v>
      </c>
      <c r="J1747" s="63">
        <f>'דוח 132'!B1747</f>
        <v>0</v>
      </c>
      <c r="K1747" s="63">
        <f>'דוח 132'!A1747</f>
        <v>0</v>
      </c>
    </row>
    <row r="1748" spans="1:11" x14ac:dyDescent="0.2">
      <c r="A1748" s="63">
        <f>'דוח 132'!K1748</f>
        <v>19967</v>
      </c>
      <c r="B1748" s="63">
        <f>'דוח 132'!J1748</f>
        <v>3337</v>
      </c>
      <c r="C1748" s="63" t="str">
        <f>'דוח 132'!I1748</f>
        <v>צמוד מדד ללא מיועדות</v>
      </c>
      <c r="D1748" s="63">
        <f>'דוח 132'!H1748</f>
        <v>4.4920351762363495</v>
      </c>
      <c r="E1748" s="63">
        <f>'דוח 132'!G1748</f>
        <v>17.791891387448199</v>
      </c>
      <c r="F1748" s="63">
        <f>'דוח 132'!F1748</f>
        <v>16.370816137370195</v>
      </c>
      <c r="G1748" s="63">
        <f>'דוח 132'!E1748</f>
        <v>0</v>
      </c>
      <c r="H1748" s="63">
        <f>'דוח 132'!D1748</f>
        <v>0</v>
      </c>
      <c r="I1748" s="63">
        <f>'דוח 132'!C1748</f>
        <v>4</v>
      </c>
      <c r="J1748" s="63">
        <f>'דוח 132'!B1748</f>
        <v>5.5</v>
      </c>
      <c r="K1748" s="63">
        <f>'דוח 132'!A1748</f>
        <v>0</v>
      </c>
    </row>
    <row r="1749" spans="1:11" x14ac:dyDescent="0.2">
      <c r="A1749" s="63">
        <f>'דוח 132'!K1749</f>
        <v>15744</v>
      </c>
      <c r="B1749" s="63">
        <f>'דוח 132'!J1749</f>
        <v>3337</v>
      </c>
      <c r="C1749" s="63" t="str">
        <f>'דוח 132'!I1749</f>
        <v xml:space="preserve">סה"כ ממשלתי צמוד מדד כולל מיועדות </v>
      </c>
      <c r="D1749" s="63">
        <f>'דוח 132'!H1749</f>
        <v>7.40543666714251</v>
      </c>
      <c r="E1749" s="63">
        <f>'דוח 132'!G1749</f>
        <v>47.287674768565793</v>
      </c>
      <c r="F1749" s="63">
        <f>'דוח 132'!F1749</f>
        <v>45.8143101823186</v>
      </c>
      <c r="G1749" s="63">
        <f>'דוח 132'!E1749</f>
        <v>0</v>
      </c>
      <c r="H1749" s="63">
        <f>'דוח 132'!D1749</f>
        <v>0</v>
      </c>
      <c r="I1749" s="63">
        <f>'דוח 132'!C1749</f>
        <v>0</v>
      </c>
      <c r="J1749" s="63">
        <f>'דוח 132'!B1749</f>
        <v>0</v>
      </c>
      <c r="K1749" s="63">
        <f>'דוח 132'!A1749</f>
        <v>0</v>
      </c>
    </row>
    <row r="1750" spans="1:11" x14ac:dyDescent="0.2">
      <c r="A1750" s="63">
        <f>'דוח 132'!K1750</f>
        <v>13462</v>
      </c>
      <c r="B1750" s="63">
        <f>'דוח 132'!J1750</f>
        <v>3337</v>
      </c>
      <c r="C1750" s="63" t="str">
        <f>'דוח 132'!I1750</f>
        <v xml:space="preserve">קונצרני סחיר צמוד מדד </v>
      </c>
      <c r="D1750" s="63">
        <f>'דוח 132'!H1750</f>
        <v>0</v>
      </c>
      <c r="E1750" s="63">
        <f>'דוח 132'!G1750</f>
        <v>0</v>
      </c>
      <c r="F1750" s="63">
        <f>'דוח 132'!F1750</f>
        <v>0</v>
      </c>
      <c r="G1750" s="63">
        <f>'דוח 132'!E1750</f>
        <v>0</v>
      </c>
      <c r="H1750" s="63">
        <f>'דוח 132'!D1750</f>
        <v>0</v>
      </c>
      <c r="I1750" s="63">
        <f>'דוח 132'!C1750</f>
        <v>0</v>
      </c>
      <c r="J1750" s="63">
        <f>'דוח 132'!B1750</f>
        <v>0</v>
      </c>
      <c r="K1750" s="63">
        <f>'דוח 132'!A1750</f>
        <v>0</v>
      </c>
    </row>
    <row r="1751" spans="1:11" x14ac:dyDescent="0.2">
      <c r="A1751" s="63">
        <f>'דוח 132'!K1751</f>
        <v>15544</v>
      </c>
      <c r="B1751" s="63">
        <f>'דוח 132'!J1751</f>
        <v>3337</v>
      </c>
      <c r="C1751" s="63" t="str">
        <f>'דוח 132'!I1751</f>
        <v>הלוואה צמוד מדד</v>
      </c>
      <c r="D1751" s="63">
        <f>'דוח 132'!H1751</f>
        <v>0</v>
      </c>
      <c r="E1751" s="63">
        <f>'דוח 132'!G1751</f>
        <v>0</v>
      </c>
      <c r="F1751" s="63">
        <f>'דוח 132'!F1751</f>
        <v>0</v>
      </c>
      <c r="G1751" s="63">
        <f>'דוח 132'!E1751</f>
        <v>0</v>
      </c>
      <c r="H1751" s="63">
        <f>'דוח 132'!D1751</f>
        <v>0</v>
      </c>
      <c r="I1751" s="63">
        <f>'דוח 132'!C1751</f>
        <v>0</v>
      </c>
      <c r="J1751" s="63">
        <f>'דוח 132'!B1751</f>
        <v>0</v>
      </c>
      <c r="K1751" s="63">
        <f>'דוח 132'!A1751</f>
        <v>0</v>
      </c>
    </row>
    <row r="1752" spans="1:11" x14ac:dyDescent="0.2">
      <c r="A1752" s="63">
        <f>'דוח 132'!K1752</f>
        <v>12978</v>
      </c>
      <c r="B1752" s="63">
        <f>'דוח 132'!J1752</f>
        <v>3337</v>
      </c>
      <c r="C1752" s="63" t="str">
        <f>'דוח 132'!I1752</f>
        <v xml:space="preserve">פקדונות לא סחירים </v>
      </c>
      <c r="D1752" s="63">
        <f>'דוח 132'!H1752</f>
        <v>0</v>
      </c>
      <c r="E1752" s="63">
        <f>'דוח 132'!G1752</f>
        <v>0</v>
      </c>
      <c r="F1752" s="63">
        <f>'דוח 132'!F1752</f>
        <v>0</v>
      </c>
      <c r="G1752" s="63">
        <f>'דוח 132'!E1752</f>
        <v>0</v>
      </c>
      <c r="H1752" s="63">
        <f>'דוח 132'!D1752</f>
        <v>0</v>
      </c>
      <c r="I1752" s="63">
        <f>'דוח 132'!C1752</f>
        <v>0</v>
      </c>
      <c r="J1752" s="63">
        <f>'דוח 132'!B1752</f>
        <v>0</v>
      </c>
      <c r="K1752" s="63">
        <f>'דוח 132'!A1752</f>
        <v>0</v>
      </c>
    </row>
    <row r="1753" spans="1:11" x14ac:dyDescent="0.2">
      <c r="A1753" s="63">
        <f>'דוח 132'!K1753</f>
        <v>17726</v>
      </c>
      <c r="B1753" s="63">
        <f>'דוח 132'!J1753</f>
        <v>3337</v>
      </c>
      <c r="C1753" s="63" t="str">
        <f>'דוח 132'!I1753</f>
        <v>לא צמוד כולל נזילות</v>
      </c>
      <c r="D1753" s="63">
        <f>'דוח 132'!H1753</f>
        <v>1.7553577904744699</v>
      </c>
      <c r="E1753" s="63">
        <f>'דוח 132'!G1753</f>
        <v>50.428460406078806</v>
      </c>
      <c r="F1753" s="63">
        <f>'דוח 132'!F1753</f>
        <v>51.839650320446395</v>
      </c>
      <c r="G1753" s="63">
        <f>'דוח 132'!E1753</f>
        <v>48</v>
      </c>
      <c r="H1753" s="63">
        <f>'דוח 132'!D1753</f>
        <v>59.7</v>
      </c>
      <c r="I1753" s="63">
        <f>'דוח 132'!C1753</f>
        <v>2</v>
      </c>
      <c r="J1753" s="63">
        <f>'דוח 132'!B1753</f>
        <v>3.5</v>
      </c>
      <c r="K1753" s="63">
        <f>'דוח 132'!A1753</f>
        <v>0</v>
      </c>
    </row>
    <row r="1754" spans="1:11" x14ac:dyDescent="0.2">
      <c r="A1754" s="63">
        <f>'דוח 132'!K1754</f>
        <v>17727</v>
      </c>
      <c r="B1754" s="63">
        <f>'דוח 132'!J1754</f>
        <v>3337</v>
      </c>
      <c r="C1754" s="63" t="str">
        <f>'דוח 132'!I1754</f>
        <v>עו"ש ש"ח</v>
      </c>
      <c r="D1754" s="63">
        <f>'דוח 132'!H1754</f>
        <v>0</v>
      </c>
      <c r="E1754" s="63">
        <f>'דוח 132'!G1754</f>
        <v>-0.80231388557906713</v>
      </c>
      <c r="F1754" s="63">
        <f>'דוח 132'!F1754</f>
        <v>2.2005338194683901</v>
      </c>
      <c r="G1754" s="63">
        <f>'דוח 132'!E1754</f>
        <v>0</v>
      </c>
      <c r="H1754" s="63">
        <f>'דוח 132'!D1754</f>
        <v>0</v>
      </c>
      <c r="I1754" s="63">
        <f>'דוח 132'!C1754</f>
        <v>0</v>
      </c>
      <c r="J1754" s="63">
        <f>'דוח 132'!B1754</f>
        <v>0</v>
      </c>
      <c r="K1754" s="63">
        <f>'דוח 132'!A1754</f>
        <v>0</v>
      </c>
    </row>
    <row r="1755" spans="1:11" x14ac:dyDescent="0.2">
      <c r="A1755" s="63">
        <f>'דוח 132'!K1755</f>
        <v>13592</v>
      </c>
      <c r="B1755" s="63">
        <f>'דוח 132'!J1755</f>
        <v>3337</v>
      </c>
      <c r="C1755" s="63" t="str">
        <f>'דוח 132'!I1755</f>
        <v xml:space="preserve">לא צמוד - לא כולל נזילות </v>
      </c>
      <c r="D1755" s="63">
        <f>'דוח 132'!H1755</f>
        <v>1.83317392531906</v>
      </c>
      <c r="E1755" s="63">
        <f>'דוח 132'!G1755</f>
        <v>51.230774291657895</v>
      </c>
      <c r="F1755" s="63">
        <f>'דוח 132'!F1755</f>
        <v>49.639116500977998</v>
      </c>
      <c r="G1755" s="63">
        <f>'דוח 132'!E1755</f>
        <v>0</v>
      </c>
      <c r="H1755" s="63">
        <f>'דוח 132'!D1755</f>
        <v>0</v>
      </c>
      <c r="I1755" s="63">
        <f>'דוח 132'!C1755</f>
        <v>0</v>
      </c>
      <c r="J1755" s="63">
        <f>'דוח 132'!B1755</f>
        <v>0</v>
      </c>
      <c r="K1755" s="63">
        <f>'דוח 132'!A1755</f>
        <v>0</v>
      </c>
    </row>
    <row r="1756" spans="1:11" x14ac:dyDescent="0.2">
      <c r="A1756" s="63">
        <f>'דוח 132'!K1756</f>
        <v>11566</v>
      </c>
      <c r="B1756" s="63">
        <f>'דוח 132'!J1756</f>
        <v>3337</v>
      </c>
      <c r="C1756" s="63" t="str">
        <f>'דוח 132'!I1756</f>
        <v>מק"מ</v>
      </c>
      <c r="D1756" s="63">
        <f>'דוח 132'!H1756</f>
        <v>0.71265200871648016</v>
      </c>
      <c r="E1756" s="63">
        <f>'דוח 132'!G1756</f>
        <v>33.256082600374604</v>
      </c>
      <c r="F1756" s="63">
        <f>'דוח 132'!F1756</f>
        <v>33.213296124670798</v>
      </c>
      <c r="G1756" s="63">
        <f>'דוח 132'!E1756</f>
        <v>0</v>
      </c>
      <c r="H1756" s="63">
        <f>'דוח 132'!D1756</f>
        <v>0</v>
      </c>
      <c r="I1756" s="63">
        <f>'דוח 132'!C1756</f>
        <v>0</v>
      </c>
      <c r="J1756" s="63">
        <f>'דוח 132'!B1756</f>
        <v>0</v>
      </c>
      <c r="K1756" s="63">
        <f>'דוח 132'!A1756</f>
        <v>0</v>
      </c>
    </row>
    <row r="1757" spans="1:11" x14ac:dyDescent="0.2">
      <c r="A1757" s="63">
        <f>'דוח 132'!K1757</f>
        <v>13419</v>
      </c>
      <c r="B1757" s="63">
        <f>'דוח 132'!J1757</f>
        <v>3337</v>
      </c>
      <c r="C1757" s="63" t="str">
        <f>'דוח 132'!I1757</f>
        <v>ממשלתי  לא צמוד (שחר)</v>
      </c>
      <c r="D1757" s="63">
        <f>'דוח 132'!H1757</f>
        <v>4.0988888410858495</v>
      </c>
      <c r="E1757" s="63">
        <f>'דוח 132'!G1757</f>
        <v>17.974691691283301</v>
      </c>
      <c r="F1757" s="63">
        <f>'דוח 132'!F1757</f>
        <v>16.4258203763072</v>
      </c>
      <c r="G1757" s="63">
        <f>'דוח 132'!E1757</f>
        <v>0</v>
      </c>
      <c r="H1757" s="63">
        <f>'דוח 132'!D1757</f>
        <v>0</v>
      </c>
      <c r="I1757" s="63">
        <f>'דוח 132'!C1757</f>
        <v>0</v>
      </c>
      <c r="J1757" s="63">
        <f>'דוח 132'!B1757</f>
        <v>0</v>
      </c>
      <c r="K1757" s="63">
        <f>'דוח 132'!A1757</f>
        <v>0</v>
      </c>
    </row>
    <row r="1758" spans="1:11" x14ac:dyDescent="0.2">
      <c r="A1758" s="63">
        <f>'דוח 132'!K1758</f>
        <v>11568</v>
      </c>
      <c r="B1758" s="63">
        <f>'דוח 132'!J1758</f>
        <v>3337</v>
      </c>
      <c r="C1758" s="63" t="str">
        <f>'דוח 132'!I1758</f>
        <v>אג"ח ממשלתי לא צמוד ריבית משתנה-"גילון"</v>
      </c>
      <c r="D1758" s="63">
        <f>'דוח 132'!H1758</f>
        <v>0</v>
      </c>
      <c r="E1758" s="63">
        <f>'דוח 132'!G1758</f>
        <v>0</v>
      </c>
      <c r="F1758" s="63">
        <f>'דוח 132'!F1758</f>
        <v>0</v>
      </c>
      <c r="G1758" s="63">
        <f>'דוח 132'!E1758</f>
        <v>0</v>
      </c>
      <c r="H1758" s="63">
        <f>'דוח 132'!D1758</f>
        <v>0</v>
      </c>
      <c r="I1758" s="63">
        <f>'דוח 132'!C1758</f>
        <v>0</v>
      </c>
      <c r="J1758" s="63">
        <f>'דוח 132'!B1758</f>
        <v>0</v>
      </c>
      <c r="K1758" s="63">
        <f>'דוח 132'!A1758</f>
        <v>0</v>
      </c>
    </row>
    <row r="1759" spans="1:11" x14ac:dyDescent="0.2">
      <c r="A1759" s="63">
        <f>'דוח 132'!K1759</f>
        <v>12479</v>
      </c>
      <c r="B1759" s="63">
        <f>'דוח 132'!J1759</f>
        <v>3337</v>
      </c>
      <c r="C1759" s="63" t="str">
        <f>'דוח 132'!I1759</f>
        <v>קונצרני ריבית קבועה</v>
      </c>
      <c r="D1759" s="63">
        <f>'דוח 132'!H1759</f>
        <v>0</v>
      </c>
      <c r="E1759" s="63">
        <f>'דוח 132'!G1759</f>
        <v>0</v>
      </c>
      <c r="F1759" s="63">
        <f>'דוח 132'!F1759</f>
        <v>0</v>
      </c>
      <c r="G1759" s="63">
        <f>'דוח 132'!E1759</f>
        <v>0</v>
      </c>
      <c r="H1759" s="63">
        <f>'דוח 132'!D1759</f>
        <v>0</v>
      </c>
      <c r="I1759" s="63">
        <f>'דוח 132'!C1759</f>
        <v>0</v>
      </c>
      <c r="J1759" s="63">
        <f>'דוח 132'!B1759</f>
        <v>0</v>
      </c>
      <c r="K1759" s="63">
        <f>'דוח 132'!A1759</f>
        <v>0</v>
      </c>
    </row>
    <row r="1760" spans="1:11" x14ac:dyDescent="0.2">
      <c r="A1760" s="63">
        <f>'דוח 132'!K1760</f>
        <v>12480</v>
      </c>
      <c r="B1760" s="63">
        <f>'דוח 132'!J1760</f>
        <v>3337</v>
      </c>
      <c r="C1760" s="63" t="str">
        <f>'דוח 132'!I1760</f>
        <v>קונצרני ריבית משתנה</v>
      </c>
      <c r="D1760" s="63">
        <f>'דוח 132'!H1760</f>
        <v>0</v>
      </c>
      <c r="E1760" s="63">
        <f>'דוח 132'!G1760</f>
        <v>0</v>
      </c>
      <c r="F1760" s="63">
        <f>'דוח 132'!F1760</f>
        <v>0</v>
      </c>
      <c r="G1760" s="63">
        <f>'דוח 132'!E1760</f>
        <v>0</v>
      </c>
      <c r="H1760" s="63">
        <f>'דוח 132'!D1760</f>
        <v>0</v>
      </c>
      <c r="I1760" s="63">
        <f>'דוח 132'!C1760</f>
        <v>0</v>
      </c>
      <c r="J1760" s="63">
        <f>'דוח 132'!B1760</f>
        <v>0</v>
      </c>
      <c r="K1760" s="63">
        <f>'דוח 132'!A1760</f>
        <v>0</v>
      </c>
    </row>
    <row r="1761" spans="1:11" x14ac:dyDescent="0.2">
      <c r="A1761" s="63">
        <f>'דוח 132'!K1761</f>
        <v>11578</v>
      </c>
      <c r="B1761" s="63">
        <f>'דוח 132'!J1761</f>
        <v>3337</v>
      </c>
      <c r="C1761" s="63" t="str">
        <f>'דוח 132'!I1761</f>
        <v>אג"ח לא צמוד לא סחיר (ללא עמיתים)</v>
      </c>
      <c r="D1761" s="63">
        <f>'דוח 132'!H1761</f>
        <v>0</v>
      </c>
      <c r="E1761" s="63">
        <f>'דוח 132'!G1761</f>
        <v>0</v>
      </c>
      <c r="F1761" s="63">
        <f>'דוח 132'!F1761</f>
        <v>0</v>
      </c>
      <c r="G1761" s="63">
        <f>'דוח 132'!E1761</f>
        <v>0</v>
      </c>
      <c r="H1761" s="63">
        <f>'דוח 132'!D1761</f>
        <v>0</v>
      </c>
      <c r="I1761" s="63">
        <f>'דוח 132'!C1761</f>
        <v>0</v>
      </c>
      <c r="J1761" s="63">
        <f>'דוח 132'!B1761</f>
        <v>0</v>
      </c>
      <c r="K1761" s="63">
        <f>'דוח 132'!A1761</f>
        <v>0</v>
      </c>
    </row>
    <row r="1762" spans="1:11" x14ac:dyDescent="0.2">
      <c r="A1762" s="63">
        <f>'דוח 132'!K1762</f>
        <v>12497</v>
      </c>
      <c r="B1762" s="63">
        <f>'דוח 132'!J1762</f>
        <v>3337</v>
      </c>
      <c r="C1762" s="63" t="str">
        <f>'דוח 132'!I1762</f>
        <v>קונצרני לא סחיר ריבית משתנה (נע"מים)</v>
      </c>
      <c r="D1762" s="63">
        <f>'דוח 132'!H1762</f>
        <v>0</v>
      </c>
      <c r="E1762" s="63">
        <f>'דוח 132'!G1762</f>
        <v>0</v>
      </c>
      <c r="F1762" s="63">
        <f>'דוח 132'!F1762</f>
        <v>0</v>
      </c>
      <c r="G1762" s="63">
        <f>'דוח 132'!E1762</f>
        <v>0</v>
      </c>
      <c r="H1762" s="63">
        <f>'דוח 132'!D1762</f>
        <v>5</v>
      </c>
      <c r="I1762" s="63">
        <f>'דוח 132'!C1762</f>
        <v>0</v>
      </c>
      <c r="J1762" s="63">
        <f>'דוח 132'!B1762</f>
        <v>0</v>
      </c>
      <c r="K1762" s="63">
        <f>'דוח 132'!A1762</f>
        <v>0</v>
      </c>
    </row>
    <row r="1763" spans="1:11" x14ac:dyDescent="0.2">
      <c r="A1763" s="63">
        <f>'דוח 132'!K1763</f>
        <v>15546</v>
      </c>
      <c r="B1763" s="63">
        <f>'דוח 132'!J1763</f>
        <v>3337</v>
      </c>
      <c r="C1763" s="63" t="str">
        <f>'דוח 132'!I1763</f>
        <v>הלוואה לא צמוד</v>
      </c>
      <c r="D1763" s="63">
        <f>'דוח 132'!H1763</f>
        <v>0</v>
      </c>
      <c r="E1763" s="63">
        <f>'דוח 132'!G1763</f>
        <v>0</v>
      </c>
      <c r="F1763" s="63">
        <f>'דוח 132'!F1763</f>
        <v>0</v>
      </c>
      <c r="G1763" s="63">
        <f>'דוח 132'!E1763</f>
        <v>0</v>
      </c>
      <c r="H1763" s="63">
        <f>'דוח 132'!D1763</f>
        <v>0</v>
      </c>
      <c r="I1763" s="63">
        <f>'דוח 132'!C1763</f>
        <v>0</v>
      </c>
      <c r="J1763" s="63">
        <f>'דוח 132'!B1763</f>
        <v>0</v>
      </c>
      <c r="K1763" s="63">
        <f>'דוח 132'!A1763</f>
        <v>0</v>
      </c>
    </row>
    <row r="1764" spans="1:11" x14ac:dyDescent="0.2">
      <c r="A1764" s="63">
        <f>'דוח 132'!K1764</f>
        <v>12481</v>
      </c>
      <c r="B1764" s="63">
        <f>'דוח 132'!J1764</f>
        <v>3337</v>
      </c>
      <c r="C1764" s="63" t="str">
        <f>'דוח 132'!I1764</f>
        <v>הלוואות לעמיתים.</v>
      </c>
      <c r="D1764" s="63">
        <f>'דוח 132'!H1764</f>
        <v>0</v>
      </c>
      <c r="E1764" s="63">
        <f>'דוח 132'!G1764</f>
        <v>0</v>
      </c>
      <c r="F1764" s="63">
        <f>'דוח 132'!F1764</f>
        <v>0</v>
      </c>
      <c r="G1764" s="63">
        <f>'דוח 132'!E1764</f>
        <v>0</v>
      </c>
      <c r="H1764" s="63">
        <f>'דוח 132'!D1764</f>
        <v>3</v>
      </c>
      <c r="I1764" s="63">
        <f>'דוח 132'!C1764</f>
        <v>0</v>
      </c>
      <c r="J1764" s="63">
        <f>'דוח 132'!B1764</f>
        <v>0</v>
      </c>
      <c r="K1764" s="63">
        <f>'דוח 132'!A1764</f>
        <v>0</v>
      </c>
    </row>
    <row r="1765" spans="1:11" x14ac:dyDescent="0.2">
      <c r="A1765" s="63">
        <f>'דוח 132'!K1765</f>
        <v>13594</v>
      </c>
      <c r="B1765" s="63">
        <f>'דוח 132'!J1765</f>
        <v>3337</v>
      </c>
      <c r="C1765" s="63" t="str">
        <f>'דוח 132'!I1765</f>
        <v>מט"ח וצמוד מט"ח</v>
      </c>
      <c r="D1765" s="63">
        <f>'דוח 132'!H1765</f>
        <v>0</v>
      </c>
      <c r="E1765" s="63">
        <f>'דוח 132'!G1765</f>
        <v>2.20212668876108</v>
      </c>
      <c r="F1765" s="63">
        <f>'דוח 132'!F1765</f>
        <v>2.1849199573551399</v>
      </c>
      <c r="G1765" s="63">
        <f>'דוח 132'!E1765</f>
        <v>0</v>
      </c>
      <c r="H1765" s="63">
        <f>'דוח 132'!D1765</f>
        <v>0</v>
      </c>
      <c r="I1765" s="63">
        <f>'דוח 132'!C1765</f>
        <v>0</v>
      </c>
      <c r="J1765" s="63">
        <f>'דוח 132'!B1765</f>
        <v>0</v>
      </c>
      <c r="K1765" s="63">
        <f>'דוח 132'!A1765</f>
        <v>0</v>
      </c>
    </row>
    <row r="1766" spans="1:11" x14ac:dyDescent="0.2">
      <c r="A1766" s="63">
        <f>'דוח 132'!K1766</f>
        <v>15609</v>
      </c>
      <c r="B1766" s="63">
        <f>'דוח 132'!J1766</f>
        <v>3337</v>
      </c>
      <c r="C1766" s="63" t="str">
        <f>'דוח 132'!I1766</f>
        <v>אג"ח ממשלתי צמוד מט"ח סחיר (1022)</v>
      </c>
      <c r="D1766" s="63">
        <f>'דוח 132'!H1766</f>
        <v>0</v>
      </c>
      <c r="E1766" s="63">
        <f>'דוח 132'!G1766</f>
        <v>0</v>
      </c>
      <c r="F1766" s="63">
        <f>'דוח 132'!F1766</f>
        <v>0</v>
      </c>
      <c r="G1766" s="63">
        <f>'דוח 132'!E1766</f>
        <v>0</v>
      </c>
      <c r="H1766" s="63">
        <f>'דוח 132'!D1766</f>
        <v>0</v>
      </c>
      <c r="I1766" s="63">
        <f>'דוח 132'!C1766</f>
        <v>0</v>
      </c>
      <c r="J1766" s="63">
        <f>'דוח 132'!B1766</f>
        <v>0</v>
      </c>
      <c r="K1766" s="63">
        <f>'דוח 132'!A1766</f>
        <v>0</v>
      </c>
    </row>
    <row r="1767" spans="1:11" x14ac:dyDescent="0.2">
      <c r="A1767" s="63">
        <f>'דוח 132'!K1767</f>
        <v>11524</v>
      </c>
      <c r="B1767" s="63">
        <f>'דוח 132'!J1767</f>
        <v>3337</v>
      </c>
      <c r="C1767" s="63" t="str">
        <f>'דוח 132'!I1767</f>
        <v xml:space="preserve"> אג"ח קונצרני בחו"ל </v>
      </c>
      <c r="D1767" s="63">
        <f>'דוח 132'!H1767</f>
        <v>0</v>
      </c>
      <c r="E1767" s="63">
        <f>'דוח 132'!G1767</f>
        <v>0</v>
      </c>
      <c r="F1767" s="63">
        <f>'דוח 132'!F1767</f>
        <v>0</v>
      </c>
      <c r="G1767" s="63">
        <f>'דוח 132'!E1767</f>
        <v>0</v>
      </c>
      <c r="H1767" s="63">
        <f>'דוח 132'!D1767</f>
        <v>0</v>
      </c>
      <c r="I1767" s="63">
        <f>'דוח 132'!C1767</f>
        <v>0</v>
      </c>
      <c r="J1767" s="63">
        <f>'דוח 132'!B1767</f>
        <v>0</v>
      </c>
      <c r="K1767" s="63">
        <f>'דוח 132'!A1767</f>
        <v>0</v>
      </c>
    </row>
    <row r="1768" spans="1:11" x14ac:dyDescent="0.2">
      <c r="A1768" s="63">
        <f>'דוח 132'!K1768</f>
        <v>15745</v>
      </c>
      <c r="B1768" s="63">
        <f>'דוח 132'!J1768</f>
        <v>3337</v>
      </c>
      <c r="C1768" s="63" t="str">
        <f>'דוח 132'!I1768</f>
        <v>סה"כ קונצרני צמוד מט"ח</v>
      </c>
      <c r="D1768" s="63">
        <f>'דוח 132'!H1768</f>
        <v>0</v>
      </c>
      <c r="E1768" s="63">
        <f>'דוח 132'!G1768</f>
        <v>0</v>
      </c>
      <c r="F1768" s="63">
        <f>'דוח 132'!F1768</f>
        <v>0</v>
      </c>
      <c r="G1768" s="63">
        <f>'דוח 132'!E1768</f>
        <v>0</v>
      </c>
      <c r="H1768" s="63">
        <f>'דוח 132'!D1768</f>
        <v>0</v>
      </c>
      <c r="I1768" s="63">
        <f>'דוח 132'!C1768</f>
        <v>0</v>
      </c>
      <c r="J1768" s="63">
        <f>'דוח 132'!B1768</f>
        <v>0</v>
      </c>
      <c r="K1768" s="63">
        <f>'דוח 132'!A1768</f>
        <v>0</v>
      </c>
    </row>
    <row r="1769" spans="1:11" x14ac:dyDescent="0.2">
      <c r="A1769" s="63">
        <f>'דוח 132'!K1769</f>
        <v>15545</v>
      </c>
      <c r="B1769" s="63">
        <f>'דוח 132'!J1769</f>
        <v>3337</v>
      </c>
      <c r="C1769" s="63" t="str">
        <f>'דוח 132'!I1769</f>
        <v>הלוואה צמוד מט"ח</v>
      </c>
      <c r="D1769" s="63">
        <f>'דוח 132'!H1769</f>
        <v>0</v>
      </c>
      <c r="E1769" s="63">
        <f>'דוח 132'!G1769</f>
        <v>0</v>
      </c>
      <c r="F1769" s="63">
        <f>'דוח 132'!F1769</f>
        <v>0</v>
      </c>
      <c r="G1769" s="63">
        <f>'דוח 132'!E1769</f>
        <v>0</v>
      </c>
      <c r="H1769" s="63">
        <f>'דוח 132'!D1769</f>
        <v>0</v>
      </c>
      <c r="I1769" s="63">
        <f>'דוח 132'!C1769</f>
        <v>0</v>
      </c>
      <c r="J1769" s="63">
        <f>'דוח 132'!B1769</f>
        <v>0</v>
      </c>
      <c r="K1769" s="63">
        <f>'דוח 132'!A1769</f>
        <v>0</v>
      </c>
    </row>
    <row r="1770" spans="1:11" x14ac:dyDescent="0.2">
      <c r="A1770" s="63">
        <f>'דוח 132'!K1770</f>
        <v>13595</v>
      </c>
      <c r="B1770" s="63">
        <f>'דוח 132'!J1770</f>
        <v>3337</v>
      </c>
      <c r="C1770" s="63" t="str">
        <f>'דוח 132'!I1770</f>
        <v>סה"כ מניות והמירים</v>
      </c>
      <c r="D1770" s="63">
        <f>'דוח 132'!H1770</f>
        <v>0</v>
      </c>
      <c r="E1770" s="63">
        <f>'דוח 132'!G1770</f>
        <v>34.785180054465897</v>
      </c>
      <c r="F1770" s="63">
        <f>'דוח 132'!F1770</f>
        <v>34.569751957635596</v>
      </c>
      <c r="G1770" s="63">
        <f>'דוח 132'!E1770</f>
        <v>0</v>
      </c>
      <c r="H1770" s="63">
        <f>'דוח 132'!D1770</f>
        <v>0</v>
      </c>
      <c r="I1770" s="63">
        <f>'דוח 132'!C1770</f>
        <v>0</v>
      </c>
      <c r="J1770" s="63">
        <f>'דוח 132'!B1770</f>
        <v>0</v>
      </c>
      <c r="K1770" s="63">
        <f>'דוח 132'!A1770</f>
        <v>0</v>
      </c>
    </row>
    <row r="1771" spans="1:11" x14ac:dyDescent="0.2">
      <c r="A1771" s="63">
        <f>'דוח 132'!K1771</f>
        <v>15610</v>
      </c>
      <c r="B1771" s="63">
        <f>'דוח 132'!J1771</f>
        <v>3337</v>
      </c>
      <c r="C1771" s="63" t="str">
        <f>'דוח 132'!I1771</f>
        <v>נגזרים מתוך מניות והמירים</v>
      </c>
      <c r="D1771" s="63">
        <f>'דוח 132'!H1771</f>
        <v>0</v>
      </c>
      <c r="E1771" s="63">
        <f>'דוח 132'!G1771</f>
        <v>34.785180054465897</v>
      </c>
      <c r="F1771" s="63">
        <f>'דוח 132'!F1771</f>
        <v>34.569751957635596</v>
      </c>
      <c r="G1771" s="63">
        <f>'דוח 132'!E1771</f>
        <v>0</v>
      </c>
      <c r="H1771" s="63">
        <f>'דוח 132'!D1771</f>
        <v>0</v>
      </c>
      <c r="I1771" s="63">
        <f>'דוח 132'!C1771</f>
        <v>0</v>
      </c>
      <c r="J1771" s="63">
        <f>'דוח 132'!B1771</f>
        <v>0</v>
      </c>
      <c r="K1771" s="63">
        <f>'דוח 132'!A1771</f>
        <v>0</v>
      </c>
    </row>
    <row r="1772" spans="1:11" x14ac:dyDescent="0.2">
      <c r="A1772" s="63">
        <f>'דוח 132'!K1772</f>
        <v>15611</v>
      </c>
      <c r="B1772" s="63">
        <f>'דוח 132'!J1772</f>
        <v>3337</v>
      </c>
      <c r="C1772" s="63" t="str">
        <f>'דוח 132'!I1772</f>
        <v>מניות והמירים בארץ</v>
      </c>
      <c r="D1772" s="63">
        <f>'דוח 132'!H1772</f>
        <v>0</v>
      </c>
      <c r="E1772" s="63">
        <f>'דוח 132'!G1772</f>
        <v>13.0818319847392</v>
      </c>
      <c r="F1772" s="63">
        <f>'דוח 132'!F1772</f>
        <v>13.053467429809199</v>
      </c>
      <c r="G1772" s="63">
        <f>'דוח 132'!E1772</f>
        <v>0</v>
      </c>
      <c r="H1772" s="63">
        <f>'דוח 132'!D1772</f>
        <v>0</v>
      </c>
      <c r="I1772" s="63">
        <f>'דוח 132'!C1772</f>
        <v>0</v>
      </c>
      <c r="J1772" s="63">
        <f>'דוח 132'!B1772</f>
        <v>0</v>
      </c>
      <c r="K1772" s="63">
        <f>'דוח 132'!A1772</f>
        <v>0</v>
      </c>
    </row>
    <row r="1773" spans="1:11" x14ac:dyDescent="0.2">
      <c r="A1773" s="63">
        <f>'דוח 132'!K1773</f>
        <v>15608</v>
      </c>
      <c r="B1773" s="63">
        <f>'דוח 132'!J1773</f>
        <v>3337</v>
      </c>
      <c r="C1773" s="63" t="str">
        <f>'דוח 132'!I1773</f>
        <v>מניות חו"ל</v>
      </c>
      <c r="D1773" s="63">
        <f>'דוח 132'!H1773</f>
        <v>0</v>
      </c>
      <c r="E1773" s="63">
        <f>'דוח 132'!G1773</f>
        <v>21.703348069726697</v>
      </c>
      <c r="F1773" s="63">
        <f>'דוח 132'!F1773</f>
        <v>21.5162845278264</v>
      </c>
      <c r="G1773" s="63">
        <f>'דוח 132'!E1773</f>
        <v>0</v>
      </c>
      <c r="H1773" s="63">
        <f>'דוח 132'!D1773</f>
        <v>0</v>
      </c>
      <c r="I1773" s="63">
        <f>'דוח 132'!C1773</f>
        <v>0</v>
      </c>
      <c r="J1773" s="63">
        <f>'דוח 132'!B1773</f>
        <v>0</v>
      </c>
      <c r="K1773" s="63">
        <f>'דוח 132'!A1773</f>
        <v>0</v>
      </c>
    </row>
    <row r="1774" spans="1:11" x14ac:dyDescent="0.2">
      <c r="A1774" s="63">
        <f>'דוח 132'!K1774</f>
        <v>15584</v>
      </c>
      <c r="B1774" s="63">
        <f>'דוח 132'!J1774</f>
        <v>3337</v>
      </c>
      <c r="C1774" s="63" t="str">
        <f>'דוח 132'!I1774</f>
        <v>נכסים אלטרנטיביים</v>
      </c>
      <c r="D1774" s="63">
        <f>'דוח 132'!H1774</f>
        <v>0</v>
      </c>
      <c r="E1774" s="63">
        <f>'דוח 132'!G1774</f>
        <v>0</v>
      </c>
      <c r="F1774" s="63">
        <f>'דוח 132'!F1774</f>
        <v>0</v>
      </c>
      <c r="G1774" s="63">
        <f>'דוח 132'!E1774</f>
        <v>0</v>
      </c>
      <c r="H1774" s="63">
        <f>'דוח 132'!D1774</f>
        <v>6</v>
      </c>
      <c r="I1774" s="63">
        <f>'דוח 132'!C1774</f>
        <v>0</v>
      </c>
      <c r="J1774" s="63">
        <f>'דוח 132'!B1774</f>
        <v>0</v>
      </c>
      <c r="K1774" s="63">
        <f>'דוח 132'!A1774</f>
        <v>0</v>
      </c>
    </row>
    <row r="1775" spans="1:11" x14ac:dyDescent="0.2">
      <c r="A1775" s="63">
        <f>'דוח 132'!K1775</f>
        <v>17728</v>
      </c>
      <c r="B1775" s="63">
        <f>'דוח 132'!J1775</f>
        <v>3337</v>
      </c>
      <c r="C1775" s="63" t="str">
        <f>'דוח 132'!I1775</f>
        <v>נכסי נדל"ן</v>
      </c>
      <c r="D1775" s="63">
        <f>'דוח 132'!H1775</f>
        <v>0</v>
      </c>
      <c r="E1775" s="63">
        <f>'דוח 132'!G1775</f>
        <v>0</v>
      </c>
      <c r="F1775" s="63">
        <f>'דוח 132'!F1775</f>
        <v>0</v>
      </c>
      <c r="G1775" s="63">
        <f>'דוח 132'!E1775</f>
        <v>0</v>
      </c>
      <c r="H1775" s="63">
        <f>'דוח 132'!D1775</f>
        <v>0</v>
      </c>
      <c r="I1775" s="63">
        <f>'דוח 132'!C1775</f>
        <v>0</v>
      </c>
      <c r="J1775" s="63">
        <f>'דוח 132'!B1775</f>
        <v>0</v>
      </c>
      <c r="K1775" s="63">
        <f>'דוח 132'!A1775</f>
        <v>0</v>
      </c>
    </row>
    <row r="1776" spans="1:11" x14ac:dyDescent="0.2">
      <c r="A1776" s="63">
        <f>'דוח 132'!K1776</f>
        <v>15624</v>
      </c>
      <c r="B1776" s="63">
        <f>'דוח 132'!J1776</f>
        <v>3337</v>
      </c>
      <c r="C1776" s="63" t="str">
        <f>'דוח 132'!I1776</f>
        <v>נגזרים מתוך חשיפת מט"ח</v>
      </c>
      <c r="D1776" s="63">
        <f>'דוח 132'!H1776</f>
        <v>0</v>
      </c>
      <c r="E1776" s="63">
        <f>'דוח 132'!G1776</f>
        <v>7.9400813059788788</v>
      </c>
      <c r="F1776" s="63">
        <f>'דוח 132'!F1776</f>
        <v>7.8774732612226392</v>
      </c>
      <c r="G1776" s="63">
        <f>'דוח 132'!E1776</f>
        <v>0</v>
      </c>
      <c r="H1776" s="63">
        <f>'דוח 132'!D1776</f>
        <v>0</v>
      </c>
      <c r="I1776" s="63">
        <f>'דוח 132'!C1776</f>
        <v>0</v>
      </c>
      <c r="J1776" s="63">
        <f>'דוח 132'!B1776</f>
        <v>0</v>
      </c>
      <c r="K1776" s="63">
        <f>'דוח 132'!A1776</f>
        <v>0</v>
      </c>
    </row>
    <row r="1777" spans="1:11" x14ac:dyDescent="0.2">
      <c r="A1777" s="63">
        <f>'דוח 132'!K1777</f>
        <v>15644</v>
      </c>
      <c r="B1777" s="63">
        <f>'דוח 132'!J1777</f>
        <v>3337</v>
      </c>
      <c r="C1777" s="63" t="str">
        <f>'דוח 132'!I1777</f>
        <v>סה"כ נזילות</v>
      </c>
      <c r="D1777" s="63">
        <f>'דוח 132'!H1777</f>
        <v>0</v>
      </c>
      <c r="E1777" s="63">
        <f>'דוח 132'!G1777</f>
        <v>1.3998128031820098</v>
      </c>
      <c r="F1777" s="63">
        <f>'דוח 132'!F1777</f>
        <v>4.38545377682353</v>
      </c>
      <c r="G1777" s="63">
        <f>'דוח 132'!E1777</f>
        <v>0</v>
      </c>
      <c r="H1777" s="63">
        <f>'דוח 132'!D1777</f>
        <v>8</v>
      </c>
      <c r="I1777" s="63">
        <f>'דוח 132'!C1777</f>
        <v>0</v>
      </c>
      <c r="J1777" s="63">
        <f>'דוח 132'!B1777</f>
        <v>0</v>
      </c>
      <c r="K1777" s="63">
        <f>'דוח 132'!A1777</f>
        <v>0</v>
      </c>
    </row>
    <row r="1778" spans="1:11" x14ac:dyDescent="0.2">
      <c r="A1778" s="63">
        <f>'דוח 132'!K1778</f>
        <v>15704</v>
      </c>
      <c r="B1778" s="63">
        <f>'דוח 132'!J1778</f>
        <v>3337</v>
      </c>
      <c r="C1778" s="63" t="str">
        <f>'דוח 132'!I1778</f>
        <v xml:space="preserve">סה"כ קונצרני והלוואות </v>
      </c>
      <c r="D1778" s="63">
        <f>'דוח 132'!H1778</f>
        <v>0</v>
      </c>
      <c r="E1778" s="63">
        <f>'דוח 132'!G1778</f>
        <v>0</v>
      </c>
      <c r="F1778" s="63">
        <f>'דוח 132'!F1778</f>
        <v>0</v>
      </c>
      <c r="G1778" s="63">
        <f>'דוח 132'!E1778</f>
        <v>0</v>
      </c>
      <c r="H1778" s="63">
        <f>'דוח 132'!D1778</f>
        <v>0</v>
      </c>
      <c r="I1778" s="63">
        <f>'דוח 132'!C1778</f>
        <v>0</v>
      </c>
      <c r="J1778" s="63">
        <f>'דוח 132'!B1778</f>
        <v>0</v>
      </c>
      <c r="K1778" s="63">
        <f>'דוח 132'!A1778</f>
        <v>0</v>
      </c>
    </row>
    <row r="1779" spans="1:11" x14ac:dyDescent="0.2">
      <c r="A1779" s="63">
        <f>'דוח 132'!K1779</f>
        <v>15749</v>
      </c>
      <c r="B1779" s="63">
        <f>'דוח 132'!J1779</f>
        <v>3337</v>
      </c>
      <c r="C1779" s="63" t="str">
        <f>'דוח 132'!I1779</f>
        <v>סה"כ לא סחירים</v>
      </c>
      <c r="D1779" s="63">
        <f>'דוח 132'!H1779</f>
        <v>9.0253109955477697</v>
      </c>
      <c r="E1779" s="63">
        <f>'דוח 132'!G1779</f>
        <v>29.495783381117601</v>
      </c>
      <c r="F1779" s="63">
        <f>'דוח 132'!F1779</f>
        <v>29.443494044948398</v>
      </c>
      <c r="G1779" s="63">
        <f>'דוח 132'!E1779</f>
        <v>0</v>
      </c>
      <c r="H1779" s="63">
        <f>'דוח 132'!D1779</f>
        <v>0</v>
      </c>
      <c r="I1779" s="63">
        <f>'דוח 132'!C1779</f>
        <v>0</v>
      </c>
      <c r="J1779" s="63">
        <f>'דוח 132'!B1779</f>
        <v>0</v>
      </c>
      <c r="K1779" s="63">
        <f>'דוח 132'!A1779</f>
        <v>0</v>
      </c>
    </row>
    <row r="1780" spans="1:11" x14ac:dyDescent="0.2">
      <c r="A1780" s="63">
        <f>'דוח 132'!K1780</f>
        <v>11258</v>
      </c>
      <c r="B1780" s="63">
        <f>'דוח 132'!J1780</f>
        <v>3337</v>
      </c>
      <c r="C1780" s="63" t="str">
        <f>'דוח 132'!I1780</f>
        <v>כל נכסי הקופה</v>
      </c>
      <c r="D1780" s="63">
        <f>'דוח 132'!H1780</f>
        <v>4.3027210654945103</v>
      </c>
      <c r="E1780" s="63">
        <f>'דוח 132'!G1780</f>
        <v>122.29300686650001</v>
      </c>
      <c r="F1780" s="63">
        <f>'דוח 132'!F1780</f>
        <v>122.02546299712699</v>
      </c>
      <c r="G1780" s="63">
        <f>'דוח 132'!E1780</f>
        <v>0</v>
      </c>
      <c r="H1780" s="63">
        <f>'דוח 132'!D1780</f>
        <v>0</v>
      </c>
      <c r="I1780" s="63">
        <f>'דוח 132'!C1780</f>
        <v>0</v>
      </c>
      <c r="J1780" s="63">
        <f>'דוח 132'!B1780</f>
        <v>0</v>
      </c>
      <c r="K1780" s="63">
        <f>'דוח 132'!A1780</f>
        <v>0</v>
      </c>
    </row>
    <row r="1781" spans="1:11" x14ac:dyDescent="0.2">
      <c r="A1781" s="63">
        <f>'דוח 132'!K1781</f>
        <v>15705</v>
      </c>
      <c r="B1781" s="63">
        <f>'דוח 132'!J1781</f>
        <v>3337</v>
      </c>
      <c r="C1781" s="63" t="str">
        <f>'דוח 132'!I1781</f>
        <v>סה"כ ממשלתי</v>
      </c>
      <c r="D1781" s="63">
        <f>'דוח 132'!H1781</f>
        <v>4.5076653767186796</v>
      </c>
      <c r="E1781" s="63">
        <f>'דוח 132'!G1781</f>
        <v>98.518449060223702</v>
      </c>
      <c r="F1781" s="63">
        <f>'דוח 132'!F1781</f>
        <v>95.453426683296598</v>
      </c>
      <c r="G1781" s="63">
        <f>'דוח 132'!E1781</f>
        <v>92</v>
      </c>
      <c r="H1781" s="63">
        <f>'דוח 132'!D1781</f>
        <v>100</v>
      </c>
      <c r="I1781" s="63">
        <f>'דוח 132'!C1781</f>
        <v>0</v>
      </c>
      <c r="J1781" s="63">
        <f>'דוח 132'!B1781</f>
        <v>0</v>
      </c>
      <c r="K1781" s="63">
        <f>'דוח 132'!A1781</f>
        <v>0</v>
      </c>
    </row>
    <row r="1782" spans="1:11" x14ac:dyDescent="0.2">
      <c r="A1782" s="63">
        <f>'דוח 132'!K1782</f>
        <v>16144</v>
      </c>
      <c r="B1782" s="63">
        <f>'דוח 132'!J1782</f>
        <v>3337</v>
      </c>
      <c r="C1782" s="63" t="str">
        <f>'דוח 132'!I1782</f>
        <v>סך חשיפת מט"ח</v>
      </c>
      <c r="D1782" s="63">
        <f>'דוח 132'!H1782</f>
        <v>0</v>
      </c>
      <c r="E1782" s="63">
        <f>'דוח 132'!G1782</f>
        <v>9.5525491979665098</v>
      </c>
      <c r="F1782" s="63">
        <f>'דוח 132'!F1782</f>
        <v>9.5532147492773198</v>
      </c>
      <c r="G1782" s="63">
        <f>'דוח 132'!E1782</f>
        <v>0</v>
      </c>
      <c r="H1782" s="63">
        <f>'דוח 132'!D1782</f>
        <v>0</v>
      </c>
      <c r="I1782" s="63">
        <f>'דוח 132'!C1782</f>
        <v>0</v>
      </c>
      <c r="J1782" s="63">
        <f>'דוח 132'!B1782</f>
        <v>0</v>
      </c>
      <c r="K1782" s="63">
        <f>'דוח 132'!A1782</f>
        <v>0</v>
      </c>
    </row>
    <row r="1783" spans="1:11" x14ac:dyDescent="0.2">
      <c r="A1783" s="63">
        <f>'דוח 132'!K1783</f>
        <v>12755</v>
      </c>
      <c r="B1783" s="63">
        <f>'דוח 132'!J1783</f>
        <v>3337</v>
      </c>
      <c r="C1783" s="63" t="str">
        <f>'דוח 132'!I1783</f>
        <v xml:space="preserve">נזילות מט"ח </v>
      </c>
      <c r="D1783" s="63">
        <f>'דוח 132'!H1783</f>
        <v>0</v>
      </c>
      <c r="E1783" s="63">
        <f>'דוח 132'!G1783</f>
        <v>2.20212668876108</v>
      </c>
      <c r="F1783" s="63">
        <f>'דוח 132'!F1783</f>
        <v>2.1849199573551399</v>
      </c>
      <c r="G1783" s="63">
        <f>'דוח 132'!E1783</f>
        <v>0</v>
      </c>
      <c r="H1783" s="63">
        <f>'דוח 132'!D1783</f>
        <v>0</v>
      </c>
      <c r="I1783" s="63">
        <f>'דוח 132'!C1783</f>
        <v>0</v>
      </c>
      <c r="J1783" s="63">
        <f>'דוח 132'!B1783</f>
        <v>0</v>
      </c>
      <c r="K1783" s="63">
        <f>'דוח 132'!A1783</f>
        <v>0</v>
      </c>
    </row>
    <row r="1784" spans="1:11" x14ac:dyDescent="0.2">
      <c r="A1784" s="63">
        <f>'דוח 132'!K1784</f>
        <v>12359</v>
      </c>
      <c r="B1784" s="63">
        <f>'דוח 132'!J1784</f>
        <v>3337</v>
      </c>
      <c r="C1784" s="63" t="str">
        <f>'דוח 132'!I1784</f>
        <v xml:space="preserve">קונצרני לא סחיר צמוד מדד </v>
      </c>
      <c r="D1784" s="63">
        <f>'דוח 132'!H1784</f>
        <v>0</v>
      </c>
      <c r="E1784" s="63">
        <f>'דוח 132'!G1784</f>
        <v>0</v>
      </c>
      <c r="F1784" s="63">
        <f>'דוח 132'!F1784</f>
        <v>0</v>
      </c>
      <c r="G1784" s="63">
        <f>'דוח 132'!E1784</f>
        <v>0</v>
      </c>
      <c r="H1784" s="63">
        <f>'דוח 132'!D1784</f>
        <v>0</v>
      </c>
      <c r="I1784" s="63">
        <f>'דוח 132'!C1784</f>
        <v>0</v>
      </c>
      <c r="J1784" s="63">
        <f>'דוח 132'!B1784</f>
        <v>0</v>
      </c>
      <c r="K1784" s="63">
        <f>'דוח 132'!A1784</f>
        <v>0</v>
      </c>
    </row>
    <row r="1785" spans="1:11" x14ac:dyDescent="0.2">
      <c r="A1785" s="63">
        <f>'דוח 132'!K1785</f>
        <v>0</v>
      </c>
      <c r="B1785" s="63">
        <f>'דוח 132'!J1785</f>
        <v>0</v>
      </c>
      <c r="C1785" s="63">
        <f>'דוח 132'!I1785</f>
        <v>0</v>
      </c>
      <c r="D1785" s="63">
        <f>'דוח 132'!H1785</f>
        <v>0</v>
      </c>
      <c r="E1785" s="63">
        <f>'דוח 132'!G1785</f>
        <v>0</v>
      </c>
      <c r="F1785" s="63">
        <f>'דוח 132'!F1785</f>
        <v>0</v>
      </c>
      <c r="G1785" s="63">
        <f>'דוח 132'!E1785</f>
        <v>0</v>
      </c>
      <c r="H1785" s="63">
        <f>'דוח 132'!D1785</f>
        <v>0</v>
      </c>
      <c r="I1785" s="63">
        <f>'דוח 132'!C1785</f>
        <v>0</v>
      </c>
      <c r="J1785" s="63">
        <f>'דוח 132'!B1785</f>
        <v>0</v>
      </c>
      <c r="K1785" s="63">
        <f>'דוח 132'!A1785</f>
        <v>0</v>
      </c>
    </row>
    <row r="1786" spans="1:11" x14ac:dyDescent="0.2">
      <c r="A1786" s="63" t="str">
        <f>'דוח 132'!K1786</f>
        <v>קוד קבוצה</v>
      </c>
      <c r="B1786" s="63" t="str">
        <f>'דוח 132'!J1786</f>
        <v>קוד קופה</v>
      </c>
      <c r="C1786" s="63">
        <f>'דוח 132'!I1786</f>
        <v>0</v>
      </c>
      <c r="D1786" s="63" t="str">
        <f>'דוח 132'!H1786</f>
        <v xml:space="preserve">3338  פנסיה מקיפה מסלול מניות קופת על </v>
      </c>
      <c r="E1786" s="63">
        <f>'דוח 132'!G1786</f>
        <v>0</v>
      </c>
      <c r="F1786" s="63">
        <f>'דוח 132'!F1786</f>
        <v>0</v>
      </c>
      <c r="G1786" s="63">
        <f>'דוח 132'!E1786</f>
        <v>0</v>
      </c>
      <c r="H1786" s="63">
        <f>'דוח 132'!D1786</f>
        <v>0</v>
      </c>
      <c r="I1786" s="63">
        <f>'דוח 132'!C1786</f>
        <v>0</v>
      </c>
      <c r="J1786" s="63">
        <f>'דוח 132'!B1786</f>
        <v>0</v>
      </c>
      <c r="K1786" s="63">
        <f>'דוח 132'!A1786</f>
        <v>0</v>
      </c>
    </row>
    <row r="1787" spans="1:11" x14ac:dyDescent="0.2">
      <c r="A1787" s="63">
        <f>'דוח 132'!K1787</f>
        <v>0</v>
      </c>
      <c r="B1787" s="63">
        <f>'דוח 132'!J1787</f>
        <v>0</v>
      </c>
      <c r="C1787" s="63">
        <f>'דוח 132'!I1787</f>
        <v>0</v>
      </c>
      <c r="D1787" s="63">
        <f>'דוח 132'!H1787</f>
        <v>0</v>
      </c>
      <c r="E1787" s="63">
        <f>'דוח 132'!G1787</f>
        <v>0</v>
      </c>
      <c r="F1787" s="63" t="str">
        <f>'דוח 132'!F1787</f>
        <v>שווי קופה באשח  57,680.35</v>
      </c>
      <c r="G1787" s="63">
        <f>'דוח 132'!E1787</f>
        <v>0</v>
      </c>
      <c r="H1787" s="63">
        <f>'דוח 132'!D1787</f>
        <v>0</v>
      </c>
      <c r="I1787" s="63">
        <f>'דוח 132'!C1787</f>
        <v>0</v>
      </c>
      <c r="J1787" s="63">
        <f>'דוח 132'!B1787</f>
        <v>0</v>
      </c>
      <c r="K1787" s="63">
        <f>'דוח 132'!A1787</f>
        <v>0</v>
      </c>
    </row>
    <row r="1788" spans="1:11" x14ac:dyDescent="0.2">
      <c r="A1788" s="63">
        <f>'דוח 132'!K1788</f>
        <v>0</v>
      </c>
      <c r="B1788" s="63">
        <f>'דוח 132'!J1788</f>
        <v>0</v>
      </c>
      <c r="C1788" s="63" t="str">
        <f>'דוח 132'!I1788</f>
        <v>תאור קבוצה</v>
      </c>
      <c r="D1788" s="63" t="str">
        <f>'דוח 132'!H1788</f>
        <v>מח"מ</v>
      </c>
      <c r="E1788" s="63" t="str">
        <f>'דוח 132'!G1788</f>
        <v>חשיפה</v>
      </c>
      <c r="F1788" s="63" t="str">
        <f>'דוח 132'!F1788</f>
        <v>חשיפה</v>
      </c>
      <c r="G1788" s="63">
        <f>'דוח 132'!E1788</f>
        <v>0</v>
      </c>
      <c r="H1788" s="63" t="str">
        <f>'דוח 132'!D1788</f>
        <v>חשיפה</v>
      </c>
      <c r="I1788" s="63">
        <f>'דוח 132'!C1788</f>
        <v>0</v>
      </c>
      <c r="J1788" s="63" t="str">
        <f>'דוח 132'!B1788</f>
        <v>מח"מ</v>
      </c>
      <c r="K1788" s="63">
        <f>'דוח 132'!A1788</f>
        <v>0</v>
      </c>
    </row>
    <row r="1789" spans="1:11" x14ac:dyDescent="0.2">
      <c r="A1789" s="63">
        <f>'דוח 132'!K1789</f>
        <v>0</v>
      </c>
      <c r="B1789" s="63">
        <f>'דוח 132'!J1789</f>
        <v>0</v>
      </c>
      <c r="C1789" s="63">
        <f>'דוח 132'!I1789</f>
        <v>0</v>
      </c>
      <c r="D1789" s="63">
        <f>'דוח 132'!H1789</f>
        <v>0</v>
      </c>
      <c r="E1789" s="63" t="str">
        <f>'דוח 132'!G1789</f>
        <v>30/12/18</v>
      </c>
      <c r="F1789" s="63" t="str">
        <f>'דוח 132'!F1789</f>
        <v>31/12/18</v>
      </c>
      <c r="G1789" s="63" t="str">
        <f>'דוח 132'!E1789</f>
        <v>מינ'</v>
      </c>
      <c r="H1789" s="63" t="str">
        <f>'דוח 132'!D1789</f>
        <v>מקס'</v>
      </c>
      <c r="I1789" s="63" t="str">
        <f>'דוח 132'!C1789</f>
        <v>מינ'</v>
      </c>
      <c r="J1789" s="63" t="str">
        <f>'דוח 132'!B1789</f>
        <v>מקס'</v>
      </c>
      <c r="K1789" s="63">
        <f>'דוח 132'!A1789</f>
        <v>0</v>
      </c>
    </row>
    <row r="1790" spans="1:11" x14ac:dyDescent="0.2">
      <c r="A1790" s="63">
        <f>'דוח 132'!K1790</f>
        <v>13591</v>
      </c>
      <c r="B1790" s="63">
        <f>'דוח 132'!J1790</f>
        <v>3338</v>
      </c>
      <c r="C1790" s="63" t="str">
        <f>'דוח 132'!I1790</f>
        <v xml:space="preserve">צמוד מדד (כולל מיועדות) </v>
      </c>
      <c r="D1790" s="63">
        <f>'דוח 132'!H1790</f>
        <v>8.7776869388119891</v>
      </c>
      <c r="E1790" s="63">
        <f>'דוח 132'!G1790</f>
        <v>31.6867573444218</v>
      </c>
      <c r="F1790" s="63">
        <f>'דוח 132'!F1790</f>
        <v>31.578199094862896</v>
      </c>
      <c r="G1790" s="63">
        <f>'דוח 132'!E1790</f>
        <v>0</v>
      </c>
      <c r="H1790" s="63">
        <f>'דוח 132'!D1790</f>
        <v>0</v>
      </c>
      <c r="I1790" s="63">
        <f>'דוח 132'!C1790</f>
        <v>0</v>
      </c>
      <c r="J1790" s="63">
        <f>'דוח 132'!B1790</f>
        <v>0</v>
      </c>
      <c r="K1790" s="63">
        <f>'דוח 132'!A1790</f>
        <v>0</v>
      </c>
    </row>
    <row r="1791" spans="1:11" x14ac:dyDescent="0.2">
      <c r="A1791" s="63">
        <f>'דוח 132'!K1791</f>
        <v>19967</v>
      </c>
      <c r="B1791" s="63">
        <f>'דוח 132'!J1791</f>
        <v>3338</v>
      </c>
      <c r="C1791" s="63" t="str">
        <f>'דוח 132'!I1791</f>
        <v>צמוד מדד ללא מיועדות</v>
      </c>
      <c r="D1791" s="63">
        <f>'דוח 132'!H1791</f>
        <v>17.670000000000002</v>
      </c>
      <c r="E1791" s="63">
        <f>'דוח 132'!G1791</f>
        <v>0.11485478204724602</v>
      </c>
      <c r="F1791" s="63">
        <f>'דוח 132'!F1791</f>
        <v>0.114147633799266</v>
      </c>
      <c r="G1791" s="63">
        <f>'דוח 132'!E1791</f>
        <v>0</v>
      </c>
      <c r="H1791" s="63">
        <f>'דוח 132'!D1791</f>
        <v>0</v>
      </c>
      <c r="I1791" s="63">
        <f>'דוח 132'!C1791</f>
        <v>0</v>
      </c>
      <c r="J1791" s="63">
        <f>'דוח 132'!B1791</f>
        <v>0</v>
      </c>
      <c r="K1791" s="63">
        <f>'דוח 132'!A1791</f>
        <v>0</v>
      </c>
    </row>
    <row r="1792" spans="1:11" x14ac:dyDescent="0.2">
      <c r="A1792" s="63">
        <f>'דוח 132'!K1792</f>
        <v>15744</v>
      </c>
      <c r="B1792" s="63">
        <f>'דוח 132'!J1792</f>
        <v>3338</v>
      </c>
      <c r="C1792" s="63" t="str">
        <f>'דוח 132'!I1792</f>
        <v xml:space="preserve">סה"כ ממשלתי צמוד מדד כולל מיועדות </v>
      </c>
      <c r="D1792" s="63">
        <f>'דוח 132'!H1792</f>
        <v>8.7776869388119891</v>
      </c>
      <c r="E1792" s="63">
        <f>'דוח 132'!G1792</f>
        <v>31.6867573444218</v>
      </c>
      <c r="F1792" s="63">
        <f>'דוח 132'!F1792</f>
        <v>31.578199094862896</v>
      </c>
      <c r="G1792" s="63">
        <f>'דוח 132'!E1792</f>
        <v>0</v>
      </c>
      <c r="H1792" s="63">
        <f>'דוח 132'!D1792</f>
        <v>0</v>
      </c>
      <c r="I1792" s="63">
        <f>'דוח 132'!C1792</f>
        <v>0</v>
      </c>
      <c r="J1792" s="63">
        <f>'דוח 132'!B1792</f>
        <v>0</v>
      </c>
      <c r="K1792" s="63">
        <f>'דוח 132'!A1792</f>
        <v>0</v>
      </c>
    </row>
    <row r="1793" spans="1:11" x14ac:dyDescent="0.2">
      <c r="A1793" s="63">
        <f>'דוח 132'!K1793</f>
        <v>13462</v>
      </c>
      <c r="B1793" s="63">
        <f>'דוח 132'!J1793</f>
        <v>3338</v>
      </c>
      <c r="C1793" s="63" t="str">
        <f>'דוח 132'!I1793</f>
        <v xml:space="preserve">קונצרני סחיר צמוד מדד </v>
      </c>
      <c r="D1793" s="63">
        <f>'דוח 132'!H1793</f>
        <v>0</v>
      </c>
      <c r="E1793" s="63">
        <f>'דוח 132'!G1793</f>
        <v>0</v>
      </c>
      <c r="F1793" s="63">
        <f>'דוח 132'!F1793</f>
        <v>0</v>
      </c>
      <c r="G1793" s="63">
        <f>'דוח 132'!E1793</f>
        <v>0</v>
      </c>
      <c r="H1793" s="63">
        <f>'דוח 132'!D1793</f>
        <v>0</v>
      </c>
      <c r="I1793" s="63">
        <f>'דוח 132'!C1793</f>
        <v>0</v>
      </c>
      <c r="J1793" s="63">
        <f>'דוח 132'!B1793</f>
        <v>0</v>
      </c>
      <c r="K1793" s="63">
        <f>'דוח 132'!A1793</f>
        <v>0</v>
      </c>
    </row>
    <row r="1794" spans="1:11" x14ac:dyDescent="0.2">
      <c r="A1794" s="63">
        <f>'דוח 132'!K1794</f>
        <v>15544</v>
      </c>
      <c r="B1794" s="63">
        <f>'דוח 132'!J1794</f>
        <v>3338</v>
      </c>
      <c r="C1794" s="63" t="str">
        <f>'דוח 132'!I1794</f>
        <v>הלוואה צמוד מדד</v>
      </c>
      <c r="D1794" s="63">
        <f>'דוח 132'!H1794</f>
        <v>0</v>
      </c>
      <c r="E1794" s="63">
        <f>'דוח 132'!G1794</f>
        <v>0</v>
      </c>
      <c r="F1794" s="63">
        <f>'דוח 132'!F1794</f>
        <v>0</v>
      </c>
      <c r="G1794" s="63">
        <f>'דוח 132'!E1794</f>
        <v>0</v>
      </c>
      <c r="H1794" s="63">
        <f>'דוח 132'!D1794</f>
        <v>0</v>
      </c>
      <c r="I1794" s="63">
        <f>'דוח 132'!C1794</f>
        <v>0</v>
      </c>
      <c r="J1794" s="63">
        <f>'דוח 132'!B1794</f>
        <v>0</v>
      </c>
      <c r="K1794" s="63">
        <f>'דוח 132'!A1794</f>
        <v>0</v>
      </c>
    </row>
    <row r="1795" spans="1:11" x14ac:dyDescent="0.2">
      <c r="A1795" s="63">
        <f>'דוח 132'!K1795</f>
        <v>12978</v>
      </c>
      <c r="B1795" s="63">
        <f>'דוח 132'!J1795</f>
        <v>3338</v>
      </c>
      <c r="C1795" s="63" t="str">
        <f>'דוח 132'!I1795</f>
        <v xml:space="preserve">פקדונות לא סחירים </v>
      </c>
      <c r="D1795" s="63">
        <f>'דוח 132'!H1795</f>
        <v>0</v>
      </c>
      <c r="E1795" s="63">
        <f>'דוח 132'!G1795</f>
        <v>0</v>
      </c>
      <c r="F1795" s="63">
        <f>'דוח 132'!F1795</f>
        <v>0</v>
      </c>
      <c r="G1795" s="63">
        <f>'דוח 132'!E1795</f>
        <v>0</v>
      </c>
      <c r="H1795" s="63">
        <f>'דוח 132'!D1795</f>
        <v>0</v>
      </c>
      <c r="I1795" s="63">
        <f>'דוח 132'!C1795</f>
        <v>0</v>
      </c>
      <c r="J1795" s="63">
        <f>'דוח 132'!B1795</f>
        <v>0</v>
      </c>
      <c r="K1795" s="63">
        <f>'דוח 132'!A1795</f>
        <v>0</v>
      </c>
    </row>
    <row r="1796" spans="1:11" x14ac:dyDescent="0.2">
      <c r="A1796" s="63">
        <f>'דוח 132'!K1796</f>
        <v>17726</v>
      </c>
      <c r="B1796" s="63">
        <f>'דוח 132'!J1796</f>
        <v>3338</v>
      </c>
      <c r="C1796" s="63" t="str">
        <f>'דוח 132'!I1796</f>
        <v>לא צמוד כולל נזילות</v>
      </c>
      <c r="D1796" s="63">
        <f>'דוח 132'!H1796</f>
        <v>0</v>
      </c>
      <c r="E1796" s="63">
        <f>'דוח 132'!G1796</f>
        <v>2.0563937048228498</v>
      </c>
      <c r="F1796" s="63">
        <f>'דוח 132'!F1796</f>
        <v>2.1941450562839102</v>
      </c>
      <c r="G1796" s="63">
        <f>'דוח 132'!E1796</f>
        <v>0</v>
      </c>
      <c r="H1796" s="63">
        <f>'דוח 132'!D1796</f>
        <v>0</v>
      </c>
      <c r="I1796" s="63">
        <f>'דוח 132'!C1796</f>
        <v>0</v>
      </c>
      <c r="J1796" s="63">
        <f>'דוח 132'!B1796</f>
        <v>0</v>
      </c>
      <c r="K1796" s="63">
        <f>'דוח 132'!A1796</f>
        <v>0</v>
      </c>
    </row>
    <row r="1797" spans="1:11" x14ac:dyDescent="0.2">
      <c r="A1797" s="63">
        <f>'דוח 132'!K1797</f>
        <v>17727</v>
      </c>
      <c r="B1797" s="63">
        <f>'דוח 132'!J1797</f>
        <v>3338</v>
      </c>
      <c r="C1797" s="63" t="str">
        <f>'דוח 132'!I1797</f>
        <v>עו"ש ש"ח</v>
      </c>
      <c r="D1797" s="63">
        <f>'דוח 132'!H1797</f>
        <v>0</v>
      </c>
      <c r="E1797" s="63">
        <f>'דוח 132'!G1797</f>
        <v>1.5529155900751299</v>
      </c>
      <c r="F1797" s="63">
        <f>'דוח 132'!F1797</f>
        <v>1.6924519551302699</v>
      </c>
      <c r="G1797" s="63">
        <f>'דוח 132'!E1797</f>
        <v>0</v>
      </c>
      <c r="H1797" s="63">
        <f>'דוח 132'!D1797</f>
        <v>0</v>
      </c>
      <c r="I1797" s="63">
        <f>'דוח 132'!C1797</f>
        <v>0</v>
      </c>
      <c r="J1797" s="63">
        <f>'דוח 132'!B1797</f>
        <v>0</v>
      </c>
      <c r="K1797" s="63">
        <f>'דוח 132'!A1797</f>
        <v>0</v>
      </c>
    </row>
    <row r="1798" spans="1:11" x14ac:dyDescent="0.2">
      <c r="A1798" s="63">
        <f>'דוח 132'!K1798</f>
        <v>13592</v>
      </c>
      <c r="B1798" s="63">
        <f>'דוח 132'!J1798</f>
        <v>3338</v>
      </c>
      <c r="C1798" s="63" t="str">
        <f>'דוח 132'!I1798</f>
        <v xml:space="preserve">לא צמוד - לא כולל נזילות </v>
      </c>
      <c r="D1798" s="63">
        <f>'דוח 132'!H1798</f>
        <v>0</v>
      </c>
      <c r="E1798" s="63">
        <f>'דוח 132'!G1798</f>
        <v>0.50347811474771997</v>
      </c>
      <c r="F1798" s="63">
        <f>'דוח 132'!F1798</f>
        <v>0.50169310115363497</v>
      </c>
      <c r="G1798" s="63">
        <f>'דוח 132'!E1798</f>
        <v>0</v>
      </c>
      <c r="H1798" s="63">
        <f>'דוח 132'!D1798</f>
        <v>0</v>
      </c>
      <c r="I1798" s="63">
        <f>'דוח 132'!C1798</f>
        <v>0</v>
      </c>
      <c r="J1798" s="63">
        <f>'דוח 132'!B1798</f>
        <v>0</v>
      </c>
      <c r="K1798" s="63">
        <f>'דוח 132'!A1798</f>
        <v>0</v>
      </c>
    </row>
    <row r="1799" spans="1:11" x14ac:dyDescent="0.2">
      <c r="A1799" s="63">
        <f>'דוח 132'!K1799</f>
        <v>11566</v>
      </c>
      <c r="B1799" s="63">
        <f>'דוח 132'!J1799</f>
        <v>3338</v>
      </c>
      <c r="C1799" s="63" t="str">
        <f>'דוח 132'!I1799</f>
        <v>מק"מ</v>
      </c>
      <c r="D1799" s="63">
        <f>'דוח 132'!H1799</f>
        <v>0</v>
      </c>
      <c r="E1799" s="63">
        <f>'דוח 132'!G1799</f>
        <v>0</v>
      </c>
      <c r="F1799" s="63">
        <f>'דוח 132'!F1799</f>
        <v>0</v>
      </c>
      <c r="G1799" s="63">
        <f>'דוח 132'!E1799</f>
        <v>0</v>
      </c>
      <c r="H1799" s="63">
        <f>'דוח 132'!D1799</f>
        <v>0</v>
      </c>
      <c r="I1799" s="63">
        <f>'דוח 132'!C1799</f>
        <v>0</v>
      </c>
      <c r="J1799" s="63">
        <f>'דוח 132'!B1799</f>
        <v>0</v>
      </c>
      <c r="K1799" s="63">
        <f>'דוח 132'!A1799</f>
        <v>0</v>
      </c>
    </row>
    <row r="1800" spans="1:11" x14ac:dyDescent="0.2">
      <c r="A1800" s="63">
        <f>'דוח 132'!K1800</f>
        <v>13419</v>
      </c>
      <c r="B1800" s="63">
        <f>'דוח 132'!J1800</f>
        <v>3338</v>
      </c>
      <c r="C1800" s="63" t="str">
        <f>'דוח 132'!I1800</f>
        <v>ממשלתי  לא צמוד (שחר)</v>
      </c>
      <c r="D1800" s="63">
        <f>'דוח 132'!H1800</f>
        <v>0</v>
      </c>
      <c r="E1800" s="63">
        <f>'דוח 132'!G1800</f>
        <v>0</v>
      </c>
      <c r="F1800" s="63">
        <f>'דוח 132'!F1800</f>
        <v>0</v>
      </c>
      <c r="G1800" s="63">
        <f>'דוח 132'!E1800</f>
        <v>0</v>
      </c>
      <c r="H1800" s="63">
        <f>'דוח 132'!D1800</f>
        <v>0</v>
      </c>
      <c r="I1800" s="63">
        <f>'דוח 132'!C1800</f>
        <v>0</v>
      </c>
      <c r="J1800" s="63">
        <f>'דוח 132'!B1800</f>
        <v>0</v>
      </c>
      <c r="K1800" s="63">
        <f>'דוח 132'!A1800</f>
        <v>0</v>
      </c>
    </row>
    <row r="1801" spans="1:11" x14ac:dyDescent="0.2">
      <c r="A1801" s="63">
        <f>'דוח 132'!K1801</f>
        <v>11568</v>
      </c>
      <c r="B1801" s="63">
        <f>'דוח 132'!J1801</f>
        <v>3338</v>
      </c>
      <c r="C1801" s="63" t="str">
        <f>'דוח 132'!I1801</f>
        <v>אג"ח ממשלתי לא צמוד ריבית משתנה-"גילון"</v>
      </c>
      <c r="D1801" s="63">
        <f>'דוח 132'!H1801</f>
        <v>0</v>
      </c>
      <c r="E1801" s="63">
        <f>'דוח 132'!G1801</f>
        <v>0</v>
      </c>
      <c r="F1801" s="63">
        <f>'דוח 132'!F1801</f>
        <v>0</v>
      </c>
      <c r="G1801" s="63">
        <f>'דוח 132'!E1801</f>
        <v>0</v>
      </c>
      <c r="H1801" s="63">
        <f>'דוח 132'!D1801</f>
        <v>0</v>
      </c>
      <c r="I1801" s="63">
        <f>'דוח 132'!C1801</f>
        <v>0</v>
      </c>
      <c r="J1801" s="63">
        <f>'דוח 132'!B1801</f>
        <v>0</v>
      </c>
      <c r="K1801" s="63">
        <f>'דוח 132'!A1801</f>
        <v>0</v>
      </c>
    </row>
    <row r="1802" spans="1:11" x14ac:dyDescent="0.2">
      <c r="A1802" s="63">
        <f>'דוח 132'!K1802</f>
        <v>12479</v>
      </c>
      <c r="B1802" s="63">
        <f>'דוח 132'!J1802</f>
        <v>3338</v>
      </c>
      <c r="C1802" s="63" t="str">
        <f>'דוח 132'!I1802</f>
        <v>קונצרני ריבית קבועה</v>
      </c>
      <c r="D1802" s="63">
        <f>'דוח 132'!H1802</f>
        <v>0</v>
      </c>
      <c r="E1802" s="63">
        <f>'דוח 132'!G1802</f>
        <v>0</v>
      </c>
      <c r="F1802" s="63">
        <f>'דוח 132'!F1802</f>
        <v>0</v>
      </c>
      <c r="G1802" s="63">
        <f>'דוח 132'!E1802</f>
        <v>0</v>
      </c>
      <c r="H1802" s="63">
        <f>'דוח 132'!D1802</f>
        <v>0</v>
      </c>
      <c r="I1802" s="63">
        <f>'דוח 132'!C1802</f>
        <v>0</v>
      </c>
      <c r="J1802" s="63">
        <f>'דוח 132'!B1802</f>
        <v>0</v>
      </c>
      <c r="K1802" s="63">
        <f>'דוח 132'!A1802</f>
        <v>0</v>
      </c>
    </row>
    <row r="1803" spans="1:11" x14ac:dyDescent="0.2">
      <c r="A1803" s="63">
        <f>'דוח 132'!K1803</f>
        <v>12480</v>
      </c>
      <c r="B1803" s="63">
        <f>'דוח 132'!J1803</f>
        <v>3338</v>
      </c>
      <c r="C1803" s="63" t="str">
        <f>'דוח 132'!I1803</f>
        <v>קונצרני ריבית משתנה</v>
      </c>
      <c r="D1803" s="63">
        <f>'דוח 132'!H1803</f>
        <v>0</v>
      </c>
      <c r="E1803" s="63">
        <f>'דוח 132'!G1803</f>
        <v>0</v>
      </c>
      <c r="F1803" s="63">
        <f>'דוח 132'!F1803</f>
        <v>0</v>
      </c>
      <c r="G1803" s="63">
        <f>'דוח 132'!E1803</f>
        <v>0</v>
      </c>
      <c r="H1803" s="63">
        <f>'דוח 132'!D1803</f>
        <v>0</v>
      </c>
      <c r="I1803" s="63">
        <f>'דוח 132'!C1803</f>
        <v>0</v>
      </c>
      <c r="J1803" s="63">
        <f>'דוח 132'!B1803</f>
        <v>0</v>
      </c>
      <c r="K1803" s="63">
        <f>'דוח 132'!A1803</f>
        <v>0</v>
      </c>
    </row>
    <row r="1804" spans="1:11" x14ac:dyDescent="0.2">
      <c r="A1804" s="63">
        <f>'דוח 132'!K1804</f>
        <v>11578</v>
      </c>
      <c r="B1804" s="63">
        <f>'דוח 132'!J1804</f>
        <v>3338</v>
      </c>
      <c r="C1804" s="63" t="str">
        <f>'דוח 132'!I1804</f>
        <v>אג"ח לא צמוד לא סחיר (ללא עמיתים)</v>
      </c>
      <c r="D1804" s="63">
        <f>'דוח 132'!H1804</f>
        <v>0</v>
      </c>
      <c r="E1804" s="63">
        <f>'דוח 132'!G1804</f>
        <v>0</v>
      </c>
      <c r="F1804" s="63">
        <f>'דוח 132'!F1804</f>
        <v>0</v>
      </c>
      <c r="G1804" s="63">
        <f>'דוח 132'!E1804</f>
        <v>0</v>
      </c>
      <c r="H1804" s="63">
        <f>'דוח 132'!D1804</f>
        <v>0</v>
      </c>
      <c r="I1804" s="63">
        <f>'דוח 132'!C1804</f>
        <v>0</v>
      </c>
      <c r="J1804" s="63">
        <f>'דוח 132'!B1804</f>
        <v>0</v>
      </c>
      <c r="K1804" s="63">
        <f>'דוח 132'!A1804</f>
        <v>0</v>
      </c>
    </row>
    <row r="1805" spans="1:11" x14ac:dyDescent="0.2">
      <c r="A1805" s="63">
        <f>'דוח 132'!K1805</f>
        <v>12497</v>
      </c>
      <c r="B1805" s="63">
        <f>'דוח 132'!J1805</f>
        <v>3338</v>
      </c>
      <c r="C1805" s="63" t="str">
        <f>'דוח 132'!I1805</f>
        <v>קונצרני לא סחיר ריבית משתנה (נע"מים)</v>
      </c>
      <c r="D1805" s="63">
        <f>'דוח 132'!H1805</f>
        <v>0</v>
      </c>
      <c r="E1805" s="63">
        <f>'דוח 132'!G1805</f>
        <v>0</v>
      </c>
      <c r="F1805" s="63">
        <f>'דוח 132'!F1805</f>
        <v>0</v>
      </c>
      <c r="G1805" s="63">
        <f>'דוח 132'!E1805</f>
        <v>0</v>
      </c>
      <c r="H1805" s="63">
        <f>'דוח 132'!D1805</f>
        <v>5</v>
      </c>
      <c r="I1805" s="63">
        <f>'דוח 132'!C1805</f>
        <v>0</v>
      </c>
      <c r="J1805" s="63">
        <f>'דוח 132'!B1805</f>
        <v>0</v>
      </c>
      <c r="K1805" s="63">
        <f>'דוח 132'!A1805</f>
        <v>0</v>
      </c>
    </row>
    <row r="1806" spans="1:11" x14ac:dyDescent="0.2">
      <c r="A1806" s="63">
        <f>'דוח 132'!K1806</f>
        <v>15546</v>
      </c>
      <c r="B1806" s="63">
        <f>'דוח 132'!J1806</f>
        <v>3338</v>
      </c>
      <c r="C1806" s="63" t="str">
        <f>'דוח 132'!I1806</f>
        <v>הלוואה לא צמוד</v>
      </c>
      <c r="D1806" s="63">
        <f>'דוח 132'!H1806</f>
        <v>0</v>
      </c>
      <c r="E1806" s="63">
        <f>'דוח 132'!G1806</f>
        <v>0</v>
      </c>
      <c r="F1806" s="63">
        <f>'דוח 132'!F1806</f>
        <v>0</v>
      </c>
      <c r="G1806" s="63">
        <f>'דוח 132'!E1806</f>
        <v>0</v>
      </c>
      <c r="H1806" s="63">
        <f>'דוח 132'!D1806</f>
        <v>0</v>
      </c>
      <c r="I1806" s="63">
        <f>'דוח 132'!C1806</f>
        <v>0</v>
      </c>
      <c r="J1806" s="63">
        <f>'דוח 132'!B1806</f>
        <v>0</v>
      </c>
      <c r="K1806" s="63">
        <f>'דוח 132'!A1806</f>
        <v>0</v>
      </c>
    </row>
    <row r="1807" spans="1:11" x14ac:dyDescent="0.2">
      <c r="A1807" s="63">
        <f>'דוח 132'!K1807</f>
        <v>12481</v>
      </c>
      <c r="B1807" s="63">
        <f>'דוח 132'!J1807</f>
        <v>3338</v>
      </c>
      <c r="C1807" s="63" t="str">
        <f>'דוח 132'!I1807</f>
        <v>הלוואות לעמיתים.</v>
      </c>
      <c r="D1807" s="63">
        <f>'דוח 132'!H1807</f>
        <v>0</v>
      </c>
      <c r="E1807" s="63">
        <f>'דוח 132'!G1807</f>
        <v>0.50347811474771997</v>
      </c>
      <c r="F1807" s="63">
        <f>'דוח 132'!F1807</f>
        <v>0.50169310115363497</v>
      </c>
      <c r="G1807" s="63">
        <f>'דוח 132'!E1807</f>
        <v>0</v>
      </c>
      <c r="H1807" s="63">
        <f>'דוח 132'!D1807</f>
        <v>3</v>
      </c>
      <c r="I1807" s="63">
        <f>'דוח 132'!C1807</f>
        <v>0</v>
      </c>
      <c r="J1807" s="63">
        <f>'דוח 132'!B1807</f>
        <v>0</v>
      </c>
      <c r="K1807" s="63">
        <f>'דוח 132'!A1807</f>
        <v>0</v>
      </c>
    </row>
    <row r="1808" spans="1:11" x14ac:dyDescent="0.2">
      <c r="A1808" s="63">
        <f>'דוח 132'!K1808</f>
        <v>13594</v>
      </c>
      <c r="B1808" s="63">
        <f>'דוח 132'!J1808</f>
        <v>3338</v>
      </c>
      <c r="C1808" s="63" t="str">
        <f>'דוח 132'!I1808</f>
        <v>מט"ח וצמוד מט"ח</v>
      </c>
      <c r="D1808" s="63">
        <f>'דוח 132'!H1808</f>
        <v>0</v>
      </c>
      <c r="E1808" s="63">
        <f>'דוח 132'!G1808</f>
        <v>2.1955608343324102</v>
      </c>
      <c r="F1808" s="63">
        <f>'דוח 132'!F1808</f>
        <v>2.1856829377175098</v>
      </c>
      <c r="G1808" s="63">
        <f>'דוח 132'!E1808</f>
        <v>0</v>
      </c>
      <c r="H1808" s="63">
        <f>'דוח 132'!D1808</f>
        <v>0</v>
      </c>
      <c r="I1808" s="63">
        <f>'דוח 132'!C1808</f>
        <v>0</v>
      </c>
      <c r="J1808" s="63">
        <f>'דוח 132'!B1808</f>
        <v>0</v>
      </c>
      <c r="K1808" s="63">
        <f>'דוח 132'!A1808</f>
        <v>0</v>
      </c>
    </row>
    <row r="1809" spans="1:11" x14ac:dyDescent="0.2">
      <c r="A1809" s="63">
        <f>'דוח 132'!K1809</f>
        <v>15609</v>
      </c>
      <c r="B1809" s="63">
        <f>'דוח 132'!J1809</f>
        <v>3338</v>
      </c>
      <c r="C1809" s="63" t="str">
        <f>'דוח 132'!I1809</f>
        <v>אג"ח ממשלתי צמוד מט"ח סחיר (1022)</v>
      </c>
      <c r="D1809" s="63">
        <f>'דוח 132'!H1809</f>
        <v>0</v>
      </c>
      <c r="E1809" s="63">
        <f>'דוח 132'!G1809</f>
        <v>0</v>
      </c>
      <c r="F1809" s="63">
        <f>'דוח 132'!F1809</f>
        <v>0</v>
      </c>
      <c r="G1809" s="63">
        <f>'דוח 132'!E1809</f>
        <v>0</v>
      </c>
      <c r="H1809" s="63">
        <f>'דוח 132'!D1809</f>
        <v>0</v>
      </c>
      <c r="I1809" s="63">
        <f>'דוח 132'!C1809</f>
        <v>0</v>
      </c>
      <c r="J1809" s="63">
        <f>'דוח 132'!B1809</f>
        <v>0</v>
      </c>
      <c r="K1809" s="63">
        <f>'דוח 132'!A1809</f>
        <v>0</v>
      </c>
    </row>
    <row r="1810" spans="1:11" x14ac:dyDescent="0.2">
      <c r="A1810" s="63">
        <f>'דוח 132'!K1810</f>
        <v>11524</v>
      </c>
      <c r="B1810" s="63">
        <f>'דוח 132'!J1810</f>
        <v>3338</v>
      </c>
      <c r="C1810" s="63" t="str">
        <f>'דוח 132'!I1810</f>
        <v xml:space="preserve"> אג"ח קונצרני בחו"ל </v>
      </c>
      <c r="D1810" s="63">
        <f>'דוח 132'!H1810</f>
        <v>0</v>
      </c>
      <c r="E1810" s="63">
        <f>'דוח 132'!G1810</f>
        <v>0</v>
      </c>
      <c r="F1810" s="63">
        <f>'דוח 132'!F1810</f>
        <v>0</v>
      </c>
      <c r="G1810" s="63">
        <f>'דוח 132'!E1810</f>
        <v>0</v>
      </c>
      <c r="H1810" s="63">
        <f>'דוח 132'!D1810</f>
        <v>0</v>
      </c>
      <c r="I1810" s="63">
        <f>'דוח 132'!C1810</f>
        <v>0</v>
      </c>
      <c r="J1810" s="63">
        <f>'דוח 132'!B1810</f>
        <v>0</v>
      </c>
      <c r="K1810" s="63">
        <f>'דוח 132'!A1810</f>
        <v>0</v>
      </c>
    </row>
    <row r="1811" spans="1:11" x14ac:dyDescent="0.2">
      <c r="A1811" s="63">
        <f>'דוח 132'!K1811</f>
        <v>15745</v>
      </c>
      <c r="B1811" s="63">
        <f>'דוח 132'!J1811</f>
        <v>3338</v>
      </c>
      <c r="C1811" s="63" t="str">
        <f>'דוח 132'!I1811</f>
        <v>סה"כ קונצרני צמוד מט"ח</v>
      </c>
      <c r="D1811" s="63">
        <f>'דוח 132'!H1811</f>
        <v>0</v>
      </c>
      <c r="E1811" s="63">
        <f>'דוח 132'!G1811</f>
        <v>0</v>
      </c>
      <c r="F1811" s="63">
        <f>'דוח 132'!F1811</f>
        <v>0</v>
      </c>
      <c r="G1811" s="63">
        <f>'דוח 132'!E1811</f>
        <v>0</v>
      </c>
      <c r="H1811" s="63">
        <f>'דוח 132'!D1811</f>
        <v>0</v>
      </c>
      <c r="I1811" s="63">
        <f>'דוח 132'!C1811</f>
        <v>0</v>
      </c>
      <c r="J1811" s="63">
        <f>'דוח 132'!B1811</f>
        <v>0</v>
      </c>
      <c r="K1811" s="63">
        <f>'דוח 132'!A1811</f>
        <v>0</v>
      </c>
    </row>
    <row r="1812" spans="1:11" x14ac:dyDescent="0.2">
      <c r="A1812" s="63">
        <f>'דוח 132'!K1812</f>
        <v>15545</v>
      </c>
      <c r="B1812" s="63">
        <f>'דוח 132'!J1812</f>
        <v>3338</v>
      </c>
      <c r="C1812" s="63" t="str">
        <f>'דוח 132'!I1812</f>
        <v>הלוואה צמוד מט"ח</v>
      </c>
      <c r="D1812" s="63">
        <f>'דוח 132'!H1812</f>
        <v>0</v>
      </c>
      <c r="E1812" s="63">
        <f>'דוח 132'!G1812</f>
        <v>0</v>
      </c>
      <c r="F1812" s="63">
        <f>'דוח 132'!F1812</f>
        <v>0</v>
      </c>
      <c r="G1812" s="63">
        <f>'דוח 132'!E1812</f>
        <v>0</v>
      </c>
      <c r="H1812" s="63">
        <f>'דוח 132'!D1812</f>
        <v>0</v>
      </c>
      <c r="I1812" s="63">
        <f>'דוח 132'!C1812</f>
        <v>0</v>
      </c>
      <c r="J1812" s="63">
        <f>'דוח 132'!B1812</f>
        <v>0</v>
      </c>
      <c r="K1812" s="63">
        <f>'דוח 132'!A1812</f>
        <v>0</v>
      </c>
    </row>
    <row r="1813" spans="1:11" x14ac:dyDescent="0.2">
      <c r="A1813" s="63">
        <f>'דוח 132'!K1813</f>
        <v>13595</v>
      </c>
      <c r="B1813" s="63">
        <f>'דוח 132'!J1813</f>
        <v>3338</v>
      </c>
      <c r="C1813" s="63" t="str">
        <f>'דוח 132'!I1813</f>
        <v>סה"כ מניות והמירים</v>
      </c>
      <c r="D1813" s="63">
        <f>'דוח 132'!H1813</f>
        <v>0</v>
      </c>
      <c r="E1813" s="63">
        <f>'דוח 132'!G1813</f>
        <v>64.061288116422887</v>
      </c>
      <c r="F1813" s="63">
        <f>'דוח 132'!F1813</f>
        <v>64.041972911135701</v>
      </c>
      <c r="G1813" s="63">
        <f>'דוח 132'!E1813</f>
        <v>0</v>
      </c>
      <c r="H1813" s="63">
        <f>'דוח 132'!D1813</f>
        <v>0</v>
      </c>
      <c r="I1813" s="63">
        <f>'דוח 132'!C1813</f>
        <v>0</v>
      </c>
      <c r="J1813" s="63">
        <f>'דוח 132'!B1813</f>
        <v>0</v>
      </c>
      <c r="K1813" s="63">
        <f>'דוח 132'!A1813</f>
        <v>0</v>
      </c>
    </row>
    <row r="1814" spans="1:11" x14ac:dyDescent="0.2">
      <c r="A1814" s="63">
        <f>'דוח 132'!K1814</f>
        <v>15610</v>
      </c>
      <c r="B1814" s="63">
        <f>'דוח 132'!J1814</f>
        <v>3338</v>
      </c>
      <c r="C1814" s="63" t="str">
        <f>'דוח 132'!I1814</f>
        <v>נגזרים מתוך מניות והמירים</v>
      </c>
      <c r="D1814" s="63">
        <f>'דוח 132'!H1814</f>
        <v>0</v>
      </c>
      <c r="E1814" s="63">
        <f>'דוח 132'!G1814</f>
        <v>0</v>
      </c>
      <c r="F1814" s="63">
        <f>'דוח 132'!F1814</f>
        <v>0</v>
      </c>
      <c r="G1814" s="63">
        <f>'דוח 132'!E1814</f>
        <v>0</v>
      </c>
      <c r="H1814" s="63">
        <f>'דוח 132'!D1814</f>
        <v>0</v>
      </c>
      <c r="I1814" s="63">
        <f>'דוח 132'!C1814</f>
        <v>0</v>
      </c>
      <c r="J1814" s="63">
        <f>'דוח 132'!B1814</f>
        <v>0</v>
      </c>
      <c r="K1814" s="63">
        <f>'דוח 132'!A1814</f>
        <v>0</v>
      </c>
    </row>
    <row r="1815" spans="1:11" x14ac:dyDescent="0.2">
      <c r="A1815" s="63">
        <f>'דוח 132'!K1815</f>
        <v>15611</v>
      </c>
      <c r="B1815" s="63">
        <f>'דוח 132'!J1815</f>
        <v>3338</v>
      </c>
      <c r="C1815" s="63" t="str">
        <f>'דוח 132'!I1815</f>
        <v>מניות והמירים בארץ</v>
      </c>
      <c r="D1815" s="63">
        <f>'דוח 132'!H1815</f>
        <v>0</v>
      </c>
      <c r="E1815" s="63">
        <f>'דוח 132'!G1815</f>
        <v>25.480937872230996</v>
      </c>
      <c r="F1815" s="63">
        <f>'דוח 132'!F1815</f>
        <v>25.484364701283997</v>
      </c>
      <c r="G1815" s="63">
        <f>'דוח 132'!E1815</f>
        <v>0</v>
      </c>
      <c r="H1815" s="63">
        <f>'דוח 132'!D1815</f>
        <v>0</v>
      </c>
      <c r="I1815" s="63">
        <f>'דוח 132'!C1815</f>
        <v>0</v>
      </c>
      <c r="J1815" s="63">
        <f>'דוח 132'!B1815</f>
        <v>0</v>
      </c>
      <c r="K1815" s="63">
        <f>'דוח 132'!A1815</f>
        <v>0</v>
      </c>
    </row>
    <row r="1816" spans="1:11" x14ac:dyDescent="0.2">
      <c r="A1816" s="63">
        <f>'דוח 132'!K1816</f>
        <v>15608</v>
      </c>
      <c r="B1816" s="63">
        <f>'דוח 132'!J1816</f>
        <v>3338</v>
      </c>
      <c r="C1816" s="63" t="str">
        <f>'דוח 132'!I1816</f>
        <v>מניות חו"ל</v>
      </c>
      <c r="D1816" s="63">
        <f>'דוח 132'!H1816</f>
        <v>0</v>
      </c>
      <c r="E1816" s="63">
        <f>'דוח 132'!G1816</f>
        <v>38.580350244191891</v>
      </c>
      <c r="F1816" s="63">
        <f>'דוח 132'!F1816</f>
        <v>38.557608209851693</v>
      </c>
      <c r="G1816" s="63">
        <f>'דוח 132'!E1816</f>
        <v>0</v>
      </c>
      <c r="H1816" s="63">
        <f>'דוח 132'!D1816</f>
        <v>0</v>
      </c>
      <c r="I1816" s="63">
        <f>'דוח 132'!C1816</f>
        <v>0</v>
      </c>
      <c r="J1816" s="63">
        <f>'דוח 132'!B1816</f>
        <v>0</v>
      </c>
      <c r="K1816" s="63">
        <f>'דוח 132'!A1816</f>
        <v>0</v>
      </c>
    </row>
    <row r="1817" spans="1:11" x14ac:dyDescent="0.2">
      <c r="A1817" s="63">
        <f>'דוח 132'!K1817</f>
        <v>15584</v>
      </c>
      <c r="B1817" s="63">
        <f>'דוח 132'!J1817</f>
        <v>3338</v>
      </c>
      <c r="C1817" s="63" t="str">
        <f>'דוח 132'!I1817</f>
        <v>נכסים אלטרנטיביים</v>
      </c>
      <c r="D1817" s="63">
        <f>'דוח 132'!H1817</f>
        <v>0</v>
      </c>
      <c r="E1817" s="63">
        <f>'דוח 132'!G1817</f>
        <v>0</v>
      </c>
      <c r="F1817" s="63">
        <f>'דוח 132'!F1817</f>
        <v>0</v>
      </c>
      <c r="G1817" s="63">
        <f>'דוח 132'!E1817</f>
        <v>0</v>
      </c>
      <c r="H1817" s="63">
        <f>'דוח 132'!D1817</f>
        <v>6</v>
      </c>
      <c r="I1817" s="63">
        <f>'דוח 132'!C1817</f>
        <v>0</v>
      </c>
      <c r="J1817" s="63">
        <f>'דוח 132'!B1817</f>
        <v>0</v>
      </c>
      <c r="K1817" s="63">
        <f>'דוח 132'!A1817</f>
        <v>0</v>
      </c>
    </row>
    <row r="1818" spans="1:11" x14ac:dyDescent="0.2">
      <c r="A1818" s="63">
        <f>'דוח 132'!K1818</f>
        <v>17728</v>
      </c>
      <c r="B1818" s="63">
        <f>'דוח 132'!J1818</f>
        <v>3338</v>
      </c>
      <c r="C1818" s="63" t="str">
        <f>'דוח 132'!I1818</f>
        <v>נכסי נדל"ן</v>
      </c>
      <c r="D1818" s="63">
        <f>'דוח 132'!H1818</f>
        <v>0</v>
      </c>
      <c r="E1818" s="63">
        <f>'דוח 132'!G1818</f>
        <v>0</v>
      </c>
      <c r="F1818" s="63">
        <f>'דוח 132'!F1818</f>
        <v>0</v>
      </c>
      <c r="G1818" s="63">
        <f>'דוח 132'!E1818</f>
        <v>0</v>
      </c>
      <c r="H1818" s="63">
        <f>'דוח 132'!D1818</f>
        <v>0</v>
      </c>
      <c r="I1818" s="63">
        <f>'דוח 132'!C1818</f>
        <v>0</v>
      </c>
      <c r="J1818" s="63">
        <f>'דוח 132'!B1818</f>
        <v>0</v>
      </c>
      <c r="K1818" s="63">
        <f>'דוח 132'!A1818</f>
        <v>0</v>
      </c>
    </row>
    <row r="1819" spans="1:11" x14ac:dyDescent="0.2">
      <c r="A1819" s="63">
        <f>'דוח 132'!K1819</f>
        <v>15624</v>
      </c>
      <c r="B1819" s="63">
        <f>'דוח 132'!J1819</f>
        <v>3338</v>
      </c>
      <c r="C1819" s="63" t="str">
        <f>'דוח 132'!I1819</f>
        <v>נגזרים מתוך חשיפת מט"ח</v>
      </c>
      <c r="D1819" s="63">
        <f>'דוח 132'!H1819</f>
        <v>0</v>
      </c>
      <c r="E1819" s="63">
        <f>'דוח 132'!G1819</f>
        <v>-10.539949019550699</v>
      </c>
      <c r="F1819" s="63">
        <f>'דוח 132'!F1819</f>
        <v>-10.4432341592754</v>
      </c>
      <c r="G1819" s="63">
        <f>'דוח 132'!E1819</f>
        <v>0</v>
      </c>
      <c r="H1819" s="63">
        <f>'דוח 132'!D1819</f>
        <v>0</v>
      </c>
      <c r="I1819" s="63">
        <f>'דוח 132'!C1819</f>
        <v>0</v>
      </c>
      <c r="J1819" s="63">
        <f>'דוח 132'!B1819</f>
        <v>0</v>
      </c>
      <c r="K1819" s="63">
        <f>'דוח 132'!A1819</f>
        <v>0</v>
      </c>
    </row>
    <row r="1820" spans="1:11" x14ac:dyDescent="0.2">
      <c r="A1820" s="63">
        <f>'דוח 132'!K1820</f>
        <v>15644</v>
      </c>
      <c r="B1820" s="63">
        <f>'דוח 132'!J1820</f>
        <v>3338</v>
      </c>
      <c r="C1820" s="63" t="str">
        <f>'דוח 132'!I1820</f>
        <v>סה"כ נזילות</v>
      </c>
      <c r="D1820" s="63">
        <f>'דוח 132'!H1820</f>
        <v>0</v>
      </c>
      <c r="E1820" s="63">
        <f>'דוח 132'!G1820</f>
        <v>3.7484764244075395</v>
      </c>
      <c r="F1820" s="63">
        <f>'דוח 132'!F1820</f>
        <v>3.8781348928477901</v>
      </c>
      <c r="G1820" s="63">
        <f>'דוח 132'!E1820</f>
        <v>0</v>
      </c>
      <c r="H1820" s="63">
        <f>'דוח 132'!D1820</f>
        <v>10</v>
      </c>
      <c r="I1820" s="63">
        <f>'דוח 132'!C1820</f>
        <v>0</v>
      </c>
      <c r="J1820" s="63">
        <f>'דוח 132'!B1820</f>
        <v>0</v>
      </c>
      <c r="K1820" s="63">
        <f>'דוח 132'!A1820</f>
        <v>0</v>
      </c>
    </row>
    <row r="1821" spans="1:11" x14ac:dyDescent="0.2">
      <c r="A1821" s="63">
        <f>'דוח 132'!K1821</f>
        <v>15704</v>
      </c>
      <c r="B1821" s="63">
        <f>'דוח 132'!J1821</f>
        <v>3338</v>
      </c>
      <c r="C1821" s="63" t="str">
        <f>'דוח 132'!I1821</f>
        <v xml:space="preserve">סה"כ קונצרני והלוואות </v>
      </c>
      <c r="D1821" s="63">
        <f>'דוח 132'!H1821</f>
        <v>0</v>
      </c>
      <c r="E1821" s="63">
        <f>'דוח 132'!G1821</f>
        <v>0</v>
      </c>
      <c r="F1821" s="63">
        <f>'דוח 132'!F1821</f>
        <v>0</v>
      </c>
      <c r="G1821" s="63">
        <f>'דוח 132'!E1821</f>
        <v>0</v>
      </c>
      <c r="H1821" s="63">
        <f>'דוח 132'!D1821</f>
        <v>5</v>
      </c>
      <c r="I1821" s="63">
        <f>'דוח 132'!C1821</f>
        <v>0</v>
      </c>
      <c r="J1821" s="63">
        <f>'דוח 132'!B1821</f>
        <v>0</v>
      </c>
      <c r="K1821" s="63">
        <f>'דוח 132'!A1821</f>
        <v>0</v>
      </c>
    </row>
    <row r="1822" spans="1:11" x14ac:dyDescent="0.2">
      <c r="A1822" s="63">
        <f>'דוח 132'!K1822</f>
        <v>15749</v>
      </c>
      <c r="B1822" s="63">
        <f>'דוח 132'!J1822</f>
        <v>3338</v>
      </c>
      <c r="C1822" s="63" t="str">
        <f>'דוח 132'!I1822</f>
        <v>סה"כ לא סחירים</v>
      </c>
      <c r="D1822" s="63">
        <f>'דוח 132'!H1822</f>
        <v>8.6081698025638893</v>
      </c>
      <c r="E1822" s="63">
        <f>'דוח 132'!G1822</f>
        <v>32.075380677122297</v>
      </c>
      <c r="F1822" s="63">
        <f>'דוח 132'!F1822</f>
        <v>31.9657445622172</v>
      </c>
      <c r="G1822" s="63">
        <f>'דוח 132'!E1822</f>
        <v>0</v>
      </c>
      <c r="H1822" s="63">
        <f>'דוח 132'!D1822</f>
        <v>0</v>
      </c>
      <c r="I1822" s="63">
        <f>'דוח 132'!C1822</f>
        <v>0</v>
      </c>
      <c r="J1822" s="63">
        <f>'דוח 132'!B1822</f>
        <v>0</v>
      </c>
      <c r="K1822" s="63">
        <f>'דוח 132'!A1822</f>
        <v>0</v>
      </c>
    </row>
    <row r="1823" spans="1:11" x14ac:dyDescent="0.2">
      <c r="A1823" s="63">
        <f>'דוח 132'!K1823</f>
        <v>11258</v>
      </c>
      <c r="B1823" s="63">
        <f>'דוח 132'!J1823</f>
        <v>3338</v>
      </c>
      <c r="C1823" s="63" t="str">
        <f>'דוח 132'!I1823</f>
        <v>כל נכסי הקופה</v>
      </c>
      <c r="D1823" s="63">
        <f>'דוח 132'!H1823</f>
        <v>2.7718354574618198</v>
      </c>
      <c r="E1823" s="63">
        <f>'דוח 132'!G1823</f>
        <v>100</v>
      </c>
      <c r="F1823" s="63">
        <f>'דוח 132'!F1823</f>
        <v>100</v>
      </c>
      <c r="G1823" s="63">
        <f>'דוח 132'!E1823</f>
        <v>0</v>
      </c>
      <c r="H1823" s="63">
        <f>'דוח 132'!D1823</f>
        <v>0</v>
      </c>
      <c r="I1823" s="63">
        <f>'דוח 132'!C1823</f>
        <v>0</v>
      </c>
      <c r="J1823" s="63">
        <f>'דוח 132'!B1823</f>
        <v>0</v>
      </c>
      <c r="K1823" s="63">
        <f>'דוח 132'!A1823</f>
        <v>0</v>
      </c>
    </row>
    <row r="1824" spans="1:11" x14ac:dyDescent="0.2">
      <c r="A1824" s="63">
        <f>'דוח 132'!K1824</f>
        <v>15705</v>
      </c>
      <c r="B1824" s="63">
        <f>'דוח 132'!J1824</f>
        <v>3338</v>
      </c>
      <c r="C1824" s="63" t="str">
        <f>'דוח 132'!I1824</f>
        <v>סה"כ ממשלתי</v>
      </c>
      <c r="D1824" s="63">
        <f>'דוח 132'!H1824</f>
        <v>8.7776869388119891</v>
      </c>
      <c r="E1824" s="63">
        <f>'דוח 132'!G1824</f>
        <v>31.6867573444218</v>
      </c>
      <c r="F1824" s="63">
        <f>'דוח 132'!F1824</f>
        <v>31.578199094862896</v>
      </c>
      <c r="G1824" s="63">
        <f>'דוח 132'!E1824</f>
        <v>28</v>
      </c>
      <c r="H1824" s="63">
        <f>'דוח 132'!D1824</f>
        <v>33</v>
      </c>
      <c r="I1824" s="63">
        <f>'דוח 132'!C1824</f>
        <v>0</v>
      </c>
      <c r="J1824" s="63">
        <f>'דוח 132'!B1824</f>
        <v>0</v>
      </c>
      <c r="K1824" s="63">
        <f>'דוח 132'!A1824</f>
        <v>0</v>
      </c>
    </row>
    <row r="1825" spans="1:11" x14ac:dyDescent="0.2">
      <c r="A1825" s="63">
        <f>'דוח 132'!K1825</f>
        <v>16144</v>
      </c>
      <c r="B1825" s="63">
        <f>'דוח 132'!J1825</f>
        <v>3338</v>
      </c>
      <c r="C1825" s="63" t="str">
        <f>'דוח 132'!I1825</f>
        <v>סך חשיפת מט"ח</v>
      </c>
      <c r="D1825" s="63">
        <f>'דוח 132'!H1825</f>
        <v>0</v>
      </c>
      <c r="E1825" s="63">
        <f>'דוח 132'!G1825</f>
        <v>24.053804104451199</v>
      </c>
      <c r="F1825" s="63">
        <f>'דוח 132'!F1825</f>
        <v>24.057017236110198</v>
      </c>
      <c r="G1825" s="63">
        <f>'דוח 132'!E1825</f>
        <v>0</v>
      </c>
      <c r="H1825" s="63">
        <f>'דוח 132'!D1825</f>
        <v>0</v>
      </c>
      <c r="I1825" s="63">
        <f>'דוח 132'!C1825</f>
        <v>0</v>
      </c>
      <c r="J1825" s="63">
        <f>'דוח 132'!B1825</f>
        <v>0</v>
      </c>
      <c r="K1825" s="63">
        <f>'דוח 132'!A1825</f>
        <v>0</v>
      </c>
    </row>
    <row r="1826" spans="1:11" x14ac:dyDescent="0.2">
      <c r="A1826" s="63">
        <f>'דוח 132'!K1826</f>
        <v>12755</v>
      </c>
      <c r="B1826" s="63">
        <f>'דוח 132'!J1826</f>
        <v>3338</v>
      </c>
      <c r="C1826" s="63" t="str">
        <f>'דוח 132'!I1826</f>
        <v xml:space="preserve">נזילות מט"ח </v>
      </c>
      <c r="D1826" s="63">
        <f>'דוח 132'!H1826</f>
        <v>0</v>
      </c>
      <c r="E1826" s="63">
        <f>'דוח 132'!G1826</f>
        <v>2.1955608343324102</v>
      </c>
      <c r="F1826" s="63">
        <f>'דוח 132'!F1826</f>
        <v>2.1856829377175098</v>
      </c>
      <c r="G1826" s="63">
        <f>'דוח 132'!E1826</f>
        <v>0</v>
      </c>
      <c r="H1826" s="63">
        <f>'דוח 132'!D1826</f>
        <v>0</v>
      </c>
      <c r="I1826" s="63">
        <f>'דוח 132'!C1826</f>
        <v>0</v>
      </c>
      <c r="J1826" s="63">
        <f>'דוח 132'!B1826</f>
        <v>0</v>
      </c>
      <c r="K1826" s="63">
        <f>'דוח 132'!A1826</f>
        <v>0</v>
      </c>
    </row>
    <row r="1827" spans="1:11" x14ac:dyDescent="0.2">
      <c r="A1827" s="63">
        <f>'דוח 132'!K1827</f>
        <v>12359</v>
      </c>
      <c r="B1827" s="63">
        <f>'דוח 132'!J1827</f>
        <v>3338</v>
      </c>
      <c r="C1827" s="63" t="str">
        <f>'דוח 132'!I1827</f>
        <v xml:space="preserve">קונצרני לא סחיר צמוד מדד </v>
      </c>
      <c r="D1827" s="63">
        <f>'דוח 132'!H1827</f>
        <v>0</v>
      </c>
      <c r="E1827" s="63">
        <f>'דוח 132'!G1827</f>
        <v>0</v>
      </c>
      <c r="F1827" s="63">
        <f>'דוח 132'!F1827</f>
        <v>0</v>
      </c>
      <c r="G1827" s="63">
        <f>'דוח 132'!E1827</f>
        <v>0</v>
      </c>
      <c r="H1827" s="63">
        <f>'דוח 132'!D1827</f>
        <v>0</v>
      </c>
      <c r="I1827" s="63">
        <f>'דוח 132'!C1827</f>
        <v>0</v>
      </c>
      <c r="J1827" s="63">
        <f>'דוח 132'!B1827</f>
        <v>0</v>
      </c>
      <c r="K1827" s="63">
        <f>'דוח 132'!A1827</f>
        <v>0</v>
      </c>
    </row>
    <row r="1828" spans="1:11" x14ac:dyDescent="0.2">
      <c r="A1828" s="63">
        <f>'דוח 132'!K1828</f>
        <v>0</v>
      </c>
      <c r="B1828" s="63">
        <f>'דוח 132'!J1828</f>
        <v>0</v>
      </c>
      <c r="C1828" s="63">
        <f>'דוח 132'!I1828</f>
        <v>0</v>
      </c>
      <c r="D1828" s="63">
        <f>'דוח 132'!H1828</f>
        <v>0</v>
      </c>
      <c r="E1828" s="63">
        <f>'דוח 132'!G1828</f>
        <v>0</v>
      </c>
      <c r="F1828" s="63">
        <f>'דוח 132'!F1828</f>
        <v>0</v>
      </c>
      <c r="G1828" s="63">
        <f>'דוח 132'!E1828</f>
        <v>0</v>
      </c>
      <c r="H1828" s="63">
        <f>'דוח 132'!D1828</f>
        <v>0</v>
      </c>
      <c r="I1828" s="63">
        <f>'דוח 132'!C1828</f>
        <v>0</v>
      </c>
      <c r="J1828" s="63">
        <f>'דוח 132'!B1828</f>
        <v>0</v>
      </c>
      <c r="K1828" s="63">
        <f>'דוח 132'!A1828</f>
        <v>0</v>
      </c>
    </row>
    <row r="1829" spans="1:11" x14ac:dyDescent="0.2">
      <c r="A1829" s="63" t="str">
        <f>'דוח 132'!K1829</f>
        <v>קוד קבוצה</v>
      </c>
      <c r="B1829" s="63" t="str">
        <f>'דוח 132'!J1829</f>
        <v>קוד קופה</v>
      </c>
      <c r="C1829" s="63">
        <f>'דוח 132'!I1829</f>
        <v>0</v>
      </c>
      <c r="D1829" s="63" t="str">
        <f>'דוח 132'!H1829</f>
        <v xml:space="preserve">3339  פסגות פנסיה מקיפה מסלול אג"ח </v>
      </c>
      <c r="E1829" s="63">
        <f>'דוח 132'!G1829</f>
        <v>0</v>
      </c>
      <c r="F1829" s="63">
        <f>'דוח 132'!F1829</f>
        <v>0</v>
      </c>
      <c r="G1829" s="63">
        <f>'דוח 132'!E1829</f>
        <v>0</v>
      </c>
      <c r="H1829" s="63">
        <f>'דוח 132'!D1829</f>
        <v>0</v>
      </c>
      <c r="I1829" s="63">
        <f>'דוח 132'!C1829</f>
        <v>0</v>
      </c>
      <c r="J1829" s="63">
        <f>'דוח 132'!B1829</f>
        <v>0</v>
      </c>
      <c r="K1829" s="63">
        <f>'דוח 132'!A1829</f>
        <v>0</v>
      </c>
    </row>
    <row r="1830" spans="1:11" x14ac:dyDescent="0.2">
      <c r="A1830" s="63">
        <f>'דוח 132'!K1830</f>
        <v>0</v>
      </c>
      <c r="B1830" s="63">
        <f>'דוח 132'!J1830</f>
        <v>0</v>
      </c>
      <c r="C1830" s="63">
        <f>'דוח 132'!I1830</f>
        <v>0</v>
      </c>
      <c r="D1830" s="63">
        <f>'דוח 132'!H1830</f>
        <v>0</v>
      </c>
      <c r="E1830" s="63">
        <f>'דוח 132'!G1830</f>
        <v>0</v>
      </c>
      <c r="F1830" s="63" t="str">
        <f>'דוח 132'!F1830</f>
        <v>שווי קופה באשח  71,336.55</v>
      </c>
      <c r="G1830" s="63">
        <f>'דוח 132'!E1830</f>
        <v>0</v>
      </c>
      <c r="H1830" s="63">
        <f>'דוח 132'!D1830</f>
        <v>0</v>
      </c>
      <c r="I1830" s="63">
        <f>'דוח 132'!C1830</f>
        <v>0</v>
      </c>
      <c r="J1830" s="63">
        <f>'דוח 132'!B1830</f>
        <v>0</v>
      </c>
      <c r="K1830" s="63">
        <f>'דוח 132'!A1830</f>
        <v>0</v>
      </c>
    </row>
    <row r="1831" spans="1:11" x14ac:dyDescent="0.2">
      <c r="A1831" s="63">
        <f>'דוח 132'!K1831</f>
        <v>0</v>
      </c>
      <c r="B1831" s="63">
        <f>'דוח 132'!J1831</f>
        <v>0</v>
      </c>
      <c r="C1831" s="63" t="str">
        <f>'דוח 132'!I1831</f>
        <v>תאור קבוצה</v>
      </c>
      <c r="D1831" s="63" t="str">
        <f>'דוח 132'!H1831</f>
        <v>מח"מ</v>
      </c>
      <c r="E1831" s="63" t="str">
        <f>'דוח 132'!G1831</f>
        <v>חשיפה</v>
      </c>
      <c r="F1831" s="63" t="str">
        <f>'דוח 132'!F1831</f>
        <v>חשיפה</v>
      </c>
      <c r="G1831" s="63">
        <f>'דוח 132'!E1831</f>
        <v>0</v>
      </c>
      <c r="H1831" s="63" t="str">
        <f>'דוח 132'!D1831</f>
        <v>חשיפה</v>
      </c>
      <c r="I1831" s="63">
        <f>'דוח 132'!C1831</f>
        <v>0</v>
      </c>
      <c r="J1831" s="63" t="str">
        <f>'דוח 132'!B1831</f>
        <v>מח"מ</v>
      </c>
      <c r="K1831" s="63">
        <f>'דוח 132'!A1831</f>
        <v>0</v>
      </c>
    </row>
    <row r="1832" spans="1:11" x14ac:dyDescent="0.2">
      <c r="A1832" s="63">
        <f>'דוח 132'!K1832</f>
        <v>0</v>
      </c>
      <c r="B1832" s="63">
        <f>'דוח 132'!J1832</f>
        <v>0</v>
      </c>
      <c r="C1832" s="63">
        <f>'דוח 132'!I1832</f>
        <v>0</v>
      </c>
      <c r="D1832" s="63">
        <f>'דוח 132'!H1832</f>
        <v>0</v>
      </c>
      <c r="E1832" s="63" t="str">
        <f>'דוח 132'!G1832</f>
        <v>30/12/18</v>
      </c>
      <c r="F1832" s="63" t="str">
        <f>'דוח 132'!F1832</f>
        <v>31/12/18</v>
      </c>
      <c r="G1832" s="63" t="str">
        <f>'דוח 132'!E1832</f>
        <v>מינ'</v>
      </c>
      <c r="H1832" s="63" t="str">
        <f>'דוח 132'!D1832</f>
        <v>מקס'</v>
      </c>
      <c r="I1832" s="63" t="str">
        <f>'דוח 132'!C1832</f>
        <v>מינ'</v>
      </c>
      <c r="J1832" s="63" t="str">
        <f>'דוח 132'!B1832</f>
        <v>מקס'</v>
      </c>
      <c r="K1832" s="63">
        <f>'דוח 132'!A1832</f>
        <v>0</v>
      </c>
    </row>
    <row r="1833" spans="1:11" x14ac:dyDescent="0.2">
      <c r="A1833" s="63">
        <f>'דוח 132'!K1833</f>
        <v>13591</v>
      </c>
      <c r="B1833" s="63">
        <f>'דוח 132'!J1833</f>
        <v>3339</v>
      </c>
      <c r="C1833" s="63" t="str">
        <f>'דוח 132'!I1833</f>
        <v xml:space="preserve">צמוד מדד (כולל מיועדות) </v>
      </c>
      <c r="D1833" s="63">
        <f>'דוח 132'!H1833</f>
        <v>7.1154326376773689</v>
      </c>
      <c r="E1833" s="63">
        <f>'דוח 132'!G1833</f>
        <v>50.146656436703203</v>
      </c>
      <c r="F1833" s="63">
        <f>'דוח 132'!F1833</f>
        <v>49.955460958723393</v>
      </c>
      <c r="G1833" s="63">
        <f>'דוח 132'!E1833</f>
        <v>47.7</v>
      </c>
      <c r="H1833" s="63">
        <f>'דוח 132'!D1833</f>
        <v>59.4</v>
      </c>
      <c r="I1833" s="63">
        <f>'דוח 132'!C1833</f>
        <v>0</v>
      </c>
      <c r="J1833" s="63">
        <f>'דוח 132'!B1833</f>
        <v>0</v>
      </c>
      <c r="K1833" s="63">
        <f>'דוח 132'!A1833</f>
        <v>0</v>
      </c>
    </row>
    <row r="1834" spans="1:11" x14ac:dyDescent="0.2">
      <c r="A1834" s="63">
        <f>'דוח 132'!K1834</f>
        <v>19967</v>
      </c>
      <c r="B1834" s="63">
        <f>'דוח 132'!J1834</f>
        <v>3339</v>
      </c>
      <c r="C1834" s="63" t="str">
        <f>'דוח 132'!I1834</f>
        <v>צמוד מדד ללא מיועדות</v>
      </c>
      <c r="D1834" s="63">
        <f>'דוח 132'!H1834</f>
        <v>4.3333547349986201</v>
      </c>
      <c r="E1834" s="63">
        <f>'דוח 132'!G1834</f>
        <v>24.000797997148801</v>
      </c>
      <c r="F1834" s="63">
        <f>'דוח 132'!F1834</f>
        <v>23.902658919469598</v>
      </c>
      <c r="G1834" s="63">
        <f>'דוח 132'!E1834</f>
        <v>0</v>
      </c>
      <c r="H1834" s="63">
        <f>'דוח 132'!D1834</f>
        <v>0</v>
      </c>
      <c r="I1834" s="63">
        <f>'דוח 132'!C1834</f>
        <v>4</v>
      </c>
      <c r="J1834" s="63">
        <f>'דוח 132'!B1834</f>
        <v>5.5</v>
      </c>
      <c r="K1834" s="63">
        <f>'דוח 132'!A1834</f>
        <v>0</v>
      </c>
    </row>
    <row r="1835" spans="1:11" x14ac:dyDescent="0.2">
      <c r="A1835" s="63">
        <f>'דוח 132'!K1835</f>
        <v>15744</v>
      </c>
      <c r="B1835" s="63">
        <f>'דוח 132'!J1835</f>
        <v>3339</v>
      </c>
      <c r="C1835" s="63" t="str">
        <f>'דוח 132'!I1835</f>
        <v xml:space="preserve">סה"כ ממשלתי צמוד מדד כולל מיועדות </v>
      </c>
      <c r="D1835" s="63">
        <f>'דוח 132'!H1835</f>
        <v>9.2945867828009892</v>
      </c>
      <c r="E1835" s="63">
        <f>'דוח 132'!G1835</f>
        <v>29.792815408368099</v>
      </c>
      <c r="F1835" s="63">
        <f>'דוח 132'!F1835</f>
        <v>29.688582052054201</v>
      </c>
      <c r="G1835" s="63">
        <f>'דוח 132'!E1835</f>
        <v>0</v>
      </c>
      <c r="H1835" s="63">
        <f>'דוח 132'!D1835</f>
        <v>0</v>
      </c>
      <c r="I1835" s="63">
        <f>'דוח 132'!C1835</f>
        <v>0</v>
      </c>
      <c r="J1835" s="63">
        <f>'דוח 132'!B1835</f>
        <v>0</v>
      </c>
      <c r="K1835" s="63">
        <f>'דוח 132'!A1835</f>
        <v>0</v>
      </c>
    </row>
    <row r="1836" spans="1:11" x14ac:dyDescent="0.2">
      <c r="A1836" s="63">
        <f>'דוח 132'!K1836</f>
        <v>13462</v>
      </c>
      <c r="B1836" s="63">
        <f>'דוח 132'!J1836</f>
        <v>3339</v>
      </c>
      <c r="C1836" s="63" t="str">
        <f>'דוח 132'!I1836</f>
        <v xml:space="preserve">קונצרני סחיר צמוד מדד </v>
      </c>
      <c r="D1836" s="63">
        <f>'דוח 132'!H1836</f>
        <v>3.9249956166578901</v>
      </c>
      <c r="E1836" s="63">
        <f>'דוח 132'!G1836</f>
        <v>20.183917783776096</v>
      </c>
      <c r="F1836" s="63">
        <f>'דוח 132'!F1836</f>
        <v>20.096804433320298</v>
      </c>
      <c r="G1836" s="63">
        <f>'דוח 132'!E1836</f>
        <v>0</v>
      </c>
      <c r="H1836" s="63">
        <f>'דוח 132'!D1836</f>
        <v>0</v>
      </c>
      <c r="I1836" s="63">
        <f>'דוח 132'!C1836</f>
        <v>0</v>
      </c>
      <c r="J1836" s="63">
        <f>'דוח 132'!B1836</f>
        <v>0</v>
      </c>
      <c r="K1836" s="63">
        <f>'דוח 132'!A1836</f>
        <v>0</v>
      </c>
    </row>
    <row r="1837" spans="1:11" x14ac:dyDescent="0.2">
      <c r="A1837" s="63">
        <f>'דוח 132'!K1837</f>
        <v>15544</v>
      </c>
      <c r="B1837" s="63">
        <f>'דוח 132'!J1837</f>
        <v>3339</v>
      </c>
      <c r="C1837" s="63" t="str">
        <f>'דוח 132'!I1837</f>
        <v>הלוואה צמוד מדד</v>
      </c>
      <c r="D1837" s="63">
        <f>'דוח 132'!H1837</f>
        <v>0</v>
      </c>
      <c r="E1837" s="63">
        <f>'דוח 132'!G1837</f>
        <v>0</v>
      </c>
      <c r="F1837" s="63">
        <f>'דוח 132'!F1837</f>
        <v>0</v>
      </c>
      <c r="G1837" s="63">
        <f>'דוח 132'!E1837</f>
        <v>0</v>
      </c>
      <c r="H1837" s="63">
        <f>'דוח 132'!D1837</f>
        <v>0</v>
      </c>
      <c r="I1837" s="63">
        <f>'דוח 132'!C1837</f>
        <v>0</v>
      </c>
      <c r="J1837" s="63">
        <f>'דוח 132'!B1837</f>
        <v>0</v>
      </c>
      <c r="K1837" s="63">
        <f>'דוח 132'!A1837</f>
        <v>0</v>
      </c>
    </row>
    <row r="1838" spans="1:11" x14ac:dyDescent="0.2">
      <c r="A1838" s="63">
        <f>'דוח 132'!K1838</f>
        <v>12978</v>
      </c>
      <c r="B1838" s="63">
        <f>'דוח 132'!J1838</f>
        <v>3339</v>
      </c>
      <c r="C1838" s="63" t="str">
        <f>'דוח 132'!I1838</f>
        <v xml:space="preserve">פקדונות לא סחירים </v>
      </c>
      <c r="D1838" s="63">
        <f>'דוח 132'!H1838</f>
        <v>4.6000000000000005</v>
      </c>
      <c r="E1838" s="63">
        <f>'דוח 132'!G1838</f>
        <v>8.7783288273765803E-2</v>
      </c>
      <c r="F1838" s="63">
        <f>'דוח 132'!F1838</f>
        <v>8.7781089618980693E-2</v>
      </c>
      <c r="G1838" s="63">
        <f>'דוח 132'!E1838</f>
        <v>0</v>
      </c>
      <c r="H1838" s="63">
        <f>'דוח 132'!D1838</f>
        <v>0</v>
      </c>
      <c r="I1838" s="63">
        <f>'דוח 132'!C1838</f>
        <v>0</v>
      </c>
      <c r="J1838" s="63">
        <f>'דוח 132'!B1838</f>
        <v>0</v>
      </c>
      <c r="K1838" s="63">
        <f>'דוח 132'!A1838</f>
        <v>0</v>
      </c>
    </row>
    <row r="1839" spans="1:11" x14ac:dyDescent="0.2">
      <c r="A1839" s="63">
        <f>'דוח 132'!K1839</f>
        <v>17726</v>
      </c>
      <c r="B1839" s="63">
        <f>'דוח 132'!J1839</f>
        <v>3339</v>
      </c>
      <c r="C1839" s="63" t="str">
        <f>'דוח 132'!I1839</f>
        <v>לא צמוד כולל נזילות</v>
      </c>
      <c r="D1839" s="63">
        <f>'דוח 132'!H1839</f>
        <v>2.8478152393668399</v>
      </c>
      <c r="E1839" s="63">
        <f>'דוח 132'!G1839</f>
        <v>25.146742791046901</v>
      </c>
      <c r="F1839" s="63">
        <f>'דוח 132'!F1839</f>
        <v>25.331102689776998</v>
      </c>
      <c r="G1839" s="63">
        <f>'דוח 132'!E1839</f>
        <v>38</v>
      </c>
      <c r="H1839" s="63">
        <f>'דוח 132'!D1839</f>
        <v>49.7</v>
      </c>
      <c r="I1839" s="63">
        <f>'דוח 132'!C1839</f>
        <v>2</v>
      </c>
      <c r="J1839" s="63">
        <f>'דוח 132'!B1839</f>
        <v>3.5</v>
      </c>
      <c r="K1839" s="63">
        <f>'דוח 132'!A1839</f>
        <v>0</v>
      </c>
    </row>
    <row r="1840" spans="1:11" x14ac:dyDescent="0.2">
      <c r="A1840" s="63">
        <f>'דוח 132'!K1840</f>
        <v>17727</v>
      </c>
      <c r="B1840" s="63">
        <f>'דוח 132'!J1840</f>
        <v>3339</v>
      </c>
      <c r="C1840" s="63" t="str">
        <f>'דוח 132'!I1840</f>
        <v>עו"ש ש"ח</v>
      </c>
      <c r="D1840" s="63">
        <f>'דוח 132'!H1840</f>
        <v>0</v>
      </c>
      <c r="E1840" s="63">
        <f>'דוח 132'!G1840</f>
        <v>7.5145856637193198</v>
      </c>
      <c r="F1840" s="63">
        <f>'דוח 132'!F1840</f>
        <v>7.7733103556457896</v>
      </c>
      <c r="G1840" s="63">
        <f>'דוח 132'!E1840</f>
        <v>0</v>
      </c>
      <c r="H1840" s="63">
        <f>'דוח 132'!D1840</f>
        <v>0</v>
      </c>
      <c r="I1840" s="63">
        <f>'דוח 132'!C1840</f>
        <v>0</v>
      </c>
      <c r="J1840" s="63">
        <f>'דוח 132'!B1840</f>
        <v>0</v>
      </c>
      <c r="K1840" s="63">
        <f>'דוח 132'!A1840</f>
        <v>0</v>
      </c>
    </row>
    <row r="1841" spans="1:11" x14ac:dyDescent="0.2">
      <c r="A1841" s="63">
        <f>'דוח 132'!K1841</f>
        <v>13592</v>
      </c>
      <c r="B1841" s="63">
        <f>'דוח 132'!J1841</f>
        <v>3339</v>
      </c>
      <c r="C1841" s="63" t="str">
        <f>'דוח 132'!I1841</f>
        <v xml:space="preserve">לא צמוד - לא כולל נזילות </v>
      </c>
      <c r="D1841" s="63">
        <f>'דוח 132'!H1841</f>
        <v>4.10862020105347</v>
      </c>
      <c r="E1841" s="63">
        <f>'דוח 132'!G1841</f>
        <v>17.632157127327499</v>
      </c>
      <c r="F1841" s="63">
        <f>'דוח 132'!F1841</f>
        <v>17.5577923341312</v>
      </c>
      <c r="G1841" s="63">
        <f>'דוח 132'!E1841</f>
        <v>0</v>
      </c>
      <c r="H1841" s="63">
        <f>'דוח 132'!D1841</f>
        <v>0</v>
      </c>
      <c r="I1841" s="63">
        <f>'דוח 132'!C1841</f>
        <v>0</v>
      </c>
      <c r="J1841" s="63">
        <f>'דוח 132'!B1841</f>
        <v>0</v>
      </c>
      <c r="K1841" s="63">
        <f>'דוח 132'!A1841</f>
        <v>0</v>
      </c>
    </row>
    <row r="1842" spans="1:11" x14ac:dyDescent="0.2">
      <c r="A1842" s="63">
        <f>'דוח 132'!K1842</f>
        <v>11566</v>
      </c>
      <c r="B1842" s="63">
        <f>'דוח 132'!J1842</f>
        <v>3339</v>
      </c>
      <c r="C1842" s="63" t="str">
        <f>'דוח 132'!I1842</f>
        <v>מק"מ</v>
      </c>
      <c r="D1842" s="63">
        <f>'דוח 132'!H1842</f>
        <v>0.65784611649758606</v>
      </c>
      <c r="E1842" s="63">
        <f>'דוח 132'!G1842</f>
        <v>3.1745074649682499</v>
      </c>
      <c r="F1842" s="63">
        <f>'דוח 132'!F1842</f>
        <v>3.1643254852662297</v>
      </c>
      <c r="G1842" s="63">
        <f>'דוח 132'!E1842</f>
        <v>0</v>
      </c>
      <c r="H1842" s="63">
        <f>'דוח 132'!D1842</f>
        <v>0</v>
      </c>
      <c r="I1842" s="63">
        <f>'דוח 132'!C1842</f>
        <v>0</v>
      </c>
      <c r="J1842" s="63">
        <f>'דוח 132'!B1842</f>
        <v>0</v>
      </c>
      <c r="K1842" s="63">
        <f>'דוח 132'!A1842</f>
        <v>0</v>
      </c>
    </row>
    <row r="1843" spans="1:11" x14ac:dyDescent="0.2">
      <c r="A1843" s="63">
        <f>'דוח 132'!K1843</f>
        <v>13419</v>
      </c>
      <c r="B1843" s="63">
        <f>'דוח 132'!J1843</f>
        <v>3339</v>
      </c>
      <c r="C1843" s="63" t="str">
        <f>'דוח 132'!I1843</f>
        <v>ממשלתי  לא צמוד (שחר)</v>
      </c>
      <c r="D1843" s="63">
        <f>'דוח 132'!H1843</f>
        <v>4.7818872612689702</v>
      </c>
      <c r="E1843" s="63">
        <f>'דוח 132'!G1843</f>
        <v>8.7846190395781996</v>
      </c>
      <c r="F1843" s="63">
        <f>'דוח 132'!F1843</f>
        <v>8.7476429801429898</v>
      </c>
      <c r="G1843" s="63">
        <f>'דוח 132'!E1843</f>
        <v>0</v>
      </c>
      <c r="H1843" s="63">
        <f>'דוח 132'!D1843</f>
        <v>0</v>
      </c>
      <c r="I1843" s="63">
        <f>'דוח 132'!C1843</f>
        <v>0</v>
      </c>
      <c r="J1843" s="63">
        <f>'דוח 132'!B1843</f>
        <v>0</v>
      </c>
      <c r="K1843" s="63">
        <f>'דוח 132'!A1843</f>
        <v>0</v>
      </c>
    </row>
    <row r="1844" spans="1:11" x14ac:dyDescent="0.2">
      <c r="A1844" s="63">
        <f>'דוח 132'!K1844</f>
        <v>11568</v>
      </c>
      <c r="B1844" s="63">
        <f>'דוח 132'!J1844</f>
        <v>3339</v>
      </c>
      <c r="C1844" s="63" t="str">
        <f>'דוח 132'!I1844</f>
        <v>אג"ח ממשלתי לא צמוד ריבית משתנה-"גילון"</v>
      </c>
      <c r="D1844" s="63">
        <f>'דוח 132'!H1844</f>
        <v>0</v>
      </c>
      <c r="E1844" s="63">
        <f>'דוח 132'!G1844</f>
        <v>0</v>
      </c>
      <c r="F1844" s="63">
        <f>'דוח 132'!F1844</f>
        <v>0</v>
      </c>
      <c r="G1844" s="63">
        <f>'דוח 132'!E1844</f>
        <v>0</v>
      </c>
      <c r="H1844" s="63">
        <f>'דוח 132'!D1844</f>
        <v>0</v>
      </c>
      <c r="I1844" s="63">
        <f>'דוח 132'!C1844</f>
        <v>0</v>
      </c>
      <c r="J1844" s="63">
        <f>'דוח 132'!B1844</f>
        <v>0</v>
      </c>
      <c r="K1844" s="63">
        <f>'דוח 132'!A1844</f>
        <v>0</v>
      </c>
    </row>
    <row r="1845" spans="1:11" x14ac:dyDescent="0.2">
      <c r="A1845" s="63">
        <f>'דוח 132'!K1845</f>
        <v>12479</v>
      </c>
      <c r="B1845" s="63">
        <f>'דוח 132'!J1845</f>
        <v>3339</v>
      </c>
      <c r="C1845" s="63" t="str">
        <f>'דוח 132'!I1845</f>
        <v>קונצרני ריבית קבועה</v>
      </c>
      <c r="D1845" s="63">
        <f>'דוח 132'!H1845</f>
        <v>5.0499236414772595</v>
      </c>
      <c r="E1845" s="63">
        <f>'דוח 132'!G1845</f>
        <v>5.2350060335973394</v>
      </c>
      <c r="F1845" s="63">
        <f>'דוח 132'!F1845</f>
        <v>5.2086690800263797</v>
      </c>
      <c r="G1845" s="63">
        <f>'דוח 132'!E1845</f>
        <v>0</v>
      </c>
      <c r="H1845" s="63">
        <f>'דוח 132'!D1845</f>
        <v>0</v>
      </c>
      <c r="I1845" s="63">
        <f>'דוח 132'!C1845</f>
        <v>0</v>
      </c>
      <c r="J1845" s="63">
        <f>'דוח 132'!B1845</f>
        <v>0</v>
      </c>
      <c r="K1845" s="63">
        <f>'דוח 132'!A1845</f>
        <v>0</v>
      </c>
    </row>
    <row r="1846" spans="1:11" x14ac:dyDescent="0.2">
      <c r="A1846" s="63">
        <f>'דוח 132'!K1846</f>
        <v>12480</v>
      </c>
      <c r="B1846" s="63">
        <f>'דוח 132'!J1846</f>
        <v>3339</v>
      </c>
      <c r="C1846" s="63" t="str">
        <f>'דוח 132'!I1846</f>
        <v>קונצרני ריבית משתנה</v>
      </c>
      <c r="D1846" s="63">
        <f>'דוח 132'!H1846</f>
        <v>4.4928168482898299</v>
      </c>
      <c r="E1846" s="63">
        <f>'דוח 132'!G1846</f>
        <v>0.42420167526751501</v>
      </c>
      <c r="F1846" s="63">
        <f>'דוח 132'!F1846</f>
        <v>0.42335675649565802</v>
      </c>
      <c r="G1846" s="63">
        <f>'דוח 132'!E1846</f>
        <v>0</v>
      </c>
      <c r="H1846" s="63">
        <f>'דוח 132'!D1846</f>
        <v>0</v>
      </c>
      <c r="I1846" s="63">
        <f>'דוח 132'!C1846</f>
        <v>0</v>
      </c>
      <c r="J1846" s="63">
        <f>'דוח 132'!B1846</f>
        <v>0</v>
      </c>
      <c r="K1846" s="63">
        <f>'דוח 132'!A1846</f>
        <v>0</v>
      </c>
    </row>
    <row r="1847" spans="1:11" x14ac:dyDescent="0.2">
      <c r="A1847" s="63">
        <f>'דוח 132'!K1847</f>
        <v>11578</v>
      </c>
      <c r="B1847" s="63">
        <f>'דוח 132'!J1847</f>
        <v>3339</v>
      </c>
      <c r="C1847" s="63" t="str">
        <f>'דוח 132'!I1847</f>
        <v>אג"ח לא צמוד לא סחיר (ללא עמיתים)</v>
      </c>
      <c r="D1847" s="63">
        <f>'דוח 132'!H1847</f>
        <v>1.52</v>
      </c>
      <c r="E1847" s="63">
        <f>'דוח 132'!G1847</f>
        <v>1.3822913916239802E-2</v>
      </c>
      <c r="F1847" s="63">
        <f>'דוח 132'!F1847</f>
        <v>1.3798032199987402E-2</v>
      </c>
      <c r="G1847" s="63">
        <f>'דוח 132'!E1847</f>
        <v>0</v>
      </c>
      <c r="H1847" s="63">
        <f>'דוח 132'!D1847</f>
        <v>0</v>
      </c>
      <c r="I1847" s="63">
        <f>'דוח 132'!C1847</f>
        <v>0</v>
      </c>
      <c r="J1847" s="63">
        <f>'דוח 132'!B1847</f>
        <v>0</v>
      </c>
      <c r="K1847" s="63">
        <f>'דוח 132'!A1847</f>
        <v>0</v>
      </c>
    </row>
    <row r="1848" spans="1:11" x14ac:dyDescent="0.2">
      <c r="A1848" s="63">
        <f>'דוח 132'!K1848</f>
        <v>12497</v>
      </c>
      <c r="B1848" s="63">
        <f>'דוח 132'!J1848</f>
        <v>3339</v>
      </c>
      <c r="C1848" s="63" t="str">
        <f>'דוח 132'!I1848</f>
        <v>קונצרני לא סחיר ריבית משתנה (נע"מים)</v>
      </c>
      <c r="D1848" s="63">
        <f>'דוח 132'!H1848</f>
        <v>0</v>
      </c>
      <c r="E1848" s="63">
        <f>'דוח 132'!G1848</f>
        <v>0</v>
      </c>
      <c r="F1848" s="63">
        <f>'דוח 132'!F1848</f>
        <v>0</v>
      </c>
      <c r="G1848" s="63">
        <f>'דוח 132'!E1848</f>
        <v>0</v>
      </c>
      <c r="H1848" s="63">
        <f>'דוח 132'!D1848</f>
        <v>5</v>
      </c>
      <c r="I1848" s="63">
        <f>'דוח 132'!C1848</f>
        <v>0</v>
      </c>
      <c r="J1848" s="63">
        <f>'דוח 132'!B1848</f>
        <v>0</v>
      </c>
      <c r="K1848" s="63">
        <f>'דוח 132'!A1848</f>
        <v>0</v>
      </c>
    </row>
    <row r="1849" spans="1:11" x14ac:dyDescent="0.2">
      <c r="A1849" s="63">
        <f>'דוח 132'!K1849</f>
        <v>15546</v>
      </c>
      <c r="B1849" s="63">
        <f>'דוח 132'!J1849</f>
        <v>3339</v>
      </c>
      <c r="C1849" s="63" t="str">
        <f>'דוח 132'!I1849</f>
        <v>הלוואה לא צמוד</v>
      </c>
      <c r="D1849" s="63">
        <f>'דוח 132'!H1849</f>
        <v>0</v>
      </c>
      <c r="E1849" s="63">
        <f>'דוח 132'!G1849</f>
        <v>0</v>
      </c>
      <c r="F1849" s="63">
        <f>'דוח 132'!F1849</f>
        <v>0</v>
      </c>
      <c r="G1849" s="63">
        <f>'דוח 132'!E1849</f>
        <v>0</v>
      </c>
      <c r="H1849" s="63">
        <f>'דוח 132'!D1849</f>
        <v>0</v>
      </c>
      <c r="I1849" s="63">
        <f>'דוח 132'!C1849</f>
        <v>0</v>
      </c>
      <c r="J1849" s="63">
        <f>'דוח 132'!B1849</f>
        <v>0</v>
      </c>
      <c r="K1849" s="63">
        <f>'דוח 132'!A1849</f>
        <v>0</v>
      </c>
    </row>
    <row r="1850" spans="1:11" x14ac:dyDescent="0.2">
      <c r="A1850" s="63">
        <f>'דוח 132'!K1850</f>
        <v>12481</v>
      </c>
      <c r="B1850" s="63">
        <f>'דוח 132'!J1850</f>
        <v>3339</v>
      </c>
      <c r="C1850" s="63" t="str">
        <f>'דוח 132'!I1850</f>
        <v>הלוואות לעמיתים.</v>
      </c>
      <c r="D1850" s="63">
        <f>'דוח 132'!H1850</f>
        <v>0</v>
      </c>
      <c r="E1850" s="63">
        <f>'דוח 132'!G1850</f>
        <v>0</v>
      </c>
      <c r="F1850" s="63">
        <f>'דוח 132'!F1850</f>
        <v>0</v>
      </c>
      <c r="G1850" s="63">
        <f>'דוח 132'!E1850</f>
        <v>0</v>
      </c>
      <c r="H1850" s="63">
        <f>'דוח 132'!D1850</f>
        <v>3</v>
      </c>
      <c r="I1850" s="63">
        <f>'דוח 132'!C1850</f>
        <v>0</v>
      </c>
      <c r="J1850" s="63">
        <f>'דוח 132'!B1850</f>
        <v>0</v>
      </c>
      <c r="K1850" s="63">
        <f>'דוח 132'!A1850</f>
        <v>0</v>
      </c>
    </row>
    <row r="1851" spans="1:11" x14ac:dyDescent="0.2">
      <c r="A1851" s="63">
        <f>'דוח 132'!K1851</f>
        <v>13594</v>
      </c>
      <c r="B1851" s="63">
        <f>'דוח 132'!J1851</f>
        <v>3339</v>
      </c>
      <c r="C1851" s="63" t="str">
        <f>'דוח 132'!I1851</f>
        <v>מט"ח וצמוד מט"ח</v>
      </c>
      <c r="D1851" s="63">
        <f>'דוח 132'!H1851</f>
        <v>3.14605788340238</v>
      </c>
      <c r="E1851" s="63">
        <f>'דוח 132'!G1851</f>
        <v>9.8207885736844105</v>
      </c>
      <c r="F1851" s="63">
        <f>'דוח 132'!F1851</f>
        <v>9.7397088706575516</v>
      </c>
      <c r="G1851" s="63">
        <f>'דוח 132'!E1851</f>
        <v>0</v>
      </c>
      <c r="H1851" s="63">
        <f>'דוח 132'!D1851</f>
        <v>0</v>
      </c>
      <c r="I1851" s="63">
        <f>'דוח 132'!C1851</f>
        <v>0</v>
      </c>
      <c r="J1851" s="63">
        <f>'דוח 132'!B1851</f>
        <v>0</v>
      </c>
      <c r="K1851" s="63">
        <f>'דוח 132'!A1851</f>
        <v>0</v>
      </c>
    </row>
    <row r="1852" spans="1:11" x14ac:dyDescent="0.2">
      <c r="A1852" s="63">
        <f>'דוח 132'!K1852</f>
        <v>15609</v>
      </c>
      <c r="B1852" s="63">
        <f>'דוח 132'!J1852</f>
        <v>3339</v>
      </c>
      <c r="C1852" s="63" t="str">
        <f>'דוח 132'!I1852</f>
        <v>אג"ח ממשלתי צמוד מט"ח סחיר (1022)</v>
      </c>
      <c r="D1852" s="63">
        <f>'דוח 132'!H1852</f>
        <v>0.54368317928491494</v>
      </c>
      <c r="E1852" s="63">
        <f>'דוח 132'!G1852</f>
        <v>1.1468294422666399</v>
      </c>
      <c r="F1852" s="63">
        <f>'דוח 132'!F1852</f>
        <v>1.1376660232243199</v>
      </c>
      <c r="G1852" s="63">
        <f>'דוח 132'!E1852</f>
        <v>0</v>
      </c>
      <c r="H1852" s="63">
        <f>'דוח 132'!D1852</f>
        <v>0</v>
      </c>
      <c r="I1852" s="63">
        <f>'דוח 132'!C1852</f>
        <v>0</v>
      </c>
      <c r="J1852" s="63">
        <f>'דוח 132'!B1852</f>
        <v>0</v>
      </c>
      <c r="K1852" s="63">
        <f>'דוח 132'!A1852</f>
        <v>0</v>
      </c>
    </row>
    <row r="1853" spans="1:11" x14ac:dyDescent="0.2">
      <c r="A1853" s="63">
        <f>'דוח 132'!K1853</f>
        <v>11524</v>
      </c>
      <c r="B1853" s="63">
        <f>'דוח 132'!J1853</f>
        <v>3339</v>
      </c>
      <c r="C1853" s="63" t="str">
        <f>'דוח 132'!I1853</f>
        <v xml:space="preserve"> אג"ח קונצרני בחו"ל </v>
      </c>
      <c r="D1853" s="63">
        <f>'דוח 132'!H1853</f>
        <v>3.5640780442641899</v>
      </c>
      <c r="E1853" s="63">
        <f>'דוח 132'!G1853</f>
        <v>7.6879457337738497</v>
      </c>
      <c r="F1853" s="63">
        <f>'דוח 132'!F1853</f>
        <v>7.6189687151279193</v>
      </c>
      <c r="G1853" s="63">
        <f>'דוח 132'!E1853</f>
        <v>0</v>
      </c>
      <c r="H1853" s="63">
        <f>'דוח 132'!D1853</f>
        <v>0</v>
      </c>
      <c r="I1853" s="63">
        <f>'דוח 132'!C1853</f>
        <v>0</v>
      </c>
      <c r="J1853" s="63">
        <f>'דוח 132'!B1853</f>
        <v>0</v>
      </c>
      <c r="K1853" s="63">
        <f>'דוח 132'!A1853</f>
        <v>0</v>
      </c>
    </row>
    <row r="1854" spans="1:11" x14ac:dyDescent="0.2">
      <c r="A1854" s="63">
        <f>'דוח 132'!K1854</f>
        <v>15745</v>
      </c>
      <c r="B1854" s="63">
        <f>'דוח 132'!J1854</f>
        <v>3339</v>
      </c>
      <c r="C1854" s="63" t="str">
        <f>'דוח 132'!I1854</f>
        <v>סה"כ קונצרני צמוד מט"ח</v>
      </c>
      <c r="D1854" s="63">
        <f>'דוח 132'!H1854</f>
        <v>5.1797368058620297</v>
      </c>
      <c r="E1854" s="63">
        <f>'דוח 132'!G1854</f>
        <v>0.55286687564141201</v>
      </c>
      <c r="F1854" s="63">
        <f>'דוח 132'!F1854</f>
        <v>0.55380398350273496</v>
      </c>
      <c r="G1854" s="63">
        <f>'דוח 132'!E1854</f>
        <v>0</v>
      </c>
      <c r="H1854" s="63">
        <f>'דוח 132'!D1854</f>
        <v>0</v>
      </c>
      <c r="I1854" s="63">
        <f>'דוח 132'!C1854</f>
        <v>0</v>
      </c>
      <c r="J1854" s="63">
        <f>'דוח 132'!B1854</f>
        <v>0</v>
      </c>
      <c r="K1854" s="63">
        <f>'דוח 132'!A1854</f>
        <v>0</v>
      </c>
    </row>
    <row r="1855" spans="1:11" x14ac:dyDescent="0.2">
      <c r="A1855" s="63">
        <f>'דוח 132'!K1855</f>
        <v>15545</v>
      </c>
      <c r="B1855" s="63">
        <f>'דוח 132'!J1855</f>
        <v>3339</v>
      </c>
      <c r="C1855" s="63" t="str">
        <f>'דוח 132'!I1855</f>
        <v>הלוואה צמוד מט"ח</v>
      </c>
      <c r="D1855" s="63">
        <f>'דוח 132'!H1855</f>
        <v>0</v>
      </c>
      <c r="E1855" s="63">
        <f>'דוח 132'!G1855</f>
        <v>0</v>
      </c>
      <c r="F1855" s="63">
        <f>'דוח 132'!F1855</f>
        <v>0</v>
      </c>
      <c r="G1855" s="63">
        <f>'דוח 132'!E1855</f>
        <v>0</v>
      </c>
      <c r="H1855" s="63">
        <f>'דוח 132'!D1855</f>
        <v>0</v>
      </c>
      <c r="I1855" s="63">
        <f>'דוח 132'!C1855</f>
        <v>0</v>
      </c>
      <c r="J1855" s="63">
        <f>'דוח 132'!B1855</f>
        <v>0</v>
      </c>
      <c r="K1855" s="63">
        <f>'דוח 132'!A1855</f>
        <v>0</v>
      </c>
    </row>
    <row r="1856" spans="1:11" x14ac:dyDescent="0.2">
      <c r="A1856" s="63">
        <f>'דוח 132'!K1856</f>
        <v>13595</v>
      </c>
      <c r="B1856" s="63">
        <f>'דוח 132'!J1856</f>
        <v>3339</v>
      </c>
      <c r="C1856" s="63" t="str">
        <f>'דוח 132'!I1856</f>
        <v>סה"כ מניות והמירים</v>
      </c>
      <c r="D1856" s="63">
        <f>'דוח 132'!H1856</f>
        <v>0</v>
      </c>
      <c r="E1856" s="63">
        <f>'דוח 132'!G1856</f>
        <v>14.885812198565601</v>
      </c>
      <c r="F1856" s="63">
        <f>'דוח 132'!F1856</f>
        <v>14.973727480842099</v>
      </c>
      <c r="G1856" s="63">
        <f>'דוח 132'!E1856</f>
        <v>0</v>
      </c>
      <c r="H1856" s="63">
        <f>'דוח 132'!D1856</f>
        <v>0</v>
      </c>
      <c r="I1856" s="63">
        <f>'דוח 132'!C1856</f>
        <v>0</v>
      </c>
      <c r="J1856" s="63">
        <f>'דוח 132'!B1856</f>
        <v>0</v>
      </c>
      <c r="K1856" s="63">
        <f>'דוח 132'!A1856</f>
        <v>0</v>
      </c>
    </row>
    <row r="1857" spans="1:11" x14ac:dyDescent="0.2">
      <c r="A1857" s="63">
        <f>'דוח 132'!K1857</f>
        <v>15610</v>
      </c>
      <c r="B1857" s="63">
        <f>'דוח 132'!J1857</f>
        <v>3339</v>
      </c>
      <c r="C1857" s="63" t="str">
        <f>'דוח 132'!I1857</f>
        <v>נגזרים מתוך מניות והמירים</v>
      </c>
      <c r="D1857" s="63">
        <f>'דוח 132'!H1857</f>
        <v>0</v>
      </c>
      <c r="E1857" s="63">
        <f>'דוח 132'!G1857</f>
        <v>0</v>
      </c>
      <c r="F1857" s="63">
        <f>'דוח 132'!F1857</f>
        <v>0</v>
      </c>
      <c r="G1857" s="63">
        <f>'דוח 132'!E1857</f>
        <v>0</v>
      </c>
      <c r="H1857" s="63">
        <f>'דוח 132'!D1857</f>
        <v>0</v>
      </c>
      <c r="I1857" s="63">
        <f>'דוח 132'!C1857</f>
        <v>0</v>
      </c>
      <c r="J1857" s="63">
        <f>'דוח 132'!B1857</f>
        <v>0</v>
      </c>
      <c r="K1857" s="63">
        <f>'דוח 132'!A1857</f>
        <v>0</v>
      </c>
    </row>
    <row r="1858" spans="1:11" x14ac:dyDescent="0.2">
      <c r="A1858" s="63">
        <f>'דוח 132'!K1858</f>
        <v>15611</v>
      </c>
      <c r="B1858" s="63">
        <f>'דוח 132'!J1858</f>
        <v>3339</v>
      </c>
      <c r="C1858" s="63" t="str">
        <f>'דוח 132'!I1858</f>
        <v>מניות והמירים בארץ</v>
      </c>
      <c r="D1858" s="63">
        <f>'דוח 132'!H1858</f>
        <v>0</v>
      </c>
      <c r="E1858" s="63">
        <f>'דוח 132'!G1858</f>
        <v>6.0357162775675492</v>
      </c>
      <c r="F1858" s="63">
        <f>'דוח 132'!F1858</f>
        <v>6.0526071433666599</v>
      </c>
      <c r="G1858" s="63">
        <f>'דוח 132'!E1858</f>
        <v>0</v>
      </c>
      <c r="H1858" s="63">
        <f>'דוח 132'!D1858</f>
        <v>0</v>
      </c>
      <c r="I1858" s="63">
        <f>'דוח 132'!C1858</f>
        <v>0</v>
      </c>
      <c r="J1858" s="63">
        <f>'דוח 132'!B1858</f>
        <v>0</v>
      </c>
      <c r="K1858" s="63">
        <f>'דוח 132'!A1858</f>
        <v>0</v>
      </c>
    </row>
    <row r="1859" spans="1:11" x14ac:dyDescent="0.2">
      <c r="A1859" s="63">
        <f>'דוח 132'!K1859</f>
        <v>15608</v>
      </c>
      <c r="B1859" s="63">
        <f>'דוח 132'!J1859</f>
        <v>3339</v>
      </c>
      <c r="C1859" s="63" t="str">
        <f>'דוח 132'!I1859</f>
        <v>מניות חו"ל</v>
      </c>
      <c r="D1859" s="63">
        <f>'דוח 132'!H1859</f>
        <v>0</v>
      </c>
      <c r="E1859" s="63">
        <f>'דוח 132'!G1859</f>
        <v>8.8500959209980206</v>
      </c>
      <c r="F1859" s="63">
        <f>'דוח 132'!F1859</f>
        <v>8.9211203374754096</v>
      </c>
      <c r="G1859" s="63">
        <f>'דוח 132'!E1859</f>
        <v>0</v>
      </c>
      <c r="H1859" s="63">
        <f>'דוח 132'!D1859</f>
        <v>0</v>
      </c>
      <c r="I1859" s="63">
        <f>'דוח 132'!C1859</f>
        <v>0</v>
      </c>
      <c r="J1859" s="63">
        <f>'דוח 132'!B1859</f>
        <v>0</v>
      </c>
      <c r="K1859" s="63">
        <f>'דוח 132'!A1859</f>
        <v>0</v>
      </c>
    </row>
    <row r="1860" spans="1:11" x14ac:dyDescent="0.2">
      <c r="A1860" s="63">
        <f>'דוח 132'!K1860</f>
        <v>15584</v>
      </c>
      <c r="B1860" s="63">
        <f>'דוח 132'!J1860</f>
        <v>3339</v>
      </c>
      <c r="C1860" s="63" t="str">
        <f>'דוח 132'!I1860</f>
        <v>נכסים אלטרנטיביים</v>
      </c>
      <c r="D1860" s="63">
        <f>'דוח 132'!H1860</f>
        <v>0</v>
      </c>
      <c r="E1860" s="63">
        <f>'דוח 132'!G1860</f>
        <v>0</v>
      </c>
      <c r="F1860" s="63">
        <f>'דוח 132'!F1860</f>
        <v>0</v>
      </c>
      <c r="G1860" s="63">
        <f>'דוח 132'!E1860</f>
        <v>0</v>
      </c>
      <c r="H1860" s="63">
        <f>'דוח 132'!D1860</f>
        <v>6</v>
      </c>
      <c r="I1860" s="63">
        <f>'דוח 132'!C1860</f>
        <v>0</v>
      </c>
      <c r="J1860" s="63">
        <f>'דוח 132'!B1860</f>
        <v>0</v>
      </c>
      <c r="K1860" s="63">
        <f>'דוח 132'!A1860</f>
        <v>0</v>
      </c>
    </row>
    <row r="1861" spans="1:11" x14ac:dyDescent="0.2">
      <c r="A1861" s="63">
        <f>'דוח 132'!K1861</f>
        <v>17728</v>
      </c>
      <c r="B1861" s="63">
        <f>'דוח 132'!J1861</f>
        <v>3339</v>
      </c>
      <c r="C1861" s="63" t="str">
        <f>'דוח 132'!I1861</f>
        <v>נכסי נדל"ן</v>
      </c>
      <c r="D1861" s="63">
        <f>'דוח 132'!H1861</f>
        <v>0</v>
      </c>
      <c r="E1861" s="63">
        <f>'דוח 132'!G1861</f>
        <v>0</v>
      </c>
      <c r="F1861" s="63">
        <f>'דוח 132'!F1861</f>
        <v>0</v>
      </c>
      <c r="G1861" s="63">
        <f>'דוח 132'!E1861</f>
        <v>0</v>
      </c>
      <c r="H1861" s="63">
        <f>'דוח 132'!D1861</f>
        <v>0</v>
      </c>
      <c r="I1861" s="63">
        <f>'דוח 132'!C1861</f>
        <v>0</v>
      </c>
      <c r="J1861" s="63">
        <f>'דוח 132'!B1861</f>
        <v>0</v>
      </c>
      <c r="K1861" s="63">
        <f>'דוח 132'!A1861</f>
        <v>0</v>
      </c>
    </row>
    <row r="1862" spans="1:11" x14ac:dyDescent="0.2">
      <c r="A1862" s="63">
        <f>'דוח 132'!K1862</f>
        <v>15624</v>
      </c>
      <c r="B1862" s="63">
        <f>'דוח 132'!J1862</f>
        <v>3339</v>
      </c>
      <c r="C1862" s="63" t="str">
        <f>'דוח 132'!I1862</f>
        <v>נגזרים מתוך חשיפת מט"ח</v>
      </c>
      <c r="D1862" s="63">
        <f>'דוח 132'!H1862</f>
        <v>0</v>
      </c>
      <c r="E1862" s="63">
        <f>'דוח 132'!G1862</f>
        <v>-2.9701754861949001</v>
      </c>
      <c r="F1862" s="63">
        <f>'דוח 132'!F1862</f>
        <v>-2.9411717131061597</v>
      </c>
      <c r="G1862" s="63">
        <f>'דוח 132'!E1862</f>
        <v>0</v>
      </c>
      <c r="H1862" s="63">
        <f>'דוח 132'!D1862</f>
        <v>0</v>
      </c>
      <c r="I1862" s="63">
        <f>'דוח 132'!C1862</f>
        <v>0</v>
      </c>
      <c r="J1862" s="63">
        <f>'דוח 132'!B1862</f>
        <v>0</v>
      </c>
      <c r="K1862" s="63">
        <f>'דוח 132'!A1862</f>
        <v>0</v>
      </c>
    </row>
    <row r="1863" spans="1:11" x14ac:dyDescent="0.2">
      <c r="A1863" s="63">
        <f>'דוח 132'!K1863</f>
        <v>15644</v>
      </c>
      <c r="B1863" s="63">
        <f>'דוח 132'!J1863</f>
        <v>3339</v>
      </c>
      <c r="C1863" s="63" t="str">
        <f>'דוח 132'!I1863</f>
        <v>סה"כ נזילות</v>
      </c>
      <c r="D1863" s="63">
        <f>'דוח 132'!H1863</f>
        <v>0</v>
      </c>
      <c r="E1863" s="63">
        <f>'דוח 132'!G1863</f>
        <v>7.947732185721839</v>
      </c>
      <c r="F1863" s="63">
        <f>'דוח 132'!F1863</f>
        <v>8.2025805044483686</v>
      </c>
      <c r="G1863" s="63">
        <f>'דוח 132'!E1863</f>
        <v>1</v>
      </c>
      <c r="H1863" s="63">
        <f>'דוח 132'!D1863</f>
        <v>10</v>
      </c>
      <c r="I1863" s="63">
        <f>'דוח 132'!C1863</f>
        <v>0</v>
      </c>
      <c r="J1863" s="63">
        <f>'דוח 132'!B1863</f>
        <v>0</v>
      </c>
      <c r="K1863" s="63">
        <f>'דוח 132'!A1863</f>
        <v>0</v>
      </c>
    </row>
    <row r="1864" spans="1:11" x14ac:dyDescent="0.2">
      <c r="A1864" s="63">
        <f>'דוח 132'!K1864</f>
        <v>15704</v>
      </c>
      <c r="B1864" s="63">
        <f>'דוח 132'!J1864</f>
        <v>3339</v>
      </c>
      <c r="C1864" s="63" t="str">
        <f>'דוח 132'!I1864</f>
        <v xml:space="preserve">סה"כ קונצרני והלוואות </v>
      </c>
      <c r="D1864" s="63">
        <f>'דוח 132'!H1864</f>
        <v>4.0401974595338297</v>
      </c>
      <c r="E1864" s="63">
        <f>'דוח 132'!G1864</f>
        <v>34.179900972257592</v>
      </c>
      <c r="F1864" s="63">
        <f>'דוח 132'!F1864</f>
        <v>33.997694384402791</v>
      </c>
      <c r="G1864" s="63">
        <f>'דוח 132'!E1864</f>
        <v>24</v>
      </c>
      <c r="H1864" s="63">
        <f>'דוח 132'!D1864</f>
        <v>29</v>
      </c>
      <c r="I1864" s="63">
        <f>'דוח 132'!C1864</f>
        <v>0</v>
      </c>
      <c r="J1864" s="63">
        <f>'דוח 132'!B1864</f>
        <v>0</v>
      </c>
      <c r="K1864" s="63">
        <f>'דוח 132'!A1864</f>
        <v>0</v>
      </c>
    </row>
    <row r="1865" spans="1:11" x14ac:dyDescent="0.2">
      <c r="A1865" s="63">
        <f>'דוח 132'!K1865</f>
        <v>15749</v>
      </c>
      <c r="B1865" s="63">
        <f>'דוח 132'!J1865</f>
        <v>3339</v>
      </c>
      <c r="C1865" s="63" t="str">
        <f>'דוח 132'!I1865</f>
        <v>סה"כ לא סחירים</v>
      </c>
      <c r="D1865" s="63">
        <f>'דוח 132'!H1865</f>
        <v>9.6250283316612304</v>
      </c>
      <c r="E1865" s="63">
        <f>'דוח 132'!G1865</f>
        <v>26.329604598029498</v>
      </c>
      <c r="F1865" s="63">
        <f>'דוח 132'!F1865</f>
        <v>26.236674544802696</v>
      </c>
      <c r="G1865" s="63">
        <f>'דוח 132'!E1865</f>
        <v>0</v>
      </c>
      <c r="H1865" s="63">
        <f>'דוח 132'!D1865</f>
        <v>0</v>
      </c>
      <c r="I1865" s="63">
        <f>'דוח 132'!C1865</f>
        <v>0</v>
      </c>
      <c r="J1865" s="63">
        <f>'דוח 132'!B1865</f>
        <v>0</v>
      </c>
      <c r="K1865" s="63">
        <f>'דוח 132'!A1865</f>
        <v>0</v>
      </c>
    </row>
    <row r="1866" spans="1:11" x14ac:dyDescent="0.2">
      <c r="A1866" s="63">
        <f>'דוח 132'!K1866</f>
        <v>11258</v>
      </c>
      <c r="B1866" s="63">
        <f>'דוח 132'!J1866</f>
        <v>3339</v>
      </c>
      <c r="C1866" s="63" t="str">
        <f>'דוח 132'!I1866</f>
        <v>כל נכסי הקופה</v>
      </c>
      <c r="D1866" s="63">
        <f>'דוח 132'!H1866</f>
        <v>4.582347054804079</v>
      </c>
      <c r="E1866" s="63">
        <f>'דוח 132'!G1866</f>
        <v>100</v>
      </c>
      <c r="F1866" s="63">
        <f>'דוח 132'!F1866</f>
        <v>100</v>
      </c>
      <c r="G1866" s="63">
        <f>'דוח 132'!E1866</f>
        <v>0</v>
      </c>
      <c r="H1866" s="63">
        <f>'דוח 132'!D1866</f>
        <v>0</v>
      </c>
      <c r="I1866" s="63">
        <f>'דוח 132'!C1866</f>
        <v>0</v>
      </c>
      <c r="J1866" s="63">
        <f>'דוח 132'!B1866</f>
        <v>0</v>
      </c>
      <c r="K1866" s="63">
        <f>'דוח 132'!A1866</f>
        <v>0</v>
      </c>
    </row>
    <row r="1867" spans="1:11" x14ac:dyDescent="0.2">
      <c r="A1867" s="63">
        <f>'דוח 132'!K1867</f>
        <v>15705</v>
      </c>
      <c r="B1867" s="63">
        <f>'דוח 132'!J1867</f>
        <v>3339</v>
      </c>
      <c r="C1867" s="63" t="str">
        <f>'דוח 132'!I1867</f>
        <v>סה"כ ממשלתי</v>
      </c>
      <c r="D1867" s="63">
        <f>'דוח 132'!H1867</f>
        <v>7.4985233340560695</v>
      </c>
      <c r="E1867" s="63">
        <f>'דוח 132'!G1867</f>
        <v>42.898771355181196</v>
      </c>
      <c r="F1867" s="63">
        <f>'דוח 132'!F1867</f>
        <v>42.738216540687702</v>
      </c>
      <c r="G1867" s="63">
        <f>'דוח 132'!E1867</f>
        <v>66</v>
      </c>
      <c r="H1867" s="63">
        <f>'דוח 132'!D1867</f>
        <v>76</v>
      </c>
      <c r="I1867" s="63">
        <f>'דוח 132'!C1867</f>
        <v>0</v>
      </c>
      <c r="J1867" s="63">
        <f>'דוח 132'!B1867</f>
        <v>0</v>
      </c>
      <c r="K1867" s="63">
        <f>'דוח 132'!A1867</f>
        <v>0</v>
      </c>
    </row>
    <row r="1868" spans="1:11" x14ac:dyDescent="0.2">
      <c r="A1868" s="63">
        <f>'דוח 132'!K1868</f>
        <v>16144</v>
      </c>
      <c r="B1868" s="63">
        <f>'דוח 132'!J1868</f>
        <v>3339</v>
      </c>
      <c r="C1868" s="63" t="str">
        <f>'דוח 132'!I1868</f>
        <v>סך חשיפת מט"ח</v>
      </c>
      <c r="D1868" s="63">
        <f>'דוח 132'!H1868</f>
        <v>1.98072957549454</v>
      </c>
      <c r="E1868" s="63">
        <f>'דוח 132'!G1868</f>
        <v>12.066464355827399</v>
      </c>
      <c r="F1868" s="63">
        <f>'דוח 132'!F1868</f>
        <v>12.031819146736698</v>
      </c>
      <c r="G1868" s="63">
        <f>'דוח 132'!E1868</f>
        <v>0</v>
      </c>
      <c r="H1868" s="63">
        <f>'דוח 132'!D1868</f>
        <v>0</v>
      </c>
      <c r="I1868" s="63">
        <f>'דוח 132'!C1868</f>
        <v>0</v>
      </c>
      <c r="J1868" s="63">
        <f>'דוח 132'!B1868</f>
        <v>0</v>
      </c>
      <c r="K1868" s="63">
        <f>'דוח 132'!A1868</f>
        <v>0</v>
      </c>
    </row>
    <row r="1869" spans="1:11" x14ac:dyDescent="0.2">
      <c r="A1869" s="63">
        <f>'דוח 132'!K1869</f>
        <v>12755</v>
      </c>
      <c r="B1869" s="63">
        <f>'דוח 132'!J1869</f>
        <v>3339</v>
      </c>
      <c r="C1869" s="63" t="str">
        <f>'דוח 132'!I1869</f>
        <v xml:space="preserve">נזילות מט"ח </v>
      </c>
      <c r="D1869" s="63">
        <f>'דוח 132'!H1869</f>
        <v>0</v>
      </c>
      <c r="E1869" s="63">
        <f>'דוח 132'!G1869</f>
        <v>0.43314652200251202</v>
      </c>
      <c r="F1869" s="63">
        <f>'דוח 132'!F1869</f>
        <v>0.42927014880258202</v>
      </c>
      <c r="G1869" s="63">
        <f>'דוח 132'!E1869</f>
        <v>0</v>
      </c>
      <c r="H1869" s="63">
        <f>'דוח 132'!D1869</f>
        <v>0</v>
      </c>
      <c r="I1869" s="63">
        <f>'דוח 132'!C1869</f>
        <v>0</v>
      </c>
      <c r="J1869" s="63">
        <f>'דוח 132'!B1869</f>
        <v>0</v>
      </c>
      <c r="K1869" s="63">
        <f>'דוח 132'!A1869</f>
        <v>0</v>
      </c>
    </row>
    <row r="1870" spans="1:11" x14ac:dyDescent="0.2">
      <c r="A1870" s="63">
        <f>'דוח 132'!K1870</f>
        <v>12359</v>
      </c>
      <c r="B1870" s="63">
        <f>'דוח 132'!J1870</f>
        <v>3339</v>
      </c>
      <c r="C1870" s="63" t="str">
        <f>'דוח 132'!I1870</f>
        <v xml:space="preserve">קונצרני לא סחיר צמוד מדד </v>
      </c>
      <c r="D1870" s="63">
        <f>'דוח 132'!H1870</f>
        <v>2.77</v>
      </c>
      <c r="E1870" s="63">
        <f>'דוח 132'!G1870</f>
        <v>8.2139956285130794E-2</v>
      </c>
      <c r="F1870" s="63">
        <f>'דוח 132'!F1870</f>
        <v>8.229338372988769E-2</v>
      </c>
      <c r="G1870" s="63">
        <f>'דוח 132'!E1870</f>
        <v>0</v>
      </c>
      <c r="H1870" s="63">
        <f>'דוח 132'!D1870</f>
        <v>0</v>
      </c>
      <c r="I1870" s="63">
        <f>'דוח 132'!C1870</f>
        <v>0</v>
      </c>
      <c r="J1870" s="63">
        <f>'דוח 132'!B1870</f>
        <v>0</v>
      </c>
      <c r="K1870" s="63">
        <f>'דוח 132'!A1870</f>
        <v>0</v>
      </c>
    </row>
    <row r="1871" spans="1:11" x14ac:dyDescent="0.2">
      <c r="A1871" s="63">
        <f>'דוח 132'!K1871</f>
        <v>0</v>
      </c>
      <c r="B1871" s="63">
        <f>'דוח 132'!J1871</f>
        <v>0</v>
      </c>
      <c r="C1871" s="63">
        <f>'דוח 132'!I1871</f>
        <v>0</v>
      </c>
      <c r="D1871" s="63">
        <f>'דוח 132'!H1871</f>
        <v>0</v>
      </c>
      <c r="E1871" s="63">
        <f>'דוח 132'!G1871</f>
        <v>0</v>
      </c>
      <c r="F1871" s="63">
        <f>'דוח 132'!F1871</f>
        <v>0</v>
      </c>
      <c r="G1871" s="63">
        <f>'דוח 132'!E1871</f>
        <v>0</v>
      </c>
      <c r="H1871" s="63">
        <f>'דוח 132'!D1871</f>
        <v>0</v>
      </c>
      <c r="I1871" s="63">
        <f>'דוח 132'!C1871</f>
        <v>0</v>
      </c>
      <c r="J1871" s="63">
        <f>'דוח 132'!B1871</f>
        <v>0</v>
      </c>
      <c r="K1871" s="63">
        <f>'דוח 132'!A1871</f>
        <v>0</v>
      </c>
    </row>
    <row r="1872" spans="1:11" x14ac:dyDescent="0.2">
      <c r="A1872" s="63" t="str">
        <f>'דוח 132'!K1872</f>
        <v>קוד קבוצה</v>
      </c>
      <c r="B1872" s="63" t="str">
        <f>'דוח 132'!J1872</f>
        <v>קוד קופה</v>
      </c>
      <c r="C1872" s="63">
        <f>'דוח 132'!I1872</f>
        <v>0</v>
      </c>
      <c r="D1872" s="63" t="str">
        <f>'דוח 132'!H1872</f>
        <v>3340  קופת על פסגות פנסיה מקיפה 10% מני</v>
      </c>
      <c r="E1872" s="63">
        <f>'דוח 132'!G1872</f>
        <v>0</v>
      </c>
      <c r="F1872" s="63">
        <f>'דוח 132'!F1872</f>
        <v>0</v>
      </c>
      <c r="G1872" s="63">
        <f>'דוח 132'!E1872</f>
        <v>0</v>
      </c>
      <c r="H1872" s="63">
        <f>'דוח 132'!D1872</f>
        <v>0</v>
      </c>
      <c r="I1872" s="63">
        <f>'דוח 132'!C1872</f>
        <v>0</v>
      </c>
      <c r="J1872" s="63">
        <f>'דוח 132'!B1872</f>
        <v>0</v>
      </c>
      <c r="K1872" s="63">
        <f>'דוח 132'!A1872</f>
        <v>0</v>
      </c>
    </row>
    <row r="1873" spans="1:11" x14ac:dyDescent="0.2">
      <c r="A1873" s="63">
        <f>'דוח 132'!K1873</f>
        <v>0</v>
      </c>
      <c r="B1873" s="63">
        <f>'דוח 132'!J1873</f>
        <v>0</v>
      </c>
      <c r="C1873" s="63">
        <f>'דוח 132'!I1873</f>
        <v>0</v>
      </c>
      <c r="D1873" s="63">
        <f>'דוח 132'!H1873</f>
        <v>0</v>
      </c>
      <c r="E1873" s="63">
        <f>'דוח 132'!G1873</f>
        <v>0</v>
      </c>
      <c r="F1873" s="63" t="str">
        <f>'דוח 132'!F1873</f>
        <v>שווי קופה באשח  139,708.33</v>
      </c>
      <c r="G1873" s="63">
        <f>'דוח 132'!E1873</f>
        <v>0</v>
      </c>
      <c r="H1873" s="63">
        <f>'דוח 132'!D1873</f>
        <v>0</v>
      </c>
      <c r="I1873" s="63">
        <f>'דוח 132'!C1873</f>
        <v>0</v>
      </c>
      <c r="J1873" s="63">
        <f>'דוח 132'!B1873</f>
        <v>0</v>
      </c>
      <c r="K1873" s="63">
        <f>'דוח 132'!A1873</f>
        <v>0</v>
      </c>
    </row>
    <row r="1874" spans="1:11" x14ac:dyDescent="0.2">
      <c r="A1874" s="63">
        <f>'דוח 132'!K1874</f>
        <v>0</v>
      </c>
      <c r="B1874" s="63">
        <f>'דוח 132'!J1874</f>
        <v>0</v>
      </c>
      <c r="C1874" s="63" t="str">
        <f>'דוח 132'!I1874</f>
        <v>תאור קבוצה</v>
      </c>
      <c r="D1874" s="63" t="str">
        <f>'דוח 132'!H1874</f>
        <v>מח"מ</v>
      </c>
      <c r="E1874" s="63" t="str">
        <f>'דוח 132'!G1874</f>
        <v>חשיפה</v>
      </c>
      <c r="F1874" s="63" t="str">
        <f>'דוח 132'!F1874</f>
        <v>חשיפה</v>
      </c>
      <c r="G1874" s="63">
        <f>'דוח 132'!E1874</f>
        <v>0</v>
      </c>
      <c r="H1874" s="63" t="str">
        <f>'דוח 132'!D1874</f>
        <v>חשיפה</v>
      </c>
      <c r="I1874" s="63">
        <f>'דוח 132'!C1874</f>
        <v>0</v>
      </c>
      <c r="J1874" s="63" t="str">
        <f>'דוח 132'!B1874</f>
        <v>מח"מ</v>
      </c>
      <c r="K1874" s="63">
        <f>'דוח 132'!A1874</f>
        <v>0</v>
      </c>
    </row>
    <row r="1875" spans="1:11" x14ac:dyDescent="0.2">
      <c r="A1875" s="63">
        <f>'דוח 132'!K1875</f>
        <v>0</v>
      </c>
      <c r="B1875" s="63">
        <f>'דוח 132'!J1875</f>
        <v>0</v>
      </c>
      <c r="C1875" s="63">
        <f>'דוח 132'!I1875</f>
        <v>0</v>
      </c>
      <c r="D1875" s="63">
        <f>'דוח 132'!H1875</f>
        <v>0</v>
      </c>
      <c r="E1875" s="63" t="str">
        <f>'דוח 132'!G1875</f>
        <v>30/12/18</v>
      </c>
      <c r="F1875" s="63" t="str">
        <f>'דוח 132'!F1875</f>
        <v>31/12/18</v>
      </c>
      <c r="G1875" s="63" t="str">
        <f>'דוח 132'!E1875</f>
        <v>מינ'</v>
      </c>
      <c r="H1875" s="63" t="str">
        <f>'דוח 132'!D1875</f>
        <v>מקס'</v>
      </c>
      <c r="I1875" s="63" t="str">
        <f>'דוח 132'!C1875</f>
        <v>מינ'</v>
      </c>
      <c r="J1875" s="63" t="str">
        <f>'דוח 132'!B1875</f>
        <v>מקס'</v>
      </c>
      <c r="K1875" s="63">
        <f>'דוח 132'!A1875</f>
        <v>0</v>
      </c>
    </row>
    <row r="1876" spans="1:11" x14ac:dyDescent="0.2">
      <c r="A1876" s="63">
        <f>'דוח 132'!K1876</f>
        <v>13591</v>
      </c>
      <c r="B1876" s="63">
        <f>'דוח 132'!J1876</f>
        <v>3340</v>
      </c>
      <c r="C1876" s="63" t="str">
        <f>'דוח 132'!I1876</f>
        <v xml:space="preserve">צמוד מדד (כולל מיועדות) </v>
      </c>
      <c r="D1876" s="63">
        <f>'דוח 132'!H1876</f>
        <v>7.3606865657480798</v>
      </c>
      <c r="E1876" s="63">
        <f>'דוח 132'!G1876</f>
        <v>44.115319832859498</v>
      </c>
      <c r="F1876" s="63">
        <f>'דוח 132'!F1876</f>
        <v>44.123752658999194</v>
      </c>
      <c r="G1876" s="63">
        <f>'דוח 132'!E1876</f>
        <v>40.1</v>
      </c>
      <c r="H1876" s="63">
        <f>'דוח 132'!D1876</f>
        <v>50</v>
      </c>
      <c r="I1876" s="63">
        <f>'דוח 132'!C1876</f>
        <v>0</v>
      </c>
      <c r="J1876" s="63">
        <f>'דוח 132'!B1876</f>
        <v>0</v>
      </c>
      <c r="K1876" s="63">
        <f>'דוח 132'!A1876</f>
        <v>0</v>
      </c>
    </row>
    <row r="1877" spans="1:11" x14ac:dyDescent="0.2">
      <c r="A1877" s="63">
        <f>'דוח 132'!K1877</f>
        <v>19967</v>
      </c>
      <c r="B1877" s="63">
        <f>'דוח 132'!J1877</f>
        <v>3340</v>
      </c>
      <c r="C1877" s="63" t="str">
        <f>'דוח 132'!I1877</f>
        <v>צמוד מדד ללא מיועדות</v>
      </c>
      <c r="D1877" s="63">
        <f>'דוח 132'!H1877</f>
        <v>3.8706519182353296</v>
      </c>
      <c r="E1877" s="63">
        <f>'דוח 132'!G1877</f>
        <v>15.172098306038</v>
      </c>
      <c r="F1877" s="63">
        <f>'דוח 132'!F1877</f>
        <v>15.154065006713999</v>
      </c>
      <c r="G1877" s="63">
        <f>'דוח 132'!E1877</f>
        <v>0</v>
      </c>
      <c r="H1877" s="63">
        <f>'דוח 132'!D1877</f>
        <v>0</v>
      </c>
      <c r="I1877" s="63">
        <f>'דוח 132'!C1877</f>
        <v>4</v>
      </c>
      <c r="J1877" s="63">
        <f>'דוח 132'!B1877</f>
        <v>5.5</v>
      </c>
      <c r="K1877" s="63">
        <f>'דוח 132'!A1877</f>
        <v>0</v>
      </c>
    </row>
    <row r="1878" spans="1:11" x14ac:dyDescent="0.2">
      <c r="A1878" s="63">
        <f>'דוח 132'!K1878</f>
        <v>15744</v>
      </c>
      <c r="B1878" s="63">
        <f>'דוח 132'!J1878</f>
        <v>3340</v>
      </c>
      <c r="C1878" s="63" t="str">
        <f>'דוח 132'!I1878</f>
        <v xml:space="preserve">סה"כ ממשלתי צמוד מדד כולל מיועדות </v>
      </c>
      <c r="D1878" s="63">
        <f>'דוח 132'!H1878</f>
        <v>9.1863262674561206</v>
      </c>
      <c r="E1878" s="63">
        <f>'דוח 132'!G1878</f>
        <v>28.943221526821599</v>
      </c>
      <c r="F1878" s="63">
        <f>'דוח 132'!F1878</f>
        <v>28.969687652285199</v>
      </c>
      <c r="G1878" s="63">
        <f>'דוח 132'!E1878</f>
        <v>0</v>
      </c>
      <c r="H1878" s="63">
        <f>'דוח 132'!D1878</f>
        <v>0</v>
      </c>
      <c r="I1878" s="63">
        <f>'דוח 132'!C1878</f>
        <v>0</v>
      </c>
      <c r="J1878" s="63">
        <f>'דוח 132'!B1878</f>
        <v>0</v>
      </c>
      <c r="K1878" s="63">
        <f>'דוח 132'!A1878</f>
        <v>0</v>
      </c>
    </row>
    <row r="1879" spans="1:11" x14ac:dyDescent="0.2">
      <c r="A1879" s="63">
        <f>'דוח 132'!K1879</f>
        <v>13462</v>
      </c>
      <c r="B1879" s="63">
        <f>'דוח 132'!J1879</f>
        <v>3340</v>
      </c>
      <c r="C1879" s="63" t="str">
        <f>'דוח 132'!I1879</f>
        <v xml:space="preserve">קונצרני סחיר צמוד מדד </v>
      </c>
      <c r="D1879" s="63">
        <f>'דוח 132'!H1879</f>
        <v>3.8132723865810898</v>
      </c>
      <c r="E1879" s="63">
        <f>'דוח 132'!G1879</f>
        <v>14.520934837841297</v>
      </c>
      <c r="F1879" s="63">
        <f>'דוח 132'!F1879</f>
        <v>14.501160402069599</v>
      </c>
      <c r="G1879" s="63">
        <f>'דוח 132'!E1879</f>
        <v>0</v>
      </c>
      <c r="H1879" s="63">
        <f>'דוח 132'!D1879</f>
        <v>0</v>
      </c>
      <c r="I1879" s="63">
        <f>'דוח 132'!C1879</f>
        <v>0</v>
      </c>
      <c r="J1879" s="63">
        <f>'דוח 132'!B1879</f>
        <v>0</v>
      </c>
      <c r="K1879" s="63">
        <f>'דוח 132'!A1879</f>
        <v>0</v>
      </c>
    </row>
    <row r="1880" spans="1:11" x14ac:dyDescent="0.2">
      <c r="A1880" s="63">
        <f>'דוח 132'!K1880</f>
        <v>15544</v>
      </c>
      <c r="B1880" s="63">
        <f>'דוח 132'!J1880</f>
        <v>3340</v>
      </c>
      <c r="C1880" s="63" t="str">
        <f>'דוח 132'!I1880</f>
        <v>הלוואה צמוד מדד</v>
      </c>
      <c r="D1880" s="63">
        <f>'דוח 132'!H1880</f>
        <v>5.7945346806421494</v>
      </c>
      <c r="E1880" s="63">
        <f>'דוח 132'!G1880</f>
        <v>0.437292516370483</v>
      </c>
      <c r="F1880" s="63">
        <f>'דוח 132'!F1880</f>
        <v>0.43790621495578802</v>
      </c>
      <c r="G1880" s="63">
        <f>'דוח 132'!E1880</f>
        <v>0</v>
      </c>
      <c r="H1880" s="63">
        <f>'דוח 132'!D1880</f>
        <v>0</v>
      </c>
      <c r="I1880" s="63">
        <f>'דוח 132'!C1880</f>
        <v>0</v>
      </c>
      <c r="J1880" s="63">
        <f>'דוח 132'!B1880</f>
        <v>0</v>
      </c>
      <c r="K1880" s="63">
        <f>'דוח 132'!A1880</f>
        <v>0</v>
      </c>
    </row>
    <row r="1881" spans="1:11" x14ac:dyDescent="0.2">
      <c r="A1881" s="63">
        <f>'דוח 132'!K1881</f>
        <v>12978</v>
      </c>
      <c r="B1881" s="63">
        <f>'דוח 132'!J1881</f>
        <v>3340</v>
      </c>
      <c r="C1881" s="63" t="str">
        <f>'דוח 132'!I1881</f>
        <v xml:space="preserve">פקדונות לא סחירים </v>
      </c>
      <c r="D1881" s="63">
        <f>'דוח 132'!H1881</f>
        <v>4.6000000000000005</v>
      </c>
      <c r="E1881" s="63">
        <f>'דוח 132'!G1881</f>
        <v>0.123072403643693</v>
      </c>
      <c r="F1881" s="63">
        <f>'דוח 132'!F1881</f>
        <v>0.12362183816271501</v>
      </c>
      <c r="G1881" s="63">
        <f>'דוח 132'!E1881</f>
        <v>0</v>
      </c>
      <c r="H1881" s="63">
        <f>'דוח 132'!D1881</f>
        <v>0</v>
      </c>
      <c r="I1881" s="63">
        <f>'דוח 132'!C1881</f>
        <v>0</v>
      </c>
      <c r="J1881" s="63">
        <f>'דוח 132'!B1881</f>
        <v>0</v>
      </c>
      <c r="K1881" s="63">
        <f>'דוח 132'!A1881</f>
        <v>0</v>
      </c>
    </row>
    <row r="1882" spans="1:11" x14ac:dyDescent="0.2">
      <c r="A1882" s="63">
        <f>'דוח 132'!K1882</f>
        <v>17726</v>
      </c>
      <c r="B1882" s="63">
        <f>'דוח 132'!J1882</f>
        <v>3340</v>
      </c>
      <c r="C1882" s="63" t="str">
        <f>'דוח 132'!I1882</f>
        <v>לא צמוד כולל נזילות</v>
      </c>
      <c r="D1882" s="63">
        <f>'דוח 132'!H1882</f>
        <v>2.8274052182005098</v>
      </c>
      <c r="E1882" s="63">
        <f>'דוח 132'!G1882</f>
        <v>14.350944027444601</v>
      </c>
      <c r="F1882" s="63">
        <f>'דוח 132'!F1882</f>
        <v>14.076378107925001</v>
      </c>
      <c r="G1882" s="63">
        <f>'דוח 132'!E1882</f>
        <v>31.9</v>
      </c>
      <c r="H1882" s="63">
        <f>'דוח 132'!D1882</f>
        <v>41.8</v>
      </c>
      <c r="I1882" s="63">
        <f>'דוח 132'!C1882</f>
        <v>2</v>
      </c>
      <c r="J1882" s="63">
        <f>'דוח 132'!B1882</f>
        <v>3.5</v>
      </c>
      <c r="K1882" s="63">
        <f>'דוח 132'!A1882</f>
        <v>0</v>
      </c>
    </row>
    <row r="1883" spans="1:11" x14ac:dyDescent="0.2">
      <c r="A1883" s="63">
        <f>'דוח 132'!K1883</f>
        <v>17727</v>
      </c>
      <c r="B1883" s="63">
        <f>'דוח 132'!J1883</f>
        <v>3340</v>
      </c>
      <c r="C1883" s="63" t="str">
        <f>'דוח 132'!I1883</f>
        <v>עו"ש ש"ח</v>
      </c>
      <c r="D1883" s="63">
        <f>'דוח 132'!H1883</f>
        <v>0</v>
      </c>
      <c r="E1883" s="63">
        <f>'דוח 132'!G1883</f>
        <v>6.2077416989032193</v>
      </c>
      <c r="F1883" s="63">
        <f>'דוח 132'!F1883</f>
        <v>5.9276485225435298</v>
      </c>
      <c r="G1883" s="63">
        <f>'דוח 132'!E1883</f>
        <v>0</v>
      </c>
      <c r="H1883" s="63">
        <f>'דוח 132'!D1883</f>
        <v>0</v>
      </c>
      <c r="I1883" s="63">
        <f>'דוח 132'!C1883</f>
        <v>0</v>
      </c>
      <c r="J1883" s="63">
        <f>'דוח 132'!B1883</f>
        <v>0</v>
      </c>
      <c r="K1883" s="63">
        <f>'דוח 132'!A1883</f>
        <v>0</v>
      </c>
    </row>
    <row r="1884" spans="1:11" x14ac:dyDescent="0.2">
      <c r="A1884" s="63">
        <f>'דוח 132'!K1884</f>
        <v>13592</v>
      </c>
      <c r="B1884" s="63">
        <f>'דוח 132'!J1884</f>
        <v>3340</v>
      </c>
      <c r="C1884" s="63" t="str">
        <f>'דוח 132'!I1884</f>
        <v xml:space="preserve">לא צמוד - לא כולל נזילות </v>
      </c>
      <c r="D1884" s="63">
        <f>'דוח 132'!H1884</f>
        <v>4.88415089722817</v>
      </c>
      <c r="E1884" s="63">
        <f>'דוח 132'!G1884</f>
        <v>8.1432023285413617</v>
      </c>
      <c r="F1884" s="63">
        <f>'דוח 132'!F1884</f>
        <v>8.1487295853814299</v>
      </c>
      <c r="G1884" s="63">
        <f>'דוח 132'!E1884</f>
        <v>0</v>
      </c>
      <c r="H1884" s="63">
        <f>'דוח 132'!D1884</f>
        <v>0</v>
      </c>
      <c r="I1884" s="63">
        <f>'דוח 132'!C1884</f>
        <v>0</v>
      </c>
      <c r="J1884" s="63">
        <f>'דוח 132'!B1884</f>
        <v>0</v>
      </c>
      <c r="K1884" s="63">
        <f>'דוח 132'!A1884</f>
        <v>0</v>
      </c>
    </row>
    <row r="1885" spans="1:11" x14ac:dyDescent="0.2">
      <c r="A1885" s="63">
        <f>'דוח 132'!K1885</f>
        <v>11566</v>
      </c>
      <c r="B1885" s="63">
        <f>'דוח 132'!J1885</f>
        <v>3340</v>
      </c>
      <c r="C1885" s="63" t="str">
        <f>'דוח 132'!I1885</f>
        <v>מק"מ</v>
      </c>
      <c r="D1885" s="63">
        <f>'דוח 132'!H1885</f>
        <v>0.56584265354861496</v>
      </c>
      <c r="E1885" s="63">
        <f>'דוח 132'!G1885</f>
        <v>1.0383847063107801</v>
      </c>
      <c r="F1885" s="63">
        <f>'דוח 132'!F1885</f>
        <v>1.03967785399867</v>
      </c>
      <c r="G1885" s="63">
        <f>'דוח 132'!E1885</f>
        <v>0</v>
      </c>
      <c r="H1885" s="63">
        <f>'דוח 132'!D1885</f>
        <v>0</v>
      </c>
      <c r="I1885" s="63">
        <f>'דוח 132'!C1885</f>
        <v>0</v>
      </c>
      <c r="J1885" s="63">
        <f>'דוח 132'!B1885</f>
        <v>0</v>
      </c>
      <c r="K1885" s="63">
        <f>'דוח 132'!A1885</f>
        <v>0</v>
      </c>
    </row>
    <row r="1886" spans="1:11" x14ac:dyDescent="0.2">
      <c r="A1886" s="63">
        <f>'דוח 132'!K1886</f>
        <v>13419</v>
      </c>
      <c r="B1886" s="63">
        <f>'דוח 132'!J1886</f>
        <v>3340</v>
      </c>
      <c r="C1886" s="63" t="str">
        <f>'דוח 132'!I1886</f>
        <v>ממשלתי  לא צמוד (שחר)</v>
      </c>
      <c r="D1886" s="63">
        <f>'דוח 132'!H1886</f>
        <v>7.8848510823699298</v>
      </c>
      <c r="E1886" s="63">
        <f>'דוח 132'!G1886</f>
        <v>1.74636786428498</v>
      </c>
      <c r="F1886" s="63">
        <f>'דוח 132'!F1886</f>
        <v>1.7458191714554101</v>
      </c>
      <c r="G1886" s="63">
        <f>'דוח 132'!E1886</f>
        <v>0</v>
      </c>
      <c r="H1886" s="63">
        <f>'דוח 132'!D1886</f>
        <v>0</v>
      </c>
      <c r="I1886" s="63">
        <f>'דוח 132'!C1886</f>
        <v>0</v>
      </c>
      <c r="J1886" s="63">
        <f>'דוח 132'!B1886</f>
        <v>0</v>
      </c>
      <c r="K1886" s="63">
        <f>'דוח 132'!A1886</f>
        <v>0</v>
      </c>
    </row>
    <row r="1887" spans="1:11" x14ac:dyDescent="0.2">
      <c r="A1887" s="63">
        <f>'דוח 132'!K1887</f>
        <v>11568</v>
      </c>
      <c r="B1887" s="63">
        <f>'דוח 132'!J1887</f>
        <v>3340</v>
      </c>
      <c r="C1887" s="63" t="str">
        <f>'דוח 132'!I1887</f>
        <v>אג"ח ממשלתי לא צמוד ריבית משתנה-"גילון"</v>
      </c>
      <c r="D1887" s="63">
        <f>'דוח 132'!H1887</f>
        <v>0</v>
      </c>
      <c r="E1887" s="63">
        <f>'דוח 132'!G1887</f>
        <v>0</v>
      </c>
      <c r="F1887" s="63">
        <f>'דוח 132'!F1887</f>
        <v>0</v>
      </c>
      <c r="G1887" s="63">
        <f>'דוח 132'!E1887</f>
        <v>0</v>
      </c>
      <c r="H1887" s="63">
        <f>'דוח 132'!D1887</f>
        <v>0</v>
      </c>
      <c r="I1887" s="63">
        <f>'דוח 132'!C1887</f>
        <v>0</v>
      </c>
      <c r="J1887" s="63">
        <f>'דוח 132'!B1887</f>
        <v>0</v>
      </c>
      <c r="K1887" s="63">
        <f>'דוח 132'!A1887</f>
        <v>0</v>
      </c>
    </row>
    <row r="1888" spans="1:11" x14ac:dyDescent="0.2">
      <c r="A1888" s="63">
        <f>'דוח 132'!K1888</f>
        <v>12479</v>
      </c>
      <c r="B1888" s="63">
        <f>'דוח 132'!J1888</f>
        <v>3340</v>
      </c>
      <c r="C1888" s="63" t="str">
        <f>'דוח 132'!I1888</f>
        <v>קונצרני ריבית קבועה</v>
      </c>
      <c r="D1888" s="63">
        <f>'דוח 132'!H1888</f>
        <v>4.411164179936109</v>
      </c>
      <c r="E1888" s="63">
        <f>'דוח 132'!G1888</f>
        <v>4.0315706790326091</v>
      </c>
      <c r="F1888" s="63">
        <f>'דוח 132'!F1888</f>
        <v>4.0321448070128492</v>
      </c>
      <c r="G1888" s="63">
        <f>'דוח 132'!E1888</f>
        <v>0</v>
      </c>
      <c r="H1888" s="63">
        <f>'דוח 132'!D1888</f>
        <v>0</v>
      </c>
      <c r="I1888" s="63">
        <f>'דוח 132'!C1888</f>
        <v>0</v>
      </c>
      <c r="J1888" s="63">
        <f>'דוח 132'!B1888</f>
        <v>0</v>
      </c>
      <c r="K1888" s="63">
        <f>'דוח 132'!A1888</f>
        <v>0</v>
      </c>
    </row>
    <row r="1889" spans="1:11" x14ac:dyDescent="0.2">
      <c r="A1889" s="63">
        <f>'דוח 132'!K1889</f>
        <v>12480</v>
      </c>
      <c r="B1889" s="63">
        <f>'דוח 132'!J1889</f>
        <v>3340</v>
      </c>
      <c r="C1889" s="63" t="str">
        <f>'דוח 132'!I1889</f>
        <v>קונצרני ריבית משתנה</v>
      </c>
      <c r="D1889" s="63">
        <f>'דוח 132'!H1889</f>
        <v>2.3599878666124101</v>
      </c>
      <c r="E1889" s="63">
        <f>'דוח 132'!G1889</f>
        <v>0.27908111707829403</v>
      </c>
      <c r="F1889" s="63">
        <f>'דוח 132'!F1889</f>
        <v>0.27940543179136601</v>
      </c>
      <c r="G1889" s="63">
        <f>'דוח 132'!E1889</f>
        <v>0</v>
      </c>
      <c r="H1889" s="63">
        <f>'דוח 132'!D1889</f>
        <v>0</v>
      </c>
      <c r="I1889" s="63">
        <f>'דוח 132'!C1889</f>
        <v>0</v>
      </c>
      <c r="J1889" s="63">
        <f>'דוח 132'!B1889</f>
        <v>0</v>
      </c>
      <c r="K1889" s="63">
        <f>'דוח 132'!A1889</f>
        <v>0</v>
      </c>
    </row>
    <row r="1890" spans="1:11" x14ac:dyDescent="0.2">
      <c r="A1890" s="63">
        <f>'דוח 132'!K1890</f>
        <v>11578</v>
      </c>
      <c r="B1890" s="63">
        <f>'דוח 132'!J1890</f>
        <v>3340</v>
      </c>
      <c r="C1890" s="63" t="str">
        <f>'דוח 132'!I1890</f>
        <v>אג"ח לא צמוד לא סחיר (ללא עמיתים)</v>
      </c>
      <c r="D1890" s="63">
        <f>'דוח 132'!H1890</f>
        <v>4.5428808592345797</v>
      </c>
      <c r="E1890" s="63">
        <f>'דוח 132'!G1890</f>
        <v>0.166152812222922</v>
      </c>
      <c r="F1890" s="63">
        <f>'דוח 132'!F1890</f>
        <v>0.16676132165559798</v>
      </c>
      <c r="G1890" s="63">
        <f>'דוח 132'!E1890</f>
        <v>0</v>
      </c>
      <c r="H1890" s="63">
        <f>'דוח 132'!D1890</f>
        <v>0</v>
      </c>
      <c r="I1890" s="63">
        <f>'דוח 132'!C1890</f>
        <v>0</v>
      </c>
      <c r="J1890" s="63">
        <f>'דוח 132'!B1890</f>
        <v>0</v>
      </c>
      <c r="K1890" s="63">
        <f>'דוח 132'!A1890</f>
        <v>0</v>
      </c>
    </row>
    <row r="1891" spans="1:11" x14ac:dyDescent="0.2">
      <c r="A1891" s="63">
        <f>'דוח 132'!K1891</f>
        <v>12497</v>
      </c>
      <c r="B1891" s="63">
        <f>'דוח 132'!J1891</f>
        <v>3340</v>
      </c>
      <c r="C1891" s="63" t="str">
        <f>'דוח 132'!I1891</f>
        <v>קונצרני לא סחיר ריבית משתנה (נע"מים)</v>
      </c>
      <c r="D1891" s="63">
        <f>'דוח 132'!H1891</f>
        <v>0</v>
      </c>
      <c r="E1891" s="63">
        <f>'דוח 132'!G1891</f>
        <v>0</v>
      </c>
      <c r="F1891" s="63">
        <f>'דוח 132'!F1891</f>
        <v>0</v>
      </c>
      <c r="G1891" s="63">
        <f>'דוח 132'!E1891</f>
        <v>0</v>
      </c>
      <c r="H1891" s="63">
        <f>'דוח 132'!D1891</f>
        <v>5</v>
      </c>
      <c r="I1891" s="63">
        <f>'דוח 132'!C1891</f>
        <v>0</v>
      </c>
      <c r="J1891" s="63">
        <f>'דוח 132'!B1891</f>
        <v>0</v>
      </c>
      <c r="K1891" s="63">
        <f>'דוח 132'!A1891</f>
        <v>0</v>
      </c>
    </row>
    <row r="1892" spans="1:11" x14ac:dyDescent="0.2">
      <c r="A1892" s="63">
        <f>'דוח 132'!K1892</f>
        <v>15546</v>
      </c>
      <c r="B1892" s="63">
        <f>'דוח 132'!J1892</f>
        <v>3340</v>
      </c>
      <c r="C1892" s="63" t="str">
        <f>'דוח 132'!I1892</f>
        <v>הלוואה לא צמוד</v>
      </c>
      <c r="D1892" s="63">
        <f>'דוח 132'!H1892</f>
        <v>8.5868967483605996</v>
      </c>
      <c r="E1892" s="63">
        <f>'דוח 132'!G1892</f>
        <v>0.72381418075533099</v>
      </c>
      <c r="F1892" s="63">
        <f>'דוח 132'!F1892</f>
        <v>0.72696619665002515</v>
      </c>
      <c r="G1892" s="63">
        <f>'דוח 132'!E1892</f>
        <v>0</v>
      </c>
      <c r="H1892" s="63">
        <f>'דוח 132'!D1892</f>
        <v>0</v>
      </c>
      <c r="I1892" s="63">
        <f>'דוח 132'!C1892</f>
        <v>0</v>
      </c>
      <c r="J1892" s="63">
        <f>'דוח 132'!B1892</f>
        <v>0</v>
      </c>
      <c r="K1892" s="63">
        <f>'דוח 132'!A1892</f>
        <v>0</v>
      </c>
    </row>
    <row r="1893" spans="1:11" x14ac:dyDescent="0.2">
      <c r="A1893" s="63">
        <f>'דוח 132'!K1893</f>
        <v>12481</v>
      </c>
      <c r="B1893" s="63">
        <f>'דוח 132'!J1893</f>
        <v>3340</v>
      </c>
      <c r="C1893" s="63" t="str">
        <f>'דוח 132'!I1893</f>
        <v>הלוואות לעמיתים.</v>
      </c>
      <c r="D1893" s="63">
        <f>'דוח 132'!H1893</f>
        <v>0</v>
      </c>
      <c r="E1893" s="63">
        <f>'דוח 132'!G1893</f>
        <v>0.15783096885643599</v>
      </c>
      <c r="F1893" s="63">
        <f>'דוח 132'!F1893</f>
        <v>0.157954802817519</v>
      </c>
      <c r="G1893" s="63">
        <f>'דוח 132'!E1893</f>
        <v>0</v>
      </c>
      <c r="H1893" s="63">
        <f>'דוח 132'!D1893</f>
        <v>3</v>
      </c>
      <c r="I1893" s="63">
        <f>'דוח 132'!C1893</f>
        <v>0</v>
      </c>
      <c r="J1893" s="63">
        <f>'דוח 132'!B1893</f>
        <v>0</v>
      </c>
      <c r="K1893" s="63">
        <f>'דוח 132'!A1893</f>
        <v>0</v>
      </c>
    </row>
    <row r="1894" spans="1:11" x14ac:dyDescent="0.2">
      <c r="A1894" s="63">
        <f>'דוח 132'!K1894</f>
        <v>13594</v>
      </c>
      <c r="B1894" s="63">
        <f>'דוח 132'!J1894</f>
        <v>3340</v>
      </c>
      <c r="C1894" s="63" t="str">
        <f>'דוח 132'!I1894</f>
        <v>מט"ח וצמוד מט"ח</v>
      </c>
      <c r="D1894" s="63">
        <f>'דוח 132'!H1894</f>
        <v>2.58702501361293</v>
      </c>
      <c r="E1894" s="63">
        <f>'דוח 132'!G1894</f>
        <v>8.8161528792171904</v>
      </c>
      <c r="F1894" s="63">
        <f>'דוח 132'!F1894</f>
        <v>8.7877288769845698</v>
      </c>
      <c r="G1894" s="63">
        <f>'דוח 132'!E1894</f>
        <v>0</v>
      </c>
      <c r="H1894" s="63">
        <f>'דוח 132'!D1894</f>
        <v>0</v>
      </c>
      <c r="I1894" s="63">
        <f>'דוח 132'!C1894</f>
        <v>0</v>
      </c>
      <c r="J1894" s="63">
        <f>'דוח 132'!B1894</f>
        <v>0</v>
      </c>
      <c r="K1894" s="63">
        <f>'דוח 132'!A1894</f>
        <v>0</v>
      </c>
    </row>
    <row r="1895" spans="1:11" x14ac:dyDescent="0.2">
      <c r="A1895" s="63">
        <f>'דוח 132'!K1895</f>
        <v>15609</v>
      </c>
      <c r="B1895" s="63">
        <f>'דוח 132'!J1895</f>
        <v>3340</v>
      </c>
      <c r="C1895" s="63" t="str">
        <f>'דוח 132'!I1895</f>
        <v>אג"ח ממשלתי צמוד מט"ח סחיר (1022)</v>
      </c>
      <c r="D1895" s="63">
        <f>'דוח 132'!H1895</f>
        <v>0.28160295888056003</v>
      </c>
      <c r="E1895" s="63">
        <f>'דוח 132'!G1895</f>
        <v>0.95147587355656993</v>
      </c>
      <c r="F1895" s="63">
        <f>'דוח 132'!F1895</f>
        <v>0.94835784169451209</v>
      </c>
      <c r="G1895" s="63">
        <f>'דוח 132'!E1895</f>
        <v>0</v>
      </c>
      <c r="H1895" s="63">
        <f>'דוח 132'!D1895</f>
        <v>0</v>
      </c>
      <c r="I1895" s="63">
        <f>'דוח 132'!C1895</f>
        <v>0</v>
      </c>
      <c r="J1895" s="63">
        <f>'דוח 132'!B1895</f>
        <v>0</v>
      </c>
      <c r="K1895" s="63">
        <f>'דוח 132'!A1895</f>
        <v>0</v>
      </c>
    </row>
    <row r="1896" spans="1:11" x14ac:dyDescent="0.2">
      <c r="A1896" s="63">
        <f>'דוח 132'!K1896</f>
        <v>11524</v>
      </c>
      <c r="B1896" s="63">
        <f>'דוח 132'!J1896</f>
        <v>3340</v>
      </c>
      <c r="C1896" s="63" t="str">
        <f>'דוח 132'!I1896</f>
        <v xml:space="preserve"> אג"ח קונצרני בחו"ל </v>
      </c>
      <c r="D1896" s="63">
        <f>'דוח 132'!H1896</f>
        <v>2.9695972089103702</v>
      </c>
      <c r="E1896" s="63">
        <f>'דוח 132'!G1896</f>
        <v>6.9604326460296697</v>
      </c>
      <c r="F1896" s="63">
        <f>'דוח 132'!F1896</f>
        <v>6.9342034399901804</v>
      </c>
      <c r="G1896" s="63">
        <f>'דוח 132'!E1896</f>
        <v>0</v>
      </c>
      <c r="H1896" s="63">
        <f>'דוח 132'!D1896</f>
        <v>0</v>
      </c>
      <c r="I1896" s="63">
        <f>'דוח 132'!C1896</f>
        <v>0</v>
      </c>
      <c r="J1896" s="63">
        <f>'דוח 132'!B1896</f>
        <v>0</v>
      </c>
      <c r="K1896" s="63">
        <f>'דוח 132'!A1896</f>
        <v>0</v>
      </c>
    </row>
    <row r="1897" spans="1:11" x14ac:dyDescent="0.2">
      <c r="A1897" s="63">
        <f>'דוח 132'!K1897</f>
        <v>15745</v>
      </c>
      <c r="B1897" s="63">
        <f>'דוח 132'!J1897</f>
        <v>3340</v>
      </c>
      <c r="C1897" s="63" t="str">
        <f>'דוח 132'!I1897</f>
        <v>סה"כ קונצרני צמוד מט"ח</v>
      </c>
      <c r="D1897" s="63">
        <f>'דוח 132'!H1897</f>
        <v>4.9742068225165896</v>
      </c>
      <c r="E1897" s="63">
        <f>'דוח 132'!G1897</f>
        <v>0.35318742967934802</v>
      </c>
      <c r="F1897" s="63">
        <f>'דוח 132'!F1897</f>
        <v>0.35579835229097995</v>
      </c>
      <c r="G1897" s="63">
        <f>'דוח 132'!E1897</f>
        <v>0</v>
      </c>
      <c r="H1897" s="63">
        <f>'דוח 132'!D1897</f>
        <v>0</v>
      </c>
      <c r="I1897" s="63">
        <f>'דוח 132'!C1897</f>
        <v>0</v>
      </c>
      <c r="J1897" s="63">
        <f>'דוח 132'!B1897</f>
        <v>0</v>
      </c>
      <c r="K1897" s="63">
        <f>'דוח 132'!A1897</f>
        <v>0</v>
      </c>
    </row>
    <row r="1898" spans="1:11" x14ac:dyDescent="0.2">
      <c r="A1898" s="63">
        <f>'דוח 132'!K1898</f>
        <v>15545</v>
      </c>
      <c r="B1898" s="63">
        <f>'דוח 132'!J1898</f>
        <v>3340</v>
      </c>
      <c r="C1898" s="63" t="str">
        <f>'דוח 132'!I1898</f>
        <v>הלוואה צמוד מט"ח</v>
      </c>
      <c r="D1898" s="63">
        <f>'דוח 132'!H1898</f>
        <v>0.56000000000000005</v>
      </c>
      <c r="E1898" s="63">
        <f>'דוח 132'!G1898</f>
        <v>0.18872455795540799</v>
      </c>
      <c r="F1898" s="63">
        <f>'דוח 132'!F1898</f>
        <v>0.188229054449079</v>
      </c>
      <c r="G1898" s="63">
        <f>'דוח 132'!E1898</f>
        <v>0</v>
      </c>
      <c r="H1898" s="63">
        <f>'דוח 132'!D1898</f>
        <v>0</v>
      </c>
      <c r="I1898" s="63">
        <f>'דוח 132'!C1898</f>
        <v>0</v>
      </c>
      <c r="J1898" s="63">
        <f>'דוח 132'!B1898</f>
        <v>0</v>
      </c>
      <c r="K1898" s="63">
        <f>'דוח 132'!A1898</f>
        <v>0</v>
      </c>
    </row>
    <row r="1899" spans="1:11" x14ac:dyDescent="0.2">
      <c r="A1899" s="63">
        <f>'דוח 132'!K1899</f>
        <v>13595</v>
      </c>
      <c r="B1899" s="63">
        <f>'דוח 132'!J1899</f>
        <v>3340</v>
      </c>
      <c r="C1899" s="63" t="str">
        <f>'דוח 132'!I1899</f>
        <v>סה"כ מניות והמירים</v>
      </c>
      <c r="D1899" s="63">
        <f>'דוח 132'!H1899</f>
        <v>0</v>
      </c>
      <c r="E1899" s="63">
        <f>'דוח 132'!G1899</f>
        <v>32.453855237527996</v>
      </c>
      <c r="F1899" s="63">
        <f>'דוח 132'!F1899</f>
        <v>32.746467899723399</v>
      </c>
      <c r="G1899" s="63">
        <f>'דוח 132'!E1899</f>
        <v>0</v>
      </c>
      <c r="H1899" s="63">
        <f>'דוח 132'!D1899</f>
        <v>0</v>
      </c>
      <c r="I1899" s="63">
        <f>'דוח 132'!C1899</f>
        <v>0</v>
      </c>
      <c r="J1899" s="63">
        <f>'דוח 132'!B1899</f>
        <v>0</v>
      </c>
      <c r="K1899" s="63">
        <f>'דוח 132'!A1899</f>
        <v>0</v>
      </c>
    </row>
    <row r="1900" spans="1:11" x14ac:dyDescent="0.2">
      <c r="A1900" s="63">
        <f>'דוח 132'!K1900</f>
        <v>15610</v>
      </c>
      <c r="B1900" s="63">
        <f>'דוח 132'!J1900</f>
        <v>3340</v>
      </c>
      <c r="C1900" s="63" t="str">
        <f>'דוח 132'!I1900</f>
        <v>נגזרים מתוך מניות והמירים</v>
      </c>
      <c r="D1900" s="63">
        <f>'דוח 132'!H1900</f>
        <v>0</v>
      </c>
      <c r="E1900" s="63">
        <f>'דוח 132'!G1900</f>
        <v>0</v>
      </c>
      <c r="F1900" s="63">
        <f>'דוח 132'!F1900</f>
        <v>0</v>
      </c>
      <c r="G1900" s="63">
        <f>'דוח 132'!E1900</f>
        <v>0</v>
      </c>
      <c r="H1900" s="63">
        <f>'דוח 132'!D1900</f>
        <v>0</v>
      </c>
      <c r="I1900" s="63">
        <f>'דוח 132'!C1900</f>
        <v>0</v>
      </c>
      <c r="J1900" s="63">
        <f>'דוח 132'!B1900</f>
        <v>0</v>
      </c>
      <c r="K1900" s="63">
        <f>'דוח 132'!A1900</f>
        <v>0</v>
      </c>
    </row>
    <row r="1901" spans="1:11" x14ac:dyDescent="0.2">
      <c r="A1901" s="63">
        <f>'דוח 132'!K1901</f>
        <v>15611</v>
      </c>
      <c r="B1901" s="63">
        <f>'דוח 132'!J1901</f>
        <v>3340</v>
      </c>
      <c r="C1901" s="63" t="str">
        <f>'דוח 132'!I1901</f>
        <v>מניות והמירים בארץ</v>
      </c>
      <c r="D1901" s="63">
        <f>'דוח 132'!H1901</f>
        <v>0</v>
      </c>
      <c r="E1901" s="63">
        <f>'דוח 132'!G1901</f>
        <v>12.867625110165399</v>
      </c>
      <c r="F1901" s="63">
        <f>'דוח 132'!F1901</f>
        <v>12.968750437988401</v>
      </c>
      <c r="G1901" s="63">
        <f>'דוח 132'!E1901</f>
        <v>0</v>
      </c>
      <c r="H1901" s="63">
        <f>'דוח 132'!D1901</f>
        <v>0</v>
      </c>
      <c r="I1901" s="63">
        <f>'דוח 132'!C1901</f>
        <v>0</v>
      </c>
      <c r="J1901" s="63">
        <f>'דוח 132'!B1901</f>
        <v>0</v>
      </c>
      <c r="K1901" s="63">
        <f>'דוח 132'!A1901</f>
        <v>0</v>
      </c>
    </row>
    <row r="1902" spans="1:11" x14ac:dyDescent="0.2">
      <c r="A1902" s="63">
        <f>'דוח 132'!K1902</f>
        <v>15608</v>
      </c>
      <c r="B1902" s="63">
        <f>'דוח 132'!J1902</f>
        <v>3340</v>
      </c>
      <c r="C1902" s="63" t="str">
        <f>'דוח 132'!I1902</f>
        <v>מניות חו"ל</v>
      </c>
      <c r="D1902" s="63">
        <f>'דוח 132'!H1902</f>
        <v>0</v>
      </c>
      <c r="E1902" s="63">
        <f>'דוח 132'!G1902</f>
        <v>19.5862301273627</v>
      </c>
      <c r="F1902" s="63">
        <f>'דוח 132'!F1902</f>
        <v>19.777717461734998</v>
      </c>
      <c r="G1902" s="63">
        <f>'דוח 132'!E1902</f>
        <v>0</v>
      </c>
      <c r="H1902" s="63">
        <f>'דוח 132'!D1902</f>
        <v>0</v>
      </c>
      <c r="I1902" s="63">
        <f>'דוח 132'!C1902</f>
        <v>0</v>
      </c>
      <c r="J1902" s="63">
        <f>'דוח 132'!B1902</f>
        <v>0</v>
      </c>
      <c r="K1902" s="63">
        <f>'דוח 132'!A1902</f>
        <v>0</v>
      </c>
    </row>
    <row r="1903" spans="1:11" x14ac:dyDescent="0.2">
      <c r="A1903" s="63">
        <f>'דוח 132'!K1903</f>
        <v>15584</v>
      </c>
      <c r="B1903" s="63">
        <f>'דוח 132'!J1903</f>
        <v>3340</v>
      </c>
      <c r="C1903" s="63" t="str">
        <f>'דוח 132'!I1903</f>
        <v>נכסים אלטרנטיביים</v>
      </c>
      <c r="D1903" s="63">
        <f>'דוח 132'!H1903</f>
        <v>0</v>
      </c>
      <c r="E1903" s="63">
        <f>'דוח 132'!G1903</f>
        <v>0.263728022950662</v>
      </c>
      <c r="F1903" s="63">
        <f>'דוח 132'!F1903</f>
        <v>0.26567245636787001</v>
      </c>
      <c r="G1903" s="63">
        <f>'דוח 132'!E1903</f>
        <v>0</v>
      </c>
      <c r="H1903" s="63">
        <f>'דוח 132'!D1903</f>
        <v>6</v>
      </c>
      <c r="I1903" s="63">
        <f>'דוח 132'!C1903</f>
        <v>0</v>
      </c>
      <c r="J1903" s="63">
        <f>'דוח 132'!B1903</f>
        <v>0</v>
      </c>
      <c r="K1903" s="63">
        <f>'דוח 132'!A1903</f>
        <v>0</v>
      </c>
    </row>
    <row r="1904" spans="1:11" x14ac:dyDescent="0.2">
      <c r="A1904" s="63">
        <f>'דוח 132'!K1904</f>
        <v>17728</v>
      </c>
      <c r="B1904" s="63">
        <f>'דוח 132'!J1904</f>
        <v>3340</v>
      </c>
      <c r="C1904" s="63" t="str">
        <f>'דוח 132'!I1904</f>
        <v>נכסי נדל"ן</v>
      </c>
      <c r="D1904" s="63">
        <f>'דוח 132'!H1904</f>
        <v>0</v>
      </c>
      <c r="E1904" s="63">
        <f>'דוח 132'!G1904</f>
        <v>0</v>
      </c>
      <c r="F1904" s="63">
        <f>'דוח 132'!F1904</f>
        <v>0</v>
      </c>
      <c r="G1904" s="63">
        <f>'דוח 132'!E1904</f>
        <v>0</v>
      </c>
      <c r="H1904" s="63">
        <f>'דוח 132'!D1904</f>
        <v>0</v>
      </c>
      <c r="I1904" s="63">
        <f>'דוח 132'!C1904</f>
        <v>0</v>
      </c>
      <c r="J1904" s="63">
        <f>'דוח 132'!B1904</f>
        <v>0</v>
      </c>
      <c r="K1904" s="63">
        <f>'דוח 132'!A1904</f>
        <v>0</v>
      </c>
    </row>
    <row r="1905" spans="1:11" x14ac:dyDescent="0.2">
      <c r="A1905" s="63">
        <f>'דוח 132'!K1905</f>
        <v>15624</v>
      </c>
      <c r="B1905" s="63">
        <f>'דוח 132'!J1905</f>
        <v>3340</v>
      </c>
      <c r="C1905" s="63" t="str">
        <f>'דוח 132'!I1905</f>
        <v>נגזרים מתוך חשיפת מט"ח</v>
      </c>
      <c r="D1905" s="63">
        <f>'דוח 132'!H1905</f>
        <v>0</v>
      </c>
      <c r="E1905" s="63">
        <f>'דוח 132'!G1905</f>
        <v>-2.1996467626125003</v>
      </c>
      <c r="F1905" s="63">
        <f>'דוח 132'!F1905</f>
        <v>-2.1924631835036799</v>
      </c>
      <c r="G1905" s="63">
        <f>'דוח 132'!E1905</f>
        <v>0</v>
      </c>
      <c r="H1905" s="63">
        <f>'דוח 132'!D1905</f>
        <v>0</v>
      </c>
      <c r="I1905" s="63">
        <f>'דוח 132'!C1905</f>
        <v>0</v>
      </c>
      <c r="J1905" s="63">
        <f>'דוח 132'!B1905</f>
        <v>0</v>
      </c>
      <c r="K1905" s="63">
        <f>'דוח 132'!A1905</f>
        <v>0</v>
      </c>
    </row>
    <row r="1906" spans="1:11" x14ac:dyDescent="0.2">
      <c r="A1906" s="63">
        <f>'דוח 132'!K1906</f>
        <v>15644</v>
      </c>
      <c r="B1906" s="63">
        <f>'דוח 132'!J1906</f>
        <v>3340</v>
      </c>
      <c r="C1906" s="63" t="str">
        <f>'דוח 132'!I1906</f>
        <v>סה"כ נזילות</v>
      </c>
      <c r="D1906" s="63">
        <f>'דוח 132'!H1906</f>
        <v>0</v>
      </c>
      <c r="E1906" s="63">
        <f>'דוח 132'!G1906</f>
        <v>6.5700740708994099</v>
      </c>
      <c r="F1906" s="63">
        <f>'דוח 132'!F1906</f>
        <v>6.2887887111033391</v>
      </c>
      <c r="G1906" s="63">
        <f>'דוח 132'!E1906</f>
        <v>0</v>
      </c>
      <c r="H1906" s="63">
        <f>'דוח 132'!D1906</f>
        <v>7</v>
      </c>
      <c r="I1906" s="63">
        <f>'דוח 132'!C1906</f>
        <v>0</v>
      </c>
      <c r="J1906" s="63">
        <f>'דוח 132'!B1906</f>
        <v>0</v>
      </c>
      <c r="K1906" s="63">
        <f>'דוח 132'!A1906</f>
        <v>0</v>
      </c>
    </row>
    <row r="1907" spans="1:11" x14ac:dyDescent="0.2">
      <c r="A1907" s="63">
        <f>'דוח 132'!K1907</f>
        <v>15704</v>
      </c>
      <c r="B1907" s="63">
        <f>'דוח 132'!J1907</f>
        <v>3340</v>
      </c>
      <c r="C1907" s="63" t="str">
        <f>'דוח 132'!I1907</f>
        <v xml:space="preserve">סה"כ קונצרני והלוואות </v>
      </c>
      <c r="D1907" s="63">
        <f>'דוח 132'!H1907</f>
        <v>3.8247981342362802</v>
      </c>
      <c r="E1907" s="63">
        <f>'דוח 132'!G1907</f>
        <v>27.751989325147896</v>
      </c>
      <c r="F1907" s="63">
        <f>'דוח 132'!F1907</f>
        <v>27.713951772391397</v>
      </c>
      <c r="G1907" s="63">
        <f>'דוח 132'!E1907</f>
        <v>23</v>
      </c>
      <c r="H1907" s="63">
        <f>'דוח 132'!D1907</f>
        <v>28</v>
      </c>
      <c r="I1907" s="63">
        <f>'דוח 132'!C1907</f>
        <v>0</v>
      </c>
      <c r="J1907" s="63">
        <f>'דוח 132'!B1907</f>
        <v>0</v>
      </c>
      <c r="K1907" s="63">
        <f>'דוח 132'!A1907</f>
        <v>0</v>
      </c>
    </row>
    <row r="1908" spans="1:11" x14ac:dyDescent="0.2">
      <c r="A1908" s="63">
        <f>'דוח 132'!K1908</f>
        <v>15749</v>
      </c>
      <c r="B1908" s="63">
        <f>'דוח 132'!J1908</f>
        <v>3340</v>
      </c>
      <c r="C1908" s="63" t="str">
        <f>'דוח 132'!I1908</f>
        <v>סה"כ לא סחירים</v>
      </c>
      <c r="D1908" s="63">
        <f>'דוח 132'!H1908</f>
        <v>8.8855063933114096</v>
      </c>
      <c r="E1908" s="63">
        <f>'דוח 132'!G1908</f>
        <v>31.094635537759</v>
      </c>
      <c r="F1908" s="63">
        <f>'דוח 132'!F1908</f>
        <v>31.128176088869701</v>
      </c>
      <c r="G1908" s="63">
        <f>'דוח 132'!E1908</f>
        <v>0</v>
      </c>
      <c r="H1908" s="63">
        <f>'דוח 132'!D1908</f>
        <v>0</v>
      </c>
      <c r="I1908" s="63">
        <f>'דוח 132'!C1908</f>
        <v>0</v>
      </c>
      <c r="J1908" s="63">
        <f>'דוח 132'!B1908</f>
        <v>0</v>
      </c>
      <c r="K1908" s="63">
        <f>'דוח 132'!A1908</f>
        <v>0</v>
      </c>
    </row>
    <row r="1909" spans="1:11" x14ac:dyDescent="0.2">
      <c r="A1909" s="63">
        <f>'דוח 132'!K1909</f>
        <v>11258</v>
      </c>
      <c r="B1909" s="63">
        <f>'דוח 132'!J1909</f>
        <v>3340</v>
      </c>
      <c r="C1909" s="63" t="str">
        <f>'דוח 132'!I1909</f>
        <v>כל נכסי הקופה</v>
      </c>
      <c r="D1909" s="63">
        <f>'דוח 132'!H1909</f>
        <v>3.8731481276080499</v>
      </c>
      <c r="E1909" s="63">
        <f>'דוח 132'!G1909</f>
        <v>100</v>
      </c>
      <c r="F1909" s="63">
        <f>'דוח 132'!F1909</f>
        <v>100</v>
      </c>
      <c r="G1909" s="63">
        <f>'דוח 132'!E1909</f>
        <v>0</v>
      </c>
      <c r="H1909" s="63">
        <f>'דוח 132'!D1909</f>
        <v>0</v>
      </c>
      <c r="I1909" s="63">
        <f>'דוח 132'!C1909</f>
        <v>0</v>
      </c>
      <c r="J1909" s="63">
        <f>'דוח 132'!B1909</f>
        <v>0</v>
      </c>
      <c r="K1909" s="63">
        <f>'דוח 132'!A1909</f>
        <v>0</v>
      </c>
    </row>
    <row r="1910" spans="1:11" x14ac:dyDescent="0.2">
      <c r="A1910" s="63">
        <f>'דוח 132'!K1910</f>
        <v>15705</v>
      </c>
      <c r="B1910" s="63">
        <f>'דוח 132'!J1910</f>
        <v>3340</v>
      </c>
      <c r="C1910" s="63" t="str">
        <f>'דוח 132'!I1910</f>
        <v>סה"כ ממשלתי</v>
      </c>
      <c r="D1910" s="63">
        <f>'דוח 132'!H1910</f>
        <v>8.5845709560996095</v>
      </c>
      <c r="E1910" s="63">
        <f>'דוח 132'!G1910</f>
        <v>32.679449970973899</v>
      </c>
      <c r="F1910" s="63">
        <f>'דוח 132'!F1910</f>
        <v>32.703542519433803</v>
      </c>
      <c r="G1910" s="63">
        <f>'דוח 132'!E1910</f>
        <v>55</v>
      </c>
      <c r="H1910" s="63">
        <f>'דוח 132'!D1910</f>
        <v>65</v>
      </c>
      <c r="I1910" s="63">
        <f>'דוח 132'!C1910</f>
        <v>0</v>
      </c>
      <c r="J1910" s="63">
        <f>'דוח 132'!B1910</f>
        <v>0</v>
      </c>
      <c r="K1910" s="63">
        <f>'דוח 132'!A1910</f>
        <v>0</v>
      </c>
    </row>
    <row r="1911" spans="1:11" x14ac:dyDescent="0.2">
      <c r="A1911" s="63">
        <f>'דוח 132'!K1911</f>
        <v>16144</v>
      </c>
      <c r="B1911" s="63">
        <f>'דוח 132'!J1911</f>
        <v>3340</v>
      </c>
      <c r="C1911" s="63" t="str">
        <f>'דוח 132'!I1911</f>
        <v>סך חשיפת מט"ח</v>
      </c>
      <c r="D1911" s="63">
        <f>'דוח 132'!H1911</f>
        <v>1.0925125676952498</v>
      </c>
      <c r="E1911" s="63">
        <f>'דוח 132'!G1911</f>
        <v>17.442996811953801</v>
      </c>
      <c r="F1911" s="63">
        <f>'דוח 132'!F1911</f>
        <v>17.4732997834043</v>
      </c>
      <c r="G1911" s="63">
        <f>'דוח 132'!E1911</f>
        <v>0</v>
      </c>
      <c r="H1911" s="63">
        <f>'דוח 132'!D1911</f>
        <v>0</v>
      </c>
      <c r="I1911" s="63">
        <f>'דוח 132'!C1911</f>
        <v>0</v>
      </c>
      <c r="J1911" s="63">
        <f>'דוח 132'!B1911</f>
        <v>0</v>
      </c>
      <c r="K1911" s="63">
        <f>'דוח 132'!A1911</f>
        <v>0</v>
      </c>
    </row>
    <row r="1912" spans="1:11" x14ac:dyDescent="0.2">
      <c r="A1912" s="63">
        <f>'דוח 132'!K1912</f>
        <v>12755</v>
      </c>
      <c r="B1912" s="63">
        <f>'דוח 132'!J1912</f>
        <v>3340</v>
      </c>
      <c r="C1912" s="63" t="str">
        <f>'דוח 132'!I1912</f>
        <v xml:space="preserve">נזילות מט"ח </v>
      </c>
      <c r="D1912" s="63">
        <f>'דוח 132'!H1912</f>
        <v>0</v>
      </c>
      <c r="E1912" s="63">
        <f>'דוח 132'!G1912</f>
        <v>0.36233237199618606</v>
      </c>
      <c r="F1912" s="63">
        <f>'דוח 132'!F1912</f>
        <v>0.361140188559812</v>
      </c>
      <c r="G1912" s="63">
        <f>'דוח 132'!E1912</f>
        <v>0</v>
      </c>
      <c r="H1912" s="63">
        <f>'דוח 132'!D1912</f>
        <v>0</v>
      </c>
      <c r="I1912" s="63">
        <f>'דוח 132'!C1912</f>
        <v>0</v>
      </c>
      <c r="J1912" s="63">
        <f>'דוח 132'!B1912</f>
        <v>0</v>
      </c>
      <c r="K1912" s="63">
        <f>'דוח 132'!A1912</f>
        <v>0</v>
      </c>
    </row>
    <row r="1913" spans="1:11" x14ac:dyDescent="0.2">
      <c r="A1913" s="63">
        <f>'דוח 132'!K1913</f>
        <v>12359</v>
      </c>
      <c r="B1913" s="63">
        <f>'דוח 132'!J1913</f>
        <v>3340</v>
      </c>
      <c r="C1913" s="63" t="str">
        <f>'דוח 132'!I1913</f>
        <v xml:space="preserve">קונצרני לא סחיר צמוד מדד </v>
      </c>
      <c r="D1913" s="63">
        <f>'דוח 132'!H1913</f>
        <v>2.77</v>
      </c>
      <c r="E1913" s="63">
        <f>'דוח 132'!G1913</f>
        <v>9.0798548182476499E-2</v>
      </c>
      <c r="F1913" s="63">
        <f>'דוח 132'!F1913</f>
        <v>9.1376551525950797E-2</v>
      </c>
      <c r="G1913" s="63">
        <f>'דוח 132'!E1913</f>
        <v>0</v>
      </c>
      <c r="H1913" s="63">
        <f>'דוח 132'!D1913</f>
        <v>0</v>
      </c>
      <c r="I1913" s="63">
        <f>'דוח 132'!C1913</f>
        <v>0</v>
      </c>
      <c r="J1913" s="63">
        <f>'דוח 132'!B1913</f>
        <v>0</v>
      </c>
      <c r="K1913" s="63">
        <f>'דוח 132'!A1913</f>
        <v>0</v>
      </c>
    </row>
    <row r="1914" spans="1:11" x14ac:dyDescent="0.2">
      <c r="A1914" s="63">
        <f>'דוח 132'!K1914</f>
        <v>0</v>
      </c>
      <c r="B1914" s="63">
        <f>'דוח 132'!J1914</f>
        <v>0</v>
      </c>
      <c r="C1914" s="63">
        <f>'דוח 132'!I1914</f>
        <v>0</v>
      </c>
      <c r="D1914" s="63">
        <f>'דוח 132'!H1914</f>
        <v>0</v>
      </c>
      <c r="E1914" s="63">
        <f>'דוח 132'!G1914</f>
        <v>0</v>
      </c>
      <c r="F1914" s="63">
        <f>'דוח 132'!F1914</f>
        <v>0</v>
      </c>
      <c r="G1914" s="63">
        <f>'דוח 132'!E1914</f>
        <v>0</v>
      </c>
      <c r="H1914" s="63">
        <f>'דוח 132'!D1914</f>
        <v>0</v>
      </c>
      <c r="I1914" s="63">
        <f>'דוח 132'!C1914</f>
        <v>0</v>
      </c>
      <c r="J1914" s="63">
        <f>'דוח 132'!B1914</f>
        <v>0</v>
      </c>
      <c r="K1914" s="63">
        <f>'דוח 132'!A1914</f>
        <v>0</v>
      </c>
    </row>
    <row r="1915" spans="1:11" x14ac:dyDescent="0.2">
      <c r="A1915" s="63" t="str">
        <f>'דוח 132'!K1915</f>
        <v>קוד קבוצה</v>
      </c>
      <c r="B1915" s="63" t="str">
        <f>'דוח 132'!J1915</f>
        <v>קוד קופה</v>
      </c>
      <c r="C1915" s="63">
        <f>'דוח 132'!I1915</f>
        <v>0</v>
      </c>
      <c r="D1915" s="63" t="str">
        <f>'דוח 132'!H1915</f>
        <v xml:space="preserve">3341  פסגות פנסיה מקיפה כללי קופת על </v>
      </c>
      <c r="E1915" s="63">
        <f>'דוח 132'!G1915</f>
        <v>0</v>
      </c>
      <c r="F1915" s="63">
        <f>'דוח 132'!F1915</f>
        <v>0</v>
      </c>
      <c r="G1915" s="63">
        <f>'דוח 132'!E1915</f>
        <v>0</v>
      </c>
      <c r="H1915" s="63">
        <f>'דוח 132'!D1915</f>
        <v>0</v>
      </c>
      <c r="I1915" s="63">
        <f>'דוח 132'!C1915</f>
        <v>0</v>
      </c>
      <c r="J1915" s="63">
        <f>'דוח 132'!B1915</f>
        <v>0</v>
      </c>
      <c r="K1915" s="63">
        <f>'דוח 132'!A1915</f>
        <v>0</v>
      </c>
    </row>
    <row r="1916" spans="1:11" x14ac:dyDescent="0.2">
      <c r="A1916" s="63">
        <f>'דוח 132'!K1916</f>
        <v>0</v>
      </c>
      <c r="B1916" s="63">
        <f>'דוח 132'!J1916</f>
        <v>0</v>
      </c>
      <c r="C1916" s="63">
        <f>'דוח 132'!I1916</f>
        <v>0</v>
      </c>
      <c r="D1916" s="63">
        <f>'דוח 132'!H1916</f>
        <v>0</v>
      </c>
      <c r="E1916" s="63">
        <f>'דוח 132'!G1916</f>
        <v>0</v>
      </c>
      <c r="F1916" s="63" t="str">
        <f>'דוח 132'!F1916</f>
        <v>שווי קופה באשח  1,471,011.33</v>
      </c>
      <c r="G1916" s="63">
        <f>'דוח 132'!E1916</f>
        <v>0</v>
      </c>
      <c r="H1916" s="63">
        <f>'דוח 132'!D1916</f>
        <v>0</v>
      </c>
      <c r="I1916" s="63">
        <f>'דוח 132'!C1916</f>
        <v>0</v>
      </c>
      <c r="J1916" s="63">
        <f>'דוח 132'!B1916</f>
        <v>0</v>
      </c>
      <c r="K1916" s="63">
        <f>'דוח 132'!A1916</f>
        <v>0</v>
      </c>
    </row>
    <row r="1917" spans="1:11" x14ac:dyDescent="0.2">
      <c r="A1917" s="63">
        <f>'דוח 132'!K1917</f>
        <v>0</v>
      </c>
      <c r="B1917" s="63">
        <f>'דוח 132'!J1917</f>
        <v>0</v>
      </c>
      <c r="C1917" s="63" t="str">
        <f>'דוח 132'!I1917</f>
        <v>תאור קבוצה</v>
      </c>
      <c r="D1917" s="63" t="str">
        <f>'דוח 132'!H1917</f>
        <v>מח"מ</v>
      </c>
      <c r="E1917" s="63" t="str">
        <f>'דוח 132'!G1917</f>
        <v>חשיפה</v>
      </c>
      <c r="F1917" s="63" t="str">
        <f>'דוח 132'!F1917</f>
        <v>חשיפה</v>
      </c>
      <c r="G1917" s="63">
        <f>'דוח 132'!E1917</f>
        <v>0</v>
      </c>
      <c r="H1917" s="63" t="str">
        <f>'דוח 132'!D1917</f>
        <v>חשיפה</v>
      </c>
      <c r="I1917" s="63">
        <f>'דוח 132'!C1917</f>
        <v>0</v>
      </c>
      <c r="J1917" s="63" t="str">
        <f>'דוח 132'!B1917</f>
        <v>מח"מ</v>
      </c>
      <c r="K1917" s="63">
        <f>'דוח 132'!A1917</f>
        <v>0</v>
      </c>
    </row>
    <row r="1918" spans="1:11" x14ac:dyDescent="0.2">
      <c r="A1918" s="63">
        <f>'דוח 132'!K1918</f>
        <v>0</v>
      </c>
      <c r="B1918" s="63">
        <f>'דוח 132'!J1918</f>
        <v>0</v>
      </c>
      <c r="C1918" s="63">
        <f>'דוח 132'!I1918</f>
        <v>0</v>
      </c>
      <c r="D1918" s="63">
        <f>'דוח 132'!H1918</f>
        <v>0</v>
      </c>
      <c r="E1918" s="63" t="str">
        <f>'דוח 132'!G1918</f>
        <v>30/12/18</v>
      </c>
      <c r="F1918" s="63" t="str">
        <f>'דוח 132'!F1918</f>
        <v>31/12/18</v>
      </c>
      <c r="G1918" s="63" t="str">
        <f>'דוח 132'!E1918</f>
        <v>מינ'</v>
      </c>
      <c r="H1918" s="63" t="str">
        <f>'דוח 132'!D1918</f>
        <v>מקס'</v>
      </c>
      <c r="I1918" s="63" t="str">
        <f>'דוח 132'!C1918</f>
        <v>מינ'</v>
      </c>
      <c r="J1918" s="63" t="str">
        <f>'דוח 132'!B1918</f>
        <v>מקס'</v>
      </c>
      <c r="K1918" s="63">
        <f>'דוח 132'!A1918</f>
        <v>0</v>
      </c>
    </row>
    <row r="1919" spans="1:11" x14ac:dyDescent="0.2">
      <c r="A1919" s="63">
        <f>'דוח 132'!K1919</f>
        <v>13591</v>
      </c>
      <c r="B1919" s="63">
        <f>'דוח 132'!J1919</f>
        <v>3341</v>
      </c>
      <c r="C1919" s="63" t="str">
        <f>'דוח 132'!I1919</f>
        <v xml:space="preserve">צמוד מדד (כולל מיועדות) </v>
      </c>
      <c r="D1919" s="63">
        <f>'דוח 132'!H1919</f>
        <v>7.6874940125196698</v>
      </c>
      <c r="E1919" s="63">
        <f>'דוח 132'!G1919</f>
        <v>41.861086546490803</v>
      </c>
      <c r="F1919" s="63">
        <f>'דוח 132'!F1919</f>
        <v>41.756363939703</v>
      </c>
      <c r="G1919" s="63">
        <f>'דוח 132'!E1919</f>
        <v>42.2</v>
      </c>
      <c r="H1919" s="63">
        <f>'דוח 132'!D1919</f>
        <v>49.2</v>
      </c>
      <c r="I1919" s="63">
        <f>'דוח 132'!C1919</f>
        <v>0</v>
      </c>
      <c r="J1919" s="63">
        <f>'דוח 132'!B1919</f>
        <v>0</v>
      </c>
      <c r="K1919" s="63">
        <f>'דוח 132'!A1919</f>
        <v>0</v>
      </c>
    </row>
    <row r="1920" spans="1:11" x14ac:dyDescent="0.2">
      <c r="A1920" s="63">
        <f>'דוח 132'!K1920</f>
        <v>19967</v>
      </c>
      <c r="B1920" s="63">
        <f>'דוח 132'!J1920</f>
        <v>3341</v>
      </c>
      <c r="C1920" s="63" t="str">
        <f>'דוח 132'!I1920</f>
        <v>צמוד מדד ללא מיועדות</v>
      </c>
      <c r="D1920" s="63">
        <f>'דוח 132'!H1920</f>
        <v>4.3458590061548596</v>
      </c>
      <c r="E1920" s="63">
        <f>'דוח 132'!G1920</f>
        <v>11.1722196769552</v>
      </c>
      <c r="F1920" s="63">
        <f>'דוח 132'!F1920</f>
        <v>11.1234220335625</v>
      </c>
      <c r="G1920" s="63">
        <f>'דוח 132'!E1920</f>
        <v>0</v>
      </c>
      <c r="H1920" s="63">
        <f>'דוח 132'!D1920</f>
        <v>0</v>
      </c>
      <c r="I1920" s="63">
        <f>'דוח 132'!C1920</f>
        <v>4</v>
      </c>
      <c r="J1920" s="63">
        <f>'דוח 132'!B1920</f>
        <v>5.5</v>
      </c>
      <c r="K1920" s="63">
        <f>'דוח 132'!A1920</f>
        <v>0</v>
      </c>
    </row>
    <row r="1921" spans="1:11" x14ac:dyDescent="0.2">
      <c r="A1921" s="63">
        <f>'דוח 132'!K1921</f>
        <v>15744</v>
      </c>
      <c r="B1921" s="63">
        <f>'דוח 132'!J1921</f>
        <v>3341</v>
      </c>
      <c r="C1921" s="63" t="str">
        <f>'דוח 132'!I1921</f>
        <v xml:space="preserve">סה"כ ממשלתי צמוד מדד כולל מיועדות </v>
      </c>
      <c r="D1921" s="63">
        <f>'דוח 132'!H1921</f>
        <v>8.9005539687412707</v>
      </c>
      <c r="E1921" s="63">
        <f>'דוח 132'!G1921</f>
        <v>30.690607579536099</v>
      </c>
      <c r="F1921" s="63">
        <f>'דוח 132'!F1921</f>
        <v>30.636936459322101</v>
      </c>
      <c r="G1921" s="63">
        <f>'דוח 132'!E1921</f>
        <v>0</v>
      </c>
      <c r="H1921" s="63">
        <f>'דוח 132'!D1921</f>
        <v>0</v>
      </c>
      <c r="I1921" s="63">
        <f>'דוח 132'!C1921</f>
        <v>0</v>
      </c>
      <c r="J1921" s="63">
        <f>'דוח 132'!B1921</f>
        <v>0</v>
      </c>
      <c r="K1921" s="63">
        <f>'דוח 132'!A1921</f>
        <v>0</v>
      </c>
    </row>
    <row r="1922" spans="1:11" x14ac:dyDescent="0.2">
      <c r="A1922" s="63">
        <f>'דוח 132'!K1922</f>
        <v>13462</v>
      </c>
      <c r="B1922" s="63">
        <f>'דוח 132'!J1922</f>
        <v>3341</v>
      </c>
      <c r="C1922" s="63" t="str">
        <f>'דוח 132'!I1922</f>
        <v xml:space="preserve">קונצרני סחיר צמוד מדד </v>
      </c>
      <c r="D1922" s="63">
        <f>'דוח 132'!H1922</f>
        <v>4.2811993403967596</v>
      </c>
      <c r="E1922" s="63">
        <f>'דוח 132'!G1922</f>
        <v>9.3738219843098705</v>
      </c>
      <c r="F1922" s="63">
        <f>'דוח 132'!F1922</f>
        <v>9.3195796261971786</v>
      </c>
      <c r="G1922" s="63">
        <f>'דוח 132'!E1922</f>
        <v>0</v>
      </c>
      <c r="H1922" s="63">
        <f>'דוח 132'!D1922</f>
        <v>0</v>
      </c>
      <c r="I1922" s="63">
        <f>'דוח 132'!C1922</f>
        <v>0</v>
      </c>
      <c r="J1922" s="63">
        <f>'דוח 132'!B1922</f>
        <v>0</v>
      </c>
      <c r="K1922" s="63">
        <f>'דוח 132'!A1922</f>
        <v>0</v>
      </c>
    </row>
    <row r="1923" spans="1:11" x14ac:dyDescent="0.2">
      <c r="A1923" s="63">
        <f>'דוח 132'!K1923</f>
        <v>15544</v>
      </c>
      <c r="B1923" s="63">
        <f>'דוח 132'!J1923</f>
        <v>3341</v>
      </c>
      <c r="C1923" s="63" t="str">
        <f>'דוח 132'!I1923</f>
        <v>הלוואה צמוד מדד</v>
      </c>
      <c r="D1923" s="63">
        <f>'דוח 132'!H1923</f>
        <v>4.8036948588057804</v>
      </c>
      <c r="E1923" s="63">
        <f>'דוח 132'!G1923</f>
        <v>1.53119733031526</v>
      </c>
      <c r="F1923" s="63">
        <f>'דוח 132'!F1923</f>
        <v>1.5337519939782598</v>
      </c>
      <c r="G1923" s="63">
        <f>'דוח 132'!E1923</f>
        <v>0</v>
      </c>
      <c r="H1923" s="63">
        <f>'דוח 132'!D1923</f>
        <v>0</v>
      </c>
      <c r="I1923" s="63">
        <f>'דוח 132'!C1923</f>
        <v>0</v>
      </c>
      <c r="J1923" s="63">
        <f>'דוח 132'!B1923</f>
        <v>0</v>
      </c>
      <c r="K1923" s="63">
        <f>'דוח 132'!A1923</f>
        <v>0</v>
      </c>
    </row>
    <row r="1924" spans="1:11" x14ac:dyDescent="0.2">
      <c r="A1924" s="63">
        <f>'דוח 132'!K1924</f>
        <v>12978</v>
      </c>
      <c r="B1924" s="63">
        <f>'דוח 132'!J1924</f>
        <v>3341</v>
      </c>
      <c r="C1924" s="63" t="str">
        <f>'דוח 132'!I1924</f>
        <v xml:space="preserve">פקדונות לא סחירים </v>
      </c>
      <c r="D1924" s="63">
        <f>'דוח 132'!H1924</f>
        <v>4.6000000000000005</v>
      </c>
      <c r="E1924" s="63">
        <f>'דוח 132'!G1924</f>
        <v>0.170396677466573</v>
      </c>
      <c r="F1924" s="63">
        <f>'דוח 132'!F1924</f>
        <v>0.17068937158016401</v>
      </c>
      <c r="G1924" s="63">
        <f>'דוח 132'!E1924</f>
        <v>0</v>
      </c>
      <c r="H1924" s="63">
        <f>'דוח 132'!D1924</f>
        <v>0</v>
      </c>
      <c r="I1924" s="63">
        <f>'דוח 132'!C1924</f>
        <v>0</v>
      </c>
      <c r="J1924" s="63">
        <f>'דוח 132'!B1924</f>
        <v>0</v>
      </c>
      <c r="K1924" s="63">
        <f>'דוח 132'!A1924</f>
        <v>0</v>
      </c>
    </row>
    <row r="1925" spans="1:11" x14ac:dyDescent="0.2">
      <c r="A1925" s="63">
        <f>'דוח 132'!K1925</f>
        <v>17726</v>
      </c>
      <c r="B1925" s="63">
        <f>'דוח 132'!J1925</f>
        <v>3341</v>
      </c>
      <c r="C1925" s="63" t="str">
        <f>'דוח 132'!I1925</f>
        <v>לא צמוד כולל נזילות</v>
      </c>
      <c r="D1925" s="63">
        <f>'דוח 132'!H1925</f>
        <v>4.8987037118503691</v>
      </c>
      <c r="E1925" s="63">
        <f>'דוח 132'!G1925</f>
        <v>5.3090410038714593</v>
      </c>
      <c r="F1925" s="63">
        <f>'דוח 132'!F1925</f>
        <v>5.4472856107796703</v>
      </c>
      <c r="G1925" s="63">
        <f>'דוח 132'!E1925</f>
        <v>11.1</v>
      </c>
      <c r="H1925" s="63">
        <f>'דוח 132'!D1925</f>
        <v>15.7</v>
      </c>
      <c r="I1925" s="63">
        <f>'דוח 132'!C1925</f>
        <v>2</v>
      </c>
      <c r="J1925" s="63">
        <f>'דוח 132'!B1925</f>
        <v>3.5</v>
      </c>
      <c r="K1925" s="63">
        <f>'דוח 132'!A1925</f>
        <v>0</v>
      </c>
    </row>
    <row r="1926" spans="1:11" x14ac:dyDescent="0.2">
      <c r="A1926" s="63">
        <f>'דוח 132'!K1926</f>
        <v>17727</v>
      </c>
      <c r="B1926" s="63">
        <f>'דוח 132'!J1926</f>
        <v>3341</v>
      </c>
      <c r="C1926" s="63" t="str">
        <f>'דוח 132'!I1926</f>
        <v>עו"ש ש"ח</v>
      </c>
      <c r="D1926" s="63">
        <f>'דוח 132'!H1926</f>
        <v>0</v>
      </c>
      <c r="E1926" s="63">
        <f>'דוח 132'!G1926</f>
        <v>0.18892911496473</v>
      </c>
      <c r="F1926" s="63">
        <f>'דוח 132'!F1926</f>
        <v>0.34666494988496904</v>
      </c>
      <c r="G1926" s="63">
        <f>'דוח 132'!E1926</f>
        <v>0</v>
      </c>
      <c r="H1926" s="63">
        <f>'דוח 132'!D1926</f>
        <v>0</v>
      </c>
      <c r="I1926" s="63">
        <f>'דוח 132'!C1926</f>
        <v>0</v>
      </c>
      <c r="J1926" s="63">
        <f>'דוח 132'!B1926</f>
        <v>0</v>
      </c>
      <c r="K1926" s="63">
        <f>'דוח 132'!A1926</f>
        <v>0</v>
      </c>
    </row>
    <row r="1927" spans="1:11" x14ac:dyDescent="0.2">
      <c r="A1927" s="63">
        <f>'דוח 132'!K1927</f>
        <v>13592</v>
      </c>
      <c r="B1927" s="63">
        <f>'דוח 132'!J1927</f>
        <v>3341</v>
      </c>
      <c r="C1927" s="63" t="str">
        <f>'דוח 132'!I1927</f>
        <v xml:space="preserve">לא צמוד - לא כולל נזילות </v>
      </c>
      <c r="D1927" s="63">
        <f>'דוח 132'!H1927</f>
        <v>5.2316453261503195</v>
      </c>
      <c r="E1927" s="63">
        <f>'דוח 132'!G1927</f>
        <v>5.1201118889067292</v>
      </c>
      <c r="F1927" s="63">
        <f>'דוח 132'!F1927</f>
        <v>5.1006206608947</v>
      </c>
      <c r="G1927" s="63">
        <f>'דוח 132'!E1927</f>
        <v>0</v>
      </c>
      <c r="H1927" s="63">
        <f>'דוח 132'!D1927</f>
        <v>0</v>
      </c>
      <c r="I1927" s="63">
        <f>'דוח 132'!C1927</f>
        <v>0</v>
      </c>
      <c r="J1927" s="63">
        <f>'דוח 132'!B1927</f>
        <v>0</v>
      </c>
      <c r="K1927" s="63">
        <f>'דוח 132'!A1927</f>
        <v>0</v>
      </c>
    </row>
    <row r="1928" spans="1:11" x14ac:dyDescent="0.2">
      <c r="A1928" s="63">
        <f>'דוח 132'!K1928</f>
        <v>11566</v>
      </c>
      <c r="B1928" s="63">
        <f>'דוח 132'!J1928</f>
        <v>3341</v>
      </c>
      <c r="C1928" s="63" t="str">
        <f>'דוח 132'!I1928</f>
        <v>מק"מ</v>
      </c>
      <c r="D1928" s="63">
        <f>'דוח 132'!H1928</f>
        <v>0.54791628462044106</v>
      </c>
      <c r="E1928" s="63">
        <f>'דוח 132'!G1928</f>
        <v>1.4478183167003103E-3</v>
      </c>
      <c r="F1928" s="63">
        <f>'דוח 132'!F1928</f>
        <v>1.4457441302014602E-3</v>
      </c>
      <c r="G1928" s="63">
        <f>'דוח 132'!E1928</f>
        <v>0</v>
      </c>
      <c r="H1928" s="63">
        <f>'דוח 132'!D1928</f>
        <v>0</v>
      </c>
      <c r="I1928" s="63">
        <f>'דוח 132'!C1928</f>
        <v>0</v>
      </c>
      <c r="J1928" s="63">
        <f>'דוח 132'!B1928</f>
        <v>0</v>
      </c>
      <c r="K1928" s="63">
        <f>'דוח 132'!A1928</f>
        <v>0</v>
      </c>
    </row>
    <row r="1929" spans="1:11" x14ac:dyDescent="0.2">
      <c r="A1929" s="63">
        <f>'דוח 132'!K1929</f>
        <v>13419</v>
      </c>
      <c r="B1929" s="63">
        <f>'דוח 132'!J1929</f>
        <v>3341</v>
      </c>
      <c r="C1929" s="63" t="str">
        <f>'דוח 132'!I1929</f>
        <v>ממשלתי  לא צמוד (שחר)</v>
      </c>
      <c r="D1929" s="63">
        <f>'דוח 132'!H1929</f>
        <v>12.8314917283829</v>
      </c>
      <c r="E1929" s="63">
        <f>'דוח 132'!G1929</f>
        <v>0.112920415431483</v>
      </c>
      <c r="F1929" s="63">
        <f>'דוח 132'!F1929</f>
        <v>0.1185926111501</v>
      </c>
      <c r="G1929" s="63">
        <f>'דוח 132'!E1929</f>
        <v>0</v>
      </c>
      <c r="H1929" s="63">
        <f>'דוח 132'!D1929</f>
        <v>0</v>
      </c>
      <c r="I1929" s="63">
        <f>'דוח 132'!C1929</f>
        <v>0</v>
      </c>
      <c r="J1929" s="63">
        <f>'דוח 132'!B1929</f>
        <v>0</v>
      </c>
      <c r="K1929" s="63">
        <f>'דוח 132'!A1929</f>
        <v>0</v>
      </c>
    </row>
    <row r="1930" spans="1:11" x14ac:dyDescent="0.2">
      <c r="A1930" s="63">
        <f>'דוח 132'!K1930</f>
        <v>11568</v>
      </c>
      <c r="B1930" s="63">
        <f>'דוח 132'!J1930</f>
        <v>3341</v>
      </c>
      <c r="C1930" s="63" t="str">
        <f>'דוח 132'!I1930</f>
        <v>אג"ח ממשלתי לא צמוד ריבית משתנה-"גילון"</v>
      </c>
      <c r="D1930" s="63">
        <f>'דוח 132'!H1930</f>
        <v>0</v>
      </c>
      <c r="E1930" s="63">
        <f>'דוח 132'!G1930</f>
        <v>0</v>
      </c>
      <c r="F1930" s="63">
        <f>'דוח 132'!F1930</f>
        <v>0</v>
      </c>
      <c r="G1930" s="63">
        <f>'דוח 132'!E1930</f>
        <v>0</v>
      </c>
      <c r="H1930" s="63">
        <f>'דוח 132'!D1930</f>
        <v>0</v>
      </c>
      <c r="I1930" s="63">
        <f>'דוח 132'!C1930</f>
        <v>0</v>
      </c>
      <c r="J1930" s="63">
        <f>'דוח 132'!B1930</f>
        <v>0</v>
      </c>
      <c r="K1930" s="63">
        <f>'דוח 132'!A1930</f>
        <v>0</v>
      </c>
    </row>
    <row r="1931" spans="1:11" x14ac:dyDescent="0.2">
      <c r="A1931" s="63">
        <f>'דוח 132'!K1931</f>
        <v>12479</v>
      </c>
      <c r="B1931" s="63">
        <f>'דוח 132'!J1931</f>
        <v>3341</v>
      </c>
      <c r="C1931" s="63" t="str">
        <f>'דוח 132'!I1931</f>
        <v>קונצרני ריבית קבועה</v>
      </c>
      <c r="D1931" s="63">
        <f>'דוח 132'!H1931</f>
        <v>4.32697648173807</v>
      </c>
      <c r="E1931" s="63">
        <f>'דוח 132'!G1931</f>
        <v>2.9657300163206699</v>
      </c>
      <c r="F1931" s="63">
        <f>'דוח 132'!F1931</f>
        <v>2.9450307588449505</v>
      </c>
      <c r="G1931" s="63">
        <f>'דוח 132'!E1931</f>
        <v>0</v>
      </c>
      <c r="H1931" s="63">
        <f>'דוח 132'!D1931</f>
        <v>0</v>
      </c>
      <c r="I1931" s="63">
        <f>'דוח 132'!C1931</f>
        <v>0</v>
      </c>
      <c r="J1931" s="63">
        <f>'דוח 132'!B1931</f>
        <v>0</v>
      </c>
      <c r="K1931" s="63">
        <f>'דוח 132'!A1931</f>
        <v>0</v>
      </c>
    </row>
    <row r="1932" spans="1:11" x14ac:dyDescent="0.2">
      <c r="A1932" s="63">
        <f>'דוח 132'!K1932</f>
        <v>12480</v>
      </c>
      <c r="B1932" s="63">
        <f>'דוח 132'!J1932</f>
        <v>3341</v>
      </c>
      <c r="C1932" s="63" t="str">
        <f>'דוח 132'!I1932</f>
        <v>קונצרני ריבית משתנה</v>
      </c>
      <c r="D1932" s="63">
        <f>'דוח 132'!H1932</f>
        <v>2.8252329077721199</v>
      </c>
      <c r="E1932" s="63">
        <f>'דוח 132'!G1932</f>
        <v>0.26476216435698502</v>
      </c>
      <c r="F1932" s="63">
        <f>'דוח 132'!F1932</f>
        <v>0.26453596603694801</v>
      </c>
      <c r="G1932" s="63">
        <f>'דוח 132'!E1932</f>
        <v>0</v>
      </c>
      <c r="H1932" s="63">
        <f>'דוח 132'!D1932</f>
        <v>0</v>
      </c>
      <c r="I1932" s="63">
        <f>'דוח 132'!C1932</f>
        <v>0</v>
      </c>
      <c r="J1932" s="63">
        <f>'דוח 132'!B1932</f>
        <v>0</v>
      </c>
      <c r="K1932" s="63">
        <f>'דוח 132'!A1932</f>
        <v>0</v>
      </c>
    </row>
    <row r="1933" spans="1:11" x14ac:dyDescent="0.2">
      <c r="A1933" s="63">
        <f>'דוח 132'!K1933</f>
        <v>11578</v>
      </c>
      <c r="B1933" s="63">
        <f>'דוח 132'!J1933</f>
        <v>3341</v>
      </c>
      <c r="C1933" s="63" t="str">
        <f>'דוח 132'!I1933</f>
        <v>אג"ח לא צמוד לא סחיר (ללא עמיתים)</v>
      </c>
      <c r="D1933" s="63">
        <f>'דוח 132'!H1933</f>
        <v>4.8032331894243194</v>
      </c>
      <c r="E1933" s="63">
        <f>'דוח 132'!G1933</f>
        <v>0.37072300991053303</v>
      </c>
      <c r="F1933" s="63">
        <f>'דוח 132'!F1933</f>
        <v>0.369015256959208</v>
      </c>
      <c r="G1933" s="63">
        <f>'דוח 132'!E1933</f>
        <v>0</v>
      </c>
      <c r="H1933" s="63">
        <f>'דוח 132'!D1933</f>
        <v>0</v>
      </c>
      <c r="I1933" s="63">
        <f>'דוח 132'!C1933</f>
        <v>0</v>
      </c>
      <c r="J1933" s="63">
        <f>'דוח 132'!B1933</f>
        <v>0</v>
      </c>
      <c r="K1933" s="63">
        <f>'דוח 132'!A1933</f>
        <v>0</v>
      </c>
    </row>
    <row r="1934" spans="1:11" x14ac:dyDescent="0.2">
      <c r="A1934" s="63">
        <f>'דוח 132'!K1934</f>
        <v>12497</v>
      </c>
      <c r="B1934" s="63">
        <f>'דוח 132'!J1934</f>
        <v>3341</v>
      </c>
      <c r="C1934" s="63" t="str">
        <f>'דוח 132'!I1934</f>
        <v>קונצרני לא סחיר ריבית משתנה (נע"מים)</v>
      </c>
      <c r="D1934" s="63">
        <f>'דוח 132'!H1934</f>
        <v>0</v>
      </c>
      <c r="E1934" s="63">
        <f>'דוח 132'!G1934</f>
        <v>0</v>
      </c>
      <c r="F1934" s="63">
        <f>'דוח 132'!F1934</f>
        <v>0</v>
      </c>
      <c r="G1934" s="63">
        <f>'דוח 132'!E1934</f>
        <v>0</v>
      </c>
      <c r="H1934" s="63">
        <f>'דוח 132'!D1934</f>
        <v>5</v>
      </c>
      <c r="I1934" s="63">
        <f>'דוח 132'!C1934</f>
        <v>0</v>
      </c>
      <c r="J1934" s="63">
        <f>'דוח 132'!B1934</f>
        <v>0</v>
      </c>
      <c r="K1934" s="63">
        <f>'דוח 132'!A1934</f>
        <v>0</v>
      </c>
    </row>
    <row r="1935" spans="1:11" x14ac:dyDescent="0.2">
      <c r="A1935" s="63">
        <f>'דוח 132'!K1935</f>
        <v>15546</v>
      </c>
      <c r="B1935" s="63">
        <f>'דוח 132'!J1935</f>
        <v>3341</v>
      </c>
      <c r="C1935" s="63" t="str">
        <f>'דוח 132'!I1935</f>
        <v>הלוואה לא צמוד</v>
      </c>
      <c r="D1935" s="63">
        <f>'דוח 132'!H1935</f>
        <v>7.8119763442639192</v>
      </c>
      <c r="E1935" s="63">
        <f>'דוח 132'!G1935</f>
        <v>1.2694476620183399</v>
      </c>
      <c r="F1935" s="63">
        <f>'דוח 132'!F1935</f>
        <v>1.26718319044162</v>
      </c>
      <c r="G1935" s="63">
        <f>'דוח 132'!E1935</f>
        <v>0</v>
      </c>
      <c r="H1935" s="63">
        <f>'דוח 132'!D1935</f>
        <v>0</v>
      </c>
      <c r="I1935" s="63">
        <f>'דוח 132'!C1935</f>
        <v>0</v>
      </c>
      <c r="J1935" s="63">
        <f>'דוח 132'!B1935</f>
        <v>0</v>
      </c>
      <c r="K1935" s="63">
        <f>'דוח 132'!A1935</f>
        <v>0</v>
      </c>
    </row>
    <row r="1936" spans="1:11" x14ac:dyDescent="0.2">
      <c r="A1936" s="63">
        <f>'דוח 132'!K1936</f>
        <v>12481</v>
      </c>
      <c r="B1936" s="63">
        <f>'דוח 132'!J1936</f>
        <v>3341</v>
      </c>
      <c r="C1936" s="63" t="str">
        <f>'דוח 132'!I1936</f>
        <v>הלוואות לעמיתים.</v>
      </c>
      <c r="D1936" s="63">
        <f>'דוח 132'!H1936</f>
        <v>0</v>
      </c>
      <c r="E1936" s="63">
        <f>'דוח 132'!G1936</f>
        <v>0.13508080255202398</v>
      </c>
      <c r="F1936" s="63">
        <f>'דוח 132'!F1936</f>
        <v>0.13481713333168602</v>
      </c>
      <c r="G1936" s="63">
        <f>'דוח 132'!E1936</f>
        <v>0</v>
      </c>
      <c r="H1936" s="63">
        <f>'דוח 132'!D1936</f>
        <v>3</v>
      </c>
      <c r="I1936" s="63">
        <f>'דוח 132'!C1936</f>
        <v>0</v>
      </c>
      <c r="J1936" s="63">
        <f>'דוח 132'!B1936</f>
        <v>0</v>
      </c>
      <c r="K1936" s="63">
        <f>'דוח 132'!A1936</f>
        <v>0</v>
      </c>
    </row>
    <row r="1937" spans="1:11" x14ac:dyDescent="0.2">
      <c r="A1937" s="63">
        <f>'דוח 132'!K1937</f>
        <v>13594</v>
      </c>
      <c r="B1937" s="63">
        <f>'דוח 132'!J1937</f>
        <v>3341</v>
      </c>
      <c r="C1937" s="63" t="str">
        <f>'דוח 132'!I1937</f>
        <v>מט"ח וצמוד מט"ח</v>
      </c>
      <c r="D1937" s="63">
        <f>'דוח 132'!H1937</f>
        <v>2.9883717021283203</v>
      </c>
      <c r="E1937" s="63">
        <f>'דוח 132'!G1937</f>
        <v>8.9811195911326109</v>
      </c>
      <c r="F1937" s="63">
        <f>'דוח 132'!F1937</f>
        <v>8.9321289572234797</v>
      </c>
      <c r="G1937" s="63">
        <f>'דוח 132'!E1937</f>
        <v>0</v>
      </c>
      <c r="H1937" s="63">
        <f>'דוח 132'!D1937</f>
        <v>0</v>
      </c>
      <c r="I1937" s="63">
        <f>'דוח 132'!C1937</f>
        <v>0</v>
      </c>
      <c r="J1937" s="63">
        <f>'דוח 132'!B1937</f>
        <v>0</v>
      </c>
      <c r="K1937" s="63">
        <f>'דוח 132'!A1937</f>
        <v>0</v>
      </c>
    </row>
    <row r="1938" spans="1:11" x14ac:dyDescent="0.2">
      <c r="A1938" s="63">
        <f>'דוח 132'!K1938</f>
        <v>15609</v>
      </c>
      <c r="B1938" s="63">
        <f>'דוח 132'!J1938</f>
        <v>3341</v>
      </c>
      <c r="C1938" s="63" t="str">
        <f>'דוח 132'!I1938</f>
        <v>אג"ח ממשלתי צמוד מט"ח סחיר (1022)</v>
      </c>
      <c r="D1938" s="63">
        <f>'דוח 132'!H1938</f>
        <v>0.41377716469513004</v>
      </c>
      <c r="E1938" s="63">
        <f>'דוח 132'!G1938</f>
        <v>0.984269161503323</v>
      </c>
      <c r="F1938" s="63">
        <f>'דוח 132'!F1938</f>
        <v>0.97869781136340794</v>
      </c>
      <c r="G1938" s="63">
        <f>'דוח 132'!E1938</f>
        <v>0</v>
      </c>
      <c r="H1938" s="63">
        <f>'דוח 132'!D1938</f>
        <v>0</v>
      </c>
      <c r="I1938" s="63">
        <f>'דוח 132'!C1938</f>
        <v>0</v>
      </c>
      <c r="J1938" s="63">
        <f>'דוח 132'!B1938</f>
        <v>0</v>
      </c>
      <c r="K1938" s="63">
        <f>'דוח 132'!A1938</f>
        <v>0</v>
      </c>
    </row>
    <row r="1939" spans="1:11" x14ac:dyDescent="0.2">
      <c r="A1939" s="63">
        <f>'דוח 132'!K1939</f>
        <v>11524</v>
      </c>
      <c r="B1939" s="63">
        <f>'דוח 132'!J1939</f>
        <v>3341</v>
      </c>
      <c r="C1939" s="63" t="str">
        <f>'דוח 132'!I1939</f>
        <v xml:space="preserve"> אג"ח קונצרני בחו"ל </v>
      </c>
      <c r="D1939" s="63">
        <f>'דוח 132'!H1939</f>
        <v>3.6464213816965096</v>
      </c>
      <c r="E1939" s="63">
        <f>'דוח 132'!G1939</f>
        <v>6.4959901752426594</v>
      </c>
      <c r="F1939" s="63">
        <f>'דוח 132'!F1939</f>
        <v>6.4516589863996403</v>
      </c>
      <c r="G1939" s="63">
        <f>'דוח 132'!E1939</f>
        <v>0</v>
      </c>
      <c r="H1939" s="63">
        <f>'דוח 132'!D1939</f>
        <v>0</v>
      </c>
      <c r="I1939" s="63">
        <f>'דוח 132'!C1939</f>
        <v>0</v>
      </c>
      <c r="J1939" s="63">
        <f>'דוח 132'!B1939</f>
        <v>0</v>
      </c>
      <c r="K1939" s="63">
        <f>'דוח 132'!A1939</f>
        <v>0</v>
      </c>
    </row>
    <row r="1940" spans="1:11" x14ac:dyDescent="0.2">
      <c r="A1940" s="63">
        <f>'דוח 132'!K1940</f>
        <v>15745</v>
      </c>
      <c r="B1940" s="63">
        <f>'דוח 132'!J1940</f>
        <v>3341</v>
      </c>
      <c r="C1940" s="63" t="str">
        <f>'דוח 132'!I1940</f>
        <v>סה"כ קונצרני צמוד מט"ח</v>
      </c>
      <c r="D1940" s="63">
        <f>'דוח 132'!H1940</f>
        <v>4.7018135700541297</v>
      </c>
      <c r="E1940" s="63">
        <f>'דוח 132'!G1940</f>
        <v>0.51497684902265106</v>
      </c>
      <c r="F1940" s="63">
        <f>'דוח 132'!F1940</f>
        <v>0.51915180727701105</v>
      </c>
      <c r="G1940" s="63">
        <f>'דוח 132'!E1940</f>
        <v>0</v>
      </c>
      <c r="H1940" s="63">
        <f>'דוח 132'!D1940</f>
        <v>0</v>
      </c>
      <c r="I1940" s="63">
        <f>'דוח 132'!C1940</f>
        <v>0</v>
      </c>
      <c r="J1940" s="63">
        <f>'דוח 132'!B1940</f>
        <v>0</v>
      </c>
      <c r="K1940" s="63">
        <f>'דוח 132'!A1940</f>
        <v>0</v>
      </c>
    </row>
    <row r="1941" spans="1:11" x14ac:dyDescent="0.2">
      <c r="A1941" s="63">
        <f>'דוח 132'!K1941</f>
        <v>15545</v>
      </c>
      <c r="B1941" s="63">
        <f>'דוח 132'!J1941</f>
        <v>3341</v>
      </c>
      <c r="C1941" s="63" t="str">
        <f>'דוח 132'!I1941</f>
        <v>הלוואה צמוד מט"ח</v>
      </c>
      <c r="D1941" s="63">
        <f>'דוח 132'!H1941</f>
        <v>1.0287342917048001</v>
      </c>
      <c r="E1941" s="63">
        <f>'דוח 132'!G1941</f>
        <v>0.31450961721051501</v>
      </c>
      <c r="F1941" s="63">
        <f>'דוח 132'!F1941</f>
        <v>0.31216644068589</v>
      </c>
      <c r="G1941" s="63">
        <f>'דוח 132'!E1941</f>
        <v>0</v>
      </c>
      <c r="H1941" s="63">
        <f>'דוח 132'!D1941</f>
        <v>0</v>
      </c>
      <c r="I1941" s="63">
        <f>'דוח 132'!C1941</f>
        <v>0</v>
      </c>
      <c r="J1941" s="63">
        <f>'דוח 132'!B1941</f>
        <v>0</v>
      </c>
      <c r="K1941" s="63">
        <f>'דוח 132'!A1941</f>
        <v>0</v>
      </c>
    </row>
    <row r="1942" spans="1:11" x14ac:dyDescent="0.2">
      <c r="A1942" s="63">
        <f>'דוח 132'!K1942</f>
        <v>13595</v>
      </c>
      <c r="B1942" s="63">
        <f>'דוח 132'!J1942</f>
        <v>3341</v>
      </c>
      <c r="C1942" s="63" t="str">
        <f>'דוח 132'!I1942</f>
        <v>סה"כ מניות והמירים</v>
      </c>
      <c r="D1942" s="63">
        <f>'דוח 132'!H1942</f>
        <v>0</v>
      </c>
      <c r="E1942" s="63">
        <f>'דוח 132'!G1942</f>
        <v>43.447344527689502</v>
      </c>
      <c r="F1942" s="63">
        <f>'דוח 132'!F1942</f>
        <v>43.447140884361296</v>
      </c>
      <c r="G1942" s="63">
        <f>'דוח 132'!E1942</f>
        <v>0</v>
      </c>
      <c r="H1942" s="63">
        <f>'דוח 132'!D1942</f>
        <v>0</v>
      </c>
      <c r="I1942" s="63">
        <f>'דוח 132'!C1942</f>
        <v>0</v>
      </c>
      <c r="J1942" s="63">
        <f>'דוח 132'!B1942</f>
        <v>0</v>
      </c>
      <c r="K1942" s="63">
        <f>'דוח 132'!A1942</f>
        <v>0</v>
      </c>
    </row>
    <row r="1943" spans="1:11" x14ac:dyDescent="0.2">
      <c r="A1943" s="63">
        <f>'דוח 132'!K1943</f>
        <v>15610</v>
      </c>
      <c r="B1943" s="63">
        <f>'דוח 132'!J1943</f>
        <v>3341</v>
      </c>
      <c r="C1943" s="63" t="str">
        <f>'דוח 132'!I1943</f>
        <v>נגזרים מתוך מניות והמירים</v>
      </c>
      <c r="D1943" s="63">
        <f>'דוח 132'!H1943</f>
        <v>0</v>
      </c>
      <c r="E1943" s="63">
        <f>'דוח 132'!G1943</f>
        <v>3.4792384880992802</v>
      </c>
      <c r="F1943" s="63">
        <f>'דוח 132'!F1943</f>
        <v>3.4666646476101901</v>
      </c>
      <c r="G1943" s="63">
        <f>'דוח 132'!E1943</f>
        <v>0</v>
      </c>
      <c r="H1943" s="63">
        <f>'דוח 132'!D1943</f>
        <v>0</v>
      </c>
      <c r="I1943" s="63">
        <f>'דוח 132'!C1943</f>
        <v>0</v>
      </c>
      <c r="J1943" s="63">
        <f>'דוח 132'!B1943</f>
        <v>0</v>
      </c>
      <c r="K1943" s="63">
        <f>'דוח 132'!A1943</f>
        <v>0</v>
      </c>
    </row>
    <row r="1944" spans="1:11" x14ac:dyDescent="0.2">
      <c r="A1944" s="63">
        <f>'דוח 132'!K1944</f>
        <v>15611</v>
      </c>
      <c r="B1944" s="63">
        <f>'דוח 132'!J1944</f>
        <v>3341</v>
      </c>
      <c r="C1944" s="63" t="str">
        <f>'דוח 132'!I1944</f>
        <v>מניות והמירים בארץ</v>
      </c>
      <c r="D1944" s="63">
        <f>'דוח 132'!H1944</f>
        <v>0</v>
      </c>
      <c r="E1944" s="63">
        <f>'דוח 132'!G1944</f>
        <v>16.648690849672697</v>
      </c>
      <c r="F1944" s="63">
        <f>'דוח 132'!F1944</f>
        <v>16.6633348280712</v>
      </c>
      <c r="G1944" s="63">
        <f>'דוח 132'!E1944</f>
        <v>0</v>
      </c>
      <c r="H1944" s="63">
        <f>'דוח 132'!D1944</f>
        <v>0</v>
      </c>
      <c r="I1944" s="63">
        <f>'דוח 132'!C1944</f>
        <v>0</v>
      </c>
      <c r="J1944" s="63">
        <f>'דוח 132'!B1944</f>
        <v>0</v>
      </c>
      <c r="K1944" s="63">
        <f>'דוח 132'!A1944</f>
        <v>0</v>
      </c>
    </row>
    <row r="1945" spans="1:11" x14ac:dyDescent="0.2">
      <c r="A1945" s="63">
        <f>'דוח 132'!K1945</f>
        <v>15608</v>
      </c>
      <c r="B1945" s="63">
        <f>'דוח 132'!J1945</f>
        <v>3341</v>
      </c>
      <c r="C1945" s="63" t="str">
        <f>'דוח 132'!I1945</f>
        <v>מניות חו"ל</v>
      </c>
      <c r="D1945" s="63">
        <f>'דוח 132'!H1945</f>
        <v>0</v>
      </c>
      <c r="E1945" s="63">
        <f>'דוח 132'!G1945</f>
        <v>26.108848061298097</v>
      </c>
      <c r="F1945" s="63">
        <f>'דוח 132'!F1945</f>
        <v>26.098921508858496</v>
      </c>
      <c r="G1945" s="63">
        <f>'דוח 132'!E1945</f>
        <v>0</v>
      </c>
      <c r="H1945" s="63">
        <f>'דוח 132'!D1945</f>
        <v>0</v>
      </c>
      <c r="I1945" s="63">
        <f>'דוח 132'!C1945</f>
        <v>0</v>
      </c>
      <c r="J1945" s="63">
        <f>'דוח 132'!B1945</f>
        <v>0</v>
      </c>
      <c r="K1945" s="63">
        <f>'דוח 132'!A1945</f>
        <v>0</v>
      </c>
    </row>
    <row r="1946" spans="1:11" x14ac:dyDescent="0.2">
      <c r="A1946" s="63">
        <f>'דוח 132'!K1946</f>
        <v>15584</v>
      </c>
      <c r="B1946" s="63">
        <f>'דוח 132'!J1946</f>
        <v>3341</v>
      </c>
      <c r="C1946" s="63" t="str">
        <f>'דוח 132'!I1946</f>
        <v>נכסים אלטרנטיביים</v>
      </c>
      <c r="D1946" s="63">
        <f>'דוח 132'!H1946</f>
        <v>0</v>
      </c>
      <c r="E1946" s="63">
        <f>'דוח 132'!G1946</f>
        <v>3.17460059379746</v>
      </c>
      <c r="F1946" s="63">
        <f>'דוח 132'!F1946</f>
        <v>3.1628725822442596</v>
      </c>
      <c r="G1946" s="63">
        <f>'דוח 132'!E1946</f>
        <v>0</v>
      </c>
      <c r="H1946" s="63">
        <f>'דוח 132'!D1946</f>
        <v>6</v>
      </c>
      <c r="I1946" s="63">
        <f>'דוח 132'!C1946</f>
        <v>0</v>
      </c>
      <c r="J1946" s="63">
        <f>'דוח 132'!B1946</f>
        <v>0</v>
      </c>
      <c r="K1946" s="63">
        <f>'דוח 132'!A1946</f>
        <v>0</v>
      </c>
    </row>
    <row r="1947" spans="1:11" x14ac:dyDescent="0.2">
      <c r="A1947" s="63">
        <f>'דוח 132'!K1947</f>
        <v>17728</v>
      </c>
      <c r="B1947" s="63">
        <f>'דוח 132'!J1947</f>
        <v>3341</v>
      </c>
      <c r="C1947" s="63" t="str">
        <f>'דוח 132'!I1947</f>
        <v>נכסי נדל"ן</v>
      </c>
      <c r="D1947" s="63">
        <f>'דוח 132'!H1947</f>
        <v>0</v>
      </c>
      <c r="E1947" s="63">
        <f>'דוח 132'!G1947</f>
        <v>0.80799144548940705</v>
      </c>
      <c r="F1947" s="63">
        <f>'דוח 132'!F1947</f>
        <v>0.80149583462124807</v>
      </c>
      <c r="G1947" s="63">
        <f>'דוח 132'!E1947</f>
        <v>0</v>
      </c>
      <c r="H1947" s="63">
        <f>'דוח 132'!D1947</f>
        <v>2</v>
      </c>
      <c r="I1947" s="63">
        <f>'דוח 132'!C1947</f>
        <v>0</v>
      </c>
      <c r="J1947" s="63">
        <f>'דוח 132'!B1947</f>
        <v>0</v>
      </c>
      <c r="K1947" s="63">
        <f>'דוח 132'!A1947</f>
        <v>0</v>
      </c>
    </row>
    <row r="1948" spans="1:11" x14ac:dyDescent="0.2">
      <c r="A1948" s="63">
        <f>'דוח 132'!K1948</f>
        <v>15624</v>
      </c>
      <c r="B1948" s="63">
        <f>'דוח 132'!J1948</f>
        <v>3341</v>
      </c>
      <c r="C1948" s="63" t="str">
        <f>'דוח 132'!I1948</f>
        <v>נגזרים מתוך חשיפת מט"ח</v>
      </c>
      <c r="D1948" s="63">
        <f>'דוח 132'!H1948</f>
        <v>0</v>
      </c>
      <c r="E1948" s="63">
        <f>'דוח 132'!G1948</f>
        <v>-15.337470285530999</v>
      </c>
      <c r="F1948" s="63">
        <f>'דוח 132'!F1948</f>
        <v>-15.223928938637499</v>
      </c>
      <c r="G1948" s="63">
        <f>'דוח 132'!E1948</f>
        <v>0</v>
      </c>
      <c r="H1948" s="63">
        <f>'דוח 132'!D1948</f>
        <v>0</v>
      </c>
      <c r="I1948" s="63">
        <f>'דוח 132'!C1948</f>
        <v>0</v>
      </c>
      <c r="J1948" s="63">
        <f>'דוח 132'!B1948</f>
        <v>0</v>
      </c>
      <c r="K1948" s="63">
        <f>'דוח 132'!A1948</f>
        <v>0</v>
      </c>
    </row>
    <row r="1949" spans="1:11" x14ac:dyDescent="0.2">
      <c r="A1949" s="63">
        <f>'דוח 132'!K1949</f>
        <v>15644</v>
      </c>
      <c r="B1949" s="63">
        <f>'דוח 132'!J1949</f>
        <v>3341</v>
      </c>
      <c r="C1949" s="63" t="str">
        <f>'דוח 132'!I1949</f>
        <v>סה"כ נזילות</v>
      </c>
      <c r="D1949" s="63">
        <f>'דוח 132'!H1949</f>
        <v>0</v>
      </c>
      <c r="E1949" s="63">
        <f>'דוח 132'!G1949</f>
        <v>0.86030290311819302</v>
      </c>
      <c r="F1949" s="63">
        <f>'דוח 132'!F1949</f>
        <v>1.0171188613825</v>
      </c>
      <c r="G1949" s="63">
        <f>'דוח 132'!E1949</f>
        <v>0</v>
      </c>
      <c r="H1949" s="63">
        <f>'דוח 132'!D1949</f>
        <v>7</v>
      </c>
      <c r="I1949" s="63">
        <f>'דוח 132'!C1949</f>
        <v>0</v>
      </c>
      <c r="J1949" s="63">
        <f>'דוח 132'!B1949</f>
        <v>0</v>
      </c>
      <c r="K1949" s="63">
        <f>'דוח 132'!A1949</f>
        <v>0</v>
      </c>
    </row>
    <row r="1950" spans="1:11" x14ac:dyDescent="0.2">
      <c r="A1950" s="63">
        <f>'דוח 132'!K1950</f>
        <v>15704</v>
      </c>
      <c r="B1950" s="63">
        <f>'דוח 132'!J1950</f>
        <v>3341</v>
      </c>
      <c r="C1950" s="63" t="str">
        <f>'דוח 132'!I1950</f>
        <v xml:space="preserve">סה"כ קונצרני והלוואות </v>
      </c>
      <c r="D1950" s="63">
        <f>'דוח 132'!H1950</f>
        <v>4.2890559390900691</v>
      </c>
      <c r="E1950" s="63">
        <f>'דוח 132'!G1950</f>
        <v>23.196221783570401</v>
      </c>
      <c r="F1950" s="63">
        <f>'דוח 132'!F1950</f>
        <v>23.077480515445998</v>
      </c>
      <c r="G1950" s="63">
        <f>'דוח 132'!E1950</f>
        <v>22</v>
      </c>
      <c r="H1950" s="63">
        <f>'דוח 132'!D1950</f>
        <v>27</v>
      </c>
      <c r="I1950" s="63">
        <f>'דוח 132'!C1950</f>
        <v>0</v>
      </c>
      <c r="J1950" s="63">
        <f>'דוח 132'!B1950</f>
        <v>0</v>
      </c>
      <c r="K1950" s="63">
        <f>'דוח 132'!A1950</f>
        <v>0</v>
      </c>
    </row>
    <row r="1951" spans="1:11" x14ac:dyDescent="0.2">
      <c r="A1951" s="63">
        <f>'דוח 132'!K1951</f>
        <v>15749</v>
      </c>
      <c r="B1951" s="63">
        <f>'דוח 132'!J1951</f>
        <v>3341</v>
      </c>
      <c r="C1951" s="63" t="str">
        <f>'דוח 132'!I1951</f>
        <v>סה"כ לא סחירים</v>
      </c>
      <c r="D1951" s="63">
        <f>'דוח 132'!H1951</f>
        <v>7.4829366315803494</v>
      </c>
      <c r="E1951" s="63">
        <f>'דוח 132'!G1951</f>
        <v>39.2476825998774</v>
      </c>
      <c r="F1951" s="63">
        <f>'דוח 132'!F1951</f>
        <v>39.165224746039797</v>
      </c>
      <c r="G1951" s="63">
        <f>'דוח 132'!E1951</f>
        <v>0</v>
      </c>
      <c r="H1951" s="63">
        <f>'דוח 132'!D1951</f>
        <v>0</v>
      </c>
      <c r="I1951" s="63">
        <f>'דוח 132'!C1951</f>
        <v>0</v>
      </c>
      <c r="J1951" s="63">
        <f>'דוח 132'!B1951</f>
        <v>0</v>
      </c>
      <c r="K1951" s="63">
        <f>'דוח 132'!A1951</f>
        <v>0</v>
      </c>
    </row>
    <row r="1952" spans="1:11" x14ac:dyDescent="0.2">
      <c r="A1952" s="63">
        <f>'דוח 132'!K1952</f>
        <v>11258</v>
      </c>
      <c r="B1952" s="63">
        <f>'דוח 132'!J1952</f>
        <v>3341</v>
      </c>
      <c r="C1952" s="63" t="str">
        <f>'דוח 132'!I1952</f>
        <v>כל נכסי הקופה</v>
      </c>
      <c r="D1952" s="63">
        <f>'דוח 132'!H1952</f>
        <v>3.7437895742762302</v>
      </c>
      <c r="E1952" s="63">
        <f>'דוח 132'!G1952</f>
        <v>103.22308407497999</v>
      </c>
      <c r="F1952" s="63">
        <f>'דוח 132'!F1952</f>
        <v>103.19187171640701</v>
      </c>
      <c r="G1952" s="63">
        <f>'דוח 132'!E1952</f>
        <v>0</v>
      </c>
      <c r="H1952" s="63">
        <f>'דוח 132'!D1952</f>
        <v>0</v>
      </c>
      <c r="I1952" s="63">
        <f>'דוח 132'!C1952</f>
        <v>0</v>
      </c>
      <c r="J1952" s="63">
        <f>'דוח 132'!B1952</f>
        <v>0</v>
      </c>
      <c r="K1952" s="63">
        <f>'דוח 132'!A1952</f>
        <v>0</v>
      </c>
    </row>
    <row r="1953" spans="1:11" x14ac:dyDescent="0.2">
      <c r="A1953" s="63">
        <f>'דוח 132'!K1953</f>
        <v>15705</v>
      </c>
      <c r="B1953" s="63">
        <f>'דוח 132'!J1953</f>
        <v>3341</v>
      </c>
      <c r="C1953" s="63" t="str">
        <f>'דוח 132'!I1953</f>
        <v>סה"כ ממשלתי</v>
      </c>
      <c r="D1953" s="63">
        <f>'דוח 132'!H1953</f>
        <v>8.6531388412943002</v>
      </c>
      <c r="E1953" s="63">
        <f>'דוח 132'!G1953</f>
        <v>31.7892449747876</v>
      </c>
      <c r="F1953" s="63">
        <f>'דוח 132'!F1953</f>
        <v>31.735672625965798</v>
      </c>
      <c r="G1953" s="63">
        <f>'דוח 132'!E1953</f>
        <v>34</v>
      </c>
      <c r="H1953" s="63">
        <f>'דוח 132'!D1953</f>
        <v>44</v>
      </c>
      <c r="I1953" s="63">
        <f>'דוח 132'!C1953</f>
        <v>0</v>
      </c>
      <c r="J1953" s="63">
        <f>'דוח 132'!B1953</f>
        <v>0</v>
      </c>
      <c r="K1953" s="63">
        <f>'דוח 132'!A1953</f>
        <v>0</v>
      </c>
    </row>
    <row r="1954" spans="1:11" x14ac:dyDescent="0.2">
      <c r="A1954" s="63">
        <f>'דוח 132'!K1954</f>
        <v>16144</v>
      </c>
      <c r="B1954" s="63">
        <f>'דוח 132'!J1954</f>
        <v>3341</v>
      </c>
      <c r="C1954" s="63" t="str">
        <f>'דוח 132'!I1954</f>
        <v>סך חשיפת מט"ח</v>
      </c>
      <c r="D1954" s="63">
        <f>'דוח 132'!H1954</f>
        <v>0.7543039713352061</v>
      </c>
      <c r="E1954" s="63">
        <f>'דוח 132'!G1954</f>
        <v>18.034805176769797</v>
      </c>
      <c r="F1954" s="63">
        <f>'דוח 132'!F1954</f>
        <v>18.077005035424602</v>
      </c>
      <c r="G1954" s="63">
        <f>'דוח 132'!E1954</f>
        <v>0</v>
      </c>
      <c r="H1954" s="63">
        <f>'דוח 132'!D1954</f>
        <v>0</v>
      </c>
      <c r="I1954" s="63">
        <f>'דוח 132'!C1954</f>
        <v>0</v>
      </c>
      <c r="J1954" s="63">
        <f>'דוח 132'!B1954</f>
        <v>0</v>
      </c>
      <c r="K1954" s="63">
        <f>'דוח 132'!A1954</f>
        <v>0</v>
      </c>
    </row>
    <row r="1955" spans="1:11" x14ac:dyDescent="0.2">
      <c r="A1955" s="63">
        <f>'דוח 132'!K1955</f>
        <v>12755</v>
      </c>
      <c r="B1955" s="63">
        <f>'דוח 132'!J1955</f>
        <v>3341</v>
      </c>
      <c r="C1955" s="63" t="str">
        <f>'דוח 132'!I1955</f>
        <v xml:space="preserve">נזילות מט"ח </v>
      </c>
      <c r="D1955" s="63">
        <f>'דוח 132'!H1955</f>
        <v>0</v>
      </c>
      <c r="E1955" s="63">
        <f>'דוח 132'!G1955</f>
        <v>0.67137378815346305</v>
      </c>
      <c r="F1955" s="63">
        <f>'דוח 132'!F1955</f>
        <v>0.67045391149752998</v>
      </c>
      <c r="G1955" s="63">
        <f>'דוח 132'!E1955</f>
        <v>0</v>
      </c>
      <c r="H1955" s="63">
        <f>'דוח 132'!D1955</f>
        <v>0</v>
      </c>
      <c r="I1955" s="63">
        <f>'דוח 132'!C1955</f>
        <v>0</v>
      </c>
      <c r="J1955" s="63">
        <f>'דוח 132'!B1955</f>
        <v>0</v>
      </c>
      <c r="K1955" s="63">
        <f>'דוח 132'!A1955</f>
        <v>0</v>
      </c>
    </row>
    <row r="1956" spans="1:11" x14ac:dyDescent="0.2">
      <c r="A1956" s="63">
        <f>'דוח 132'!K1956</f>
        <v>12359</v>
      </c>
      <c r="B1956" s="63">
        <f>'דוח 132'!J1956</f>
        <v>3341</v>
      </c>
      <c r="C1956" s="63" t="str">
        <f>'דוח 132'!I1956</f>
        <v xml:space="preserve">קונצרני לא סחיר צמוד מדד </v>
      </c>
      <c r="D1956" s="63">
        <f>'דוח 132'!H1956</f>
        <v>2.7698907684178899</v>
      </c>
      <c r="E1956" s="63">
        <f>'דוח 132'!G1956</f>
        <v>9.5062974862977295E-2</v>
      </c>
      <c r="F1956" s="63">
        <f>'דוח 132'!F1956</f>
        <v>9.5406488625292399E-2</v>
      </c>
      <c r="G1956" s="63">
        <f>'דוח 132'!E1956</f>
        <v>0</v>
      </c>
      <c r="H1956" s="63">
        <f>'דוח 132'!D1956</f>
        <v>0</v>
      </c>
      <c r="I1956" s="63">
        <f>'דוח 132'!C1956</f>
        <v>0</v>
      </c>
      <c r="J1956" s="63">
        <f>'דוח 132'!B1956</f>
        <v>0</v>
      </c>
      <c r="K1956" s="63">
        <f>'דוח 132'!A1956</f>
        <v>0</v>
      </c>
    </row>
    <row r="1957" spans="1:11" x14ac:dyDescent="0.2">
      <c r="A1957" s="63">
        <f>'דוח 132'!K1957</f>
        <v>0</v>
      </c>
      <c r="B1957" s="63">
        <f>'דוח 132'!J1957</f>
        <v>0</v>
      </c>
      <c r="C1957" s="63">
        <f>'דוח 132'!I1957</f>
        <v>0</v>
      </c>
      <c r="D1957" s="63">
        <f>'דוח 132'!H1957</f>
        <v>0</v>
      </c>
      <c r="E1957" s="63">
        <f>'דוח 132'!G1957</f>
        <v>0</v>
      </c>
      <c r="F1957" s="63">
        <f>'דוח 132'!F1957</f>
        <v>0</v>
      </c>
      <c r="G1957" s="63">
        <f>'דוח 132'!E1957</f>
        <v>0</v>
      </c>
      <c r="H1957" s="63">
        <f>'דוח 132'!D1957</f>
        <v>0</v>
      </c>
      <c r="I1957" s="63">
        <f>'דוח 132'!C1957</f>
        <v>0</v>
      </c>
      <c r="J1957" s="63">
        <f>'דוח 132'!B1957</f>
        <v>0</v>
      </c>
      <c r="K1957" s="63">
        <f>'דוח 132'!A1957</f>
        <v>0</v>
      </c>
    </row>
    <row r="1958" spans="1:11" x14ac:dyDescent="0.2">
      <c r="A1958" s="63" t="str">
        <f>'דוח 132'!K1958</f>
        <v>קוד קבוצה</v>
      </c>
      <c r="B1958" s="63" t="str">
        <f>'דוח 132'!J1958</f>
        <v>קוד קופה</v>
      </c>
      <c r="C1958" s="63">
        <f>'דוח 132'!I1958</f>
        <v>0</v>
      </c>
      <c r="D1958" s="63" t="str">
        <f>'דוח 132'!H1958</f>
        <v xml:space="preserve">3342  פסגות פנסיה מקיפה - פנסיונרים </v>
      </c>
      <c r="E1958" s="63">
        <f>'דוח 132'!G1958</f>
        <v>0</v>
      </c>
      <c r="F1958" s="63">
        <f>'דוח 132'!F1958</f>
        <v>0</v>
      </c>
      <c r="G1958" s="63">
        <f>'דוח 132'!E1958</f>
        <v>0</v>
      </c>
      <c r="H1958" s="63">
        <f>'דוח 132'!D1958</f>
        <v>0</v>
      </c>
      <c r="I1958" s="63">
        <f>'דוח 132'!C1958</f>
        <v>0</v>
      </c>
      <c r="J1958" s="63">
        <f>'דוח 132'!B1958</f>
        <v>0</v>
      </c>
      <c r="K1958" s="63">
        <f>'דוח 132'!A1958</f>
        <v>0</v>
      </c>
    </row>
    <row r="1959" spans="1:11" x14ac:dyDescent="0.2">
      <c r="A1959" s="63">
        <f>'דוח 132'!K1959</f>
        <v>0</v>
      </c>
      <c r="B1959" s="63">
        <f>'דוח 132'!J1959</f>
        <v>0</v>
      </c>
      <c r="C1959" s="63">
        <f>'דוח 132'!I1959</f>
        <v>0</v>
      </c>
      <c r="D1959" s="63">
        <f>'דוח 132'!H1959</f>
        <v>0</v>
      </c>
      <c r="E1959" s="63">
        <f>'דוח 132'!G1959</f>
        <v>0</v>
      </c>
      <c r="F1959" s="63" t="str">
        <f>'דוח 132'!F1959</f>
        <v>שווי קופה באשח  27,781.09</v>
      </c>
      <c r="G1959" s="63">
        <f>'דוח 132'!E1959</f>
        <v>0</v>
      </c>
      <c r="H1959" s="63">
        <f>'דוח 132'!D1959</f>
        <v>0</v>
      </c>
      <c r="I1959" s="63">
        <f>'דוח 132'!C1959</f>
        <v>0</v>
      </c>
      <c r="J1959" s="63">
        <f>'דוח 132'!B1959</f>
        <v>0</v>
      </c>
      <c r="K1959" s="63">
        <f>'דוח 132'!A1959</f>
        <v>0</v>
      </c>
    </row>
    <row r="1960" spans="1:11" x14ac:dyDescent="0.2">
      <c r="A1960" s="63">
        <f>'דוח 132'!K1960</f>
        <v>0</v>
      </c>
      <c r="B1960" s="63">
        <f>'דוח 132'!J1960</f>
        <v>0</v>
      </c>
      <c r="C1960" s="63" t="str">
        <f>'דוח 132'!I1960</f>
        <v>תאור קבוצה</v>
      </c>
      <c r="D1960" s="63" t="str">
        <f>'דוח 132'!H1960</f>
        <v>מח"מ</v>
      </c>
      <c r="E1960" s="63" t="str">
        <f>'דוח 132'!G1960</f>
        <v>חשיפה</v>
      </c>
      <c r="F1960" s="63" t="str">
        <f>'דוח 132'!F1960</f>
        <v>חשיפה</v>
      </c>
      <c r="G1960" s="63">
        <f>'דוח 132'!E1960</f>
        <v>0</v>
      </c>
      <c r="H1960" s="63" t="str">
        <f>'דוח 132'!D1960</f>
        <v>חשיפה</v>
      </c>
      <c r="I1960" s="63">
        <f>'דוח 132'!C1960</f>
        <v>0</v>
      </c>
      <c r="J1960" s="63" t="str">
        <f>'דוח 132'!B1960</f>
        <v>מח"מ</v>
      </c>
      <c r="K1960" s="63">
        <f>'דוח 132'!A1960</f>
        <v>0</v>
      </c>
    </row>
    <row r="1961" spans="1:11" x14ac:dyDescent="0.2">
      <c r="A1961" s="63">
        <f>'דוח 132'!K1961</f>
        <v>0</v>
      </c>
      <c r="B1961" s="63">
        <f>'דוח 132'!J1961</f>
        <v>0</v>
      </c>
      <c r="C1961" s="63">
        <f>'דוח 132'!I1961</f>
        <v>0</v>
      </c>
      <c r="D1961" s="63">
        <f>'דוח 132'!H1961</f>
        <v>0</v>
      </c>
      <c r="E1961" s="63" t="str">
        <f>'דוח 132'!G1961</f>
        <v>30/12/18</v>
      </c>
      <c r="F1961" s="63" t="str">
        <f>'דוח 132'!F1961</f>
        <v>31/12/18</v>
      </c>
      <c r="G1961" s="63" t="str">
        <f>'דוח 132'!E1961</f>
        <v>מינ'</v>
      </c>
      <c r="H1961" s="63" t="str">
        <f>'דוח 132'!D1961</f>
        <v>מקס'</v>
      </c>
      <c r="I1961" s="63" t="str">
        <f>'דוח 132'!C1961</f>
        <v>מינ'</v>
      </c>
      <c r="J1961" s="63" t="str">
        <f>'דוח 132'!B1961</f>
        <v>מקס'</v>
      </c>
      <c r="K1961" s="63">
        <f>'דוח 132'!A1961</f>
        <v>0</v>
      </c>
    </row>
    <row r="1962" spans="1:11" x14ac:dyDescent="0.2">
      <c r="A1962" s="63">
        <f>'דוח 132'!K1962</f>
        <v>13591</v>
      </c>
      <c r="B1962" s="63">
        <f>'דוח 132'!J1962</f>
        <v>3342</v>
      </c>
      <c r="C1962" s="63" t="str">
        <f>'דוח 132'!I1962</f>
        <v xml:space="preserve">צמוד מדד (כולל מיועדות) </v>
      </c>
      <c r="D1962" s="63">
        <f>'דוח 132'!H1962</f>
        <v>9.9835560498506712</v>
      </c>
      <c r="E1962" s="63">
        <f>'דוח 132'!G1962</f>
        <v>91.681657447130505</v>
      </c>
      <c r="F1962" s="63">
        <f>'דוח 132'!F1962</f>
        <v>92.900988676912306</v>
      </c>
      <c r="G1962" s="63">
        <f>'דוח 132'!E1962</f>
        <v>70</v>
      </c>
      <c r="H1962" s="63">
        <f>'דוח 132'!D1962</f>
        <v>100</v>
      </c>
      <c r="I1962" s="63">
        <f>'דוח 132'!C1962</f>
        <v>0</v>
      </c>
      <c r="J1962" s="63">
        <f>'דוח 132'!B1962</f>
        <v>0</v>
      </c>
      <c r="K1962" s="63">
        <f>'דוח 132'!A1962</f>
        <v>0</v>
      </c>
    </row>
    <row r="1963" spans="1:11" x14ac:dyDescent="0.2">
      <c r="A1963" s="63">
        <f>'דוח 132'!K1963</f>
        <v>19967</v>
      </c>
      <c r="B1963" s="63">
        <f>'דוח 132'!J1963</f>
        <v>3342</v>
      </c>
      <c r="C1963" s="63" t="str">
        <f>'דוח 132'!I1963</f>
        <v>צמוד מדד ללא מיועדות</v>
      </c>
      <c r="D1963" s="63">
        <f>'דוח 132'!H1963</f>
        <v>11.2535280564422</v>
      </c>
      <c r="E1963" s="63">
        <f>'דוח 132'!G1963</f>
        <v>14.849019537894799</v>
      </c>
      <c r="F1963" s="63">
        <f>'דוח 132'!F1963</f>
        <v>15.036687496750799</v>
      </c>
      <c r="G1963" s="63">
        <f>'דוח 132'!E1963</f>
        <v>0</v>
      </c>
      <c r="H1963" s="63">
        <f>'דוח 132'!D1963</f>
        <v>0</v>
      </c>
      <c r="I1963" s="63">
        <f>'דוח 132'!C1963</f>
        <v>6</v>
      </c>
      <c r="J1963" s="63">
        <f>'דוח 132'!B1963</f>
        <v>10</v>
      </c>
      <c r="K1963" s="63">
        <f>'דוח 132'!A1963</f>
        <v>0</v>
      </c>
    </row>
    <row r="1964" spans="1:11" x14ac:dyDescent="0.2">
      <c r="A1964" s="63">
        <f>'דוח 132'!K1964</f>
        <v>15744</v>
      </c>
      <c r="B1964" s="63">
        <f>'דוח 132'!J1964</f>
        <v>3342</v>
      </c>
      <c r="C1964" s="63" t="str">
        <f>'דוח 132'!I1964</f>
        <v xml:space="preserve">סה"כ ממשלתי צמוד מדד כולל מיועדות </v>
      </c>
      <c r="D1964" s="63">
        <f>'דוח 132'!H1964</f>
        <v>10.029140279823501</v>
      </c>
      <c r="E1964" s="63">
        <f>'דוח 132'!G1964</f>
        <v>90.959487382367399</v>
      </c>
      <c r="F1964" s="63">
        <f>'דוח 132'!F1964</f>
        <v>92.167814961130404</v>
      </c>
      <c r="G1964" s="63">
        <f>'דוח 132'!E1964</f>
        <v>0</v>
      </c>
      <c r="H1964" s="63">
        <f>'דוח 132'!D1964</f>
        <v>0</v>
      </c>
      <c r="I1964" s="63">
        <f>'דוח 132'!C1964</f>
        <v>0</v>
      </c>
      <c r="J1964" s="63">
        <f>'דוח 132'!B1964</f>
        <v>0</v>
      </c>
      <c r="K1964" s="63">
        <f>'דוח 132'!A1964</f>
        <v>0</v>
      </c>
    </row>
    <row r="1965" spans="1:11" x14ac:dyDescent="0.2">
      <c r="A1965" s="63">
        <f>'דוח 132'!K1965</f>
        <v>13462</v>
      </c>
      <c r="B1965" s="63">
        <f>'דוח 132'!J1965</f>
        <v>3342</v>
      </c>
      <c r="C1965" s="63" t="str">
        <f>'דוח 132'!I1965</f>
        <v xml:space="preserve">קונצרני סחיר צמוד מדד </v>
      </c>
      <c r="D1965" s="63">
        <f>'דוח 132'!H1965</f>
        <v>4.2531284815321699</v>
      </c>
      <c r="E1965" s="63">
        <f>'דוח 132'!G1965</f>
        <v>0.72217006476314605</v>
      </c>
      <c r="F1965" s="63">
        <f>'דוח 132'!F1965</f>
        <v>0.73317371578193191</v>
      </c>
      <c r="G1965" s="63">
        <f>'דוח 132'!E1965</f>
        <v>0</v>
      </c>
      <c r="H1965" s="63">
        <f>'דוח 132'!D1965</f>
        <v>0</v>
      </c>
      <c r="I1965" s="63">
        <f>'דוח 132'!C1965</f>
        <v>0</v>
      </c>
      <c r="J1965" s="63">
        <f>'דוח 132'!B1965</f>
        <v>0</v>
      </c>
      <c r="K1965" s="63">
        <f>'דוח 132'!A1965</f>
        <v>0</v>
      </c>
    </row>
    <row r="1966" spans="1:11" x14ac:dyDescent="0.2">
      <c r="A1966" s="63">
        <f>'דוח 132'!K1966</f>
        <v>15544</v>
      </c>
      <c r="B1966" s="63">
        <f>'דוח 132'!J1966</f>
        <v>3342</v>
      </c>
      <c r="C1966" s="63" t="str">
        <f>'דוח 132'!I1966</f>
        <v>הלוואה צמוד מדד</v>
      </c>
      <c r="D1966" s="63">
        <f>'דוח 132'!H1966</f>
        <v>0</v>
      </c>
      <c r="E1966" s="63">
        <f>'דוח 132'!G1966</f>
        <v>0</v>
      </c>
      <c r="F1966" s="63">
        <f>'דוח 132'!F1966</f>
        <v>0</v>
      </c>
      <c r="G1966" s="63">
        <f>'דוח 132'!E1966</f>
        <v>0</v>
      </c>
      <c r="H1966" s="63">
        <f>'דוח 132'!D1966</f>
        <v>0</v>
      </c>
      <c r="I1966" s="63">
        <f>'דוח 132'!C1966</f>
        <v>0</v>
      </c>
      <c r="J1966" s="63">
        <f>'דוח 132'!B1966</f>
        <v>0</v>
      </c>
      <c r="K1966" s="63">
        <f>'דוח 132'!A1966</f>
        <v>0</v>
      </c>
    </row>
    <row r="1967" spans="1:11" x14ac:dyDescent="0.2">
      <c r="A1967" s="63">
        <f>'דוח 132'!K1967</f>
        <v>12978</v>
      </c>
      <c r="B1967" s="63">
        <f>'דוח 132'!J1967</f>
        <v>3342</v>
      </c>
      <c r="C1967" s="63" t="str">
        <f>'דוח 132'!I1967</f>
        <v xml:space="preserve">פקדונות לא סחירים </v>
      </c>
      <c r="D1967" s="63">
        <f>'דוח 132'!H1967</f>
        <v>0</v>
      </c>
      <c r="E1967" s="63">
        <f>'דוח 132'!G1967</f>
        <v>0</v>
      </c>
      <c r="F1967" s="63">
        <f>'דוח 132'!F1967</f>
        <v>0</v>
      </c>
      <c r="G1967" s="63">
        <f>'דוח 132'!E1967</f>
        <v>0</v>
      </c>
      <c r="H1967" s="63">
        <f>'דוח 132'!D1967</f>
        <v>0</v>
      </c>
      <c r="I1967" s="63">
        <f>'דוח 132'!C1967</f>
        <v>0</v>
      </c>
      <c r="J1967" s="63">
        <f>'דוח 132'!B1967</f>
        <v>0</v>
      </c>
      <c r="K1967" s="63">
        <f>'דוח 132'!A1967</f>
        <v>0</v>
      </c>
    </row>
    <row r="1968" spans="1:11" x14ac:dyDescent="0.2">
      <c r="A1968" s="63">
        <f>'דוח 132'!K1968</f>
        <v>17726</v>
      </c>
      <c r="B1968" s="63">
        <f>'דוח 132'!J1968</f>
        <v>3342</v>
      </c>
      <c r="C1968" s="63" t="str">
        <f>'דוח 132'!I1968</f>
        <v>לא צמוד כולל נזילות</v>
      </c>
      <c r="D1968" s="63">
        <f>'דוח 132'!H1968</f>
        <v>7.6189281671702094E-2</v>
      </c>
      <c r="E1968" s="63">
        <f>'דוח 132'!G1968</f>
        <v>8.3183425528694599</v>
      </c>
      <c r="F1968" s="63">
        <f>'דוח 132'!F1968</f>
        <v>7.0990113230877103</v>
      </c>
      <c r="G1968" s="63">
        <f>'דוח 132'!E1968</f>
        <v>0</v>
      </c>
      <c r="H1968" s="63">
        <f>'דוח 132'!D1968</f>
        <v>30</v>
      </c>
      <c r="I1968" s="63">
        <f>'דוח 132'!C1968</f>
        <v>6</v>
      </c>
      <c r="J1968" s="63">
        <f>'דוח 132'!B1968</f>
        <v>10</v>
      </c>
      <c r="K1968" s="63">
        <f>'דוח 132'!A1968</f>
        <v>0</v>
      </c>
    </row>
    <row r="1969" spans="1:11" x14ac:dyDescent="0.2">
      <c r="A1969" s="63">
        <f>'דוח 132'!K1969</f>
        <v>17727</v>
      </c>
      <c r="B1969" s="63">
        <f>'דוח 132'!J1969</f>
        <v>3342</v>
      </c>
      <c r="C1969" s="63" t="str">
        <f>'דוח 132'!I1969</f>
        <v>עו"ש ש"ח</v>
      </c>
      <c r="D1969" s="63">
        <f>'דוח 132'!H1969</f>
        <v>0</v>
      </c>
      <c r="E1969" s="63">
        <f>'דוח 132'!G1969</f>
        <v>8.2158931252771996</v>
      </c>
      <c r="F1969" s="63">
        <f>'דוח 132'!F1969</f>
        <v>6.9949981359174593</v>
      </c>
      <c r="G1969" s="63">
        <f>'דוח 132'!E1969</f>
        <v>0</v>
      </c>
      <c r="H1969" s="63">
        <f>'דוח 132'!D1969</f>
        <v>0</v>
      </c>
      <c r="I1969" s="63">
        <f>'דוח 132'!C1969</f>
        <v>0</v>
      </c>
      <c r="J1969" s="63">
        <f>'דוח 132'!B1969</f>
        <v>0</v>
      </c>
      <c r="K1969" s="63">
        <f>'דוח 132'!A1969</f>
        <v>0</v>
      </c>
    </row>
    <row r="1970" spans="1:11" x14ac:dyDescent="0.2">
      <c r="A1970" s="63">
        <f>'דוח 132'!K1970</f>
        <v>13592</v>
      </c>
      <c r="B1970" s="63">
        <f>'דוח 132'!J1970</f>
        <v>3342</v>
      </c>
      <c r="C1970" s="63" t="str">
        <f>'דוח 132'!I1970</f>
        <v xml:space="preserve">לא צמוד - לא כולל נזילות </v>
      </c>
      <c r="D1970" s="63">
        <f>'דוח 132'!H1970</f>
        <v>5.2</v>
      </c>
      <c r="E1970" s="63">
        <f>'דוח 132'!G1970</f>
        <v>0.10244942759226</v>
      </c>
      <c r="F1970" s="63">
        <f>'דוח 132'!F1970</f>
        <v>0.104013187170256</v>
      </c>
      <c r="G1970" s="63">
        <f>'דוח 132'!E1970</f>
        <v>0</v>
      </c>
      <c r="H1970" s="63">
        <f>'דוח 132'!D1970</f>
        <v>0</v>
      </c>
      <c r="I1970" s="63">
        <f>'דוח 132'!C1970</f>
        <v>0</v>
      </c>
      <c r="J1970" s="63">
        <f>'דוח 132'!B1970</f>
        <v>0</v>
      </c>
      <c r="K1970" s="63">
        <f>'דוח 132'!A1970</f>
        <v>0</v>
      </c>
    </row>
    <row r="1971" spans="1:11" x14ac:dyDescent="0.2">
      <c r="A1971" s="63">
        <f>'דוח 132'!K1971</f>
        <v>11566</v>
      </c>
      <c r="B1971" s="63">
        <f>'דוח 132'!J1971</f>
        <v>3342</v>
      </c>
      <c r="C1971" s="63" t="str">
        <f>'דוח 132'!I1971</f>
        <v>מק"מ</v>
      </c>
      <c r="D1971" s="63">
        <f>'דוח 132'!H1971</f>
        <v>0</v>
      </c>
      <c r="E1971" s="63">
        <f>'דוח 132'!G1971</f>
        <v>0</v>
      </c>
      <c r="F1971" s="63">
        <f>'דוח 132'!F1971</f>
        <v>0</v>
      </c>
      <c r="G1971" s="63">
        <f>'דוח 132'!E1971</f>
        <v>0</v>
      </c>
      <c r="H1971" s="63">
        <f>'דוח 132'!D1971</f>
        <v>0</v>
      </c>
      <c r="I1971" s="63">
        <f>'דוח 132'!C1971</f>
        <v>0</v>
      </c>
      <c r="J1971" s="63">
        <f>'דוח 132'!B1971</f>
        <v>0</v>
      </c>
      <c r="K1971" s="63">
        <f>'דוח 132'!A1971</f>
        <v>0</v>
      </c>
    </row>
    <row r="1972" spans="1:11" x14ac:dyDescent="0.2">
      <c r="A1972" s="63">
        <f>'דוח 132'!K1972</f>
        <v>13419</v>
      </c>
      <c r="B1972" s="63">
        <f>'דוח 132'!J1972</f>
        <v>3342</v>
      </c>
      <c r="C1972" s="63" t="str">
        <f>'דוח 132'!I1972</f>
        <v>ממשלתי  לא צמוד (שחר)</v>
      </c>
      <c r="D1972" s="63">
        <f>'דוח 132'!H1972</f>
        <v>0</v>
      </c>
      <c r="E1972" s="63">
        <f>'דוח 132'!G1972</f>
        <v>0</v>
      </c>
      <c r="F1972" s="63">
        <f>'דוח 132'!F1972</f>
        <v>0</v>
      </c>
      <c r="G1972" s="63">
        <f>'דוח 132'!E1972</f>
        <v>0</v>
      </c>
      <c r="H1972" s="63">
        <f>'דוח 132'!D1972</f>
        <v>0</v>
      </c>
      <c r="I1972" s="63">
        <f>'דוח 132'!C1972</f>
        <v>0</v>
      </c>
      <c r="J1972" s="63">
        <f>'דוח 132'!B1972</f>
        <v>0</v>
      </c>
      <c r="K1972" s="63">
        <f>'דוח 132'!A1972</f>
        <v>0</v>
      </c>
    </row>
    <row r="1973" spans="1:11" x14ac:dyDescent="0.2">
      <c r="A1973" s="63">
        <f>'דוח 132'!K1973</f>
        <v>11568</v>
      </c>
      <c r="B1973" s="63">
        <f>'דוח 132'!J1973</f>
        <v>3342</v>
      </c>
      <c r="C1973" s="63" t="str">
        <f>'דוח 132'!I1973</f>
        <v>אג"ח ממשלתי לא צמוד ריבית משתנה-"גילון"</v>
      </c>
      <c r="D1973" s="63">
        <f>'דוח 132'!H1973</f>
        <v>0</v>
      </c>
      <c r="E1973" s="63">
        <f>'דוח 132'!G1973</f>
        <v>0</v>
      </c>
      <c r="F1973" s="63">
        <f>'דוח 132'!F1973</f>
        <v>0</v>
      </c>
      <c r="G1973" s="63">
        <f>'דוח 132'!E1973</f>
        <v>0</v>
      </c>
      <c r="H1973" s="63">
        <f>'דוח 132'!D1973</f>
        <v>0</v>
      </c>
      <c r="I1973" s="63">
        <f>'דוח 132'!C1973</f>
        <v>0</v>
      </c>
      <c r="J1973" s="63">
        <f>'דוח 132'!B1973</f>
        <v>0</v>
      </c>
      <c r="K1973" s="63">
        <f>'דוח 132'!A1973</f>
        <v>0</v>
      </c>
    </row>
    <row r="1974" spans="1:11" x14ac:dyDescent="0.2">
      <c r="A1974" s="63">
        <f>'דוח 132'!K1974</f>
        <v>12479</v>
      </c>
      <c r="B1974" s="63">
        <f>'דוח 132'!J1974</f>
        <v>3342</v>
      </c>
      <c r="C1974" s="63" t="str">
        <f>'דוח 132'!I1974</f>
        <v>קונצרני ריבית קבועה</v>
      </c>
      <c r="D1974" s="63">
        <f>'דוח 132'!H1974</f>
        <v>5.2</v>
      </c>
      <c r="E1974" s="63">
        <f>'דוח 132'!G1974</f>
        <v>0.10244942759226</v>
      </c>
      <c r="F1974" s="63">
        <f>'דוח 132'!F1974</f>
        <v>0.104013187170256</v>
      </c>
      <c r="G1974" s="63">
        <f>'דוח 132'!E1974</f>
        <v>0</v>
      </c>
      <c r="H1974" s="63">
        <f>'דוח 132'!D1974</f>
        <v>0</v>
      </c>
      <c r="I1974" s="63">
        <f>'דוח 132'!C1974</f>
        <v>0</v>
      </c>
      <c r="J1974" s="63">
        <f>'דוח 132'!B1974</f>
        <v>0</v>
      </c>
      <c r="K1974" s="63">
        <f>'דוח 132'!A1974</f>
        <v>0</v>
      </c>
    </row>
    <row r="1975" spans="1:11" x14ac:dyDescent="0.2">
      <c r="A1975" s="63">
        <f>'דוח 132'!K1975</f>
        <v>12480</v>
      </c>
      <c r="B1975" s="63">
        <f>'דוח 132'!J1975</f>
        <v>3342</v>
      </c>
      <c r="C1975" s="63" t="str">
        <f>'דוח 132'!I1975</f>
        <v>קונצרני ריבית משתנה</v>
      </c>
      <c r="D1975" s="63">
        <f>'דוח 132'!H1975</f>
        <v>0</v>
      </c>
      <c r="E1975" s="63">
        <f>'דוח 132'!G1975</f>
        <v>0</v>
      </c>
      <c r="F1975" s="63">
        <f>'דוח 132'!F1975</f>
        <v>0</v>
      </c>
      <c r="G1975" s="63">
        <f>'דוח 132'!E1975</f>
        <v>0</v>
      </c>
      <c r="H1975" s="63">
        <f>'דוח 132'!D1975</f>
        <v>0</v>
      </c>
      <c r="I1975" s="63">
        <f>'דוח 132'!C1975</f>
        <v>0</v>
      </c>
      <c r="J1975" s="63">
        <f>'דוח 132'!B1975</f>
        <v>0</v>
      </c>
      <c r="K1975" s="63">
        <f>'דוח 132'!A1975</f>
        <v>0</v>
      </c>
    </row>
    <row r="1976" spans="1:11" x14ac:dyDescent="0.2">
      <c r="A1976" s="63">
        <f>'דוח 132'!K1976</f>
        <v>11578</v>
      </c>
      <c r="B1976" s="63">
        <f>'דוח 132'!J1976</f>
        <v>3342</v>
      </c>
      <c r="C1976" s="63" t="str">
        <f>'דוח 132'!I1976</f>
        <v>אג"ח לא צמוד לא סחיר (ללא עמיתים)</v>
      </c>
      <c r="D1976" s="63">
        <f>'דוח 132'!H1976</f>
        <v>0</v>
      </c>
      <c r="E1976" s="63">
        <f>'דוח 132'!G1976</f>
        <v>0</v>
      </c>
      <c r="F1976" s="63">
        <f>'דוח 132'!F1976</f>
        <v>0</v>
      </c>
      <c r="G1976" s="63">
        <f>'דוח 132'!E1976</f>
        <v>0</v>
      </c>
      <c r="H1976" s="63">
        <f>'דוח 132'!D1976</f>
        <v>0</v>
      </c>
      <c r="I1976" s="63">
        <f>'דוח 132'!C1976</f>
        <v>0</v>
      </c>
      <c r="J1976" s="63">
        <f>'דוח 132'!B1976</f>
        <v>0</v>
      </c>
      <c r="K1976" s="63">
        <f>'דוח 132'!A1976</f>
        <v>0</v>
      </c>
    </row>
    <row r="1977" spans="1:11" x14ac:dyDescent="0.2">
      <c r="A1977" s="63">
        <f>'דוח 132'!K1977</f>
        <v>12497</v>
      </c>
      <c r="B1977" s="63">
        <f>'דוח 132'!J1977</f>
        <v>3342</v>
      </c>
      <c r="C1977" s="63" t="str">
        <f>'דוח 132'!I1977</f>
        <v>קונצרני לא סחיר ריבית משתנה (נע"מים)</v>
      </c>
      <c r="D1977" s="63">
        <f>'דוח 132'!H1977</f>
        <v>0</v>
      </c>
      <c r="E1977" s="63">
        <f>'דוח 132'!G1977</f>
        <v>0</v>
      </c>
      <c r="F1977" s="63">
        <f>'דוח 132'!F1977</f>
        <v>0</v>
      </c>
      <c r="G1977" s="63">
        <f>'דוח 132'!E1977</f>
        <v>0</v>
      </c>
      <c r="H1977" s="63">
        <f>'דוח 132'!D1977</f>
        <v>5</v>
      </c>
      <c r="I1977" s="63">
        <f>'דוח 132'!C1977</f>
        <v>0</v>
      </c>
      <c r="J1977" s="63">
        <f>'דוח 132'!B1977</f>
        <v>0</v>
      </c>
      <c r="K1977" s="63">
        <f>'דוח 132'!A1977</f>
        <v>0</v>
      </c>
    </row>
    <row r="1978" spans="1:11" x14ac:dyDescent="0.2">
      <c r="A1978" s="63">
        <f>'דוח 132'!K1978</f>
        <v>15546</v>
      </c>
      <c r="B1978" s="63">
        <f>'דוח 132'!J1978</f>
        <v>3342</v>
      </c>
      <c r="C1978" s="63" t="str">
        <f>'דוח 132'!I1978</f>
        <v>הלוואה לא צמוד</v>
      </c>
      <c r="D1978" s="63">
        <f>'דוח 132'!H1978</f>
        <v>0</v>
      </c>
      <c r="E1978" s="63">
        <f>'דוח 132'!G1978</f>
        <v>0</v>
      </c>
      <c r="F1978" s="63">
        <f>'דוח 132'!F1978</f>
        <v>0</v>
      </c>
      <c r="G1978" s="63">
        <f>'דוח 132'!E1978</f>
        <v>0</v>
      </c>
      <c r="H1978" s="63">
        <f>'דוח 132'!D1978</f>
        <v>0</v>
      </c>
      <c r="I1978" s="63">
        <f>'דוח 132'!C1978</f>
        <v>0</v>
      </c>
      <c r="J1978" s="63">
        <f>'דוח 132'!B1978</f>
        <v>0</v>
      </c>
      <c r="K1978" s="63">
        <f>'דוח 132'!A1978</f>
        <v>0</v>
      </c>
    </row>
    <row r="1979" spans="1:11" x14ac:dyDescent="0.2">
      <c r="A1979" s="63">
        <f>'דוח 132'!K1979</f>
        <v>12481</v>
      </c>
      <c r="B1979" s="63">
        <f>'דוח 132'!J1979</f>
        <v>3342</v>
      </c>
      <c r="C1979" s="63" t="str">
        <f>'דוח 132'!I1979</f>
        <v>הלוואות לעמיתים.</v>
      </c>
      <c r="D1979" s="63">
        <f>'דוח 132'!H1979</f>
        <v>0</v>
      </c>
      <c r="E1979" s="63">
        <f>'דוח 132'!G1979</f>
        <v>0</v>
      </c>
      <c r="F1979" s="63">
        <f>'דוח 132'!F1979</f>
        <v>0</v>
      </c>
      <c r="G1979" s="63">
        <f>'דוח 132'!E1979</f>
        <v>0</v>
      </c>
      <c r="H1979" s="63">
        <f>'דוח 132'!D1979</f>
        <v>3</v>
      </c>
      <c r="I1979" s="63">
        <f>'דוח 132'!C1979</f>
        <v>0</v>
      </c>
      <c r="J1979" s="63">
        <f>'דוח 132'!B1979</f>
        <v>0</v>
      </c>
      <c r="K1979" s="63">
        <f>'דוח 132'!A1979</f>
        <v>0</v>
      </c>
    </row>
    <row r="1980" spans="1:11" x14ac:dyDescent="0.2">
      <c r="A1980" s="63">
        <f>'דוח 132'!K1980</f>
        <v>13594</v>
      </c>
      <c r="B1980" s="63">
        <f>'דוח 132'!J1980</f>
        <v>3342</v>
      </c>
      <c r="C1980" s="63" t="str">
        <f>'דוח 132'!I1980</f>
        <v>מט"ח וצמוד מט"ח</v>
      </c>
      <c r="D1980" s="63">
        <f>'דוח 132'!H1980</f>
        <v>0</v>
      </c>
      <c r="E1980" s="63">
        <f>'דוח 132'!G1980</f>
        <v>0</v>
      </c>
      <c r="F1980" s="63">
        <f>'דוח 132'!F1980</f>
        <v>0</v>
      </c>
      <c r="G1980" s="63">
        <f>'דוח 132'!E1980</f>
        <v>0</v>
      </c>
      <c r="H1980" s="63">
        <f>'דוח 132'!D1980</f>
        <v>0</v>
      </c>
      <c r="I1980" s="63">
        <f>'דוח 132'!C1980</f>
        <v>0</v>
      </c>
      <c r="J1980" s="63">
        <f>'דוח 132'!B1980</f>
        <v>0</v>
      </c>
      <c r="K1980" s="63">
        <f>'דוח 132'!A1980</f>
        <v>0</v>
      </c>
    </row>
    <row r="1981" spans="1:11" x14ac:dyDescent="0.2">
      <c r="A1981" s="63">
        <f>'דוח 132'!K1981</f>
        <v>15609</v>
      </c>
      <c r="B1981" s="63">
        <f>'דוח 132'!J1981</f>
        <v>3342</v>
      </c>
      <c r="C1981" s="63" t="str">
        <f>'דוח 132'!I1981</f>
        <v>אג"ח ממשלתי צמוד מט"ח סחיר (1022)</v>
      </c>
      <c r="D1981" s="63">
        <f>'דוח 132'!H1981</f>
        <v>0</v>
      </c>
      <c r="E1981" s="63">
        <f>'דוח 132'!G1981</f>
        <v>0</v>
      </c>
      <c r="F1981" s="63">
        <f>'דוח 132'!F1981</f>
        <v>0</v>
      </c>
      <c r="G1981" s="63">
        <f>'דוח 132'!E1981</f>
        <v>0</v>
      </c>
      <c r="H1981" s="63">
        <f>'דוח 132'!D1981</f>
        <v>0</v>
      </c>
      <c r="I1981" s="63">
        <f>'דוח 132'!C1981</f>
        <v>0</v>
      </c>
      <c r="J1981" s="63">
        <f>'דוח 132'!B1981</f>
        <v>0</v>
      </c>
      <c r="K1981" s="63">
        <f>'דוח 132'!A1981</f>
        <v>0</v>
      </c>
    </row>
    <row r="1982" spans="1:11" x14ac:dyDescent="0.2">
      <c r="A1982" s="63">
        <f>'דוח 132'!K1982</f>
        <v>11524</v>
      </c>
      <c r="B1982" s="63">
        <f>'דוח 132'!J1982</f>
        <v>3342</v>
      </c>
      <c r="C1982" s="63" t="str">
        <f>'דוח 132'!I1982</f>
        <v xml:space="preserve"> אג"ח קונצרני בחו"ל </v>
      </c>
      <c r="D1982" s="63">
        <f>'דוח 132'!H1982</f>
        <v>0</v>
      </c>
      <c r="E1982" s="63">
        <f>'דוח 132'!G1982</f>
        <v>0</v>
      </c>
      <c r="F1982" s="63">
        <f>'דוח 132'!F1982</f>
        <v>0</v>
      </c>
      <c r="G1982" s="63">
        <f>'דוח 132'!E1982</f>
        <v>0</v>
      </c>
      <c r="H1982" s="63">
        <f>'דוח 132'!D1982</f>
        <v>0</v>
      </c>
      <c r="I1982" s="63">
        <f>'דוח 132'!C1982</f>
        <v>0</v>
      </c>
      <c r="J1982" s="63">
        <f>'דוח 132'!B1982</f>
        <v>0</v>
      </c>
      <c r="K1982" s="63">
        <f>'דוח 132'!A1982</f>
        <v>0</v>
      </c>
    </row>
    <row r="1983" spans="1:11" x14ac:dyDescent="0.2">
      <c r="A1983" s="63">
        <f>'דוח 132'!K1983</f>
        <v>15745</v>
      </c>
      <c r="B1983" s="63">
        <f>'דוח 132'!J1983</f>
        <v>3342</v>
      </c>
      <c r="C1983" s="63" t="str">
        <f>'דוח 132'!I1983</f>
        <v>סה"כ קונצרני צמוד מט"ח</v>
      </c>
      <c r="D1983" s="63">
        <f>'דוח 132'!H1983</f>
        <v>0</v>
      </c>
      <c r="E1983" s="63">
        <f>'דוח 132'!G1983</f>
        <v>0</v>
      </c>
      <c r="F1983" s="63">
        <f>'דוח 132'!F1983</f>
        <v>0</v>
      </c>
      <c r="G1983" s="63">
        <f>'דוח 132'!E1983</f>
        <v>0</v>
      </c>
      <c r="H1983" s="63">
        <f>'דוח 132'!D1983</f>
        <v>0</v>
      </c>
      <c r="I1983" s="63">
        <f>'דוח 132'!C1983</f>
        <v>0</v>
      </c>
      <c r="J1983" s="63">
        <f>'דוח 132'!B1983</f>
        <v>0</v>
      </c>
      <c r="K1983" s="63">
        <f>'דוח 132'!A1983</f>
        <v>0</v>
      </c>
    </row>
    <row r="1984" spans="1:11" x14ac:dyDescent="0.2">
      <c r="A1984" s="63">
        <f>'דוח 132'!K1984</f>
        <v>15545</v>
      </c>
      <c r="B1984" s="63">
        <f>'דוח 132'!J1984</f>
        <v>3342</v>
      </c>
      <c r="C1984" s="63" t="str">
        <f>'דוח 132'!I1984</f>
        <v>הלוואה צמוד מט"ח</v>
      </c>
      <c r="D1984" s="63">
        <f>'דוח 132'!H1984</f>
        <v>0</v>
      </c>
      <c r="E1984" s="63">
        <f>'דוח 132'!G1984</f>
        <v>0</v>
      </c>
      <c r="F1984" s="63">
        <f>'דוח 132'!F1984</f>
        <v>0</v>
      </c>
      <c r="G1984" s="63">
        <f>'דוח 132'!E1984</f>
        <v>0</v>
      </c>
      <c r="H1984" s="63">
        <f>'דוח 132'!D1984</f>
        <v>0</v>
      </c>
      <c r="I1984" s="63">
        <f>'דוח 132'!C1984</f>
        <v>0</v>
      </c>
      <c r="J1984" s="63">
        <f>'דוח 132'!B1984</f>
        <v>0</v>
      </c>
      <c r="K1984" s="63">
        <f>'דוח 132'!A1984</f>
        <v>0</v>
      </c>
    </row>
    <row r="1985" spans="1:11" x14ac:dyDescent="0.2">
      <c r="A1985" s="63">
        <f>'דוח 132'!K1985</f>
        <v>13595</v>
      </c>
      <c r="B1985" s="63">
        <f>'דוח 132'!J1985</f>
        <v>3342</v>
      </c>
      <c r="C1985" s="63" t="str">
        <f>'דוח 132'!I1985</f>
        <v>סה"כ מניות והמירים</v>
      </c>
      <c r="D1985" s="63">
        <f>'דוח 132'!H1985</f>
        <v>0</v>
      </c>
      <c r="E1985" s="63">
        <f>'דוח 132'!G1985</f>
        <v>0</v>
      </c>
      <c r="F1985" s="63">
        <f>'דוח 132'!F1985</f>
        <v>0</v>
      </c>
      <c r="G1985" s="63">
        <f>'דוח 132'!E1985</f>
        <v>0</v>
      </c>
      <c r="H1985" s="63">
        <f>'דוח 132'!D1985</f>
        <v>0</v>
      </c>
      <c r="I1985" s="63">
        <f>'דוח 132'!C1985</f>
        <v>0</v>
      </c>
      <c r="J1985" s="63">
        <f>'דוח 132'!B1985</f>
        <v>0</v>
      </c>
      <c r="K1985" s="63">
        <f>'דוח 132'!A1985</f>
        <v>0</v>
      </c>
    </row>
    <row r="1986" spans="1:11" x14ac:dyDescent="0.2">
      <c r="A1986" s="63">
        <f>'דוח 132'!K1986</f>
        <v>15610</v>
      </c>
      <c r="B1986" s="63">
        <f>'דוח 132'!J1986</f>
        <v>3342</v>
      </c>
      <c r="C1986" s="63" t="str">
        <f>'דוח 132'!I1986</f>
        <v>נגזרים מתוך מניות והמירים</v>
      </c>
      <c r="D1986" s="63">
        <f>'דוח 132'!H1986</f>
        <v>0</v>
      </c>
      <c r="E1986" s="63">
        <f>'דוח 132'!G1986</f>
        <v>0</v>
      </c>
      <c r="F1986" s="63">
        <f>'דוח 132'!F1986</f>
        <v>0</v>
      </c>
      <c r="G1986" s="63">
        <f>'דוח 132'!E1986</f>
        <v>0</v>
      </c>
      <c r="H1986" s="63">
        <f>'דוח 132'!D1986</f>
        <v>0</v>
      </c>
      <c r="I1986" s="63">
        <f>'דוח 132'!C1986</f>
        <v>0</v>
      </c>
      <c r="J1986" s="63">
        <f>'דוח 132'!B1986</f>
        <v>0</v>
      </c>
      <c r="K1986" s="63">
        <f>'דוח 132'!A1986</f>
        <v>0</v>
      </c>
    </row>
    <row r="1987" spans="1:11" x14ac:dyDescent="0.2">
      <c r="A1987" s="63">
        <f>'דוח 132'!K1987</f>
        <v>15611</v>
      </c>
      <c r="B1987" s="63">
        <f>'דוח 132'!J1987</f>
        <v>3342</v>
      </c>
      <c r="C1987" s="63" t="str">
        <f>'דוח 132'!I1987</f>
        <v>מניות והמירים בארץ</v>
      </c>
      <c r="D1987" s="63">
        <f>'דוח 132'!H1987</f>
        <v>0</v>
      </c>
      <c r="E1987" s="63">
        <f>'דוח 132'!G1987</f>
        <v>0</v>
      </c>
      <c r="F1987" s="63">
        <f>'דוח 132'!F1987</f>
        <v>0</v>
      </c>
      <c r="G1987" s="63">
        <f>'דוח 132'!E1987</f>
        <v>0</v>
      </c>
      <c r="H1987" s="63">
        <f>'דוח 132'!D1987</f>
        <v>0</v>
      </c>
      <c r="I1987" s="63">
        <f>'דוח 132'!C1987</f>
        <v>0</v>
      </c>
      <c r="J1987" s="63">
        <f>'דוח 132'!B1987</f>
        <v>0</v>
      </c>
      <c r="K1987" s="63">
        <f>'דוח 132'!A1987</f>
        <v>0</v>
      </c>
    </row>
    <row r="1988" spans="1:11" x14ac:dyDescent="0.2">
      <c r="A1988" s="63">
        <f>'דוח 132'!K1988</f>
        <v>15608</v>
      </c>
      <c r="B1988" s="63">
        <f>'דוח 132'!J1988</f>
        <v>3342</v>
      </c>
      <c r="C1988" s="63" t="str">
        <f>'דוח 132'!I1988</f>
        <v>מניות חו"ל</v>
      </c>
      <c r="D1988" s="63">
        <f>'דוח 132'!H1988</f>
        <v>0</v>
      </c>
      <c r="E1988" s="63">
        <f>'דוח 132'!G1988</f>
        <v>0</v>
      </c>
      <c r="F1988" s="63">
        <f>'דוח 132'!F1988</f>
        <v>0</v>
      </c>
      <c r="G1988" s="63">
        <f>'דוח 132'!E1988</f>
        <v>0</v>
      </c>
      <c r="H1988" s="63">
        <f>'דוח 132'!D1988</f>
        <v>0</v>
      </c>
      <c r="I1988" s="63">
        <f>'דוח 132'!C1988</f>
        <v>0</v>
      </c>
      <c r="J1988" s="63">
        <f>'דוח 132'!B1988</f>
        <v>0</v>
      </c>
      <c r="K1988" s="63">
        <f>'דוח 132'!A1988</f>
        <v>0</v>
      </c>
    </row>
    <row r="1989" spans="1:11" x14ac:dyDescent="0.2">
      <c r="A1989" s="63">
        <f>'דוח 132'!K1989</f>
        <v>15584</v>
      </c>
      <c r="B1989" s="63">
        <f>'דוח 132'!J1989</f>
        <v>3342</v>
      </c>
      <c r="C1989" s="63" t="str">
        <f>'דוח 132'!I1989</f>
        <v>נכסים אלטרנטיביים</v>
      </c>
      <c r="D1989" s="63">
        <f>'דוח 132'!H1989</f>
        <v>0</v>
      </c>
      <c r="E1989" s="63">
        <f>'דוח 132'!G1989</f>
        <v>0</v>
      </c>
      <c r="F1989" s="63">
        <f>'דוח 132'!F1989</f>
        <v>0</v>
      </c>
      <c r="G1989" s="63">
        <f>'דוח 132'!E1989</f>
        <v>0</v>
      </c>
      <c r="H1989" s="63">
        <f>'דוח 132'!D1989</f>
        <v>6</v>
      </c>
      <c r="I1989" s="63">
        <f>'דוח 132'!C1989</f>
        <v>0</v>
      </c>
      <c r="J1989" s="63">
        <f>'דוח 132'!B1989</f>
        <v>0</v>
      </c>
      <c r="K1989" s="63">
        <f>'דוח 132'!A1989</f>
        <v>0</v>
      </c>
    </row>
    <row r="1990" spans="1:11" x14ac:dyDescent="0.2">
      <c r="A1990" s="63">
        <f>'דוח 132'!K1990</f>
        <v>17728</v>
      </c>
      <c r="B1990" s="63">
        <f>'דוח 132'!J1990</f>
        <v>3342</v>
      </c>
      <c r="C1990" s="63" t="str">
        <f>'דוח 132'!I1990</f>
        <v>נכסי נדל"ן</v>
      </c>
      <c r="D1990" s="63">
        <f>'דוח 132'!H1990</f>
        <v>0</v>
      </c>
      <c r="E1990" s="63">
        <f>'דוח 132'!G1990</f>
        <v>0</v>
      </c>
      <c r="F1990" s="63">
        <f>'דוח 132'!F1990</f>
        <v>0</v>
      </c>
      <c r="G1990" s="63">
        <f>'דוח 132'!E1990</f>
        <v>0</v>
      </c>
      <c r="H1990" s="63">
        <f>'דוח 132'!D1990</f>
        <v>0</v>
      </c>
      <c r="I1990" s="63">
        <f>'דוח 132'!C1990</f>
        <v>0</v>
      </c>
      <c r="J1990" s="63">
        <f>'דוח 132'!B1990</f>
        <v>0</v>
      </c>
      <c r="K1990" s="63">
        <f>'דוח 132'!A1990</f>
        <v>0</v>
      </c>
    </row>
    <row r="1991" spans="1:11" x14ac:dyDescent="0.2">
      <c r="A1991" s="63">
        <f>'דוח 132'!K1991</f>
        <v>15624</v>
      </c>
      <c r="B1991" s="63">
        <f>'דוח 132'!J1991</f>
        <v>3342</v>
      </c>
      <c r="C1991" s="63" t="str">
        <f>'דוח 132'!I1991</f>
        <v>נגזרים מתוך חשיפת מט"ח</v>
      </c>
      <c r="D1991" s="63">
        <f>'דוח 132'!H1991</f>
        <v>0</v>
      </c>
      <c r="E1991" s="63">
        <f>'דוח 132'!G1991</f>
        <v>0</v>
      </c>
      <c r="F1991" s="63">
        <f>'דוח 132'!F1991</f>
        <v>0</v>
      </c>
      <c r="G1991" s="63">
        <f>'דוח 132'!E1991</f>
        <v>0</v>
      </c>
      <c r="H1991" s="63">
        <f>'דוח 132'!D1991</f>
        <v>0</v>
      </c>
      <c r="I1991" s="63">
        <f>'דוח 132'!C1991</f>
        <v>0</v>
      </c>
      <c r="J1991" s="63">
        <f>'דוח 132'!B1991</f>
        <v>0</v>
      </c>
      <c r="K1991" s="63">
        <f>'דוח 132'!A1991</f>
        <v>0</v>
      </c>
    </row>
    <row r="1992" spans="1:11" x14ac:dyDescent="0.2">
      <c r="A1992" s="63">
        <f>'דוח 132'!K1992</f>
        <v>15644</v>
      </c>
      <c r="B1992" s="63">
        <f>'דוח 132'!J1992</f>
        <v>3342</v>
      </c>
      <c r="C1992" s="63" t="str">
        <f>'דוח 132'!I1992</f>
        <v>סה"כ נזילות</v>
      </c>
      <c r="D1992" s="63">
        <f>'דוח 132'!H1992</f>
        <v>0</v>
      </c>
      <c r="E1992" s="63">
        <f>'דוח 132'!G1992</f>
        <v>8.2158931252771996</v>
      </c>
      <c r="F1992" s="63">
        <f>'דוח 132'!F1992</f>
        <v>6.9949981359174593</v>
      </c>
      <c r="G1992" s="63">
        <f>'דוח 132'!E1992</f>
        <v>0</v>
      </c>
      <c r="H1992" s="63">
        <f>'דוח 132'!D1992</f>
        <v>7</v>
      </c>
      <c r="I1992" s="63">
        <f>'דוח 132'!C1992</f>
        <v>0</v>
      </c>
      <c r="J1992" s="63">
        <f>'דוח 132'!B1992</f>
        <v>0</v>
      </c>
      <c r="K1992" s="63">
        <f>'דוח 132'!A1992</f>
        <v>0</v>
      </c>
    </row>
    <row r="1993" spans="1:11" x14ac:dyDescent="0.2">
      <c r="A1993" s="63">
        <f>'דוח 132'!K1993</f>
        <v>15704</v>
      </c>
      <c r="B1993" s="63">
        <f>'דוח 132'!J1993</f>
        <v>3342</v>
      </c>
      <c r="C1993" s="63" t="str">
        <f>'דוח 132'!I1993</f>
        <v xml:space="preserve">סה"כ קונצרני והלוואות </v>
      </c>
      <c r="D1993" s="63">
        <f>'דוח 132'!H1993</f>
        <v>4.3707690276626501</v>
      </c>
      <c r="E1993" s="63">
        <f>'דוח 132'!G1993</f>
        <v>0.82461949235540599</v>
      </c>
      <c r="F1993" s="63">
        <f>'דוח 132'!F1993</f>
        <v>0.83718690295218912</v>
      </c>
      <c r="G1993" s="63">
        <f>'דוח 132'!E1993</f>
        <v>18</v>
      </c>
      <c r="H1993" s="63">
        <f>'דוח 132'!D1993</f>
        <v>25</v>
      </c>
      <c r="I1993" s="63">
        <f>'דוח 132'!C1993</f>
        <v>0</v>
      </c>
      <c r="J1993" s="63">
        <f>'דוח 132'!B1993</f>
        <v>0</v>
      </c>
      <c r="K1993" s="63">
        <f>'דוח 132'!A1993</f>
        <v>0</v>
      </c>
    </row>
    <row r="1994" spans="1:11" x14ac:dyDescent="0.2">
      <c r="A1994" s="63">
        <f>'דוח 132'!K1994</f>
        <v>15749</v>
      </c>
      <c r="B1994" s="63">
        <f>'דוח 132'!J1994</f>
        <v>3342</v>
      </c>
      <c r="C1994" s="63" t="str">
        <f>'דוח 132'!I1994</f>
        <v>סה"כ לא סחירים</v>
      </c>
      <c r="D1994" s="63">
        <f>'דוח 132'!H1994</f>
        <v>9.7383066620913894</v>
      </c>
      <c r="E1994" s="63">
        <f>'דוח 132'!G1994</f>
        <v>76.832637909235686</v>
      </c>
      <c r="F1994" s="63">
        <f>'דוח 132'!F1994</f>
        <v>77.86430118016149</v>
      </c>
      <c r="G1994" s="63">
        <f>'דוח 132'!E1994</f>
        <v>0</v>
      </c>
      <c r="H1994" s="63">
        <f>'דוח 132'!D1994</f>
        <v>0</v>
      </c>
      <c r="I1994" s="63">
        <f>'דוח 132'!C1994</f>
        <v>0</v>
      </c>
      <c r="J1994" s="63">
        <f>'דוח 132'!B1994</f>
        <v>0</v>
      </c>
      <c r="K1994" s="63">
        <f>'דוח 132'!A1994</f>
        <v>0</v>
      </c>
    </row>
    <row r="1995" spans="1:11" x14ac:dyDescent="0.2">
      <c r="A1995" s="63">
        <f>'דוח 132'!K1995</f>
        <v>11258</v>
      </c>
      <c r="B1995" s="63">
        <f>'דוח 132'!J1995</f>
        <v>3342</v>
      </c>
      <c r="C1995" s="63" t="str">
        <f>'דוח 132'!I1995</f>
        <v>כל נכסי הקופה</v>
      </c>
      <c r="D1995" s="63">
        <f>'דוח 132'!H1995</f>
        <v>9.2802309611578195</v>
      </c>
      <c r="E1995" s="63">
        <f>'דוח 132'!G1995</f>
        <v>100</v>
      </c>
      <c r="F1995" s="63">
        <f>'דוח 132'!F1995</f>
        <v>100</v>
      </c>
      <c r="G1995" s="63">
        <f>'דוח 132'!E1995</f>
        <v>0</v>
      </c>
      <c r="H1995" s="63">
        <f>'דוח 132'!D1995</f>
        <v>0</v>
      </c>
      <c r="I1995" s="63">
        <f>'דוח 132'!C1995</f>
        <v>0</v>
      </c>
      <c r="J1995" s="63">
        <f>'דוח 132'!B1995</f>
        <v>0</v>
      </c>
      <c r="K1995" s="63">
        <f>'דוח 132'!A1995</f>
        <v>0</v>
      </c>
    </row>
    <row r="1996" spans="1:11" x14ac:dyDescent="0.2">
      <c r="A1996" s="63">
        <f>'דוח 132'!K1996</f>
        <v>15705</v>
      </c>
      <c r="B1996" s="63">
        <f>'דוח 132'!J1996</f>
        <v>3342</v>
      </c>
      <c r="C1996" s="63" t="str">
        <f>'דוח 132'!I1996</f>
        <v>סה"כ ממשלתי</v>
      </c>
      <c r="D1996" s="63">
        <f>'דוח 132'!H1996</f>
        <v>10.029140279823501</v>
      </c>
      <c r="E1996" s="63">
        <f>'דוח 132'!G1996</f>
        <v>90.959487382367399</v>
      </c>
      <c r="F1996" s="63">
        <f>'דוח 132'!F1996</f>
        <v>92.167814961130404</v>
      </c>
      <c r="G1996" s="63">
        <f>'דוח 132'!E1996</f>
        <v>68</v>
      </c>
      <c r="H1996" s="63">
        <f>'דוח 132'!D1996</f>
        <v>78</v>
      </c>
      <c r="I1996" s="63">
        <f>'דוח 132'!C1996</f>
        <v>0</v>
      </c>
      <c r="J1996" s="63">
        <f>'דוח 132'!B1996</f>
        <v>0</v>
      </c>
      <c r="K1996" s="63">
        <f>'דוח 132'!A1996</f>
        <v>0</v>
      </c>
    </row>
    <row r="1997" spans="1:11" x14ac:dyDescent="0.2">
      <c r="A1997" s="63">
        <f>'דוח 132'!K1997</f>
        <v>16144</v>
      </c>
      <c r="B1997" s="63">
        <f>'דוח 132'!J1997</f>
        <v>3342</v>
      </c>
      <c r="C1997" s="63" t="str">
        <f>'דוח 132'!I1997</f>
        <v>סך חשיפת מט"ח</v>
      </c>
      <c r="D1997" s="63">
        <f>'דוח 132'!H1997</f>
        <v>0</v>
      </c>
      <c r="E1997" s="63">
        <f>'דוח 132'!G1997</f>
        <v>0</v>
      </c>
      <c r="F1997" s="63">
        <f>'דוח 132'!F1997</f>
        <v>0</v>
      </c>
      <c r="G1997" s="63">
        <f>'דוח 132'!E1997</f>
        <v>0</v>
      </c>
      <c r="H1997" s="63">
        <f>'דוח 132'!D1997</f>
        <v>0</v>
      </c>
      <c r="I1997" s="63">
        <f>'דוח 132'!C1997</f>
        <v>0</v>
      </c>
      <c r="J1997" s="63">
        <f>'דוח 132'!B1997</f>
        <v>0</v>
      </c>
      <c r="K1997" s="63">
        <f>'דוח 132'!A1997</f>
        <v>0</v>
      </c>
    </row>
    <row r="1998" spans="1:11" x14ac:dyDescent="0.2">
      <c r="A1998" s="63">
        <f>'דוח 132'!K1998</f>
        <v>12755</v>
      </c>
      <c r="B1998" s="63">
        <f>'דוח 132'!J1998</f>
        <v>3342</v>
      </c>
      <c r="C1998" s="63" t="str">
        <f>'דוח 132'!I1998</f>
        <v xml:space="preserve">נזילות מט"ח </v>
      </c>
      <c r="D1998" s="63">
        <f>'דוח 132'!H1998</f>
        <v>0</v>
      </c>
      <c r="E1998" s="63">
        <f>'דוח 132'!G1998</f>
        <v>0</v>
      </c>
      <c r="F1998" s="63">
        <f>'דוח 132'!F1998</f>
        <v>0</v>
      </c>
      <c r="G1998" s="63">
        <f>'דוח 132'!E1998</f>
        <v>0</v>
      </c>
      <c r="H1998" s="63">
        <f>'דוח 132'!D1998</f>
        <v>0</v>
      </c>
      <c r="I1998" s="63">
        <f>'דוח 132'!C1998</f>
        <v>0</v>
      </c>
      <c r="J1998" s="63">
        <f>'דוח 132'!B1998</f>
        <v>0</v>
      </c>
      <c r="K1998" s="63">
        <f>'דוח 132'!A1998</f>
        <v>0</v>
      </c>
    </row>
    <row r="1999" spans="1:11" x14ac:dyDescent="0.2">
      <c r="A1999" s="63">
        <f>'דוח 132'!K1999</f>
        <v>12359</v>
      </c>
      <c r="B1999" s="63">
        <f>'דוח 132'!J1999</f>
        <v>3342</v>
      </c>
      <c r="C1999" s="63" t="str">
        <f>'דוח 132'!I1999</f>
        <v xml:space="preserve">קונצרני לא סחיר צמוד מדד </v>
      </c>
      <c r="D1999" s="63">
        <f>'דוח 132'!H1999</f>
        <v>0</v>
      </c>
      <c r="E1999" s="63">
        <f>'דוח 132'!G1999</f>
        <v>0</v>
      </c>
      <c r="F1999" s="63">
        <f>'דוח 132'!F1999</f>
        <v>0</v>
      </c>
      <c r="G1999" s="63">
        <f>'דוח 132'!E1999</f>
        <v>0</v>
      </c>
      <c r="H1999" s="63">
        <f>'דוח 132'!D1999</f>
        <v>0</v>
      </c>
      <c r="I1999" s="63">
        <f>'דוח 132'!C1999</f>
        <v>0</v>
      </c>
      <c r="J1999" s="63">
        <f>'דוח 132'!B1999</f>
        <v>0</v>
      </c>
      <c r="K1999" s="63">
        <f>'דוח 132'!A1999</f>
        <v>0</v>
      </c>
    </row>
    <row r="2000" spans="1:11" x14ac:dyDescent="0.2">
      <c r="A2000" s="63">
        <f>'דוח 132'!K2000</f>
        <v>0</v>
      </c>
      <c r="B2000" s="63">
        <f>'דוח 132'!J2000</f>
        <v>0</v>
      </c>
      <c r="C2000" s="63">
        <f>'דוח 132'!I2000</f>
        <v>0</v>
      </c>
      <c r="D2000" s="63">
        <f>'דוח 132'!H2000</f>
        <v>0</v>
      </c>
      <c r="E2000" s="63">
        <f>'דוח 132'!G2000</f>
        <v>0</v>
      </c>
      <c r="F2000" s="63">
        <f>'דוח 132'!F2000</f>
        <v>0</v>
      </c>
      <c r="G2000" s="63">
        <f>'דוח 132'!E2000</f>
        <v>0</v>
      </c>
      <c r="H2000" s="63">
        <f>'דוח 132'!D2000</f>
        <v>0</v>
      </c>
      <c r="I2000" s="63">
        <f>'דוח 132'!C2000</f>
        <v>0</v>
      </c>
      <c r="J2000" s="63">
        <f>'דוח 132'!B2000</f>
        <v>0</v>
      </c>
      <c r="K2000" s="63">
        <f>'דוח 132'!A2000</f>
        <v>0</v>
      </c>
    </row>
    <row r="2001" spans="1:11" x14ac:dyDescent="0.2">
      <c r="A2001" s="63" t="str">
        <f>'דוח 132'!K2001</f>
        <v>קוד קבוצה</v>
      </c>
      <c r="B2001" s="63" t="str">
        <f>'דוח 132'!J2001</f>
        <v>קוד קופה</v>
      </c>
      <c r="C2001" s="63">
        <f>'דוח 132'!I2001</f>
        <v>0</v>
      </c>
      <c r="D2001" s="63" t="str">
        <f>'דוח 132'!H2001</f>
        <v>334475  הוריזן</v>
      </c>
      <c r="E2001" s="63">
        <f>'דוח 132'!G2001</f>
        <v>0</v>
      </c>
      <c r="F2001" s="63">
        <f>'דוח 132'!F2001</f>
        <v>0</v>
      </c>
      <c r="G2001" s="63">
        <f>'דוח 132'!E2001</f>
        <v>0</v>
      </c>
      <c r="H2001" s="63">
        <f>'דוח 132'!D2001</f>
        <v>0</v>
      </c>
      <c r="I2001" s="63">
        <f>'דוח 132'!C2001</f>
        <v>0</v>
      </c>
      <c r="J2001" s="63">
        <f>'דוח 132'!B2001</f>
        <v>0</v>
      </c>
      <c r="K2001" s="63">
        <f>'דוח 132'!A2001</f>
        <v>0</v>
      </c>
    </row>
    <row r="2002" spans="1:11" x14ac:dyDescent="0.2">
      <c r="A2002" s="63">
        <f>'דוח 132'!K2002</f>
        <v>0</v>
      </c>
      <c r="B2002" s="63">
        <f>'דוח 132'!J2002</f>
        <v>0</v>
      </c>
      <c r="C2002" s="63">
        <f>'דוח 132'!I2002</f>
        <v>0</v>
      </c>
      <c r="D2002" s="63">
        <f>'דוח 132'!H2002</f>
        <v>0</v>
      </c>
      <c r="E2002" s="63">
        <f>'דוח 132'!G2002</f>
        <v>0</v>
      </c>
      <c r="F2002" s="63" t="str">
        <f>'דוח 132'!F2002</f>
        <v xml:space="preserve">שווי קופה באשח  </v>
      </c>
      <c r="G2002" s="63">
        <f>'דוח 132'!E2002</f>
        <v>0</v>
      </c>
      <c r="H2002" s="63">
        <f>'דוח 132'!D2002</f>
        <v>0</v>
      </c>
      <c r="I2002" s="63">
        <f>'דוח 132'!C2002</f>
        <v>0</v>
      </c>
      <c r="J2002" s="63">
        <f>'דוח 132'!B2002</f>
        <v>0</v>
      </c>
      <c r="K2002" s="63">
        <f>'דוח 132'!A2002</f>
        <v>0</v>
      </c>
    </row>
    <row r="2003" spans="1:11" x14ac:dyDescent="0.2">
      <c r="A2003" s="63">
        <f>'דוח 132'!K2003</f>
        <v>0</v>
      </c>
      <c r="B2003" s="63">
        <f>'דוח 132'!J2003</f>
        <v>0</v>
      </c>
      <c r="C2003" s="63" t="str">
        <f>'דוח 132'!I2003</f>
        <v>תאור קבוצה</v>
      </c>
      <c r="D2003" s="63" t="str">
        <f>'דוח 132'!H2003</f>
        <v>מח"מ</v>
      </c>
      <c r="E2003" s="63" t="str">
        <f>'דוח 132'!G2003</f>
        <v>חשיפה</v>
      </c>
      <c r="F2003" s="63" t="str">
        <f>'דוח 132'!F2003</f>
        <v>חשיפה</v>
      </c>
      <c r="G2003" s="63">
        <f>'דוח 132'!E2003</f>
        <v>0</v>
      </c>
      <c r="H2003" s="63" t="str">
        <f>'דוח 132'!D2003</f>
        <v>חשיפה</v>
      </c>
      <c r="I2003" s="63">
        <f>'דוח 132'!C2003</f>
        <v>0</v>
      </c>
      <c r="J2003" s="63" t="str">
        <f>'דוח 132'!B2003</f>
        <v>מח"מ</v>
      </c>
      <c r="K2003" s="63">
        <f>'דוח 132'!A2003</f>
        <v>0</v>
      </c>
    </row>
    <row r="2004" spans="1:11" x14ac:dyDescent="0.2">
      <c r="A2004" s="63">
        <f>'דוח 132'!K2004</f>
        <v>0</v>
      </c>
      <c r="B2004" s="63">
        <f>'דוח 132'!J2004</f>
        <v>0</v>
      </c>
      <c r="C2004" s="63">
        <f>'דוח 132'!I2004</f>
        <v>0</v>
      </c>
      <c r="D2004" s="63">
        <f>'דוח 132'!H2004</f>
        <v>0</v>
      </c>
      <c r="E2004" s="63" t="str">
        <f>'דוח 132'!G2004</f>
        <v>31/12/18</v>
      </c>
      <c r="F2004" s="63" t="str">
        <f>'דוח 132'!F2004</f>
        <v>31/12/18</v>
      </c>
      <c r="G2004" s="63" t="str">
        <f>'דוח 132'!E2004</f>
        <v>מינ'</v>
      </c>
      <c r="H2004" s="63" t="str">
        <f>'דוח 132'!D2004</f>
        <v>מקס'</v>
      </c>
      <c r="I2004" s="63" t="str">
        <f>'דוח 132'!C2004</f>
        <v>מינ'</v>
      </c>
      <c r="J2004" s="63" t="str">
        <f>'דוח 132'!B2004</f>
        <v>מקס'</v>
      </c>
      <c r="K2004" s="63">
        <f>'דוח 132'!A2004</f>
        <v>0</v>
      </c>
    </row>
    <row r="2005" spans="1:11" x14ac:dyDescent="0.2">
      <c r="A2005" s="63">
        <f>'דוח 132'!K2005</f>
        <v>13591</v>
      </c>
      <c r="B2005" s="63">
        <f>'דוח 132'!J2005</f>
        <v>334475</v>
      </c>
      <c r="C2005" s="63" t="str">
        <f>'דוח 132'!I2005</f>
        <v xml:space="preserve">צמוד מדד (כולל מיועדות) </v>
      </c>
      <c r="D2005" s="63">
        <f>'דוח 132'!H2005</f>
        <v>0</v>
      </c>
      <c r="E2005" s="63">
        <f>'דוח 132'!G2005</f>
        <v>0</v>
      </c>
      <c r="F2005" s="63">
        <f>'דוח 132'!F2005</f>
        <v>0</v>
      </c>
      <c r="G2005" s="63">
        <f>'דוח 132'!E2005</f>
        <v>30</v>
      </c>
      <c r="H2005" s="63">
        <f>'דוח 132'!D2005</f>
        <v>45</v>
      </c>
      <c r="I2005" s="63">
        <f>'דוח 132'!C2005</f>
        <v>3.5</v>
      </c>
      <c r="J2005" s="63">
        <f>'דוח 132'!B2005</f>
        <v>5.5</v>
      </c>
      <c r="K2005" s="63">
        <f>'דוח 132'!A2005</f>
        <v>0</v>
      </c>
    </row>
    <row r="2006" spans="1:11" x14ac:dyDescent="0.2">
      <c r="A2006" s="63">
        <f>'דוח 132'!K2006</f>
        <v>17726</v>
      </c>
      <c r="B2006" s="63">
        <f>'דוח 132'!J2006</f>
        <v>334475</v>
      </c>
      <c r="C2006" s="63" t="str">
        <f>'דוח 132'!I2006</f>
        <v>לא צמוד כולל נזילות</v>
      </c>
      <c r="D2006" s="63">
        <f>'דוח 132'!H2006</f>
        <v>0</v>
      </c>
      <c r="E2006" s="63">
        <f>'דוח 132'!G2006</f>
        <v>0</v>
      </c>
      <c r="F2006" s="63">
        <f>'דוח 132'!F2006</f>
        <v>0</v>
      </c>
      <c r="G2006" s="63">
        <f>'דוח 132'!E2006</f>
        <v>30</v>
      </c>
      <c r="H2006" s="63">
        <f>'דוח 132'!D2006</f>
        <v>45</v>
      </c>
      <c r="I2006" s="63">
        <f>'דוח 132'!C2006</f>
        <v>1.5</v>
      </c>
      <c r="J2006" s="63">
        <f>'דוח 132'!B2006</f>
        <v>3.5</v>
      </c>
      <c r="K2006" s="63">
        <f>'דוח 132'!A2006</f>
        <v>0</v>
      </c>
    </row>
    <row r="2007" spans="1:11" x14ac:dyDescent="0.2">
      <c r="A2007" s="63">
        <f>'דוח 132'!K2007</f>
        <v>13595</v>
      </c>
      <c r="B2007" s="63">
        <f>'דוח 132'!J2007</f>
        <v>334475</v>
      </c>
      <c r="C2007" s="63" t="str">
        <f>'דוח 132'!I2007</f>
        <v>סה"כ מניות והמירים</v>
      </c>
      <c r="D2007" s="63">
        <f>'דוח 132'!H2007</f>
        <v>0</v>
      </c>
      <c r="E2007" s="63">
        <f>'דוח 132'!G2007</f>
        <v>0</v>
      </c>
      <c r="F2007" s="63">
        <f>'דוח 132'!F2007</f>
        <v>0</v>
      </c>
      <c r="G2007" s="63">
        <f>'דוח 132'!E2007</f>
        <v>0</v>
      </c>
      <c r="H2007" s="63">
        <f>'דוח 132'!D2007</f>
        <v>0</v>
      </c>
      <c r="I2007" s="63">
        <f>'דוח 132'!C2007</f>
        <v>0</v>
      </c>
      <c r="J2007" s="63">
        <f>'דוח 132'!B2007</f>
        <v>0</v>
      </c>
      <c r="K2007" s="63">
        <f>'דוח 132'!A2007</f>
        <v>0</v>
      </c>
    </row>
    <row r="2008" spans="1:11" x14ac:dyDescent="0.2">
      <c r="A2008" s="63">
        <f>'דוח 132'!K2008</f>
        <v>15704</v>
      </c>
      <c r="B2008" s="63">
        <f>'דוח 132'!J2008</f>
        <v>334475</v>
      </c>
      <c r="C2008" s="63" t="str">
        <f>'דוח 132'!I2008</f>
        <v xml:space="preserve">סה"כ קונצרני והלוואות </v>
      </c>
      <c r="D2008" s="63">
        <f>'דוח 132'!H2008</f>
        <v>0</v>
      </c>
      <c r="E2008" s="63">
        <f>'דוח 132'!G2008</f>
        <v>0</v>
      </c>
      <c r="F2008" s="63">
        <f>'דוח 132'!F2008</f>
        <v>0</v>
      </c>
      <c r="G2008" s="63">
        <f>'דוח 132'!E2008</f>
        <v>0</v>
      </c>
      <c r="H2008" s="63">
        <f>'דוח 132'!D2008</f>
        <v>38</v>
      </c>
      <c r="I2008" s="63">
        <f>'דוח 132'!C2008</f>
        <v>0</v>
      </c>
      <c r="J2008" s="63">
        <f>'דוח 132'!B2008</f>
        <v>0</v>
      </c>
      <c r="K2008" s="63">
        <f>'דוח 132'!A2008</f>
        <v>0</v>
      </c>
    </row>
    <row r="2009" spans="1:11" x14ac:dyDescent="0.2">
      <c r="A2009" s="63">
        <f>'דוח 132'!K2009</f>
        <v>15705</v>
      </c>
      <c r="B2009" s="63">
        <f>'דוח 132'!J2009</f>
        <v>334475</v>
      </c>
      <c r="C2009" s="63" t="str">
        <f>'דוח 132'!I2009</f>
        <v>סה"כ ממשלתי</v>
      </c>
      <c r="D2009" s="63">
        <f>'דוח 132'!H2009</f>
        <v>0</v>
      </c>
      <c r="E2009" s="63">
        <f>'דוח 132'!G2009</f>
        <v>0</v>
      </c>
      <c r="F2009" s="63">
        <f>'דוח 132'!F2009</f>
        <v>0</v>
      </c>
      <c r="G2009" s="63">
        <f>'דוח 132'!E2009</f>
        <v>0</v>
      </c>
      <c r="H2009" s="63">
        <f>'דוח 132'!D2009</f>
        <v>45</v>
      </c>
      <c r="I2009" s="63">
        <f>'דוח 132'!C2009</f>
        <v>0</v>
      </c>
      <c r="J2009" s="63">
        <f>'דוח 132'!B2009</f>
        <v>0</v>
      </c>
      <c r="K2009" s="63">
        <f>'דוח 132'!A2009</f>
        <v>0</v>
      </c>
    </row>
    <row r="2010" spans="1:11" x14ac:dyDescent="0.2">
      <c r="A2010" s="63">
        <f>'דוח 132'!K2010</f>
        <v>0</v>
      </c>
      <c r="B2010" s="63">
        <f>'דוח 132'!J2010</f>
        <v>0</v>
      </c>
      <c r="C2010" s="63">
        <f>'דוח 132'!I2010</f>
        <v>0</v>
      </c>
      <c r="D2010" s="63">
        <f>'דוח 132'!H2010</f>
        <v>0</v>
      </c>
      <c r="E2010" s="63">
        <f>'דוח 132'!G2010</f>
        <v>0</v>
      </c>
      <c r="F2010" s="63">
        <f>'דוח 132'!F2010</f>
        <v>0</v>
      </c>
      <c r="G2010" s="63">
        <f>'דוח 132'!E2010</f>
        <v>0</v>
      </c>
      <c r="H2010" s="63">
        <f>'דוח 132'!D2010</f>
        <v>0</v>
      </c>
      <c r="I2010" s="63">
        <f>'דוח 132'!C2010</f>
        <v>0</v>
      </c>
      <c r="J2010" s="63">
        <f>'דוח 132'!B2010</f>
        <v>0</v>
      </c>
      <c r="K2010" s="63">
        <f>'דוח 132'!A2010</f>
        <v>0</v>
      </c>
    </row>
    <row r="2011" spans="1:11" x14ac:dyDescent="0.2">
      <c r="A2011" s="63" t="str">
        <f>'דוח 132'!K2011</f>
        <v>קוד קבוצה</v>
      </c>
      <c r="B2011" s="63" t="str">
        <f>'דוח 132'!J2011</f>
        <v>קוד קופה</v>
      </c>
      <c r="C2011" s="63">
        <f>'דוח 132'!I2011</f>
        <v>0</v>
      </c>
      <c r="D2011" s="63">
        <f>'דוח 132'!H2011</f>
        <v>0</v>
      </c>
      <c r="E2011" s="63">
        <f>'דוח 132'!G2011</f>
        <v>0</v>
      </c>
      <c r="F2011" s="63">
        <f>'דוח 132'!F2011</f>
        <v>0</v>
      </c>
      <c r="G2011" s="63">
        <f>'דוח 132'!E2011</f>
        <v>0</v>
      </c>
      <c r="H2011" s="63">
        <f>'דוח 132'!D2011</f>
        <v>0</v>
      </c>
      <c r="I2011" s="63">
        <f>'דוח 132'!C2011</f>
        <v>0</v>
      </c>
      <c r="J2011" s="63">
        <f>'דוח 132'!B2011</f>
        <v>0</v>
      </c>
      <c r="K2011" s="63">
        <f>'דוח 132'!A2011</f>
        <v>0</v>
      </c>
    </row>
    <row r="2012" spans="1:11" x14ac:dyDescent="0.2">
      <c r="A2012" s="63">
        <f>'דוח 132'!K2012</f>
        <v>0</v>
      </c>
      <c r="B2012" s="63">
        <f>'דוח 132'!J2012</f>
        <v>0</v>
      </c>
      <c r="C2012" s="63">
        <f>'דוח 132'!I2012</f>
        <v>0</v>
      </c>
      <c r="D2012" s="63">
        <f>'דוח 132'!H2012</f>
        <v>0</v>
      </c>
      <c r="E2012" s="63">
        <f>'דוח 132'!G2012</f>
        <v>0</v>
      </c>
      <c r="F2012" s="63" t="str">
        <f>'דוח 132'!F2012</f>
        <v xml:space="preserve">שווי קופה באשח  </v>
      </c>
      <c r="G2012" s="63">
        <f>'דוח 132'!E2012</f>
        <v>0</v>
      </c>
      <c r="H2012" s="63">
        <f>'דוח 132'!D2012</f>
        <v>0</v>
      </c>
      <c r="I2012" s="63">
        <f>'דוח 132'!C2012</f>
        <v>0</v>
      </c>
      <c r="J2012" s="63">
        <f>'דוח 132'!B2012</f>
        <v>0</v>
      </c>
      <c r="K2012" s="63">
        <f>'דוח 132'!A2012</f>
        <v>0</v>
      </c>
    </row>
    <row r="2013" spans="1:11" x14ac:dyDescent="0.2">
      <c r="A2013" s="63">
        <f>'דוח 132'!K2013</f>
        <v>0</v>
      </c>
      <c r="B2013" s="63">
        <f>'דוח 132'!J2013</f>
        <v>0</v>
      </c>
      <c r="C2013" s="63" t="str">
        <f>'דוח 132'!I2013</f>
        <v>תאור קבוצה</v>
      </c>
      <c r="D2013" s="63" t="str">
        <f>'דוח 132'!H2013</f>
        <v>מח"מ</v>
      </c>
      <c r="E2013" s="63" t="str">
        <f>'דוח 132'!G2013</f>
        <v>חשיפה</v>
      </c>
      <c r="F2013" s="63" t="str">
        <f>'דוח 132'!F2013</f>
        <v>חשיפה</v>
      </c>
      <c r="G2013" s="63">
        <f>'דוח 132'!E2013</f>
        <v>0</v>
      </c>
      <c r="H2013" s="63" t="str">
        <f>'דוח 132'!D2013</f>
        <v>חשיפה</v>
      </c>
      <c r="I2013" s="63">
        <f>'דוח 132'!C2013</f>
        <v>0</v>
      </c>
      <c r="J2013" s="63" t="str">
        <f>'דוח 132'!B2013</f>
        <v>מח"מ</v>
      </c>
      <c r="K2013" s="63">
        <f>'דוח 132'!A2013</f>
        <v>0</v>
      </c>
    </row>
    <row r="2014" spans="1:11" x14ac:dyDescent="0.2">
      <c r="A2014" s="63">
        <f>'דוח 132'!K2014</f>
        <v>0</v>
      </c>
      <c r="B2014" s="63">
        <f>'דוח 132'!J2014</f>
        <v>0</v>
      </c>
      <c r="C2014" s="63">
        <f>'דוח 132'!I2014</f>
        <v>0</v>
      </c>
      <c r="D2014" s="63">
        <f>'דוח 132'!H2014</f>
        <v>0</v>
      </c>
      <c r="E2014" s="63">
        <f>'דוח 132'!G2014</f>
        <v>0</v>
      </c>
      <c r="F2014" s="63">
        <f>'דוח 132'!F2014</f>
        <v>0</v>
      </c>
      <c r="G2014" s="63" t="str">
        <f>'דוח 132'!E2014</f>
        <v>מינ'</v>
      </c>
      <c r="H2014" s="63" t="str">
        <f>'דוח 132'!D2014</f>
        <v>מקס'</v>
      </c>
      <c r="I2014" s="63" t="str">
        <f>'דוח 132'!C2014</f>
        <v>מינ'</v>
      </c>
      <c r="J2014" s="63" t="str">
        <f>'דוח 132'!B2014</f>
        <v>מקס'</v>
      </c>
      <c r="K2014" s="63">
        <f>'דוח 132'!A2014</f>
        <v>0</v>
      </c>
    </row>
    <row r="2015" spans="1:11" x14ac:dyDescent="0.2">
      <c r="A2015" s="63">
        <f>'דוח 132'!K2015</f>
        <v>0</v>
      </c>
      <c r="B2015" s="63">
        <f>'דוח 132'!J2015</f>
        <v>0</v>
      </c>
      <c r="C2015" s="63">
        <f>'דוח 132'!I2015</f>
        <v>0</v>
      </c>
      <c r="D2015" s="63">
        <f>'דוח 132'!H2015</f>
        <v>0</v>
      </c>
      <c r="E2015" s="63">
        <f>'דוח 132'!G2015</f>
        <v>0</v>
      </c>
      <c r="F2015" s="63">
        <f>'דוח 132'!F2015</f>
        <v>0</v>
      </c>
      <c r="G2015" s="63">
        <f>'דוח 132'!E2015</f>
        <v>0</v>
      </c>
      <c r="H2015" s="63">
        <f>'דוח 132'!D2015</f>
        <v>0</v>
      </c>
      <c r="I2015" s="63">
        <f>'דוח 132'!C2015</f>
        <v>0</v>
      </c>
      <c r="J2015" s="63">
        <f>'דוח 132'!B2015</f>
        <v>0</v>
      </c>
      <c r="K2015" s="63">
        <f>'דוח 132'!A2015</f>
        <v>0</v>
      </c>
    </row>
    <row r="2016" spans="1:11" x14ac:dyDescent="0.2">
      <c r="A2016" s="63">
        <f>'דוח 132'!K2016</f>
        <v>0</v>
      </c>
      <c r="B2016" s="63">
        <f>'דוח 132'!J2016</f>
        <v>0</v>
      </c>
      <c r="C2016" s="63">
        <f>'דוח 132'!I2016</f>
        <v>0</v>
      </c>
      <c r="D2016" s="63">
        <f>'דוח 132'!H2016</f>
        <v>0</v>
      </c>
      <c r="E2016" s="63">
        <f>'דוח 132'!G2016</f>
        <v>0</v>
      </c>
      <c r="F2016" s="63">
        <f>'דוח 132'!F2016</f>
        <v>0</v>
      </c>
      <c r="G2016" s="63">
        <f>'דוח 132'!E2016</f>
        <v>0</v>
      </c>
      <c r="H2016" s="63">
        <f>'דוח 132'!D2016</f>
        <v>0</v>
      </c>
      <c r="I2016" s="63">
        <f>'דוח 132'!C2016</f>
        <v>0</v>
      </c>
      <c r="J2016" s="63">
        <f>'דוח 132'!B2016</f>
        <v>0</v>
      </c>
      <c r="K2016" s="63">
        <f>'דוח 132'!A2016</f>
        <v>0</v>
      </c>
    </row>
    <row r="2017" spans="1:11" x14ac:dyDescent="0.2">
      <c r="A2017" s="63" t="str">
        <f>'דוח 132'!K2017</f>
        <v>קוד קבוצה</v>
      </c>
      <c r="B2017" s="63" t="str">
        <f>'דוח 132'!J2017</f>
        <v>קוד קופה</v>
      </c>
      <c r="C2017" s="63">
        <f>'דוח 132'!I2017</f>
        <v>0</v>
      </c>
      <c r="D2017" s="63" t="str">
        <f>'דוח 132'!H2017</f>
        <v>334491  ירון חנני</v>
      </c>
      <c r="E2017" s="63">
        <f>'דוח 132'!G2017</f>
        <v>0</v>
      </c>
      <c r="F2017" s="63">
        <f>'דוח 132'!F2017</f>
        <v>0</v>
      </c>
      <c r="G2017" s="63">
        <f>'דוח 132'!E2017</f>
        <v>0</v>
      </c>
      <c r="H2017" s="63">
        <f>'דוח 132'!D2017</f>
        <v>0</v>
      </c>
      <c r="I2017" s="63">
        <f>'דוח 132'!C2017</f>
        <v>0</v>
      </c>
      <c r="J2017" s="63">
        <f>'דוח 132'!B2017</f>
        <v>0</v>
      </c>
      <c r="K2017" s="63">
        <f>'דוח 132'!A2017</f>
        <v>0</v>
      </c>
    </row>
    <row r="2018" spans="1:11" x14ac:dyDescent="0.2">
      <c r="A2018" s="63">
        <f>'דוח 132'!K2018</f>
        <v>0</v>
      </c>
      <c r="B2018" s="63">
        <f>'דוח 132'!J2018</f>
        <v>0</v>
      </c>
      <c r="C2018" s="63">
        <f>'דוח 132'!I2018</f>
        <v>0</v>
      </c>
      <c r="D2018" s="63">
        <f>'דוח 132'!H2018</f>
        <v>0</v>
      </c>
      <c r="E2018" s="63">
        <f>'דוח 132'!G2018</f>
        <v>0</v>
      </c>
      <c r="F2018" s="63" t="str">
        <f>'דוח 132'!F2018</f>
        <v xml:space="preserve">שווי קופה באשח  </v>
      </c>
      <c r="G2018" s="63">
        <f>'דוח 132'!E2018</f>
        <v>0</v>
      </c>
      <c r="H2018" s="63">
        <f>'דוח 132'!D2018</f>
        <v>0</v>
      </c>
      <c r="I2018" s="63">
        <f>'דוח 132'!C2018</f>
        <v>0</v>
      </c>
      <c r="J2018" s="63">
        <f>'דוח 132'!B2018</f>
        <v>0</v>
      </c>
      <c r="K2018" s="63">
        <f>'דוח 132'!A2018</f>
        <v>0</v>
      </c>
    </row>
    <row r="2019" spans="1:11" x14ac:dyDescent="0.2">
      <c r="A2019" s="63">
        <f>'דוח 132'!K2019</f>
        <v>0</v>
      </c>
      <c r="B2019" s="63">
        <f>'דוח 132'!J2019</f>
        <v>0</v>
      </c>
      <c r="C2019" s="63" t="str">
        <f>'דוח 132'!I2019</f>
        <v>תאור קבוצה</v>
      </c>
      <c r="D2019" s="63" t="str">
        <f>'דוח 132'!H2019</f>
        <v>מח"מ</v>
      </c>
      <c r="E2019" s="63" t="str">
        <f>'דוח 132'!G2019</f>
        <v>חשיפה</v>
      </c>
      <c r="F2019" s="63" t="str">
        <f>'דוח 132'!F2019</f>
        <v>חשיפה</v>
      </c>
      <c r="G2019" s="63">
        <f>'דוח 132'!E2019</f>
        <v>0</v>
      </c>
      <c r="H2019" s="63" t="str">
        <f>'דוח 132'!D2019</f>
        <v>חשיפה</v>
      </c>
      <c r="I2019" s="63">
        <f>'דוח 132'!C2019</f>
        <v>0</v>
      </c>
      <c r="J2019" s="63" t="str">
        <f>'דוח 132'!B2019</f>
        <v>מח"מ</v>
      </c>
      <c r="K2019" s="63">
        <f>'דוח 132'!A2019</f>
        <v>0</v>
      </c>
    </row>
    <row r="2020" spans="1:11" x14ac:dyDescent="0.2">
      <c r="A2020" s="63">
        <f>'דוח 132'!K2020</f>
        <v>0</v>
      </c>
      <c r="B2020" s="63">
        <f>'דוח 132'!J2020</f>
        <v>0</v>
      </c>
      <c r="C2020" s="63">
        <f>'דוח 132'!I2020</f>
        <v>0</v>
      </c>
      <c r="D2020" s="63">
        <f>'דוח 132'!H2020</f>
        <v>0</v>
      </c>
      <c r="E2020" s="63" t="str">
        <f>'דוח 132'!G2020</f>
        <v>31/12/18</v>
      </c>
      <c r="F2020" s="63" t="str">
        <f>'דוח 132'!F2020</f>
        <v>31/12/18</v>
      </c>
      <c r="G2020" s="63" t="str">
        <f>'דוח 132'!E2020</f>
        <v>מינ'</v>
      </c>
      <c r="H2020" s="63" t="str">
        <f>'דוח 132'!D2020</f>
        <v>מקס'</v>
      </c>
      <c r="I2020" s="63" t="str">
        <f>'דוח 132'!C2020</f>
        <v>מינ'</v>
      </c>
      <c r="J2020" s="63" t="str">
        <f>'דוח 132'!B2020</f>
        <v>מקס'</v>
      </c>
      <c r="K2020" s="63">
        <f>'דוח 132'!A2020</f>
        <v>0</v>
      </c>
    </row>
    <row r="2021" spans="1:11" x14ac:dyDescent="0.2">
      <c r="A2021" s="63">
        <f>'דוח 132'!K2021</f>
        <v>13595</v>
      </c>
      <c r="B2021" s="63">
        <f>'דוח 132'!J2021</f>
        <v>334491</v>
      </c>
      <c r="C2021" s="63" t="str">
        <f>'דוח 132'!I2021</f>
        <v>סה"כ מניות והמירים</v>
      </c>
      <c r="D2021" s="63">
        <f>'דוח 132'!H2021</f>
        <v>0</v>
      </c>
      <c r="E2021" s="63">
        <f>'דוח 132'!G2021</f>
        <v>0</v>
      </c>
      <c r="F2021" s="63">
        <f>'דוח 132'!F2021</f>
        <v>0</v>
      </c>
      <c r="G2021" s="63">
        <f>'דוח 132'!E2021</f>
        <v>0</v>
      </c>
      <c r="H2021" s="63">
        <f>'דוח 132'!D2021</f>
        <v>0</v>
      </c>
      <c r="I2021" s="63">
        <f>'דוח 132'!C2021</f>
        <v>0</v>
      </c>
      <c r="J2021" s="63">
        <f>'דוח 132'!B2021</f>
        <v>0</v>
      </c>
      <c r="K2021" s="63">
        <f>'דוח 132'!A2021</f>
        <v>0</v>
      </c>
    </row>
    <row r="2022" spans="1:11" x14ac:dyDescent="0.2">
      <c r="A2022" s="63">
        <f>'דוח 132'!K2022</f>
        <v>15704</v>
      </c>
      <c r="B2022" s="63">
        <f>'דוח 132'!J2022</f>
        <v>334491</v>
      </c>
      <c r="C2022" s="63" t="str">
        <f>'דוח 132'!I2022</f>
        <v xml:space="preserve">סה"כ קונצרני והלוואות </v>
      </c>
      <c r="D2022" s="63">
        <f>'דוח 132'!H2022</f>
        <v>0</v>
      </c>
      <c r="E2022" s="63">
        <f>'דוח 132'!G2022</f>
        <v>0</v>
      </c>
      <c r="F2022" s="63">
        <f>'דוח 132'!F2022</f>
        <v>0</v>
      </c>
      <c r="G2022" s="63">
        <f>'דוח 132'!E2022</f>
        <v>28</v>
      </c>
      <c r="H2022" s="63">
        <f>'דוח 132'!D2022</f>
        <v>34</v>
      </c>
      <c r="I2022" s="63">
        <f>'דוח 132'!C2022</f>
        <v>0</v>
      </c>
      <c r="J2022" s="63">
        <f>'דוח 132'!B2022</f>
        <v>0</v>
      </c>
      <c r="K2022" s="63">
        <f>'דוח 132'!A2022</f>
        <v>0</v>
      </c>
    </row>
    <row r="2023" spans="1:11" x14ac:dyDescent="0.2">
      <c r="A2023" s="63">
        <f>'דוח 132'!K2023</f>
        <v>15705</v>
      </c>
      <c r="B2023" s="63">
        <f>'דוח 132'!J2023</f>
        <v>334491</v>
      </c>
      <c r="C2023" s="63" t="str">
        <f>'דוח 132'!I2023</f>
        <v>סה"כ ממשלתי</v>
      </c>
      <c r="D2023" s="63">
        <f>'דוח 132'!H2023</f>
        <v>0</v>
      </c>
      <c r="E2023" s="63">
        <f>'דוח 132'!G2023</f>
        <v>0</v>
      </c>
      <c r="F2023" s="63">
        <f>'דוח 132'!F2023</f>
        <v>0</v>
      </c>
      <c r="G2023" s="63">
        <f>'דוח 132'!E2023</f>
        <v>50</v>
      </c>
      <c r="H2023" s="63">
        <f>'דוח 132'!D2023</f>
        <v>56</v>
      </c>
      <c r="I2023" s="63">
        <f>'דוח 132'!C2023</f>
        <v>0</v>
      </c>
      <c r="J2023" s="63">
        <f>'דוח 132'!B2023</f>
        <v>0</v>
      </c>
      <c r="K2023" s="63">
        <f>'דוח 132'!A2023</f>
        <v>0</v>
      </c>
    </row>
    <row r="2024" spans="1:11" x14ac:dyDescent="0.2">
      <c r="A2024" s="63">
        <f>'דוח 132'!K2024</f>
        <v>0</v>
      </c>
      <c r="B2024" s="63">
        <f>'דוח 132'!J2024</f>
        <v>0</v>
      </c>
      <c r="C2024" s="63">
        <f>'דוח 132'!I2024</f>
        <v>0</v>
      </c>
      <c r="D2024" s="63">
        <f>'דוח 132'!H2024</f>
        <v>0</v>
      </c>
      <c r="E2024" s="63">
        <f>'דוח 132'!G2024</f>
        <v>0</v>
      </c>
      <c r="F2024" s="63">
        <f>'דוח 132'!F2024</f>
        <v>0</v>
      </c>
      <c r="G2024" s="63">
        <f>'דוח 132'!E2024</f>
        <v>0</v>
      </c>
      <c r="H2024" s="63">
        <f>'דוח 132'!D2024</f>
        <v>0</v>
      </c>
      <c r="I2024" s="63">
        <f>'דוח 132'!C2024</f>
        <v>0</v>
      </c>
      <c r="J2024" s="63">
        <f>'דוח 132'!B2024</f>
        <v>0</v>
      </c>
      <c r="K2024" s="63">
        <f>'דוח 132'!A2024</f>
        <v>0</v>
      </c>
    </row>
    <row r="2025" spans="1:11" x14ac:dyDescent="0.2">
      <c r="A2025" s="63" t="str">
        <f>'דוח 132'!K2025</f>
        <v>קוד קבוצה</v>
      </c>
      <c r="B2025" s="63" t="str">
        <f>'דוח 132'!J2025</f>
        <v>קוד קופה</v>
      </c>
      <c r="C2025" s="63">
        <f>'דוח 132'!I2025</f>
        <v>0</v>
      </c>
      <c r="D2025" s="63" t="str">
        <f>'דוח 132'!H2025</f>
        <v>334513  דגש הנדסה</v>
      </c>
      <c r="E2025" s="63">
        <f>'דוח 132'!G2025</f>
        <v>0</v>
      </c>
      <c r="F2025" s="63">
        <f>'דוח 132'!F2025</f>
        <v>0</v>
      </c>
      <c r="G2025" s="63">
        <f>'דוח 132'!E2025</f>
        <v>0</v>
      </c>
      <c r="H2025" s="63">
        <f>'דוח 132'!D2025</f>
        <v>0</v>
      </c>
      <c r="I2025" s="63">
        <f>'דוח 132'!C2025</f>
        <v>0</v>
      </c>
      <c r="J2025" s="63">
        <f>'דוח 132'!B2025</f>
        <v>0</v>
      </c>
      <c r="K2025" s="63">
        <f>'דוח 132'!A2025</f>
        <v>0</v>
      </c>
    </row>
    <row r="2026" spans="1:11" x14ac:dyDescent="0.2">
      <c r="A2026" s="63">
        <f>'דוח 132'!K2026</f>
        <v>0</v>
      </c>
      <c r="B2026" s="63">
        <f>'דוח 132'!J2026</f>
        <v>0</v>
      </c>
      <c r="C2026" s="63">
        <f>'דוח 132'!I2026</f>
        <v>0</v>
      </c>
      <c r="D2026" s="63">
        <f>'דוח 132'!H2026</f>
        <v>0</v>
      </c>
      <c r="E2026" s="63">
        <f>'דוח 132'!G2026</f>
        <v>0</v>
      </c>
      <c r="F2026" s="63" t="str">
        <f>'דוח 132'!F2026</f>
        <v xml:space="preserve">שווי קופה באשח  </v>
      </c>
      <c r="G2026" s="63">
        <f>'דוח 132'!E2026</f>
        <v>0</v>
      </c>
      <c r="H2026" s="63">
        <f>'דוח 132'!D2026</f>
        <v>0</v>
      </c>
      <c r="I2026" s="63">
        <f>'דוח 132'!C2026</f>
        <v>0</v>
      </c>
      <c r="J2026" s="63">
        <f>'דוח 132'!B2026</f>
        <v>0</v>
      </c>
      <c r="K2026" s="63">
        <f>'דוח 132'!A2026</f>
        <v>0</v>
      </c>
    </row>
    <row r="2027" spans="1:11" x14ac:dyDescent="0.2">
      <c r="A2027" s="63">
        <f>'דוח 132'!K2027</f>
        <v>0</v>
      </c>
      <c r="B2027" s="63">
        <f>'דוח 132'!J2027</f>
        <v>0</v>
      </c>
      <c r="C2027" s="63" t="str">
        <f>'דוח 132'!I2027</f>
        <v>תאור קבוצה</v>
      </c>
      <c r="D2027" s="63" t="str">
        <f>'דוח 132'!H2027</f>
        <v>מח"מ</v>
      </c>
      <c r="E2027" s="63" t="str">
        <f>'דוח 132'!G2027</f>
        <v>חשיפה</v>
      </c>
      <c r="F2027" s="63" t="str">
        <f>'דוח 132'!F2027</f>
        <v>חשיפה</v>
      </c>
      <c r="G2027" s="63">
        <f>'דוח 132'!E2027</f>
        <v>0</v>
      </c>
      <c r="H2027" s="63" t="str">
        <f>'דוח 132'!D2027</f>
        <v>חשיפה</v>
      </c>
      <c r="I2027" s="63">
        <f>'דוח 132'!C2027</f>
        <v>0</v>
      </c>
      <c r="J2027" s="63" t="str">
        <f>'דוח 132'!B2027</f>
        <v>מח"מ</v>
      </c>
      <c r="K2027" s="63">
        <f>'דוח 132'!A2027</f>
        <v>0</v>
      </c>
    </row>
    <row r="2028" spans="1:11" x14ac:dyDescent="0.2">
      <c r="A2028" s="63">
        <f>'דוח 132'!K2028</f>
        <v>0</v>
      </c>
      <c r="B2028" s="63">
        <f>'דוח 132'!J2028</f>
        <v>0</v>
      </c>
      <c r="C2028" s="63">
        <f>'דוח 132'!I2028</f>
        <v>0</v>
      </c>
      <c r="D2028" s="63">
        <f>'דוח 132'!H2028</f>
        <v>0</v>
      </c>
      <c r="E2028" s="63" t="str">
        <f>'דוח 132'!G2028</f>
        <v>31/12/18</v>
      </c>
      <c r="F2028" s="63" t="str">
        <f>'דוח 132'!F2028</f>
        <v>31/12/18</v>
      </c>
      <c r="G2028" s="63" t="str">
        <f>'דוח 132'!E2028</f>
        <v>מינ'</v>
      </c>
      <c r="H2028" s="63" t="str">
        <f>'דוח 132'!D2028</f>
        <v>מקס'</v>
      </c>
      <c r="I2028" s="63" t="str">
        <f>'דוח 132'!C2028</f>
        <v>מינ'</v>
      </c>
      <c r="J2028" s="63" t="str">
        <f>'דוח 132'!B2028</f>
        <v>מקס'</v>
      </c>
      <c r="K2028" s="63">
        <f>'דוח 132'!A2028</f>
        <v>0</v>
      </c>
    </row>
    <row r="2029" spans="1:11" x14ac:dyDescent="0.2">
      <c r="A2029" s="63">
        <f>'דוח 132'!K2029</f>
        <v>13591</v>
      </c>
      <c r="B2029" s="63">
        <f>'דוח 132'!J2029</f>
        <v>334513</v>
      </c>
      <c r="C2029" s="63" t="str">
        <f>'דוח 132'!I2029</f>
        <v xml:space="preserve">צמוד מדד (כולל מיועדות) </v>
      </c>
      <c r="D2029" s="63">
        <f>'דוח 132'!H2029</f>
        <v>0</v>
      </c>
      <c r="E2029" s="63">
        <f>'דוח 132'!G2029</f>
        <v>0</v>
      </c>
      <c r="F2029" s="63">
        <f>'דוח 132'!F2029</f>
        <v>0</v>
      </c>
      <c r="G2029" s="63">
        <f>'דוח 132'!E2029</f>
        <v>34</v>
      </c>
      <c r="H2029" s="63">
        <f>'דוח 132'!D2029</f>
        <v>51</v>
      </c>
      <c r="I2029" s="63">
        <f>'דוח 132'!C2029</f>
        <v>3.5</v>
      </c>
      <c r="J2029" s="63">
        <f>'דוח 132'!B2029</f>
        <v>5.5</v>
      </c>
      <c r="K2029" s="63">
        <f>'דוח 132'!A2029</f>
        <v>0</v>
      </c>
    </row>
    <row r="2030" spans="1:11" x14ac:dyDescent="0.2">
      <c r="A2030" s="63">
        <f>'דוח 132'!K2030</f>
        <v>17726</v>
      </c>
      <c r="B2030" s="63">
        <f>'דוח 132'!J2030</f>
        <v>334513</v>
      </c>
      <c r="C2030" s="63" t="str">
        <f>'דוח 132'!I2030</f>
        <v>לא צמוד כולל נזילות</v>
      </c>
      <c r="D2030" s="63">
        <f>'דוח 132'!H2030</f>
        <v>0</v>
      </c>
      <c r="E2030" s="63">
        <f>'דוח 132'!G2030</f>
        <v>0</v>
      </c>
      <c r="F2030" s="63">
        <f>'דוח 132'!F2030</f>
        <v>0</v>
      </c>
      <c r="G2030" s="63">
        <f>'דוח 132'!E2030</f>
        <v>34</v>
      </c>
      <c r="H2030" s="63">
        <f>'דוח 132'!D2030</f>
        <v>51</v>
      </c>
      <c r="I2030" s="63">
        <f>'דוח 132'!C2030</f>
        <v>1.5</v>
      </c>
      <c r="J2030" s="63">
        <f>'דוח 132'!B2030</f>
        <v>3.5</v>
      </c>
      <c r="K2030" s="63">
        <f>'דוח 132'!A2030</f>
        <v>0</v>
      </c>
    </row>
    <row r="2031" spans="1:11" x14ac:dyDescent="0.2">
      <c r="A2031" s="63">
        <f>'דוח 132'!K2031</f>
        <v>13595</v>
      </c>
      <c r="B2031" s="63">
        <f>'דוח 132'!J2031</f>
        <v>334513</v>
      </c>
      <c r="C2031" s="63" t="str">
        <f>'דוח 132'!I2031</f>
        <v>סה"כ מניות והמירים</v>
      </c>
      <c r="D2031" s="63">
        <f>'דוח 132'!H2031</f>
        <v>0</v>
      </c>
      <c r="E2031" s="63">
        <f>'דוח 132'!G2031</f>
        <v>0</v>
      </c>
      <c r="F2031" s="63">
        <f>'דוח 132'!F2031</f>
        <v>0</v>
      </c>
      <c r="G2031" s="63">
        <f>'דוח 132'!E2031</f>
        <v>0</v>
      </c>
      <c r="H2031" s="63">
        <f>'דוח 132'!D2031</f>
        <v>0</v>
      </c>
      <c r="I2031" s="63">
        <f>'דוח 132'!C2031</f>
        <v>0</v>
      </c>
      <c r="J2031" s="63">
        <f>'דוח 132'!B2031</f>
        <v>0</v>
      </c>
      <c r="K2031" s="63">
        <f>'דוח 132'!A2031</f>
        <v>0</v>
      </c>
    </row>
    <row r="2032" spans="1:11" x14ac:dyDescent="0.2">
      <c r="A2032" s="63">
        <f>'דוח 132'!K2032</f>
        <v>15704</v>
      </c>
      <c r="B2032" s="63">
        <f>'דוח 132'!J2032</f>
        <v>334513</v>
      </c>
      <c r="C2032" s="63" t="str">
        <f>'דוח 132'!I2032</f>
        <v xml:space="preserve">סה"כ קונצרני והלוואות </v>
      </c>
      <c r="D2032" s="63">
        <f>'דוח 132'!H2032</f>
        <v>0</v>
      </c>
      <c r="E2032" s="63">
        <f>'דוח 132'!G2032</f>
        <v>0</v>
      </c>
      <c r="F2032" s="63">
        <f>'דוח 132'!F2032</f>
        <v>0</v>
      </c>
      <c r="G2032" s="63">
        <f>'דוח 132'!E2032</f>
        <v>0</v>
      </c>
      <c r="H2032" s="63">
        <f>'דוח 132'!D2032</f>
        <v>32</v>
      </c>
      <c r="I2032" s="63">
        <f>'דוח 132'!C2032</f>
        <v>0</v>
      </c>
      <c r="J2032" s="63">
        <f>'דוח 132'!B2032</f>
        <v>0</v>
      </c>
      <c r="K2032" s="63">
        <f>'דוח 132'!A2032</f>
        <v>0</v>
      </c>
    </row>
    <row r="2033" spans="1:11" x14ac:dyDescent="0.2">
      <c r="A2033" s="63">
        <f>'דוח 132'!K2033</f>
        <v>15705</v>
      </c>
      <c r="B2033" s="63">
        <f>'דוח 132'!J2033</f>
        <v>334513</v>
      </c>
      <c r="C2033" s="63" t="str">
        <f>'דוח 132'!I2033</f>
        <v>סה"כ ממשלתי</v>
      </c>
      <c r="D2033" s="63">
        <f>'דוח 132'!H2033</f>
        <v>0</v>
      </c>
      <c r="E2033" s="63">
        <f>'דוח 132'!G2033</f>
        <v>0</v>
      </c>
      <c r="F2033" s="63">
        <f>'דוח 132'!F2033</f>
        <v>0</v>
      </c>
      <c r="G2033" s="63">
        <f>'דוח 132'!E2033</f>
        <v>0</v>
      </c>
      <c r="H2033" s="63">
        <f>'דוח 132'!D2033</f>
        <v>56</v>
      </c>
      <c r="I2033" s="63">
        <f>'דוח 132'!C2033</f>
        <v>0</v>
      </c>
      <c r="J2033" s="63">
        <f>'דוח 132'!B2033</f>
        <v>0</v>
      </c>
      <c r="K2033" s="63">
        <f>'דוח 132'!A2033</f>
        <v>0</v>
      </c>
    </row>
    <row r="2034" spans="1:11" x14ac:dyDescent="0.2">
      <c r="A2034" s="63">
        <f>'דוח 132'!K2034</f>
        <v>0</v>
      </c>
      <c r="B2034" s="63">
        <f>'דוח 132'!J2034</f>
        <v>0</v>
      </c>
      <c r="C2034" s="63">
        <f>'דוח 132'!I2034</f>
        <v>0</v>
      </c>
      <c r="D2034" s="63">
        <f>'דוח 132'!H2034</f>
        <v>0</v>
      </c>
      <c r="E2034" s="63">
        <f>'דוח 132'!G2034</f>
        <v>0</v>
      </c>
      <c r="F2034" s="63">
        <f>'דוח 132'!F2034</f>
        <v>0</v>
      </c>
      <c r="G2034" s="63">
        <f>'דוח 132'!E2034</f>
        <v>0</v>
      </c>
      <c r="H2034" s="63">
        <f>'דוח 132'!D2034</f>
        <v>0</v>
      </c>
      <c r="I2034" s="63">
        <f>'דוח 132'!C2034</f>
        <v>0</v>
      </c>
      <c r="J2034" s="63">
        <f>'דוח 132'!B2034</f>
        <v>0</v>
      </c>
      <c r="K2034" s="63">
        <f>'דוח 132'!A2034</f>
        <v>0</v>
      </c>
    </row>
    <row r="2035" spans="1:11" x14ac:dyDescent="0.2">
      <c r="A2035" s="63" t="str">
        <f>'דוח 132'!K2035</f>
        <v>קוד קבוצה</v>
      </c>
      <c r="B2035" s="63" t="str">
        <f>'דוח 132'!J2035</f>
        <v>קוד קופה</v>
      </c>
      <c r="C2035" s="63">
        <f>'דוח 132'!I2035</f>
        <v>0</v>
      </c>
      <c r="D2035" s="63" t="str">
        <f>'דוח 132'!H2035</f>
        <v>334548  ט.ברקה</v>
      </c>
      <c r="E2035" s="63">
        <f>'דוח 132'!G2035</f>
        <v>0</v>
      </c>
      <c r="F2035" s="63">
        <f>'דוח 132'!F2035</f>
        <v>0</v>
      </c>
      <c r="G2035" s="63">
        <f>'דוח 132'!E2035</f>
        <v>0</v>
      </c>
      <c r="H2035" s="63">
        <f>'דוח 132'!D2035</f>
        <v>0</v>
      </c>
      <c r="I2035" s="63">
        <f>'דוח 132'!C2035</f>
        <v>0</v>
      </c>
      <c r="J2035" s="63">
        <f>'דוח 132'!B2035</f>
        <v>0</v>
      </c>
      <c r="K2035" s="63">
        <f>'דוח 132'!A2035</f>
        <v>0</v>
      </c>
    </row>
    <row r="2036" spans="1:11" x14ac:dyDescent="0.2">
      <c r="A2036" s="63">
        <f>'דוח 132'!K2036</f>
        <v>0</v>
      </c>
      <c r="B2036" s="63">
        <f>'דוח 132'!J2036</f>
        <v>0</v>
      </c>
      <c r="C2036" s="63">
        <f>'דוח 132'!I2036</f>
        <v>0</v>
      </c>
      <c r="D2036" s="63">
        <f>'דוח 132'!H2036</f>
        <v>0</v>
      </c>
      <c r="E2036" s="63">
        <f>'דוח 132'!G2036</f>
        <v>0</v>
      </c>
      <c r="F2036" s="63" t="str">
        <f>'דוח 132'!F2036</f>
        <v xml:space="preserve">שווי קופה באשח  </v>
      </c>
      <c r="G2036" s="63">
        <f>'דוח 132'!E2036</f>
        <v>0</v>
      </c>
      <c r="H2036" s="63">
        <f>'דוח 132'!D2036</f>
        <v>0</v>
      </c>
      <c r="I2036" s="63">
        <f>'דוח 132'!C2036</f>
        <v>0</v>
      </c>
      <c r="J2036" s="63">
        <f>'דוח 132'!B2036</f>
        <v>0</v>
      </c>
      <c r="K2036" s="63">
        <f>'דוח 132'!A2036</f>
        <v>0</v>
      </c>
    </row>
    <row r="2037" spans="1:11" x14ac:dyDescent="0.2">
      <c r="A2037" s="63">
        <f>'דוח 132'!K2037</f>
        <v>0</v>
      </c>
      <c r="B2037" s="63">
        <f>'דוח 132'!J2037</f>
        <v>0</v>
      </c>
      <c r="C2037" s="63" t="str">
        <f>'דוח 132'!I2037</f>
        <v>תאור קבוצה</v>
      </c>
      <c r="D2037" s="63" t="str">
        <f>'דוח 132'!H2037</f>
        <v>מח"מ</v>
      </c>
      <c r="E2037" s="63" t="str">
        <f>'דוח 132'!G2037</f>
        <v>חשיפה</v>
      </c>
      <c r="F2037" s="63" t="str">
        <f>'דוח 132'!F2037</f>
        <v>חשיפה</v>
      </c>
      <c r="G2037" s="63">
        <f>'דוח 132'!E2037</f>
        <v>0</v>
      </c>
      <c r="H2037" s="63" t="str">
        <f>'דוח 132'!D2037</f>
        <v>חשיפה</v>
      </c>
      <c r="I2037" s="63">
        <f>'דוח 132'!C2037</f>
        <v>0</v>
      </c>
      <c r="J2037" s="63" t="str">
        <f>'דוח 132'!B2037</f>
        <v>מח"מ</v>
      </c>
      <c r="K2037" s="63">
        <f>'דוח 132'!A2037</f>
        <v>0</v>
      </c>
    </row>
    <row r="2038" spans="1:11" x14ac:dyDescent="0.2">
      <c r="A2038" s="63">
        <f>'דוח 132'!K2038</f>
        <v>0</v>
      </c>
      <c r="B2038" s="63">
        <f>'דוח 132'!J2038</f>
        <v>0</v>
      </c>
      <c r="C2038" s="63">
        <f>'דוח 132'!I2038</f>
        <v>0</v>
      </c>
      <c r="D2038" s="63">
        <f>'דוח 132'!H2038</f>
        <v>0</v>
      </c>
      <c r="E2038" s="63" t="str">
        <f>'דוח 132'!G2038</f>
        <v>31/12/18</v>
      </c>
      <c r="F2038" s="63" t="str">
        <f>'דוח 132'!F2038</f>
        <v>31/12/18</v>
      </c>
      <c r="G2038" s="63" t="str">
        <f>'דוח 132'!E2038</f>
        <v>מינ'</v>
      </c>
      <c r="H2038" s="63" t="str">
        <f>'דוח 132'!D2038</f>
        <v>מקס'</v>
      </c>
      <c r="I2038" s="63" t="str">
        <f>'דוח 132'!C2038</f>
        <v>מינ'</v>
      </c>
      <c r="J2038" s="63" t="str">
        <f>'דוח 132'!B2038</f>
        <v>מקס'</v>
      </c>
      <c r="K2038" s="63">
        <f>'דוח 132'!A2038</f>
        <v>0</v>
      </c>
    </row>
    <row r="2039" spans="1:11" x14ac:dyDescent="0.2">
      <c r="A2039" s="63">
        <f>'דוח 132'!K2039</f>
        <v>13595</v>
      </c>
      <c r="B2039" s="63">
        <f>'דוח 132'!J2039</f>
        <v>334548</v>
      </c>
      <c r="C2039" s="63" t="str">
        <f>'דוח 132'!I2039</f>
        <v>סה"כ מניות והמירים</v>
      </c>
      <c r="D2039" s="63">
        <f>'דוח 132'!H2039</f>
        <v>0</v>
      </c>
      <c r="E2039" s="63">
        <f>'דוח 132'!G2039</f>
        <v>0</v>
      </c>
      <c r="F2039" s="63">
        <f>'דוח 132'!F2039</f>
        <v>0</v>
      </c>
      <c r="G2039" s="63">
        <f>'דוח 132'!E2039</f>
        <v>0</v>
      </c>
      <c r="H2039" s="63">
        <f>'דוח 132'!D2039</f>
        <v>0</v>
      </c>
      <c r="I2039" s="63">
        <f>'דוח 132'!C2039</f>
        <v>0</v>
      </c>
      <c r="J2039" s="63">
        <f>'דוח 132'!B2039</f>
        <v>0</v>
      </c>
      <c r="K2039" s="63">
        <f>'דוח 132'!A2039</f>
        <v>0</v>
      </c>
    </row>
    <row r="2040" spans="1:11" x14ac:dyDescent="0.2">
      <c r="A2040" s="63">
        <f>'דוח 132'!K2040</f>
        <v>15704</v>
      </c>
      <c r="B2040" s="63">
        <f>'דוח 132'!J2040</f>
        <v>334548</v>
      </c>
      <c r="C2040" s="63" t="str">
        <f>'דוח 132'!I2040</f>
        <v xml:space="preserve">סה"כ קונצרני והלוואות </v>
      </c>
      <c r="D2040" s="63">
        <f>'דוח 132'!H2040</f>
        <v>0</v>
      </c>
      <c r="E2040" s="63">
        <f>'דוח 132'!G2040</f>
        <v>0</v>
      </c>
      <c r="F2040" s="63">
        <f>'דוח 132'!F2040</f>
        <v>0</v>
      </c>
      <c r="G2040" s="63">
        <f>'דוח 132'!E2040</f>
        <v>28</v>
      </c>
      <c r="H2040" s="63">
        <f>'דוח 132'!D2040</f>
        <v>34</v>
      </c>
      <c r="I2040" s="63">
        <f>'דוח 132'!C2040</f>
        <v>0</v>
      </c>
      <c r="J2040" s="63">
        <f>'דוח 132'!B2040</f>
        <v>0</v>
      </c>
      <c r="K2040" s="63">
        <f>'דוח 132'!A2040</f>
        <v>0</v>
      </c>
    </row>
    <row r="2041" spans="1:11" x14ac:dyDescent="0.2">
      <c r="A2041" s="63">
        <f>'דוח 132'!K2041</f>
        <v>15705</v>
      </c>
      <c r="B2041" s="63">
        <f>'דוח 132'!J2041</f>
        <v>334548</v>
      </c>
      <c r="C2041" s="63" t="str">
        <f>'דוח 132'!I2041</f>
        <v>סה"כ ממשלתי</v>
      </c>
      <c r="D2041" s="63">
        <f>'דוח 132'!H2041</f>
        <v>0</v>
      </c>
      <c r="E2041" s="63">
        <f>'דוח 132'!G2041</f>
        <v>0</v>
      </c>
      <c r="F2041" s="63">
        <f>'דוח 132'!F2041</f>
        <v>0</v>
      </c>
      <c r="G2041" s="63">
        <f>'דוח 132'!E2041</f>
        <v>50</v>
      </c>
      <c r="H2041" s="63">
        <f>'דוח 132'!D2041</f>
        <v>56</v>
      </c>
      <c r="I2041" s="63">
        <f>'דוח 132'!C2041</f>
        <v>0</v>
      </c>
      <c r="J2041" s="63">
        <f>'דוח 132'!B2041</f>
        <v>0</v>
      </c>
      <c r="K2041" s="63">
        <f>'דוח 132'!A2041</f>
        <v>0</v>
      </c>
    </row>
    <row r="2042" spans="1:11" x14ac:dyDescent="0.2">
      <c r="A2042" s="63">
        <f>'דוח 132'!K2042</f>
        <v>0</v>
      </c>
      <c r="B2042" s="63">
        <f>'דוח 132'!J2042</f>
        <v>0</v>
      </c>
      <c r="C2042" s="63">
        <f>'דוח 132'!I2042</f>
        <v>0</v>
      </c>
      <c r="D2042" s="63">
        <f>'דוח 132'!H2042</f>
        <v>0</v>
      </c>
      <c r="E2042" s="63">
        <f>'דוח 132'!G2042</f>
        <v>0</v>
      </c>
      <c r="F2042" s="63">
        <f>'דוח 132'!F2042</f>
        <v>0</v>
      </c>
      <c r="G2042" s="63">
        <f>'דוח 132'!E2042</f>
        <v>0</v>
      </c>
      <c r="H2042" s="63">
        <f>'דוח 132'!D2042</f>
        <v>0</v>
      </c>
      <c r="I2042" s="63">
        <f>'דוח 132'!C2042</f>
        <v>0</v>
      </c>
      <c r="J2042" s="63">
        <f>'דוח 132'!B2042</f>
        <v>0</v>
      </c>
      <c r="K2042" s="63">
        <f>'דוח 132'!A2042</f>
        <v>0</v>
      </c>
    </row>
    <row r="2043" spans="1:11" x14ac:dyDescent="0.2">
      <c r="A2043" s="63" t="str">
        <f>'דוח 132'!K2043</f>
        <v>קוד קבוצה</v>
      </c>
      <c r="B2043" s="63" t="str">
        <f>'דוח 132'!J2043</f>
        <v>קוד קופה</v>
      </c>
      <c r="C2043" s="63">
        <f>'דוח 132'!I2043</f>
        <v>0</v>
      </c>
      <c r="D2043" s="63" t="str">
        <f>'דוח 132'!H2043</f>
        <v>334556  וידר</v>
      </c>
      <c r="E2043" s="63">
        <f>'דוח 132'!G2043</f>
        <v>0</v>
      </c>
      <c r="F2043" s="63">
        <f>'דוח 132'!F2043</f>
        <v>0</v>
      </c>
      <c r="G2043" s="63">
        <f>'דוח 132'!E2043</f>
        <v>0</v>
      </c>
      <c r="H2043" s="63">
        <f>'דוח 132'!D2043</f>
        <v>0</v>
      </c>
      <c r="I2043" s="63">
        <f>'דוח 132'!C2043</f>
        <v>0</v>
      </c>
      <c r="J2043" s="63">
        <f>'דוח 132'!B2043</f>
        <v>0</v>
      </c>
      <c r="K2043" s="63">
        <f>'דוח 132'!A2043</f>
        <v>0</v>
      </c>
    </row>
    <row r="2044" spans="1:11" x14ac:dyDescent="0.2">
      <c r="A2044" s="63">
        <f>'דוח 132'!K2044</f>
        <v>0</v>
      </c>
      <c r="B2044" s="63">
        <f>'דוח 132'!J2044</f>
        <v>0</v>
      </c>
      <c r="C2044" s="63">
        <f>'דוח 132'!I2044</f>
        <v>0</v>
      </c>
      <c r="D2044" s="63">
        <f>'דוח 132'!H2044</f>
        <v>0</v>
      </c>
      <c r="E2044" s="63">
        <f>'דוח 132'!G2044</f>
        <v>0</v>
      </c>
      <c r="F2044" s="63" t="str">
        <f>'דוח 132'!F2044</f>
        <v xml:space="preserve">שווי קופה באשח  </v>
      </c>
      <c r="G2044" s="63">
        <f>'דוח 132'!E2044</f>
        <v>0</v>
      </c>
      <c r="H2044" s="63">
        <f>'דוח 132'!D2044</f>
        <v>0</v>
      </c>
      <c r="I2044" s="63">
        <f>'דוח 132'!C2044</f>
        <v>0</v>
      </c>
      <c r="J2044" s="63">
        <f>'דוח 132'!B2044</f>
        <v>0</v>
      </c>
      <c r="K2044" s="63">
        <f>'דוח 132'!A2044</f>
        <v>0</v>
      </c>
    </row>
    <row r="2045" spans="1:11" x14ac:dyDescent="0.2">
      <c r="A2045" s="63">
        <f>'דוח 132'!K2045</f>
        <v>0</v>
      </c>
      <c r="B2045" s="63">
        <f>'דוח 132'!J2045</f>
        <v>0</v>
      </c>
      <c r="C2045" s="63" t="str">
        <f>'דוח 132'!I2045</f>
        <v>תאור קבוצה</v>
      </c>
      <c r="D2045" s="63" t="str">
        <f>'דוח 132'!H2045</f>
        <v>מח"מ</v>
      </c>
      <c r="E2045" s="63" t="str">
        <f>'דוח 132'!G2045</f>
        <v>חשיפה</v>
      </c>
      <c r="F2045" s="63" t="str">
        <f>'דוח 132'!F2045</f>
        <v>חשיפה</v>
      </c>
      <c r="G2045" s="63">
        <f>'דוח 132'!E2045</f>
        <v>0</v>
      </c>
      <c r="H2045" s="63" t="str">
        <f>'דוח 132'!D2045</f>
        <v>חשיפה</v>
      </c>
      <c r="I2045" s="63">
        <f>'דוח 132'!C2045</f>
        <v>0</v>
      </c>
      <c r="J2045" s="63" t="str">
        <f>'דוח 132'!B2045</f>
        <v>מח"מ</v>
      </c>
      <c r="K2045" s="63">
        <f>'דוח 132'!A2045</f>
        <v>0</v>
      </c>
    </row>
    <row r="2046" spans="1:11" x14ac:dyDescent="0.2">
      <c r="A2046" s="63">
        <f>'דוח 132'!K2046</f>
        <v>0</v>
      </c>
      <c r="B2046" s="63">
        <f>'דוח 132'!J2046</f>
        <v>0</v>
      </c>
      <c r="C2046" s="63">
        <f>'דוח 132'!I2046</f>
        <v>0</v>
      </c>
      <c r="D2046" s="63">
        <f>'דוח 132'!H2046</f>
        <v>0</v>
      </c>
      <c r="E2046" s="63" t="str">
        <f>'דוח 132'!G2046</f>
        <v>31/12/18</v>
      </c>
      <c r="F2046" s="63" t="str">
        <f>'דוח 132'!F2046</f>
        <v>31/12/18</v>
      </c>
      <c r="G2046" s="63" t="str">
        <f>'דוח 132'!E2046</f>
        <v>מינ'</v>
      </c>
      <c r="H2046" s="63" t="str">
        <f>'דוח 132'!D2046</f>
        <v>מקס'</v>
      </c>
      <c r="I2046" s="63" t="str">
        <f>'דוח 132'!C2046</f>
        <v>מינ'</v>
      </c>
      <c r="J2046" s="63" t="str">
        <f>'דוח 132'!B2046</f>
        <v>מקס'</v>
      </c>
      <c r="K2046" s="63">
        <f>'דוח 132'!A2046</f>
        <v>0</v>
      </c>
    </row>
    <row r="2047" spans="1:11" x14ac:dyDescent="0.2">
      <c r="A2047" s="63">
        <f>'דוח 132'!K2047</f>
        <v>13595</v>
      </c>
      <c r="B2047" s="63">
        <f>'דוח 132'!J2047</f>
        <v>334556</v>
      </c>
      <c r="C2047" s="63" t="str">
        <f>'דוח 132'!I2047</f>
        <v>סה"כ מניות והמירים</v>
      </c>
      <c r="D2047" s="63">
        <f>'דוח 132'!H2047</f>
        <v>0</v>
      </c>
      <c r="E2047" s="63">
        <f>'דוח 132'!G2047</f>
        <v>0</v>
      </c>
      <c r="F2047" s="63">
        <f>'דוח 132'!F2047</f>
        <v>0</v>
      </c>
      <c r="G2047" s="63">
        <f>'דוח 132'!E2047</f>
        <v>0</v>
      </c>
      <c r="H2047" s="63">
        <f>'דוח 132'!D2047</f>
        <v>0</v>
      </c>
      <c r="I2047" s="63">
        <f>'דוח 132'!C2047</f>
        <v>0</v>
      </c>
      <c r="J2047" s="63">
        <f>'דוח 132'!B2047</f>
        <v>0</v>
      </c>
      <c r="K2047" s="63">
        <f>'דוח 132'!A2047</f>
        <v>0</v>
      </c>
    </row>
    <row r="2048" spans="1:11" x14ac:dyDescent="0.2">
      <c r="A2048" s="63">
        <f>'דוח 132'!K2048</f>
        <v>15704</v>
      </c>
      <c r="B2048" s="63">
        <f>'דוח 132'!J2048</f>
        <v>334556</v>
      </c>
      <c r="C2048" s="63" t="str">
        <f>'דוח 132'!I2048</f>
        <v xml:space="preserve">סה"כ קונצרני והלוואות </v>
      </c>
      <c r="D2048" s="63">
        <f>'דוח 132'!H2048</f>
        <v>0</v>
      </c>
      <c r="E2048" s="63">
        <f>'דוח 132'!G2048</f>
        <v>0</v>
      </c>
      <c r="F2048" s="63">
        <f>'דוח 132'!F2048</f>
        <v>0</v>
      </c>
      <c r="G2048" s="63">
        <f>'דוח 132'!E2048</f>
        <v>27</v>
      </c>
      <c r="H2048" s="63">
        <f>'דוח 132'!D2048</f>
        <v>33</v>
      </c>
      <c r="I2048" s="63">
        <f>'דוח 132'!C2048</f>
        <v>0</v>
      </c>
      <c r="J2048" s="63">
        <f>'דוח 132'!B2048</f>
        <v>0</v>
      </c>
      <c r="K2048" s="63">
        <f>'דוח 132'!A2048</f>
        <v>0</v>
      </c>
    </row>
    <row r="2049" spans="1:11" x14ac:dyDescent="0.2">
      <c r="A2049" s="63">
        <f>'דוח 132'!K2049</f>
        <v>15705</v>
      </c>
      <c r="B2049" s="63">
        <f>'דוח 132'!J2049</f>
        <v>334556</v>
      </c>
      <c r="C2049" s="63" t="str">
        <f>'דוח 132'!I2049</f>
        <v>סה"כ ממשלתי</v>
      </c>
      <c r="D2049" s="63">
        <f>'דוח 132'!H2049</f>
        <v>0</v>
      </c>
      <c r="E2049" s="63">
        <f>'דוח 132'!G2049</f>
        <v>0</v>
      </c>
      <c r="F2049" s="63">
        <f>'דוח 132'!F2049</f>
        <v>0</v>
      </c>
      <c r="G2049" s="63">
        <f>'דוח 132'!E2049</f>
        <v>40</v>
      </c>
      <c r="H2049" s="63">
        <f>'דוח 132'!D2049</f>
        <v>46</v>
      </c>
      <c r="I2049" s="63">
        <f>'דוח 132'!C2049</f>
        <v>0</v>
      </c>
      <c r="J2049" s="63">
        <f>'דוח 132'!B2049</f>
        <v>0</v>
      </c>
      <c r="K2049" s="63">
        <f>'דוח 132'!A2049</f>
        <v>0</v>
      </c>
    </row>
    <row r="2050" spans="1:11" x14ac:dyDescent="0.2">
      <c r="A2050" s="63">
        <f>'דוח 132'!K2050</f>
        <v>0</v>
      </c>
      <c r="B2050" s="63">
        <f>'דוח 132'!J2050</f>
        <v>0</v>
      </c>
      <c r="C2050" s="63">
        <f>'דוח 132'!I2050</f>
        <v>0</v>
      </c>
      <c r="D2050" s="63">
        <f>'דוח 132'!H2050</f>
        <v>0</v>
      </c>
      <c r="E2050" s="63">
        <f>'דוח 132'!G2050</f>
        <v>0</v>
      </c>
      <c r="F2050" s="63">
        <f>'דוח 132'!F2050</f>
        <v>0</v>
      </c>
      <c r="G2050" s="63">
        <f>'דוח 132'!E2050</f>
        <v>0</v>
      </c>
      <c r="H2050" s="63">
        <f>'דוח 132'!D2050</f>
        <v>0</v>
      </c>
      <c r="I2050" s="63">
        <f>'דוח 132'!C2050</f>
        <v>0</v>
      </c>
      <c r="J2050" s="63">
        <f>'דוח 132'!B2050</f>
        <v>0</v>
      </c>
      <c r="K2050" s="63">
        <f>'דוח 132'!A2050</f>
        <v>0</v>
      </c>
    </row>
    <row r="2051" spans="1:11" x14ac:dyDescent="0.2">
      <c r="A2051" s="63" t="str">
        <f>'דוח 132'!K2051</f>
        <v>קוד קבוצה</v>
      </c>
      <c r="B2051" s="63" t="str">
        <f>'דוח 132'!J2051</f>
        <v>קוד קופה</v>
      </c>
      <c r="C2051" s="63">
        <f>'דוח 132'!I2051</f>
        <v>0</v>
      </c>
      <c r="D2051" s="63" t="str">
        <f>'דוח 132'!H2051</f>
        <v>334572  סקר תכנון</v>
      </c>
      <c r="E2051" s="63">
        <f>'דוח 132'!G2051</f>
        <v>0</v>
      </c>
      <c r="F2051" s="63">
        <f>'דוח 132'!F2051</f>
        <v>0</v>
      </c>
      <c r="G2051" s="63">
        <f>'דוח 132'!E2051</f>
        <v>0</v>
      </c>
      <c r="H2051" s="63">
        <f>'דוח 132'!D2051</f>
        <v>0</v>
      </c>
      <c r="I2051" s="63">
        <f>'דוח 132'!C2051</f>
        <v>0</v>
      </c>
      <c r="J2051" s="63">
        <f>'דוח 132'!B2051</f>
        <v>0</v>
      </c>
      <c r="K2051" s="63">
        <f>'דוח 132'!A2051</f>
        <v>0</v>
      </c>
    </row>
    <row r="2052" spans="1:11" x14ac:dyDescent="0.2">
      <c r="A2052" s="63">
        <f>'דוח 132'!K2052</f>
        <v>0</v>
      </c>
      <c r="B2052" s="63">
        <f>'דוח 132'!J2052</f>
        <v>0</v>
      </c>
      <c r="C2052" s="63">
        <f>'דוח 132'!I2052</f>
        <v>0</v>
      </c>
      <c r="D2052" s="63">
        <f>'דוח 132'!H2052</f>
        <v>0</v>
      </c>
      <c r="E2052" s="63">
        <f>'דוח 132'!G2052</f>
        <v>0</v>
      </c>
      <c r="F2052" s="63" t="str">
        <f>'דוח 132'!F2052</f>
        <v xml:space="preserve">שווי קופה באשח  </v>
      </c>
      <c r="G2052" s="63">
        <f>'דוח 132'!E2052</f>
        <v>0</v>
      </c>
      <c r="H2052" s="63">
        <f>'דוח 132'!D2052</f>
        <v>0</v>
      </c>
      <c r="I2052" s="63">
        <f>'דוח 132'!C2052</f>
        <v>0</v>
      </c>
      <c r="J2052" s="63">
        <f>'דוח 132'!B2052</f>
        <v>0</v>
      </c>
      <c r="K2052" s="63">
        <f>'דוח 132'!A2052</f>
        <v>0</v>
      </c>
    </row>
    <row r="2053" spans="1:11" x14ac:dyDescent="0.2">
      <c r="A2053" s="63">
        <f>'דוח 132'!K2053</f>
        <v>0</v>
      </c>
      <c r="B2053" s="63">
        <f>'דוח 132'!J2053</f>
        <v>0</v>
      </c>
      <c r="C2053" s="63" t="str">
        <f>'דוח 132'!I2053</f>
        <v>תאור קבוצה</v>
      </c>
      <c r="D2053" s="63" t="str">
        <f>'דוח 132'!H2053</f>
        <v>מח"מ</v>
      </c>
      <c r="E2053" s="63" t="str">
        <f>'דוח 132'!G2053</f>
        <v>חשיפה</v>
      </c>
      <c r="F2053" s="63" t="str">
        <f>'דוח 132'!F2053</f>
        <v>חשיפה</v>
      </c>
      <c r="G2053" s="63">
        <f>'דוח 132'!E2053</f>
        <v>0</v>
      </c>
      <c r="H2053" s="63" t="str">
        <f>'דוח 132'!D2053</f>
        <v>חשיפה</v>
      </c>
      <c r="I2053" s="63">
        <f>'דוח 132'!C2053</f>
        <v>0</v>
      </c>
      <c r="J2053" s="63" t="str">
        <f>'דוח 132'!B2053</f>
        <v>מח"מ</v>
      </c>
      <c r="K2053" s="63">
        <f>'דוח 132'!A2053</f>
        <v>0</v>
      </c>
    </row>
    <row r="2054" spans="1:11" x14ac:dyDescent="0.2">
      <c r="A2054" s="63">
        <f>'דוח 132'!K2054</f>
        <v>0</v>
      </c>
      <c r="B2054" s="63">
        <f>'דוח 132'!J2054</f>
        <v>0</v>
      </c>
      <c r="C2054" s="63">
        <f>'דוח 132'!I2054</f>
        <v>0</v>
      </c>
      <c r="D2054" s="63">
        <f>'דוח 132'!H2054</f>
        <v>0</v>
      </c>
      <c r="E2054" s="63" t="str">
        <f>'דוח 132'!G2054</f>
        <v>31/12/18</v>
      </c>
      <c r="F2054" s="63" t="str">
        <f>'דוח 132'!F2054</f>
        <v>31/12/18</v>
      </c>
      <c r="G2054" s="63" t="str">
        <f>'דוח 132'!E2054</f>
        <v>מינ'</v>
      </c>
      <c r="H2054" s="63" t="str">
        <f>'דוח 132'!D2054</f>
        <v>מקס'</v>
      </c>
      <c r="I2054" s="63" t="str">
        <f>'דוח 132'!C2054</f>
        <v>מינ'</v>
      </c>
      <c r="J2054" s="63" t="str">
        <f>'דוח 132'!B2054</f>
        <v>מקס'</v>
      </c>
      <c r="K2054" s="63">
        <f>'דוח 132'!A2054</f>
        <v>0</v>
      </c>
    </row>
    <row r="2055" spans="1:11" x14ac:dyDescent="0.2">
      <c r="A2055" s="63">
        <f>'דוח 132'!K2055</f>
        <v>13595</v>
      </c>
      <c r="B2055" s="63">
        <f>'דוח 132'!J2055</f>
        <v>334572</v>
      </c>
      <c r="C2055" s="63" t="str">
        <f>'דוח 132'!I2055</f>
        <v>סה"כ מניות והמירים</v>
      </c>
      <c r="D2055" s="63">
        <f>'דוח 132'!H2055</f>
        <v>0</v>
      </c>
      <c r="E2055" s="63">
        <f>'דוח 132'!G2055</f>
        <v>0</v>
      </c>
      <c r="F2055" s="63">
        <f>'דוח 132'!F2055</f>
        <v>0</v>
      </c>
      <c r="G2055" s="63">
        <f>'דוח 132'!E2055</f>
        <v>0</v>
      </c>
      <c r="H2055" s="63">
        <f>'דוח 132'!D2055</f>
        <v>0</v>
      </c>
      <c r="I2055" s="63">
        <f>'דוח 132'!C2055</f>
        <v>0</v>
      </c>
      <c r="J2055" s="63">
        <f>'דוח 132'!B2055</f>
        <v>0</v>
      </c>
      <c r="K2055" s="63">
        <f>'דוח 132'!A2055</f>
        <v>0</v>
      </c>
    </row>
    <row r="2056" spans="1:11" x14ac:dyDescent="0.2">
      <c r="A2056" s="63">
        <f>'דוח 132'!K2056</f>
        <v>15704</v>
      </c>
      <c r="B2056" s="63">
        <f>'דוח 132'!J2056</f>
        <v>334572</v>
      </c>
      <c r="C2056" s="63" t="str">
        <f>'דוח 132'!I2056</f>
        <v xml:space="preserve">סה"כ קונצרני והלוואות </v>
      </c>
      <c r="D2056" s="63">
        <f>'דוח 132'!H2056</f>
        <v>0</v>
      </c>
      <c r="E2056" s="63">
        <f>'דוח 132'!G2056</f>
        <v>0</v>
      </c>
      <c r="F2056" s="63">
        <f>'דוח 132'!F2056</f>
        <v>0</v>
      </c>
      <c r="G2056" s="63">
        <f>'דוח 132'!E2056</f>
        <v>28</v>
      </c>
      <c r="H2056" s="63">
        <f>'דוח 132'!D2056</f>
        <v>34</v>
      </c>
      <c r="I2056" s="63">
        <f>'דוח 132'!C2056</f>
        <v>0</v>
      </c>
      <c r="J2056" s="63">
        <f>'דוח 132'!B2056</f>
        <v>0</v>
      </c>
      <c r="K2056" s="63">
        <f>'דוח 132'!A2056</f>
        <v>0</v>
      </c>
    </row>
    <row r="2057" spans="1:11" x14ac:dyDescent="0.2">
      <c r="A2057" s="63">
        <f>'דוח 132'!K2057</f>
        <v>15705</v>
      </c>
      <c r="B2057" s="63">
        <f>'דוח 132'!J2057</f>
        <v>334572</v>
      </c>
      <c r="C2057" s="63" t="str">
        <f>'דוח 132'!I2057</f>
        <v>סה"כ ממשלתי</v>
      </c>
      <c r="D2057" s="63">
        <f>'דוח 132'!H2057</f>
        <v>0</v>
      </c>
      <c r="E2057" s="63">
        <f>'דוח 132'!G2057</f>
        <v>0</v>
      </c>
      <c r="F2057" s="63">
        <f>'דוח 132'!F2057</f>
        <v>0</v>
      </c>
      <c r="G2057" s="63">
        <f>'דוח 132'!E2057</f>
        <v>50</v>
      </c>
      <c r="H2057" s="63">
        <f>'דוח 132'!D2057</f>
        <v>56</v>
      </c>
      <c r="I2057" s="63">
        <f>'דוח 132'!C2057</f>
        <v>0</v>
      </c>
      <c r="J2057" s="63">
        <f>'דוח 132'!B2057</f>
        <v>0</v>
      </c>
      <c r="K2057" s="63">
        <f>'דוח 132'!A2057</f>
        <v>0</v>
      </c>
    </row>
    <row r="2058" spans="1:11" x14ac:dyDescent="0.2">
      <c r="A2058" s="63">
        <f>'דוח 132'!K2058</f>
        <v>0</v>
      </c>
      <c r="B2058" s="63">
        <f>'דוח 132'!J2058</f>
        <v>0</v>
      </c>
      <c r="C2058" s="63">
        <f>'דוח 132'!I2058</f>
        <v>0</v>
      </c>
      <c r="D2058" s="63">
        <f>'דוח 132'!H2058</f>
        <v>0</v>
      </c>
      <c r="E2058" s="63">
        <f>'דוח 132'!G2058</f>
        <v>0</v>
      </c>
      <c r="F2058" s="63">
        <f>'דוח 132'!F2058</f>
        <v>0</v>
      </c>
      <c r="G2058" s="63">
        <f>'דוח 132'!E2058</f>
        <v>0</v>
      </c>
      <c r="H2058" s="63">
        <f>'דוח 132'!D2058</f>
        <v>0</v>
      </c>
      <c r="I2058" s="63">
        <f>'דוח 132'!C2058</f>
        <v>0</v>
      </c>
      <c r="J2058" s="63">
        <f>'דוח 132'!B2058</f>
        <v>0</v>
      </c>
      <c r="K2058" s="63">
        <f>'דוח 132'!A2058</f>
        <v>0</v>
      </c>
    </row>
    <row r="2059" spans="1:11" x14ac:dyDescent="0.2">
      <c r="A2059" s="63" t="str">
        <f>'דוח 132'!K2059</f>
        <v>קוד קבוצה</v>
      </c>
      <c r="B2059" s="63" t="str">
        <f>'דוח 132'!J2059</f>
        <v>קוד קופה</v>
      </c>
      <c r="C2059" s="63">
        <f>'דוח 132'!I2059</f>
        <v>0</v>
      </c>
      <c r="D2059" s="63" t="str">
        <f>'דוח 132'!H2059</f>
        <v>334602  רמי פנחסי</v>
      </c>
      <c r="E2059" s="63">
        <f>'דוח 132'!G2059</f>
        <v>0</v>
      </c>
      <c r="F2059" s="63">
        <f>'דוח 132'!F2059</f>
        <v>0</v>
      </c>
      <c r="G2059" s="63">
        <f>'דוח 132'!E2059</f>
        <v>0</v>
      </c>
      <c r="H2059" s="63">
        <f>'דוח 132'!D2059</f>
        <v>0</v>
      </c>
      <c r="I2059" s="63">
        <f>'דוח 132'!C2059</f>
        <v>0</v>
      </c>
      <c r="J2059" s="63">
        <f>'דוח 132'!B2059</f>
        <v>0</v>
      </c>
      <c r="K2059" s="63">
        <f>'דוח 132'!A2059</f>
        <v>0</v>
      </c>
    </row>
    <row r="2060" spans="1:11" x14ac:dyDescent="0.2">
      <c r="A2060" s="63">
        <f>'דוח 132'!K2060</f>
        <v>0</v>
      </c>
      <c r="B2060" s="63">
        <f>'דוח 132'!J2060</f>
        <v>0</v>
      </c>
      <c r="C2060" s="63">
        <f>'דוח 132'!I2060</f>
        <v>0</v>
      </c>
      <c r="D2060" s="63">
        <f>'דוח 132'!H2060</f>
        <v>0</v>
      </c>
      <c r="E2060" s="63">
        <f>'דוח 132'!G2060</f>
        <v>0</v>
      </c>
      <c r="F2060" s="63" t="str">
        <f>'דוח 132'!F2060</f>
        <v xml:space="preserve">שווי קופה באשח  </v>
      </c>
      <c r="G2060" s="63">
        <f>'דוח 132'!E2060</f>
        <v>0</v>
      </c>
      <c r="H2060" s="63">
        <f>'דוח 132'!D2060</f>
        <v>0</v>
      </c>
      <c r="I2060" s="63">
        <f>'דוח 132'!C2060</f>
        <v>0</v>
      </c>
      <c r="J2060" s="63">
        <f>'דוח 132'!B2060</f>
        <v>0</v>
      </c>
      <c r="K2060" s="63">
        <f>'דוח 132'!A2060</f>
        <v>0</v>
      </c>
    </row>
    <row r="2061" spans="1:11" x14ac:dyDescent="0.2">
      <c r="A2061" s="63">
        <f>'דוח 132'!K2061</f>
        <v>0</v>
      </c>
      <c r="B2061" s="63">
        <f>'דוח 132'!J2061</f>
        <v>0</v>
      </c>
      <c r="C2061" s="63" t="str">
        <f>'דוח 132'!I2061</f>
        <v>תאור קבוצה</v>
      </c>
      <c r="D2061" s="63" t="str">
        <f>'דוח 132'!H2061</f>
        <v>מח"מ</v>
      </c>
      <c r="E2061" s="63" t="str">
        <f>'דוח 132'!G2061</f>
        <v>חשיפה</v>
      </c>
      <c r="F2061" s="63" t="str">
        <f>'דוח 132'!F2061</f>
        <v>חשיפה</v>
      </c>
      <c r="G2061" s="63">
        <f>'דוח 132'!E2061</f>
        <v>0</v>
      </c>
      <c r="H2061" s="63" t="str">
        <f>'דוח 132'!D2061</f>
        <v>חשיפה</v>
      </c>
      <c r="I2061" s="63">
        <f>'דוח 132'!C2061</f>
        <v>0</v>
      </c>
      <c r="J2061" s="63" t="str">
        <f>'דוח 132'!B2061</f>
        <v>מח"מ</v>
      </c>
      <c r="K2061" s="63">
        <f>'דוח 132'!A2061</f>
        <v>0</v>
      </c>
    </row>
    <row r="2062" spans="1:11" x14ac:dyDescent="0.2">
      <c r="A2062" s="63">
        <f>'דוח 132'!K2062</f>
        <v>0</v>
      </c>
      <c r="B2062" s="63">
        <f>'דוח 132'!J2062</f>
        <v>0</v>
      </c>
      <c r="C2062" s="63">
        <f>'דוח 132'!I2062</f>
        <v>0</v>
      </c>
      <c r="D2062" s="63">
        <f>'דוח 132'!H2062</f>
        <v>0</v>
      </c>
      <c r="E2062" s="63" t="str">
        <f>'דוח 132'!G2062</f>
        <v>31/12/18</v>
      </c>
      <c r="F2062" s="63" t="str">
        <f>'דוח 132'!F2062</f>
        <v>31/12/18</v>
      </c>
      <c r="G2062" s="63" t="str">
        <f>'דוח 132'!E2062</f>
        <v>מינ'</v>
      </c>
      <c r="H2062" s="63" t="str">
        <f>'דוח 132'!D2062</f>
        <v>מקס'</v>
      </c>
      <c r="I2062" s="63" t="str">
        <f>'דוח 132'!C2062</f>
        <v>מינ'</v>
      </c>
      <c r="J2062" s="63" t="str">
        <f>'דוח 132'!B2062</f>
        <v>מקס'</v>
      </c>
      <c r="K2062" s="63">
        <f>'דוח 132'!A2062</f>
        <v>0</v>
      </c>
    </row>
    <row r="2063" spans="1:11" x14ac:dyDescent="0.2">
      <c r="A2063" s="63">
        <f>'דוח 132'!K2063</f>
        <v>13595</v>
      </c>
      <c r="B2063" s="63">
        <f>'דוח 132'!J2063</f>
        <v>334602</v>
      </c>
      <c r="C2063" s="63" t="str">
        <f>'דוח 132'!I2063</f>
        <v>סה"כ מניות והמירים</v>
      </c>
      <c r="D2063" s="63">
        <f>'דוח 132'!H2063</f>
        <v>0</v>
      </c>
      <c r="E2063" s="63">
        <f>'דוח 132'!G2063</f>
        <v>0</v>
      </c>
      <c r="F2063" s="63">
        <f>'דוח 132'!F2063</f>
        <v>0</v>
      </c>
      <c r="G2063" s="63">
        <f>'דוח 132'!E2063</f>
        <v>0</v>
      </c>
      <c r="H2063" s="63">
        <f>'דוח 132'!D2063</f>
        <v>0</v>
      </c>
      <c r="I2063" s="63">
        <f>'דוח 132'!C2063</f>
        <v>0</v>
      </c>
      <c r="J2063" s="63">
        <f>'דוח 132'!B2063</f>
        <v>0</v>
      </c>
      <c r="K2063" s="63">
        <f>'דוח 132'!A2063</f>
        <v>0</v>
      </c>
    </row>
    <row r="2064" spans="1:11" x14ac:dyDescent="0.2">
      <c r="A2064" s="63">
        <f>'דוח 132'!K2064</f>
        <v>15704</v>
      </c>
      <c r="B2064" s="63">
        <f>'דוח 132'!J2064</f>
        <v>334602</v>
      </c>
      <c r="C2064" s="63" t="str">
        <f>'דוח 132'!I2064</f>
        <v xml:space="preserve">סה"כ קונצרני והלוואות </v>
      </c>
      <c r="D2064" s="63">
        <f>'דוח 132'!H2064</f>
        <v>0</v>
      </c>
      <c r="E2064" s="63">
        <f>'דוח 132'!G2064</f>
        <v>0</v>
      </c>
      <c r="F2064" s="63">
        <f>'דוח 132'!F2064</f>
        <v>0</v>
      </c>
      <c r="G2064" s="63">
        <f>'דוח 132'!E2064</f>
        <v>28</v>
      </c>
      <c r="H2064" s="63">
        <f>'דוח 132'!D2064</f>
        <v>34</v>
      </c>
      <c r="I2064" s="63">
        <f>'דוח 132'!C2064</f>
        <v>0</v>
      </c>
      <c r="J2064" s="63">
        <f>'דוח 132'!B2064</f>
        <v>0</v>
      </c>
      <c r="K2064" s="63">
        <f>'דוח 132'!A2064</f>
        <v>0</v>
      </c>
    </row>
    <row r="2065" spans="1:11" x14ac:dyDescent="0.2">
      <c r="A2065" s="63">
        <f>'דוח 132'!K2065</f>
        <v>15705</v>
      </c>
      <c r="B2065" s="63">
        <f>'דוח 132'!J2065</f>
        <v>334602</v>
      </c>
      <c r="C2065" s="63" t="str">
        <f>'דוח 132'!I2065</f>
        <v>סה"כ ממשלתי</v>
      </c>
      <c r="D2065" s="63">
        <f>'דוח 132'!H2065</f>
        <v>0</v>
      </c>
      <c r="E2065" s="63">
        <f>'דוח 132'!G2065</f>
        <v>0</v>
      </c>
      <c r="F2065" s="63">
        <f>'דוח 132'!F2065</f>
        <v>0</v>
      </c>
      <c r="G2065" s="63">
        <f>'דוח 132'!E2065</f>
        <v>50</v>
      </c>
      <c r="H2065" s="63">
        <f>'דוח 132'!D2065</f>
        <v>56</v>
      </c>
      <c r="I2065" s="63">
        <f>'דוח 132'!C2065</f>
        <v>0</v>
      </c>
      <c r="J2065" s="63">
        <f>'דוח 132'!B2065</f>
        <v>0</v>
      </c>
      <c r="K2065" s="63">
        <f>'דוח 132'!A2065</f>
        <v>0</v>
      </c>
    </row>
    <row r="2066" spans="1:11" x14ac:dyDescent="0.2">
      <c r="A2066" s="63">
        <f>'דוח 132'!K2066</f>
        <v>0</v>
      </c>
      <c r="B2066" s="63">
        <f>'דוח 132'!J2066</f>
        <v>0</v>
      </c>
      <c r="C2066" s="63">
        <f>'דוח 132'!I2066</f>
        <v>0</v>
      </c>
      <c r="D2066" s="63">
        <f>'דוח 132'!H2066</f>
        <v>0</v>
      </c>
      <c r="E2066" s="63">
        <f>'דוח 132'!G2066</f>
        <v>0</v>
      </c>
      <c r="F2066" s="63">
        <f>'דוח 132'!F2066</f>
        <v>0</v>
      </c>
      <c r="G2066" s="63">
        <f>'דוח 132'!E2066</f>
        <v>0</v>
      </c>
      <c r="H2066" s="63">
        <f>'דוח 132'!D2066</f>
        <v>0</v>
      </c>
      <c r="I2066" s="63">
        <f>'דוח 132'!C2066</f>
        <v>0</v>
      </c>
      <c r="J2066" s="63">
        <f>'דוח 132'!B2066</f>
        <v>0</v>
      </c>
      <c r="K2066" s="63">
        <f>'דוח 132'!A2066</f>
        <v>0</v>
      </c>
    </row>
    <row r="2067" spans="1:11" x14ac:dyDescent="0.2">
      <c r="A2067" s="63" t="str">
        <f>'דוח 132'!K2067</f>
        <v>קוד קבוצה</v>
      </c>
      <c r="B2067" s="63" t="str">
        <f>'דוח 132'!J2067</f>
        <v>קוד קופה</v>
      </c>
      <c r="C2067" s="63">
        <f>'דוח 132'!I2067</f>
        <v>0</v>
      </c>
      <c r="D2067" s="63" t="str">
        <f>'דוח 132'!H2067</f>
        <v>334629  תיקשוב</v>
      </c>
      <c r="E2067" s="63">
        <f>'דוח 132'!G2067</f>
        <v>0</v>
      </c>
      <c r="F2067" s="63">
        <f>'דוח 132'!F2067</f>
        <v>0</v>
      </c>
      <c r="G2067" s="63">
        <f>'דוח 132'!E2067</f>
        <v>0</v>
      </c>
      <c r="H2067" s="63">
        <f>'דוח 132'!D2067</f>
        <v>0</v>
      </c>
      <c r="I2067" s="63">
        <f>'דוח 132'!C2067</f>
        <v>0</v>
      </c>
      <c r="J2067" s="63">
        <f>'דוח 132'!B2067</f>
        <v>0</v>
      </c>
      <c r="K2067" s="63">
        <f>'דוח 132'!A2067</f>
        <v>0</v>
      </c>
    </row>
    <row r="2068" spans="1:11" x14ac:dyDescent="0.2">
      <c r="A2068" s="63">
        <f>'דוח 132'!K2068</f>
        <v>0</v>
      </c>
      <c r="B2068" s="63">
        <f>'דוח 132'!J2068</f>
        <v>0</v>
      </c>
      <c r="C2068" s="63">
        <f>'דוח 132'!I2068</f>
        <v>0</v>
      </c>
      <c r="D2068" s="63">
        <f>'דוח 132'!H2068</f>
        <v>0</v>
      </c>
      <c r="E2068" s="63">
        <f>'דוח 132'!G2068</f>
        <v>0</v>
      </c>
      <c r="F2068" s="63" t="str">
        <f>'דוח 132'!F2068</f>
        <v xml:space="preserve">שווי קופה באשח  </v>
      </c>
      <c r="G2068" s="63">
        <f>'דוח 132'!E2068</f>
        <v>0</v>
      </c>
      <c r="H2068" s="63">
        <f>'דוח 132'!D2068</f>
        <v>0</v>
      </c>
      <c r="I2068" s="63">
        <f>'דוח 132'!C2068</f>
        <v>0</v>
      </c>
      <c r="J2068" s="63">
        <f>'דוח 132'!B2068</f>
        <v>0</v>
      </c>
      <c r="K2068" s="63">
        <f>'דוח 132'!A2068</f>
        <v>0</v>
      </c>
    </row>
    <row r="2069" spans="1:11" x14ac:dyDescent="0.2">
      <c r="A2069" s="63">
        <f>'דוח 132'!K2069</f>
        <v>0</v>
      </c>
      <c r="B2069" s="63">
        <f>'דוח 132'!J2069</f>
        <v>0</v>
      </c>
      <c r="C2069" s="63" t="str">
        <f>'דוח 132'!I2069</f>
        <v>תאור קבוצה</v>
      </c>
      <c r="D2069" s="63" t="str">
        <f>'דוח 132'!H2069</f>
        <v>מח"מ</v>
      </c>
      <c r="E2069" s="63" t="str">
        <f>'דוח 132'!G2069</f>
        <v>חשיפה</v>
      </c>
      <c r="F2069" s="63" t="str">
        <f>'דוח 132'!F2069</f>
        <v>חשיפה</v>
      </c>
      <c r="G2069" s="63">
        <f>'דוח 132'!E2069</f>
        <v>0</v>
      </c>
      <c r="H2069" s="63" t="str">
        <f>'דוח 132'!D2069</f>
        <v>חשיפה</v>
      </c>
      <c r="I2069" s="63">
        <f>'דוח 132'!C2069</f>
        <v>0</v>
      </c>
      <c r="J2069" s="63" t="str">
        <f>'דוח 132'!B2069</f>
        <v>מח"מ</v>
      </c>
      <c r="K2069" s="63">
        <f>'דוח 132'!A2069</f>
        <v>0</v>
      </c>
    </row>
    <row r="2070" spans="1:11" x14ac:dyDescent="0.2">
      <c r="A2070" s="63">
        <f>'דוח 132'!K2070</f>
        <v>0</v>
      </c>
      <c r="B2070" s="63">
        <f>'דוח 132'!J2070</f>
        <v>0</v>
      </c>
      <c r="C2070" s="63">
        <f>'דוח 132'!I2070</f>
        <v>0</v>
      </c>
      <c r="D2070" s="63">
        <f>'דוח 132'!H2070</f>
        <v>0</v>
      </c>
      <c r="E2070" s="63" t="str">
        <f>'דוח 132'!G2070</f>
        <v>31/12/18</v>
      </c>
      <c r="F2070" s="63" t="str">
        <f>'דוח 132'!F2070</f>
        <v>31/12/18</v>
      </c>
      <c r="G2070" s="63" t="str">
        <f>'דוח 132'!E2070</f>
        <v>מינ'</v>
      </c>
      <c r="H2070" s="63" t="str">
        <f>'דוח 132'!D2070</f>
        <v>מקס'</v>
      </c>
      <c r="I2070" s="63" t="str">
        <f>'דוח 132'!C2070</f>
        <v>מינ'</v>
      </c>
      <c r="J2070" s="63" t="str">
        <f>'דוח 132'!B2070</f>
        <v>מקס'</v>
      </c>
      <c r="K2070" s="63">
        <f>'דוח 132'!A2070</f>
        <v>0</v>
      </c>
    </row>
    <row r="2071" spans="1:11" x14ac:dyDescent="0.2">
      <c r="A2071" s="63">
        <f>'דוח 132'!K2071</f>
        <v>13595</v>
      </c>
      <c r="B2071" s="63">
        <f>'דוח 132'!J2071</f>
        <v>334629</v>
      </c>
      <c r="C2071" s="63" t="str">
        <f>'דוח 132'!I2071</f>
        <v>סה"כ מניות והמירים</v>
      </c>
      <c r="D2071" s="63">
        <f>'דוח 132'!H2071</f>
        <v>0</v>
      </c>
      <c r="E2071" s="63">
        <f>'דוח 132'!G2071</f>
        <v>0</v>
      </c>
      <c r="F2071" s="63">
        <f>'דוח 132'!F2071</f>
        <v>0</v>
      </c>
      <c r="G2071" s="63">
        <f>'דוח 132'!E2071</f>
        <v>0</v>
      </c>
      <c r="H2071" s="63">
        <f>'דוח 132'!D2071</f>
        <v>0</v>
      </c>
      <c r="I2071" s="63">
        <f>'דוח 132'!C2071</f>
        <v>0</v>
      </c>
      <c r="J2071" s="63">
        <f>'דוח 132'!B2071</f>
        <v>0</v>
      </c>
      <c r="K2071" s="63">
        <f>'דוח 132'!A2071</f>
        <v>0</v>
      </c>
    </row>
    <row r="2072" spans="1:11" x14ac:dyDescent="0.2">
      <c r="A2072" s="63">
        <f>'דוח 132'!K2072</f>
        <v>15704</v>
      </c>
      <c r="B2072" s="63">
        <f>'דוח 132'!J2072</f>
        <v>334629</v>
      </c>
      <c r="C2072" s="63" t="str">
        <f>'דוח 132'!I2072</f>
        <v xml:space="preserve">סה"כ קונצרני והלוואות </v>
      </c>
      <c r="D2072" s="63">
        <f>'דוח 132'!H2072</f>
        <v>0</v>
      </c>
      <c r="E2072" s="63">
        <f>'דוח 132'!G2072</f>
        <v>0</v>
      </c>
      <c r="F2072" s="63">
        <f>'דוח 132'!F2072</f>
        <v>0</v>
      </c>
      <c r="G2072" s="63">
        <f>'דוח 132'!E2072</f>
        <v>31</v>
      </c>
      <c r="H2072" s="63">
        <f>'דוח 132'!D2072</f>
        <v>37</v>
      </c>
      <c r="I2072" s="63">
        <f>'דוח 132'!C2072</f>
        <v>0</v>
      </c>
      <c r="J2072" s="63">
        <f>'דוח 132'!B2072</f>
        <v>0</v>
      </c>
      <c r="K2072" s="63">
        <f>'דוח 132'!A2072</f>
        <v>0</v>
      </c>
    </row>
    <row r="2073" spans="1:11" x14ac:dyDescent="0.2">
      <c r="A2073" s="63">
        <f>'דוח 132'!K2073</f>
        <v>15705</v>
      </c>
      <c r="B2073" s="63">
        <f>'דוח 132'!J2073</f>
        <v>334629</v>
      </c>
      <c r="C2073" s="63" t="str">
        <f>'דוח 132'!I2073</f>
        <v>סה"כ ממשלתי</v>
      </c>
      <c r="D2073" s="63">
        <f>'דוח 132'!H2073</f>
        <v>0</v>
      </c>
      <c r="E2073" s="63">
        <f>'דוח 132'!G2073</f>
        <v>0</v>
      </c>
      <c r="F2073" s="63">
        <f>'דוח 132'!F2073</f>
        <v>0</v>
      </c>
      <c r="G2073" s="63">
        <f>'דוח 132'!E2073</f>
        <v>59</v>
      </c>
      <c r="H2073" s="63">
        <f>'דוח 132'!D2073</f>
        <v>65</v>
      </c>
      <c r="I2073" s="63">
        <f>'דוח 132'!C2073</f>
        <v>0</v>
      </c>
      <c r="J2073" s="63">
        <f>'דוח 132'!B2073</f>
        <v>0</v>
      </c>
      <c r="K2073" s="63">
        <f>'דוח 132'!A2073</f>
        <v>0</v>
      </c>
    </row>
    <row r="2074" spans="1:11" x14ac:dyDescent="0.2">
      <c r="A2074" s="63">
        <f>'דוח 132'!K2074</f>
        <v>0</v>
      </c>
      <c r="B2074" s="63">
        <f>'דוח 132'!J2074</f>
        <v>0</v>
      </c>
      <c r="C2074" s="63">
        <f>'דוח 132'!I2074</f>
        <v>0</v>
      </c>
      <c r="D2074" s="63">
        <f>'דוח 132'!H2074</f>
        <v>0</v>
      </c>
      <c r="E2074" s="63">
        <f>'דוח 132'!G2074</f>
        <v>0</v>
      </c>
      <c r="F2074" s="63">
        <f>'דוח 132'!F2074</f>
        <v>0</v>
      </c>
      <c r="G2074" s="63">
        <f>'דוח 132'!E2074</f>
        <v>0</v>
      </c>
      <c r="H2074" s="63">
        <f>'דוח 132'!D2074</f>
        <v>0</v>
      </c>
      <c r="I2074" s="63">
        <f>'דוח 132'!C2074</f>
        <v>0</v>
      </c>
      <c r="J2074" s="63">
        <f>'דוח 132'!B2074</f>
        <v>0</v>
      </c>
      <c r="K2074" s="63">
        <f>'דוח 132'!A2074</f>
        <v>0</v>
      </c>
    </row>
    <row r="2075" spans="1:11" x14ac:dyDescent="0.2">
      <c r="A2075" s="63" t="str">
        <f>'דוח 132'!K2075</f>
        <v>קוד קבוצה</v>
      </c>
      <c r="B2075" s="63" t="str">
        <f>'דוח 132'!J2075</f>
        <v>קוד קופה</v>
      </c>
      <c r="C2075" s="63">
        <f>'דוח 132'!I2075</f>
        <v>0</v>
      </c>
      <c r="D2075" s="63" t="str">
        <f>'דוח 132'!H2075</f>
        <v>334718  קריב</v>
      </c>
      <c r="E2075" s="63">
        <f>'דוח 132'!G2075</f>
        <v>0</v>
      </c>
      <c r="F2075" s="63">
        <f>'דוח 132'!F2075</f>
        <v>0</v>
      </c>
      <c r="G2075" s="63">
        <f>'דוח 132'!E2075</f>
        <v>0</v>
      </c>
      <c r="H2075" s="63">
        <f>'דוח 132'!D2075</f>
        <v>0</v>
      </c>
      <c r="I2075" s="63">
        <f>'דוח 132'!C2075</f>
        <v>0</v>
      </c>
      <c r="J2075" s="63">
        <f>'דוח 132'!B2075</f>
        <v>0</v>
      </c>
      <c r="K2075" s="63">
        <f>'דוח 132'!A2075</f>
        <v>0</v>
      </c>
    </row>
    <row r="2076" spans="1:11" x14ac:dyDescent="0.2">
      <c r="A2076" s="63">
        <f>'דוח 132'!K2076</f>
        <v>0</v>
      </c>
      <c r="B2076" s="63">
        <f>'דוח 132'!J2076</f>
        <v>0</v>
      </c>
      <c r="C2076" s="63">
        <f>'דוח 132'!I2076</f>
        <v>0</v>
      </c>
      <c r="D2076" s="63">
        <f>'דוח 132'!H2076</f>
        <v>0</v>
      </c>
      <c r="E2076" s="63">
        <f>'דוח 132'!G2076</f>
        <v>0</v>
      </c>
      <c r="F2076" s="63" t="str">
        <f>'דוח 132'!F2076</f>
        <v xml:space="preserve">שווי קופה באשח  </v>
      </c>
      <c r="G2076" s="63">
        <f>'דוח 132'!E2076</f>
        <v>0</v>
      </c>
      <c r="H2076" s="63">
        <f>'דוח 132'!D2076</f>
        <v>0</v>
      </c>
      <c r="I2076" s="63">
        <f>'דוח 132'!C2076</f>
        <v>0</v>
      </c>
      <c r="J2076" s="63">
        <f>'דוח 132'!B2076</f>
        <v>0</v>
      </c>
      <c r="K2076" s="63">
        <f>'דוח 132'!A2076</f>
        <v>0</v>
      </c>
    </row>
    <row r="2077" spans="1:11" x14ac:dyDescent="0.2">
      <c r="A2077" s="63">
        <f>'דוח 132'!K2077</f>
        <v>0</v>
      </c>
      <c r="B2077" s="63">
        <f>'דוח 132'!J2077</f>
        <v>0</v>
      </c>
      <c r="C2077" s="63" t="str">
        <f>'דוח 132'!I2077</f>
        <v>תאור קבוצה</v>
      </c>
      <c r="D2077" s="63" t="str">
        <f>'דוח 132'!H2077</f>
        <v>מח"מ</v>
      </c>
      <c r="E2077" s="63" t="str">
        <f>'דוח 132'!G2077</f>
        <v>חשיפה</v>
      </c>
      <c r="F2077" s="63" t="str">
        <f>'דוח 132'!F2077</f>
        <v>חשיפה</v>
      </c>
      <c r="G2077" s="63">
        <f>'דוח 132'!E2077</f>
        <v>0</v>
      </c>
      <c r="H2077" s="63" t="str">
        <f>'דוח 132'!D2077</f>
        <v>חשיפה</v>
      </c>
      <c r="I2077" s="63">
        <f>'דוח 132'!C2077</f>
        <v>0</v>
      </c>
      <c r="J2077" s="63" t="str">
        <f>'דוח 132'!B2077</f>
        <v>מח"מ</v>
      </c>
      <c r="K2077" s="63">
        <f>'דוח 132'!A2077</f>
        <v>0</v>
      </c>
    </row>
    <row r="2078" spans="1:11" x14ac:dyDescent="0.2">
      <c r="A2078" s="63">
        <f>'דוח 132'!K2078</f>
        <v>0</v>
      </c>
      <c r="B2078" s="63">
        <f>'דוח 132'!J2078</f>
        <v>0</v>
      </c>
      <c r="C2078" s="63">
        <f>'דוח 132'!I2078</f>
        <v>0</v>
      </c>
      <c r="D2078" s="63">
        <f>'דוח 132'!H2078</f>
        <v>0</v>
      </c>
      <c r="E2078" s="63" t="str">
        <f>'דוח 132'!G2078</f>
        <v>31/12/18</v>
      </c>
      <c r="F2078" s="63" t="str">
        <f>'דוח 132'!F2078</f>
        <v>31/12/18</v>
      </c>
      <c r="G2078" s="63" t="str">
        <f>'דוח 132'!E2078</f>
        <v>מינ'</v>
      </c>
      <c r="H2078" s="63" t="str">
        <f>'דוח 132'!D2078</f>
        <v>מקס'</v>
      </c>
      <c r="I2078" s="63" t="str">
        <f>'דוח 132'!C2078</f>
        <v>מינ'</v>
      </c>
      <c r="J2078" s="63" t="str">
        <f>'דוח 132'!B2078</f>
        <v>מקס'</v>
      </c>
      <c r="K2078" s="63">
        <f>'דוח 132'!A2078</f>
        <v>0</v>
      </c>
    </row>
    <row r="2079" spans="1:11" x14ac:dyDescent="0.2">
      <c r="A2079" s="63">
        <f>'דוח 132'!K2079</f>
        <v>13595</v>
      </c>
      <c r="B2079" s="63">
        <f>'דוח 132'!J2079</f>
        <v>334718</v>
      </c>
      <c r="C2079" s="63" t="str">
        <f>'דוח 132'!I2079</f>
        <v>סה"כ מניות והמירים</v>
      </c>
      <c r="D2079" s="63">
        <f>'דוח 132'!H2079</f>
        <v>0</v>
      </c>
      <c r="E2079" s="63">
        <f>'דוח 132'!G2079</f>
        <v>0</v>
      </c>
      <c r="F2079" s="63">
        <f>'דוח 132'!F2079</f>
        <v>0</v>
      </c>
      <c r="G2079" s="63">
        <f>'דוח 132'!E2079</f>
        <v>0</v>
      </c>
      <c r="H2079" s="63">
        <f>'דוח 132'!D2079</f>
        <v>0</v>
      </c>
      <c r="I2079" s="63">
        <f>'דוח 132'!C2079</f>
        <v>0</v>
      </c>
      <c r="J2079" s="63">
        <f>'דוח 132'!B2079</f>
        <v>0</v>
      </c>
      <c r="K2079" s="63">
        <f>'דוח 132'!A2079</f>
        <v>0</v>
      </c>
    </row>
    <row r="2080" spans="1:11" x14ac:dyDescent="0.2">
      <c r="A2080" s="63">
        <f>'דוח 132'!K2080</f>
        <v>15704</v>
      </c>
      <c r="B2080" s="63">
        <f>'דוח 132'!J2080</f>
        <v>334718</v>
      </c>
      <c r="C2080" s="63" t="str">
        <f>'דוח 132'!I2080</f>
        <v xml:space="preserve">סה"כ קונצרני והלוואות </v>
      </c>
      <c r="D2080" s="63">
        <f>'דוח 132'!H2080</f>
        <v>0</v>
      </c>
      <c r="E2080" s="63">
        <f>'דוח 132'!G2080</f>
        <v>0</v>
      </c>
      <c r="F2080" s="63">
        <f>'דוח 132'!F2080</f>
        <v>0</v>
      </c>
      <c r="G2080" s="63">
        <f>'דוח 132'!E2080</f>
        <v>28</v>
      </c>
      <c r="H2080" s="63">
        <f>'דוח 132'!D2080</f>
        <v>34</v>
      </c>
      <c r="I2080" s="63">
        <f>'דוח 132'!C2080</f>
        <v>0</v>
      </c>
      <c r="J2080" s="63">
        <f>'דוח 132'!B2080</f>
        <v>0</v>
      </c>
      <c r="K2080" s="63">
        <f>'דוח 132'!A2080</f>
        <v>0</v>
      </c>
    </row>
    <row r="2081" spans="1:11" x14ac:dyDescent="0.2">
      <c r="A2081" s="63">
        <f>'דוח 132'!K2081</f>
        <v>15705</v>
      </c>
      <c r="B2081" s="63">
        <f>'דוח 132'!J2081</f>
        <v>334718</v>
      </c>
      <c r="C2081" s="63" t="str">
        <f>'דוח 132'!I2081</f>
        <v>סה"כ ממשלתי</v>
      </c>
      <c r="D2081" s="63">
        <f>'דוח 132'!H2081</f>
        <v>0</v>
      </c>
      <c r="E2081" s="63">
        <f>'דוח 132'!G2081</f>
        <v>0</v>
      </c>
      <c r="F2081" s="63">
        <f>'דוח 132'!F2081</f>
        <v>0</v>
      </c>
      <c r="G2081" s="63">
        <f>'דוח 132'!E2081</f>
        <v>50</v>
      </c>
      <c r="H2081" s="63">
        <f>'דוח 132'!D2081</f>
        <v>56</v>
      </c>
      <c r="I2081" s="63">
        <f>'דוח 132'!C2081</f>
        <v>0</v>
      </c>
      <c r="J2081" s="63">
        <f>'דוח 132'!B2081</f>
        <v>0</v>
      </c>
      <c r="K2081" s="63">
        <f>'דוח 132'!A2081</f>
        <v>0</v>
      </c>
    </row>
    <row r="2082" spans="1:11" x14ac:dyDescent="0.2">
      <c r="A2082" s="63">
        <f>'דוח 132'!K2082</f>
        <v>0</v>
      </c>
      <c r="B2082" s="63">
        <f>'דוח 132'!J2082</f>
        <v>0</v>
      </c>
      <c r="C2082" s="63">
        <f>'דוח 132'!I2082</f>
        <v>0</v>
      </c>
      <c r="D2082" s="63">
        <f>'דוח 132'!H2082</f>
        <v>0</v>
      </c>
      <c r="E2082" s="63">
        <f>'דוח 132'!G2082</f>
        <v>0</v>
      </c>
      <c r="F2082" s="63">
        <f>'דוח 132'!F2082</f>
        <v>0</v>
      </c>
      <c r="G2082" s="63">
        <f>'דוח 132'!E2082</f>
        <v>0</v>
      </c>
      <c r="H2082" s="63">
        <f>'דוח 132'!D2082</f>
        <v>0</v>
      </c>
      <c r="I2082" s="63">
        <f>'דוח 132'!C2082</f>
        <v>0</v>
      </c>
      <c r="J2082" s="63">
        <f>'דוח 132'!B2082</f>
        <v>0</v>
      </c>
      <c r="K2082" s="63">
        <f>'דוח 132'!A2082</f>
        <v>0</v>
      </c>
    </row>
    <row r="2083" spans="1:11" x14ac:dyDescent="0.2">
      <c r="A2083" s="63" t="str">
        <f>'דוח 132'!K2083</f>
        <v>קוד קבוצה</v>
      </c>
      <c r="B2083" s="63" t="str">
        <f>'דוח 132'!J2083</f>
        <v>קוד קופה</v>
      </c>
      <c r="C2083" s="63">
        <f>'דוח 132'!I2083</f>
        <v>0</v>
      </c>
      <c r="D2083" s="63" t="str">
        <f>'דוח 132'!H2083</f>
        <v>334726  טמפו</v>
      </c>
      <c r="E2083" s="63">
        <f>'דוח 132'!G2083</f>
        <v>0</v>
      </c>
      <c r="F2083" s="63">
        <f>'דוח 132'!F2083</f>
        <v>0</v>
      </c>
      <c r="G2083" s="63">
        <f>'דוח 132'!E2083</f>
        <v>0</v>
      </c>
      <c r="H2083" s="63">
        <f>'דוח 132'!D2083</f>
        <v>0</v>
      </c>
      <c r="I2083" s="63">
        <f>'דוח 132'!C2083</f>
        <v>0</v>
      </c>
      <c r="J2083" s="63">
        <f>'דוח 132'!B2083</f>
        <v>0</v>
      </c>
      <c r="K2083" s="63">
        <f>'דוח 132'!A2083</f>
        <v>0</v>
      </c>
    </row>
    <row r="2084" spans="1:11" x14ac:dyDescent="0.2">
      <c r="A2084" s="63">
        <f>'דוח 132'!K2084</f>
        <v>0</v>
      </c>
      <c r="B2084" s="63">
        <f>'דוח 132'!J2084</f>
        <v>0</v>
      </c>
      <c r="C2084" s="63">
        <f>'דוח 132'!I2084</f>
        <v>0</v>
      </c>
      <c r="D2084" s="63">
        <f>'דוח 132'!H2084</f>
        <v>0</v>
      </c>
      <c r="E2084" s="63">
        <f>'דוח 132'!G2084</f>
        <v>0</v>
      </c>
      <c r="F2084" s="63" t="str">
        <f>'דוח 132'!F2084</f>
        <v xml:space="preserve">שווי קופה באשח  </v>
      </c>
      <c r="G2084" s="63">
        <f>'דוח 132'!E2084</f>
        <v>0</v>
      </c>
      <c r="H2084" s="63">
        <f>'דוח 132'!D2084</f>
        <v>0</v>
      </c>
      <c r="I2084" s="63">
        <f>'דוח 132'!C2084</f>
        <v>0</v>
      </c>
      <c r="J2084" s="63">
        <f>'דוח 132'!B2084</f>
        <v>0</v>
      </c>
      <c r="K2084" s="63">
        <f>'דוח 132'!A2084</f>
        <v>0</v>
      </c>
    </row>
    <row r="2085" spans="1:11" x14ac:dyDescent="0.2">
      <c r="A2085" s="63">
        <f>'דוח 132'!K2085</f>
        <v>0</v>
      </c>
      <c r="B2085" s="63">
        <f>'דוח 132'!J2085</f>
        <v>0</v>
      </c>
      <c r="C2085" s="63" t="str">
        <f>'דוח 132'!I2085</f>
        <v>תאור קבוצה</v>
      </c>
      <c r="D2085" s="63" t="str">
        <f>'דוח 132'!H2085</f>
        <v>מח"מ</v>
      </c>
      <c r="E2085" s="63" t="str">
        <f>'דוח 132'!G2085</f>
        <v>חשיפה</v>
      </c>
      <c r="F2085" s="63" t="str">
        <f>'דוח 132'!F2085</f>
        <v>חשיפה</v>
      </c>
      <c r="G2085" s="63">
        <f>'דוח 132'!E2085</f>
        <v>0</v>
      </c>
      <c r="H2085" s="63" t="str">
        <f>'דוח 132'!D2085</f>
        <v>חשיפה</v>
      </c>
      <c r="I2085" s="63">
        <f>'דוח 132'!C2085</f>
        <v>0</v>
      </c>
      <c r="J2085" s="63" t="str">
        <f>'דוח 132'!B2085</f>
        <v>מח"מ</v>
      </c>
      <c r="K2085" s="63">
        <f>'דוח 132'!A2085</f>
        <v>0</v>
      </c>
    </row>
    <row r="2086" spans="1:11" x14ac:dyDescent="0.2">
      <c r="A2086" s="63">
        <f>'דוח 132'!K2086</f>
        <v>0</v>
      </c>
      <c r="B2086" s="63">
        <f>'דוח 132'!J2086</f>
        <v>0</v>
      </c>
      <c r="C2086" s="63">
        <f>'דוח 132'!I2086</f>
        <v>0</v>
      </c>
      <c r="D2086" s="63">
        <f>'דוח 132'!H2086</f>
        <v>0</v>
      </c>
      <c r="E2086" s="63" t="str">
        <f>'דוח 132'!G2086</f>
        <v>31/12/18</v>
      </c>
      <c r="F2086" s="63" t="str">
        <f>'דוח 132'!F2086</f>
        <v>31/12/18</v>
      </c>
      <c r="G2086" s="63" t="str">
        <f>'דוח 132'!E2086</f>
        <v>מינ'</v>
      </c>
      <c r="H2086" s="63" t="str">
        <f>'דוח 132'!D2086</f>
        <v>מקס'</v>
      </c>
      <c r="I2086" s="63" t="str">
        <f>'דוח 132'!C2086</f>
        <v>מינ'</v>
      </c>
      <c r="J2086" s="63" t="str">
        <f>'דוח 132'!B2086</f>
        <v>מקס'</v>
      </c>
      <c r="K2086" s="63">
        <f>'דוח 132'!A2086</f>
        <v>0</v>
      </c>
    </row>
    <row r="2087" spans="1:11" x14ac:dyDescent="0.2">
      <c r="A2087" s="63">
        <f>'דוח 132'!K2087</f>
        <v>13591</v>
      </c>
      <c r="B2087" s="63">
        <f>'דוח 132'!J2087</f>
        <v>334726</v>
      </c>
      <c r="C2087" s="63" t="str">
        <f>'דוח 132'!I2087</f>
        <v xml:space="preserve">צמוד מדד (כולל מיועדות) </v>
      </c>
      <c r="D2087" s="63">
        <f>'דוח 132'!H2087</f>
        <v>0</v>
      </c>
      <c r="E2087" s="63">
        <f>'דוח 132'!G2087</f>
        <v>0</v>
      </c>
      <c r="F2087" s="63">
        <f>'דוח 132'!F2087</f>
        <v>0</v>
      </c>
      <c r="G2087" s="63">
        <f>'דוח 132'!E2087</f>
        <v>32</v>
      </c>
      <c r="H2087" s="63">
        <f>'דוח 132'!D2087</f>
        <v>48</v>
      </c>
      <c r="I2087" s="63">
        <f>'דוח 132'!C2087</f>
        <v>3.5</v>
      </c>
      <c r="J2087" s="63">
        <f>'דוח 132'!B2087</f>
        <v>5.5</v>
      </c>
      <c r="K2087" s="63">
        <f>'דוח 132'!A2087</f>
        <v>0</v>
      </c>
    </row>
    <row r="2088" spans="1:11" x14ac:dyDescent="0.2">
      <c r="A2088" s="63">
        <f>'דוח 132'!K2088</f>
        <v>17726</v>
      </c>
      <c r="B2088" s="63">
        <f>'דוח 132'!J2088</f>
        <v>334726</v>
      </c>
      <c r="C2088" s="63" t="str">
        <f>'דוח 132'!I2088</f>
        <v>לא צמוד כולל נזילות</v>
      </c>
      <c r="D2088" s="63">
        <f>'דוח 132'!H2088</f>
        <v>0</v>
      </c>
      <c r="E2088" s="63">
        <f>'דוח 132'!G2088</f>
        <v>0</v>
      </c>
      <c r="F2088" s="63">
        <f>'דוח 132'!F2088</f>
        <v>0</v>
      </c>
      <c r="G2088" s="63">
        <f>'דוח 132'!E2088</f>
        <v>32</v>
      </c>
      <c r="H2088" s="63">
        <f>'דוח 132'!D2088</f>
        <v>48</v>
      </c>
      <c r="I2088" s="63">
        <f>'דוח 132'!C2088</f>
        <v>1.5</v>
      </c>
      <c r="J2088" s="63">
        <f>'דוח 132'!B2088</f>
        <v>3.5</v>
      </c>
      <c r="K2088" s="63">
        <f>'דוח 132'!A2088</f>
        <v>0</v>
      </c>
    </row>
    <row r="2089" spans="1:11" x14ac:dyDescent="0.2">
      <c r="A2089" s="63">
        <f>'דוח 132'!K2089</f>
        <v>13595</v>
      </c>
      <c r="B2089" s="63">
        <f>'דוח 132'!J2089</f>
        <v>334726</v>
      </c>
      <c r="C2089" s="63" t="str">
        <f>'דוח 132'!I2089</f>
        <v>סה"כ מניות והמירים</v>
      </c>
      <c r="D2089" s="63">
        <f>'דוח 132'!H2089</f>
        <v>0</v>
      </c>
      <c r="E2089" s="63">
        <f>'דוח 132'!G2089</f>
        <v>0</v>
      </c>
      <c r="F2089" s="63">
        <f>'דוח 132'!F2089</f>
        <v>0</v>
      </c>
      <c r="G2089" s="63">
        <f>'דוח 132'!E2089</f>
        <v>0</v>
      </c>
      <c r="H2089" s="63">
        <f>'דוח 132'!D2089</f>
        <v>0</v>
      </c>
      <c r="I2089" s="63">
        <f>'דוח 132'!C2089</f>
        <v>0</v>
      </c>
      <c r="J2089" s="63">
        <f>'דוח 132'!B2089</f>
        <v>0</v>
      </c>
      <c r="K2089" s="63">
        <f>'דוח 132'!A2089</f>
        <v>0</v>
      </c>
    </row>
    <row r="2090" spans="1:11" x14ac:dyDescent="0.2">
      <c r="A2090" s="63">
        <f>'דוח 132'!K2090</f>
        <v>15704</v>
      </c>
      <c r="B2090" s="63">
        <f>'דוח 132'!J2090</f>
        <v>334726</v>
      </c>
      <c r="C2090" s="63" t="str">
        <f>'דוח 132'!I2090</f>
        <v xml:space="preserve">סה"כ קונצרני והלוואות </v>
      </c>
      <c r="D2090" s="63">
        <f>'דוח 132'!H2090</f>
        <v>0</v>
      </c>
      <c r="E2090" s="63">
        <f>'דוח 132'!G2090</f>
        <v>0</v>
      </c>
      <c r="F2090" s="63">
        <f>'דוח 132'!F2090</f>
        <v>0</v>
      </c>
      <c r="G2090" s="63">
        <f>'דוח 132'!E2090</f>
        <v>0</v>
      </c>
      <c r="H2090" s="63">
        <f>'דוח 132'!D2090</f>
        <v>38</v>
      </c>
      <c r="I2090" s="63">
        <f>'דוח 132'!C2090</f>
        <v>0</v>
      </c>
      <c r="J2090" s="63">
        <f>'דוח 132'!B2090</f>
        <v>0</v>
      </c>
      <c r="K2090" s="63">
        <f>'דוח 132'!A2090</f>
        <v>0</v>
      </c>
    </row>
    <row r="2091" spans="1:11" x14ac:dyDescent="0.2">
      <c r="A2091" s="63">
        <f>'דוח 132'!K2091</f>
        <v>15705</v>
      </c>
      <c r="B2091" s="63">
        <f>'דוח 132'!J2091</f>
        <v>334726</v>
      </c>
      <c r="C2091" s="63" t="str">
        <f>'דוח 132'!I2091</f>
        <v>סה"כ ממשלתי</v>
      </c>
      <c r="D2091" s="63">
        <f>'דוח 132'!H2091</f>
        <v>0</v>
      </c>
      <c r="E2091" s="63">
        <f>'דוח 132'!G2091</f>
        <v>0</v>
      </c>
      <c r="F2091" s="63">
        <f>'דוח 132'!F2091</f>
        <v>0</v>
      </c>
      <c r="G2091" s="63">
        <f>'דוח 132'!E2091</f>
        <v>0</v>
      </c>
      <c r="H2091" s="63">
        <f>'דוח 132'!D2091</f>
        <v>45</v>
      </c>
      <c r="I2091" s="63">
        <f>'דוח 132'!C2091</f>
        <v>0</v>
      </c>
      <c r="J2091" s="63">
        <f>'דוח 132'!B2091</f>
        <v>0</v>
      </c>
      <c r="K2091" s="63">
        <f>'דוח 132'!A2091</f>
        <v>0</v>
      </c>
    </row>
    <row r="2092" spans="1:11" x14ac:dyDescent="0.2">
      <c r="A2092" s="63">
        <f>'דוח 132'!K2092</f>
        <v>0</v>
      </c>
      <c r="B2092" s="63">
        <f>'דוח 132'!J2092</f>
        <v>0</v>
      </c>
      <c r="C2092" s="63">
        <f>'דוח 132'!I2092</f>
        <v>0</v>
      </c>
      <c r="D2092" s="63">
        <f>'דוח 132'!H2092</f>
        <v>0</v>
      </c>
      <c r="E2092" s="63">
        <f>'דוח 132'!G2092</f>
        <v>0</v>
      </c>
      <c r="F2092" s="63">
        <f>'דוח 132'!F2092</f>
        <v>0</v>
      </c>
      <c r="G2092" s="63">
        <f>'דוח 132'!E2092</f>
        <v>0</v>
      </c>
      <c r="H2092" s="63">
        <f>'דוח 132'!D2092</f>
        <v>0</v>
      </c>
      <c r="I2092" s="63">
        <f>'דוח 132'!C2092</f>
        <v>0</v>
      </c>
      <c r="J2092" s="63">
        <f>'דוח 132'!B2092</f>
        <v>0</v>
      </c>
      <c r="K2092" s="63">
        <f>'דוח 132'!A2092</f>
        <v>0</v>
      </c>
    </row>
    <row r="2093" spans="1:11" x14ac:dyDescent="0.2">
      <c r="A2093" s="63" t="str">
        <f>'דוח 132'!K2093</f>
        <v>קוד קבוצה</v>
      </c>
      <c r="B2093" s="63" t="str">
        <f>'דוח 132'!J2093</f>
        <v>קוד קופה</v>
      </c>
      <c r="C2093" s="63">
        <f>'דוח 132'!I2093</f>
        <v>0</v>
      </c>
      <c r="D2093" s="63" t="str">
        <f>'דוח 132'!H2093</f>
        <v>334793  מזונית</v>
      </c>
      <c r="E2093" s="63">
        <f>'דוח 132'!G2093</f>
        <v>0</v>
      </c>
      <c r="F2093" s="63">
        <f>'דוח 132'!F2093</f>
        <v>0</v>
      </c>
      <c r="G2093" s="63">
        <f>'דוח 132'!E2093</f>
        <v>0</v>
      </c>
      <c r="H2093" s="63">
        <f>'דוח 132'!D2093</f>
        <v>0</v>
      </c>
      <c r="I2093" s="63">
        <f>'דוח 132'!C2093</f>
        <v>0</v>
      </c>
      <c r="J2093" s="63">
        <f>'דוח 132'!B2093</f>
        <v>0</v>
      </c>
      <c r="K2093" s="63">
        <f>'דוח 132'!A2093</f>
        <v>0</v>
      </c>
    </row>
    <row r="2094" spans="1:11" x14ac:dyDescent="0.2">
      <c r="A2094" s="63">
        <f>'דוח 132'!K2094</f>
        <v>0</v>
      </c>
      <c r="B2094" s="63">
        <f>'דוח 132'!J2094</f>
        <v>0</v>
      </c>
      <c r="C2094" s="63">
        <f>'דוח 132'!I2094</f>
        <v>0</v>
      </c>
      <c r="D2094" s="63">
        <f>'דוח 132'!H2094</f>
        <v>0</v>
      </c>
      <c r="E2094" s="63">
        <f>'דוח 132'!G2094</f>
        <v>0</v>
      </c>
      <c r="F2094" s="63" t="str">
        <f>'דוח 132'!F2094</f>
        <v xml:space="preserve">שווי קופה באשח  </v>
      </c>
      <c r="G2094" s="63">
        <f>'דוח 132'!E2094</f>
        <v>0</v>
      </c>
      <c r="H2094" s="63">
        <f>'דוח 132'!D2094</f>
        <v>0</v>
      </c>
      <c r="I2094" s="63">
        <f>'דוח 132'!C2094</f>
        <v>0</v>
      </c>
      <c r="J2094" s="63">
        <f>'דוח 132'!B2094</f>
        <v>0</v>
      </c>
      <c r="K2094" s="63">
        <f>'דוח 132'!A2094</f>
        <v>0</v>
      </c>
    </row>
    <row r="2095" spans="1:11" x14ac:dyDescent="0.2">
      <c r="A2095" s="63">
        <f>'דוח 132'!K2095</f>
        <v>0</v>
      </c>
      <c r="B2095" s="63">
        <f>'דוח 132'!J2095</f>
        <v>0</v>
      </c>
      <c r="C2095" s="63" t="str">
        <f>'דוח 132'!I2095</f>
        <v>תאור קבוצה</v>
      </c>
      <c r="D2095" s="63" t="str">
        <f>'דוח 132'!H2095</f>
        <v>מח"מ</v>
      </c>
      <c r="E2095" s="63" t="str">
        <f>'דוח 132'!G2095</f>
        <v>חשיפה</v>
      </c>
      <c r="F2095" s="63" t="str">
        <f>'דוח 132'!F2095</f>
        <v>חשיפה</v>
      </c>
      <c r="G2095" s="63">
        <f>'דוח 132'!E2095</f>
        <v>0</v>
      </c>
      <c r="H2095" s="63" t="str">
        <f>'דוח 132'!D2095</f>
        <v>חשיפה</v>
      </c>
      <c r="I2095" s="63">
        <f>'דוח 132'!C2095</f>
        <v>0</v>
      </c>
      <c r="J2095" s="63" t="str">
        <f>'דוח 132'!B2095</f>
        <v>מח"מ</v>
      </c>
      <c r="K2095" s="63">
        <f>'דוח 132'!A2095</f>
        <v>0</v>
      </c>
    </row>
    <row r="2096" spans="1:11" x14ac:dyDescent="0.2">
      <c r="A2096" s="63">
        <f>'דוח 132'!K2096</f>
        <v>0</v>
      </c>
      <c r="B2096" s="63">
        <f>'דוח 132'!J2096</f>
        <v>0</v>
      </c>
      <c r="C2096" s="63">
        <f>'דוח 132'!I2096</f>
        <v>0</v>
      </c>
      <c r="D2096" s="63">
        <f>'דוח 132'!H2096</f>
        <v>0</v>
      </c>
      <c r="E2096" s="63" t="str">
        <f>'דוח 132'!G2096</f>
        <v>31/12/18</v>
      </c>
      <c r="F2096" s="63" t="str">
        <f>'דוח 132'!F2096</f>
        <v>31/12/18</v>
      </c>
      <c r="G2096" s="63" t="str">
        <f>'דוח 132'!E2096</f>
        <v>מינ'</v>
      </c>
      <c r="H2096" s="63" t="str">
        <f>'דוח 132'!D2096</f>
        <v>מקס'</v>
      </c>
      <c r="I2096" s="63" t="str">
        <f>'דוח 132'!C2096</f>
        <v>מינ'</v>
      </c>
      <c r="J2096" s="63" t="str">
        <f>'דוח 132'!B2096</f>
        <v>מקס'</v>
      </c>
      <c r="K2096" s="63">
        <f>'דוח 132'!A2096</f>
        <v>0</v>
      </c>
    </row>
    <row r="2097" spans="1:11" x14ac:dyDescent="0.2">
      <c r="A2097" s="63">
        <f>'דוח 132'!K2097</f>
        <v>13595</v>
      </c>
      <c r="B2097" s="63">
        <f>'דוח 132'!J2097</f>
        <v>334793</v>
      </c>
      <c r="C2097" s="63" t="str">
        <f>'דוח 132'!I2097</f>
        <v>סה"כ מניות והמירים</v>
      </c>
      <c r="D2097" s="63">
        <f>'דוח 132'!H2097</f>
        <v>0</v>
      </c>
      <c r="E2097" s="63">
        <f>'דוח 132'!G2097</f>
        <v>0</v>
      </c>
      <c r="F2097" s="63">
        <f>'דוח 132'!F2097</f>
        <v>0</v>
      </c>
      <c r="G2097" s="63">
        <f>'דוח 132'!E2097</f>
        <v>0</v>
      </c>
      <c r="H2097" s="63">
        <f>'דוח 132'!D2097</f>
        <v>0</v>
      </c>
      <c r="I2097" s="63">
        <f>'דוח 132'!C2097</f>
        <v>0</v>
      </c>
      <c r="J2097" s="63">
        <f>'דוח 132'!B2097</f>
        <v>0</v>
      </c>
      <c r="K2097" s="63">
        <f>'דוח 132'!A2097</f>
        <v>0</v>
      </c>
    </row>
    <row r="2098" spans="1:11" x14ac:dyDescent="0.2">
      <c r="A2098" s="63">
        <f>'דוח 132'!K2098</f>
        <v>15704</v>
      </c>
      <c r="B2098" s="63">
        <f>'דוח 132'!J2098</f>
        <v>334793</v>
      </c>
      <c r="C2098" s="63" t="str">
        <f>'דוח 132'!I2098</f>
        <v xml:space="preserve">סה"כ קונצרני והלוואות </v>
      </c>
      <c r="D2098" s="63">
        <f>'דוח 132'!H2098</f>
        <v>0</v>
      </c>
      <c r="E2098" s="63">
        <f>'דוח 132'!G2098</f>
        <v>0</v>
      </c>
      <c r="F2098" s="63">
        <f>'דוח 132'!F2098</f>
        <v>0</v>
      </c>
      <c r="G2098" s="63">
        <f>'דוח 132'!E2098</f>
        <v>27</v>
      </c>
      <c r="H2098" s="63">
        <f>'דוח 132'!D2098</f>
        <v>33</v>
      </c>
      <c r="I2098" s="63">
        <f>'דוח 132'!C2098</f>
        <v>0</v>
      </c>
      <c r="J2098" s="63">
        <f>'דוח 132'!B2098</f>
        <v>0</v>
      </c>
      <c r="K2098" s="63">
        <f>'דוח 132'!A2098</f>
        <v>0</v>
      </c>
    </row>
    <row r="2099" spans="1:11" x14ac:dyDescent="0.2">
      <c r="A2099" s="63">
        <f>'דוח 132'!K2099</f>
        <v>15705</v>
      </c>
      <c r="B2099" s="63">
        <f>'דוח 132'!J2099</f>
        <v>334793</v>
      </c>
      <c r="C2099" s="63" t="str">
        <f>'דוח 132'!I2099</f>
        <v>סה"כ ממשלתי</v>
      </c>
      <c r="D2099" s="63">
        <f>'דוח 132'!H2099</f>
        <v>0</v>
      </c>
      <c r="E2099" s="63">
        <f>'דוח 132'!G2099</f>
        <v>0</v>
      </c>
      <c r="F2099" s="63">
        <f>'דוח 132'!F2099</f>
        <v>0</v>
      </c>
      <c r="G2099" s="63">
        <f>'דוח 132'!E2099</f>
        <v>40</v>
      </c>
      <c r="H2099" s="63">
        <f>'דוח 132'!D2099</f>
        <v>46</v>
      </c>
      <c r="I2099" s="63">
        <f>'דוח 132'!C2099</f>
        <v>0</v>
      </c>
      <c r="J2099" s="63">
        <f>'דוח 132'!B2099</f>
        <v>0</v>
      </c>
      <c r="K2099" s="63">
        <f>'דוח 132'!A2099</f>
        <v>0</v>
      </c>
    </row>
    <row r="2100" spans="1:11" x14ac:dyDescent="0.2">
      <c r="A2100" s="63">
        <f>'דוח 132'!K2100</f>
        <v>0</v>
      </c>
      <c r="B2100" s="63">
        <f>'דוח 132'!J2100</f>
        <v>0</v>
      </c>
      <c r="C2100" s="63">
        <f>'דוח 132'!I2100</f>
        <v>0</v>
      </c>
      <c r="D2100" s="63">
        <f>'דוח 132'!H2100</f>
        <v>0</v>
      </c>
      <c r="E2100" s="63">
        <f>'דוח 132'!G2100</f>
        <v>0</v>
      </c>
      <c r="F2100" s="63">
        <f>'דוח 132'!F2100</f>
        <v>0</v>
      </c>
      <c r="G2100" s="63">
        <f>'דוח 132'!E2100</f>
        <v>0</v>
      </c>
      <c r="H2100" s="63">
        <f>'דוח 132'!D2100</f>
        <v>0</v>
      </c>
      <c r="I2100" s="63">
        <f>'דוח 132'!C2100</f>
        <v>0</v>
      </c>
      <c r="J2100" s="63">
        <f>'דוח 132'!B2100</f>
        <v>0</v>
      </c>
      <c r="K2100" s="63">
        <f>'דוח 132'!A2100</f>
        <v>0</v>
      </c>
    </row>
    <row r="2101" spans="1:11" x14ac:dyDescent="0.2">
      <c r="A2101" s="63" t="str">
        <f>'דוח 132'!K2101</f>
        <v>קוד קבוצה</v>
      </c>
      <c r="B2101" s="63" t="str">
        <f>'דוח 132'!J2101</f>
        <v>קוד קופה</v>
      </c>
      <c r="C2101" s="63">
        <f>'דוח 132'!I2101</f>
        <v>0</v>
      </c>
      <c r="D2101" s="63" t="str">
        <f>'דוח 132'!H2101</f>
        <v>334807  אקדמיה מוסיקה</v>
      </c>
      <c r="E2101" s="63">
        <f>'דוח 132'!G2101</f>
        <v>0</v>
      </c>
      <c r="F2101" s="63">
        <f>'דוח 132'!F2101</f>
        <v>0</v>
      </c>
      <c r="G2101" s="63">
        <f>'דוח 132'!E2101</f>
        <v>0</v>
      </c>
      <c r="H2101" s="63">
        <f>'דוח 132'!D2101</f>
        <v>0</v>
      </c>
      <c r="I2101" s="63">
        <f>'דוח 132'!C2101</f>
        <v>0</v>
      </c>
      <c r="J2101" s="63">
        <f>'דוח 132'!B2101</f>
        <v>0</v>
      </c>
      <c r="K2101" s="63">
        <f>'דוח 132'!A2101</f>
        <v>0</v>
      </c>
    </row>
    <row r="2102" spans="1:11" x14ac:dyDescent="0.2">
      <c r="A2102" s="63">
        <f>'דוח 132'!K2102</f>
        <v>0</v>
      </c>
      <c r="B2102" s="63">
        <f>'דוח 132'!J2102</f>
        <v>0</v>
      </c>
      <c r="C2102" s="63">
        <f>'דוח 132'!I2102</f>
        <v>0</v>
      </c>
      <c r="D2102" s="63">
        <f>'דוח 132'!H2102</f>
        <v>0</v>
      </c>
      <c r="E2102" s="63">
        <f>'דוח 132'!G2102</f>
        <v>0</v>
      </c>
      <c r="F2102" s="63" t="str">
        <f>'דוח 132'!F2102</f>
        <v xml:space="preserve">שווי קופה באשח  </v>
      </c>
      <c r="G2102" s="63">
        <f>'דוח 132'!E2102</f>
        <v>0</v>
      </c>
      <c r="H2102" s="63">
        <f>'דוח 132'!D2102</f>
        <v>0</v>
      </c>
      <c r="I2102" s="63">
        <f>'דוח 132'!C2102</f>
        <v>0</v>
      </c>
      <c r="J2102" s="63">
        <f>'דוח 132'!B2102</f>
        <v>0</v>
      </c>
      <c r="K2102" s="63">
        <f>'דוח 132'!A2102</f>
        <v>0</v>
      </c>
    </row>
    <row r="2103" spans="1:11" x14ac:dyDescent="0.2">
      <c r="A2103" s="63">
        <f>'דוח 132'!K2103</f>
        <v>0</v>
      </c>
      <c r="B2103" s="63">
        <f>'דוח 132'!J2103</f>
        <v>0</v>
      </c>
      <c r="C2103" s="63" t="str">
        <f>'דוח 132'!I2103</f>
        <v>תאור קבוצה</v>
      </c>
      <c r="D2103" s="63" t="str">
        <f>'דוח 132'!H2103</f>
        <v>מח"מ</v>
      </c>
      <c r="E2103" s="63" t="str">
        <f>'דוח 132'!G2103</f>
        <v>חשיפה</v>
      </c>
      <c r="F2103" s="63" t="str">
        <f>'דוח 132'!F2103</f>
        <v>חשיפה</v>
      </c>
      <c r="G2103" s="63">
        <f>'דוח 132'!E2103</f>
        <v>0</v>
      </c>
      <c r="H2103" s="63" t="str">
        <f>'דוח 132'!D2103</f>
        <v>חשיפה</v>
      </c>
      <c r="I2103" s="63">
        <f>'דוח 132'!C2103</f>
        <v>0</v>
      </c>
      <c r="J2103" s="63" t="str">
        <f>'דוח 132'!B2103</f>
        <v>מח"מ</v>
      </c>
      <c r="K2103" s="63">
        <f>'דוח 132'!A2103</f>
        <v>0</v>
      </c>
    </row>
    <row r="2104" spans="1:11" x14ac:dyDescent="0.2">
      <c r="A2104" s="63">
        <f>'דוח 132'!K2104</f>
        <v>0</v>
      </c>
      <c r="B2104" s="63">
        <f>'דוח 132'!J2104</f>
        <v>0</v>
      </c>
      <c r="C2104" s="63">
        <f>'דוח 132'!I2104</f>
        <v>0</v>
      </c>
      <c r="D2104" s="63">
        <f>'דוח 132'!H2104</f>
        <v>0</v>
      </c>
      <c r="E2104" s="63" t="str">
        <f>'דוח 132'!G2104</f>
        <v>31/12/18</v>
      </c>
      <c r="F2104" s="63" t="str">
        <f>'דוח 132'!F2104</f>
        <v>31/12/18</v>
      </c>
      <c r="G2104" s="63" t="str">
        <f>'דוח 132'!E2104</f>
        <v>מינ'</v>
      </c>
      <c r="H2104" s="63" t="str">
        <f>'דוח 132'!D2104</f>
        <v>מקס'</v>
      </c>
      <c r="I2104" s="63" t="str">
        <f>'דוח 132'!C2104</f>
        <v>מינ'</v>
      </c>
      <c r="J2104" s="63" t="str">
        <f>'דוח 132'!B2104</f>
        <v>מקס'</v>
      </c>
      <c r="K2104" s="63">
        <f>'דוח 132'!A2104</f>
        <v>0</v>
      </c>
    </row>
    <row r="2105" spans="1:11" x14ac:dyDescent="0.2">
      <c r="A2105" s="63">
        <f>'דוח 132'!K2105</f>
        <v>13591</v>
      </c>
      <c r="B2105" s="63">
        <f>'דוח 132'!J2105</f>
        <v>334807</v>
      </c>
      <c r="C2105" s="63" t="str">
        <f>'דוח 132'!I2105</f>
        <v xml:space="preserve">צמוד מדד (כולל מיועדות) </v>
      </c>
      <c r="D2105" s="63">
        <f>'דוח 132'!H2105</f>
        <v>0</v>
      </c>
      <c r="E2105" s="63">
        <f>'דוח 132'!G2105</f>
        <v>0</v>
      </c>
      <c r="F2105" s="63">
        <f>'דוח 132'!F2105</f>
        <v>0</v>
      </c>
      <c r="G2105" s="63">
        <f>'דוח 132'!E2105</f>
        <v>36</v>
      </c>
      <c r="H2105" s="63">
        <f>'דוח 132'!D2105</f>
        <v>54</v>
      </c>
      <c r="I2105" s="63">
        <f>'דוח 132'!C2105</f>
        <v>3.5</v>
      </c>
      <c r="J2105" s="63">
        <f>'דוח 132'!B2105</f>
        <v>5.5</v>
      </c>
      <c r="K2105" s="63">
        <f>'דוח 132'!A2105</f>
        <v>0</v>
      </c>
    </row>
    <row r="2106" spans="1:11" x14ac:dyDescent="0.2">
      <c r="A2106" s="63">
        <f>'דוח 132'!K2106</f>
        <v>17726</v>
      </c>
      <c r="B2106" s="63">
        <f>'דוח 132'!J2106</f>
        <v>334807</v>
      </c>
      <c r="C2106" s="63" t="str">
        <f>'דוח 132'!I2106</f>
        <v>לא צמוד כולל נזילות</v>
      </c>
      <c r="D2106" s="63">
        <f>'דוח 132'!H2106</f>
        <v>0</v>
      </c>
      <c r="E2106" s="63">
        <f>'דוח 132'!G2106</f>
        <v>0</v>
      </c>
      <c r="F2106" s="63">
        <f>'דוח 132'!F2106</f>
        <v>0</v>
      </c>
      <c r="G2106" s="63">
        <f>'דוח 132'!E2106</f>
        <v>36</v>
      </c>
      <c r="H2106" s="63">
        <f>'דוח 132'!D2106</f>
        <v>54</v>
      </c>
      <c r="I2106" s="63">
        <f>'דוח 132'!C2106</f>
        <v>1.5</v>
      </c>
      <c r="J2106" s="63">
        <f>'דוח 132'!B2106</f>
        <v>3.5</v>
      </c>
      <c r="K2106" s="63">
        <f>'דוח 132'!A2106</f>
        <v>0</v>
      </c>
    </row>
    <row r="2107" spans="1:11" x14ac:dyDescent="0.2">
      <c r="A2107" s="63">
        <f>'דוח 132'!K2107</f>
        <v>13595</v>
      </c>
      <c r="B2107" s="63">
        <f>'דוח 132'!J2107</f>
        <v>334807</v>
      </c>
      <c r="C2107" s="63" t="str">
        <f>'דוח 132'!I2107</f>
        <v>סה"כ מניות והמירים</v>
      </c>
      <c r="D2107" s="63">
        <f>'דוח 132'!H2107</f>
        <v>0</v>
      </c>
      <c r="E2107" s="63">
        <f>'דוח 132'!G2107</f>
        <v>0</v>
      </c>
      <c r="F2107" s="63">
        <f>'דוח 132'!F2107</f>
        <v>0</v>
      </c>
      <c r="G2107" s="63">
        <f>'דוח 132'!E2107</f>
        <v>0</v>
      </c>
      <c r="H2107" s="63">
        <f>'דוח 132'!D2107</f>
        <v>0</v>
      </c>
      <c r="I2107" s="63">
        <f>'דוח 132'!C2107</f>
        <v>0</v>
      </c>
      <c r="J2107" s="63">
        <f>'דוח 132'!B2107</f>
        <v>0</v>
      </c>
      <c r="K2107" s="63">
        <f>'דוח 132'!A2107</f>
        <v>0</v>
      </c>
    </row>
    <row r="2108" spans="1:11" x14ac:dyDescent="0.2">
      <c r="A2108" s="63">
        <f>'דוח 132'!K2108</f>
        <v>15704</v>
      </c>
      <c r="B2108" s="63">
        <f>'דוח 132'!J2108</f>
        <v>334807</v>
      </c>
      <c r="C2108" s="63" t="str">
        <f>'דוח 132'!I2108</f>
        <v xml:space="preserve">סה"כ קונצרני והלוואות </v>
      </c>
      <c r="D2108" s="63">
        <f>'דוח 132'!H2108</f>
        <v>0</v>
      </c>
      <c r="E2108" s="63">
        <f>'דוח 132'!G2108</f>
        <v>0</v>
      </c>
      <c r="F2108" s="63">
        <f>'דוח 132'!F2108</f>
        <v>0</v>
      </c>
      <c r="G2108" s="63">
        <f>'דוח 132'!E2108</f>
        <v>0</v>
      </c>
      <c r="H2108" s="63">
        <f>'דוח 132'!D2108</f>
        <v>32</v>
      </c>
      <c r="I2108" s="63">
        <f>'דוח 132'!C2108</f>
        <v>0</v>
      </c>
      <c r="J2108" s="63">
        <f>'דוח 132'!B2108</f>
        <v>0</v>
      </c>
      <c r="K2108" s="63">
        <f>'דוח 132'!A2108</f>
        <v>0</v>
      </c>
    </row>
    <row r="2109" spans="1:11" x14ac:dyDescent="0.2">
      <c r="A2109" s="63">
        <f>'דוח 132'!K2109</f>
        <v>15705</v>
      </c>
      <c r="B2109" s="63">
        <f>'דוח 132'!J2109</f>
        <v>334807</v>
      </c>
      <c r="C2109" s="63" t="str">
        <f>'דוח 132'!I2109</f>
        <v>סה"כ ממשלתי</v>
      </c>
      <c r="D2109" s="63">
        <f>'דוח 132'!H2109</f>
        <v>0</v>
      </c>
      <c r="E2109" s="63">
        <f>'דוח 132'!G2109</f>
        <v>0</v>
      </c>
      <c r="F2109" s="63">
        <f>'דוח 132'!F2109</f>
        <v>0</v>
      </c>
      <c r="G2109" s="63">
        <f>'דוח 132'!E2109</f>
        <v>0</v>
      </c>
      <c r="H2109" s="63">
        <f>'דוח 132'!D2109</f>
        <v>56</v>
      </c>
      <c r="I2109" s="63">
        <f>'דוח 132'!C2109</f>
        <v>0</v>
      </c>
      <c r="J2109" s="63">
        <f>'דוח 132'!B2109</f>
        <v>0</v>
      </c>
      <c r="K2109" s="63">
        <f>'דוח 132'!A2109</f>
        <v>0</v>
      </c>
    </row>
    <row r="2110" spans="1:11" x14ac:dyDescent="0.2">
      <c r="A2110" s="63">
        <f>'דוח 132'!K2110</f>
        <v>0</v>
      </c>
      <c r="B2110" s="63">
        <f>'דוח 132'!J2110</f>
        <v>0</v>
      </c>
      <c r="C2110" s="63">
        <f>'דוח 132'!I2110</f>
        <v>0</v>
      </c>
      <c r="D2110" s="63">
        <f>'דוח 132'!H2110</f>
        <v>0</v>
      </c>
      <c r="E2110" s="63">
        <f>'דוח 132'!G2110</f>
        <v>0</v>
      </c>
      <c r="F2110" s="63">
        <f>'דוח 132'!F2110</f>
        <v>0</v>
      </c>
      <c r="G2110" s="63">
        <f>'דוח 132'!E2110</f>
        <v>0</v>
      </c>
      <c r="H2110" s="63">
        <f>'דוח 132'!D2110</f>
        <v>0</v>
      </c>
      <c r="I2110" s="63">
        <f>'דוח 132'!C2110</f>
        <v>0</v>
      </c>
      <c r="J2110" s="63">
        <f>'דוח 132'!B2110</f>
        <v>0</v>
      </c>
      <c r="K2110" s="63">
        <f>'דוח 132'!A2110</f>
        <v>0</v>
      </c>
    </row>
    <row r="2111" spans="1:11" x14ac:dyDescent="0.2">
      <c r="A2111" s="63" t="str">
        <f>'דוח 132'!K2111</f>
        <v>קוד קבוצה</v>
      </c>
      <c r="B2111" s="63" t="str">
        <f>'דוח 132'!J2111</f>
        <v>קוד קופה</v>
      </c>
      <c r="C2111" s="63">
        <f>'דוח 132'!I2111</f>
        <v>0</v>
      </c>
      <c r="D2111" s="63" t="str">
        <f>'דוח 132'!H2111</f>
        <v>334823  חשקל</v>
      </c>
      <c r="E2111" s="63">
        <f>'דוח 132'!G2111</f>
        <v>0</v>
      </c>
      <c r="F2111" s="63">
        <f>'דוח 132'!F2111</f>
        <v>0</v>
      </c>
      <c r="G2111" s="63">
        <f>'דוח 132'!E2111</f>
        <v>0</v>
      </c>
      <c r="H2111" s="63">
        <f>'דוח 132'!D2111</f>
        <v>0</v>
      </c>
      <c r="I2111" s="63">
        <f>'דוח 132'!C2111</f>
        <v>0</v>
      </c>
      <c r="J2111" s="63">
        <f>'דוח 132'!B2111</f>
        <v>0</v>
      </c>
      <c r="K2111" s="63">
        <f>'דוח 132'!A2111</f>
        <v>0</v>
      </c>
    </row>
    <row r="2112" spans="1:11" x14ac:dyDescent="0.2">
      <c r="A2112" s="63">
        <f>'דוח 132'!K2112</f>
        <v>0</v>
      </c>
      <c r="B2112" s="63">
        <f>'דוח 132'!J2112</f>
        <v>0</v>
      </c>
      <c r="C2112" s="63">
        <f>'דוח 132'!I2112</f>
        <v>0</v>
      </c>
      <c r="D2112" s="63">
        <f>'דוח 132'!H2112</f>
        <v>0</v>
      </c>
      <c r="E2112" s="63">
        <f>'דוח 132'!G2112</f>
        <v>0</v>
      </c>
      <c r="F2112" s="63" t="str">
        <f>'דוח 132'!F2112</f>
        <v xml:space="preserve">שווי קופה באשח  </v>
      </c>
      <c r="G2112" s="63">
        <f>'דוח 132'!E2112</f>
        <v>0</v>
      </c>
      <c r="H2112" s="63">
        <f>'דוח 132'!D2112</f>
        <v>0</v>
      </c>
      <c r="I2112" s="63">
        <f>'דוח 132'!C2112</f>
        <v>0</v>
      </c>
      <c r="J2112" s="63">
        <f>'דוח 132'!B2112</f>
        <v>0</v>
      </c>
      <c r="K2112" s="63">
        <f>'דוח 132'!A2112</f>
        <v>0</v>
      </c>
    </row>
    <row r="2113" spans="1:11" x14ac:dyDescent="0.2">
      <c r="A2113" s="63">
        <f>'דוח 132'!K2113</f>
        <v>0</v>
      </c>
      <c r="B2113" s="63">
        <f>'דוח 132'!J2113</f>
        <v>0</v>
      </c>
      <c r="C2113" s="63" t="str">
        <f>'דוח 132'!I2113</f>
        <v>תאור קבוצה</v>
      </c>
      <c r="D2113" s="63" t="str">
        <f>'דוח 132'!H2113</f>
        <v>מח"מ</v>
      </c>
      <c r="E2113" s="63" t="str">
        <f>'דוח 132'!G2113</f>
        <v>חשיפה</v>
      </c>
      <c r="F2113" s="63" t="str">
        <f>'דוח 132'!F2113</f>
        <v>חשיפה</v>
      </c>
      <c r="G2113" s="63">
        <f>'דוח 132'!E2113</f>
        <v>0</v>
      </c>
      <c r="H2113" s="63" t="str">
        <f>'דוח 132'!D2113</f>
        <v>חשיפה</v>
      </c>
      <c r="I2113" s="63">
        <f>'דוח 132'!C2113</f>
        <v>0</v>
      </c>
      <c r="J2113" s="63" t="str">
        <f>'דוח 132'!B2113</f>
        <v>מח"מ</v>
      </c>
      <c r="K2113" s="63">
        <f>'דוח 132'!A2113</f>
        <v>0</v>
      </c>
    </row>
    <row r="2114" spans="1:11" x14ac:dyDescent="0.2">
      <c r="A2114" s="63">
        <f>'דוח 132'!K2114</f>
        <v>0</v>
      </c>
      <c r="B2114" s="63">
        <f>'דוח 132'!J2114</f>
        <v>0</v>
      </c>
      <c r="C2114" s="63">
        <f>'דוח 132'!I2114</f>
        <v>0</v>
      </c>
      <c r="D2114" s="63">
        <f>'דוח 132'!H2114</f>
        <v>0</v>
      </c>
      <c r="E2114" s="63" t="str">
        <f>'דוח 132'!G2114</f>
        <v>31/12/18</v>
      </c>
      <c r="F2114" s="63" t="str">
        <f>'דוח 132'!F2114</f>
        <v>31/12/18</v>
      </c>
      <c r="G2114" s="63" t="str">
        <f>'דוח 132'!E2114</f>
        <v>מינ'</v>
      </c>
      <c r="H2114" s="63" t="str">
        <f>'דוח 132'!D2114</f>
        <v>מקס'</v>
      </c>
      <c r="I2114" s="63" t="str">
        <f>'דוח 132'!C2114</f>
        <v>מינ'</v>
      </c>
      <c r="J2114" s="63" t="str">
        <f>'דוח 132'!B2114</f>
        <v>מקס'</v>
      </c>
      <c r="K2114" s="63">
        <f>'דוח 132'!A2114</f>
        <v>0</v>
      </c>
    </row>
    <row r="2115" spans="1:11" x14ac:dyDescent="0.2">
      <c r="A2115" s="63">
        <f>'דוח 132'!K2115</f>
        <v>13595</v>
      </c>
      <c r="B2115" s="63">
        <f>'דוח 132'!J2115</f>
        <v>334823</v>
      </c>
      <c r="C2115" s="63" t="str">
        <f>'דוח 132'!I2115</f>
        <v>סה"כ מניות והמירים</v>
      </c>
      <c r="D2115" s="63">
        <f>'דוח 132'!H2115</f>
        <v>0</v>
      </c>
      <c r="E2115" s="63">
        <f>'דוח 132'!G2115</f>
        <v>0</v>
      </c>
      <c r="F2115" s="63">
        <f>'דוח 132'!F2115</f>
        <v>0</v>
      </c>
      <c r="G2115" s="63">
        <f>'דוח 132'!E2115</f>
        <v>0</v>
      </c>
      <c r="H2115" s="63">
        <f>'דוח 132'!D2115</f>
        <v>0</v>
      </c>
      <c r="I2115" s="63">
        <f>'דוח 132'!C2115</f>
        <v>0</v>
      </c>
      <c r="J2115" s="63">
        <f>'דוח 132'!B2115</f>
        <v>0</v>
      </c>
      <c r="K2115" s="63">
        <f>'דוח 132'!A2115</f>
        <v>0</v>
      </c>
    </row>
    <row r="2116" spans="1:11" x14ac:dyDescent="0.2">
      <c r="A2116" s="63">
        <f>'דוח 132'!K2116</f>
        <v>15704</v>
      </c>
      <c r="B2116" s="63">
        <f>'דוח 132'!J2116</f>
        <v>334823</v>
      </c>
      <c r="C2116" s="63" t="str">
        <f>'דוח 132'!I2116</f>
        <v xml:space="preserve">סה"כ קונצרני והלוואות </v>
      </c>
      <c r="D2116" s="63">
        <f>'דוח 132'!H2116</f>
        <v>0</v>
      </c>
      <c r="E2116" s="63">
        <f>'דוח 132'!G2116</f>
        <v>0</v>
      </c>
      <c r="F2116" s="63">
        <f>'דוח 132'!F2116</f>
        <v>0</v>
      </c>
      <c r="G2116" s="63">
        <f>'דוח 132'!E2116</f>
        <v>27</v>
      </c>
      <c r="H2116" s="63">
        <f>'דוח 132'!D2116</f>
        <v>33</v>
      </c>
      <c r="I2116" s="63">
        <f>'דוח 132'!C2116</f>
        <v>0</v>
      </c>
      <c r="J2116" s="63">
        <f>'דוח 132'!B2116</f>
        <v>0</v>
      </c>
      <c r="K2116" s="63">
        <f>'דוח 132'!A2116</f>
        <v>0</v>
      </c>
    </row>
    <row r="2117" spans="1:11" x14ac:dyDescent="0.2">
      <c r="A2117" s="63">
        <f>'דוח 132'!K2117</f>
        <v>15705</v>
      </c>
      <c r="B2117" s="63">
        <f>'דוח 132'!J2117</f>
        <v>334823</v>
      </c>
      <c r="C2117" s="63" t="str">
        <f>'דוח 132'!I2117</f>
        <v>סה"כ ממשלתי</v>
      </c>
      <c r="D2117" s="63">
        <f>'דוח 132'!H2117</f>
        <v>0</v>
      </c>
      <c r="E2117" s="63">
        <f>'דוח 132'!G2117</f>
        <v>0</v>
      </c>
      <c r="F2117" s="63">
        <f>'דוח 132'!F2117</f>
        <v>0</v>
      </c>
      <c r="G2117" s="63">
        <f>'דוח 132'!E2117</f>
        <v>40</v>
      </c>
      <c r="H2117" s="63">
        <f>'דוח 132'!D2117</f>
        <v>46</v>
      </c>
      <c r="I2117" s="63">
        <f>'דוח 132'!C2117</f>
        <v>0</v>
      </c>
      <c r="J2117" s="63">
        <f>'דוח 132'!B2117</f>
        <v>0</v>
      </c>
      <c r="K2117" s="63">
        <f>'דוח 132'!A2117</f>
        <v>0</v>
      </c>
    </row>
    <row r="2118" spans="1:11" x14ac:dyDescent="0.2">
      <c r="A2118" s="63">
        <f>'דוח 132'!K2118</f>
        <v>0</v>
      </c>
      <c r="B2118" s="63">
        <f>'דוח 132'!J2118</f>
        <v>0</v>
      </c>
      <c r="C2118" s="63">
        <f>'דוח 132'!I2118</f>
        <v>0</v>
      </c>
      <c r="D2118" s="63">
        <f>'דוח 132'!H2118</f>
        <v>0</v>
      </c>
      <c r="E2118" s="63">
        <f>'דוח 132'!G2118</f>
        <v>0</v>
      </c>
      <c r="F2118" s="63">
        <f>'דוח 132'!F2118</f>
        <v>0</v>
      </c>
      <c r="G2118" s="63">
        <f>'דוח 132'!E2118</f>
        <v>0</v>
      </c>
      <c r="H2118" s="63">
        <f>'דוח 132'!D2118</f>
        <v>0</v>
      </c>
      <c r="I2118" s="63">
        <f>'דוח 132'!C2118</f>
        <v>0</v>
      </c>
      <c r="J2118" s="63">
        <f>'דוח 132'!B2118</f>
        <v>0</v>
      </c>
      <c r="K2118" s="63">
        <f>'דוח 132'!A2118</f>
        <v>0</v>
      </c>
    </row>
    <row r="2119" spans="1:11" x14ac:dyDescent="0.2">
      <c r="A2119" s="63" t="str">
        <f>'דוח 132'!K2119</f>
        <v>קוד קבוצה</v>
      </c>
      <c r="B2119" s="63" t="str">
        <f>'דוח 132'!J2119</f>
        <v>קוד קופה</v>
      </c>
      <c r="C2119" s="63">
        <f>'דוח 132'!I2119</f>
        <v>0</v>
      </c>
      <c r="D2119" s="63" t="str">
        <f>'דוח 132'!H2119</f>
        <v>334866  טל רן</v>
      </c>
      <c r="E2119" s="63">
        <f>'דוח 132'!G2119</f>
        <v>0</v>
      </c>
      <c r="F2119" s="63">
        <f>'דוח 132'!F2119</f>
        <v>0</v>
      </c>
      <c r="G2119" s="63">
        <f>'דוח 132'!E2119</f>
        <v>0</v>
      </c>
      <c r="H2119" s="63">
        <f>'דוח 132'!D2119</f>
        <v>0</v>
      </c>
      <c r="I2119" s="63">
        <f>'דוח 132'!C2119</f>
        <v>0</v>
      </c>
      <c r="J2119" s="63">
        <f>'דוח 132'!B2119</f>
        <v>0</v>
      </c>
      <c r="K2119" s="63">
        <f>'דוח 132'!A2119</f>
        <v>0</v>
      </c>
    </row>
    <row r="2120" spans="1:11" x14ac:dyDescent="0.2">
      <c r="A2120" s="63">
        <f>'דוח 132'!K2120</f>
        <v>0</v>
      </c>
      <c r="B2120" s="63">
        <f>'דוח 132'!J2120</f>
        <v>0</v>
      </c>
      <c r="C2120" s="63">
        <f>'דוח 132'!I2120</f>
        <v>0</v>
      </c>
      <c r="D2120" s="63">
        <f>'דוח 132'!H2120</f>
        <v>0</v>
      </c>
      <c r="E2120" s="63">
        <f>'דוח 132'!G2120</f>
        <v>0</v>
      </c>
      <c r="F2120" s="63" t="str">
        <f>'דוח 132'!F2120</f>
        <v xml:space="preserve">שווי קופה באשח  </v>
      </c>
      <c r="G2120" s="63">
        <f>'דוח 132'!E2120</f>
        <v>0</v>
      </c>
      <c r="H2120" s="63">
        <f>'דוח 132'!D2120</f>
        <v>0</v>
      </c>
      <c r="I2120" s="63">
        <f>'דוח 132'!C2120</f>
        <v>0</v>
      </c>
      <c r="J2120" s="63">
        <f>'דוח 132'!B2120</f>
        <v>0</v>
      </c>
      <c r="K2120" s="63">
        <f>'דוח 132'!A2120</f>
        <v>0</v>
      </c>
    </row>
    <row r="2121" spans="1:11" x14ac:dyDescent="0.2">
      <c r="A2121" s="63">
        <f>'דוח 132'!K2121</f>
        <v>0</v>
      </c>
      <c r="B2121" s="63">
        <f>'דוח 132'!J2121</f>
        <v>0</v>
      </c>
      <c r="C2121" s="63" t="str">
        <f>'דוח 132'!I2121</f>
        <v>תאור קבוצה</v>
      </c>
      <c r="D2121" s="63" t="str">
        <f>'דוח 132'!H2121</f>
        <v>מח"מ</v>
      </c>
      <c r="E2121" s="63" t="str">
        <f>'דוח 132'!G2121</f>
        <v>חשיפה</v>
      </c>
      <c r="F2121" s="63" t="str">
        <f>'דוח 132'!F2121</f>
        <v>חשיפה</v>
      </c>
      <c r="G2121" s="63">
        <f>'דוח 132'!E2121</f>
        <v>0</v>
      </c>
      <c r="H2121" s="63" t="str">
        <f>'דוח 132'!D2121</f>
        <v>חשיפה</v>
      </c>
      <c r="I2121" s="63">
        <f>'דוח 132'!C2121</f>
        <v>0</v>
      </c>
      <c r="J2121" s="63" t="str">
        <f>'דוח 132'!B2121</f>
        <v>מח"מ</v>
      </c>
      <c r="K2121" s="63">
        <f>'דוח 132'!A2121</f>
        <v>0</v>
      </c>
    </row>
    <row r="2122" spans="1:11" x14ac:dyDescent="0.2">
      <c r="A2122" s="63">
        <f>'דוח 132'!K2122</f>
        <v>0</v>
      </c>
      <c r="B2122" s="63">
        <f>'דוח 132'!J2122</f>
        <v>0</v>
      </c>
      <c r="C2122" s="63">
        <f>'דוח 132'!I2122</f>
        <v>0</v>
      </c>
      <c r="D2122" s="63">
        <f>'דוח 132'!H2122</f>
        <v>0</v>
      </c>
      <c r="E2122" s="63" t="str">
        <f>'דוח 132'!G2122</f>
        <v>31/12/18</v>
      </c>
      <c r="F2122" s="63" t="str">
        <f>'דוח 132'!F2122</f>
        <v>31/12/18</v>
      </c>
      <c r="G2122" s="63" t="str">
        <f>'דוח 132'!E2122</f>
        <v>מינ'</v>
      </c>
      <c r="H2122" s="63" t="str">
        <f>'דוח 132'!D2122</f>
        <v>מקס'</v>
      </c>
      <c r="I2122" s="63" t="str">
        <f>'דוח 132'!C2122</f>
        <v>מינ'</v>
      </c>
      <c r="J2122" s="63" t="str">
        <f>'דוח 132'!B2122</f>
        <v>מקס'</v>
      </c>
      <c r="K2122" s="63">
        <f>'דוח 132'!A2122</f>
        <v>0</v>
      </c>
    </row>
    <row r="2123" spans="1:11" x14ac:dyDescent="0.2">
      <c r="A2123" s="63">
        <f>'דוח 132'!K2123</f>
        <v>13591</v>
      </c>
      <c r="B2123" s="63">
        <f>'דוח 132'!J2123</f>
        <v>334866</v>
      </c>
      <c r="C2123" s="63" t="str">
        <f>'דוח 132'!I2123</f>
        <v xml:space="preserve">צמוד מדד (כולל מיועדות) </v>
      </c>
      <c r="D2123" s="63">
        <f>'דוח 132'!H2123</f>
        <v>0</v>
      </c>
      <c r="E2123" s="63">
        <f>'דוח 132'!G2123</f>
        <v>0</v>
      </c>
      <c r="F2123" s="63">
        <f>'דוח 132'!F2123</f>
        <v>0</v>
      </c>
      <c r="G2123" s="63">
        <f>'דוח 132'!E2123</f>
        <v>0</v>
      </c>
      <c r="H2123" s="63">
        <f>'דוח 132'!D2123</f>
        <v>0</v>
      </c>
      <c r="I2123" s="63">
        <f>'דוח 132'!C2123</f>
        <v>0</v>
      </c>
      <c r="J2123" s="63">
        <f>'דוח 132'!B2123</f>
        <v>4</v>
      </c>
      <c r="K2123" s="63">
        <f>'דוח 132'!A2123</f>
        <v>0</v>
      </c>
    </row>
    <row r="2124" spans="1:11" x14ac:dyDescent="0.2">
      <c r="A2124" s="63">
        <f>'דוח 132'!K2124</f>
        <v>17726</v>
      </c>
      <c r="B2124" s="63">
        <f>'דוח 132'!J2124</f>
        <v>334866</v>
      </c>
      <c r="C2124" s="63" t="str">
        <f>'דוח 132'!I2124</f>
        <v>לא צמוד כולל נזילות</v>
      </c>
      <c r="D2124" s="63">
        <f>'דוח 132'!H2124</f>
        <v>0</v>
      </c>
      <c r="E2124" s="63">
        <f>'דוח 132'!G2124</f>
        <v>0</v>
      </c>
      <c r="F2124" s="63">
        <f>'דוח 132'!F2124</f>
        <v>0</v>
      </c>
      <c r="G2124" s="63">
        <f>'דוח 132'!E2124</f>
        <v>0</v>
      </c>
      <c r="H2124" s="63">
        <f>'דוח 132'!D2124</f>
        <v>0</v>
      </c>
      <c r="I2124" s="63">
        <f>'דוח 132'!C2124</f>
        <v>0</v>
      </c>
      <c r="J2124" s="63">
        <f>'דוח 132'!B2124</f>
        <v>4</v>
      </c>
      <c r="K2124" s="63">
        <f>'דוח 132'!A2124</f>
        <v>0</v>
      </c>
    </row>
    <row r="2125" spans="1:11" x14ac:dyDescent="0.2">
      <c r="A2125" s="63">
        <f>'דוח 132'!K2125</f>
        <v>13595</v>
      </c>
      <c r="B2125" s="63">
        <f>'דוח 132'!J2125</f>
        <v>334866</v>
      </c>
      <c r="C2125" s="63" t="str">
        <f>'דוח 132'!I2125</f>
        <v>סה"כ מניות והמירים</v>
      </c>
      <c r="D2125" s="63">
        <f>'דוח 132'!H2125</f>
        <v>0</v>
      </c>
      <c r="E2125" s="63">
        <f>'דוח 132'!G2125</f>
        <v>0</v>
      </c>
      <c r="F2125" s="63">
        <f>'דוח 132'!F2125</f>
        <v>0</v>
      </c>
      <c r="G2125" s="63">
        <f>'דוח 132'!E2125</f>
        <v>0</v>
      </c>
      <c r="H2125" s="63">
        <f>'דוח 132'!D2125</f>
        <v>0</v>
      </c>
      <c r="I2125" s="63">
        <f>'דוח 132'!C2125</f>
        <v>0</v>
      </c>
      <c r="J2125" s="63">
        <f>'דוח 132'!B2125</f>
        <v>0</v>
      </c>
      <c r="K2125" s="63">
        <f>'דוח 132'!A2125</f>
        <v>0</v>
      </c>
    </row>
    <row r="2126" spans="1:11" x14ac:dyDescent="0.2">
      <c r="A2126" s="63">
        <f>'דוח 132'!K2126</f>
        <v>15704</v>
      </c>
      <c r="B2126" s="63">
        <f>'דוח 132'!J2126</f>
        <v>334866</v>
      </c>
      <c r="C2126" s="63" t="str">
        <f>'דוח 132'!I2126</f>
        <v xml:space="preserve">סה"כ קונצרני והלוואות </v>
      </c>
      <c r="D2126" s="63">
        <f>'דוח 132'!H2126</f>
        <v>0</v>
      </c>
      <c r="E2126" s="63">
        <f>'דוח 132'!G2126</f>
        <v>0</v>
      </c>
      <c r="F2126" s="63">
        <f>'דוח 132'!F2126</f>
        <v>0</v>
      </c>
      <c r="G2126" s="63">
        <f>'דוח 132'!E2126</f>
        <v>0</v>
      </c>
      <c r="H2126" s="63">
        <f>'דוח 132'!D2126</f>
        <v>25</v>
      </c>
      <c r="I2126" s="63">
        <f>'דוח 132'!C2126</f>
        <v>0</v>
      </c>
      <c r="J2126" s="63">
        <f>'דוח 132'!B2126</f>
        <v>0</v>
      </c>
      <c r="K2126" s="63">
        <f>'דוח 132'!A2126</f>
        <v>0</v>
      </c>
    </row>
    <row r="2127" spans="1:11" x14ac:dyDescent="0.2">
      <c r="A2127" s="63">
        <f>'דוח 132'!K2127</f>
        <v>15705</v>
      </c>
      <c r="B2127" s="63">
        <f>'דוח 132'!J2127</f>
        <v>334866</v>
      </c>
      <c r="C2127" s="63" t="str">
        <f>'דוח 132'!I2127</f>
        <v>סה"כ ממשלתי</v>
      </c>
      <c r="D2127" s="63">
        <f>'דוח 132'!H2127</f>
        <v>0</v>
      </c>
      <c r="E2127" s="63">
        <f>'דוח 132'!G2127</f>
        <v>0</v>
      </c>
      <c r="F2127" s="63">
        <f>'דוח 132'!F2127</f>
        <v>0</v>
      </c>
      <c r="G2127" s="63">
        <f>'דוח 132'!E2127</f>
        <v>0</v>
      </c>
      <c r="H2127" s="63">
        <f>'דוח 132'!D2127</f>
        <v>50</v>
      </c>
      <c r="I2127" s="63">
        <f>'דוח 132'!C2127</f>
        <v>0</v>
      </c>
      <c r="J2127" s="63">
        <f>'דוח 132'!B2127</f>
        <v>0</v>
      </c>
      <c r="K2127" s="63">
        <f>'דוח 132'!A2127</f>
        <v>0</v>
      </c>
    </row>
    <row r="2128" spans="1:11" x14ac:dyDescent="0.2">
      <c r="A2128" s="63">
        <f>'דוח 132'!K2128</f>
        <v>0</v>
      </c>
      <c r="B2128" s="63">
        <f>'דוח 132'!J2128</f>
        <v>0</v>
      </c>
      <c r="C2128" s="63">
        <f>'דוח 132'!I2128</f>
        <v>0</v>
      </c>
      <c r="D2128" s="63">
        <f>'דוח 132'!H2128</f>
        <v>0</v>
      </c>
      <c r="E2128" s="63">
        <f>'דוח 132'!G2128</f>
        <v>0</v>
      </c>
      <c r="F2128" s="63">
        <f>'דוח 132'!F2128</f>
        <v>0</v>
      </c>
      <c r="G2128" s="63">
        <f>'דוח 132'!E2128</f>
        <v>0</v>
      </c>
      <c r="H2128" s="63">
        <f>'דוח 132'!D2128</f>
        <v>0</v>
      </c>
      <c r="I2128" s="63">
        <f>'דוח 132'!C2128</f>
        <v>0</v>
      </c>
      <c r="J2128" s="63">
        <f>'דוח 132'!B2128</f>
        <v>0</v>
      </c>
      <c r="K2128" s="63">
        <f>'דוח 132'!A2128</f>
        <v>0</v>
      </c>
    </row>
    <row r="2129" spans="1:11" x14ac:dyDescent="0.2">
      <c r="A2129" s="63" t="str">
        <f>'דוח 132'!K2129</f>
        <v>קוד קבוצה</v>
      </c>
      <c r="B2129" s="63" t="str">
        <f>'דוח 132'!J2129</f>
        <v>קוד קופה</v>
      </c>
      <c r="C2129" s="63">
        <f>'דוח 132'!I2129</f>
        <v>0</v>
      </c>
      <c r="D2129" s="63" t="str">
        <f>'דוח 132'!H2129</f>
        <v>334890  בתי זיקוק</v>
      </c>
      <c r="E2129" s="63">
        <f>'דוח 132'!G2129</f>
        <v>0</v>
      </c>
      <c r="F2129" s="63">
        <f>'דוח 132'!F2129</f>
        <v>0</v>
      </c>
      <c r="G2129" s="63">
        <f>'דוח 132'!E2129</f>
        <v>0</v>
      </c>
      <c r="H2129" s="63">
        <f>'דוח 132'!D2129</f>
        <v>0</v>
      </c>
      <c r="I2129" s="63">
        <f>'דוח 132'!C2129</f>
        <v>0</v>
      </c>
      <c r="J2129" s="63">
        <f>'דוח 132'!B2129</f>
        <v>0</v>
      </c>
      <c r="K2129" s="63">
        <f>'דוח 132'!A2129</f>
        <v>0</v>
      </c>
    </row>
    <row r="2130" spans="1:11" x14ac:dyDescent="0.2">
      <c r="A2130" s="63">
        <f>'דוח 132'!K2130</f>
        <v>0</v>
      </c>
      <c r="B2130" s="63">
        <f>'דוח 132'!J2130</f>
        <v>0</v>
      </c>
      <c r="C2130" s="63">
        <f>'דוח 132'!I2130</f>
        <v>0</v>
      </c>
      <c r="D2130" s="63">
        <f>'דוח 132'!H2130</f>
        <v>0</v>
      </c>
      <c r="E2130" s="63">
        <f>'דוח 132'!G2130</f>
        <v>0</v>
      </c>
      <c r="F2130" s="63" t="str">
        <f>'דוח 132'!F2130</f>
        <v xml:space="preserve">שווי קופה באשח  </v>
      </c>
      <c r="G2130" s="63">
        <f>'דוח 132'!E2130</f>
        <v>0</v>
      </c>
      <c r="H2130" s="63">
        <f>'דוח 132'!D2130</f>
        <v>0</v>
      </c>
      <c r="I2130" s="63">
        <f>'דוח 132'!C2130</f>
        <v>0</v>
      </c>
      <c r="J2130" s="63">
        <f>'דוח 132'!B2130</f>
        <v>0</v>
      </c>
      <c r="K2130" s="63">
        <f>'דוח 132'!A2130</f>
        <v>0</v>
      </c>
    </row>
    <row r="2131" spans="1:11" x14ac:dyDescent="0.2">
      <c r="A2131" s="63">
        <f>'דוח 132'!K2131</f>
        <v>0</v>
      </c>
      <c r="B2131" s="63">
        <f>'דוח 132'!J2131</f>
        <v>0</v>
      </c>
      <c r="C2131" s="63" t="str">
        <f>'דוח 132'!I2131</f>
        <v>תאור קבוצה</v>
      </c>
      <c r="D2131" s="63" t="str">
        <f>'דוח 132'!H2131</f>
        <v>מח"מ</v>
      </c>
      <c r="E2131" s="63" t="str">
        <f>'דוח 132'!G2131</f>
        <v>חשיפה</v>
      </c>
      <c r="F2131" s="63" t="str">
        <f>'דוח 132'!F2131</f>
        <v>חשיפה</v>
      </c>
      <c r="G2131" s="63">
        <f>'דוח 132'!E2131</f>
        <v>0</v>
      </c>
      <c r="H2131" s="63" t="str">
        <f>'דוח 132'!D2131</f>
        <v>חשיפה</v>
      </c>
      <c r="I2131" s="63">
        <f>'דוח 132'!C2131</f>
        <v>0</v>
      </c>
      <c r="J2131" s="63" t="str">
        <f>'דוח 132'!B2131</f>
        <v>מח"מ</v>
      </c>
      <c r="K2131" s="63">
        <f>'דוח 132'!A2131</f>
        <v>0</v>
      </c>
    </row>
    <row r="2132" spans="1:11" x14ac:dyDescent="0.2">
      <c r="A2132" s="63">
        <f>'דוח 132'!K2132</f>
        <v>0</v>
      </c>
      <c r="B2132" s="63">
        <f>'דוח 132'!J2132</f>
        <v>0</v>
      </c>
      <c r="C2132" s="63">
        <f>'דוח 132'!I2132</f>
        <v>0</v>
      </c>
      <c r="D2132" s="63">
        <f>'דוח 132'!H2132</f>
        <v>0</v>
      </c>
      <c r="E2132" s="63" t="str">
        <f>'דוח 132'!G2132</f>
        <v>31/12/18</v>
      </c>
      <c r="F2132" s="63" t="str">
        <f>'דוח 132'!F2132</f>
        <v>31/12/18</v>
      </c>
      <c r="G2132" s="63" t="str">
        <f>'דוח 132'!E2132</f>
        <v>מינ'</v>
      </c>
      <c r="H2132" s="63" t="str">
        <f>'דוח 132'!D2132</f>
        <v>מקס'</v>
      </c>
      <c r="I2132" s="63" t="str">
        <f>'דוח 132'!C2132</f>
        <v>מינ'</v>
      </c>
      <c r="J2132" s="63" t="str">
        <f>'דוח 132'!B2132</f>
        <v>מקס'</v>
      </c>
      <c r="K2132" s="63">
        <f>'דוח 132'!A2132</f>
        <v>0</v>
      </c>
    </row>
    <row r="2133" spans="1:11" x14ac:dyDescent="0.2">
      <c r="A2133" s="63">
        <f>'דוח 132'!K2133</f>
        <v>13591</v>
      </c>
      <c r="B2133" s="63">
        <f>'דוח 132'!J2133</f>
        <v>334890</v>
      </c>
      <c r="C2133" s="63" t="str">
        <f>'דוח 132'!I2133</f>
        <v xml:space="preserve">צמוד מדד (כולל מיועדות) </v>
      </c>
      <c r="D2133" s="63">
        <f>'דוח 132'!H2133</f>
        <v>0</v>
      </c>
      <c r="E2133" s="63">
        <f>'דוח 132'!G2133</f>
        <v>0</v>
      </c>
      <c r="F2133" s="63">
        <f>'דוח 132'!F2133</f>
        <v>0</v>
      </c>
      <c r="G2133" s="63">
        <f>'דוח 132'!E2133</f>
        <v>32</v>
      </c>
      <c r="H2133" s="63">
        <f>'דוח 132'!D2133</f>
        <v>48</v>
      </c>
      <c r="I2133" s="63">
        <f>'דוח 132'!C2133</f>
        <v>3.5</v>
      </c>
      <c r="J2133" s="63">
        <f>'דוח 132'!B2133</f>
        <v>5.5</v>
      </c>
      <c r="K2133" s="63">
        <f>'דוח 132'!A2133</f>
        <v>0</v>
      </c>
    </row>
    <row r="2134" spans="1:11" x14ac:dyDescent="0.2">
      <c r="A2134" s="63">
        <f>'דוח 132'!K2134</f>
        <v>17726</v>
      </c>
      <c r="B2134" s="63">
        <f>'דוח 132'!J2134</f>
        <v>334890</v>
      </c>
      <c r="C2134" s="63" t="str">
        <f>'דוח 132'!I2134</f>
        <v>לא צמוד כולל נזילות</v>
      </c>
      <c r="D2134" s="63">
        <f>'דוח 132'!H2134</f>
        <v>0</v>
      </c>
      <c r="E2134" s="63">
        <f>'דוח 132'!G2134</f>
        <v>0</v>
      </c>
      <c r="F2134" s="63">
        <f>'דוח 132'!F2134</f>
        <v>0</v>
      </c>
      <c r="G2134" s="63">
        <f>'דוח 132'!E2134</f>
        <v>32</v>
      </c>
      <c r="H2134" s="63">
        <f>'דוח 132'!D2134</f>
        <v>48</v>
      </c>
      <c r="I2134" s="63">
        <f>'דוח 132'!C2134</f>
        <v>1.5</v>
      </c>
      <c r="J2134" s="63">
        <f>'דוח 132'!B2134</f>
        <v>3.5</v>
      </c>
      <c r="K2134" s="63">
        <f>'דוח 132'!A2134</f>
        <v>0</v>
      </c>
    </row>
    <row r="2135" spans="1:11" x14ac:dyDescent="0.2">
      <c r="A2135" s="63">
        <f>'דוח 132'!K2135</f>
        <v>13595</v>
      </c>
      <c r="B2135" s="63">
        <f>'דוח 132'!J2135</f>
        <v>334890</v>
      </c>
      <c r="C2135" s="63" t="str">
        <f>'דוח 132'!I2135</f>
        <v>סה"כ מניות והמירים</v>
      </c>
      <c r="D2135" s="63">
        <f>'דוח 132'!H2135</f>
        <v>0</v>
      </c>
      <c r="E2135" s="63">
        <f>'דוח 132'!G2135</f>
        <v>0</v>
      </c>
      <c r="F2135" s="63">
        <f>'דוח 132'!F2135</f>
        <v>0</v>
      </c>
      <c r="G2135" s="63">
        <f>'דוח 132'!E2135</f>
        <v>0</v>
      </c>
      <c r="H2135" s="63">
        <f>'דוח 132'!D2135</f>
        <v>0</v>
      </c>
      <c r="I2135" s="63">
        <f>'דוח 132'!C2135</f>
        <v>0</v>
      </c>
      <c r="J2135" s="63">
        <f>'דוח 132'!B2135</f>
        <v>0</v>
      </c>
      <c r="K2135" s="63">
        <f>'דוח 132'!A2135</f>
        <v>0</v>
      </c>
    </row>
    <row r="2136" spans="1:11" x14ac:dyDescent="0.2">
      <c r="A2136" s="63">
        <f>'דוח 132'!K2136</f>
        <v>15704</v>
      </c>
      <c r="B2136" s="63">
        <f>'דוח 132'!J2136</f>
        <v>334890</v>
      </c>
      <c r="C2136" s="63" t="str">
        <f>'דוח 132'!I2136</f>
        <v xml:space="preserve">סה"כ קונצרני והלוואות </v>
      </c>
      <c r="D2136" s="63">
        <f>'דוח 132'!H2136</f>
        <v>0</v>
      </c>
      <c r="E2136" s="63">
        <f>'דוח 132'!G2136</f>
        <v>0</v>
      </c>
      <c r="F2136" s="63">
        <f>'דוח 132'!F2136</f>
        <v>0</v>
      </c>
      <c r="G2136" s="63">
        <f>'דוח 132'!E2136</f>
        <v>0</v>
      </c>
      <c r="H2136" s="63">
        <f>'דוח 132'!D2136</f>
        <v>38</v>
      </c>
      <c r="I2136" s="63">
        <f>'דוח 132'!C2136</f>
        <v>0</v>
      </c>
      <c r="J2136" s="63">
        <f>'דוח 132'!B2136</f>
        <v>0</v>
      </c>
      <c r="K2136" s="63">
        <f>'דוח 132'!A2136</f>
        <v>0</v>
      </c>
    </row>
    <row r="2137" spans="1:11" x14ac:dyDescent="0.2">
      <c r="A2137" s="63">
        <f>'דוח 132'!K2137</f>
        <v>15705</v>
      </c>
      <c r="B2137" s="63">
        <f>'דוח 132'!J2137</f>
        <v>334890</v>
      </c>
      <c r="C2137" s="63" t="str">
        <f>'דוח 132'!I2137</f>
        <v>סה"כ ממשלתי</v>
      </c>
      <c r="D2137" s="63">
        <f>'דוח 132'!H2137</f>
        <v>0</v>
      </c>
      <c r="E2137" s="63">
        <f>'דוח 132'!G2137</f>
        <v>0</v>
      </c>
      <c r="F2137" s="63">
        <f>'דוח 132'!F2137</f>
        <v>0</v>
      </c>
      <c r="G2137" s="63">
        <f>'דוח 132'!E2137</f>
        <v>0</v>
      </c>
      <c r="H2137" s="63">
        <f>'דוח 132'!D2137</f>
        <v>45</v>
      </c>
      <c r="I2137" s="63">
        <f>'דוח 132'!C2137</f>
        <v>0</v>
      </c>
      <c r="J2137" s="63">
        <f>'דוח 132'!B2137</f>
        <v>0</v>
      </c>
      <c r="K2137" s="63">
        <f>'דוח 132'!A2137</f>
        <v>0</v>
      </c>
    </row>
    <row r="2138" spans="1:11" x14ac:dyDescent="0.2">
      <c r="A2138" s="63">
        <f>'דוח 132'!K2138</f>
        <v>0</v>
      </c>
      <c r="B2138" s="63">
        <f>'דוח 132'!J2138</f>
        <v>0</v>
      </c>
      <c r="C2138" s="63">
        <f>'דוח 132'!I2138</f>
        <v>0</v>
      </c>
      <c r="D2138" s="63">
        <f>'דוח 132'!H2138</f>
        <v>0</v>
      </c>
      <c r="E2138" s="63">
        <f>'דוח 132'!G2138</f>
        <v>0</v>
      </c>
      <c r="F2138" s="63">
        <f>'דוח 132'!F2138</f>
        <v>0</v>
      </c>
      <c r="G2138" s="63">
        <f>'דוח 132'!E2138</f>
        <v>0</v>
      </c>
      <c r="H2138" s="63">
        <f>'דוח 132'!D2138</f>
        <v>0</v>
      </c>
      <c r="I2138" s="63">
        <f>'דוח 132'!C2138</f>
        <v>0</v>
      </c>
      <c r="J2138" s="63">
        <f>'דוח 132'!B2138</f>
        <v>0</v>
      </c>
      <c r="K2138" s="63">
        <f>'דוח 132'!A2138</f>
        <v>0</v>
      </c>
    </row>
    <row r="2139" spans="1:11" x14ac:dyDescent="0.2">
      <c r="A2139" s="63" t="str">
        <f>'דוח 132'!K2139</f>
        <v>קוד קבוצה</v>
      </c>
      <c r="B2139" s="63" t="str">
        <f>'דוח 132'!J2139</f>
        <v>קוד קופה</v>
      </c>
      <c r="C2139" s="63">
        <f>'דוח 132'!I2139</f>
        <v>0</v>
      </c>
      <c r="D2139" s="63" t="str">
        <f>'דוח 132'!H2139</f>
        <v>334904  פז אשדוד</v>
      </c>
      <c r="E2139" s="63">
        <f>'דוח 132'!G2139</f>
        <v>0</v>
      </c>
      <c r="F2139" s="63">
        <f>'דוח 132'!F2139</f>
        <v>0</v>
      </c>
      <c r="G2139" s="63">
        <f>'דוח 132'!E2139</f>
        <v>0</v>
      </c>
      <c r="H2139" s="63">
        <f>'דוח 132'!D2139</f>
        <v>0</v>
      </c>
      <c r="I2139" s="63">
        <f>'דוח 132'!C2139</f>
        <v>0</v>
      </c>
      <c r="J2139" s="63">
        <f>'דוח 132'!B2139</f>
        <v>0</v>
      </c>
      <c r="K2139" s="63">
        <f>'דוח 132'!A2139</f>
        <v>0</v>
      </c>
    </row>
    <row r="2140" spans="1:11" x14ac:dyDescent="0.2">
      <c r="A2140" s="63">
        <f>'דוח 132'!K2140</f>
        <v>0</v>
      </c>
      <c r="B2140" s="63">
        <f>'דוח 132'!J2140</f>
        <v>0</v>
      </c>
      <c r="C2140" s="63">
        <f>'דוח 132'!I2140</f>
        <v>0</v>
      </c>
      <c r="D2140" s="63">
        <f>'דוח 132'!H2140</f>
        <v>0</v>
      </c>
      <c r="E2140" s="63">
        <f>'דוח 132'!G2140</f>
        <v>0</v>
      </c>
      <c r="F2140" s="63" t="str">
        <f>'דוח 132'!F2140</f>
        <v xml:space="preserve">שווי קופה באשח  </v>
      </c>
      <c r="G2140" s="63">
        <f>'דוח 132'!E2140</f>
        <v>0</v>
      </c>
      <c r="H2140" s="63">
        <f>'דוח 132'!D2140</f>
        <v>0</v>
      </c>
      <c r="I2140" s="63">
        <f>'דוח 132'!C2140</f>
        <v>0</v>
      </c>
      <c r="J2140" s="63">
        <f>'דוח 132'!B2140</f>
        <v>0</v>
      </c>
      <c r="K2140" s="63">
        <f>'דוח 132'!A2140</f>
        <v>0</v>
      </c>
    </row>
    <row r="2141" spans="1:11" x14ac:dyDescent="0.2">
      <c r="A2141" s="63">
        <f>'דוח 132'!K2141</f>
        <v>0</v>
      </c>
      <c r="B2141" s="63">
        <f>'דוח 132'!J2141</f>
        <v>0</v>
      </c>
      <c r="C2141" s="63" t="str">
        <f>'דוח 132'!I2141</f>
        <v>תאור קבוצה</v>
      </c>
      <c r="D2141" s="63" t="str">
        <f>'דוח 132'!H2141</f>
        <v>מח"מ</v>
      </c>
      <c r="E2141" s="63" t="str">
        <f>'דוח 132'!G2141</f>
        <v>חשיפה</v>
      </c>
      <c r="F2141" s="63" t="str">
        <f>'דוח 132'!F2141</f>
        <v>חשיפה</v>
      </c>
      <c r="G2141" s="63">
        <f>'דוח 132'!E2141</f>
        <v>0</v>
      </c>
      <c r="H2141" s="63" t="str">
        <f>'דוח 132'!D2141</f>
        <v>חשיפה</v>
      </c>
      <c r="I2141" s="63">
        <f>'דוח 132'!C2141</f>
        <v>0</v>
      </c>
      <c r="J2141" s="63" t="str">
        <f>'דוח 132'!B2141</f>
        <v>מח"מ</v>
      </c>
      <c r="K2141" s="63">
        <f>'דוח 132'!A2141</f>
        <v>0</v>
      </c>
    </row>
    <row r="2142" spans="1:11" x14ac:dyDescent="0.2">
      <c r="A2142" s="63">
        <f>'דוח 132'!K2142</f>
        <v>0</v>
      </c>
      <c r="B2142" s="63">
        <f>'דוח 132'!J2142</f>
        <v>0</v>
      </c>
      <c r="C2142" s="63">
        <f>'דוח 132'!I2142</f>
        <v>0</v>
      </c>
      <c r="D2142" s="63">
        <f>'דוח 132'!H2142</f>
        <v>0</v>
      </c>
      <c r="E2142" s="63" t="str">
        <f>'דוח 132'!G2142</f>
        <v>31/12/18</v>
      </c>
      <c r="F2142" s="63" t="str">
        <f>'דוח 132'!F2142</f>
        <v>31/12/18</v>
      </c>
      <c r="G2142" s="63" t="str">
        <f>'דוח 132'!E2142</f>
        <v>מינ'</v>
      </c>
      <c r="H2142" s="63" t="str">
        <f>'דוח 132'!D2142</f>
        <v>מקס'</v>
      </c>
      <c r="I2142" s="63" t="str">
        <f>'דוח 132'!C2142</f>
        <v>מינ'</v>
      </c>
      <c r="J2142" s="63" t="str">
        <f>'דוח 132'!B2142</f>
        <v>מקס'</v>
      </c>
      <c r="K2142" s="63">
        <f>'דוח 132'!A2142</f>
        <v>0</v>
      </c>
    </row>
    <row r="2143" spans="1:11" x14ac:dyDescent="0.2">
      <c r="A2143" s="63">
        <f>'דוח 132'!K2143</f>
        <v>13591</v>
      </c>
      <c r="B2143" s="63">
        <f>'דוח 132'!J2143</f>
        <v>334904</v>
      </c>
      <c r="C2143" s="63" t="str">
        <f>'דוח 132'!I2143</f>
        <v xml:space="preserve">צמוד מדד (כולל מיועדות) </v>
      </c>
      <c r="D2143" s="63">
        <f>'דוח 132'!H2143</f>
        <v>0</v>
      </c>
      <c r="E2143" s="63">
        <f>'דוח 132'!G2143</f>
        <v>0</v>
      </c>
      <c r="F2143" s="63">
        <f>'דוח 132'!F2143</f>
        <v>0</v>
      </c>
      <c r="G2143" s="63">
        <f>'דוח 132'!E2143</f>
        <v>16</v>
      </c>
      <c r="H2143" s="63">
        <f>'דוח 132'!D2143</f>
        <v>24</v>
      </c>
      <c r="I2143" s="63">
        <f>'דוח 132'!C2143</f>
        <v>3.5</v>
      </c>
      <c r="J2143" s="63">
        <f>'דוח 132'!B2143</f>
        <v>5</v>
      </c>
      <c r="K2143" s="63">
        <f>'דוח 132'!A2143</f>
        <v>0</v>
      </c>
    </row>
    <row r="2144" spans="1:11" x14ac:dyDescent="0.2">
      <c r="A2144" s="63">
        <f>'דוח 132'!K2144</f>
        <v>17726</v>
      </c>
      <c r="B2144" s="63">
        <f>'דוח 132'!J2144</f>
        <v>334904</v>
      </c>
      <c r="C2144" s="63" t="str">
        <f>'דוח 132'!I2144</f>
        <v>לא צמוד כולל נזילות</v>
      </c>
      <c r="D2144" s="63">
        <f>'דוח 132'!H2144</f>
        <v>0</v>
      </c>
      <c r="E2144" s="63">
        <f>'דוח 132'!G2144</f>
        <v>0</v>
      </c>
      <c r="F2144" s="63">
        <f>'דוח 132'!F2144</f>
        <v>0</v>
      </c>
      <c r="G2144" s="63">
        <f>'דוח 132'!E2144</f>
        <v>16</v>
      </c>
      <c r="H2144" s="63">
        <f>'דוח 132'!D2144</f>
        <v>24</v>
      </c>
      <c r="I2144" s="63">
        <f>'דוח 132'!C2144</f>
        <v>2</v>
      </c>
      <c r="J2144" s="63">
        <f>'דוח 132'!B2144</f>
        <v>3.5</v>
      </c>
      <c r="K2144" s="63">
        <f>'דוח 132'!A2144</f>
        <v>0</v>
      </c>
    </row>
    <row r="2145" spans="1:11" x14ac:dyDescent="0.2">
      <c r="A2145" s="63">
        <f>'דוח 132'!K2145</f>
        <v>13595</v>
      </c>
      <c r="B2145" s="63">
        <f>'דוח 132'!J2145</f>
        <v>334904</v>
      </c>
      <c r="C2145" s="63" t="str">
        <f>'דוח 132'!I2145</f>
        <v>סה"כ מניות והמירים</v>
      </c>
      <c r="D2145" s="63">
        <f>'דוח 132'!H2145</f>
        <v>0</v>
      </c>
      <c r="E2145" s="63">
        <f>'דוח 132'!G2145</f>
        <v>0</v>
      </c>
      <c r="F2145" s="63">
        <f>'דוח 132'!F2145</f>
        <v>0</v>
      </c>
      <c r="G2145" s="63">
        <f>'דוח 132'!E2145</f>
        <v>0</v>
      </c>
      <c r="H2145" s="63">
        <f>'דוח 132'!D2145</f>
        <v>0</v>
      </c>
      <c r="I2145" s="63">
        <f>'דוח 132'!C2145</f>
        <v>0</v>
      </c>
      <c r="J2145" s="63">
        <f>'דוח 132'!B2145</f>
        <v>0</v>
      </c>
      <c r="K2145" s="63">
        <f>'דוח 132'!A2145</f>
        <v>0</v>
      </c>
    </row>
    <row r="2146" spans="1:11" x14ac:dyDescent="0.2">
      <c r="A2146" s="63">
        <f>'דוח 132'!K2146</f>
        <v>15704</v>
      </c>
      <c r="B2146" s="63">
        <f>'דוח 132'!J2146</f>
        <v>334904</v>
      </c>
      <c r="C2146" s="63" t="str">
        <f>'דוח 132'!I2146</f>
        <v xml:space="preserve">סה"כ קונצרני והלוואות </v>
      </c>
      <c r="D2146" s="63">
        <f>'דוח 132'!H2146</f>
        <v>0</v>
      </c>
      <c r="E2146" s="63">
        <f>'דוח 132'!G2146</f>
        <v>0</v>
      </c>
      <c r="F2146" s="63">
        <f>'דוח 132'!F2146</f>
        <v>0</v>
      </c>
      <c r="G2146" s="63">
        <f>'דוח 132'!E2146</f>
        <v>0</v>
      </c>
      <c r="H2146" s="63">
        <f>'דוח 132'!D2146</f>
        <v>15</v>
      </c>
      <c r="I2146" s="63">
        <f>'דוח 132'!C2146</f>
        <v>0</v>
      </c>
      <c r="J2146" s="63">
        <f>'דוח 132'!B2146</f>
        <v>0</v>
      </c>
      <c r="K2146" s="63">
        <f>'דוח 132'!A2146</f>
        <v>0</v>
      </c>
    </row>
    <row r="2147" spans="1:11" x14ac:dyDescent="0.2">
      <c r="A2147" s="63">
        <f>'דוח 132'!K2147</f>
        <v>15705</v>
      </c>
      <c r="B2147" s="63">
        <f>'דוח 132'!J2147</f>
        <v>334904</v>
      </c>
      <c r="C2147" s="63" t="str">
        <f>'דוח 132'!I2147</f>
        <v>סה"כ ממשלתי</v>
      </c>
      <c r="D2147" s="63">
        <f>'דוח 132'!H2147</f>
        <v>0</v>
      </c>
      <c r="E2147" s="63">
        <f>'דוח 132'!G2147</f>
        <v>0</v>
      </c>
      <c r="F2147" s="63">
        <f>'דוח 132'!F2147</f>
        <v>0</v>
      </c>
      <c r="G2147" s="63">
        <f>'דוח 132'!E2147</f>
        <v>0</v>
      </c>
      <c r="H2147" s="63">
        <f>'דוח 132'!D2147</f>
        <v>20</v>
      </c>
      <c r="I2147" s="63">
        <f>'דוח 132'!C2147</f>
        <v>0</v>
      </c>
      <c r="J2147" s="63">
        <f>'דוח 132'!B2147</f>
        <v>0</v>
      </c>
      <c r="K2147" s="63">
        <f>'דוח 132'!A2147</f>
        <v>0</v>
      </c>
    </row>
    <row r="2148" spans="1:11" x14ac:dyDescent="0.2">
      <c r="A2148" s="63">
        <f>'דוח 132'!K2148</f>
        <v>0</v>
      </c>
      <c r="B2148" s="63">
        <f>'דוח 132'!J2148</f>
        <v>0</v>
      </c>
      <c r="C2148" s="63">
        <f>'דוח 132'!I2148</f>
        <v>0</v>
      </c>
      <c r="D2148" s="63">
        <f>'דוח 132'!H2148</f>
        <v>0</v>
      </c>
      <c r="E2148" s="63">
        <f>'דוח 132'!G2148</f>
        <v>0</v>
      </c>
      <c r="F2148" s="63">
        <f>'דוח 132'!F2148</f>
        <v>0</v>
      </c>
      <c r="G2148" s="63">
        <f>'דוח 132'!E2148</f>
        <v>0</v>
      </c>
      <c r="H2148" s="63">
        <f>'דוח 132'!D2148</f>
        <v>0</v>
      </c>
      <c r="I2148" s="63">
        <f>'דוח 132'!C2148</f>
        <v>0</v>
      </c>
      <c r="J2148" s="63">
        <f>'דוח 132'!B2148</f>
        <v>0</v>
      </c>
      <c r="K2148" s="63">
        <f>'דוח 132'!A2148</f>
        <v>0</v>
      </c>
    </row>
    <row r="2149" spans="1:11" x14ac:dyDescent="0.2">
      <c r="A2149" s="63" t="str">
        <f>'דוח 132'!K2149</f>
        <v>קוד קבוצה</v>
      </c>
      <c r="B2149" s="63" t="str">
        <f>'דוח 132'!J2149</f>
        <v>קוד קופה</v>
      </c>
      <c r="C2149" s="63">
        <f>'דוח 132'!I2149</f>
        <v>0</v>
      </c>
      <c r="D2149" s="63" t="str">
        <f>'דוח 132'!H2149</f>
        <v>334955  נ.כ.ס</v>
      </c>
      <c r="E2149" s="63">
        <f>'דוח 132'!G2149</f>
        <v>0</v>
      </c>
      <c r="F2149" s="63">
        <f>'דוח 132'!F2149</f>
        <v>0</v>
      </c>
      <c r="G2149" s="63">
        <f>'דוח 132'!E2149</f>
        <v>0</v>
      </c>
      <c r="H2149" s="63">
        <f>'דוח 132'!D2149</f>
        <v>0</v>
      </c>
      <c r="I2149" s="63">
        <f>'דוח 132'!C2149</f>
        <v>0</v>
      </c>
      <c r="J2149" s="63">
        <f>'דוח 132'!B2149</f>
        <v>0</v>
      </c>
      <c r="K2149" s="63">
        <f>'דוח 132'!A2149</f>
        <v>0</v>
      </c>
    </row>
    <row r="2150" spans="1:11" x14ac:dyDescent="0.2">
      <c r="A2150" s="63">
        <f>'דוח 132'!K2150</f>
        <v>0</v>
      </c>
      <c r="B2150" s="63">
        <f>'דוח 132'!J2150</f>
        <v>0</v>
      </c>
      <c r="C2150" s="63">
        <f>'דוח 132'!I2150</f>
        <v>0</v>
      </c>
      <c r="D2150" s="63">
        <f>'דוח 132'!H2150</f>
        <v>0</v>
      </c>
      <c r="E2150" s="63">
        <f>'דוח 132'!G2150</f>
        <v>0</v>
      </c>
      <c r="F2150" s="63" t="str">
        <f>'דוח 132'!F2150</f>
        <v xml:space="preserve">שווי קופה באשח  </v>
      </c>
      <c r="G2150" s="63">
        <f>'דוח 132'!E2150</f>
        <v>0</v>
      </c>
      <c r="H2150" s="63">
        <f>'דוח 132'!D2150</f>
        <v>0</v>
      </c>
      <c r="I2150" s="63">
        <f>'דוח 132'!C2150</f>
        <v>0</v>
      </c>
      <c r="J2150" s="63">
        <f>'דוח 132'!B2150</f>
        <v>0</v>
      </c>
      <c r="K2150" s="63">
        <f>'דוח 132'!A2150</f>
        <v>0</v>
      </c>
    </row>
    <row r="2151" spans="1:11" x14ac:dyDescent="0.2">
      <c r="A2151" s="63">
        <f>'דוח 132'!K2151</f>
        <v>0</v>
      </c>
      <c r="B2151" s="63">
        <f>'דוח 132'!J2151</f>
        <v>0</v>
      </c>
      <c r="C2151" s="63" t="str">
        <f>'דוח 132'!I2151</f>
        <v>תאור קבוצה</v>
      </c>
      <c r="D2151" s="63" t="str">
        <f>'דוח 132'!H2151</f>
        <v>מח"מ</v>
      </c>
      <c r="E2151" s="63" t="str">
        <f>'דוח 132'!G2151</f>
        <v>חשיפה</v>
      </c>
      <c r="F2151" s="63" t="str">
        <f>'דוח 132'!F2151</f>
        <v>חשיפה</v>
      </c>
      <c r="G2151" s="63">
        <f>'דוח 132'!E2151</f>
        <v>0</v>
      </c>
      <c r="H2151" s="63" t="str">
        <f>'דוח 132'!D2151</f>
        <v>חשיפה</v>
      </c>
      <c r="I2151" s="63">
        <f>'דוח 132'!C2151</f>
        <v>0</v>
      </c>
      <c r="J2151" s="63" t="str">
        <f>'דוח 132'!B2151</f>
        <v>מח"מ</v>
      </c>
      <c r="K2151" s="63">
        <f>'דוח 132'!A2151</f>
        <v>0</v>
      </c>
    </row>
    <row r="2152" spans="1:11" x14ac:dyDescent="0.2">
      <c r="A2152" s="63">
        <f>'דוח 132'!K2152</f>
        <v>0</v>
      </c>
      <c r="B2152" s="63">
        <f>'דוח 132'!J2152</f>
        <v>0</v>
      </c>
      <c r="C2152" s="63">
        <f>'דוח 132'!I2152</f>
        <v>0</v>
      </c>
      <c r="D2152" s="63">
        <f>'דוח 132'!H2152</f>
        <v>0</v>
      </c>
      <c r="E2152" s="63" t="str">
        <f>'דוח 132'!G2152</f>
        <v>31/12/18</v>
      </c>
      <c r="F2152" s="63" t="str">
        <f>'דוח 132'!F2152</f>
        <v>31/12/18</v>
      </c>
      <c r="G2152" s="63" t="str">
        <f>'דוח 132'!E2152</f>
        <v>מינ'</v>
      </c>
      <c r="H2152" s="63" t="str">
        <f>'דוח 132'!D2152</f>
        <v>מקס'</v>
      </c>
      <c r="I2152" s="63" t="str">
        <f>'דוח 132'!C2152</f>
        <v>מינ'</v>
      </c>
      <c r="J2152" s="63" t="str">
        <f>'דוח 132'!B2152</f>
        <v>מקס'</v>
      </c>
      <c r="K2152" s="63">
        <f>'דוח 132'!A2152</f>
        <v>0</v>
      </c>
    </row>
    <row r="2153" spans="1:11" x14ac:dyDescent="0.2">
      <c r="A2153" s="63">
        <f>'דוח 132'!K2153</f>
        <v>13591</v>
      </c>
      <c r="B2153" s="63">
        <f>'דוח 132'!J2153</f>
        <v>334955</v>
      </c>
      <c r="C2153" s="63" t="str">
        <f>'דוח 132'!I2153</f>
        <v xml:space="preserve">צמוד מדד (כולל מיועדות) </v>
      </c>
      <c r="D2153" s="63">
        <f>'דוח 132'!H2153</f>
        <v>0</v>
      </c>
      <c r="E2153" s="63">
        <f>'דוח 132'!G2153</f>
        <v>0</v>
      </c>
      <c r="F2153" s="63">
        <f>'דוח 132'!F2153</f>
        <v>0</v>
      </c>
      <c r="G2153" s="63">
        <f>'דוח 132'!E2153</f>
        <v>20</v>
      </c>
      <c r="H2153" s="63">
        <f>'דוח 132'!D2153</f>
        <v>30</v>
      </c>
      <c r="I2153" s="63">
        <f>'דוח 132'!C2153</f>
        <v>3.5</v>
      </c>
      <c r="J2153" s="63">
        <f>'דוח 132'!B2153</f>
        <v>5.5</v>
      </c>
      <c r="K2153" s="63">
        <f>'דוח 132'!A2153</f>
        <v>0</v>
      </c>
    </row>
    <row r="2154" spans="1:11" x14ac:dyDescent="0.2">
      <c r="A2154" s="63">
        <f>'דוח 132'!K2154</f>
        <v>17726</v>
      </c>
      <c r="B2154" s="63">
        <f>'דוח 132'!J2154</f>
        <v>334955</v>
      </c>
      <c r="C2154" s="63" t="str">
        <f>'דוח 132'!I2154</f>
        <v>לא צמוד כולל נזילות</v>
      </c>
      <c r="D2154" s="63">
        <f>'דוח 132'!H2154</f>
        <v>0</v>
      </c>
      <c r="E2154" s="63">
        <f>'דוח 132'!G2154</f>
        <v>0</v>
      </c>
      <c r="F2154" s="63">
        <f>'דוח 132'!F2154</f>
        <v>0</v>
      </c>
      <c r="G2154" s="63">
        <f>'דוח 132'!E2154</f>
        <v>20</v>
      </c>
      <c r="H2154" s="63">
        <f>'דוח 132'!D2154</f>
        <v>30</v>
      </c>
      <c r="I2154" s="63">
        <f>'דוח 132'!C2154</f>
        <v>1.5</v>
      </c>
      <c r="J2154" s="63">
        <f>'דוח 132'!B2154</f>
        <v>3.5</v>
      </c>
      <c r="K2154" s="63">
        <f>'דוח 132'!A2154</f>
        <v>0</v>
      </c>
    </row>
    <row r="2155" spans="1:11" x14ac:dyDescent="0.2">
      <c r="A2155" s="63">
        <f>'דוח 132'!K2155</f>
        <v>13595</v>
      </c>
      <c r="B2155" s="63">
        <f>'דוח 132'!J2155</f>
        <v>334955</v>
      </c>
      <c r="C2155" s="63" t="str">
        <f>'דוח 132'!I2155</f>
        <v>סה"כ מניות והמירים</v>
      </c>
      <c r="D2155" s="63">
        <f>'דוח 132'!H2155</f>
        <v>0</v>
      </c>
      <c r="E2155" s="63">
        <f>'דוח 132'!G2155</f>
        <v>0</v>
      </c>
      <c r="F2155" s="63">
        <f>'דוח 132'!F2155</f>
        <v>0</v>
      </c>
      <c r="G2155" s="63">
        <f>'דוח 132'!E2155</f>
        <v>0</v>
      </c>
      <c r="H2155" s="63">
        <f>'דוח 132'!D2155</f>
        <v>0</v>
      </c>
      <c r="I2155" s="63">
        <f>'דוח 132'!C2155</f>
        <v>0</v>
      </c>
      <c r="J2155" s="63">
        <f>'דוח 132'!B2155</f>
        <v>0</v>
      </c>
      <c r="K2155" s="63">
        <f>'דוח 132'!A2155</f>
        <v>0</v>
      </c>
    </row>
    <row r="2156" spans="1:11" x14ac:dyDescent="0.2">
      <c r="A2156" s="63">
        <f>'דוח 132'!K2156</f>
        <v>15704</v>
      </c>
      <c r="B2156" s="63">
        <f>'דוח 132'!J2156</f>
        <v>334955</v>
      </c>
      <c r="C2156" s="63" t="str">
        <f>'דוח 132'!I2156</f>
        <v xml:space="preserve">סה"כ קונצרני והלוואות </v>
      </c>
      <c r="D2156" s="63">
        <f>'דוח 132'!H2156</f>
        <v>0</v>
      </c>
      <c r="E2156" s="63">
        <f>'דוח 132'!G2156</f>
        <v>0</v>
      </c>
      <c r="F2156" s="63">
        <f>'דוח 132'!F2156</f>
        <v>0</v>
      </c>
      <c r="G2156" s="63">
        <f>'דוח 132'!E2156</f>
        <v>0</v>
      </c>
      <c r="H2156" s="63">
        <f>'דוח 132'!D2156</f>
        <v>38</v>
      </c>
      <c r="I2156" s="63">
        <f>'דוח 132'!C2156</f>
        <v>0</v>
      </c>
      <c r="J2156" s="63">
        <f>'דוח 132'!B2156</f>
        <v>0</v>
      </c>
      <c r="K2156" s="63">
        <f>'דוח 132'!A2156</f>
        <v>0</v>
      </c>
    </row>
    <row r="2157" spans="1:11" x14ac:dyDescent="0.2">
      <c r="A2157" s="63">
        <f>'דוח 132'!K2157</f>
        <v>15705</v>
      </c>
      <c r="B2157" s="63">
        <f>'דוח 132'!J2157</f>
        <v>334955</v>
      </c>
      <c r="C2157" s="63" t="str">
        <f>'דוח 132'!I2157</f>
        <v>סה"כ ממשלתי</v>
      </c>
      <c r="D2157" s="63">
        <f>'דוח 132'!H2157</f>
        <v>0</v>
      </c>
      <c r="E2157" s="63">
        <f>'דוח 132'!G2157</f>
        <v>0</v>
      </c>
      <c r="F2157" s="63">
        <f>'דוח 132'!F2157</f>
        <v>0</v>
      </c>
      <c r="G2157" s="63">
        <f>'דוח 132'!E2157</f>
        <v>0</v>
      </c>
      <c r="H2157" s="63">
        <f>'דוח 132'!D2157</f>
        <v>45</v>
      </c>
      <c r="I2157" s="63">
        <f>'דוח 132'!C2157</f>
        <v>0</v>
      </c>
      <c r="J2157" s="63">
        <f>'דוח 132'!B2157</f>
        <v>0</v>
      </c>
      <c r="K2157" s="63">
        <f>'דוח 132'!A2157</f>
        <v>0</v>
      </c>
    </row>
    <row r="2158" spans="1:11" x14ac:dyDescent="0.2">
      <c r="A2158" s="63">
        <f>'דוח 132'!K2158</f>
        <v>0</v>
      </c>
      <c r="B2158" s="63">
        <f>'דוח 132'!J2158</f>
        <v>0</v>
      </c>
      <c r="C2158" s="63">
        <f>'דוח 132'!I2158</f>
        <v>0</v>
      </c>
      <c r="D2158" s="63">
        <f>'דוח 132'!H2158</f>
        <v>0</v>
      </c>
      <c r="E2158" s="63">
        <f>'דוח 132'!G2158</f>
        <v>0</v>
      </c>
      <c r="F2158" s="63">
        <f>'דוח 132'!F2158</f>
        <v>0</v>
      </c>
      <c r="G2158" s="63">
        <f>'דוח 132'!E2158</f>
        <v>0</v>
      </c>
      <c r="H2158" s="63">
        <f>'דוח 132'!D2158</f>
        <v>0</v>
      </c>
      <c r="I2158" s="63">
        <f>'דוח 132'!C2158</f>
        <v>0</v>
      </c>
      <c r="J2158" s="63">
        <f>'דוח 132'!B2158</f>
        <v>0</v>
      </c>
      <c r="K2158" s="63">
        <f>'דוח 132'!A2158</f>
        <v>0</v>
      </c>
    </row>
    <row r="2159" spans="1:11" x14ac:dyDescent="0.2">
      <c r="A2159" s="63" t="str">
        <f>'דוח 132'!K2159</f>
        <v>קוד קבוצה</v>
      </c>
      <c r="B2159" s="63" t="str">
        <f>'דוח 132'!J2159</f>
        <v>קוד קופה</v>
      </c>
      <c r="C2159" s="63">
        <f>'דוח 132'!I2159</f>
        <v>0</v>
      </c>
      <c r="D2159" s="63" t="str">
        <f>'דוח 132'!H2159</f>
        <v>334963  בונה הצפון</v>
      </c>
      <c r="E2159" s="63">
        <f>'דוח 132'!G2159</f>
        <v>0</v>
      </c>
      <c r="F2159" s="63">
        <f>'דוח 132'!F2159</f>
        <v>0</v>
      </c>
      <c r="G2159" s="63">
        <f>'דוח 132'!E2159</f>
        <v>0</v>
      </c>
      <c r="H2159" s="63">
        <f>'דוח 132'!D2159</f>
        <v>0</v>
      </c>
      <c r="I2159" s="63">
        <f>'דוח 132'!C2159</f>
        <v>0</v>
      </c>
      <c r="J2159" s="63">
        <f>'דוח 132'!B2159</f>
        <v>0</v>
      </c>
      <c r="K2159" s="63">
        <f>'דוח 132'!A2159</f>
        <v>0</v>
      </c>
    </row>
    <row r="2160" spans="1:11" x14ac:dyDescent="0.2">
      <c r="A2160" s="63">
        <f>'דוח 132'!K2160</f>
        <v>0</v>
      </c>
      <c r="B2160" s="63">
        <f>'דוח 132'!J2160</f>
        <v>0</v>
      </c>
      <c r="C2160" s="63">
        <f>'דוח 132'!I2160</f>
        <v>0</v>
      </c>
      <c r="D2160" s="63">
        <f>'דוח 132'!H2160</f>
        <v>0</v>
      </c>
      <c r="E2160" s="63">
        <f>'דוח 132'!G2160</f>
        <v>0</v>
      </c>
      <c r="F2160" s="63" t="str">
        <f>'דוח 132'!F2160</f>
        <v xml:space="preserve">שווי קופה באשח  </v>
      </c>
      <c r="G2160" s="63">
        <f>'דוח 132'!E2160</f>
        <v>0</v>
      </c>
      <c r="H2160" s="63">
        <f>'דוח 132'!D2160</f>
        <v>0</v>
      </c>
      <c r="I2160" s="63">
        <f>'דוח 132'!C2160</f>
        <v>0</v>
      </c>
      <c r="J2160" s="63">
        <f>'דוח 132'!B2160</f>
        <v>0</v>
      </c>
      <c r="K2160" s="63">
        <f>'דוח 132'!A2160</f>
        <v>0</v>
      </c>
    </row>
    <row r="2161" spans="1:11" x14ac:dyDescent="0.2">
      <c r="A2161" s="63">
        <f>'דוח 132'!K2161</f>
        <v>0</v>
      </c>
      <c r="B2161" s="63">
        <f>'דוח 132'!J2161</f>
        <v>0</v>
      </c>
      <c r="C2161" s="63" t="str">
        <f>'דוח 132'!I2161</f>
        <v>תאור קבוצה</v>
      </c>
      <c r="D2161" s="63" t="str">
        <f>'דוח 132'!H2161</f>
        <v>מח"מ</v>
      </c>
      <c r="E2161" s="63" t="str">
        <f>'דוח 132'!G2161</f>
        <v>חשיפה</v>
      </c>
      <c r="F2161" s="63" t="str">
        <f>'דוח 132'!F2161</f>
        <v>חשיפה</v>
      </c>
      <c r="G2161" s="63">
        <f>'דוח 132'!E2161</f>
        <v>0</v>
      </c>
      <c r="H2161" s="63" t="str">
        <f>'דוח 132'!D2161</f>
        <v>חשיפה</v>
      </c>
      <c r="I2161" s="63">
        <f>'דוח 132'!C2161</f>
        <v>0</v>
      </c>
      <c r="J2161" s="63" t="str">
        <f>'דוח 132'!B2161</f>
        <v>מח"מ</v>
      </c>
      <c r="K2161" s="63">
        <f>'דוח 132'!A2161</f>
        <v>0</v>
      </c>
    </row>
    <row r="2162" spans="1:11" x14ac:dyDescent="0.2">
      <c r="A2162" s="63">
        <f>'דוח 132'!K2162</f>
        <v>0</v>
      </c>
      <c r="B2162" s="63">
        <f>'דוח 132'!J2162</f>
        <v>0</v>
      </c>
      <c r="C2162" s="63">
        <f>'דוח 132'!I2162</f>
        <v>0</v>
      </c>
      <c r="D2162" s="63">
        <f>'דוח 132'!H2162</f>
        <v>0</v>
      </c>
      <c r="E2162" s="63" t="str">
        <f>'דוח 132'!G2162</f>
        <v>31/12/18</v>
      </c>
      <c r="F2162" s="63" t="str">
        <f>'דוח 132'!F2162</f>
        <v>31/12/18</v>
      </c>
      <c r="G2162" s="63" t="str">
        <f>'דוח 132'!E2162</f>
        <v>מינ'</v>
      </c>
      <c r="H2162" s="63" t="str">
        <f>'דוח 132'!D2162</f>
        <v>מקס'</v>
      </c>
      <c r="I2162" s="63" t="str">
        <f>'דוח 132'!C2162</f>
        <v>מינ'</v>
      </c>
      <c r="J2162" s="63" t="str">
        <f>'דוח 132'!B2162</f>
        <v>מקס'</v>
      </c>
      <c r="K2162" s="63">
        <f>'דוח 132'!A2162</f>
        <v>0</v>
      </c>
    </row>
    <row r="2163" spans="1:11" x14ac:dyDescent="0.2">
      <c r="A2163" s="63">
        <f>'דוח 132'!K2163</f>
        <v>13591</v>
      </c>
      <c r="B2163" s="63">
        <f>'דוח 132'!J2163</f>
        <v>334963</v>
      </c>
      <c r="C2163" s="63" t="str">
        <f>'דוח 132'!I2163</f>
        <v xml:space="preserve">צמוד מדד (כולל מיועדות) </v>
      </c>
      <c r="D2163" s="63">
        <f>'דוח 132'!H2163</f>
        <v>0</v>
      </c>
      <c r="E2163" s="63">
        <f>'דוח 132'!G2163</f>
        <v>0</v>
      </c>
      <c r="F2163" s="63">
        <f>'דוח 132'!F2163</f>
        <v>0</v>
      </c>
      <c r="G2163" s="63">
        <f>'דוח 132'!E2163</f>
        <v>34</v>
      </c>
      <c r="H2163" s="63">
        <f>'דוח 132'!D2163</f>
        <v>51</v>
      </c>
      <c r="I2163" s="63">
        <f>'דוח 132'!C2163</f>
        <v>3.5</v>
      </c>
      <c r="J2163" s="63">
        <f>'דוח 132'!B2163</f>
        <v>5.5</v>
      </c>
      <c r="K2163" s="63">
        <f>'דוח 132'!A2163</f>
        <v>0</v>
      </c>
    </row>
    <row r="2164" spans="1:11" x14ac:dyDescent="0.2">
      <c r="A2164" s="63">
        <f>'דוח 132'!K2164</f>
        <v>17726</v>
      </c>
      <c r="B2164" s="63">
        <f>'דוח 132'!J2164</f>
        <v>334963</v>
      </c>
      <c r="C2164" s="63" t="str">
        <f>'דוח 132'!I2164</f>
        <v>לא צמוד כולל נזילות</v>
      </c>
      <c r="D2164" s="63">
        <f>'דוח 132'!H2164</f>
        <v>0</v>
      </c>
      <c r="E2164" s="63">
        <f>'דוח 132'!G2164</f>
        <v>0</v>
      </c>
      <c r="F2164" s="63">
        <f>'דוח 132'!F2164</f>
        <v>0</v>
      </c>
      <c r="G2164" s="63">
        <f>'דוח 132'!E2164</f>
        <v>34</v>
      </c>
      <c r="H2164" s="63">
        <f>'דוח 132'!D2164</f>
        <v>51</v>
      </c>
      <c r="I2164" s="63">
        <f>'דוח 132'!C2164</f>
        <v>1.5</v>
      </c>
      <c r="J2164" s="63">
        <f>'דוח 132'!B2164</f>
        <v>3.5</v>
      </c>
      <c r="K2164" s="63">
        <f>'דוח 132'!A2164</f>
        <v>0</v>
      </c>
    </row>
    <row r="2165" spans="1:11" x14ac:dyDescent="0.2">
      <c r="A2165" s="63">
        <f>'דוח 132'!K2165</f>
        <v>13595</v>
      </c>
      <c r="B2165" s="63">
        <f>'דוח 132'!J2165</f>
        <v>334963</v>
      </c>
      <c r="C2165" s="63" t="str">
        <f>'דוח 132'!I2165</f>
        <v>סה"כ מניות והמירים</v>
      </c>
      <c r="D2165" s="63">
        <f>'דוח 132'!H2165</f>
        <v>0</v>
      </c>
      <c r="E2165" s="63">
        <f>'דוח 132'!G2165</f>
        <v>0</v>
      </c>
      <c r="F2165" s="63">
        <f>'דוח 132'!F2165</f>
        <v>0</v>
      </c>
      <c r="G2165" s="63">
        <f>'דוח 132'!E2165</f>
        <v>0</v>
      </c>
      <c r="H2165" s="63">
        <f>'דוח 132'!D2165</f>
        <v>0</v>
      </c>
      <c r="I2165" s="63">
        <f>'דוח 132'!C2165</f>
        <v>0</v>
      </c>
      <c r="J2165" s="63">
        <f>'דוח 132'!B2165</f>
        <v>0</v>
      </c>
      <c r="K2165" s="63">
        <f>'דוח 132'!A2165</f>
        <v>0</v>
      </c>
    </row>
    <row r="2166" spans="1:11" x14ac:dyDescent="0.2">
      <c r="A2166" s="63">
        <f>'דוח 132'!K2166</f>
        <v>15704</v>
      </c>
      <c r="B2166" s="63">
        <f>'דוח 132'!J2166</f>
        <v>334963</v>
      </c>
      <c r="C2166" s="63" t="str">
        <f>'דוח 132'!I2166</f>
        <v xml:space="preserve">סה"כ קונצרני והלוואות </v>
      </c>
      <c r="D2166" s="63">
        <f>'דוח 132'!H2166</f>
        <v>0</v>
      </c>
      <c r="E2166" s="63">
        <f>'דוח 132'!G2166</f>
        <v>0</v>
      </c>
      <c r="F2166" s="63">
        <f>'דוח 132'!F2166</f>
        <v>0</v>
      </c>
      <c r="G2166" s="63">
        <f>'דוח 132'!E2166</f>
        <v>0</v>
      </c>
      <c r="H2166" s="63">
        <f>'דוח 132'!D2166</f>
        <v>32</v>
      </c>
      <c r="I2166" s="63">
        <f>'דוח 132'!C2166</f>
        <v>0</v>
      </c>
      <c r="J2166" s="63">
        <f>'דוח 132'!B2166</f>
        <v>0</v>
      </c>
      <c r="K2166" s="63">
        <f>'דוח 132'!A2166</f>
        <v>0</v>
      </c>
    </row>
    <row r="2167" spans="1:11" x14ac:dyDescent="0.2">
      <c r="A2167" s="63">
        <f>'דוח 132'!K2167</f>
        <v>15705</v>
      </c>
      <c r="B2167" s="63">
        <f>'דוח 132'!J2167</f>
        <v>334963</v>
      </c>
      <c r="C2167" s="63" t="str">
        <f>'דוח 132'!I2167</f>
        <v>סה"כ ממשלתי</v>
      </c>
      <c r="D2167" s="63">
        <f>'דוח 132'!H2167</f>
        <v>0</v>
      </c>
      <c r="E2167" s="63">
        <f>'דוח 132'!G2167</f>
        <v>0</v>
      </c>
      <c r="F2167" s="63">
        <f>'דוח 132'!F2167</f>
        <v>0</v>
      </c>
      <c r="G2167" s="63">
        <f>'דוח 132'!E2167</f>
        <v>0</v>
      </c>
      <c r="H2167" s="63">
        <f>'דוח 132'!D2167</f>
        <v>56</v>
      </c>
      <c r="I2167" s="63">
        <f>'דוח 132'!C2167</f>
        <v>0</v>
      </c>
      <c r="J2167" s="63">
        <f>'דוח 132'!B2167</f>
        <v>0</v>
      </c>
      <c r="K2167" s="63">
        <f>'דוח 132'!A2167</f>
        <v>0</v>
      </c>
    </row>
    <row r="2168" spans="1:11" x14ac:dyDescent="0.2">
      <c r="A2168" s="63">
        <f>'דוח 132'!K2168</f>
        <v>0</v>
      </c>
      <c r="B2168" s="63">
        <f>'דוח 132'!J2168</f>
        <v>0</v>
      </c>
      <c r="C2168" s="63">
        <f>'דוח 132'!I2168</f>
        <v>0</v>
      </c>
      <c r="D2168" s="63">
        <f>'דוח 132'!H2168</f>
        <v>0</v>
      </c>
      <c r="E2168" s="63">
        <f>'דוח 132'!G2168</f>
        <v>0</v>
      </c>
      <c r="F2168" s="63">
        <f>'דוח 132'!F2168</f>
        <v>0</v>
      </c>
      <c r="G2168" s="63">
        <f>'דוח 132'!E2168</f>
        <v>0</v>
      </c>
      <c r="H2168" s="63">
        <f>'דוח 132'!D2168</f>
        <v>0</v>
      </c>
      <c r="I2168" s="63">
        <f>'דוח 132'!C2168</f>
        <v>0</v>
      </c>
      <c r="J2168" s="63">
        <f>'דוח 132'!B2168</f>
        <v>0</v>
      </c>
      <c r="K2168" s="63">
        <f>'דוח 132'!A2168</f>
        <v>0</v>
      </c>
    </row>
    <row r="2169" spans="1:11" x14ac:dyDescent="0.2">
      <c r="A2169" s="63" t="str">
        <f>'דוח 132'!K2169</f>
        <v>קוד קבוצה</v>
      </c>
      <c r="B2169" s="63" t="str">
        <f>'דוח 132'!J2169</f>
        <v>קוד קופה</v>
      </c>
      <c r="C2169" s="63">
        <f>'דוח 132'!I2169</f>
        <v>0</v>
      </c>
      <c r="D2169" s="63" t="str">
        <f>'דוח 132'!H2169</f>
        <v>335048  גיתם</v>
      </c>
      <c r="E2169" s="63">
        <f>'דוח 132'!G2169</f>
        <v>0</v>
      </c>
      <c r="F2169" s="63">
        <f>'דוח 132'!F2169</f>
        <v>0</v>
      </c>
      <c r="G2169" s="63">
        <f>'דוח 132'!E2169</f>
        <v>0</v>
      </c>
      <c r="H2169" s="63">
        <f>'דוח 132'!D2169</f>
        <v>0</v>
      </c>
      <c r="I2169" s="63">
        <f>'דוח 132'!C2169</f>
        <v>0</v>
      </c>
      <c r="J2169" s="63">
        <f>'דוח 132'!B2169</f>
        <v>0</v>
      </c>
      <c r="K2169" s="63">
        <f>'דוח 132'!A2169</f>
        <v>0</v>
      </c>
    </row>
    <row r="2170" spans="1:11" x14ac:dyDescent="0.2">
      <c r="A2170" s="63">
        <f>'דוח 132'!K2170</f>
        <v>0</v>
      </c>
      <c r="B2170" s="63">
        <f>'דוח 132'!J2170</f>
        <v>0</v>
      </c>
      <c r="C2170" s="63">
        <f>'דוח 132'!I2170</f>
        <v>0</v>
      </c>
      <c r="D2170" s="63">
        <f>'דוח 132'!H2170</f>
        <v>0</v>
      </c>
      <c r="E2170" s="63">
        <f>'דוח 132'!G2170</f>
        <v>0</v>
      </c>
      <c r="F2170" s="63" t="str">
        <f>'דוח 132'!F2170</f>
        <v xml:space="preserve">שווי קופה באשח  </v>
      </c>
      <c r="G2170" s="63">
        <f>'דוח 132'!E2170</f>
        <v>0</v>
      </c>
      <c r="H2170" s="63">
        <f>'דוח 132'!D2170</f>
        <v>0</v>
      </c>
      <c r="I2170" s="63">
        <f>'דוח 132'!C2170</f>
        <v>0</v>
      </c>
      <c r="J2170" s="63">
        <f>'דוח 132'!B2170</f>
        <v>0</v>
      </c>
      <c r="K2170" s="63">
        <f>'דוח 132'!A2170</f>
        <v>0</v>
      </c>
    </row>
    <row r="2171" spans="1:11" x14ac:dyDescent="0.2">
      <c r="A2171" s="63">
        <f>'דוח 132'!K2171</f>
        <v>0</v>
      </c>
      <c r="B2171" s="63">
        <f>'דוח 132'!J2171</f>
        <v>0</v>
      </c>
      <c r="C2171" s="63" t="str">
        <f>'דוח 132'!I2171</f>
        <v>תאור קבוצה</v>
      </c>
      <c r="D2171" s="63" t="str">
        <f>'דוח 132'!H2171</f>
        <v>מח"מ</v>
      </c>
      <c r="E2171" s="63" t="str">
        <f>'דוח 132'!G2171</f>
        <v>חשיפה</v>
      </c>
      <c r="F2171" s="63" t="str">
        <f>'דוח 132'!F2171</f>
        <v>חשיפה</v>
      </c>
      <c r="G2171" s="63">
        <f>'דוח 132'!E2171</f>
        <v>0</v>
      </c>
      <c r="H2171" s="63" t="str">
        <f>'דוח 132'!D2171</f>
        <v>חשיפה</v>
      </c>
      <c r="I2171" s="63">
        <f>'דוח 132'!C2171</f>
        <v>0</v>
      </c>
      <c r="J2171" s="63" t="str">
        <f>'דוח 132'!B2171</f>
        <v>מח"מ</v>
      </c>
      <c r="K2171" s="63">
        <f>'דוח 132'!A2171</f>
        <v>0</v>
      </c>
    </row>
    <row r="2172" spans="1:11" x14ac:dyDescent="0.2">
      <c r="A2172" s="63">
        <f>'דוח 132'!K2172</f>
        <v>0</v>
      </c>
      <c r="B2172" s="63">
        <f>'דוח 132'!J2172</f>
        <v>0</v>
      </c>
      <c r="C2172" s="63">
        <f>'דוח 132'!I2172</f>
        <v>0</v>
      </c>
      <c r="D2172" s="63">
        <f>'דוח 132'!H2172</f>
        <v>0</v>
      </c>
      <c r="E2172" s="63" t="str">
        <f>'דוח 132'!G2172</f>
        <v>31/12/18</v>
      </c>
      <c r="F2172" s="63" t="str">
        <f>'דוח 132'!F2172</f>
        <v>31/12/18</v>
      </c>
      <c r="G2172" s="63" t="str">
        <f>'דוח 132'!E2172</f>
        <v>מינ'</v>
      </c>
      <c r="H2172" s="63" t="str">
        <f>'דוח 132'!D2172</f>
        <v>מקס'</v>
      </c>
      <c r="I2172" s="63" t="str">
        <f>'דוח 132'!C2172</f>
        <v>מינ'</v>
      </c>
      <c r="J2172" s="63" t="str">
        <f>'דוח 132'!B2172</f>
        <v>מקס'</v>
      </c>
      <c r="K2172" s="63">
        <f>'דוח 132'!A2172</f>
        <v>0</v>
      </c>
    </row>
    <row r="2173" spans="1:11" x14ac:dyDescent="0.2">
      <c r="A2173" s="63">
        <f>'דוח 132'!K2173</f>
        <v>13595</v>
      </c>
      <c r="B2173" s="63">
        <f>'דוח 132'!J2173</f>
        <v>335048</v>
      </c>
      <c r="C2173" s="63" t="str">
        <f>'דוח 132'!I2173</f>
        <v>סה"כ מניות והמירים</v>
      </c>
      <c r="D2173" s="63">
        <f>'דוח 132'!H2173</f>
        <v>0</v>
      </c>
      <c r="E2173" s="63">
        <f>'דוח 132'!G2173</f>
        <v>0</v>
      </c>
      <c r="F2173" s="63">
        <f>'דוח 132'!F2173</f>
        <v>0</v>
      </c>
      <c r="G2173" s="63">
        <f>'דוח 132'!E2173</f>
        <v>0</v>
      </c>
      <c r="H2173" s="63">
        <f>'דוח 132'!D2173</f>
        <v>0</v>
      </c>
      <c r="I2173" s="63">
        <f>'דוח 132'!C2173</f>
        <v>0</v>
      </c>
      <c r="J2173" s="63">
        <f>'דוח 132'!B2173</f>
        <v>0</v>
      </c>
      <c r="K2173" s="63">
        <f>'דוח 132'!A2173</f>
        <v>0</v>
      </c>
    </row>
    <row r="2174" spans="1:11" x14ac:dyDescent="0.2">
      <c r="A2174" s="63">
        <f>'דוח 132'!K2174</f>
        <v>15704</v>
      </c>
      <c r="B2174" s="63">
        <f>'דוח 132'!J2174</f>
        <v>335048</v>
      </c>
      <c r="C2174" s="63" t="str">
        <f>'דוח 132'!I2174</f>
        <v xml:space="preserve">סה"כ קונצרני והלוואות </v>
      </c>
      <c r="D2174" s="63">
        <f>'דוח 132'!H2174</f>
        <v>0</v>
      </c>
      <c r="E2174" s="63">
        <f>'דוח 132'!G2174</f>
        <v>0</v>
      </c>
      <c r="F2174" s="63">
        <f>'דוח 132'!F2174</f>
        <v>0</v>
      </c>
      <c r="G2174" s="63">
        <f>'דוח 132'!E2174</f>
        <v>31</v>
      </c>
      <c r="H2174" s="63">
        <f>'דוח 132'!D2174</f>
        <v>37</v>
      </c>
      <c r="I2174" s="63">
        <f>'דוח 132'!C2174</f>
        <v>0</v>
      </c>
      <c r="J2174" s="63">
        <f>'דוח 132'!B2174</f>
        <v>0</v>
      </c>
      <c r="K2174" s="63">
        <f>'דוח 132'!A2174</f>
        <v>0</v>
      </c>
    </row>
    <row r="2175" spans="1:11" x14ac:dyDescent="0.2">
      <c r="A2175" s="63">
        <f>'דוח 132'!K2175</f>
        <v>15705</v>
      </c>
      <c r="B2175" s="63">
        <f>'דוח 132'!J2175</f>
        <v>335048</v>
      </c>
      <c r="C2175" s="63" t="str">
        <f>'דוח 132'!I2175</f>
        <v>סה"כ ממשלתי</v>
      </c>
      <c r="D2175" s="63">
        <f>'דוח 132'!H2175</f>
        <v>0</v>
      </c>
      <c r="E2175" s="63">
        <f>'דוח 132'!G2175</f>
        <v>0</v>
      </c>
      <c r="F2175" s="63">
        <f>'דוח 132'!F2175</f>
        <v>0</v>
      </c>
      <c r="G2175" s="63">
        <f>'דוח 132'!E2175</f>
        <v>59</v>
      </c>
      <c r="H2175" s="63">
        <f>'דוח 132'!D2175</f>
        <v>65</v>
      </c>
      <c r="I2175" s="63">
        <f>'דוח 132'!C2175</f>
        <v>0</v>
      </c>
      <c r="J2175" s="63">
        <f>'דוח 132'!B2175</f>
        <v>0</v>
      </c>
      <c r="K2175" s="63">
        <f>'דוח 132'!A2175</f>
        <v>0</v>
      </c>
    </row>
    <row r="2176" spans="1:11" x14ac:dyDescent="0.2">
      <c r="A2176" s="63">
        <f>'דוח 132'!K2176</f>
        <v>0</v>
      </c>
      <c r="B2176" s="63">
        <f>'דוח 132'!J2176</f>
        <v>0</v>
      </c>
      <c r="C2176" s="63">
        <f>'דוח 132'!I2176</f>
        <v>0</v>
      </c>
      <c r="D2176" s="63">
        <f>'דוח 132'!H2176</f>
        <v>0</v>
      </c>
      <c r="E2176" s="63">
        <f>'דוח 132'!G2176</f>
        <v>0</v>
      </c>
      <c r="F2176" s="63">
        <f>'דוח 132'!F2176</f>
        <v>0</v>
      </c>
      <c r="G2176" s="63">
        <f>'דוח 132'!E2176</f>
        <v>0</v>
      </c>
      <c r="H2176" s="63">
        <f>'דוח 132'!D2176</f>
        <v>0</v>
      </c>
      <c r="I2176" s="63">
        <f>'דוח 132'!C2176</f>
        <v>0</v>
      </c>
      <c r="J2176" s="63">
        <f>'דוח 132'!B2176</f>
        <v>0</v>
      </c>
      <c r="K2176" s="63">
        <f>'דוח 132'!A2176</f>
        <v>0</v>
      </c>
    </row>
    <row r="2177" spans="1:11" x14ac:dyDescent="0.2">
      <c r="A2177" s="63" t="str">
        <f>'דוח 132'!K2177</f>
        <v>קוד קבוצה</v>
      </c>
      <c r="B2177" s="63" t="str">
        <f>'דוח 132'!J2177</f>
        <v>קוד קופה</v>
      </c>
      <c r="C2177" s="63">
        <f>'דוח 132'!I2177</f>
        <v>0</v>
      </c>
      <c r="D2177" s="63" t="str">
        <f>'דוח 132'!H2177</f>
        <v>335056  מחצבות חצץ</v>
      </c>
      <c r="E2177" s="63">
        <f>'דוח 132'!G2177</f>
        <v>0</v>
      </c>
      <c r="F2177" s="63">
        <f>'דוח 132'!F2177</f>
        <v>0</v>
      </c>
      <c r="G2177" s="63">
        <f>'דוח 132'!E2177</f>
        <v>0</v>
      </c>
      <c r="H2177" s="63">
        <f>'דוח 132'!D2177</f>
        <v>0</v>
      </c>
      <c r="I2177" s="63">
        <f>'דוח 132'!C2177</f>
        <v>0</v>
      </c>
      <c r="J2177" s="63">
        <f>'דוח 132'!B2177</f>
        <v>0</v>
      </c>
      <c r="K2177" s="63">
        <f>'דוח 132'!A2177</f>
        <v>0</v>
      </c>
    </row>
    <row r="2178" spans="1:11" x14ac:dyDescent="0.2">
      <c r="A2178" s="63">
        <f>'דוח 132'!K2178</f>
        <v>0</v>
      </c>
      <c r="B2178" s="63">
        <f>'דוח 132'!J2178</f>
        <v>0</v>
      </c>
      <c r="C2178" s="63">
        <f>'דוח 132'!I2178</f>
        <v>0</v>
      </c>
      <c r="D2178" s="63">
        <f>'דוח 132'!H2178</f>
        <v>0</v>
      </c>
      <c r="E2178" s="63">
        <f>'דוח 132'!G2178</f>
        <v>0</v>
      </c>
      <c r="F2178" s="63" t="str">
        <f>'דוח 132'!F2178</f>
        <v xml:space="preserve">שווי קופה באשח  </v>
      </c>
      <c r="G2178" s="63">
        <f>'דוח 132'!E2178</f>
        <v>0</v>
      </c>
      <c r="H2178" s="63">
        <f>'דוח 132'!D2178</f>
        <v>0</v>
      </c>
      <c r="I2178" s="63">
        <f>'דוח 132'!C2178</f>
        <v>0</v>
      </c>
      <c r="J2178" s="63">
        <f>'דוח 132'!B2178</f>
        <v>0</v>
      </c>
      <c r="K2178" s="63">
        <f>'דוח 132'!A2178</f>
        <v>0</v>
      </c>
    </row>
    <row r="2179" spans="1:11" x14ac:dyDescent="0.2">
      <c r="A2179" s="63">
        <f>'דוח 132'!K2179</f>
        <v>0</v>
      </c>
      <c r="B2179" s="63">
        <f>'דוח 132'!J2179</f>
        <v>0</v>
      </c>
      <c r="C2179" s="63" t="str">
        <f>'דוח 132'!I2179</f>
        <v>תאור קבוצה</v>
      </c>
      <c r="D2179" s="63" t="str">
        <f>'דוח 132'!H2179</f>
        <v>מח"מ</v>
      </c>
      <c r="E2179" s="63" t="str">
        <f>'דוח 132'!G2179</f>
        <v>חשיפה</v>
      </c>
      <c r="F2179" s="63" t="str">
        <f>'דוח 132'!F2179</f>
        <v>חשיפה</v>
      </c>
      <c r="G2179" s="63">
        <f>'דוח 132'!E2179</f>
        <v>0</v>
      </c>
      <c r="H2179" s="63" t="str">
        <f>'דוח 132'!D2179</f>
        <v>חשיפה</v>
      </c>
      <c r="I2179" s="63">
        <f>'דוח 132'!C2179</f>
        <v>0</v>
      </c>
      <c r="J2179" s="63" t="str">
        <f>'דוח 132'!B2179</f>
        <v>מח"מ</v>
      </c>
      <c r="K2179" s="63">
        <f>'דוח 132'!A2179</f>
        <v>0</v>
      </c>
    </row>
    <row r="2180" spans="1:11" x14ac:dyDescent="0.2">
      <c r="A2180" s="63">
        <f>'דוח 132'!K2180</f>
        <v>0</v>
      </c>
      <c r="B2180" s="63">
        <f>'דוח 132'!J2180</f>
        <v>0</v>
      </c>
      <c r="C2180" s="63">
        <f>'דוח 132'!I2180</f>
        <v>0</v>
      </c>
      <c r="D2180" s="63">
        <f>'דוח 132'!H2180</f>
        <v>0</v>
      </c>
      <c r="E2180" s="63" t="str">
        <f>'דוח 132'!G2180</f>
        <v>31/12/18</v>
      </c>
      <c r="F2180" s="63" t="str">
        <f>'דוח 132'!F2180</f>
        <v>31/12/18</v>
      </c>
      <c r="G2180" s="63" t="str">
        <f>'דוח 132'!E2180</f>
        <v>מינ'</v>
      </c>
      <c r="H2180" s="63" t="str">
        <f>'דוח 132'!D2180</f>
        <v>מקס'</v>
      </c>
      <c r="I2180" s="63" t="str">
        <f>'דוח 132'!C2180</f>
        <v>מינ'</v>
      </c>
      <c r="J2180" s="63" t="str">
        <f>'דוח 132'!B2180</f>
        <v>מקס'</v>
      </c>
      <c r="K2180" s="63">
        <f>'דוח 132'!A2180</f>
        <v>0</v>
      </c>
    </row>
    <row r="2181" spans="1:11" x14ac:dyDescent="0.2">
      <c r="A2181" s="63">
        <f>'דוח 132'!K2181</f>
        <v>13595</v>
      </c>
      <c r="B2181" s="63">
        <f>'דוח 132'!J2181</f>
        <v>335056</v>
      </c>
      <c r="C2181" s="63" t="str">
        <f>'דוח 132'!I2181</f>
        <v>סה"כ מניות והמירים</v>
      </c>
      <c r="D2181" s="63">
        <f>'דוח 132'!H2181</f>
        <v>0</v>
      </c>
      <c r="E2181" s="63">
        <f>'דוח 132'!G2181</f>
        <v>0</v>
      </c>
      <c r="F2181" s="63">
        <f>'דוח 132'!F2181</f>
        <v>0</v>
      </c>
      <c r="G2181" s="63">
        <f>'דוח 132'!E2181</f>
        <v>0</v>
      </c>
      <c r="H2181" s="63">
        <f>'דוח 132'!D2181</f>
        <v>0</v>
      </c>
      <c r="I2181" s="63">
        <f>'דוח 132'!C2181</f>
        <v>0</v>
      </c>
      <c r="J2181" s="63">
        <f>'דוח 132'!B2181</f>
        <v>0</v>
      </c>
      <c r="K2181" s="63">
        <f>'דוח 132'!A2181</f>
        <v>0</v>
      </c>
    </row>
    <row r="2182" spans="1:11" x14ac:dyDescent="0.2">
      <c r="A2182" s="63">
        <f>'דוח 132'!K2182</f>
        <v>15704</v>
      </c>
      <c r="B2182" s="63">
        <f>'דוח 132'!J2182</f>
        <v>335056</v>
      </c>
      <c r="C2182" s="63" t="str">
        <f>'דוח 132'!I2182</f>
        <v xml:space="preserve">סה"כ קונצרני והלוואות </v>
      </c>
      <c r="D2182" s="63">
        <f>'דוח 132'!H2182</f>
        <v>0</v>
      </c>
      <c r="E2182" s="63">
        <f>'דוח 132'!G2182</f>
        <v>0</v>
      </c>
      <c r="F2182" s="63">
        <f>'דוח 132'!F2182</f>
        <v>0</v>
      </c>
      <c r="G2182" s="63">
        <f>'דוח 132'!E2182</f>
        <v>27</v>
      </c>
      <c r="H2182" s="63">
        <f>'דוח 132'!D2182</f>
        <v>33</v>
      </c>
      <c r="I2182" s="63">
        <f>'דוח 132'!C2182</f>
        <v>0</v>
      </c>
      <c r="J2182" s="63">
        <f>'דוח 132'!B2182</f>
        <v>0</v>
      </c>
      <c r="K2182" s="63">
        <f>'דוח 132'!A2182</f>
        <v>0</v>
      </c>
    </row>
    <row r="2183" spans="1:11" x14ac:dyDescent="0.2">
      <c r="A2183" s="63">
        <f>'דוח 132'!K2183</f>
        <v>15705</v>
      </c>
      <c r="B2183" s="63">
        <f>'דוח 132'!J2183</f>
        <v>335056</v>
      </c>
      <c r="C2183" s="63" t="str">
        <f>'דוח 132'!I2183</f>
        <v>סה"כ ממשלתי</v>
      </c>
      <c r="D2183" s="63">
        <f>'דוח 132'!H2183</f>
        <v>0</v>
      </c>
      <c r="E2183" s="63">
        <f>'דוח 132'!G2183</f>
        <v>0</v>
      </c>
      <c r="F2183" s="63">
        <f>'דוח 132'!F2183</f>
        <v>0</v>
      </c>
      <c r="G2183" s="63">
        <f>'דוח 132'!E2183</f>
        <v>40</v>
      </c>
      <c r="H2183" s="63">
        <f>'דוח 132'!D2183</f>
        <v>46</v>
      </c>
      <c r="I2183" s="63">
        <f>'דוח 132'!C2183</f>
        <v>0</v>
      </c>
      <c r="J2183" s="63">
        <f>'דוח 132'!B2183</f>
        <v>0</v>
      </c>
      <c r="K2183" s="63">
        <f>'דוח 132'!A2183</f>
        <v>0</v>
      </c>
    </row>
    <row r="2184" spans="1:11" x14ac:dyDescent="0.2">
      <c r="A2184" s="63">
        <f>'דוח 132'!K2184</f>
        <v>0</v>
      </c>
      <c r="B2184" s="63">
        <f>'דוח 132'!J2184</f>
        <v>0</v>
      </c>
      <c r="C2184" s="63">
        <f>'דוח 132'!I2184</f>
        <v>0</v>
      </c>
      <c r="D2184" s="63">
        <f>'דוח 132'!H2184</f>
        <v>0</v>
      </c>
      <c r="E2184" s="63">
        <f>'דוח 132'!G2184</f>
        <v>0</v>
      </c>
      <c r="F2184" s="63">
        <f>'דוח 132'!F2184</f>
        <v>0</v>
      </c>
      <c r="G2184" s="63">
        <f>'דוח 132'!E2184</f>
        <v>0</v>
      </c>
      <c r="H2184" s="63">
        <f>'דוח 132'!D2184</f>
        <v>0</v>
      </c>
      <c r="I2184" s="63">
        <f>'דוח 132'!C2184</f>
        <v>0</v>
      </c>
      <c r="J2184" s="63">
        <f>'דוח 132'!B2184</f>
        <v>0</v>
      </c>
      <c r="K2184" s="63">
        <f>'דוח 132'!A2184</f>
        <v>0</v>
      </c>
    </row>
    <row r="2185" spans="1:11" x14ac:dyDescent="0.2">
      <c r="A2185" s="63" t="str">
        <f>'דוח 132'!K2185</f>
        <v>קוד קבוצה</v>
      </c>
      <c r="B2185" s="63" t="str">
        <f>'דוח 132'!J2185</f>
        <v>קוד קופה</v>
      </c>
      <c r="C2185" s="63">
        <f>'דוח 132'!I2185</f>
        <v>0</v>
      </c>
      <c r="D2185" s="63" t="str">
        <f>'דוח 132'!H2185</f>
        <v>335072  זר מעדנים</v>
      </c>
      <c r="E2185" s="63">
        <f>'דוח 132'!G2185</f>
        <v>0</v>
      </c>
      <c r="F2185" s="63">
        <f>'דוח 132'!F2185</f>
        <v>0</v>
      </c>
      <c r="G2185" s="63">
        <f>'דוח 132'!E2185</f>
        <v>0</v>
      </c>
      <c r="H2185" s="63">
        <f>'דוח 132'!D2185</f>
        <v>0</v>
      </c>
      <c r="I2185" s="63">
        <f>'דוח 132'!C2185</f>
        <v>0</v>
      </c>
      <c r="J2185" s="63">
        <f>'דוח 132'!B2185</f>
        <v>0</v>
      </c>
      <c r="K2185" s="63">
        <f>'דוח 132'!A2185</f>
        <v>0</v>
      </c>
    </row>
    <row r="2186" spans="1:11" x14ac:dyDescent="0.2">
      <c r="A2186" s="63">
        <f>'דוח 132'!K2186</f>
        <v>0</v>
      </c>
      <c r="B2186" s="63">
        <f>'דוח 132'!J2186</f>
        <v>0</v>
      </c>
      <c r="C2186" s="63">
        <f>'דוח 132'!I2186</f>
        <v>0</v>
      </c>
      <c r="D2186" s="63">
        <f>'דוח 132'!H2186</f>
        <v>0</v>
      </c>
      <c r="E2186" s="63">
        <f>'דוח 132'!G2186</f>
        <v>0</v>
      </c>
      <c r="F2186" s="63" t="str">
        <f>'דוח 132'!F2186</f>
        <v xml:space="preserve">שווי קופה באשח  </v>
      </c>
      <c r="G2186" s="63">
        <f>'דוח 132'!E2186</f>
        <v>0</v>
      </c>
      <c r="H2186" s="63">
        <f>'דוח 132'!D2186</f>
        <v>0</v>
      </c>
      <c r="I2186" s="63">
        <f>'דוח 132'!C2186</f>
        <v>0</v>
      </c>
      <c r="J2186" s="63">
        <f>'דוח 132'!B2186</f>
        <v>0</v>
      </c>
      <c r="K2186" s="63">
        <f>'דוח 132'!A2186</f>
        <v>0</v>
      </c>
    </row>
    <row r="2187" spans="1:11" x14ac:dyDescent="0.2">
      <c r="A2187" s="63">
        <f>'דוח 132'!K2187</f>
        <v>0</v>
      </c>
      <c r="B2187" s="63">
        <f>'דוח 132'!J2187</f>
        <v>0</v>
      </c>
      <c r="C2187" s="63" t="str">
        <f>'דוח 132'!I2187</f>
        <v>תאור קבוצה</v>
      </c>
      <c r="D2187" s="63" t="str">
        <f>'דוח 132'!H2187</f>
        <v>מח"מ</v>
      </c>
      <c r="E2187" s="63" t="str">
        <f>'דוח 132'!G2187</f>
        <v>חשיפה</v>
      </c>
      <c r="F2187" s="63" t="str">
        <f>'דוח 132'!F2187</f>
        <v>חשיפה</v>
      </c>
      <c r="G2187" s="63">
        <f>'דוח 132'!E2187</f>
        <v>0</v>
      </c>
      <c r="H2187" s="63" t="str">
        <f>'דוח 132'!D2187</f>
        <v>חשיפה</v>
      </c>
      <c r="I2187" s="63">
        <f>'דוח 132'!C2187</f>
        <v>0</v>
      </c>
      <c r="J2187" s="63" t="str">
        <f>'דוח 132'!B2187</f>
        <v>מח"מ</v>
      </c>
      <c r="K2187" s="63">
        <f>'דוח 132'!A2187</f>
        <v>0</v>
      </c>
    </row>
    <row r="2188" spans="1:11" x14ac:dyDescent="0.2">
      <c r="A2188" s="63">
        <f>'דוח 132'!K2188</f>
        <v>0</v>
      </c>
      <c r="B2188" s="63">
        <f>'דוח 132'!J2188</f>
        <v>0</v>
      </c>
      <c r="C2188" s="63">
        <f>'דוח 132'!I2188</f>
        <v>0</v>
      </c>
      <c r="D2188" s="63">
        <f>'דוח 132'!H2188</f>
        <v>0</v>
      </c>
      <c r="E2188" s="63" t="str">
        <f>'דוח 132'!G2188</f>
        <v>31/12/18</v>
      </c>
      <c r="F2188" s="63" t="str">
        <f>'דוח 132'!F2188</f>
        <v>31/12/18</v>
      </c>
      <c r="G2188" s="63" t="str">
        <f>'דוח 132'!E2188</f>
        <v>מינ'</v>
      </c>
      <c r="H2188" s="63" t="str">
        <f>'דוח 132'!D2188</f>
        <v>מקס'</v>
      </c>
      <c r="I2188" s="63" t="str">
        <f>'דוח 132'!C2188</f>
        <v>מינ'</v>
      </c>
      <c r="J2188" s="63" t="str">
        <f>'דוח 132'!B2188</f>
        <v>מקס'</v>
      </c>
      <c r="K2188" s="63">
        <f>'דוח 132'!A2188</f>
        <v>0</v>
      </c>
    </row>
    <row r="2189" spans="1:11" x14ac:dyDescent="0.2">
      <c r="A2189" s="63">
        <f>'דוח 132'!K2189</f>
        <v>13595</v>
      </c>
      <c r="B2189" s="63">
        <f>'דוח 132'!J2189</f>
        <v>335072</v>
      </c>
      <c r="C2189" s="63" t="str">
        <f>'דוח 132'!I2189</f>
        <v>סה"כ מניות והמירים</v>
      </c>
      <c r="D2189" s="63">
        <f>'דוח 132'!H2189</f>
        <v>0</v>
      </c>
      <c r="E2189" s="63">
        <f>'דוח 132'!G2189</f>
        <v>0</v>
      </c>
      <c r="F2189" s="63">
        <f>'דוח 132'!F2189</f>
        <v>0</v>
      </c>
      <c r="G2189" s="63">
        <f>'דוח 132'!E2189</f>
        <v>0</v>
      </c>
      <c r="H2189" s="63">
        <f>'דוח 132'!D2189</f>
        <v>0</v>
      </c>
      <c r="I2189" s="63">
        <f>'דוח 132'!C2189</f>
        <v>0</v>
      </c>
      <c r="J2189" s="63">
        <f>'דוח 132'!B2189</f>
        <v>0</v>
      </c>
      <c r="K2189" s="63">
        <f>'דוח 132'!A2189</f>
        <v>0</v>
      </c>
    </row>
    <row r="2190" spans="1:11" x14ac:dyDescent="0.2">
      <c r="A2190" s="63">
        <f>'דוח 132'!K2190</f>
        <v>15704</v>
      </c>
      <c r="B2190" s="63">
        <f>'דוח 132'!J2190</f>
        <v>335072</v>
      </c>
      <c r="C2190" s="63" t="str">
        <f>'דוח 132'!I2190</f>
        <v xml:space="preserve">סה"כ קונצרני והלוואות </v>
      </c>
      <c r="D2190" s="63">
        <f>'דוח 132'!H2190</f>
        <v>0</v>
      </c>
      <c r="E2190" s="63">
        <f>'דוח 132'!G2190</f>
        <v>0</v>
      </c>
      <c r="F2190" s="63">
        <f>'דוח 132'!F2190</f>
        <v>0</v>
      </c>
      <c r="G2190" s="63">
        <f>'דוח 132'!E2190</f>
        <v>27</v>
      </c>
      <c r="H2190" s="63">
        <f>'דוח 132'!D2190</f>
        <v>33</v>
      </c>
      <c r="I2190" s="63">
        <f>'דוח 132'!C2190</f>
        <v>0</v>
      </c>
      <c r="J2190" s="63">
        <f>'דוח 132'!B2190</f>
        <v>0</v>
      </c>
      <c r="K2190" s="63">
        <f>'דוח 132'!A2190</f>
        <v>0</v>
      </c>
    </row>
    <row r="2191" spans="1:11" x14ac:dyDescent="0.2">
      <c r="A2191" s="63">
        <f>'דוח 132'!K2191</f>
        <v>15705</v>
      </c>
      <c r="B2191" s="63">
        <f>'דוח 132'!J2191</f>
        <v>335072</v>
      </c>
      <c r="C2191" s="63" t="str">
        <f>'דוח 132'!I2191</f>
        <v>סה"כ ממשלתי</v>
      </c>
      <c r="D2191" s="63">
        <f>'דוח 132'!H2191</f>
        <v>0</v>
      </c>
      <c r="E2191" s="63">
        <f>'דוח 132'!G2191</f>
        <v>0</v>
      </c>
      <c r="F2191" s="63">
        <f>'דוח 132'!F2191</f>
        <v>0</v>
      </c>
      <c r="G2191" s="63">
        <f>'דוח 132'!E2191</f>
        <v>40</v>
      </c>
      <c r="H2191" s="63">
        <f>'דוח 132'!D2191</f>
        <v>46</v>
      </c>
      <c r="I2191" s="63">
        <f>'דוח 132'!C2191</f>
        <v>0</v>
      </c>
      <c r="J2191" s="63">
        <f>'דוח 132'!B2191</f>
        <v>0</v>
      </c>
      <c r="K2191" s="63">
        <f>'דוח 132'!A2191</f>
        <v>0</v>
      </c>
    </row>
    <row r="2192" spans="1:11" x14ac:dyDescent="0.2">
      <c r="A2192" s="63">
        <f>'דוח 132'!K2192</f>
        <v>0</v>
      </c>
      <c r="B2192" s="63">
        <f>'דוח 132'!J2192</f>
        <v>0</v>
      </c>
      <c r="C2192" s="63">
        <f>'דוח 132'!I2192</f>
        <v>0</v>
      </c>
      <c r="D2192" s="63">
        <f>'דוח 132'!H2192</f>
        <v>0</v>
      </c>
      <c r="E2192" s="63">
        <f>'דוח 132'!G2192</f>
        <v>0</v>
      </c>
      <c r="F2192" s="63">
        <f>'דוח 132'!F2192</f>
        <v>0</v>
      </c>
      <c r="G2192" s="63">
        <f>'דוח 132'!E2192</f>
        <v>0</v>
      </c>
      <c r="H2192" s="63">
        <f>'דוח 132'!D2192</f>
        <v>0</v>
      </c>
      <c r="I2192" s="63">
        <f>'דוח 132'!C2192</f>
        <v>0</v>
      </c>
      <c r="J2192" s="63">
        <f>'דוח 132'!B2192</f>
        <v>0</v>
      </c>
      <c r="K2192" s="63">
        <f>'דוח 132'!A2192</f>
        <v>0</v>
      </c>
    </row>
    <row r="2193" spans="1:11" x14ac:dyDescent="0.2">
      <c r="A2193" s="63" t="str">
        <f>'דוח 132'!K2193</f>
        <v>קוד קבוצה</v>
      </c>
      <c r="B2193" s="63" t="str">
        <f>'דוח 132'!J2193</f>
        <v>קוד קופה</v>
      </c>
      <c r="C2193" s="63">
        <f>'דוח 132'!I2193</f>
        <v>0</v>
      </c>
      <c r="D2193" s="63" t="str">
        <f>'דוח 132'!H2193</f>
        <v>335080  מוצרי נייר</v>
      </c>
      <c r="E2193" s="63">
        <f>'דוח 132'!G2193</f>
        <v>0</v>
      </c>
      <c r="F2193" s="63">
        <f>'דוח 132'!F2193</f>
        <v>0</v>
      </c>
      <c r="G2193" s="63">
        <f>'דוח 132'!E2193</f>
        <v>0</v>
      </c>
      <c r="H2193" s="63">
        <f>'דוח 132'!D2193</f>
        <v>0</v>
      </c>
      <c r="I2193" s="63">
        <f>'דוח 132'!C2193</f>
        <v>0</v>
      </c>
      <c r="J2193" s="63">
        <f>'דוח 132'!B2193</f>
        <v>0</v>
      </c>
      <c r="K2193" s="63">
        <f>'דוח 132'!A2193</f>
        <v>0</v>
      </c>
    </row>
    <row r="2194" spans="1:11" x14ac:dyDescent="0.2">
      <c r="A2194" s="63">
        <f>'דוח 132'!K2194</f>
        <v>0</v>
      </c>
      <c r="B2194" s="63">
        <f>'דוח 132'!J2194</f>
        <v>0</v>
      </c>
      <c r="C2194" s="63">
        <f>'דוח 132'!I2194</f>
        <v>0</v>
      </c>
      <c r="D2194" s="63">
        <f>'דוח 132'!H2194</f>
        <v>0</v>
      </c>
      <c r="E2194" s="63">
        <f>'דוח 132'!G2194</f>
        <v>0</v>
      </c>
      <c r="F2194" s="63" t="str">
        <f>'דוח 132'!F2194</f>
        <v xml:space="preserve">שווי קופה באשח  </v>
      </c>
      <c r="G2194" s="63">
        <f>'דוח 132'!E2194</f>
        <v>0</v>
      </c>
      <c r="H2194" s="63">
        <f>'דוח 132'!D2194</f>
        <v>0</v>
      </c>
      <c r="I2194" s="63">
        <f>'דוח 132'!C2194</f>
        <v>0</v>
      </c>
      <c r="J2194" s="63">
        <f>'דוח 132'!B2194</f>
        <v>0</v>
      </c>
      <c r="K2194" s="63">
        <f>'דוח 132'!A2194</f>
        <v>0</v>
      </c>
    </row>
    <row r="2195" spans="1:11" x14ac:dyDescent="0.2">
      <c r="A2195" s="63">
        <f>'דוח 132'!K2195</f>
        <v>0</v>
      </c>
      <c r="B2195" s="63">
        <f>'דוח 132'!J2195</f>
        <v>0</v>
      </c>
      <c r="C2195" s="63" t="str">
        <f>'דוח 132'!I2195</f>
        <v>תאור קבוצה</v>
      </c>
      <c r="D2195" s="63" t="str">
        <f>'דוח 132'!H2195</f>
        <v>מח"מ</v>
      </c>
      <c r="E2195" s="63" t="str">
        <f>'דוח 132'!G2195</f>
        <v>חשיפה</v>
      </c>
      <c r="F2195" s="63" t="str">
        <f>'דוח 132'!F2195</f>
        <v>חשיפה</v>
      </c>
      <c r="G2195" s="63">
        <f>'דוח 132'!E2195</f>
        <v>0</v>
      </c>
      <c r="H2195" s="63" t="str">
        <f>'דוח 132'!D2195</f>
        <v>חשיפה</v>
      </c>
      <c r="I2195" s="63">
        <f>'דוח 132'!C2195</f>
        <v>0</v>
      </c>
      <c r="J2195" s="63" t="str">
        <f>'דוח 132'!B2195</f>
        <v>מח"מ</v>
      </c>
      <c r="K2195" s="63">
        <f>'דוח 132'!A2195</f>
        <v>0</v>
      </c>
    </row>
    <row r="2196" spans="1:11" x14ac:dyDescent="0.2">
      <c r="A2196" s="63">
        <f>'דוח 132'!K2196</f>
        <v>0</v>
      </c>
      <c r="B2196" s="63">
        <f>'דוח 132'!J2196</f>
        <v>0</v>
      </c>
      <c r="C2196" s="63">
        <f>'דוח 132'!I2196</f>
        <v>0</v>
      </c>
      <c r="D2196" s="63">
        <f>'דוח 132'!H2196</f>
        <v>0</v>
      </c>
      <c r="E2196" s="63" t="str">
        <f>'דוח 132'!G2196</f>
        <v>31/12/18</v>
      </c>
      <c r="F2196" s="63" t="str">
        <f>'דוח 132'!F2196</f>
        <v>31/12/18</v>
      </c>
      <c r="G2196" s="63" t="str">
        <f>'דוח 132'!E2196</f>
        <v>מינ'</v>
      </c>
      <c r="H2196" s="63" t="str">
        <f>'דוח 132'!D2196</f>
        <v>מקס'</v>
      </c>
      <c r="I2196" s="63" t="str">
        <f>'דוח 132'!C2196</f>
        <v>מינ'</v>
      </c>
      <c r="J2196" s="63" t="str">
        <f>'דוח 132'!B2196</f>
        <v>מקס'</v>
      </c>
      <c r="K2196" s="63">
        <f>'דוח 132'!A2196</f>
        <v>0</v>
      </c>
    </row>
    <row r="2197" spans="1:11" x14ac:dyDescent="0.2">
      <c r="A2197" s="63">
        <f>'דוח 132'!K2197</f>
        <v>13591</v>
      </c>
      <c r="B2197" s="63">
        <f>'דוח 132'!J2197</f>
        <v>335080</v>
      </c>
      <c r="C2197" s="63" t="str">
        <f>'דוח 132'!I2197</f>
        <v xml:space="preserve">צמוד מדד (כולל מיועדות) </v>
      </c>
      <c r="D2197" s="63">
        <f>'דוח 132'!H2197</f>
        <v>0</v>
      </c>
      <c r="E2197" s="63">
        <f>'דוח 132'!G2197</f>
        <v>0</v>
      </c>
      <c r="F2197" s="63">
        <f>'דוח 132'!F2197</f>
        <v>0</v>
      </c>
      <c r="G2197" s="63">
        <f>'דוח 132'!E2197</f>
        <v>0</v>
      </c>
      <c r="H2197" s="63">
        <f>'דוח 132'!D2197</f>
        <v>0</v>
      </c>
      <c r="I2197" s="63">
        <f>'דוח 132'!C2197</f>
        <v>0</v>
      </c>
      <c r="J2197" s="63">
        <f>'דוח 132'!B2197</f>
        <v>0</v>
      </c>
      <c r="K2197" s="63">
        <f>'דוח 132'!A2197</f>
        <v>0</v>
      </c>
    </row>
    <row r="2198" spans="1:11" x14ac:dyDescent="0.2">
      <c r="A2198" s="63">
        <f>'דוח 132'!K2198</f>
        <v>17726</v>
      </c>
      <c r="B2198" s="63">
        <f>'דוח 132'!J2198</f>
        <v>335080</v>
      </c>
      <c r="C2198" s="63" t="str">
        <f>'דוח 132'!I2198</f>
        <v>לא צמוד כולל נזילות</v>
      </c>
      <c r="D2198" s="63">
        <f>'דוח 132'!H2198</f>
        <v>0</v>
      </c>
      <c r="E2198" s="63">
        <f>'דוח 132'!G2198</f>
        <v>0</v>
      </c>
      <c r="F2198" s="63">
        <f>'דוח 132'!F2198</f>
        <v>0</v>
      </c>
      <c r="G2198" s="63">
        <f>'דוח 132'!E2198</f>
        <v>80</v>
      </c>
      <c r="H2198" s="63">
        <f>'דוח 132'!D2198</f>
        <v>100</v>
      </c>
      <c r="I2198" s="63">
        <f>'דוח 132'!C2198</f>
        <v>1.5</v>
      </c>
      <c r="J2198" s="63">
        <f>'דוח 132'!B2198</f>
        <v>3.5</v>
      </c>
      <c r="K2198" s="63">
        <f>'דוח 132'!A2198</f>
        <v>0</v>
      </c>
    </row>
    <row r="2199" spans="1:11" x14ac:dyDescent="0.2">
      <c r="A2199" s="63">
        <f>'דוח 132'!K2199</f>
        <v>13595</v>
      </c>
      <c r="B2199" s="63">
        <f>'דוח 132'!J2199</f>
        <v>335080</v>
      </c>
      <c r="C2199" s="63" t="str">
        <f>'דוח 132'!I2199</f>
        <v>סה"כ מניות והמירים</v>
      </c>
      <c r="D2199" s="63">
        <f>'דוח 132'!H2199</f>
        <v>0</v>
      </c>
      <c r="E2199" s="63">
        <f>'דוח 132'!G2199</f>
        <v>0</v>
      </c>
      <c r="F2199" s="63">
        <f>'דוח 132'!F2199</f>
        <v>0</v>
      </c>
      <c r="G2199" s="63">
        <f>'דוח 132'!E2199</f>
        <v>0</v>
      </c>
      <c r="H2199" s="63">
        <f>'דוח 132'!D2199</f>
        <v>0</v>
      </c>
      <c r="I2199" s="63">
        <f>'דוח 132'!C2199</f>
        <v>0</v>
      </c>
      <c r="J2199" s="63">
        <f>'דוח 132'!B2199</f>
        <v>0</v>
      </c>
      <c r="K2199" s="63">
        <f>'דוח 132'!A2199</f>
        <v>0</v>
      </c>
    </row>
    <row r="2200" spans="1:11" x14ac:dyDescent="0.2">
      <c r="A2200" s="63">
        <f>'דוח 132'!K2200</f>
        <v>15704</v>
      </c>
      <c r="B2200" s="63">
        <f>'דוח 132'!J2200</f>
        <v>335080</v>
      </c>
      <c r="C2200" s="63" t="str">
        <f>'דוח 132'!I2200</f>
        <v xml:space="preserve">סה"כ קונצרני והלוואות </v>
      </c>
      <c r="D2200" s="63">
        <f>'דוח 132'!H2200</f>
        <v>0</v>
      </c>
      <c r="E2200" s="63">
        <f>'דוח 132'!G2200</f>
        <v>0</v>
      </c>
      <c r="F2200" s="63">
        <f>'דוח 132'!F2200</f>
        <v>0</v>
      </c>
      <c r="G2200" s="63">
        <f>'דוח 132'!E2200</f>
        <v>0</v>
      </c>
      <c r="H2200" s="63">
        <f>'דוח 132'!D2200</f>
        <v>20</v>
      </c>
      <c r="I2200" s="63">
        <f>'דוח 132'!C2200</f>
        <v>0</v>
      </c>
      <c r="J2200" s="63">
        <f>'דוח 132'!B2200</f>
        <v>0</v>
      </c>
      <c r="K2200" s="63">
        <f>'דוח 132'!A2200</f>
        <v>0</v>
      </c>
    </row>
    <row r="2201" spans="1:11" x14ac:dyDescent="0.2">
      <c r="A2201" s="63">
        <f>'דוח 132'!K2201</f>
        <v>15705</v>
      </c>
      <c r="B2201" s="63">
        <f>'דוח 132'!J2201</f>
        <v>335080</v>
      </c>
      <c r="C2201" s="63" t="str">
        <f>'דוח 132'!I2201</f>
        <v>סה"כ ממשלתי</v>
      </c>
      <c r="D2201" s="63">
        <f>'דוח 132'!H2201</f>
        <v>0</v>
      </c>
      <c r="E2201" s="63">
        <f>'דוח 132'!G2201</f>
        <v>0</v>
      </c>
      <c r="F2201" s="63">
        <f>'דוח 132'!F2201</f>
        <v>0</v>
      </c>
      <c r="G2201" s="63">
        <f>'דוח 132'!E2201</f>
        <v>0</v>
      </c>
      <c r="H2201" s="63">
        <f>'דוח 132'!D2201</f>
        <v>82</v>
      </c>
      <c r="I2201" s="63">
        <f>'דוח 132'!C2201</f>
        <v>0</v>
      </c>
      <c r="J2201" s="63">
        <f>'דוח 132'!B2201</f>
        <v>0</v>
      </c>
      <c r="K2201" s="63">
        <f>'דוח 132'!A2201</f>
        <v>0</v>
      </c>
    </row>
    <row r="2202" spans="1:11" x14ac:dyDescent="0.2">
      <c r="A2202" s="63">
        <f>'דוח 132'!K2202</f>
        <v>0</v>
      </c>
      <c r="B2202" s="63">
        <f>'דוח 132'!J2202</f>
        <v>0</v>
      </c>
      <c r="C2202" s="63">
        <f>'דוח 132'!I2202</f>
        <v>0</v>
      </c>
      <c r="D2202" s="63">
        <f>'דוח 132'!H2202</f>
        <v>0</v>
      </c>
      <c r="E2202" s="63">
        <f>'דוח 132'!G2202</f>
        <v>0</v>
      </c>
      <c r="F2202" s="63">
        <f>'דוח 132'!F2202</f>
        <v>0</v>
      </c>
      <c r="G2202" s="63">
        <f>'דוח 132'!E2202</f>
        <v>0</v>
      </c>
      <c r="H2202" s="63">
        <f>'דוח 132'!D2202</f>
        <v>0</v>
      </c>
      <c r="I2202" s="63">
        <f>'דוח 132'!C2202</f>
        <v>0</v>
      </c>
      <c r="J2202" s="63">
        <f>'דוח 132'!B2202</f>
        <v>0</v>
      </c>
      <c r="K2202" s="63">
        <f>'דוח 132'!A2202</f>
        <v>0</v>
      </c>
    </row>
    <row r="2203" spans="1:11" x14ac:dyDescent="0.2">
      <c r="A2203" s="63" t="str">
        <f>'דוח 132'!K2203</f>
        <v>קוד קבוצה</v>
      </c>
      <c r="B2203" s="63" t="str">
        <f>'דוח 132'!J2203</f>
        <v>קוד קופה</v>
      </c>
      <c r="C2203" s="63">
        <f>'דוח 132'!I2203</f>
        <v>0</v>
      </c>
      <c r="D2203" s="63" t="str">
        <f>'דוח 132'!H2203</f>
        <v>335102  מלון גינות ים</v>
      </c>
      <c r="E2203" s="63">
        <f>'דוח 132'!G2203</f>
        <v>0</v>
      </c>
      <c r="F2203" s="63">
        <f>'דוח 132'!F2203</f>
        <v>0</v>
      </c>
      <c r="G2203" s="63">
        <f>'דוח 132'!E2203</f>
        <v>0</v>
      </c>
      <c r="H2203" s="63">
        <f>'דוח 132'!D2203</f>
        <v>0</v>
      </c>
      <c r="I2203" s="63">
        <f>'דוח 132'!C2203</f>
        <v>0</v>
      </c>
      <c r="J2203" s="63">
        <f>'דוח 132'!B2203</f>
        <v>0</v>
      </c>
      <c r="K2203" s="63">
        <f>'דוח 132'!A2203</f>
        <v>0</v>
      </c>
    </row>
    <row r="2204" spans="1:11" x14ac:dyDescent="0.2">
      <c r="A2204" s="63">
        <f>'דוח 132'!K2204</f>
        <v>0</v>
      </c>
      <c r="B2204" s="63">
        <f>'דוח 132'!J2204</f>
        <v>0</v>
      </c>
      <c r="C2204" s="63">
        <f>'דוח 132'!I2204</f>
        <v>0</v>
      </c>
      <c r="D2204" s="63">
        <f>'דוח 132'!H2204</f>
        <v>0</v>
      </c>
      <c r="E2204" s="63">
        <f>'דוח 132'!G2204</f>
        <v>0</v>
      </c>
      <c r="F2204" s="63" t="str">
        <f>'דוח 132'!F2204</f>
        <v xml:space="preserve">שווי קופה באשח  </v>
      </c>
      <c r="G2204" s="63">
        <f>'דוח 132'!E2204</f>
        <v>0</v>
      </c>
      <c r="H2204" s="63">
        <f>'דוח 132'!D2204</f>
        <v>0</v>
      </c>
      <c r="I2204" s="63">
        <f>'דוח 132'!C2204</f>
        <v>0</v>
      </c>
      <c r="J2204" s="63">
        <f>'דוח 132'!B2204</f>
        <v>0</v>
      </c>
      <c r="K2204" s="63">
        <f>'דוח 132'!A2204</f>
        <v>0</v>
      </c>
    </row>
    <row r="2205" spans="1:11" x14ac:dyDescent="0.2">
      <c r="A2205" s="63">
        <f>'דוח 132'!K2205</f>
        <v>0</v>
      </c>
      <c r="B2205" s="63">
        <f>'דוח 132'!J2205</f>
        <v>0</v>
      </c>
      <c r="C2205" s="63" t="str">
        <f>'דוח 132'!I2205</f>
        <v>תאור קבוצה</v>
      </c>
      <c r="D2205" s="63" t="str">
        <f>'דוח 132'!H2205</f>
        <v>מח"מ</v>
      </c>
      <c r="E2205" s="63" t="str">
        <f>'דוח 132'!G2205</f>
        <v>חשיפה</v>
      </c>
      <c r="F2205" s="63" t="str">
        <f>'דוח 132'!F2205</f>
        <v>חשיפה</v>
      </c>
      <c r="G2205" s="63">
        <f>'דוח 132'!E2205</f>
        <v>0</v>
      </c>
      <c r="H2205" s="63" t="str">
        <f>'דוח 132'!D2205</f>
        <v>חשיפה</v>
      </c>
      <c r="I2205" s="63">
        <f>'דוח 132'!C2205</f>
        <v>0</v>
      </c>
      <c r="J2205" s="63" t="str">
        <f>'דוח 132'!B2205</f>
        <v>מח"מ</v>
      </c>
      <c r="K2205" s="63">
        <f>'דוח 132'!A2205</f>
        <v>0</v>
      </c>
    </row>
    <row r="2206" spans="1:11" x14ac:dyDescent="0.2">
      <c r="A2206" s="63">
        <f>'דוח 132'!K2206</f>
        <v>0</v>
      </c>
      <c r="B2206" s="63">
        <f>'דוח 132'!J2206</f>
        <v>0</v>
      </c>
      <c r="C2206" s="63">
        <f>'דוח 132'!I2206</f>
        <v>0</v>
      </c>
      <c r="D2206" s="63">
        <f>'דוח 132'!H2206</f>
        <v>0</v>
      </c>
      <c r="E2206" s="63" t="str">
        <f>'דוח 132'!G2206</f>
        <v>31/12/18</v>
      </c>
      <c r="F2206" s="63" t="str">
        <f>'דוח 132'!F2206</f>
        <v>31/12/18</v>
      </c>
      <c r="G2206" s="63" t="str">
        <f>'דוח 132'!E2206</f>
        <v>מינ'</v>
      </c>
      <c r="H2206" s="63" t="str">
        <f>'דוח 132'!D2206</f>
        <v>מקס'</v>
      </c>
      <c r="I2206" s="63" t="str">
        <f>'דוח 132'!C2206</f>
        <v>מינ'</v>
      </c>
      <c r="J2206" s="63" t="str">
        <f>'דוח 132'!B2206</f>
        <v>מקס'</v>
      </c>
      <c r="K2206" s="63">
        <f>'דוח 132'!A2206</f>
        <v>0</v>
      </c>
    </row>
    <row r="2207" spans="1:11" x14ac:dyDescent="0.2">
      <c r="A2207" s="63">
        <f>'דוח 132'!K2207</f>
        <v>13595</v>
      </c>
      <c r="B2207" s="63">
        <f>'דוח 132'!J2207</f>
        <v>335102</v>
      </c>
      <c r="C2207" s="63" t="str">
        <f>'דוח 132'!I2207</f>
        <v>סה"כ מניות והמירים</v>
      </c>
      <c r="D2207" s="63">
        <f>'דוח 132'!H2207</f>
        <v>0</v>
      </c>
      <c r="E2207" s="63">
        <f>'דוח 132'!G2207</f>
        <v>0</v>
      </c>
      <c r="F2207" s="63">
        <f>'דוח 132'!F2207</f>
        <v>0</v>
      </c>
      <c r="G2207" s="63">
        <f>'דוח 132'!E2207</f>
        <v>0</v>
      </c>
      <c r="H2207" s="63">
        <f>'דוח 132'!D2207</f>
        <v>0</v>
      </c>
      <c r="I2207" s="63">
        <f>'דוח 132'!C2207</f>
        <v>0</v>
      </c>
      <c r="J2207" s="63">
        <f>'דוח 132'!B2207</f>
        <v>0</v>
      </c>
      <c r="K2207" s="63">
        <f>'דוח 132'!A2207</f>
        <v>0</v>
      </c>
    </row>
    <row r="2208" spans="1:11" x14ac:dyDescent="0.2">
      <c r="A2208" s="63">
        <f>'דוח 132'!K2208</f>
        <v>15704</v>
      </c>
      <c r="B2208" s="63">
        <f>'דוח 132'!J2208</f>
        <v>335102</v>
      </c>
      <c r="C2208" s="63" t="str">
        <f>'דוח 132'!I2208</f>
        <v xml:space="preserve">סה"כ קונצרני והלוואות </v>
      </c>
      <c r="D2208" s="63">
        <f>'דוח 132'!H2208</f>
        <v>0</v>
      </c>
      <c r="E2208" s="63">
        <f>'דוח 132'!G2208</f>
        <v>0</v>
      </c>
      <c r="F2208" s="63">
        <f>'דוח 132'!F2208</f>
        <v>0</v>
      </c>
      <c r="G2208" s="63">
        <f>'דוח 132'!E2208</f>
        <v>28</v>
      </c>
      <c r="H2208" s="63">
        <f>'דוח 132'!D2208</f>
        <v>34</v>
      </c>
      <c r="I2208" s="63">
        <f>'דוח 132'!C2208</f>
        <v>0</v>
      </c>
      <c r="J2208" s="63">
        <f>'דוח 132'!B2208</f>
        <v>0</v>
      </c>
      <c r="K2208" s="63">
        <f>'דוח 132'!A2208</f>
        <v>0</v>
      </c>
    </row>
    <row r="2209" spans="1:11" x14ac:dyDescent="0.2">
      <c r="A2209" s="63">
        <f>'דוח 132'!K2209</f>
        <v>15705</v>
      </c>
      <c r="B2209" s="63">
        <f>'דוח 132'!J2209</f>
        <v>335102</v>
      </c>
      <c r="C2209" s="63" t="str">
        <f>'דוח 132'!I2209</f>
        <v>סה"כ ממשלתי</v>
      </c>
      <c r="D2209" s="63">
        <f>'דוח 132'!H2209</f>
        <v>0</v>
      </c>
      <c r="E2209" s="63">
        <f>'דוח 132'!G2209</f>
        <v>0</v>
      </c>
      <c r="F2209" s="63">
        <f>'דוח 132'!F2209</f>
        <v>0</v>
      </c>
      <c r="G2209" s="63">
        <f>'דוח 132'!E2209</f>
        <v>50</v>
      </c>
      <c r="H2209" s="63">
        <f>'דוח 132'!D2209</f>
        <v>56</v>
      </c>
      <c r="I2209" s="63">
        <f>'דוח 132'!C2209</f>
        <v>0</v>
      </c>
      <c r="J2209" s="63">
        <f>'דוח 132'!B2209</f>
        <v>0</v>
      </c>
      <c r="K2209" s="63">
        <f>'דוח 132'!A2209</f>
        <v>0</v>
      </c>
    </row>
    <row r="2210" spans="1:11" x14ac:dyDescent="0.2">
      <c r="A2210" s="63">
        <f>'דוח 132'!K2210</f>
        <v>0</v>
      </c>
      <c r="B2210" s="63">
        <f>'דוח 132'!J2210</f>
        <v>0</v>
      </c>
      <c r="C2210" s="63">
        <f>'דוח 132'!I2210</f>
        <v>0</v>
      </c>
      <c r="D2210" s="63">
        <f>'דוח 132'!H2210</f>
        <v>0</v>
      </c>
      <c r="E2210" s="63">
        <f>'דוח 132'!G2210</f>
        <v>0</v>
      </c>
      <c r="F2210" s="63">
        <f>'דוח 132'!F2210</f>
        <v>0</v>
      </c>
      <c r="G2210" s="63">
        <f>'דוח 132'!E2210</f>
        <v>0</v>
      </c>
      <c r="H2210" s="63">
        <f>'דוח 132'!D2210</f>
        <v>0</v>
      </c>
      <c r="I2210" s="63">
        <f>'דוח 132'!C2210</f>
        <v>0</v>
      </c>
      <c r="J2210" s="63">
        <f>'דוח 132'!B2210</f>
        <v>0</v>
      </c>
      <c r="K2210" s="63">
        <f>'דוח 132'!A2210</f>
        <v>0</v>
      </c>
    </row>
    <row r="2211" spans="1:11" x14ac:dyDescent="0.2">
      <c r="A2211" s="63" t="str">
        <f>'דוח 132'!K2211</f>
        <v>קוד קבוצה</v>
      </c>
      <c r="B2211" s="63" t="str">
        <f>'דוח 132'!J2211</f>
        <v>קוד קופה</v>
      </c>
      <c r="C2211" s="63">
        <f>'דוח 132'!I2211</f>
        <v>0</v>
      </c>
      <c r="D2211" s="63" t="str">
        <f>'דוח 132'!H2211</f>
        <v>335110  מור</v>
      </c>
      <c r="E2211" s="63">
        <f>'דוח 132'!G2211</f>
        <v>0</v>
      </c>
      <c r="F2211" s="63">
        <f>'דוח 132'!F2211</f>
        <v>0</v>
      </c>
      <c r="G2211" s="63">
        <f>'דוח 132'!E2211</f>
        <v>0</v>
      </c>
      <c r="H2211" s="63">
        <f>'דוח 132'!D2211</f>
        <v>0</v>
      </c>
      <c r="I2211" s="63">
        <f>'דוח 132'!C2211</f>
        <v>0</v>
      </c>
      <c r="J2211" s="63">
        <f>'דוח 132'!B2211</f>
        <v>0</v>
      </c>
      <c r="K2211" s="63">
        <f>'דוח 132'!A2211</f>
        <v>0</v>
      </c>
    </row>
    <row r="2212" spans="1:11" x14ac:dyDescent="0.2">
      <c r="A2212" s="63">
        <f>'דוח 132'!K2212</f>
        <v>0</v>
      </c>
      <c r="B2212" s="63">
        <f>'דוח 132'!J2212</f>
        <v>0</v>
      </c>
      <c r="C2212" s="63">
        <f>'דוח 132'!I2212</f>
        <v>0</v>
      </c>
      <c r="D2212" s="63">
        <f>'דוח 132'!H2212</f>
        <v>0</v>
      </c>
      <c r="E2212" s="63">
        <f>'דוח 132'!G2212</f>
        <v>0</v>
      </c>
      <c r="F2212" s="63" t="str">
        <f>'דוח 132'!F2212</f>
        <v xml:space="preserve">שווי קופה באשח  </v>
      </c>
      <c r="G2212" s="63">
        <f>'דוח 132'!E2212</f>
        <v>0</v>
      </c>
      <c r="H2212" s="63">
        <f>'דוח 132'!D2212</f>
        <v>0</v>
      </c>
      <c r="I2212" s="63">
        <f>'דוח 132'!C2212</f>
        <v>0</v>
      </c>
      <c r="J2212" s="63">
        <f>'דוח 132'!B2212</f>
        <v>0</v>
      </c>
      <c r="K2212" s="63">
        <f>'דוח 132'!A2212</f>
        <v>0</v>
      </c>
    </row>
    <row r="2213" spans="1:11" x14ac:dyDescent="0.2">
      <c r="A2213" s="63">
        <f>'דוח 132'!K2213</f>
        <v>0</v>
      </c>
      <c r="B2213" s="63">
        <f>'דוח 132'!J2213</f>
        <v>0</v>
      </c>
      <c r="C2213" s="63" t="str">
        <f>'דוח 132'!I2213</f>
        <v>תאור קבוצה</v>
      </c>
      <c r="D2213" s="63" t="str">
        <f>'דוח 132'!H2213</f>
        <v>מח"מ</v>
      </c>
      <c r="E2213" s="63" t="str">
        <f>'דוח 132'!G2213</f>
        <v>חשיפה</v>
      </c>
      <c r="F2213" s="63" t="str">
        <f>'דוח 132'!F2213</f>
        <v>חשיפה</v>
      </c>
      <c r="G2213" s="63">
        <f>'דוח 132'!E2213</f>
        <v>0</v>
      </c>
      <c r="H2213" s="63" t="str">
        <f>'דוח 132'!D2213</f>
        <v>חשיפה</v>
      </c>
      <c r="I2213" s="63">
        <f>'דוח 132'!C2213</f>
        <v>0</v>
      </c>
      <c r="J2213" s="63" t="str">
        <f>'דוח 132'!B2213</f>
        <v>מח"מ</v>
      </c>
      <c r="K2213" s="63">
        <f>'דוח 132'!A2213</f>
        <v>0</v>
      </c>
    </row>
    <row r="2214" spans="1:11" x14ac:dyDescent="0.2">
      <c r="A2214" s="63">
        <f>'דוח 132'!K2214</f>
        <v>0</v>
      </c>
      <c r="B2214" s="63">
        <f>'דוח 132'!J2214</f>
        <v>0</v>
      </c>
      <c r="C2214" s="63">
        <f>'דוח 132'!I2214</f>
        <v>0</v>
      </c>
      <c r="D2214" s="63">
        <f>'דוח 132'!H2214</f>
        <v>0</v>
      </c>
      <c r="E2214" s="63" t="str">
        <f>'דוח 132'!G2214</f>
        <v>31/12/18</v>
      </c>
      <c r="F2214" s="63" t="str">
        <f>'דוח 132'!F2214</f>
        <v>31/12/18</v>
      </c>
      <c r="G2214" s="63" t="str">
        <f>'דוח 132'!E2214</f>
        <v>מינ'</v>
      </c>
      <c r="H2214" s="63" t="str">
        <f>'דוח 132'!D2214</f>
        <v>מקס'</v>
      </c>
      <c r="I2214" s="63" t="str">
        <f>'דוח 132'!C2214</f>
        <v>מינ'</v>
      </c>
      <c r="J2214" s="63" t="str">
        <f>'דוח 132'!B2214</f>
        <v>מקס'</v>
      </c>
      <c r="K2214" s="63">
        <f>'דוח 132'!A2214</f>
        <v>0</v>
      </c>
    </row>
    <row r="2215" spans="1:11" x14ac:dyDescent="0.2">
      <c r="A2215" s="63">
        <f>'דוח 132'!K2215</f>
        <v>13595</v>
      </c>
      <c r="B2215" s="63">
        <f>'דוח 132'!J2215</f>
        <v>335110</v>
      </c>
      <c r="C2215" s="63" t="str">
        <f>'דוח 132'!I2215</f>
        <v>סה"כ מניות והמירים</v>
      </c>
      <c r="D2215" s="63">
        <f>'דוח 132'!H2215</f>
        <v>0</v>
      </c>
      <c r="E2215" s="63">
        <f>'דוח 132'!G2215</f>
        <v>0</v>
      </c>
      <c r="F2215" s="63">
        <f>'דוח 132'!F2215</f>
        <v>0</v>
      </c>
      <c r="G2215" s="63">
        <f>'דוח 132'!E2215</f>
        <v>0</v>
      </c>
      <c r="H2215" s="63">
        <f>'דוח 132'!D2215</f>
        <v>0</v>
      </c>
      <c r="I2215" s="63">
        <f>'דוח 132'!C2215</f>
        <v>0</v>
      </c>
      <c r="J2215" s="63">
        <f>'דוח 132'!B2215</f>
        <v>0</v>
      </c>
      <c r="K2215" s="63">
        <f>'דוח 132'!A2215</f>
        <v>0</v>
      </c>
    </row>
    <row r="2216" spans="1:11" x14ac:dyDescent="0.2">
      <c r="A2216" s="63">
        <f>'דוח 132'!K2216</f>
        <v>15704</v>
      </c>
      <c r="B2216" s="63">
        <f>'דוח 132'!J2216</f>
        <v>335110</v>
      </c>
      <c r="C2216" s="63" t="str">
        <f>'דוח 132'!I2216</f>
        <v xml:space="preserve">סה"כ קונצרני והלוואות </v>
      </c>
      <c r="D2216" s="63">
        <f>'דוח 132'!H2216</f>
        <v>0</v>
      </c>
      <c r="E2216" s="63">
        <f>'דוח 132'!G2216</f>
        <v>0</v>
      </c>
      <c r="F2216" s="63">
        <f>'דוח 132'!F2216</f>
        <v>0</v>
      </c>
      <c r="G2216" s="63">
        <f>'דוח 132'!E2216</f>
        <v>27</v>
      </c>
      <c r="H2216" s="63">
        <f>'דוח 132'!D2216</f>
        <v>33</v>
      </c>
      <c r="I2216" s="63">
        <f>'דוח 132'!C2216</f>
        <v>0</v>
      </c>
      <c r="J2216" s="63">
        <f>'דוח 132'!B2216</f>
        <v>0</v>
      </c>
      <c r="K2216" s="63">
        <f>'דוח 132'!A2216</f>
        <v>0</v>
      </c>
    </row>
    <row r="2217" spans="1:11" x14ac:dyDescent="0.2">
      <c r="A2217" s="63">
        <f>'דוח 132'!K2217</f>
        <v>15705</v>
      </c>
      <c r="B2217" s="63">
        <f>'דוח 132'!J2217</f>
        <v>335110</v>
      </c>
      <c r="C2217" s="63" t="str">
        <f>'דוח 132'!I2217</f>
        <v>סה"כ ממשלתי</v>
      </c>
      <c r="D2217" s="63">
        <f>'דוח 132'!H2217</f>
        <v>0</v>
      </c>
      <c r="E2217" s="63">
        <f>'דוח 132'!G2217</f>
        <v>0</v>
      </c>
      <c r="F2217" s="63">
        <f>'דוח 132'!F2217</f>
        <v>0</v>
      </c>
      <c r="G2217" s="63">
        <f>'דוח 132'!E2217</f>
        <v>40</v>
      </c>
      <c r="H2217" s="63">
        <f>'דוח 132'!D2217</f>
        <v>46</v>
      </c>
      <c r="I2217" s="63">
        <f>'דוח 132'!C2217</f>
        <v>0</v>
      </c>
      <c r="J2217" s="63">
        <f>'דוח 132'!B2217</f>
        <v>0</v>
      </c>
      <c r="K2217" s="63">
        <f>'דוח 132'!A2217</f>
        <v>0</v>
      </c>
    </row>
    <row r="2218" spans="1:11" x14ac:dyDescent="0.2">
      <c r="A2218" s="63">
        <f>'דוח 132'!K2218</f>
        <v>0</v>
      </c>
      <c r="B2218" s="63">
        <f>'דוח 132'!J2218</f>
        <v>0</v>
      </c>
      <c r="C2218" s="63">
        <f>'דוח 132'!I2218</f>
        <v>0</v>
      </c>
      <c r="D2218" s="63">
        <f>'דוח 132'!H2218</f>
        <v>0</v>
      </c>
      <c r="E2218" s="63">
        <f>'דוח 132'!G2218</f>
        <v>0</v>
      </c>
      <c r="F2218" s="63">
        <f>'דוח 132'!F2218</f>
        <v>0</v>
      </c>
      <c r="G2218" s="63">
        <f>'דוח 132'!E2218</f>
        <v>0</v>
      </c>
      <c r="H2218" s="63">
        <f>'דוח 132'!D2218</f>
        <v>0</v>
      </c>
      <c r="I2218" s="63">
        <f>'דוח 132'!C2218</f>
        <v>0</v>
      </c>
      <c r="J2218" s="63">
        <f>'דוח 132'!B2218</f>
        <v>0</v>
      </c>
      <c r="K2218" s="63">
        <f>'דוח 132'!A2218</f>
        <v>0</v>
      </c>
    </row>
    <row r="2219" spans="1:11" x14ac:dyDescent="0.2">
      <c r="A2219" s="63" t="str">
        <f>'דוח 132'!K2219</f>
        <v>קוד קבוצה</v>
      </c>
      <c r="B2219" s="63" t="str">
        <f>'דוח 132'!J2219</f>
        <v>קוד קופה</v>
      </c>
      <c r="C2219" s="63">
        <f>'דוח 132'!I2219</f>
        <v>0</v>
      </c>
      <c r="D2219" s="63" t="str">
        <f>'דוח 132'!H2219</f>
        <v>335145  אמריקנה</v>
      </c>
      <c r="E2219" s="63">
        <f>'דוח 132'!G2219</f>
        <v>0</v>
      </c>
      <c r="F2219" s="63">
        <f>'דוח 132'!F2219</f>
        <v>0</v>
      </c>
      <c r="G2219" s="63">
        <f>'דוח 132'!E2219</f>
        <v>0</v>
      </c>
      <c r="H2219" s="63">
        <f>'דוח 132'!D2219</f>
        <v>0</v>
      </c>
      <c r="I2219" s="63">
        <f>'דוח 132'!C2219</f>
        <v>0</v>
      </c>
      <c r="J2219" s="63">
        <f>'דוח 132'!B2219</f>
        <v>0</v>
      </c>
      <c r="K2219" s="63">
        <f>'דוח 132'!A2219</f>
        <v>0</v>
      </c>
    </row>
    <row r="2220" spans="1:11" x14ac:dyDescent="0.2">
      <c r="A2220" s="63">
        <f>'דוח 132'!K2220</f>
        <v>0</v>
      </c>
      <c r="B2220" s="63">
        <f>'דוח 132'!J2220</f>
        <v>0</v>
      </c>
      <c r="C2220" s="63">
        <f>'דוח 132'!I2220</f>
        <v>0</v>
      </c>
      <c r="D2220" s="63">
        <f>'דוח 132'!H2220</f>
        <v>0</v>
      </c>
      <c r="E2220" s="63">
        <f>'דוח 132'!G2220</f>
        <v>0</v>
      </c>
      <c r="F2220" s="63" t="str">
        <f>'דוח 132'!F2220</f>
        <v xml:space="preserve">שווי קופה באשח  </v>
      </c>
      <c r="G2220" s="63">
        <f>'דוח 132'!E2220</f>
        <v>0</v>
      </c>
      <c r="H2220" s="63">
        <f>'דוח 132'!D2220</f>
        <v>0</v>
      </c>
      <c r="I2220" s="63">
        <f>'דוח 132'!C2220</f>
        <v>0</v>
      </c>
      <c r="J2220" s="63">
        <f>'דוח 132'!B2220</f>
        <v>0</v>
      </c>
      <c r="K2220" s="63">
        <f>'דוח 132'!A2220</f>
        <v>0</v>
      </c>
    </row>
    <row r="2221" spans="1:11" x14ac:dyDescent="0.2">
      <c r="A2221" s="63">
        <f>'דוח 132'!K2221</f>
        <v>0</v>
      </c>
      <c r="B2221" s="63">
        <f>'דוח 132'!J2221</f>
        <v>0</v>
      </c>
      <c r="C2221" s="63" t="str">
        <f>'דוח 132'!I2221</f>
        <v>תאור קבוצה</v>
      </c>
      <c r="D2221" s="63" t="str">
        <f>'דוח 132'!H2221</f>
        <v>מח"מ</v>
      </c>
      <c r="E2221" s="63" t="str">
        <f>'דוח 132'!G2221</f>
        <v>חשיפה</v>
      </c>
      <c r="F2221" s="63" t="str">
        <f>'דוח 132'!F2221</f>
        <v>חשיפה</v>
      </c>
      <c r="G2221" s="63">
        <f>'דוח 132'!E2221</f>
        <v>0</v>
      </c>
      <c r="H2221" s="63" t="str">
        <f>'דוח 132'!D2221</f>
        <v>חשיפה</v>
      </c>
      <c r="I2221" s="63">
        <f>'דוח 132'!C2221</f>
        <v>0</v>
      </c>
      <c r="J2221" s="63" t="str">
        <f>'דוח 132'!B2221</f>
        <v>מח"מ</v>
      </c>
      <c r="K2221" s="63">
        <f>'דוח 132'!A2221</f>
        <v>0</v>
      </c>
    </row>
    <row r="2222" spans="1:11" x14ac:dyDescent="0.2">
      <c r="A2222" s="63">
        <f>'דוח 132'!K2222</f>
        <v>0</v>
      </c>
      <c r="B2222" s="63">
        <f>'דוח 132'!J2222</f>
        <v>0</v>
      </c>
      <c r="C2222" s="63">
        <f>'דוח 132'!I2222</f>
        <v>0</v>
      </c>
      <c r="D2222" s="63">
        <f>'דוח 132'!H2222</f>
        <v>0</v>
      </c>
      <c r="E2222" s="63" t="str">
        <f>'דוח 132'!G2222</f>
        <v>31/12/18</v>
      </c>
      <c r="F2222" s="63" t="str">
        <f>'דוח 132'!F2222</f>
        <v>31/12/18</v>
      </c>
      <c r="G2222" s="63" t="str">
        <f>'דוח 132'!E2222</f>
        <v>מינ'</v>
      </c>
      <c r="H2222" s="63" t="str">
        <f>'דוח 132'!D2222</f>
        <v>מקס'</v>
      </c>
      <c r="I2222" s="63" t="str">
        <f>'דוח 132'!C2222</f>
        <v>מינ'</v>
      </c>
      <c r="J2222" s="63" t="str">
        <f>'דוח 132'!B2222</f>
        <v>מקס'</v>
      </c>
      <c r="K2222" s="63">
        <f>'דוח 132'!A2222</f>
        <v>0</v>
      </c>
    </row>
    <row r="2223" spans="1:11" x14ac:dyDescent="0.2">
      <c r="A2223" s="63">
        <f>'דוח 132'!K2223</f>
        <v>13595</v>
      </c>
      <c r="B2223" s="63">
        <f>'דוח 132'!J2223</f>
        <v>335145</v>
      </c>
      <c r="C2223" s="63" t="str">
        <f>'דוח 132'!I2223</f>
        <v>סה"כ מניות והמירים</v>
      </c>
      <c r="D2223" s="63">
        <f>'דוח 132'!H2223</f>
        <v>0</v>
      </c>
      <c r="E2223" s="63">
        <f>'דוח 132'!G2223</f>
        <v>0</v>
      </c>
      <c r="F2223" s="63">
        <f>'דוח 132'!F2223</f>
        <v>0</v>
      </c>
      <c r="G2223" s="63">
        <f>'דוח 132'!E2223</f>
        <v>0</v>
      </c>
      <c r="H2223" s="63">
        <f>'דוח 132'!D2223</f>
        <v>0</v>
      </c>
      <c r="I2223" s="63">
        <f>'דוח 132'!C2223</f>
        <v>0</v>
      </c>
      <c r="J2223" s="63">
        <f>'דוח 132'!B2223</f>
        <v>0</v>
      </c>
      <c r="K2223" s="63">
        <f>'דוח 132'!A2223</f>
        <v>0</v>
      </c>
    </row>
    <row r="2224" spans="1:11" x14ac:dyDescent="0.2">
      <c r="A2224" s="63">
        <f>'דוח 132'!K2224</f>
        <v>15704</v>
      </c>
      <c r="B2224" s="63">
        <f>'דוח 132'!J2224</f>
        <v>335145</v>
      </c>
      <c r="C2224" s="63" t="str">
        <f>'דוח 132'!I2224</f>
        <v xml:space="preserve">סה"כ קונצרני והלוואות </v>
      </c>
      <c r="D2224" s="63">
        <f>'דוח 132'!H2224</f>
        <v>0</v>
      </c>
      <c r="E2224" s="63">
        <f>'דוח 132'!G2224</f>
        <v>0</v>
      </c>
      <c r="F2224" s="63">
        <f>'דוח 132'!F2224</f>
        <v>0</v>
      </c>
      <c r="G2224" s="63">
        <f>'דוח 132'!E2224</f>
        <v>27</v>
      </c>
      <c r="H2224" s="63">
        <f>'דוח 132'!D2224</f>
        <v>33</v>
      </c>
      <c r="I2224" s="63">
        <f>'דוח 132'!C2224</f>
        <v>0</v>
      </c>
      <c r="J2224" s="63">
        <f>'דוח 132'!B2224</f>
        <v>0</v>
      </c>
      <c r="K2224" s="63">
        <f>'דוח 132'!A2224</f>
        <v>0</v>
      </c>
    </row>
    <row r="2225" spans="1:11" x14ac:dyDescent="0.2">
      <c r="A2225" s="63">
        <f>'דוח 132'!K2225</f>
        <v>15705</v>
      </c>
      <c r="B2225" s="63">
        <f>'דוח 132'!J2225</f>
        <v>335145</v>
      </c>
      <c r="C2225" s="63" t="str">
        <f>'דוח 132'!I2225</f>
        <v>סה"כ ממשלתי</v>
      </c>
      <c r="D2225" s="63">
        <f>'דוח 132'!H2225</f>
        <v>0</v>
      </c>
      <c r="E2225" s="63">
        <f>'דוח 132'!G2225</f>
        <v>0</v>
      </c>
      <c r="F2225" s="63">
        <f>'דוח 132'!F2225</f>
        <v>0</v>
      </c>
      <c r="G2225" s="63">
        <f>'דוח 132'!E2225</f>
        <v>40</v>
      </c>
      <c r="H2225" s="63">
        <f>'דוח 132'!D2225</f>
        <v>46</v>
      </c>
      <c r="I2225" s="63">
        <f>'דוח 132'!C2225</f>
        <v>0</v>
      </c>
      <c r="J2225" s="63">
        <f>'דוח 132'!B2225</f>
        <v>0</v>
      </c>
      <c r="K2225" s="63">
        <f>'דוח 132'!A2225</f>
        <v>0</v>
      </c>
    </row>
    <row r="2226" spans="1:11" x14ac:dyDescent="0.2">
      <c r="A2226" s="63">
        <f>'דוח 132'!K2226</f>
        <v>0</v>
      </c>
      <c r="B2226" s="63">
        <f>'דוח 132'!J2226</f>
        <v>0</v>
      </c>
      <c r="C2226" s="63">
        <f>'דוח 132'!I2226</f>
        <v>0</v>
      </c>
      <c r="D2226" s="63">
        <f>'דוח 132'!H2226</f>
        <v>0</v>
      </c>
      <c r="E2226" s="63">
        <f>'דוח 132'!G2226</f>
        <v>0</v>
      </c>
      <c r="F2226" s="63">
        <f>'דוח 132'!F2226</f>
        <v>0</v>
      </c>
      <c r="G2226" s="63">
        <f>'דוח 132'!E2226</f>
        <v>0</v>
      </c>
      <c r="H2226" s="63">
        <f>'דוח 132'!D2226</f>
        <v>0</v>
      </c>
      <c r="I2226" s="63">
        <f>'דוח 132'!C2226</f>
        <v>0</v>
      </c>
      <c r="J2226" s="63">
        <f>'דוח 132'!B2226</f>
        <v>0</v>
      </c>
      <c r="K2226" s="63">
        <f>'דוח 132'!A2226</f>
        <v>0</v>
      </c>
    </row>
    <row r="2227" spans="1:11" x14ac:dyDescent="0.2">
      <c r="A2227" s="63" t="str">
        <f>'דוח 132'!K2227</f>
        <v>קוד קבוצה</v>
      </c>
      <c r="B2227" s="63" t="str">
        <f>'דוח 132'!J2227</f>
        <v>קוד קופה</v>
      </c>
      <c r="C2227" s="63">
        <f>'דוח 132'!I2227</f>
        <v>0</v>
      </c>
      <c r="D2227" s="63" t="str">
        <f>'דוח 132'!H2227</f>
        <v>335188  מספנות ישראל</v>
      </c>
      <c r="E2227" s="63">
        <f>'דוח 132'!G2227</f>
        <v>0</v>
      </c>
      <c r="F2227" s="63">
        <f>'דוח 132'!F2227</f>
        <v>0</v>
      </c>
      <c r="G2227" s="63">
        <f>'דוח 132'!E2227</f>
        <v>0</v>
      </c>
      <c r="H2227" s="63">
        <f>'דוח 132'!D2227</f>
        <v>0</v>
      </c>
      <c r="I2227" s="63">
        <f>'דוח 132'!C2227</f>
        <v>0</v>
      </c>
      <c r="J2227" s="63">
        <f>'דוח 132'!B2227</f>
        <v>0</v>
      </c>
      <c r="K2227" s="63">
        <f>'דוח 132'!A2227</f>
        <v>0</v>
      </c>
    </row>
    <row r="2228" spans="1:11" x14ac:dyDescent="0.2">
      <c r="A2228" s="63">
        <f>'דוח 132'!K2228</f>
        <v>0</v>
      </c>
      <c r="B2228" s="63">
        <f>'דוח 132'!J2228</f>
        <v>0</v>
      </c>
      <c r="C2228" s="63">
        <f>'דוח 132'!I2228</f>
        <v>0</v>
      </c>
      <c r="D2228" s="63">
        <f>'דוח 132'!H2228</f>
        <v>0</v>
      </c>
      <c r="E2228" s="63">
        <f>'דוח 132'!G2228</f>
        <v>0</v>
      </c>
      <c r="F2228" s="63" t="str">
        <f>'דוח 132'!F2228</f>
        <v xml:space="preserve">שווי קופה באשח  </v>
      </c>
      <c r="G2228" s="63">
        <f>'דוח 132'!E2228</f>
        <v>0</v>
      </c>
      <c r="H2228" s="63">
        <f>'דוח 132'!D2228</f>
        <v>0</v>
      </c>
      <c r="I2228" s="63">
        <f>'דוח 132'!C2228</f>
        <v>0</v>
      </c>
      <c r="J2228" s="63">
        <f>'דוח 132'!B2228</f>
        <v>0</v>
      </c>
      <c r="K2228" s="63">
        <f>'דוח 132'!A2228</f>
        <v>0</v>
      </c>
    </row>
    <row r="2229" spans="1:11" x14ac:dyDescent="0.2">
      <c r="A2229" s="63">
        <f>'דוח 132'!K2229</f>
        <v>0</v>
      </c>
      <c r="B2229" s="63">
        <f>'דוח 132'!J2229</f>
        <v>0</v>
      </c>
      <c r="C2229" s="63" t="str">
        <f>'דוח 132'!I2229</f>
        <v>תאור קבוצה</v>
      </c>
      <c r="D2229" s="63" t="str">
        <f>'דוח 132'!H2229</f>
        <v>מח"מ</v>
      </c>
      <c r="E2229" s="63" t="str">
        <f>'דוח 132'!G2229</f>
        <v>חשיפה</v>
      </c>
      <c r="F2229" s="63" t="str">
        <f>'דוח 132'!F2229</f>
        <v>חשיפה</v>
      </c>
      <c r="G2229" s="63">
        <f>'דוח 132'!E2229</f>
        <v>0</v>
      </c>
      <c r="H2229" s="63" t="str">
        <f>'דוח 132'!D2229</f>
        <v>חשיפה</v>
      </c>
      <c r="I2229" s="63">
        <f>'דוח 132'!C2229</f>
        <v>0</v>
      </c>
      <c r="J2229" s="63" t="str">
        <f>'דוח 132'!B2229</f>
        <v>מח"מ</v>
      </c>
      <c r="K2229" s="63">
        <f>'דוח 132'!A2229</f>
        <v>0</v>
      </c>
    </row>
    <row r="2230" spans="1:11" x14ac:dyDescent="0.2">
      <c r="A2230" s="63">
        <f>'דוח 132'!K2230</f>
        <v>0</v>
      </c>
      <c r="B2230" s="63">
        <f>'דוח 132'!J2230</f>
        <v>0</v>
      </c>
      <c r="C2230" s="63">
        <f>'דוח 132'!I2230</f>
        <v>0</v>
      </c>
      <c r="D2230" s="63">
        <f>'דוח 132'!H2230</f>
        <v>0</v>
      </c>
      <c r="E2230" s="63" t="str">
        <f>'דוח 132'!G2230</f>
        <v>31/12/18</v>
      </c>
      <c r="F2230" s="63" t="str">
        <f>'דוח 132'!F2230</f>
        <v>31/12/18</v>
      </c>
      <c r="G2230" s="63" t="str">
        <f>'דוח 132'!E2230</f>
        <v>מינ'</v>
      </c>
      <c r="H2230" s="63" t="str">
        <f>'דוח 132'!D2230</f>
        <v>מקס'</v>
      </c>
      <c r="I2230" s="63" t="str">
        <f>'דוח 132'!C2230</f>
        <v>מינ'</v>
      </c>
      <c r="J2230" s="63" t="str">
        <f>'דוח 132'!B2230</f>
        <v>מקס'</v>
      </c>
      <c r="K2230" s="63">
        <f>'דוח 132'!A2230</f>
        <v>0</v>
      </c>
    </row>
    <row r="2231" spans="1:11" x14ac:dyDescent="0.2">
      <c r="A2231" s="63">
        <f>'דוח 132'!K2231</f>
        <v>13595</v>
      </c>
      <c r="B2231" s="63">
        <f>'דוח 132'!J2231</f>
        <v>335188</v>
      </c>
      <c r="C2231" s="63" t="str">
        <f>'דוח 132'!I2231</f>
        <v>סה"כ מניות והמירים</v>
      </c>
      <c r="D2231" s="63">
        <f>'דוח 132'!H2231</f>
        <v>0</v>
      </c>
      <c r="E2231" s="63">
        <f>'דוח 132'!G2231</f>
        <v>0</v>
      </c>
      <c r="F2231" s="63">
        <f>'דוח 132'!F2231</f>
        <v>0</v>
      </c>
      <c r="G2231" s="63">
        <f>'דוח 132'!E2231</f>
        <v>0</v>
      </c>
      <c r="H2231" s="63">
        <f>'דוח 132'!D2231</f>
        <v>0</v>
      </c>
      <c r="I2231" s="63">
        <f>'דוח 132'!C2231</f>
        <v>0</v>
      </c>
      <c r="J2231" s="63">
        <f>'דוח 132'!B2231</f>
        <v>0</v>
      </c>
      <c r="K2231" s="63">
        <f>'דוח 132'!A2231</f>
        <v>0</v>
      </c>
    </row>
    <row r="2232" spans="1:11" x14ac:dyDescent="0.2">
      <c r="A2232" s="63">
        <f>'דוח 132'!K2232</f>
        <v>15704</v>
      </c>
      <c r="B2232" s="63">
        <f>'דוח 132'!J2232</f>
        <v>335188</v>
      </c>
      <c r="C2232" s="63" t="str">
        <f>'דוח 132'!I2232</f>
        <v xml:space="preserve">סה"כ קונצרני והלוואות </v>
      </c>
      <c r="D2232" s="63">
        <f>'דוח 132'!H2232</f>
        <v>0</v>
      </c>
      <c r="E2232" s="63">
        <f>'דוח 132'!G2232</f>
        <v>0</v>
      </c>
      <c r="F2232" s="63">
        <f>'דוח 132'!F2232</f>
        <v>0</v>
      </c>
      <c r="G2232" s="63">
        <f>'דוח 132'!E2232</f>
        <v>28</v>
      </c>
      <c r="H2232" s="63">
        <f>'דוח 132'!D2232</f>
        <v>34</v>
      </c>
      <c r="I2232" s="63">
        <f>'דוח 132'!C2232</f>
        <v>0</v>
      </c>
      <c r="J2232" s="63">
        <f>'דוח 132'!B2232</f>
        <v>0</v>
      </c>
      <c r="K2232" s="63">
        <f>'דוח 132'!A2232</f>
        <v>0</v>
      </c>
    </row>
    <row r="2233" spans="1:11" x14ac:dyDescent="0.2">
      <c r="A2233" s="63">
        <f>'דוח 132'!K2233</f>
        <v>15705</v>
      </c>
      <c r="B2233" s="63">
        <f>'דוח 132'!J2233</f>
        <v>335188</v>
      </c>
      <c r="C2233" s="63" t="str">
        <f>'דוח 132'!I2233</f>
        <v>סה"כ ממשלתי</v>
      </c>
      <c r="D2233" s="63">
        <f>'דוח 132'!H2233</f>
        <v>0</v>
      </c>
      <c r="E2233" s="63">
        <f>'דוח 132'!G2233</f>
        <v>0</v>
      </c>
      <c r="F2233" s="63">
        <f>'דוח 132'!F2233</f>
        <v>0</v>
      </c>
      <c r="G2233" s="63">
        <f>'דוח 132'!E2233</f>
        <v>50</v>
      </c>
      <c r="H2233" s="63">
        <f>'דוח 132'!D2233</f>
        <v>56</v>
      </c>
      <c r="I2233" s="63">
        <f>'דוח 132'!C2233</f>
        <v>0</v>
      </c>
      <c r="J2233" s="63">
        <f>'דוח 132'!B2233</f>
        <v>0</v>
      </c>
      <c r="K2233" s="63">
        <f>'דוח 132'!A2233</f>
        <v>0</v>
      </c>
    </row>
    <row r="2234" spans="1:11" x14ac:dyDescent="0.2">
      <c r="A2234" s="63">
        <f>'דוח 132'!K2234</f>
        <v>0</v>
      </c>
      <c r="B2234" s="63">
        <f>'דוח 132'!J2234</f>
        <v>0</v>
      </c>
      <c r="C2234" s="63">
        <f>'דוח 132'!I2234</f>
        <v>0</v>
      </c>
      <c r="D2234" s="63">
        <f>'דוח 132'!H2234</f>
        <v>0</v>
      </c>
      <c r="E2234" s="63">
        <f>'דוח 132'!G2234</f>
        <v>0</v>
      </c>
      <c r="F2234" s="63">
        <f>'דוח 132'!F2234</f>
        <v>0</v>
      </c>
      <c r="G2234" s="63">
        <f>'דוח 132'!E2234</f>
        <v>0</v>
      </c>
      <c r="H2234" s="63">
        <f>'דוח 132'!D2234</f>
        <v>0</v>
      </c>
      <c r="I2234" s="63">
        <f>'דוח 132'!C2234</f>
        <v>0</v>
      </c>
      <c r="J2234" s="63">
        <f>'דוח 132'!B2234</f>
        <v>0</v>
      </c>
      <c r="K2234" s="63">
        <f>'דוח 132'!A2234</f>
        <v>0</v>
      </c>
    </row>
    <row r="2235" spans="1:11" x14ac:dyDescent="0.2">
      <c r="A2235" s="63" t="str">
        <f>'דוח 132'!K2235</f>
        <v>קוד קבוצה</v>
      </c>
      <c r="B2235" s="63" t="str">
        <f>'דוח 132'!J2235</f>
        <v>קוד קופה</v>
      </c>
      <c r="C2235" s="63">
        <f>'דוח 132'!I2235</f>
        <v>0</v>
      </c>
      <c r="D2235" s="63" t="str">
        <f>'דוח 132'!H2235</f>
        <v>335218  בראזני</v>
      </c>
      <c r="E2235" s="63">
        <f>'דוח 132'!G2235</f>
        <v>0</v>
      </c>
      <c r="F2235" s="63">
        <f>'דוח 132'!F2235</f>
        <v>0</v>
      </c>
      <c r="G2235" s="63">
        <f>'דוח 132'!E2235</f>
        <v>0</v>
      </c>
      <c r="H2235" s="63">
        <f>'דוח 132'!D2235</f>
        <v>0</v>
      </c>
      <c r="I2235" s="63">
        <f>'דוח 132'!C2235</f>
        <v>0</v>
      </c>
      <c r="J2235" s="63">
        <f>'דוח 132'!B2235</f>
        <v>0</v>
      </c>
      <c r="K2235" s="63">
        <f>'דוח 132'!A2235</f>
        <v>0</v>
      </c>
    </row>
    <row r="2236" spans="1:11" x14ac:dyDescent="0.2">
      <c r="A2236" s="63">
        <f>'דוח 132'!K2236</f>
        <v>0</v>
      </c>
      <c r="B2236" s="63">
        <f>'דוח 132'!J2236</f>
        <v>0</v>
      </c>
      <c r="C2236" s="63">
        <f>'דוח 132'!I2236</f>
        <v>0</v>
      </c>
      <c r="D2236" s="63">
        <f>'דוח 132'!H2236</f>
        <v>0</v>
      </c>
      <c r="E2236" s="63">
        <f>'דוח 132'!G2236</f>
        <v>0</v>
      </c>
      <c r="F2236" s="63" t="str">
        <f>'דוח 132'!F2236</f>
        <v xml:space="preserve">שווי קופה באשח  </v>
      </c>
      <c r="G2236" s="63">
        <f>'דוח 132'!E2236</f>
        <v>0</v>
      </c>
      <c r="H2236" s="63">
        <f>'דוח 132'!D2236</f>
        <v>0</v>
      </c>
      <c r="I2236" s="63">
        <f>'דוח 132'!C2236</f>
        <v>0</v>
      </c>
      <c r="J2236" s="63">
        <f>'דוח 132'!B2236</f>
        <v>0</v>
      </c>
      <c r="K2236" s="63">
        <f>'דוח 132'!A2236</f>
        <v>0</v>
      </c>
    </row>
    <row r="2237" spans="1:11" x14ac:dyDescent="0.2">
      <c r="A2237" s="63">
        <f>'דוח 132'!K2237</f>
        <v>0</v>
      </c>
      <c r="B2237" s="63">
        <f>'דוח 132'!J2237</f>
        <v>0</v>
      </c>
      <c r="C2237" s="63" t="str">
        <f>'דוח 132'!I2237</f>
        <v>תאור קבוצה</v>
      </c>
      <c r="D2237" s="63" t="str">
        <f>'דוח 132'!H2237</f>
        <v>מח"מ</v>
      </c>
      <c r="E2237" s="63" t="str">
        <f>'דוח 132'!G2237</f>
        <v>חשיפה</v>
      </c>
      <c r="F2237" s="63" t="str">
        <f>'דוח 132'!F2237</f>
        <v>חשיפה</v>
      </c>
      <c r="G2237" s="63">
        <f>'דוח 132'!E2237</f>
        <v>0</v>
      </c>
      <c r="H2237" s="63" t="str">
        <f>'דוח 132'!D2237</f>
        <v>חשיפה</v>
      </c>
      <c r="I2237" s="63">
        <f>'דוח 132'!C2237</f>
        <v>0</v>
      </c>
      <c r="J2237" s="63" t="str">
        <f>'דוח 132'!B2237</f>
        <v>מח"מ</v>
      </c>
      <c r="K2237" s="63">
        <f>'דוח 132'!A2237</f>
        <v>0</v>
      </c>
    </row>
    <row r="2238" spans="1:11" x14ac:dyDescent="0.2">
      <c r="A2238" s="63">
        <f>'דוח 132'!K2238</f>
        <v>0</v>
      </c>
      <c r="B2238" s="63">
        <f>'דוח 132'!J2238</f>
        <v>0</v>
      </c>
      <c r="C2238" s="63">
        <f>'דוח 132'!I2238</f>
        <v>0</v>
      </c>
      <c r="D2238" s="63">
        <f>'דוח 132'!H2238</f>
        <v>0</v>
      </c>
      <c r="E2238" s="63" t="str">
        <f>'דוח 132'!G2238</f>
        <v>31/12/18</v>
      </c>
      <c r="F2238" s="63" t="str">
        <f>'דוח 132'!F2238</f>
        <v>31/12/18</v>
      </c>
      <c r="G2238" s="63" t="str">
        <f>'דוח 132'!E2238</f>
        <v>מינ'</v>
      </c>
      <c r="H2238" s="63" t="str">
        <f>'דוח 132'!D2238</f>
        <v>מקס'</v>
      </c>
      <c r="I2238" s="63" t="str">
        <f>'דוח 132'!C2238</f>
        <v>מינ'</v>
      </c>
      <c r="J2238" s="63" t="str">
        <f>'דוח 132'!B2238</f>
        <v>מקס'</v>
      </c>
      <c r="K2238" s="63">
        <f>'דוח 132'!A2238</f>
        <v>0</v>
      </c>
    </row>
    <row r="2239" spans="1:11" x14ac:dyDescent="0.2">
      <c r="A2239" s="63">
        <f>'דוח 132'!K2239</f>
        <v>13595</v>
      </c>
      <c r="B2239" s="63">
        <f>'דוח 132'!J2239</f>
        <v>335218</v>
      </c>
      <c r="C2239" s="63" t="str">
        <f>'דוח 132'!I2239</f>
        <v>סה"כ מניות והמירים</v>
      </c>
      <c r="D2239" s="63">
        <f>'דוח 132'!H2239</f>
        <v>0</v>
      </c>
      <c r="E2239" s="63">
        <f>'דוח 132'!G2239</f>
        <v>0</v>
      </c>
      <c r="F2239" s="63">
        <f>'דוח 132'!F2239</f>
        <v>0</v>
      </c>
      <c r="G2239" s="63">
        <f>'דוח 132'!E2239</f>
        <v>0</v>
      </c>
      <c r="H2239" s="63">
        <f>'דוח 132'!D2239</f>
        <v>0</v>
      </c>
      <c r="I2239" s="63">
        <f>'דוח 132'!C2239</f>
        <v>0</v>
      </c>
      <c r="J2239" s="63">
        <f>'דוח 132'!B2239</f>
        <v>0</v>
      </c>
      <c r="K2239" s="63">
        <f>'דוח 132'!A2239</f>
        <v>0</v>
      </c>
    </row>
    <row r="2240" spans="1:11" x14ac:dyDescent="0.2">
      <c r="A2240" s="63">
        <f>'דוח 132'!K2240</f>
        <v>15704</v>
      </c>
      <c r="B2240" s="63">
        <f>'דוח 132'!J2240</f>
        <v>335218</v>
      </c>
      <c r="C2240" s="63" t="str">
        <f>'דוח 132'!I2240</f>
        <v xml:space="preserve">סה"כ קונצרני והלוואות </v>
      </c>
      <c r="D2240" s="63">
        <f>'דוח 132'!H2240</f>
        <v>0</v>
      </c>
      <c r="E2240" s="63">
        <f>'דוח 132'!G2240</f>
        <v>0</v>
      </c>
      <c r="F2240" s="63">
        <f>'דוח 132'!F2240</f>
        <v>0</v>
      </c>
      <c r="G2240" s="63">
        <f>'דוח 132'!E2240</f>
        <v>27</v>
      </c>
      <c r="H2240" s="63">
        <f>'דוח 132'!D2240</f>
        <v>33</v>
      </c>
      <c r="I2240" s="63">
        <f>'דוח 132'!C2240</f>
        <v>0</v>
      </c>
      <c r="J2240" s="63">
        <f>'דוח 132'!B2240</f>
        <v>0</v>
      </c>
      <c r="K2240" s="63">
        <f>'דוח 132'!A2240</f>
        <v>0</v>
      </c>
    </row>
    <row r="2241" spans="1:11" x14ac:dyDescent="0.2">
      <c r="A2241" s="63">
        <f>'דוח 132'!K2241</f>
        <v>15705</v>
      </c>
      <c r="B2241" s="63">
        <f>'דוח 132'!J2241</f>
        <v>335218</v>
      </c>
      <c r="C2241" s="63" t="str">
        <f>'דוח 132'!I2241</f>
        <v>סה"כ ממשלתי</v>
      </c>
      <c r="D2241" s="63">
        <f>'דוח 132'!H2241</f>
        <v>0</v>
      </c>
      <c r="E2241" s="63">
        <f>'דוח 132'!G2241</f>
        <v>0</v>
      </c>
      <c r="F2241" s="63">
        <f>'דוח 132'!F2241</f>
        <v>0</v>
      </c>
      <c r="G2241" s="63">
        <f>'דוח 132'!E2241</f>
        <v>40</v>
      </c>
      <c r="H2241" s="63">
        <f>'דוח 132'!D2241</f>
        <v>46</v>
      </c>
      <c r="I2241" s="63">
        <f>'דוח 132'!C2241</f>
        <v>0</v>
      </c>
      <c r="J2241" s="63">
        <f>'דוח 132'!B2241</f>
        <v>0</v>
      </c>
      <c r="K2241" s="63">
        <f>'דוח 132'!A2241</f>
        <v>0</v>
      </c>
    </row>
    <row r="2242" spans="1:11" x14ac:dyDescent="0.2">
      <c r="A2242" s="63">
        <f>'דוח 132'!K2242</f>
        <v>0</v>
      </c>
      <c r="B2242" s="63">
        <f>'דוח 132'!J2242</f>
        <v>0</v>
      </c>
      <c r="C2242" s="63">
        <f>'דוח 132'!I2242</f>
        <v>0</v>
      </c>
      <c r="D2242" s="63">
        <f>'דוח 132'!H2242</f>
        <v>0</v>
      </c>
      <c r="E2242" s="63">
        <f>'דוח 132'!G2242</f>
        <v>0</v>
      </c>
      <c r="F2242" s="63">
        <f>'דוח 132'!F2242</f>
        <v>0</v>
      </c>
      <c r="G2242" s="63">
        <f>'דוח 132'!E2242</f>
        <v>0</v>
      </c>
      <c r="H2242" s="63">
        <f>'דוח 132'!D2242</f>
        <v>0</v>
      </c>
      <c r="I2242" s="63">
        <f>'דוח 132'!C2242</f>
        <v>0</v>
      </c>
      <c r="J2242" s="63">
        <f>'דוח 132'!B2242</f>
        <v>0</v>
      </c>
      <c r="K2242" s="63">
        <f>'דוח 132'!A2242</f>
        <v>0</v>
      </c>
    </row>
    <row r="2243" spans="1:11" x14ac:dyDescent="0.2">
      <c r="A2243" s="63" t="str">
        <f>'דוח 132'!K2243</f>
        <v>קוד קבוצה</v>
      </c>
      <c r="B2243" s="63" t="str">
        <f>'דוח 132'!J2243</f>
        <v>קוד קופה</v>
      </c>
      <c r="C2243" s="63">
        <f>'דוח 132'!I2243</f>
        <v>0</v>
      </c>
      <c r="D2243" s="63" t="str">
        <f>'דוח 132'!H2243</f>
        <v>335250  פריד</v>
      </c>
      <c r="E2243" s="63">
        <f>'דוח 132'!G2243</f>
        <v>0</v>
      </c>
      <c r="F2243" s="63">
        <f>'דוח 132'!F2243</f>
        <v>0</v>
      </c>
      <c r="G2243" s="63">
        <f>'דוח 132'!E2243</f>
        <v>0</v>
      </c>
      <c r="H2243" s="63">
        <f>'דוח 132'!D2243</f>
        <v>0</v>
      </c>
      <c r="I2243" s="63">
        <f>'דוח 132'!C2243</f>
        <v>0</v>
      </c>
      <c r="J2243" s="63">
        <f>'דוח 132'!B2243</f>
        <v>0</v>
      </c>
      <c r="K2243" s="63">
        <f>'דוח 132'!A2243</f>
        <v>0</v>
      </c>
    </row>
    <row r="2244" spans="1:11" x14ac:dyDescent="0.2">
      <c r="A2244" s="63">
        <f>'דוח 132'!K2244</f>
        <v>0</v>
      </c>
      <c r="B2244" s="63">
        <f>'דוח 132'!J2244</f>
        <v>0</v>
      </c>
      <c r="C2244" s="63">
        <f>'דוח 132'!I2244</f>
        <v>0</v>
      </c>
      <c r="D2244" s="63">
        <f>'דוח 132'!H2244</f>
        <v>0</v>
      </c>
      <c r="E2244" s="63">
        <f>'דוח 132'!G2244</f>
        <v>0</v>
      </c>
      <c r="F2244" s="63" t="str">
        <f>'דוח 132'!F2244</f>
        <v xml:space="preserve">שווי קופה באשח  </v>
      </c>
      <c r="G2244" s="63">
        <f>'דוח 132'!E2244</f>
        <v>0</v>
      </c>
      <c r="H2244" s="63">
        <f>'דוח 132'!D2244</f>
        <v>0</v>
      </c>
      <c r="I2244" s="63">
        <f>'דוח 132'!C2244</f>
        <v>0</v>
      </c>
      <c r="J2244" s="63">
        <f>'דוח 132'!B2244</f>
        <v>0</v>
      </c>
      <c r="K2244" s="63">
        <f>'דוח 132'!A2244</f>
        <v>0</v>
      </c>
    </row>
    <row r="2245" spans="1:11" x14ac:dyDescent="0.2">
      <c r="A2245" s="63">
        <f>'דוח 132'!K2245</f>
        <v>0</v>
      </c>
      <c r="B2245" s="63">
        <f>'דוח 132'!J2245</f>
        <v>0</v>
      </c>
      <c r="C2245" s="63" t="str">
        <f>'דוח 132'!I2245</f>
        <v>תאור קבוצה</v>
      </c>
      <c r="D2245" s="63" t="str">
        <f>'דוח 132'!H2245</f>
        <v>מח"מ</v>
      </c>
      <c r="E2245" s="63" t="str">
        <f>'דוח 132'!G2245</f>
        <v>חשיפה</v>
      </c>
      <c r="F2245" s="63" t="str">
        <f>'דוח 132'!F2245</f>
        <v>חשיפה</v>
      </c>
      <c r="G2245" s="63">
        <f>'דוח 132'!E2245</f>
        <v>0</v>
      </c>
      <c r="H2245" s="63" t="str">
        <f>'דוח 132'!D2245</f>
        <v>חשיפה</v>
      </c>
      <c r="I2245" s="63">
        <f>'דוח 132'!C2245</f>
        <v>0</v>
      </c>
      <c r="J2245" s="63" t="str">
        <f>'דוח 132'!B2245</f>
        <v>מח"מ</v>
      </c>
      <c r="K2245" s="63">
        <f>'דוח 132'!A2245</f>
        <v>0</v>
      </c>
    </row>
    <row r="2246" spans="1:11" x14ac:dyDescent="0.2">
      <c r="A2246" s="63">
        <f>'דוח 132'!K2246</f>
        <v>0</v>
      </c>
      <c r="B2246" s="63">
        <f>'דוח 132'!J2246</f>
        <v>0</v>
      </c>
      <c r="C2246" s="63">
        <f>'דוח 132'!I2246</f>
        <v>0</v>
      </c>
      <c r="D2246" s="63">
        <f>'דוח 132'!H2246</f>
        <v>0</v>
      </c>
      <c r="E2246" s="63" t="str">
        <f>'דוח 132'!G2246</f>
        <v>31/12/18</v>
      </c>
      <c r="F2246" s="63" t="str">
        <f>'דוח 132'!F2246</f>
        <v>31/12/18</v>
      </c>
      <c r="G2246" s="63" t="str">
        <f>'דוח 132'!E2246</f>
        <v>מינ'</v>
      </c>
      <c r="H2246" s="63" t="str">
        <f>'דוח 132'!D2246</f>
        <v>מקס'</v>
      </c>
      <c r="I2246" s="63" t="str">
        <f>'דוח 132'!C2246</f>
        <v>מינ'</v>
      </c>
      <c r="J2246" s="63" t="str">
        <f>'דוח 132'!B2246</f>
        <v>מקס'</v>
      </c>
      <c r="K2246" s="63">
        <f>'דוח 132'!A2246</f>
        <v>0</v>
      </c>
    </row>
    <row r="2247" spans="1:11" x14ac:dyDescent="0.2">
      <c r="A2247" s="63">
        <f>'דוח 132'!K2247</f>
        <v>13591</v>
      </c>
      <c r="B2247" s="63">
        <f>'דוח 132'!J2247</f>
        <v>335250</v>
      </c>
      <c r="C2247" s="63" t="str">
        <f>'דוח 132'!I2247</f>
        <v xml:space="preserve">צמוד מדד (כולל מיועדות) </v>
      </c>
      <c r="D2247" s="63">
        <f>'דוח 132'!H2247</f>
        <v>0</v>
      </c>
      <c r="E2247" s="63">
        <f>'דוח 132'!G2247</f>
        <v>0</v>
      </c>
      <c r="F2247" s="63">
        <f>'דוח 132'!F2247</f>
        <v>0</v>
      </c>
      <c r="G2247" s="63">
        <f>'דוח 132'!E2247</f>
        <v>0</v>
      </c>
      <c r="H2247" s="63">
        <f>'דוח 132'!D2247</f>
        <v>0</v>
      </c>
      <c r="I2247" s="63">
        <f>'דוח 132'!C2247</f>
        <v>0</v>
      </c>
      <c r="J2247" s="63">
        <f>'דוח 132'!B2247</f>
        <v>0</v>
      </c>
      <c r="K2247" s="63">
        <f>'דוח 132'!A2247</f>
        <v>0</v>
      </c>
    </row>
    <row r="2248" spans="1:11" x14ac:dyDescent="0.2">
      <c r="A2248" s="63">
        <f>'דוח 132'!K2248</f>
        <v>17726</v>
      </c>
      <c r="B2248" s="63">
        <f>'דוח 132'!J2248</f>
        <v>335250</v>
      </c>
      <c r="C2248" s="63" t="str">
        <f>'דוח 132'!I2248</f>
        <v>לא צמוד כולל נזילות</v>
      </c>
      <c r="D2248" s="63">
        <f>'דוח 132'!H2248</f>
        <v>0</v>
      </c>
      <c r="E2248" s="63">
        <f>'דוח 132'!G2248</f>
        <v>0</v>
      </c>
      <c r="F2248" s="63">
        <f>'דוח 132'!F2248</f>
        <v>0</v>
      </c>
      <c r="G2248" s="63">
        <f>'דוח 132'!E2248</f>
        <v>0</v>
      </c>
      <c r="H2248" s="63">
        <f>'דוח 132'!D2248</f>
        <v>60</v>
      </c>
      <c r="I2248" s="63">
        <f>'דוח 132'!C2248</f>
        <v>0</v>
      </c>
      <c r="J2248" s="63">
        <f>'דוח 132'!B2248</f>
        <v>0.25</v>
      </c>
      <c r="K2248" s="63">
        <f>'דוח 132'!A2248</f>
        <v>0</v>
      </c>
    </row>
    <row r="2249" spans="1:11" x14ac:dyDescent="0.2">
      <c r="A2249" s="63">
        <f>'דוח 132'!K2249</f>
        <v>13595</v>
      </c>
      <c r="B2249" s="63">
        <f>'דוח 132'!J2249</f>
        <v>335250</v>
      </c>
      <c r="C2249" s="63" t="str">
        <f>'דוח 132'!I2249</f>
        <v>סה"כ מניות והמירים</v>
      </c>
      <c r="D2249" s="63">
        <f>'דוח 132'!H2249</f>
        <v>0</v>
      </c>
      <c r="E2249" s="63">
        <f>'דוח 132'!G2249</f>
        <v>0</v>
      </c>
      <c r="F2249" s="63">
        <f>'דוח 132'!F2249</f>
        <v>0</v>
      </c>
      <c r="G2249" s="63">
        <f>'דוח 132'!E2249</f>
        <v>0</v>
      </c>
      <c r="H2249" s="63">
        <f>'דוח 132'!D2249</f>
        <v>0</v>
      </c>
      <c r="I2249" s="63">
        <f>'דוח 132'!C2249</f>
        <v>0</v>
      </c>
      <c r="J2249" s="63">
        <f>'דוח 132'!B2249</f>
        <v>0</v>
      </c>
      <c r="K2249" s="63">
        <f>'דוח 132'!A2249</f>
        <v>0</v>
      </c>
    </row>
    <row r="2250" spans="1:11" x14ac:dyDescent="0.2">
      <c r="A2250" s="63">
        <f>'דוח 132'!K2250</f>
        <v>15704</v>
      </c>
      <c r="B2250" s="63">
        <f>'דוח 132'!J2250</f>
        <v>335250</v>
      </c>
      <c r="C2250" s="63" t="str">
        <f>'דוח 132'!I2250</f>
        <v xml:space="preserve">סה"כ קונצרני והלוואות </v>
      </c>
      <c r="D2250" s="63">
        <f>'דוח 132'!H2250</f>
        <v>0</v>
      </c>
      <c r="E2250" s="63">
        <f>'דוח 132'!G2250</f>
        <v>0</v>
      </c>
      <c r="F2250" s="63">
        <f>'דוח 132'!F2250</f>
        <v>0</v>
      </c>
      <c r="G2250" s="63">
        <f>'דוח 132'!E2250</f>
        <v>0</v>
      </c>
      <c r="H2250" s="63">
        <f>'דוח 132'!D2250</f>
        <v>0</v>
      </c>
      <c r="I2250" s="63">
        <f>'דוח 132'!C2250</f>
        <v>0</v>
      </c>
      <c r="J2250" s="63">
        <f>'דוח 132'!B2250</f>
        <v>0</v>
      </c>
      <c r="K2250" s="63">
        <f>'דוח 132'!A2250</f>
        <v>0</v>
      </c>
    </row>
    <row r="2251" spans="1:11" x14ac:dyDescent="0.2">
      <c r="A2251" s="63">
        <f>'דוח 132'!K2251</f>
        <v>15705</v>
      </c>
      <c r="B2251" s="63">
        <f>'דוח 132'!J2251</f>
        <v>335250</v>
      </c>
      <c r="C2251" s="63" t="str">
        <f>'דוח 132'!I2251</f>
        <v>סה"כ ממשלתי</v>
      </c>
      <c r="D2251" s="63">
        <f>'דוח 132'!H2251</f>
        <v>0</v>
      </c>
      <c r="E2251" s="63">
        <f>'דוח 132'!G2251</f>
        <v>0</v>
      </c>
      <c r="F2251" s="63">
        <f>'דוח 132'!F2251</f>
        <v>0</v>
      </c>
      <c r="G2251" s="63">
        <f>'דוח 132'!E2251</f>
        <v>0</v>
      </c>
      <c r="H2251" s="63">
        <f>'דוח 132'!D2251</f>
        <v>50</v>
      </c>
      <c r="I2251" s="63">
        <f>'דוח 132'!C2251</f>
        <v>0</v>
      </c>
      <c r="J2251" s="63">
        <f>'דוח 132'!B2251</f>
        <v>0</v>
      </c>
      <c r="K2251" s="63">
        <f>'דוח 132'!A2251</f>
        <v>0</v>
      </c>
    </row>
    <row r="2252" spans="1:11" x14ac:dyDescent="0.2">
      <c r="A2252" s="63">
        <f>'דוח 132'!K2252</f>
        <v>0</v>
      </c>
      <c r="B2252" s="63">
        <f>'דוח 132'!J2252</f>
        <v>0</v>
      </c>
      <c r="C2252" s="63">
        <f>'דוח 132'!I2252</f>
        <v>0</v>
      </c>
      <c r="D2252" s="63">
        <f>'דוח 132'!H2252</f>
        <v>0</v>
      </c>
      <c r="E2252" s="63">
        <f>'דוח 132'!G2252</f>
        <v>0</v>
      </c>
      <c r="F2252" s="63">
        <f>'דוח 132'!F2252</f>
        <v>0</v>
      </c>
      <c r="G2252" s="63">
        <f>'דוח 132'!E2252</f>
        <v>0</v>
      </c>
      <c r="H2252" s="63">
        <f>'דוח 132'!D2252</f>
        <v>0</v>
      </c>
      <c r="I2252" s="63">
        <f>'דוח 132'!C2252</f>
        <v>0</v>
      </c>
      <c r="J2252" s="63">
        <f>'דוח 132'!B2252</f>
        <v>0</v>
      </c>
      <c r="K2252" s="63">
        <f>'דוח 132'!A2252</f>
        <v>0</v>
      </c>
    </row>
    <row r="2253" spans="1:11" x14ac:dyDescent="0.2">
      <c r="A2253" s="63" t="str">
        <f>'דוח 132'!K2253</f>
        <v>קוד קבוצה</v>
      </c>
      <c r="B2253" s="63" t="str">
        <f>'דוח 132'!J2253</f>
        <v>קוד קופה</v>
      </c>
      <c r="C2253" s="63">
        <f>'דוח 132'!I2253</f>
        <v>0</v>
      </c>
      <c r="D2253" s="63" t="str">
        <f>'דוח 132'!H2253</f>
        <v>335331  הוספיס</v>
      </c>
      <c r="E2253" s="63">
        <f>'דוח 132'!G2253</f>
        <v>0</v>
      </c>
      <c r="F2253" s="63">
        <f>'דוח 132'!F2253</f>
        <v>0</v>
      </c>
      <c r="G2253" s="63">
        <f>'דוח 132'!E2253</f>
        <v>0</v>
      </c>
      <c r="H2253" s="63">
        <f>'דוח 132'!D2253</f>
        <v>0</v>
      </c>
      <c r="I2253" s="63">
        <f>'דוח 132'!C2253</f>
        <v>0</v>
      </c>
      <c r="J2253" s="63">
        <f>'דוח 132'!B2253</f>
        <v>0</v>
      </c>
      <c r="K2253" s="63">
        <f>'דוח 132'!A2253</f>
        <v>0</v>
      </c>
    </row>
    <row r="2254" spans="1:11" x14ac:dyDescent="0.2">
      <c r="A2254" s="63">
        <f>'דוח 132'!K2254</f>
        <v>0</v>
      </c>
      <c r="B2254" s="63">
        <f>'דוח 132'!J2254</f>
        <v>0</v>
      </c>
      <c r="C2254" s="63">
        <f>'דוח 132'!I2254</f>
        <v>0</v>
      </c>
      <c r="D2254" s="63">
        <f>'דוח 132'!H2254</f>
        <v>0</v>
      </c>
      <c r="E2254" s="63">
        <f>'דוח 132'!G2254</f>
        <v>0</v>
      </c>
      <c r="F2254" s="63" t="str">
        <f>'דוח 132'!F2254</f>
        <v xml:space="preserve">שווי קופה באשח  </v>
      </c>
      <c r="G2254" s="63">
        <f>'דוח 132'!E2254</f>
        <v>0</v>
      </c>
      <c r="H2254" s="63">
        <f>'דוח 132'!D2254</f>
        <v>0</v>
      </c>
      <c r="I2254" s="63">
        <f>'דוח 132'!C2254</f>
        <v>0</v>
      </c>
      <c r="J2254" s="63">
        <f>'דוח 132'!B2254</f>
        <v>0</v>
      </c>
      <c r="K2254" s="63">
        <f>'דוח 132'!A2254</f>
        <v>0</v>
      </c>
    </row>
    <row r="2255" spans="1:11" x14ac:dyDescent="0.2">
      <c r="A2255" s="63">
        <f>'דוח 132'!K2255</f>
        <v>0</v>
      </c>
      <c r="B2255" s="63">
        <f>'דוח 132'!J2255</f>
        <v>0</v>
      </c>
      <c r="C2255" s="63" t="str">
        <f>'דוח 132'!I2255</f>
        <v>תאור קבוצה</v>
      </c>
      <c r="D2255" s="63" t="str">
        <f>'דוח 132'!H2255</f>
        <v>מח"מ</v>
      </c>
      <c r="E2255" s="63" t="str">
        <f>'דוח 132'!G2255</f>
        <v>חשיפה</v>
      </c>
      <c r="F2255" s="63" t="str">
        <f>'דוח 132'!F2255</f>
        <v>חשיפה</v>
      </c>
      <c r="G2255" s="63">
        <f>'דוח 132'!E2255</f>
        <v>0</v>
      </c>
      <c r="H2255" s="63" t="str">
        <f>'דוח 132'!D2255</f>
        <v>חשיפה</v>
      </c>
      <c r="I2255" s="63">
        <f>'דוח 132'!C2255</f>
        <v>0</v>
      </c>
      <c r="J2255" s="63" t="str">
        <f>'דוח 132'!B2255</f>
        <v>מח"מ</v>
      </c>
      <c r="K2255" s="63">
        <f>'דוח 132'!A2255</f>
        <v>0</v>
      </c>
    </row>
    <row r="2256" spans="1:11" x14ac:dyDescent="0.2">
      <c r="A2256" s="63">
        <f>'דוח 132'!K2256</f>
        <v>0</v>
      </c>
      <c r="B2256" s="63">
        <f>'דוח 132'!J2256</f>
        <v>0</v>
      </c>
      <c r="C2256" s="63">
        <f>'דוח 132'!I2256</f>
        <v>0</v>
      </c>
      <c r="D2256" s="63">
        <f>'דוח 132'!H2256</f>
        <v>0</v>
      </c>
      <c r="E2256" s="63" t="str">
        <f>'דוח 132'!G2256</f>
        <v>31/12/18</v>
      </c>
      <c r="F2256" s="63" t="str">
        <f>'דוח 132'!F2256</f>
        <v>31/12/18</v>
      </c>
      <c r="G2256" s="63" t="str">
        <f>'דוח 132'!E2256</f>
        <v>מינ'</v>
      </c>
      <c r="H2256" s="63" t="str">
        <f>'דוח 132'!D2256</f>
        <v>מקס'</v>
      </c>
      <c r="I2256" s="63" t="str">
        <f>'דוח 132'!C2256</f>
        <v>מינ'</v>
      </c>
      <c r="J2256" s="63" t="str">
        <f>'דוח 132'!B2256</f>
        <v>מקס'</v>
      </c>
      <c r="K2256" s="63">
        <f>'דוח 132'!A2256</f>
        <v>0</v>
      </c>
    </row>
    <row r="2257" spans="1:11" x14ac:dyDescent="0.2">
      <c r="A2257" s="63">
        <f>'דוח 132'!K2257</f>
        <v>13595</v>
      </c>
      <c r="B2257" s="63">
        <f>'דוח 132'!J2257</f>
        <v>335331</v>
      </c>
      <c r="C2257" s="63" t="str">
        <f>'דוח 132'!I2257</f>
        <v>סה"כ מניות והמירים</v>
      </c>
      <c r="D2257" s="63">
        <f>'דוח 132'!H2257</f>
        <v>0</v>
      </c>
      <c r="E2257" s="63">
        <f>'דוח 132'!G2257</f>
        <v>0</v>
      </c>
      <c r="F2257" s="63">
        <f>'דוח 132'!F2257</f>
        <v>0</v>
      </c>
      <c r="G2257" s="63">
        <f>'דוח 132'!E2257</f>
        <v>0</v>
      </c>
      <c r="H2257" s="63">
        <f>'דוח 132'!D2257</f>
        <v>0</v>
      </c>
      <c r="I2257" s="63">
        <f>'דוח 132'!C2257</f>
        <v>0</v>
      </c>
      <c r="J2257" s="63">
        <f>'דוח 132'!B2257</f>
        <v>0</v>
      </c>
      <c r="K2257" s="63">
        <f>'דוח 132'!A2257</f>
        <v>0</v>
      </c>
    </row>
    <row r="2258" spans="1:11" x14ac:dyDescent="0.2">
      <c r="A2258" s="63">
        <f>'דוח 132'!K2258</f>
        <v>15704</v>
      </c>
      <c r="B2258" s="63">
        <f>'דוח 132'!J2258</f>
        <v>335331</v>
      </c>
      <c r="C2258" s="63" t="str">
        <f>'דוח 132'!I2258</f>
        <v xml:space="preserve">סה"כ קונצרני והלוואות </v>
      </c>
      <c r="D2258" s="63">
        <f>'דוח 132'!H2258</f>
        <v>0</v>
      </c>
      <c r="E2258" s="63">
        <f>'דוח 132'!G2258</f>
        <v>0</v>
      </c>
      <c r="F2258" s="63">
        <f>'דוח 132'!F2258</f>
        <v>0</v>
      </c>
      <c r="G2258" s="63">
        <f>'דוח 132'!E2258</f>
        <v>28</v>
      </c>
      <c r="H2258" s="63">
        <f>'דוח 132'!D2258</f>
        <v>34</v>
      </c>
      <c r="I2258" s="63">
        <f>'דוח 132'!C2258</f>
        <v>0</v>
      </c>
      <c r="J2258" s="63">
        <f>'דוח 132'!B2258</f>
        <v>0</v>
      </c>
      <c r="K2258" s="63">
        <f>'דוח 132'!A2258</f>
        <v>0</v>
      </c>
    </row>
    <row r="2259" spans="1:11" x14ac:dyDescent="0.2">
      <c r="A2259" s="63">
        <f>'דוח 132'!K2259</f>
        <v>15705</v>
      </c>
      <c r="B2259" s="63">
        <f>'דוח 132'!J2259</f>
        <v>335331</v>
      </c>
      <c r="C2259" s="63" t="str">
        <f>'דוח 132'!I2259</f>
        <v>סה"כ ממשלתי</v>
      </c>
      <c r="D2259" s="63">
        <f>'דוח 132'!H2259</f>
        <v>0</v>
      </c>
      <c r="E2259" s="63">
        <f>'דוח 132'!G2259</f>
        <v>0</v>
      </c>
      <c r="F2259" s="63">
        <f>'דוח 132'!F2259</f>
        <v>0</v>
      </c>
      <c r="G2259" s="63">
        <f>'דוח 132'!E2259</f>
        <v>50</v>
      </c>
      <c r="H2259" s="63">
        <f>'דוח 132'!D2259</f>
        <v>56</v>
      </c>
      <c r="I2259" s="63">
        <f>'דוח 132'!C2259</f>
        <v>0</v>
      </c>
      <c r="J2259" s="63">
        <f>'דוח 132'!B2259</f>
        <v>0</v>
      </c>
      <c r="K2259" s="63">
        <f>'דוח 132'!A2259</f>
        <v>0</v>
      </c>
    </row>
    <row r="2260" spans="1:11" x14ac:dyDescent="0.2">
      <c r="A2260" s="63">
        <f>'דוח 132'!K2260</f>
        <v>0</v>
      </c>
      <c r="B2260" s="63">
        <f>'דוח 132'!J2260</f>
        <v>0</v>
      </c>
      <c r="C2260" s="63">
        <f>'דוח 132'!I2260</f>
        <v>0</v>
      </c>
      <c r="D2260" s="63">
        <f>'דוח 132'!H2260</f>
        <v>0</v>
      </c>
      <c r="E2260" s="63">
        <f>'דוח 132'!G2260</f>
        <v>0</v>
      </c>
      <c r="F2260" s="63">
        <f>'דוח 132'!F2260</f>
        <v>0</v>
      </c>
      <c r="G2260" s="63">
        <f>'דוח 132'!E2260</f>
        <v>0</v>
      </c>
      <c r="H2260" s="63">
        <f>'דוח 132'!D2260</f>
        <v>0</v>
      </c>
      <c r="I2260" s="63">
        <f>'דוח 132'!C2260</f>
        <v>0</v>
      </c>
      <c r="J2260" s="63">
        <f>'דוח 132'!B2260</f>
        <v>0</v>
      </c>
      <c r="K2260" s="63">
        <f>'דוח 132'!A2260</f>
        <v>0</v>
      </c>
    </row>
    <row r="2261" spans="1:11" x14ac:dyDescent="0.2">
      <c r="A2261" s="63" t="str">
        <f>'דוח 132'!K2261</f>
        <v>קוד קבוצה</v>
      </c>
      <c r="B2261" s="63" t="str">
        <f>'דוח 132'!J2261</f>
        <v>קוד קופה</v>
      </c>
      <c r="C2261" s="63">
        <f>'דוח 132'!I2261</f>
        <v>0</v>
      </c>
      <c r="D2261" s="63" t="str">
        <f>'דוח 132'!H2261</f>
        <v>335366  ארנולד</v>
      </c>
      <c r="E2261" s="63">
        <f>'דוח 132'!G2261</f>
        <v>0</v>
      </c>
      <c r="F2261" s="63">
        <f>'דוח 132'!F2261</f>
        <v>0</v>
      </c>
      <c r="G2261" s="63">
        <f>'דוח 132'!E2261</f>
        <v>0</v>
      </c>
      <c r="H2261" s="63">
        <f>'דוח 132'!D2261</f>
        <v>0</v>
      </c>
      <c r="I2261" s="63">
        <f>'דוח 132'!C2261</f>
        <v>0</v>
      </c>
      <c r="J2261" s="63">
        <f>'דוח 132'!B2261</f>
        <v>0</v>
      </c>
      <c r="K2261" s="63">
        <f>'דוח 132'!A2261</f>
        <v>0</v>
      </c>
    </row>
    <row r="2262" spans="1:11" x14ac:dyDescent="0.2">
      <c r="A2262" s="63">
        <f>'דוח 132'!K2262</f>
        <v>0</v>
      </c>
      <c r="B2262" s="63">
        <f>'דוח 132'!J2262</f>
        <v>0</v>
      </c>
      <c r="C2262" s="63">
        <f>'דוח 132'!I2262</f>
        <v>0</v>
      </c>
      <c r="D2262" s="63">
        <f>'דוח 132'!H2262</f>
        <v>0</v>
      </c>
      <c r="E2262" s="63">
        <f>'דוח 132'!G2262</f>
        <v>0</v>
      </c>
      <c r="F2262" s="63" t="str">
        <f>'דוח 132'!F2262</f>
        <v xml:space="preserve">שווי קופה באשח  </v>
      </c>
      <c r="G2262" s="63">
        <f>'דוח 132'!E2262</f>
        <v>0</v>
      </c>
      <c r="H2262" s="63">
        <f>'דוח 132'!D2262</f>
        <v>0</v>
      </c>
      <c r="I2262" s="63">
        <f>'דוח 132'!C2262</f>
        <v>0</v>
      </c>
      <c r="J2262" s="63">
        <f>'דוח 132'!B2262</f>
        <v>0</v>
      </c>
      <c r="K2262" s="63">
        <f>'דוח 132'!A2262</f>
        <v>0</v>
      </c>
    </row>
    <row r="2263" spans="1:11" x14ac:dyDescent="0.2">
      <c r="A2263" s="63">
        <f>'דוח 132'!K2263</f>
        <v>0</v>
      </c>
      <c r="B2263" s="63">
        <f>'דוח 132'!J2263</f>
        <v>0</v>
      </c>
      <c r="C2263" s="63" t="str">
        <f>'דוח 132'!I2263</f>
        <v>תאור קבוצה</v>
      </c>
      <c r="D2263" s="63" t="str">
        <f>'דוח 132'!H2263</f>
        <v>מח"מ</v>
      </c>
      <c r="E2263" s="63" t="str">
        <f>'דוח 132'!G2263</f>
        <v>חשיפה</v>
      </c>
      <c r="F2263" s="63" t="str">
        <f>'דוח 132'!F2263</f>
        <v>חשיפה</v>
      </c>
      <c r="G2263" s="63">
        <f>'דוח 132'!E2263</f>
        <v>0</v>
      </c>
      <c r="H2263" s="63" t="str">
        <f>'דוח 132'!D2263</f>
        <v>חשיפה</v>
      </c>
      <c r="I2263" s="63">
        <f>'דוח 132'!C2263</f>
        <v>0</v>
      </c>
      <c r="J2263" s="63" t="str">
        <f>'דוח 132'!B2263</f>
        <v>מח"מ</v>
      </c>
      <c r="K2263" s="63">
        <f>'דוח 132'!A2263</f>
        <v>0</v>
      </c>
    </row>
    <row r="2264" spans="1:11" x14ac:dyDescent="0.2">
      <c r="A2264" s="63">
        <f>'דוח 132'!K2264</f>
        <v>0</v>
      </c>
      <c r="B2264" s="63">
        <f>'דוח 132'!J2264</f>
        <v>0</v>
      </c>
      <c r="C2264" s="63">
        <f>'דוח 132'!I2264</f>
        <v>0</v>
      </c>
      <c r="D2264" s="63">
        <f>'דוח 132'!H2264</f>
        <v>0</v>
      </c>
      <c r="E2264" s="63" t="str">
        <f>'דוח 132'!G2264</f>
        <v>31/12/18</v>
      </c>
      <c r="F2264" s="63" t="str">
        <f>'דוח 132'!F2264</f>
        <v>31/12/18</v>
      </c>
      <c r="G2264" s="63" t="str">
        <f>'דוח 132'!E2264</f>
        <v>מינ'</v>
      </c>
      <c r="H2264" s="63" t="str">
        <f>'דוח 132'!D2264</f>
        <v>מקס'</v>
      </c>
      <c r="I2264" s="63" t="str">
        <f>'דוח 132'!C2264</f>
        <v>מינ'</v>
      </c>
      <c r="J2264" s="63" t="str">
        <f>'דוח 132'!B2264</f>
        <v>מקס'</v>
      </c>
      <c r="K2264" s="63">
        <f>'דוח 132'!A2264</f>
        <v>0</v>
      </c>
    </row>
    <row r="2265" spans="1:11" x14ac:dyDescent="0.2">
      <c r="A2265" s="63">
        <f>'דוח 132'!K2265</f>
        <v>13591</v>
      </c>
      <c r="B2265" s="63">
        <f>'דוח 132'!J2265</f>
        <v>335366</v>
      </c>
      <c r="C2265" s="63" t="str">
        <f>'דוח 132'!I2265</f>
        <v xml:space="preserve">צמוד מדד (כולל מיועדות) </v>
      </c>
      <c r="D2265" s="63">
        <f>'דוח 132'!H2265</f>
        <v>0</v>
      </c>
      <c r="E2265" s="63">
        <f>'דוח 132'!G2265</f>
        <v>0</v>
      </c>
      <c r="F2265" s="63">
        <f>'דוח 132'!F2265</f>
        <v>0</v>
      </c>
      <c r="G2265" s="63">
        <f>'דוח 132'!E2265</f>
        <v>36</v>
      </c>
      <c r="H2265" s="63">
        <f>'דוח 132'!D2265</f>
        <v>54</v>
      </c>
      <c r="I2265" s="63">
        <f>'דוח 132'!C2265</f>
        <v>3.5</v>
      </c>
      <c r="J2265" s="63">
        <f>'דוח 132'!B2265</f>
        <v>5.5</v>
      </c>
      <c r="K2265" s="63">
        <f>'דוח 132'!A2265</f>
        <v>0</v>
      </c>
    </row>
    <row r="2266" spans="1:11" x14ac:dyDescent="0.2">
      <c r="A2266" s="63">
        <f>'דוח 132'!K2266</f>
        <v>17726</v>
      </c>
      <c r="B2266" s="63">
        <f>'דוח 132'!J2266</f>
        <v>335366</v>
      </c>
      <c r="C2266" s="63" t="str">
        <f>'דוח 132'!I2266</f>
        <v>לא צמוד כולל נזילות</v>
      </c>
      <c r="D2266" s="63">
        <f>'דוח 132'!H2266</f>
        <v>0</v>
      </c>
      <c r="E2266" s="63">
        <f>'דוח 132'!G2266</f>
        <v>0</v>
      </c>
      <c r="F2266" s="63">
        <f>'דוח 132'!F2266</f>
        <v>0</v>
      </c>
      <c r="G2266" s="63">
        <f>'דוח 132'!E2266</f>
        <v>36</v>
      </c>
      <c r="H2266" s="63">
        <f>'דוח 132'!D2266</f>
        <v>54</v>
      </c>
      <c r="I2266" s="63">
        <f>'דוח 132'!C2266</f>
        <v>1.5</v>
      </c>
      <c r="J2266" s="63">
        <f>'דוח 132'!B2266</f>
        <v>3.5</v>
      </c>
      <c r="K2266" s="63">
        <f>'דוח 132'!A2266</f>
        <v>0</v>
      </c>
    </row>
    <row r="2267" spans="1:11" x14ac:dyDescent="0.2">
      <c r="A2267" s="63">
        <f>'דוח 132'!K2267</f>
        <v>13595</v>
      </c>
      <c r="B2267" s="63">
        <f>'דוח 132'!J2267</f>
        <v>335366</v>
      </c>
      <c r="C2267" s="63" t="str">
        <f>'דוח 132'!I2267</f>
        <v>סה"כ מניות והמירים</v>
      </c>
      <c r="D2267" s="63">
        <f>'דוח 132'!H2267</f>
        <v>0</v>
      </c>
      <c r="E2267" s="63">
        <f>'דוח 132'!G2267</f>
        <v>0</v>
      </c>
      <c r="F2267" s="63">
        <f>'דוח 132'!F2267</f>
        <v>0</v>
      </c>
      <c r="G2267" s="63">
        <f>'דוח 132'!E2267</f>
        <v>0</v>
      </c>
      <c r="H2267" s="63">
        <f>'דוח 132'!D2267</f>
        <v>0</v>
      </c>
      <c r="I2267" s="63">
        <f>'דוח 132'!C2267</f>
        <v>0</v>
      </c>
      <c r="J2267" s="63">
        <f>'דוח 132'!B2267</f>
        <v>0</v>
      </c>
      <c r="K2267" s="63">
        <f>'דוח 132'!A2267</f>
        <v>0</v>
      </c>
    </row>
    <row r="2268" spans="1:11" x14ac:dyDescent="0.2">
      <c r="A2268" s="63">
        <f>'דוח 132'!K2268</f>
        <v>15704</v>
      </c>
      <c r="B2268" s="63">
        <f>'דוח 132'!J2268</f>
        <v>335366</v>
      </c>
      <c r="C2268" s="63" t="str">
        <f>'דוח 132'!I2268</f>
        <v xml:space="preserve">סה"כ קונצרני והלוואות </v>
      </c>
      <c r="D2268" s="63">
        <f>'דוח 132'!H2268</f>
        <v>0</v>
      </c>
      <c r="E2268" s="63">
        <f>'דוח 132'!G2268</f>
        <v>0</v>
      </c>
      <c r="F2268" s="63">
        <f>'דוח 132'!F2268</f>
        <v>0</v>
      </c>
      <c r="G2268" s="63">
        <f>'דוח 132'!E2268</f>
        <v>0</v>
      </c>
      <c r="H2268" s="63">
        <f>'דוח 132'!D2268</f>
        <v>32</v>
      </c>
      <c r="I2268" s="63">
        <f>'דוח 132'!C2268</f>
        <v>0</v>
      </c>
      <c r="J2268" s="63">
        <f>'דוח 132'!B2268</f>
        <v>0</v>
      </c>
      <c r="K2268" s="63">
        <f>'דוח 132'!A2268</f>
        <v>0</v>
      </c>
    </row>
    <row r="2269" spans="1:11" x14ac:dyDescent="0.2">
      <c r="A2269" s="63">
        <f>'דוח 132'!K2269</f>
        <v>15705</v>
      </c>
      <c r="B2269" s="63">
        <f>'דוח 132'!J2269</f>
        <v>335366</v>
      </c>
      <c r="C2269" s="63" t="str">
        <f>'דוח 132'!I2269</f>
        <v>סה"כ ממשלתי</v>
      </c>
      <c r="D2269" s="63">
        <f>'דוח 132'!H2269</f>
        <v>0</v>
      </c>
      <c r="E2269" s="63">
        <f>'דוח 132'!G2269</f>
        <v>0</v>
      </c>
      <c r="F2269" s="63">
        <f>'דוח 132'!F2269</f>
        <v>0</v>
      </c>
      <c r="G2269" s="63">
        <f>'דוח 132'!E2269</f>
        <v>0</v>
      </c>
      <c r="H2269" s="63">
        <f>'דוח 132'!D2269</f>
        <v>56</v>
      </c>
      <c r="I2269" s="63">
        <f>'דוח 132'!C2269</f>
        <v>0</v>
      </c>
      <c r="J2269" s="63">
        <f>'דוח 132'!B2269</f>
        <v>0</v>
      </c>
      <c r="K2269" s="63">
        <f>'דוח 132'!A2269</f>
        <v>0</v>
      </c>
    </row>
    <row r="2270" spans="1:11" x14ac:dyDescent="0.2">
      <c r="A2270" s="63">
        <f>'דוח 132'!K2270</f>
        <v>0</v>
      </c>
      <c r="B2270" s="63">
        <f>'דוח 132'!J2270</f>
        <v>0</v>
      </c>
      <c r="C2270" s="63">
        <f>'דוח 132'!I2270</f>
        <v>0</v>
      </c>
      <c r="D2270" s="63">
        <f>'דוח 132'!H2270</f>
        <v>0</v>
      </c>
      <c r="E2270" s="63">
        <f>'דוח 132'!G2270</f>
        <v>0</v>
      </c>
      <c r="F2270" s="63">
        <f>'דוח 132'!F2270</f>
        <v>0</v>
      </c>
      <c r="G2270" s="63">
        <f>'דוח 132'!E2270</f>
        <v>0</v>
      </c>
      <c r="H2270" s="63">
        <f>'דוח 132'!D2270</f>
        <v>0</v>
      </c>
      <c r="I2270" s="63">
        <f>'דוח 132'!C2270</f>
        <v>0</v>
      </c>
      <c r="J2270" s="63">
        <f>'דוח 132'!B2270</f>
        <v>0</v>
      </c>
      <c r="K2270" s="63">
        <f>'דוח 132'!A2270</f>
        <v>0</v>
      </c>
    </row>
    <row r="2271" spans="1:11" x14ac:dyDescent="0.2">
      <c r="A2271" s="63" t="str">
        <f>'דוח 132'!K2271</f>
        <v>קוד קבוצה</v>
      </c>
      <c r="B2271" s="63" t="str">
        <f>'דוח 132'!J2271</f>
        <v>קוד קופה</v>
      </c>
      <c r="C2271" s="63">
        <f>'דוח 132'!I2271</f>
        <v>0</v>
      </c>
      <c r="D2271" s="63" t="str">
        <f>'דוח 132'!H2271</f>
        <v>335374  סלומון ליפשיץ</v>
      </c>
      <c r="E2271" s="63">
        <f>'דוח 132'!G2271</f>
        <v>0</v>
      </c>
      <c r="F2271" s="63">
        <f>'דוח 132'!F2271</f>
        <v>0</v>
      </c>
      <c r="G2271" s="63">
        <f>'דוח 132'!E2271</f>
        <v>0</v>
      </c>
      <c r="H2271" s="63">
        <f>'דוח 132'!D2271</f>
        <v>0</v>
      </c>
      <c r="I2271" s="63">
        <f>'דוח 132'!C2271</f>
        <v>0</v>
      </c>
      <c r="J2271" s="63">
        <f>'דוח 132'!B2271</f>
        <v>0</v>
      </c>
      <c r="K2271" s="63">
        <f>'דוח 132'!A2271</f>
        <v>0</v>
      </c>
    </row>
    <row r="2272" spans="1:11" x14ac:dyDescent="0.2">
      <c r="A2272" s="63">
        <f>'דוח 132'!K2272</f>
        <v>0</v>
      </c>
      <c r="B2272" s="63">
        <f>'דוח 132'!J2272</f>
        <v>0</v>
      </c>
      <c r="C2272" s="63">
        <f>'דוח 132'!I2272</f>
        <v>0</v>
      </c>
      <c r="D2272" s="63">
        <f>'דוח 132'!H2272</f>
        <v>0</v>
      </c>
      <c r="E2272" s="63">
        <f>'דוח 132'!G2272</f>
        <v>0</v>
      </c>
      <c r="F2272" s="63" t="str">
        <f>'דוח 132'!F2272</f>
        <v xml:space="preserve">שווי קופה באשח  </v>
      </c>
      <c r="G2272" s="63">
        <f>'דוח 132'!E2272</f>
        <v>0</v>
      </c>
      <c r="H2272" s="63">
        <f>'דוח 132'!D2272</f>
        <v>0</v>
      </c>
      <c r="I2272" s="63">
        <f>'דוח 132'!C2272</f>
        <v>0</v>
      </c>
      <c r="J2272" s="63">
        <f>'דוח 132'!B2272</f>
        <v>0</v>
      </c>
      <c r="K2272" s="63">
        <f>'דוח 132'!A2272</f>
        <v>0</v>
      </c>
    </row>
    <row r="2273" spans="1:11" x14ac:dyDescent="0.2">
      <c r="A2273" s="63">
        <f>'דוח 132'!K2273</f>
        <v>0</v>
      </c>
      <c r="B2273" s="63">
        <f>'דוח 132'!J2273</f>
        <v>0</v>
      </c>
      <c r="C2273" s="63" t="str">
        <f>'דוח 132'!I2273</f>
        <v>תאור קבוצה</v>
      </c>
      <c r="D2273" s="63" t="str">
        <f>'דוח 132'!H2273</f>
        <v>מח"מ</v>
      </c>
      <c r="E2273" s="63" t="str">
        <f>'דוח 132'!G2273</f>
        <v>חשיפה</v>
      </c>
      <c r="F2273" s="63" t="str">
        <f>'דוח 132'!F2273</f>
        <v>חשיפה</v>
      </c>
      <c r="G2273" s="63">
        <f>'דוח 132'!E2273</f>
        <v>0</v>
      </c>
      <c r="H2273" s="63" t="str">
        <f>'דוח 132'!D2273</f>
        <v>חשיפה</v>
      </c>
      <c r="I2273" s="63">
        <f>'דוח 132'!C2273</f>
        <v>0</v>
      </c>
      <c r="J2273" s="63" t="str">
        <f>'דוח 132'!B2273</f>
        <v>מח"מ</v>
      </c>
      <c r="K2273" s="63">
        <f>'דוח 132'!A2273</f>
        <v>0</v>
      </c>
    </row>
    <row r="2274" spans="1:11" x14ac:dyDescent="0.2">
      <c r="A2274" s="63">
        <f>'דוח 132'!K2274</f>
        <v>0</v>
      </c>
      <c r="B2274" s="63">
        <f>'דוח 132'!J2274</f>
        <v>0</v>
      </c>
      <c r="C2274" s="63">
        <f>'דוח 132'!I2274</f>
        <v>0</v>
      </c>
      <c r="D2274" s="63">
        <f>'דוח 132'!H2274</f>
        <v>0</v>
      </c>
      <c r="E2274" s="63" t="str">
        <f>'דוח 132'!G2274</f>
        <v>31/12/18</v>
      </c>
      <c r="F2274" s="63" t="str">
        <f>'דוח 132'!F2274</f>
        <v>31/12/18</v>
      </c>
      <c r="G2274" s="63" t="str">
        <f>'דוח 132'!E2274</f>
        <v>מינ'</v>
      </c>
      <c r="H2274" s="63" t="str">
        <f>'דוח 132'!D2274</f>
        <v>מקס'</v>
      </c>
      <c r="I2274" s="63" t="str">
        <f>'דוח 132'!C2274</f>
        <v>מינ'</v>
      </c>
      <c r="J2274" s="63" t="str">
        <f>'דוח 132'!B2274</f>
        <v>מקס'</v>
      </c>
      <c r="K2274" s="63">
        <f>'דוח 132'!A2274</f>
        <v>0</v>
      </c>
    </row>
    <row r="2275" spans="1:11" x14ac:dyDescent="0.2">
      <c r="A2275" s="63">
        <f>'דוח 132'!K2275</f>
        <v>13591</v>
      </c>
      <c r="B2275" s="63">
        <f>'דוח 132'!J2275</f>
        <v>335374</v>
      </c>
      <c r="C2275" s="63" t="str">
        <f>'דוח 132'!I2275</f>
        <v xml:space="preserve">צמוד מדד (כולל מיועדות) </v>
      </c>
      <c r="D2275" s="63">
        <f>'דוח 132'!H2275</f>
        <v>0</v>
      </c>
      <c r="E2275" s="63">
        <f>'דוח 132'!G2275</f>
        <v>0</v>
      </c>
      <c r="F2275" s="63">
        <f>'דוח 132'!F2275</f>
        <v>0</v>
      </c>
      <c r="G2275" s="63">
        <f>'דוח 132'!E2275</f>
        <v>36</v>
      </c>
      <c r="H2275" s="63">
        <f>'דוח 132'!D2275</f>
        <v>54</v>
      </c>
      <c r="I2275" s="63">
        <f>'דוח 132'!C2275</f>
        <v>3.5</v>
      </c>
      <c r="J2275" s="63">
        <f>'דוח 132'!B2275</f>
        <v>5.5</v>
      </c>
      <c r="K2275" s="63">
        <f>'דוח 132'!A2275</f>
        <v>0</v>
      </c>
    </row>
    <row r="2276" spans="1:11" x14ac:dyDescent="0.2">
      <c r="A2276" s="63">
        <f>'דוח 132'!K2276</f>
        <v>17726</v>
      </c>
      <c r="B2276" s="63">
        <f>'דוח 132'!J2276</f>
        <v>335374</v>
      </c>
      <c r="C2276" s="63" t="str">
        <f>'דוח 132'!I2276</f>
        <v>לא צמוד כולל נזילות</v>
      </c>
      <c r="D2276" s="63">
        <f>'דוח 132'!H2276</f>
        <v>0</v>
      </c>
      <c r="E2276" s="63">
        <f>'דוח 132'!G2276</f>
        <v>0</v>
      </c>
      <c r="F2276" s="63">
        <f>'דוח 132'!F2276</f>
        <v>0</v>
      </c>
      <c r="G2276" s="63">
        <f>'דוח 132'!E2276</f>
        <v>36</v>
      </c>
      <c r="H2276" s="63">
        <f>'דוח 132'!D2276</f>
        <v>54</v>
      </c>
      <c r="I2276" s="63">
        <f>'דוח 132'!C2276</f>
        <v>1.5</v>
      </c>
      <c r="J2276" s="63">
        <f>'דוח 132'!B2276</f>
        <v>3.5</v>
      </c>
      <c r="K2276" s="63">
        <f>'דוח 132'!A2276</f>
        <v>0</v>
      </c>
    </row>
    <row r="2277" spans="1:11" x14ac:dyDescent="0.2">
      <c r="A2277" s="63">
        <f>'דוח 132'!K2277</f>
        <v>13595</v>
      </c>
      <c r="B2277" s="63">
        <f>'דוח 132'!J2277</f>
        <v>335374</v>
      </c>
      <c r="C2277" s="63" t="str">
        <f>'דוח 132'!I2277</f>
        <v>סה"כ מניות והמירים</v>
      </c>
      <c r="D2277" s="63">
        <f>'דוח 132'!H2277</f>
        <v>0</v>
      </c>
      <c r="E2277" s="63">
        <f>'דוח 132'!G2277</f>
        <v>0</v>
      </c>
      <c r="F2277" s="63">
        <f>'דוח 132'!F2277</f>
        <v>0</v>
      </c>
      <c r="G2277" s="63">
        <f>'דוח 132'!E2277</f>
        <v>0</v>
      </c>
      <c r="H2277" s="63">
        <f>'דוח 132'!D2277</f>
        <v>0</v>
      </c>
      <c r="I2277" s="63">
        <f>'דוח 132'!C2277</f>
        <v>0</v>
      </c>
      <c r="J2277" s="63">
        <f>'דוח 132'!B2277</f>
        <v>0</v>
      </c>
      <c r="K2277" s="63">
        <f>'דוח 132'!A2277</f>
        <v>0</v>
      </c>
    </row>
    <row r="2278" spans="1:11" x14ac:dyDescent="0.2">
      <c r="A2278" s="63">
        <f>'דוח 132'!K2278</f>
        <v>15704</v>
      </c>
      <c r="B2278" s="63">
        <f>'דוח 132'!J2278</f>
        <v>335374</v>
      </c>
      <c r="C2278" s="63" t="str">
        <f>'דוח 132'!I2278</f>
        <v xml:space="preserve">סה"כ קונצרני והלוואות </v>
      </c>
      <c r="D2278" s="63">
        <f>'דוח 132'!H2278</f>
        <v>0</v>
      </c>
      <c r="E2278" s="63">
        <f>'דוח 132'!G2278</f>
        <v>0</v>
      </c>
      <c r="F2278" s="63">
        <f>'דוח 132'!F2278</f>
        <v>0</v>
      </c>
      <c r="G2278" s="63">
        <f>'דוח 132'!E2278</f>
        <v>0</v>
      </c>
      <c r="H2278" s="63">
        <f>'דוח 132'!D2278</f>
        <v>20</v>
      </c>
      <c r="I2278" s="63">
        <f>'דוח 132'!C2278</f>
        <v>0</v>
      </c>
      <c r="J2278" s="63">
        <f>'דוח 132'!B2278</f>
        <v>0</v>
      </c>
      <c r="K2278" s="63">
        <f>'דוח 132'!A2278</f>
        <v>0</v>
      </c>
    </row>
    <row r="2279" spans="1:11" x14ac:dyDescent="0.2">
      <c r="A2279" s="63">
        <f>'דוח 132'!K2279</f>
        <v>15705</v>
      </c>
      <c r="B2279" s="63">
        <f>'דוח 132'!J2279</f>
        <v>335374</v>
      </c>
      <c r="C2279" s="63" t="str">
        <f>'דוח 132'!I2279</f>
        <v>סה"כ ממשלתי</v>
      </c>
      <c r="D2279" s="63">
        <f>'דוח 132'!H2279</f>
        <v>0</v>
      </c>
      <c r="E2279" s="63">
        <f>'דוח 132'!G2279</f>
        <v>0</v>
      </c>
      <c r="F2279" s="63">
        <f>'דוח 132'!F2279</f>
        <v>0</v>
      </c>
      <c r="G2279" s="63">
        <f>'דוח 132'!E2279</f>
        <v>0</v>
      </c>
      <c r="H2279" s="63">
        <f>'דוח 132'!D2279</f>
        <v>70</v>
      </c>
      <c r="I2279" s="63">
        <f>'דוח 132'!C2279</f>
        <v>0</v>
      </c>
      <c r="J2279" s="63">
        <f>'דוח 132'!B2279</f>
        <v>0</v>
      </c>
      <c r="K2279" s="63">
        <f>'דוח 132'!A2279</f>
        <v>0</v>
      </c>
    </row>
    <row r="2280" spans="1:11" x14ac:dyDescent="0.2">
      <c r="A2280" s="63">
        <f>'דוח 132'!K2280</f>
        <v>0</v>
      </c>
      <c r="B2280" s="63">
        <f>'דוח 132'!J2280</f>
        <v>0</v>
      </c>
      <c r="C2280" s="63">
        <f>'דוח 132'!I2280</f>
        <v>0</v>
      </c>
      <c r="D2280" s="63">
        <f>'דוח 132'!H2280</f>
        <v>0</v>
      </c>
      <c r="E2280" s="63">
        <f>'דוח 132'!G2280</f>
        <v>0</v>
      </c>
      <c r="F2280" s="63">
        <f>'דוח 132'!F2280</f>
        <v>0</v>
      </c>
      <c r="G2280" s="63">
        <f>'דוח 132'!E2280</f>
        <v>0</v>
      </c>
      <c r="H2280" s="63">
        <f>'דוח 132'!D2280</f>
        <v>0</v>
      </c>
      <c r="I2280" s="63">
        <f>'דוח 132'!C2280</f>
        <v>0</v>
      </c>
      <c r="J2280" s="63">
        <f>'דוח 132'!B2280</f>
        <v>0</v>
      </c>
      <c r="K2280" s="63">
        <f>'דוח 132'!A2280</f>
        <v>0</v>
      </c>
    </row>
    <row r="2281" spans="1:11" x14ac:dyDescent="0.2">
      <c r="A2281" s="63" t="str">
        <f>'דוח 132'!K2281</f>
        <v>קוד קבוצה</v>
      </c>
      <c r="B2281" s="63" t="str">
        <f>'דוח 132'!J2281</f>
        <v>קוד קופה</v>
      </c>
      <c r="C2281" s="63">
        <f>'דוח 132'!I2281</f>
        <v>0</v>
      </c>
      <c r="D2281" s="63" t="str">
        <f>'דוח 132'!H2281</f>
        <v>335382  שערי משפט</v>
      </c>
      <c r="E2281" s="63">
        <f>'דוח 132'!G2281</f>
        <v>0</v>
      </c>
      <c r="F2281" s="63">
        <f>'דוח 132'!F2281</f>
        <v>0</v>
      </c>
      <c r="G2281" s="63">
        <f>'דוח 132'!E2281</f>
        <v>0</v>
      </c>
      <c r="H2281" s="63">
        <f>'דוח 132'!D2281</f>
        <v>0</v>
      </c>
      <c r="I2281" s="63">
        <f>'דוח 132'!C2281</f>
        <v>0</v>
      </c>
      <c r="J2281" s="63">
        <f>'דוח 132'!B2281</f>
        <v>0</v>
      </c>
      <c r="K2281" s="63">
        <f>'דוח 132'!A2281</f>
        <v>0</v>
      </c>
    </row>
    <row r="2282" spans="1:11" x14ac:dyDescent="0.2">
      <c r="A2282" s="63">
        <f>'דוח 132'!K2282</f>
        <v>0</v>
      </c>
      <c r="B2282" s="63">
        <f>'דוח 132'!J2282</f>
        <v>0</v>
      </c>
      <c r="C2282" s="63">
        <f>'דוח 132'!I2282</f>
        <v>0</v>
      </c>
      <c r="D2282" s="63">
        <f>'דוח 132'!H2282</f>
        <v>0</v>
      </c>
      <c r="E2282" s="63">
        <f>'דוח 132'!G2282</f>
        <v>0</v>
      </c>
      <c r="F2282" s="63" t="str">
        <f>'דוח 132'!F2282</f>
        <v xml:space="preserve">שווי קופה באשח  </v>
      </c>
      <c r="G2282" s="63">
        <f>'דוח 132'!E2282</f>
        <v>0</v>
      </c>
      <c r="H2282" s="63">
        <f>'דוח 132'!D2282</f>
        <v>0</v>
      </c>
      <c r="I2282" s="63">
        <f>'דוח 132'!C2282</f>
        <v>0</v>
      </c>
      <c r="J2282" s="63">
        <f>'דוח 132'!B2282</f>
        <v>0</v>
      </c>
      <c r="K2282" s="63">
        <f>'דוח 132'!A2282</f>
        <v>0</v>
      </c>
    </row>
    <row r="2283" spans="1:11" x14ac:dyDescent="0.2">
      <c r="A2283" s="63">
        <f>'דוח 132'!K2283</f>
        <v>0</v>
      </c>
      <c r="B2283" s="63">
        <f>'דוח 132'!J2283</f>
        <v>0</v>
      </c>
      <c r="C2283" s="63" t="str">
        <f>'דוח 132'!I2283</f>
        <v>תאור קבוצה</v>
      </c>
      <c r="D2283" s="63" t="str">
        <f>'דוח 132'!H2283</f>
        <v>מח"מ</v>
      </c>
      <c r="E2283" s="63" t="str">
        <f>'דוח 132'!G2283</f>
        <v>חשיפה</v>
      </c>
      <c r="F2283" s="63" t="str">
        <f>'דוח 132'!F2283</f>
        <v>חשיפה</v>
      </c>
      <c r="G2283" s="63">
        <f>'דוח 132'!E2283</f>
        <v>0</v>
      </c>
      <c r="H2283" s="63" t="str">
        <f>'דוח 132'!D2283</f>
        <v>חשיפה</v>
      </c>
      <c r="I2283" s="63">
        <f>'דוח 132'!C2283</f>
        <v>0</v>
      </c>
      <c r="J2283" s="63" t="str">
        <f>'דוח 132'!B2283</f>
        <v>מח"מ</v>
      </c>
      <c r="K2283" s="63">
        <f>'דוח 132'!A2283</f>
        <v>0</v>
      </c>
    </row>
    <row r="2284" spans="1:11" x14ac:dyDescent="0.2">
      <c r="A2284" s="63">
        <f>'דוח 132'!K2284</f>
        <v>0</v>
      </c>
      <c r="B2284" s="63">
        <f>'דוח 132'!J2284</f>
        <v>0</v>
      </c>
      <c r="C2284" s="63">
        <f>'דוח 132'!I2284</f>
        <v>0</v>
      </c>
      <c r="D2284" s="63">
        <f>'דוח 132'!H2284</f>
        <v>0</v>
      </c>
      <c r="E2284" s="63" t="str">
        <f>'דוח 132'!G2284</f>
        <v>31/12/18</v>
      </c>
      <c r="F2284" s="63" t="str">
        <f>'דוח 132'!F2284</f>
        <v>31/12/18</v>
      </c>
      <c r="G2284" s="63" t="str">
        <f>'דוח 132'!E2284</f>
        <v>מינ'</v>
      </c>
      <c r="H2284" s="63" t="str">
        <f>'דוח 132'!D2284</f>
        <v>מקס'</v>
      </c>
      <c r="I2284" s="63" t="str">
        <f>'דוח 132'!C2284</f>
        <v>מינ'</v>
      </c>
      <c r="J2284" s="63" t="str">
        <f>'דוח 132'!B2284</f>
        <v>מקס'</v>
      </c>
      <c r="K2284" s="63">
        <f>'דוח 132'!A2284</f>
        <v>0</v>
      </c>
    </row>
    <row r="2285" spans="1:11" x14ac:dyDescent="0.2">
      <c r="A2285" s="63">
        <f>'דוח 132'!K2285</f>
        <v>13595</v>
      </c>
      <c r="B2285" s="63">
        <f>'דוח 132'!J2285</f>
        <v>335382</v>
      </c>
      <c r="C2285" s="63" t="str">
        <f>'דוח 132'!I2285</f>
        <v>סה"כ מניות והמירים</v>
      </c>
      <c r="D2285" s="63">
        <f>'דוח 132'!H2285</f>
        <v>0</v>
      </c>
      <c r="E2285" s="63">
        <f>'דוח 132'!G2285</f>
        <v>0</v>
      </c>
      <c r="F2285" s="63">
        <f>'דוח 132'!F2285</f>
        <v>0</v>
      </c>
      <c r="G2285" s="63">
        <f>'דוח 132'!E2285</f>
        <v>0</v>
      </c>
      <c r="H2285" s="63">
        <f>'דוח 132'!D2285</f>
        <v>0</v>
      </c>
      <c r="I2285" s="63">
        <f>'דוח 132'!C2285</f>
        <v>0</v>
      </c>
      <c r="J2285" s="63">
        <f>'דוח 132'!B2285</f>
        <v>0</v>
      </c>
      <c r="K2285" s="63">
        <f>'דוח 132'!A2285</f>
        <v>0</v>
      </c>
    </row>
    <row r="2286" spans="1:11" x14ac:dyDescent="0.2">
      <c r="A2286" s="63">
        <f>'דוח 132'!K2286</f>
        <v>15704</v>
      </c>
      <c r="B2286" s="63">
        <f>'דוח 132'!J2286</f>
        <v>335382</v>
      </c>
      <c r="C2286" s="63" t="str">
        <f>'דוח 132'!I2286</f>
        <v xml:space="preserve">סה"כ קונצרני והלוואות </v>
      </c>
      <c r="D2286" s="63">
        <f>'דוח 132'!H2286</f>
        <v>0</v>
      </c>
      <c r="E2286" s="63">
        <f>'דוח 132'!G2286</f>
        <v>0</v>
      </c>
      <c r="F2286" s="63">
        <f>'דוח 132'!F2286</f>
        <v>0</v>
      </c>
      <c r="G2286" s="63">
        <f>'דוח 132'!E2286</f>
        <v>28</v>
      </c>
      <c r="H2286" s="63">
        <f>'דוח 132'!D2286</f>
        <v>34</v>
      </c>
      <c r="I2286" s="63">
        <f>'דוח 132'!C2286</f>
        <v>0</v>
      </c>
      <c r="J2286" s="63">
        <f>'דוח 132'!B2286</f>
        <v>0</v>
      </c>
      <c r="K2286" s="63">
        <f>'דוח 132'!A2286</f>
        <v>0</v>
      </c>
    </row>
    <row r="2287" spans="1:11" x14ac:dyDescent="0.2">
      <c r="A2287" s="63">
        <f>'דוח 132'!K2287</f>
        <v>15705</v>
      </c>
      <c r="B2287" s="63">
        <f>'דוח 132'!J2287</f>
        <v>335382</v>
      </c>
      <c r="C2287" s="63" t="str">
        <f>'דוח 132'!I2287</f>
        <v>סה"כ ממשלתי</v>
      </c>
      <c r="D2287" s="63">
        <f>'דוח 132'!H2287</f>
        <v>0</v>
      </c>
      <c r="E2287" s="63">
        <f>'דוח 132'!G2287</f>
        <v>0</v>
      </c>
      <c r="F2287" s="63">
        <f>'דוח 132'!F2287</f>
        <v>0</v>
      </c>
      <c r="G2287" s="63">
        <f>'דוח 132'!E2287</f>
        <v>50</v>
      </c>
      <c r="H2287" s="63">
        <f>'דוח 132'!D2287</f>
        <v>56</v>
      </c>
      <c r="I2287" s="63">
        <f>'דוח 132'!C2287</f>
        <v>0</v>
      </c>
      <c r="J2287" s="63">
        <f>'דוח 132'!B2287</f>
        <v>0</v>
      </c>
      <c r="K2287" s="63">
        <f>'דוח 132'!A2287</f>
        <v>0</v>
      </c>
    </row>
    <row r="2288" spans="1:11" x14ac:dyDescent="0.2">
      <c r="A2288" s="63">
        <f>'דוח 132'!K2288</f>
        <v>0</v>
      </c>
      <c r="B2288" s="63">
        <f>'דוח 132'!J2288</f>
        <v>0</v>
      </c>
      <c r="C2288" s="63">
        <f>'דוח 132'!I2288</f>
        <v>0</v>
      </c>
      <c r="D2288" s="63">
        <f>'דוח 132'!H2288</f>
        <v>0</v>
      </c>
      <c r="E2288" s="63">
        <f>'דוח 132'!G2288</f>
        <v>0</v>
      </c>
      <c r="F2288" s="63">
        <f>'דוח 132'!F2288</f>
        <v>0</v>
      </c>
      <c r="G2288" s="63">
        <f>'דוח 132'!E2288</f>
        <v>0</v>
      </c>
      <c r="H2288" s="63">
        <f>'דוח 132'!D2288</f>
        <v>0</v>
      </c>
      <c r="I2288" s="63">
        <f>'דוח 132'!C2288</f>
        <v>0</v>
      </c>
      <c r="J2288" s="63">
        <f>'דוח 132'!B2288</f>
        <v>0</v>
      </c>
      <c r="K2288" s="63">
        <f>'דוח 132'!A2288</f>
        <v>0</v>
      </c>
    </row>
    <row r="2289" spans="1:11" x14ac:dyDescent="0.2">
      <c r="A2289" s="63" t="str">
        <f>'דוח 132'!K2289</f>
        <v>קוד קבוצה</v>
      </c>
      <c r="B2289" s="63" t="str">
        <f>'דוח 132'!J2289</f>
        <v>קוד קופה</v>
      </c>
      <c r="C2289" s="63">
        <f>'דוח 132'!I2289</f>
        <v>0</v>
      </c>
      <c r="D2289" s="63" t="str">
        <f>'דוח 132'!H2289</f>
        <v>335390  מנורה איזו</v>
      </c>
      <c r="E2289" s="63">
        <f>'דוח 132'!G2289</f>
        <v>0</v>
      </c>
      <c r="F2289" s="63">
        <f>'דוח 132'!F2289</f>
        <v>0</v>
      </c>
      <c r="G2289" s="63">
        <f>'דוח 132'!E2289</f>
        <v>0</v>
      </c>
      <c r="H2289" s="63">
        <f>'דוח 132'!D2289</f>
        <v>0</v>
      </c>
      <c r="I2289" s="63">
        <f>'דוח 132'!C2289</f>
        <v>0</v>
      </c>
      <c r="J2289" s="63">
        <f>'דוח 132'!B2289</f>
        <v>0</v>
      </c>
      <c r="K2289" s="63">
        <f>'דוח 132'!A2289</f>
        <v>0</v>
      </c>
    </row>
    <row r="2290" spans="1:11" x14ac:dyDescent="0.2">
      <c r="A2290" s="63">
        <f>'דוח 132'!K2290</f>
        <v>0</v>
      </c>
      <c r="B2290" s="63">
        <f>'דוח 132'!J2290</f>
        <v>0</v>
      </c>
      <c r="C2290" s="63">
        <f>'דוח 132'!I2290</f>
        <v>0</v>
      </c>
      <c r="D2290" s="63">
        <f>'דוח 132'!H2290</f>
        <v>0</v>
      </c>
      <c r="E2290" s="63">
        <f>'דוח 132'!G2290</f>
        <v>0</v>
      </c>
      <c r="F2290" s="63" t="str">
        <f>'דוח 132'!F2290</f>
        <v xml:space="preserve">שווי קופה באשח  </v>
      </c>
      <c r="G2290" s="63">
        <f>'דוח 132'!E2290</f>
        <v>0</v>
      </c>
      <c r="H2290" s="63">
        <f>'דוח 132'!D2290</f>
        <v>0</v>
      </c>
      <c r="I2290" s="63">
        <f>'דוח 132'!C2290</f>
        <v>0</v>
      </c>
      <c r="J2290" s="63">
        <f>'דוח 132'!B2290</f>
        <v>0</v>
      </c>
      <c r="K2290" s="63">
        <f>'דוח 132'!A2290</f>
        <v>0</v>
      </c>
    </row>
    <row r="2291" spans="1:11" x14ac:dyDescent="0.2">
      <c r="A2291" s="63">
        <f>'דוח 132'!K2291</f>
        <v>0</v>
      </c>
      <c r="B2291" s="63">
        <f>'דוח 132'!J2291</f>
        <v>0</v>
      </c>
      <c r="C2291" s="63" t="str">
        <f>'דוח 132'!I2291</f>
        <v>תאור קבוצה</v>
      </c>
      <c r="D2291" s="63" t="str">
        <f>'דוח 132'!H2291</f>
        <v>מח"מ</v>
      </c>
      <c r="E2291" s="63" t="str">
        <f>'דוח 132'!G2291</f>
        <v>חשיפה</v>
      </c>
      <c r="F2291" s="63" t="str">
        <f>'דוח 132'!F2291</f>
        <v>חשיפה</v>
      </c>
      <c r="G2291" s="63">
        <f>'דוח 132'!E2291</f>
        <v>0</v>
      </c>
      <c r="H2291" s="63" t="str">
        <f>'דוח 132'!D2291</f>
        <v>חשיפה</v>
      </c>
      <c r="I2291" s="63">
        <f>'דוח 132'!C2291</f>
        <v>0</v>
      </c>
      <c r="J2291" s="63" t="str">
        <f>'דוח 132'!B2291</f>
        <v>מח"מ</v>
      </c>
      <c r="K2291" s="63">
        <f>'דוח 132'!A2291</f>
        <v>0</v>
      </c>
    </row>
    <row r="2292" spans="1:11" x14ac:dyDescent="0.2">
      <c r="A2292" s="63">
        <f>'דוח 132'!K2292</f>
        <v>0</v>
      </c>
      <c r="B2292" s="63">
        <f>'דוח 132'!J2292</f>
        <v>0</v>
      </c>
      <c r="C2292" s="63">
        <f>'דוח 132'!I2292</f>
        <v>0</v>
      </c>
      <c r="D2292" s="63">
        <f>'דוח 132'!H2292</f>
        <v>0</v>
      </c>
      <c r="E2292" s="63" t="str">
        <f>'דוח 132'!G2292</f>
        <v>31/12/18</v>
      </c>
      <c r="F2292" s="63" t="str">
        <f>'דוח 132'!F2292</f>
        <v>31/12/18</v>
      </c>
      <c r="G2292" s="63" t="str">
        <f>'דוח 132'!E2292</f>
        <v>מינ'</v>
      </c>
      <c r="H2292" s="63" t="str">
        <f>'דוח 132'!D2292</f>
        <v>מקס'</v>
      </c>
      <c r="I2292" s="63" t="str">
        <f>'דוח 132'!C2292</f>
        <v>מינ'</v>
      </c>
      <c r="J2292" s="63" t="str">
        <f>'דוח 132'!B2292</f>
        <v>מקס'</v>
      </c>
      <c r="K2292" s="63">
        <f>'דוח 132'!A2292</f>
        <v>0</v>
      </c>
    </row>
    <row r="2293" spans="1:11" x14ac:dyDescent="0.2">
      <c r="A2293" s="63">
        <f>'דוח 132'!K2293</f>
        <v>13591</v>
      </c>
      <c r="B2293" s="63">
        <f>'דוח 132'!J2293</f>
        <v>335390</v>
      </c>
      <c r="C2293" s="63" t="str">
        <f>'דוח 132'!I2293</f>
        <v xml:space="preserve">צמוד מדד (כולל מיועדות) </v>
      </c>
      <c r="D2293" s="63">
        <f>'דוח 132'!H2293</f>
        <v>0</v>
      </c>
      <c r="E2293" s="63">
        <f>'דוח 132'!G2293</f>
        <v>0</v>
      </c>
      <c r="F2293" s="63">
        <f>'דוח 132'!F2293</f>
        <v>0</v>
      </c>
      <c r="G2293" s="63">
        <f>'דוח 132'!E2293</f>
        <v>36</v>
      </c>
      <c r="H2293" s="63">
        <f>'דוח 132'!D2293</f>
        <v>54</v>
      </c>
      <c r="I2293" s="63">
        <f>'דוח 132'!C2293</f>
        <v>3.5</v>
      </c>
      <c r="J2293" s="63">
        <f>'דוח 132'!B2293</f>
        <v>5.5</v>
      </c>
      <c r="K2293" s="63">
        <f>'דוח 132'!A2293</f>
        <v>0</v>
      </c>
    </row>
    <row r="2294" spans="1:11" x14ac:dyDescent="0.2">
      <c r="A2294" s="63">
        <f>'דוח 132'!K2294</f>
        <v>17726</v>
      </c>
      <c r="B2294" s="63">
        <f>'דוח 132'!J2294</f>
        <v>335390</v>
      </c>
      <c r="C2294" s="63" t="str">
        <f>'דוח 132'!I2294</f>
        <v>לא צמוד כולל נזילות</v>
      </c>
      <c r="D2294" s="63">
        <f>'דוח 132'!H2294</f>
        <v>0</v>
      </c>
      <c r="E2294" s="63">
        <f>'דוח 132'!G2294</f>
        <v>0</v>
      </c>
      <c r="F2294" s="63">
        <f>'דוח 132'!F2294</f>
        <v>0</v>
      </c>
      <c r="G2294" s="63">
        <f>'דוח 132'!E2294</f>
        <v>36</v>
      </c>
      <c r="H2294" s="63">
        <f>'דוח 132'!D2294</f>
        <v>54</v>
      </c>
      <c r="I2294" s="63">
        <f>'דוח 132'!C2294</f>
        <v>1.5</v>
      </c>
      <c r="J2294" s="63">
        <f>'דוח 132'!B2294</f>
        <v>3.5</v>
      </c>
      <c r="K2294" s="63">
        <f>'דוח 132'!A2294</f>
        <v>0</v>
      </c>
    </row>
    <row r="2295" spans="1:11" x14ac:dyDescent="0.2">
      <c r="A2295" s="63">
        <f>'דוח 132'!K2295</f>
        <v>13595</v>
      </c>
      <c r="B2295" s="63">
        <f>'דוח 132'!J2295</f>
        <v>335390</v>
      </c>
      <c r="C2295" s="63" t="str">
        <f>'דוח 132'!I2295</f>
        <v>סה"כ מניות והמירים</v>
      </c>
      <c r="D2295" s="63">
        <f>'דוח 132'!H2295</f>
        <v>0</v>
      </c>
      <c r="E2295" s="63">
        <f>'דוח 132'!G2295</f>
        <v>0</v>
      </c>
      <c r="F2295" s="63">
        <f>'דוח 132'!F2295</f>
        <v>0</v>
      </c>
      <c r="G2295" s="63">
        <f>'דוח 132'!E2295</f>
        <v>0</v>
      </c>
      <c r="H2295" s="63">
        <f>'דוח 132'!D2295</f>
        <v>0</v>
      </c>
      <c r="I2295" s="63">
        <f>'דוח 132'!C2295</f>
        <v>0</v>
      </c>
      <c r="J2295" s="63">
        <f>'דוח 132'!B2295</f>
        <v>0</v>
      </c>
      <c r="K2295" s="63">
        <f>'דוח 132'!A2295</f>
        <v>0</v>
      </c>
    </row>
    <row r="2296" spans="1:11" x14ac:dyDescent="0.2">
      <c r="A2296" s="63">
        <f>'דוח 132'!K2296</f>
        <v>15704</v>
      </c>
      <c r="B2296" s="63">
        <f>'דוח 132'!J2296</f>
        <v>335390</v>
      </c>
      <c r="C2296" s="63" t="str">
        <f>'דוח 132'!I2296</f>
        <v xml:space="preserve">סה"כ קונצרני והלוואות </v>
      </c>
      <c r="D2296" s="63">
        <f>'דוח 132'!H2296</f>
        <v>0</v>
      </c>
      <c r="E2296" s="63">
        <f>'דוח 132'!G2296</f>
        <v>0</v>
      </c>
      <c r="F2296" s="63">
        <f>'דוח 132'!F2296</f>
        <v>0</v>
      </c>
      <c r="G2296" s="63">
        <f>'דוח 132'!E2296</f>
        <v>0</v>
      </c>
      <c r="H2296" s="63">
        <f>'דוח 132'!D2296</f>
        <v>20</v>
      </c>
      <c r="I2296" s="63">
        <f>'דוח 132'!C2296</f>
        <v>0</v>
      </c>
      <c r="J2296" s="63">
        <f>'דוח 132'!B2296</f>
        <v>0</v>
      </c>
      <c r="K2296" s="63">
        <f>'דוח 132'!A2296</f>
        <v>0</v>
      </c>
    </row>
    <row r="2297" spans="1:11" x14ac:dyDescent="0.2">
      <c r="A2297" s="63">
        <f>'דוח 132'!K2297</f>
        <v>15705</v>
      </c>
      <c r="B2297" s="63">
        <f>'דוח 132'!J2297</f>
        <v>335390</v>
      </c>
      <c r="C2297" s="63" t="str">
        <f>'דוח 132'!I2297</f>
        <v>סה"כ ממשלתי</v>
      </c>
      <c r="D2297" s="63">
        <f>'דוח 132'!H2297</f>
        <v>0</v>
      </c>
      <c r="E2297" s="63">
        <f>'דוח 132'!G2297</f>
        <v>0</v>
      </c>
      <c r="F2297" s="63">
        <f>'דוח 132'!F2297</f>
        <v>0</v>
      </c>
      <c r="G2297" s="63">
        <f>'דוח 132'!E2297</f>
        <v>0</v>
      </c>
      <c r="H2297" s="63">
        <f>'דוח 132'!D2297</f>
        <v>70</v>
      </c>
      <c r="I2297" s="63">
        <f>'דוח 132'!C2297</f>
        <v>0</v>
      </c>
      <c r="J2297" s="63">
        <f>'דוח 132'!B2297</f>
        <v>0</v>
      </c>
      <c r="K2297" s="63">
        <f>'דוח 132'!A2297</f>
        <v>0</v>
      </c>
    </row>
    <row r="2298" spans="1:11" x14ac:dyDescent="0.2">
      <c r="A2298" s="63">
        <f>'דוח 132'!K2298</f>
        <v>0</v>
      </c>
      <c r="B2298" s="63">
        <f>'דוח 132'!J2298</f>
        <v>0</v>
      </c>
      <c r="C2298" s="63">
        <f>'דוח 132'!I2298</f>
        <v>0</v>
      </c>
      <c r="D2298" s="63">
        <f>'דוח 132'!H2298</f>
        <v>0</v>
      </c>
      <c r="E2298" s="63">
        <f>'דוח 132'!G2298</f>
        <v>0</v>
      </c>
      <c r="F2298" s="63">
        <f>'דוח 132'!F2298</f>
        <v>0</v>
      </c>
      <c r="G2298" s="63">
        <f>'דוח 132'!E2298</f>
        <v>0</v>
      </c>
      <c r="H2298" s="63">
        <f>'דוח 132'!D2298</f>
        <v>0</v>
      </c>
      <c r="I2298" s="63">
        <f>'דוח 132'!C2298</f>
        <v>0</v>
      </c>
      <c r="J2298" s="63">
        <f>'דוח 132'!B2298</f>
        <v>0</v>
      </c>
      <c r="K2298" s="63">
        <f>'דוח 132'!A2298</f>
        <v>0</v>
      </c>
    </row>
    <row r="2299" spans="1:11" x14ac:dyDescent="0.2">
      <c r="A2299" s="63" t="str">
        <f>'דוח 132'!K2299</f>
        <v>קוד קבוצה</v>
      </c>
      <c r="B2299" s="63" t="str">
        <f>'דוח 132'!J2299</f>
        <v>קוד קופה</v>
      </c>
      <c r="C2299" s="63">
        <f>'דוח 132'!I2299</f>
        <v>0</v>
      </c>
      <c r="D2299" s="63" t="str">
        <f>'דוח 132'!H2299</f>
        <v>335420  פוליצר</v>
      </c>
      <c r="E2299" s="63">
        <f>'דוח 132'!G2299</f>
        <v>0</v>
      </c>
      <c r="F2299" s="63">
        <f>'דוח 132'!F2299</f>
        <v>0</v>
      </c>
      <c r="G2299" s="63">
        <f>'דוח 132'!E2299</f>
        <v>0</v>
      </c>
      <c r="H2299" s="63">
        <f>'דוח 132'!D2299</f>
        <v>0</v>
      </c>
      <c r="I2299" s="63">
        <f>'דוח 132'!C2299</f>
        <v>0</v>
      </c>
      <c r="J2299" s="63">
        <f>'דוח 132'!B2299</f>
        <v>0</v>
      </c>
      <c r="K2299" s="63">
        <f>'דוח 132'!A2299</f>
        <v>0</v>
      </c>
    </row>
    <row r="2300" spans="1:11" x14ac:dyDescent="0.2">
      <c r="A2300" s="63">
        <f>'דוח 132'!K2300</f>
        <v>0</v>
      </c>
      <c r="B2300" s="63">
        <f>'דוח 132'!J2300</f>
        <v>0</v>
      </c>
      <c r="C2300" s="63">
        <f>'דוח 132'!I2300</f>
        <v>0</v>
      </c>
      <c r="D2300" s="63">
        <f>'דוח 132'!H2300</f>
        <v>0</v>
      </c>
      <c r="E2300" s="63">
        <f>'דוח 132'!G2300</f>
        <v>0</v>
      </c>
      <c r="F2300" s="63" t="str">
        <f>'דוח 132'!F2300</f>
        <v xml:space="preserve">שווי קופה באשח  </v>
      </c>
      <c r="G2300" s="63">
        <f>'דוח 132'!E2300</f>
        <v>0</v>
      </c>
      <c r="H2300" s="63">
        <f>'דוח 132'!D2300</f>
        <v>0</v>
      </c>
      <c r="I2300" s="63">
        <f>'דוח 132'!C2300</f>
        <v>0</v>
      </c>
      <c r="J2300" s="63">
        <f>'דוח 132'!B2300</f>
        <v>0</v>
      </c>
      <c r="K2300" s="63">
        <f>'דוח 132'!A2300</f>
        <v>0</v>
      </c>
    </row>
    <row r="2301" spans="1:11" x14ac:dyDescent="0.2">
      <c r="A2301" s="63">
        <f>'דוח 132'!K2301</f>
        <v>0</v>
      </c>
      <c r="B2301" s="63">
        <f>'דוח 132'!J2301</f>
        <v>0</v>
      </c>
      <c r="C2301" s="63" t="str">
        <f>'דוח 132'!I2301</f>
        <v>תאור קבוצה</v>
      </c>
      <c r="D2301" s="63" t="str">
        <f>'דוח 132'!H2301</f>
        <v>מח"מ</v>
      </c>
      <c r="E2301" s="63" t="str">
        <f>'דוח 132'!G2301</f>
        <v>חשיפה</v>
      </c>
      <c r="F2301" s="63" t="str">
        <f>'דוח 132'!F2301</f>
        <v>חשיפה</v>
      </c>
      <c r="G2301" s="63">
        <f>'דוח 132'!E2301</f>
        <v>0</v>
      </c>
      <c r="H2301" s="63" t="str">
        <f>'דוח 132'!D2301</f>
        <v>חשיפה</v>
      </c>
      <c r="I2301" s="63">
        <f>'דוח 132'!C2301</f>
        <v>0</v>
      </c>
      <c r="J2301" s="63" t="str">
        <f>'דוח 132'!B2301</f>
        <v>מח"מ</v>
      </c>
      <c r="K2301" s="63">
        <f>'דוח 132'!A2301</f>
        <v>0</v>
      </c>
    </row>
    <row r="2302" spans="1:11" x14ac:dyDescent="0.2">
      <c r="A2302" s="63">
        <f>'דוח 132'!K2302</f>
        <v>0</v>
      </c>
      <c r="B2302" s="63">
        <f>'דוח 132'!J2302</f>
        <v>0</v>
      </c>
      <c r="C2302" s="63">
        <f>'דוח 132'!I2302</f>
        <v>0</v>
      </c>
      <c r="D2302" s="63">
        <f>'דוח 132'!H2302</f>
        <v>0</v>
      </c>
      <c r="E2302" s="63" t="str">
        <f>'דוח 132'!G2302</f>
        <v>31/12/18</v>
      </c>
      <c r="F2302" s="63" t="str">
        <f>'דוח 132'!F2302</f>
        <v>31/12/18</v>
      </c>
      <c r="G2302" s="63" t="str">
        <f>'דוח 132'!E2302</f>
        <v>מינ'</v>
      </c>
      <c r="H2302" s="63" t="str">
        <f>'דוח 132'!D2302</f>
        <v>מקס'</v>
      </c>
      <c r="I2302" s="63" t="str">
        <f>'דוח 132'!C2302</f>
        <v>מינ'</v>
      </c>
      <c r="J2302" s="63" t="str">
        <f>'דוח 132'!B2302</f>
        <v>מקס'</v>
      </c>
      <c r="K2302" s="63">
        <f>'דוח 132'!A2302</f>
        <v>0</v>
      </c>
    </row>
    <row r="2303" spans="1:11" x14ac:dyDescent="0.2">
      <c r="A2303" s="63">
        <f>'דוח 132'!K2303</f>
        <v>13595</v>
      </c>
      <c r="B2303" s="63">
        <f>'דוח 132'!J2303</f>
        <v>335420</v>
      </c>
      <c r="C2303" s="63" t="str">
        <f>'דוח 132'!I2303</f>
        <v>סה"כ מניות והמירים</v>
      </c>
      <c r="D2303" s="63">
        <f>'דוח 132'!H2303</f>
        <v>0</v>
      </c>
      <c r="E2303" s="63">
        <f>'דוח 132'!G2303</f>
        <v>0</v>
      </c>
      <c r="F2303" s="63">
        <f>'דוח 132'!F2303</f>
        <v>0</v>
      </c>
      <c r="G2303" s="63">
        <f>'דוח 132'!E2303</f>
        <v>0</v>
      </c>
      <c r="H2303" s="63">
        <f>'דוח 132'!D2303</f>
        <v>0</v>
      </c>
      <c r="I2303" s="63">
        <f>'דוח 132'!C2303</f>
        <v>0</v>
      </c>
      <c r="J2303" s="63">
        <f>'דוח 132'!B2303</f>
        <v>0</v>
      </c>
      <c r="K2303" s="63">
        <f>'דוח 132'!A2303</f>
        <v>0</v>
      </c>
    </row>
    <row r="2304" spans="1:11" x14ac:dyDescent="0.2">
      <c r="A2304" s="63">
        <f>'דוח 132'!K2304</f>
        <v>15704</v>
      </c>
      <c r="B2304" s="63">
        <f>'דוח 132'!J2304</f>
        <v>335420</v>
      </c>
      <c r="C2304" s="63" t="str">
        <f>'דוח 132'!I2304</f>
        <v xml:space="preserve">סה"כ קונצרני והלוואות </v>
      </c>
      <c r="D2304" s="63">
        <f>'דוח 132'!H2304</f>
        <v>0</v>
      </c>
      <c r="E2304" s="63">
        <f>'דוח 132'!G2304</f>
        <v>0</v>
      </c>
      <c r="F2304" s="63">
        <f>'דוח 132'!F2304</f>
        <v>0</v>
      </c>
      <c r="G2304" s="63">
        <f>'דוח 132'!E2304</f>
        <v>27</v>
      </c>
      <c r="H2304" s="63">
        <f>'דוח 132'!D2304</f>
        <v>33</v>
      </c>
      <c r="I2304" s="63">
        <f>'דוח 132'!C2304</f>
        <v>0</v>
      </c>
      <c r="J2304" s="63">
        <f>'דוח 132'!B2304</f>
        <v>0</v>
      </c>
      <c r="K2304" s="63">
        <f>'דוח 132'!A2304</f>
        <v>0</v>
      </c>
    </row>
    <row r="2305" spans="1:11" x14ac:dyDescent="0.2">
      <c r="A2305" s="63">
        <f>'דוח 132'!K2305</f>
        <v>15705</v>
      </c>
      <c r="B2305" s="63">
        <f>'דוח 132'!J2305</f>
        <v>335420</v>
      </c>
      <c r="C2305" s="63" t="str">
        <f>'דוח 132'!I2305</f>
        <v>סה"כ ממשלתי</v>
      </c>
      <c r="D2305" s="63">
        <f>'דוח 132'!H2305</f>
        <v>0</v>
      </c>
      <c r="E2305" s="63">
        <f>'דוח 132'!G2305</f>
        <v>0</v>
      </c>
      <c r="F2305" s="63">
        <f>'דוח 132'!F2305</f>
        <v>0</v>
      </c>
      <c r="G2305" s="63">
        <f>'דוח 132'!E2305</f>
        <v>40</v>
      </c>
      <c r="H2305" s="63">
        <f>'דוח 132'!D2305</f>
        <v>46</v>
      </c>
      <c r="I2305" s="63">
        <f>'דוח 132'!C2305</f>
        <v>0</v>
      </c>
      <c r="J2305" s="63">
        <f>'דוח 132'!B2305</f>
        <v>0</v>
      </c>
      <c r="K2305" s="63">
        <f>'דוח 132'!A2305</f>
        <v>0</v>
      </c>
    </row>
    <row r="2306" spans="1:11" x14ac:dyDescent="0.2">
      <c r="A2306" s="63">
        <f>'דוח 132'!K2306</f>
        <v>0</v>
      </c>
      <c r="B2306" s="63">
        <f>'דוח 132'!J2306</f>
        <v>0</v>
      </c>
      <c r="C2306" s="63">
        <f>'דוח 132'!I2306</f>
        <v>0</v>
      </c>
      <c r="D2306" s="63">
        <f>'דוח 132'!H2306</f>
        <v>0</v>
      </c>
      <c r="E2306" s="63">
        <f>'דוח 132'!G2306</f>
        <v>0</v>
      </c>
      <c r="F2306" s="63">
        <f>'דוח 132'!F2306</f>
        <v>0</v>
      </c>
      <c r="G2306" s="63">
        <f>'דוח 132'!E2306</f>
        <v>0</v>
      </c>
      <c r="H2306" s="63">
        <f>'דוח 132'!D2306</f>
        <v>0</v>
      </c>
      <c r="I2306" s="63">
        <f>'דוח 132'!C2306</f>
        <v>0</v>
      </c>
      <c r="J2306" s="63">
        <f>'דוח 132'!B2306</f>
        <v>0</v>
      </c>
      <c r="K2306" s="63">
        <f>'דוח 132'!A2306</f>
        <v>0</v>
      </c>
    </row>
    <row r="2307" spans="1:11" x14ac:dyDescent="0.2">
      <c r="A2307" s="63" t="str">
        <f>'דוח 132'!K2307</f>
        <v>קוד קבוצה</v>
      </c>
      <c r="B2307" s="63" t="str">
        <f>'דוח 132'!J2307</f>
        <v>קוד קופה</v>
      </c>
      <c r="C2307" s="63">
        <f>'דוח 132'!I2307</f>
        <v>0</v>
      </c>
      <c r="D2307" s="63" t="str">
        <f>'דוח 132'!H2307</f>
        <v>335447  רונן מודל</v>
      </c>
      <c r="E2307" s="63">
        <f>'דוח 132'!G2307</f>
        <v>0</v>
      </c>
      <c r="F2307" s="63">
        <f>'דוח 132'!F2307</f>
        <v>0</v>
      </c>
      <c r="G2307" s="63">
        <f>'דוח 132'!E2307</f>
        <v>0</v>
      </c>
      <c r="H2307" s="63">
        <f>'דוח 132'!D2307</f>
        <v>0</v>
      </c>
      <c r="I2307" s="63">
        <f>'דוח 132'!C2307</f>
        <v>0</v>
      </c>
      <c r="J2307" s="63">
        <f>'דוח 132'!B2307</f>
        <v>0</v>
      </c>
      <c r="K2307" s="63">
        <f>'דוח 132'!A2307</f>
        <v>0</v>
      </c>
    </row>
    <row r="2308" spans="1:11" x14ac:dyDescent="0.2">
      <c r="A2308" s="63">
        <f>'דוח 132'!K2308</f>
        <v>0</v>
      </c>
      <c r="B2308" s="63">
        <f>'דוח 132'!J2308</f>
        <v>0</v>
      </c>
      <c r="C2308" s="63">
        <f>'דוח 132'!I2308</f>
        <v>0</v>
      </c>
      <c r="D2308" s="63">
        <f>'דוח 132'!H2308</f>
        <v>0</v>
      </c>
      <c r="E2308" s="63">
        <f>'דוח 132'!G2308</f>
        <v>0</v>
      </c>
      <c r="F2308" s="63" t="str">
        <f>'דוח 132'!F2308</f>
        <v xml:space="preserve">שווי קופה באשח  </v>
      </c>
      <c r="G2308" s="63">
        <f>'דוח 132'!E2308</f>
        <v>0</v>
      </c>
      <c r="H2308" s="63">
        <f>'דוח 132'!D2308</f>
        <v>0</v>
      </c>
      <c r="I2308" s="63">
        <f>'דוח 132'!C2308</f>
        <v>0</v>
      </c>
      <c r="J2308" s="63">
        <f>'דוח 132'!B2308</f>
        <v>0</v>
      </c>
      <c r="K2308" s="63">
        <f>'דוח 132'!A2308</f>
        <v>0</v>
      </c>
    </row>
    <row r="2309" spans="1:11" x14ac:dyDescent="0.2">
      <c r="A2309" s="63">
        <f>'דוח 132'!K2309</f>
        <v>0</v>
      </c>
      <c r="B2309" s="63">
        <f>'דוח 132'!J2309</f>
        <v>0</v>
      </c>
      <c r="C2309" s="63" t="str">
        <f>'דוח 132'!I2309</f>
        <v>תאור קבוצה</v>
      </c>
      <c r="D2309" s="63" t="str">
        <f>'דוח 132'!H2309</f>
        <v>מח"מ</v>
      </c>
      <c r="E2309" s="63" t="str">
        <f>'דוח 132'!G2309</f>
        <v>חשיפה</v>
      </c>
      <c r="F2309" s="63" t="str">
        <f>'דוח 132'!F2309</f>
        <v>חשיפה</v>
      </c>
      <c r="G2309" s="63">
        <f>'דוח 132'!E2309</f>
        <v>0</v>
      </c>
      <c r="H2309" s="63" t="str">
        <f>'דוח 132'!D2309</f>
        <v>חשיפה</v>
      </c>
      <c r="I2309" s="63">
        <f>'דוח 132'!C2309</f>
        <v>0</v>
      </c>
      <c r="J2309" s="63" t="str">
        <f>'דוח 132'!B2309</f>
        <v>מח"מ</v>
      </c>
      <c r="K2309" s="63">
        <f>'דוח 132'!A2309</f>
        <v>0</v>
      </c>
    </row>
    <row r="2310" spans="1:11" x14ac:dyDescent="0.2">
      <c r="A2310" s="63">
        <f>'דוח 132'!K2310</f>
        <v>0</v>
      </c>
      <c r="B2310" s="63">
        <f>'דוח 132'!J2310</f>
        <v>0</v>
      </c>
      <c r="C2310" s="63">
        <f>'דוח 132'!I2310</f>
        <v>0</v>
      </c>
      <c r="D2310" s="63">
        <f>'דוח 132'!H2310</f>
        <v>0</v>
      </c>
      <c r="E2310" s="63" t="str">
        <f>'דוח 132'!G2310</f>
        <v>31/12/18</v>
      </c>
      <c r="F2310" s="63" t="str">
        <f>'דוח 132'!F2310</f>
        <v>31/12/18</v>
      </c>
      <c r="G2310" s="63" t="str">
        <f>'דוח 132'!E2310</f>
        <v>מינ'</v>
      </c>
      <c r="H2310" s="63" t="str">
        <f>'דוח 132'!D2310</f>
        <v>מקס'</v>
      </c>
      <c r="I2310" s="63" t="str">
        <f>'דוח 132'!C2310</f>
        <v>מינ'</v>
      </c>
      <c r="J2310" s="63" t="str">
        <f>'דוח 132'!B2310</f>
        <v>מקס'</v>
      </c>
      <c r="K2310" s="63">
        <f>'דוח 132'!A2310</f>
        <v>0</v>
      </c>
    </row>
    <row r="2311" spans="1:11" x14ac:dyDescent="0.2">
      <c r="A2311" s="63">
        <f>'דוח 132'!K2311</f>
        <v>13595</v>
      </c>
      <c r="B2311" s="63">
        <f>'דוח 132'!J2311</f>
        <v>335447</v>
      </c>
      <c r="C2311" s="63" t="str">
        <f>'דוח 132'!I2311</f>
        <v>סה"כ מניות והמירים</v>
      </c>
      <c r="D2311" s="63">
        <f>'דוח 132'!H2311</f>
        <v>0</v>
      </c>
      <c r="E2311" s="63">
        <f>'דוח 132'!G2311</f>
        <v>0</v>
      </c>
      <c r="F2311" s="63">
        <f>'דוח 132'!F2311</f>
        <v>0</v>
      </c>
      <c r="G2311" s="63">
        <f>'דוח 132'!E2311</f>
        <v>0</v>
      </c>
      <c r="H2311" s="63">
        <f>'דוח 132'!D2311</f>
        <v>0</v>
      </c>
      <c r="I2311" s="63">
        <f>'דוח 132'!C2311</f>
        <v>0</v>
      </c>
      <c r="J2311" s="63">
        <f>'דוח 132'!B2311</f>
        <v>0</v>
      </c>
      <c r="K2311" s="63">
        <f>'דוח 132'!A2311</f>
        <v>0</v>
      </c>
    </row>
    <row r="2312" spans="1:11" x14ac:dyDescent="0.2">
      <c r="A2312" s="63">
        <f>'דוח 132'!K2312</f>
        <v>15704</v>
      </c>
      <c r="B2312" s="63">
        <f>'דוח 132'!J2312</f>
        <v>335447</v>
      </c>
      <c r="C2312" s="63" t="str">
        <f>'דוח 132'!I2312</f>
        <v xml:space="preserve">סה"כ קונצרני והלוואות </v>
      </c>
      <c r="D2312" s="63">
        <f>'דוח 132'!H2312</f>
        <v>0</v>
      </c>
      <c r="E2312" s="63">
        <f>'דוח 132'!G2312</f>
        <v>0</v>
      </c>
      <c r="F2312" s="63">
        <f>'דוח 132'!F2312</f>
        <v>0</v>
      </c>
      <c r="G2312" s="63">
        <f>'דוח 132'!E2312</f>
        <v>27</v>
      </c>
      <c r="H2312" s="63">
        <f>'דוח 132'!D2312</f>
        <v>33</v>
      </c>
      <c r="I2312" s="63">
        <f>'דוח 132'!C2312</f>
        <v>0</v>
      </c>
      <c r="J2312" s="63">
        <f>'דוח 132'!B2312</f>
        <v>0</v>
      </c>
      <c r="K2312" s="63">
        <f>'דוח 132'!A2312</f>
        <v>0</v>
      </c>
    </row>
    <row r="2313" spans="1:11" x14ac:dyDescent="0.2">
      <c r="A2313" s="63">
        <f>'דוח 132'!K2313</f>
        <v>15705</v>
      </c>
      <c r="B2313" s="63">
        <f>'דוח 132'!J2313</f>
        <v>335447</v>
      </c>
      <c r="C2313" s="63" t="str">
        <f>'דוח 132'!I2313</f>
        <v>סה"כ ממשלתי</v>
      </c>
      <c r="D2313" s="63">
        <f>'דוח 132'!H2313</f>
        <v>0</v>
      </c>
      <c r="E2313" s="63">
        <f>'דוח 132'!G2313</f>
        <v>0</v>
      </c>
      <c r="F2313" s="63">
        <f>'דוח 132'!F2313</f>
        <v>0</v>
      </c>
      <c r="G2313" s="63">
        <f>'דוח 132'!E2313</f>
        <v>40</v>
      </c>
      <c r="H2313" s="63">
        <f>'דוח 132'!D2313</f>
        <v>46</v>
      </c>
      <c r="I2313" s="63">
        <f>'דוח 132'!C2313</f>
        <v>0</v>
      </c>
      <c r="J2313" s="63">
        <f>'דוח 132'!B2313</f>
        <v>0</v>
      </c>
      <c r="K2313" s="63">
        <f>'דוח 132'!A2313</f>
        <v>0</v>
      </c>
    </row>
    <row r="2314" spans="1:11" x14ac:dyDescent="0.2">
      <c r="A2314" s="63">
        <f>'דוח 132'!K2314</f>
        <v>0</v>
      </c>
      <c r="B2314" s="63">
        <f>'דוח 132'!J2314</f>
        <v>0</v>
      </c>
      <c r="C2314" s="63">
        <f>'דוח 132'!I2314</f>
        <v>0</v>
      </c>
      <c r="D2314" s="63">
        <f>'דוח 132'!H2314</f>
        <v>0</v>
      </c>
      <c r="E2314" s="63">
        <f>'דוח 132'!G2314</f>
        <v>0</v>
      </c>
      <c r="F2314" s="63">
        <f>'דוח 132'!F2314</f>
        <v>0</v>
      </c>
      <c r="G2314" s="63">
        <f>'דוח 132'!E2314</f>
        <v>0</v>
      </c>
      <c r="H2314" s="63">
        <f>'דוח 132'!D2314</f>
        <v>0</v>
      </c>
      <c r="I2314" s="63">
        <f>'דוח 132'!C2314</f>
        <v>0</v>
      </c>
      <c r="J2314" s="63">
        <f>'דוח 132'!B2314</f>
        <v>0</v>
      </c>
      <c r="K2314" s="63">
        <f>'דוח 132'!A2314</f>
        <v>0</v>
      </c>
    </row>
    <row r="2315" spans="1:11" x14ac:dyDescent="0.2">
      <c r="A2315" s="63" t="str">
        <f>'דוח 132'!K2315</f>
        <v>קוד קבוצה</v>
      </c>
      <c r="B2315" s="63" t="str">
        <f>'דוח 132'!J2315</f>
        <v>קוד קופה</v>
      </c>
      <c r="C2315" s="63">
        <f>'דוח 132'!I2315</f>
        <v>0</v>
      </c>
      <c r="D2315" s="63" t="str">
        <f>'דוח 132'!H2315</f>
        <v>335455  פלבורג</v>
      </c>
      <c r="E2315" s="63">
        <f>'דוח 132'!G2315</f>
        <v>0</v>
      </c>
      <c r="F2315" s="63">
        <f>'דוח 132'!F2315</f>
        <v>0</v>
      </c>
      <c r="G2315" s="63">
        <f>'דוח 132'!E2315</f>
        <v>0</v>
      </c>
      <c r="H2315" s="63">
        <f>'דוח 132'!D2315</f>
        <v>0</v>
      </c>
      <c r="I2315" s="63">
        <f>'דוח 132'!C2315</f>
        <v>0</v>
      </c>
      <c r="J2315" s="63">
        <f>'דוח 132'!B2315</f>
        <v>0</v>
      </c>
      <c r="K2315" s="63">
        <f>'דוח 132'!A2315</f>
        <v>0</v>
      </c>
    </row>
    <row r="2316" spans="1:11" x14ac:dyDescent="0.2">
      <c r="A2316" s="63">
        <f>'דוח 132'!K2316</f>
        <v>0</v>
      </c>
      <c r="B2316" s="63">
        <f>'דוח 132'!J2316</f>
        <v>0</v>
      </c>
      <c r="C2316" s="63">
        <f>'דוח 132'!I2316</f>
        <v>0</v>
      </c>
      <c r="D2316" s="63">
        <f>'דוח 132'!H2316</f>
        <v>0</v>
      </c>
      <c r="E2316" s="63">
        <f>'דוח 132'!G2316</f>
        <v>0</v>
      </c>
      <c r="F2316" s="63" t="str">
        <f>'דוח 132'!F2316</f>
        <v xml:space="preserve">שווי קופה באשח  </v>
      </c>
      <c r="G2316" s="63">
        <f>'דוח 132'!E2316</f>
        <v>0</v>
      </c>
      <c r="H2316" s="63">
        <f>'דוח 132'!D2316</f>
        <v>0</v>
      </c>
      <c r="I2316" s="63">
        <f>'דוח 132'!C2316</f>
        <v>0</v>
      </c>
      <c r="J2316" s="63">
        <f>'דוח 132'!B2316</f>
        <v>0</v>
      </c>
      <c r="K2316" s="63">
        <f>'דוח 132'!A2316</f>
        <v>0</v>
      </c>
    </row>
    <row r="2317" spans="1:11" x14ac:dyDescent="0.2">
      <c r="A2317" s="63">
        <f>'דוח 132'!K2317</f>
        <v>0</v>
      </c>
      <c r="B2317" s="63">
        <f>'דוח 132'!J2317</f>
        <v>0</v>
      </c>
      <c r="C2317" s="63" t="str">
        <f>'דוח 132'!I2317</f>
        <v>תאור קבוצה</v>
      </c>
      <c r="D2317" s="63" t="str">
        <f>'דוח 132'!H2317</f>
        <v>מח"מ</v>
      </c>
      <c r="E2317" s="63" t="str">
        <f>'דוח 132'!G2317</f>
        <v>חשיפה</v>
      </c>
      <c r="F2317" s="63" t="str">
        <f>'דוח 132'!F2317</f>
        <v>חשיפה</v>
      </c>
      <c r="G2317" s="63">
        <f>'דוח 132'!E2317</f>
        <v>0</v>
      </c>
      <c r="H2317" s="63" t="str">
        <f>'דוח 132'!D2317</f>
        <v>חשיפה</v>
      </c>
      <c r="I2317" s="63">
        <f>'דוח 132'!C2317</f>
        <v>0</v>
      </c>
      <c r="J2317" s="63" t="str">
        <f>'דוח 132'!B2317</f>
        <v>מח"מ</v>
      </c>
      <c r="K2317" s="63">
        <f>'דוח 132'!A2317</f>
        <v>0</v>
      </c>
    </row>
    <row r="2318" spans="1:11" x14ac:dyDescent="0.2">
      <c r="A2318" s="63">
        <f>'דוח 132'!K2318</f>
        <v>0</v>
      </c>
      <c r="B2318" s="63">
        <f>'דוח 132'!J2318</f>
        <v>0</v>
      </c>
      <c r="C2318" s="63">
        <f>'דוח 132'!I2318</f>
        <v>0</v>
      </c>
      <c r="D2318" s="63">
        <f>'דוח 132'!H2318</f>
        <v>0</v>
      </c>
      <c r="E2318" s="63" t="str">
        <f>'דוח 132'!G2318</f>
        <v>31/12/18</v>
      </c>
      <c r="F2318" s="63" t="str">
        <f>'דוח 132'!F2318</f>
        <v>31/12/18</v>
      </c>
      <c r="G2318" s="63" t="str">
        <f>'דוח 132'!E2318</f>
        <v>מינ'</v>
      </c>
      <c r="H2318" s="63" t="str">
        <f>'דוח 132'!D2318</f>
        <v>מקס'</v>
      </c>
      <c r="I2318" s="63" t="str">
        <f>'דוח 132'!C2318</f>
        <v>מינ'</v>
      </c>
      <c r="J2318" s="63" t="str">
        <f>'דוח 132'!B2318</f>
        <v>מקס'</v>
      </c>
      <c r="K2318" s="63">
        <f>'דוח 132'!A2318</f>
        <v>0</v>
      </c>
    </row>
    <row r="2319" spans="1:11" x14ac:dyDescent="0.2">
      <c r="A2319" s="63">
        <f>'דוח 132'!K2319</f>
        <v>13595</v>
      </c>
      <c r="B2319" s="63">
        <f>'דוח 132'!J2319</f>
        <v>335455</v>
      </c>
      <c r="C2319" s="63" t="str">
        <f>'דוח 132'!I2319</f>
        <v>סה"כ מניות והמירים</v>
      </c>
      <c r="D2319" s="63">
        <f>'דוח 132'!H2319</f>
        <v>0</v>
      </c>
      <c r="E2319" s="63">
        <f>'דוח 132'!G2319</f>
        <v>0</v>
      </c>
      <c r="F2319" s="63">
        <f>'דוח 132'!F2319</f>
        <v>0</v>
      </c>
      <c r="G2319" s="63">
        <f>'דוח 132'!E2319</f>
        <v>0</v>
      </c>
      <c r="H2319" s="63">
        <f>'דוח 132'!D2319</f>
        <v>0</v>
      </c>
      <c r="I2319" s="63">
        <f>'דוח 132'!C2319</f>
        <v>0</v>
      </c>
      <c r="J2319" s="63">
        <f>'דוח 132'!B2319</f>
        <v>0</v>
      </c>
      <c r="K2319" s="63">
        <f>'דוח 132'!A2319</f>
        <v>0</v>
      </c>
    </row>
    <row r="2320" spans="1:11" x14ac:dyDescent="0.2">
      <c r="A2320" s="63">
        <f>'דוח 132'!K2320</f>
        <v>15704</v>
      </c>
      <c r="B2320" s="63">
        <f>'דוח 132'!J2320</f>
        <v>335455</v>
      </c>
      <c r="C2320" s="63" t="str">
        <f>'דוח 132'!I2320</f>
        <v xml:space="preserve">סה"כ קונצרני והלוואות </v>
      </c>
      <c r="D2320" s="63">
        <f>'דוח 132'!H2320</f>
        <v>0</v>
      </c>
      <c r="E2320" s="63">
        <f>'דוח 132'!G2320</f>
        <v>0</v>
      </c>
      <c r="F2320" s="63">
        <f>'דוח 132'!F2320</f>
        <v>0</v>
      </c>
      <c r="G2320" s="63">
        <f>'דוח 132'!E2320</f>
        <v>27</v>
      </c>
      <c r="H2320" s="63">
        <f>'דוח 132'!D2320</f>
        <v>33</v>
      </c>
      <c r="I2320" s="63">
        <f>'דוח 132'!C2320</f>
        <v>0</v>
      </c>
      <c r="J2320" s="63">
        <f>'דוח 132'!B2320</f>
        <v>0</v>
      </c>
      <c r="K2320" s="63">
        <f>'דוח 132'!A2320</f>
        <v>0</v>
      </c>
    </row>
    <row r="2321" spans="1:11" x14ac:dyDescent="0.2">
      <c r="A2321" s="63">
        <f>'דוח 132'!K2321</f>
        <v>15705</v>
      </c>
      <c r="B2321" s="63">
        <f>'דוח 132'!J2321</f>
        <v>335455</v>
      </c>
      <c r="C2321" s="63" t="str">
        <f>'דוח 132'!I2321</f>
        <v>סה"כ ממשלתי</v>
      </c>
      <c r="D2321" s="63">
        <f>'דוח 132'!H2321</f>
        <v>0</v>
      </c>
      <c r="E2321" s="63">
        <f>'דוח 132'!G2321</f>
        <v>0</v>
      </c>
      <c r="F2321" s="63">
        <f>'דוח 132'!F2321</f>
        <v>0</v>
      </c>
      <c r="G2321" s="63">
        <f>'דוח 132'!E2321</f>
        <v>40</v>
      </c>
      <c r="H2321" s="63">
        <f>'דוח 132'!D2321</f>
        <v>46</v>
      </c>
      <c r="I2321" s="63">
        <f>'דוח 132'!C2321</f>
        <v>0</v>
      </c>
      <c r="J2321" s="63">
        <f>'דוח 132'!B2321</f>
        <v>0</v>
      </c>
      <c r="K2321" s="63">
        <f>'דוח 132'!A2321</f>
        <v>0</v>
      </c>
    </row>
    <row r="2322" spans="1:11" x14ac:dyDescent="0.2">
      <c r="A2322" s="63">
        <f>'דוח 132'!K2322</f>
        <v>0</v>
      </c>
      <c r="B2322" s="63">
        <f>'דוח 132'!J2322</f>
        <v>0</v>
      </c>
      <c r="C2322" s="63">
        <f>'דוח 132'!I2322</f>
        <v>0</v>
      </c>
      <c r="D2322" s="63">
        <f>'דוח 132'!H2322</f>
        <v>0</v>
      </c>
      <c r="E2322" s="63">
        <f>'דוח 132'!G2322</f>
        <v>0</v>
      </c>
      <c r="F2322" s="63">
        <f>'דוח 132'!F2322</f>
        <v>0</v>
      </c>
      <c r="G2322" s="63">
        <f>'דוח 132'!E2322</f>
        <v>0</v>
      </c>
      <c r="H2322" s="63">
        <f>'דוח 132'!D2322</f>
        <v>0</v>
      </c>
      <c r="I2322" s="63">
        <f>'דוח 132'!C2322</f>
        <v>0</v>
      </c>
      <c r="J2322" s="63">
        <f>'דוח 132'!B2322</f>
        <v>0</v>
      </c>
      <c r="K2322" s="63">
        <f>'דוח 132'!A2322</f>
        <v>0</v>
      </c>
    </row>
    <row r="2323" spans="1:11" x14ac:dyDescent="0.2">
      <c r="A2323" s="63" t="str">
        <f>'דוח 132'!K2323</f>
        <v>קוד קבוצה</v>
      </c>
      <c r="B2323" s="63" t="str">
        <f>'דוח 132'!J2323</f>
        <v>קוד קופה</v>
      </c>
      <c r="C2323" s="63">
        <f>'דוח 132'!I2323</f>
        <v>0</v>
      </c>
      <c r="D2323" s="63" t="str">
        <f>'דוח 132'!H2323</f>
        <v>335498  אשל הירדן</v>
      </c>
      <c r="E2323" s="63">
        <f>'דוח 132'!G2323</f>
        <v>0</v>
      </c>
      <c r="F2323" s="63">
        <f>'דוח 132'!F2323</f>
        <v>0</v>
      </c>
      <c r="G2323" s="63">
        <f>'דוח 132'!E2323</f>
        <v>0</v>
      </c>
      <c r="H2323" s="63">
        <f>'דוח 132'!D2323</f>
        <v>0</v>
      </c>
      <c r="I2323" s="63">
        <f>'דוח 132'!C2323</f>
        <v>0</v>
      </c>
      <c r="J2323" s="63">
        <f>'דוח 132'!B2323</f>
        <v>0</v>
      </c>
      <c r="K2323" s="63">
        <f>'דוח 132'!A2323</f>
        <v>0</v>
      </c>
    </row>
    <row r="2324" spans="1:11" x14ac:dyDescent="0.2">
      <c r="A2324" s="63">
        <f>'דוח 132'!K2324</f>
        <v>0</v>
      </c>
      <c r="B2324" s="63">
        <f>'דוח 132'!J2324</f>
        <v>0</v>
      </c>
      <c r="C2324" s="63">
        <f>'דוח 132'!I2324</f>
        <v>0</v>
      </c>
      <c r="D2324" s="63">
        <f>'דוח 132'!H2324</f>
        <v>0</v>
      </c>
      <c r="E2324" s="63">
        <f>'דוח 132'!G2324</f>
        <v>0</v>
      </c>
      <c r="F2324" s="63" t="str">
        <f>'דוח 132'!F2324</f>
        <v xml:space="preserve">שווי קופה באשח  </v>
      </c>
      <c r="G2324" s="63">
        <f>'דוח 132'!E2324</f>
        <v>0</v>
      </c>
      <c r="H2324" s="63">
        <f>'דוח 132'!D2324</f>
        <v>0</v>
      </c>
      <c r="I2324" s="63">
        <f>'דוח 132'!C2324</f>
        <v>0</v>
      </c>
      <c r="J2324" s="63">
        <f>'דוח 132'!B2324</f>
        <v>0</v>
      </c>
      <c r="K2324" s="63">
        <f>'דוח 132'!A2324</f>
        <v>0</v>
      </c>
    </row>
    <row r="2325" spans="1:11" x14ac:dyDescent="0.2">
      <c r="A2325" s="63">
        <f>'דוח 132'!K2325</f>
        <v>0</v>
      </c>
      <c r="B2325" s="63">
        <f>'דוח 132'!J2325</f>
        <v>0</v>
      </c>
      <c r="C2325" s="63" t="str">
        <f>'דוח 132'!I2325</f>
        <v>תאור קבוצה</v>
      </c>
      <c r="D2325" s="63" t="str">
        <f>'דוח 132'!H2325</f>
        <v>מח"מ</v>
      </c>
      <c r="E2325" s="63" t="str">
        <f>'דוח 132'!G2325</f>
        <v>חשיפה</v>
      </c>
      <c r="F2325" s="63" t="str">
        <f>'דוח 132'!F2325</f>
        <v>חשיפה</v>
      </c>
      <c r="G2325" s="63">
        <f>'דוח 132'!E2325</f>
        <v>0</v>
      </c>
      <c r="H2325" s="63" t="str">
        <f>'דוח 132'!D2325</f>
        <v>חשיפה</v>
      </c>
      <c r="I2325" s="63">
        <f>'דוח 132'!C2325</f>
        <v>0</v>
      </c>
      <c r="J2325" s="63" t="str">
        <f>'דוח 132'!B2325</f>
        <v>מח"מ</v>
      </c>
      <c r="K2325" s="63">
        <f>'דוח 132'!A2325</f>
        <v>0</v>
      </c>
    </row>
    <row r="2326" spans="1:11" x14ac:dyDescent="0.2">
      <c r="A2326" s="63">
        <f>'דוח 132'!K2326</f>
        <v>0</v>
      </c>
      <c r="B2326" s="63">
        <f>'דוח 132'!J2326</f>
        <v>0</v>
      </c>
      <c r="C2326" s="63">
        <f>'דוח 132'!I2326</f>
        <v>0</v>
      </c>
      <c r="D2326" s="63">
        <f>'דוח 132'!H2326</f>
        <v>0</v>
      </c>
      <c r="E2326" s="63" t="str">
        <f>'דוח 132'!G2326</f>
        <v>31/12/18</v>
      </c>
      <c r="F2326" s="63" t="str">
        <f>'דוח 132'!F2326</f>
        <v>31/12/18</v>
      </c>
      <c r="G2326" s="63" t="str">
        <f>'דוח 132'!E2326</f>
        <v>מינ'</v>
      </c>
      <c r="H2326" s="63" t="str">
        <f>'דוח 132'!D2326</f>
        <v>מקס'</v>
      </c>
      <c r="I2326" s="63" t="str">
        <f>'דוח 132'!C2326</f>
        <v>מינ'</v>
      </c>
      <c r="J2326" s="63" t="str">
        <f>'דוח 132'!B2326</f>
        <v>מקס'</v>
      </c>
      <c r="K2326" s="63">
        <f>'דוח 132'!A2326</f>
        <v>0</v>
      </c>
    </row>
    <row r="2327" spans="1:11" x14ac:dyDescent="0.2">
      <c r="A2327" s="63">
        <f>'דוח 132'!K2327</f>
        <v>13595</v>
      </c>
      <c r="B2327" s="63">
        <f>'דוח 132'!J2327</f>
        <v>335498</v>
      </c>
      <c r="C2327" s="63" t="str">
        <f>'דוח 132'!I2327</f>
        <v>סה"כ מניות והמירים</v>
      </c>
      <c r="D2327" s="63">
        <f>'דוח 132'!H2327</f>
        <v>0</v>
      </c>
      <c r="E2327" s="63">
        <f>'דוח 132'!G2327</f>
        <v>0</v>
      </c>
      <c r="F2327" s="63">
        <f>'דוח 132'!F2327</f>
        <v>0</v>
      </c>
      <c r="G2327" s="63">
        <f>'דוח 132'!E2327</f>
        <v>0</v>
      </c>
      <c r="H2327" s="63">
        <f>'דוח 132'!D2327</f>
        <v>0</v>
      </c>
      <c r="I2327" s="63">
        <f>'דוח 132'!C2327</f>
        <v>0</v>
      </c>
      <c r="J2327" s="63">
        <f>'דוח 132'!B2327</f>
        <v>0</v>
      </c>
      <c r="K2327" s="63">
        <f>'דוח 132'!A2327</f>
        <v>0</v>
      </c>
    </row>
    <row r="2328" spans="1:11" x14ac:dyDescent="0.2">
      <c r="A2328" s="63">
        <f>'דוח 132'!K2328</f>
        <v>15704</v>
      </c>
      <c r="B2328" s="63">
        <f>'דוח 132'!J2328</f>
        <v>335498</v>
      </c>
      <c r="C2328" s="63" t="str">
        <f>'דוח 132'!I2328</f>
        <v xml:space="preserve">סה"כ קונצרני והלוואות </v>
      </c>
      <c r="D2328" s="63">
        <f>'דוח 132'!H2328</f>
        <v>0</v>
      </c>
      <c r="E2328" s="63">
        <f>'דוח 132'!G2328</f>
        <v>0</v>
      </c>
      <c r="F2328" s="63">
        <f>'דוח 132'!F2328</f>
        <v>0</v>
      </c>
      <c r="G2328" s="63">
        <f>'דוח 132'!E2328</f>
        <v>27</v>
      </c>
      <c r="H2328" s="63">
        <f>'דוח 132'!D2328</f>
        <v>33</v>
      </c>
      <c r="I2328" s="63">
        <f>'דוח 132'!C2328</f>
        <v>0</v>
      </c>
      <c r="J2328" s="63">
        <f>'דוח 132'!B2328</f>
        <v>0</v>
      </c>
      <c r="K2328" s="63">
        <f>'דוח 132'!A2328</f>
        <v>0</v>
      </c>
    </row>
    <row r="2329" spans="1:11" x14ac:dyDescent="0.2">
      <c r="A2329" s="63">
        <f>'דוח 132'!K2329</f>
        <v>15705</v>
      </c>
      <c r="B2329" s="63">
        <f>'דוח 132'!J2329</f>
        <v>335498</v>
      </c>
      <c r="C2329" s="63" t="str">
        <f>'דוח 132'!I2329</f>
        <v>סה"כ ממשלתי</v>
      </c>
      <c r="D2329" s="63">
        <f>'דוח 132'!H2329</f>
        <v>0</v>
      </c>
      <c r="E2329" s="63">
        <f>'דוח 132'!G2329</f>
        <v>0</v>
      </c>
      <c r="F2329" s="63">
        <f>'דוח 132'!F2329</f>
        <v>0</v>
      </c>
      <c r="G2329" s="63">
        <f>'דוח 132'!E2329</f>
        <v>40</v>
      </c>
      <c r="H2329" s="63">
        <f>'דוח 132'!D2329</f>
        <v>46</v>
      </c>
      <c r="I2329" s="63">
        <f>'דוח 132'!C2329</f>
        <v>0</v>
      </c>
      <c r="J2329" s="63">
        <f>'דוח 132'!B2329</f>
        <v>0</v>
      </c>
      <c r="K2329" s="63">
        <f>'דוח 132'!A2329</f>
        <v>0</v>
      </c>
    </row>
    <row r="2330" spans="1:11" x14ac:dyDescent="0.2">
      <c r="A2330" s="63">
        <f>'דוח 132'!K2330</f>
        <v>0</v>
      </c>
      <c r="B2330" s="63">
        <f>'דוח 132'!J2330</f>
        <v>0</v>
      </c>
      <c r="C2330" s="63">
        <f>'דוח 132'!I2330</f>
        <v>0</v>
      </c>
      <c r="D2330" s="63">
        <f>'דוח 132'!H2330</f>
        <v>0</v>
      </c>
      <c r="E2330" s="63">
        <f>'דוח 132'!G2330</f>
        <v>0</v>
      </c>
      <c r="F2330" s="63">
        <f>'דוח 132'!F2330</f>
        <v>0</v>
      </c>
      <c r="G2330" s="63">
        <f>'דוח 132'!E2330</f>
        <v>0</v>
      </c>
      <c r="H2330" s="63">
        <f>'דוח 132'!D2330</f>
        <v>0</v>
      </c>
      <c r="I2330" s="63">
        <f>'דוח 132'!C2330</f>
        <v>0</v>
      </c>
      <c r="J2330" s="63">
        <f>'דוח 132'!B2330</f>
        <v>0</v>
      </c>
      <c r="K2330" s="63">
        <f>'דוח 132'!A2330</f>
        <v>0</v>
      </c>
    </row>
    <row r="2331" spans="1:11" x14ac:dyDescent="0.2">
      <c r="A2331" s="63" t="str">
        <f>'דוח 132'!K2331</f>
        <v>קוד קבוצה</v>
      </c>
      <c r="B2331" s="63" t="str">
        <f>'דוח 132'!J2331</f>
        <v>קוד קופה</v>
      </c>
      <c r="C2331" s="63">
        <f>'דוח 132'!I2331</f>
        <v>0</v>
      </c>
      <c r="D2331" s="63" t="str">
        <f>'דוח 132'!H2331</f>
        <v>335501  איל הנדסה</v>
      </c>
      <c r="E2331" s="63">
        <f>'דוח 132'!G2331</f>
        <v>0</v>
      </c>
      <c r="F2331" s="63">
        <f>'דוח 132'!F2331</f>
        <v>0</v>
      </c>
      <c r="G2331" s="63">
        <f>'דוח 132'!E2331</f>
        <v>0</v>
      </c>
      <c r="H2331" s="63">
        <f>'דוח 132'!D2331</f>
        <v>0</v>
      </c>
      <c r="I2331" s="63">
        <f>'דוח 132'!C2331</f>
        <v>0</v>
      </c>
      <c r="J2331" s="63">
        <f>'דוח 132'!B2331</f>
        <v>0</v>
      </c>
      <c r="K2331" s="63">
        <f>'דוח 132'!A2331</f>
        <v>0</v>
      </c>
    </row>
    <row r="2332" spans="1:11" x14ac:dyDescent="0.2">
      <c r="A2332" s="63">
        <f>'דוח 132'!K2332</f>
        <v>0</v>
      </c>
      <c r="B2332" s="63">
        <f>'דוח 132'!J2332</f>
        <v>0</v>
      </c>
      <c r="C2332" s="63">
        <f>'דוח 132'!I2332</f>
        <v>0</v>
      </c>
      <c r="D2332" s="63">
        <f>'דוח 132'!H2332</f>
        <v>0</v>
      </c>
      <c r="E2332" s="63">
        <f>'דוח 132'!G2332</f>
        <v>0</v>
      </c>
      <c r="F2332" s="63" t="str">
        <f>'דוח 132'!F2332</f>
        <v xml:space="preserve">שווי קופה באשח  </v>
      </c>
      <c r="G2332" s="63">
        <f>'דוח 132'!E2332</f>
        <v>0</v>
      </c>
      <c r="H2332" s="63">
        <f>'דוח 132'!D2332</f>
        <v>0</v>
      </c>
      <c r="I2332" s="63">
        <f>'דוח 132'!C2332</f>
        <v>0</v>
      </c>
      <c r="J2332" s="63">
        <f>'דוח 132'!B2332</f>
        <v>0</v>
      </c>
      <c r="K2332" s="63">
        <f>'דוח 132'!A2332</f>
        <v>0</v>
      </c>
    </row>
    <row r="2333" spans="1:11" x14ac:dyDescent="0.2">
      <c r="A2333" s="63">
        <f>'דוח 132'!K2333</f>
        <v>0</v>
      </c>
      <c r="B2333" s="63">
        <f>'דוח 132'!J2333</f>
        <v>0</v>
      </c>
      <c r="C2333" s="63" t="str">
        <f>'דוח 132'!I2333</f>
        <v>תאור קבוצה</v>
      </c>
      <c r="D2333" s="63" t="str">
        <f>'דוח 132'!H2333</f>
        <v>מח"מ</v>
      </c>
      <c r="E2333" s="63" t="str">
        <f>'דוח 132'!G2333</f>
        <v>חשיפה</v>
      </c>
      <c r="F2333" s="63" t="str">
        <f>'דוח 132'!F2333</f>
        <v>חשיפה</v>
      </c>
      <c r="G2333" s="63">
        <f>'דוח 132'!E2333</f>
        <v>0</v>
      </c>
      <c r="H2333" s="63" t="str">
        <f>'דוח 132'!D2333</f>
        <v>חשיפה</v>
      </c>
      <c r="I2333" s="63">
        <f>'דוח 132'!C2333</f>
        <v>0</v>
      </c>
      <c r="J2333" s="63" t="str">
        <f>'דוח 132'!B2333</f>
        <v>מח"מ</v>
      </c>
      <c r="K2333" s="63">
        <f>'דוח 132'!A2333</f>
        <v>0</v>
      </c>
    </row>
    <row r="2334" spans="1:11" x14ac:dyDescent="0.2">
      <c r="A2334" s="63">
        <f>'דוח 132'!K2334</f>
        <v>0</v>
      </c>
      <c r="B2334" s="63">
        <f>'דוח 132'!J2334</f>
        <v>0</v>
      </c>
      <c r="C2334" s="63">
        <f>'דוח 132'!I2334</f>
        <v>0</v>
      </c>
      <c r="D2334" s="63">
        <f>'דוח 132'!H2334</f>
        <v>0</v>
      </c>
      <c r="E2334" s="63" t="str">
        <f>'דוח 132'!G2334</f>
        <v>31/12/18</v>
      </c>
      <c r="F2334" s="63" t="str">
        <f>'דוח 132'!F2334</f>
        <v>31/12/18</v>
      </c>
      <c r="G2334" s="63" t="str">
        <f>'דוח 132'!E2334</f>
        <v>מינ'</v>
      </c>
      <c r="H2334" s="63" t="str">
        <f>'דוח 132'!D2334</f>
        <v>מקס'</v>
      </c>
      <c r="I2334" s="63" t="str">
        <f>'דוח 132'!C2334</f>
        <v>מינ'</v>
      </c>
      <c r="J2334" s="63" t="str">
        <f>'דוח 132'!B2334</f>
        <v>מקס'</v>
      </c>
      <c r="K2334" s="63">
        <f>'דוח 132'!A2334</f>
        <v>0</v>
      </c>
    </row>
    <row r="2335" spans="1:11" x14ac:dyDescent="0.2">
      <c r="A2335" s="63">
        <f>'דוח 132'!K2335</f>
        <v>13595</v>
      </c>
      <c r="B2335" s="63">
        <f>'דוח 132'!J2335</f>
        <v>335501</v>
      </c>
      <c r="C2335" s="63" t="str">
        <f>'דוח 132'!I2335</f>
        <v>סה"כ מניות והמירים</v>
      </c>
      <c r="D2335" s="63">
        <f>'דוח 132'!H2335</f>
        <v>0</v>
      </c>
      <c r="E2335" s="63">
        <f>'דוח 132'!G2335</f>
        <v>0</v>
      </c>
      <c r="F2335" s="63">
        <f>'דוח 132'!F2335</f>
        <v>0</v>
      </c>
      <c r="G2335" s="63">
        <f>'דוח 132'!E2335</f>
        <v>0</v>
      </c>
      <c r="H2335" s="63">
        <f>'דוח 132'!D2335</f>
        <v>0</v>
      </c>
      <c r="I2335" s="63">
        <f>'דוח 132'!C2335</f>
        <v>0</v>
      </c>
      <c r="J2335" s="63">
        <f>'דוח 132'!B2335</f>
        <v>0</v>
      </c>
      <c r="K2335" s="63">
        <f>'דוח 132'!A2335</f>
        <v>0</v>
      </c>
    </row>
    <row r="2336" spans="1:11" x14ac:dyDescent="0.2">
      <c r="A2336" s="63">
        <f>'דוח 132'!K2336</f>
        <v>15704</v>
      </c>
      <c r="B2336" s="63">
        <f>'דוח 132'!J2336</f>
        <v>335501</v>
      </c>
      <c r="C2336" s="63" t="str">
        <f>'דוח 132'!I2336</f>
        <v xml:space="preserve">סה"כ קונצרני והלוואות </v>
      </c>
      <c r="D2336" s="63">
        <f>'דוח 132'!H2336</f>
        <v>0</v>
      </c>
      <c r="E2336" s="63">
        <f>'דוח 132'!G2336</f>
        <v>0</v>
      </c>
      <c r="F2336" s="63">
        <f>'דוח 132'!F2336</f>
        <v>0</v>
      </c>
      <c r="G2336" s="63">
        <f>'דוח 132'!E2336</f>
        <v>27</v>
      </c>
      <c r="H2336" s="63">
        <f>'דוח 132'!D2336</f>
        <v>33</v>
      </c>
      <c r="I2336" s="63">
        <f>'דוח 132'!C2336</f>
        <v>0</v>
      </c>
      <c r="J2336" s="63">
        <f>'דוח 132'!B2336</f>
        <v>0</v>
      </c>
      <c r="K2336" s="63">
        <f>'דוח 132'!A2336</f>
        <v>0</v>
      </c>
    </row>
    <row r="2337" spans="1:11" x14ac:dyDescent="0.2">
      <c r="A2337" s="63">
        <f>'דוח 132'!K2337</f>
        <v>15705</v>
      </c>
      <c r="B2337" s="63">
        <f>'דוח 132'!J2337</f>
        <v>335501</v>
      </c>
      <c r="C2337" s="63" t="str">
        <f>'דוח 132'!I2337</f>
        <v>סה"כ ממשלתי</v>
      </c>
      <c r="D2337" s="63">
        <f>'דוח 132'!H2337</f>
        <v>0</v>
      </c>
      <c r="E2337" s="63">
        <f>'דוח 132'!G2337</f>
        <v>0</v>
      </c>
      <c r="F2337" s="63">
        <f>'דוח 132'!F2337</f>
        <v>0</v>
      </c>
      <c r="G2337" s="63">
        <f>'דוח 132'!E2337</f>
        <v>40</v>
      </c>
      <c r="H2337" s="63">
        <f>'דוח 132'!D2337</f>
        <v>46</v>
      </c>
      <c r="I2337" s="63">
        <f>'דוח 132'!C2337</f>
        <v>0</v>
      </c>
      <c r="J2337" s="63">
        <f>'דוח 132'!B2337</f>
        <v>0</v>
      </c>
      <c r="K2337" s="63">
        <f>'דוח 132'!A2337</f>
        <v>0</v>
      </c>
    </row>
    <row r="2338" spans="1:11" x14ac:dyDescent="0.2">
      <c r="A2338" s="63">
        <f>'דוח 132'!K2338</f>
        <v>0</v>
      </c>
      <c r="B2338" s="63">
        <f>'דוח 132'!J2338</f>
        <v>0</v>
      </c>
      <c r="C2338" s="63">
        <f>'דוח 132'!I2338</f>
        <v>0</v>
      </c>
      <c r="D2338" s="63">
        <f>'דוח 132'!H2338</f>
        <v>0</v>
      </c>
      <c r="E2338" s="63">
        <f>'דוח 132'!G2338</f>
        <v>0</v>
      </c>
      <c r="F2338" s="63">
        <f>'דוח 132'!F2338</f>
        <v>0</v>
      </c>
      <c r="G2338" s="63">
        <f>'דוח 132'!E2338</f>
        <v>0</v>
      </c>
      <c r="H2338" s="63">
        <f>'דוח 132'!D2338</f>
        <v>0</v>
      </c>
      <c r="I2338" s="63">
        <f>'דוח 132'!C2338</f>
        <v>0</v>
      </c>
      <c r="J2338" s="63">
        <f>'דוח 132'!B2338</f>
        <v>0</v>
      </c>
      <c r="K2338" s="63">
        <f>'דוח 132'!A2338</f>
        <v>0</v>
      </c>
    </row>
    <row r="2339" spans="1:11" x14ac:dyDescent="0.2">
      <c r="A2339" s="63" t="str">
        <f>'דוח 132'!K2339</f>
        <v>קוד קבוצה</v>
      </c>
      <c r="B2339" s="63" t="str">
        <f>'דוח 132'!J2339</f>
        <v>קוד קופה</v>
      </c>
      <c r="C2339" s="63">
        <f>'דוח 132'!I2339</f>
        <v>0</v>
      </c>
      <c r="D2339" s="63" t="str">
        <f>'דוח 132'!H2339</f>
        <v>335536  אלקו</v>
      </c>
      <c r="E2339" s="63">
        <f>'דוח 132'!G2339</f>
        <v>0</v>
      </c>
      <c r="F2339" s="63">
        <f>'דוח 132'!F2339</f>
        <v>0</v>
      </c>
      <c r="G2339" s="63">
        <f>'דוח 132'!E2339</f>
        <v>0</v>
      </c>
      <c r="H2339" s="63">
        <f>'דוח 132'!D2339</f>
        <v>0</v>
      </c>
      <c r="I2339" s="63">
        <f>'דוח 132'!C2339</f>
        <v>0</v>
      </c>
      <c r="J2339" s="63">
        <f>'דוח 132'!B2339</f>
        <v>0</v>
      </c>
      <c r="K2339" s="63">
        <f>'דוח 132'!A2339</f>
        <v>0</v>
      </c>
    </row>
    <row r="2340" spans="1:11" x14ac:dyDescent="0.2">
      <c r="A2340" s="63">
        <f>'דוח 132'!K2340</f>
        <v>0</v>
      </c>
      <c r="B2340" s="63">
        <f>'דוח 132'!J2340</f>
        <v>0</v>
      </c>
      <c r="C2340" s="63">
        <f>'דוח 132'!I2340</f>
        <v>0</v>
      </c>
      <c r="D2340" s="63">
        <f>'דוח 132'!H2340</f>
        <v>0</v>
      </c>
      <c r="E2340" s="63">
        <f>'דוח 132'!G2340</f>
        <v>0</v>
      </c>
      <c r="F2340" s="63" t="str">
        <f>'דוח 132'!F2340</f>
        <v xml:space="preserve">שווי קופה באשח  </v>
      </c>
      <c r="G2340" s="63">
        <f>'דוח 132'!E2340</f>
        <v>0</v>
      </c>
      <c r="H2340" s="63">
        <f>'דוח 132'!D2340</f>
        <v>0</v>
      </c>
      <c r="I2340" s="63">
        <f>'דוח 132'!C2340</f>
        <v>0</v>
      </c>
      <c r="J2340" s="63">
        <f>'דוח 132'!B2340</f>
        <v>0</v>
      </c>
      <c r="K2340" s="63">
        <f>'דוח 132'!A2340</f>
        <v>0</v>
      </c>
    </row>
    <row r="2341" spans="1:11" x14ac:dyDescent="0.2">
      <c r="A2341" s="63">
        <f>'דוח 132'!K2341</f>
        <v>0</v>
      </c>
      <c r="B2341" s="63">
        <f>'דוח 132'!J2341</f>
        <v>0</v>
      </c>
      <c r="C2341" s="63" t="str">
        <f>'דוח 132'!I2341</f>
        <v>תאור קבוצה</v>
      </c>
      <c r="D2341" s="63" t="str">
        <f>'דוח 132'!H2341</f>
        <v>מח"מ</v>
      </c>
      <c r="E2341" s="63" t="str">
        <f>'דוח 132'!G2341</f>
        <v>חשיפה</v>
      </c>
      <c r="F2341" s="63" t="str">
        <f>'דוח 132'!F2341</f>
        <v>חשיפה</v>
      </c>
      <c r="G2341" s="63">
        <f>'דוח 132'!E2341</f>
        <v>0</v>
      </c>
      <c r="H2341" s="63" t="str">
        <f>'דוח 132'!D2341</f>
        <v>חשיפה</v>
      </c>
      <c r="I2341" s="63">
        <f>'דוח 132'!C2341</f>
        <v>0</v>
      </c>
      <c r="J2341" s="63" t="str">
        <f>'דוח 132'!B2341</f>
        <v>מח"מ</v>
      </c>
      <c r="K2341" s="63">
        <f>'דוח 132'!A2341</f>
        <v>0</v>
      </c>
    </row>
    <row r="2342" spans="1:11" x14ac:dyDescent="0.2">
      <c r="A2342" s="63">
        <f>'דוח 132'!K2342</f>
        <v>0</v>
      </c>
      <c r="B2342" s="63">
        <f>'דוח 132'!J2342</f>
        <v>0</v>
      </c>
      <c r="C2342" s="63">
        <f>'דוח 132'!I2342</f>
        <v>0</v>
      </c>
      <c r="D2342" s="63">
        <f>'דוח 132'!H2342</f>
        <v>0</v>
      </c>
      <c r="E2342" s="63" t="str">
        <f>'דוח 132'!G2342</f>
        <v>31/12/18</v>
      </c>
      <c r="F2342" s="63" t="str">
        <f>'דוח 132'!F2342</f>
        <v>31/12/18</v>
      </c>
      <c r="G2342" s="63" t="str">
        <f>'דוח 132'!E2342</f>
        <v>מינ'</v>
      </c>
      <c r="H2342" s="63" t="str">
        <f>'דוח 132'!D2342</f>
        <v>מקס'</v>
      </c>
      <c r="I2342" s="63" t="str">
        <f>'דוח 132'!C2342</f>
        <v>מינ'</v>
      </c>
      <c r="J2342" s="63" t="str">
        <f>'דוח 132'!B2342</f>
        <v>מקס'</v>
      </c>
      <c r="K2342" s="63">
        <f>'דוח 132'!A2342</f>
        <v>0</v>
      </c>
    </row>
    <row r="2343" spans="1:11" x14ac:dyDescent="0.2">
      <c r="A2343" s="63">
        <f>'דוח 132'!K2343</f>
        <v>13591</v>
      </c>
      <c r="B2343" s="63">
        <f>'דוח 132'!J2343</f>
        <v>335536</v>
      </c>
      <c r="C2343" s="63" t="str">
        <f>'דוח 132'!I2343</f>
        <v xml:space="preserve">צמוד מדד (כולל מיועדות) </v>
      </c>
      <c r="D2343" s="63">
        <f>'דוח 132'!H2343</f>
        <v>0</v>
      </c>
      <c r="E2343" s="63">
        <f>'דוח 132'!G2343</f>
        <v>0</v>
      </c>
      <c r="F2343" s="63">
        <f>'דוח 132'!F2343</f>
        <v>0</v>
      </c>
      <c r="G2343" s="63">
        <f>'דוח 132'!E2343</f>
        <v>34</v>
      </c>
      <c r="H2343" s="63">
        <f>'דוח 132'!D2343</f>
        <v>51</v>
      </c>
      <c r="I2343" s="63">
        <f>'דוח 132'!C2343</f>
        <v>3.5</v>
      </c>
      <c r="J2343" s="63">
        <f>'דוח 132'!B2343</f>
        <v>5.5</v>
      </c>
      <c r="K2343" s="63">
        <f>'דוח 132'!A2343</f>
        <v>0</v>
      </c>
    </row>
    <row r="2344" spans="1:11" x14ac:dyDescent="0.2">
      <c r="A2344" s="63">
        <f>'דוח 132'!K2344</f>
        <v>17726</v>
      </c>
      <c r="B2344" s="63">
        <f>'דוח 132'!J2344</f>
        <v>335536</v>
      </c>
      <c r="C2344" s="63" t="str">
        <f>'דוח 132'!I2344</f>
        <v>לא צמוד כולל נזילות</v>
      </c>
      <c r="D2344" s="63">
        <f>'דוח 132'!H2344</f>
        <v>0</v>
      </c>
      <c r="E2344" s="63">
        <f>'דוח 132'!G2344</f>
        <v>0</v>
      </c>
      <c r="F2344" s="63">
        <f>'דוח 132'!F2344</f>
        <v>0</v>
      </c>
      <c r="G2344" s="63">
        <f>'דוח 132'!E2344</f>
        <v>34</v>
      </c>
      <c r="H2344" s="63">
        <f>'דוח 132'!D2344</f>
        <v>51</v>
      </c>
      <c r="I2344" s="63">
        <f>'דוח 132'!C2344</f>
        <v>1.5</v>
      </c>
      <c r="J2344" s="63">
        <f>'דוח 132'!B2344</f>
        <v>3.5</v>
      </c>
      <c r="K2344" s="63">
        <f>'דוח 132'!A2344</f>
        <v>0</v>
      </c>
    </row>
    <row r="2345" spans="1:11" x14ac:dyDescent="0.2">
      <c r="A2345" s="63">
        <f>'דוח 132'!K2345</f>
        <v>13595</v>
      </c>
      <c r="B2345" s="63">
        <f>'דוח 132'!J2345</f>
        <v>335536</v>
      </c>
      <c r="C2345" s="63" t="str">
        <f>'דוח 132'!I2345</f>
        <v>סה"כ מניות והמירים</v>
      </c>
      <c r="D2345" s="63">
        <f>'דוח 132'!H2345</f>
        <v>0</v>
      </c>
      <c r="E2345" s="63">
        <f>'דוח 132'!G2345</f>
        <v>0</v>
      </c>
      <c r="F2345" s="63">
        <f>'דוח 132'!F2345</f>
        <v>0</v>
      </c>
      <c r="G2345" s="63">
        <f>'דוח 132'!E2345</f>
        <v>0</v>
      </c>
      <c r="H2345" s="63">
        <f>'דוח 132'!D2345</f>
        <v>0</v>
      </c>
      <c r="I2345" s="63">
        <f>'דוח 132'!C2345</f>
        <v>0</v>
      </c>
      <c r="J2345" s="63">
        <f>'דוח 132'!B2345</f>
        <v>0</v>
      </c>
      <c r="K2345" s="63">
        <f>'דוח 132'!A2345</f>
        <v>0</v>
      </c>
    </row>
    <row r="2346" spans="1:11" x14ac:dyDescent="0.2">
      <c r="A2346" s="63">
        <f>'דוח 132'!K2346</f>
        <v>15704</v>
      </c>
      <c r="B2346" s="63">
        <f>'דוח 132'!J2346</f>
        <v>335536</v>
      </c>
      <c r="C2346" s="63" t="str">
        <f>'דוח 132'!I2346</f>
        <v xml:space="preserve">סה"כ קונצרני והלוואות </v>
      </c>
      <c r="D2346" s="63">
        <f>'דוח 132'!H2346</f>
        <v>0</v>
      </c>
      <c r="E2346" s="63">
        <f>'דוח 132'!G2346</f>
        <v>0</v>
      </c>
      <c r="F2346" s="63">
        <f>'דוח 132'!F2346</f>
        <v>0</v>
      </c>
      <c r="G2346" s="63">
        <f>'דוח 132'!E2346</f>
        <v>0</v>
      </c>
      <c r="H2346" s="63">
        <f>'דוח 132'!D2346</f>
        <v>32</v>
      </c>
      <c r="I2346" s="63">
        <f>'דוח 132'!C2346</f>
        <v>0</v>
      </c>
      <c r="J2346" s="63">
        <f>'דוח 132'!B2346</f>
        <v>0</v>
      </c>
      <c r="K2346" s="63">
        <f>'דוח 132'!A2346</f>
        <v>0</v>
      </c>
    </row>
    <row r="2347" spans="1:11" x14ac:dyDescent="0.2">
      <c r="A2347" s="63">
        <f>'דוח 132'!K2347</f>
        <v>15705</v>
      </c>
      <c r="B2347" s="63">
        <f>'דוח 132'!J2347</f>
        <v>335536</v>
      </c>
      <c r="C2347" s="63" t="str">
        <f>'דוח 132'!I2347</f>
        <v>סה"כ ממשלתי</v>
      </c>
      <c r="D2347" s="63">
        <f>'דוח 132'!H2347</f>
        <v>0</v>
      </c>
      <c r="E2347" s="63">
        <f>'דוח 132'!G2347</f>
        <v>0</v>
      </c>
      <c r="F2347" s="63">
        <f>'דוח 132'!F2347</f>
        <v>0</v>
      </c>
      <c r="G2347" s="63">
        <f>'דוח 132'!E2347</f>
        <v>0</v>
      </c>
      <c r="H2347" s="63">
        <f>'דוח 132'!D2347</f>
        <v>56</v>
      </c>
      <c r="I2347" s="63">
        <f>'דוח 132'!C2347</f>
        <v>0</v>
      </c>
      <c r="J2347" s="63">
        <f>'דוח 132'!B2347</f>
        <v>0</v>
      </c>
      <c r="K2347" s="63">
        <f>'דוח 132'!A2347</f>
        <v>0</v>
      </c>
    </row>
    <row r="2348" spans="1:11" x14ac:dyDescent="0.2">
      <c r="A2348" s="63">
        <f>'דוח 132'!K2348</f>
        <v>0</v>
      </c>
      <c r="B2348" s="63">
        <f>'דוח 132'!J2348</f>
        <v>0</v>
      </c>
      <c r="C2348" s="63">
        <f>'דוח 132'!I2348</f>
        <v>0</v>
      </c>
      <c r="D2348" s="63">
        <f>'דוח 132'!H2348</f>
        <v>0</v>
      </c>
      <c r="E2348" s="63">
        <f>'דוח 132'!G2348</f>
        <v>0</v>
      </c>
      <c r="F2348" s="63">
        <f>'דוח 132'!F2348</f>
        <v>0</v>
      </c>
      <c r="G2348" s="63">
        <f>'דוח 132'!E2348</f>
        <v>0</v>
      </c>
      <c r="H2348" s="63">
        <f>'דוח 132'!D2348</f>
        <v>0</v>
      </c>
      <c r="I2348" s="63">
        <f>'דוח 132'!C2348</f>
        <v>0</v>
      </c>
      <c r="J2348" s="63">
        <f>'דוח 132'!B2348</f>
        <v>0</v>
      </c>
      <c r="K2348" s="63">
        <f>'דוח 132'!A2348</f>
        <v>0</v>
      </c>
    </row>
    <row r="2349" spans="1:11" x14ac:dyDescent="0.2">
      <c r="A2349" s="63" t="str">
        <f>'דוח 132'!K2349</f>
        <v>קוד קבוצה</v>
      </c>
      <c r="B2349" s="63" t="str">
        <f>'דוח 132'!J2349</f>
        <v>קוד קופה</v>
      </c>
      <c r="C2349" s="63">
        <f>'דוח 132'!I2349</f>
        <v>0</v>
      </c>
      <c r="D2349" s="63" t="str">
        <f>'דוח 132'!H2349</f>
        <v>335544  כתר הוצאה</v>
      </c>
      <c r="E2349" s="63">
        <f>'דוח 132'!G2349</f>
        <v>0</v>
      </c>
      <c r="F2349" s="63">
        <f>'דוח 132'!F2349</f>
        <v>0</v>
      </c>
      <c r="G2349" s="63">
        <f>'דוח 132'!E2349</f>
        <v>0</v>
      </c>
      <c r="H2349" s="63">
        <f>'דוח 132'!D2349</f>
        <v>0</v>
      </c>
      <c r="I2349" s="63">
        <f>'דוח 132'!C2349</f>
        <v>0</v>
      </c>
      <c r="J2349" s="63">
        <f>'דוח 132'!B2349</f>
        <v>0</v>
      </c>
      <c r="K2349" s="63">
        <f>'דוח 132'!A2349</f>
        <v>0</v>
      </c>
    </row>
    <row r="2350" spans="1:11" x14ac:dyDescent="0.2">
      <c r="A2350" s="63">
        <f>'דוח 132'!K2350</f>
        <v>0</v>
      </c>
      <c r="B2350" s="63">
        <f>'דוח 132'!J2350</f>
        <v>0</v>
      </c>
      <c r="C2350" s="63">
        <f>'דוח 132'!I2350</f>
        <v>0</v>
      </c>
      <c r="D2350" s="63">
        <f>'דוח 132'!H2350</f>
        <v>0</v>
      </c>
      <c r="E2350" s="63">
        <f>'דוח 132'!G2350</f>
        <v>0</v>
      </c>
      <c r="F2350" s="63" t="str">
        <f>'דוח 132'!F2350</f>
        <v xml:space="preserve">שווי קופה באשח  </v>
      </c>
      <c r="G2350" s="63">
        <f>'דוח 132'!E2350</f>
        <v>0</v>
      </c>
      <c r="H2350" s="63">
        <f>'דוח 132'!D2350</f>
        <v>0</v>
      </c>
      <c r="I2350" s="63">
        <f>'דוח 132'!C2350</f>
        <v>0</v>
      </c>
      <c r="J2350" s="63">
        <f>'דוח 132'!B2350</f>
        <v>0</v>
      </c>
      <c r="K2350" s="63">
        <f>'דוח 132'!A2350</f>
        <v>0</v>
      </c>
    </row>
    <row r="2351" spans="1:11" x14ac:dyDescent="0.2">
      <c r="A2351" s="63">
        <f>'דוח 132'!K2351</f>
        <v>0</v>
      </c>
      <c r="B2351" s="63">
        <f>'דוח 132'!J2351</f>
        <v>0</v>
      </c>
      <c r="C2351" s="63" t="str">
        <f>'דוח 132'!I2351</f>
        <v>תאור קבוצה</v>
      </c>
      <c r="D2351" s="63" t="str">
        <f>'דוח 132'!H2351</f>
        <v>מח"מ</v>
      </c>
      <c r="E2351" s="63" t="str">
        <f>'דוח 132'!G2351</f>
        <v>חשיפה</v>
      </c>
      <c r="F2351" s="63" t="str">
        <f>'דוח 132'!F2351</f>
        <v>חשיפה</v>
      </c>
      <c r="G2351" s="63">
        <f>'דוח 132'!E2351</f>
        <v>0</v>
      </c>
      <c r="H2351" s="63" t="str">
        <f>'דוח 132'!D2351</f>
        <v>חשיפה</v>
      </c>
      <c r="I2351" s="63">
        <f>'דוח 132'!C2351</f>
        <v>0</v>
      </c>
      <c r="J2351" s="63" t="str">
        <f>'דוח 132'!B2351</f>
        <v>מח"מ</v>
      </c>
      <c r="K2351" s="63">
        <f>'דוח 132'!A2351</f>
        <v>0</v>
      </c>
    </row>
    <row r="2352" spans="1:11" x14ac:dyDescent="0.2">
      <c r="A2352" s="63">
        <f>'דוח 132'!K2352</f>
        <v>0</v>
      </c>
      <c r="B2352" s="63">
        <f>'דוח 132'!J2352</f>
        <v>0</v>
      </c>
      <c r="C2352" s="63">
        <f>'דוח 132'!I2352</f>
        <v>0</v>
      </c>
      <c r="D2352" s="63">
        <f>'דוח 132'!H2352</f>
        <v>0</v>
      </c>
      <c r="E2352" s="63" t="str">
        <f>'דוח 132'!G2352</f>
        <v>31/12/18</v>
      </c>
      <c r="F2352" s="63" t="str">
        <f>'דוח 132'!F2352</f>
        <v>31/12/18</v>
      </c>
      <c r="G2352" s="63" t="str">
        <f>'דוח 132'!E2352</f>
        <v>מינ'</v>
      </c>
      <c r="H2352" s="63" t="str">
        <f>'דוח 132'!D2352</f>
        <v>מקס'</v>
      </c>
      <c r="I2352" s="63" t="str">
        <f>'דוח 132'!C2352</f>
        <v>מינ'</v>
      </c>
      <c r="J2352" s="63" t="str">
        <f>'דוח 132'!B2352</f>
        <v>מקס'</v>
      </c>
      <c r="K2352" s="63">
        <f>'דוח 132'!A2352</f>
        <v>0</v>
      </c>
    </row>
    <row r="2353" spans="1:11" x14ac:dyDescent="0.2">
      <c r="A2353" s="63">
        <f>'דוח 132'!K2353</f>
        <v>13595</v>
      </c>
      <c r="B2353" s="63">
        <f>'דוח 132'!J2353</f>
        <v>335544</v>
      </c>
      <c r="C2353" s="63" t="str">
        <f>'דוח 132'!I2353</f>
        <v>סה"כ מניות והמירים</v>
      </c>
      <c r="D2353" s="63">
        <f>'דוח 132'!H2353</f>
        <v>0</v>
      </c>
      <c r="E2353" s="63">
        <f>'דוח 132'!G2353</f>
        <v>0</v>
      </c>
      <c r="F2353" s="63">
        <f>'דוח 132'!F2353</f>
        <v>0</v>
      </c>
      <c r="G2353" s="63">
        <f>'דוח 132'!E2353</f>
        <v>0</v>
      </c>
      <c r="H2353" s="63">
        <f>'דוח 132'!D2353</f>
        <v>0</v>
      </c>
      <c r="I2353" s="63">
        <f>'דוח 132'!C2353</f>
        <v>0</v>
      </c>
      <c r="J2353" s="63">
        <f>'דוח 132'!B2353</f>
        <v>0</v>
      </c>
      <c r="K2353" s="63">
        <f>'דוח 132'!A2353</f>
        <v>0</v>
      </c>
    </row>
    <row r="2354" spans="1:11" x14ac:dyDescent="0.2">
      <c r="A2354" s="63">
        <f>'דוח 132'!K2354</f>
        <v>15704</v>
      </c>
      <c r="B2354" s="63">
        <f>'דוח 132'!J2354</f>
        <v>335544</v>
      </c>
      <c r="C2354" s="63" t="str">
        <f>'דוח 132'!I2354</f>
        <v xml:space="preserve">סה"כ קונצרני והלוואות </v>
      </c>
      <c r="D2354" s="63">
        <f>'דוח 132'!H2354</f>
        <v>0</v>
      </c>
      <c r="E2354" s="63">
        <f>'דוח 132'!G2354</f>
        <v>0</v>
      </c>
      <c r="F2354" s="63">
        <f>'דוח 132'!F2354</f>
        <v>0</v>
      </c>
      <c r="G2354" s="63">
        <f>'דוח 132'!E2354</f>
        <v>31</v>
      </c>
      <c r="H2354" s="63">
        <f>'דוח 132'!D2354</f>
        <v>37</v>
      </c>
      <c r="I2354" s="63">
        <f>'דוח 132'!C2354</f>
        <v>0</v>
      </c>
      <c r="J2354" s="63">
        <f>'דוח 132'!B2354</f>
        <v>0</v>
      </c>
      <c r="K2354" s="63">
        <f>'דוח 132'!A2354</f>
        <v>0</v>
      </c>
    </row>
    <row r="2355" spans="1:11" x14ac:dyDescent="0.2">
      <c r="A2355" s="63">
        <f>'דוח 132'!K2355</f>
        <v>15705</v>
      </c>
      <c r="B2355" s="63">
        <f>'דוח 132'!J2355</f>
        <v>335544</v>
      </c>
      <c r="C2355" s="63" t="str">
        <f>'דוח 132'!I2355</f>
        <v>סה"כ ממשלתי</v>
      </c>
      <c r="D2355" s="63">
        <f>'דוח 132'!H2355</f>
        <v>0</v>
      </c>
      <c r="E2355" s="63">
        <f>'דוח 132'!G2355</f>
        <v>0</v>
      </c>
      <c r="F2355" s="63">
        <f>'דוח 132'!F2355</f>
        <v>0</v>
      </c>
      <c r="G2355" s="63">
        <f>'דוח 132'!E2355</f>
        <v>59</v>
      </c>
      <c r="H2355" s="63">
        <f>'דוח 132'!D2355</f>
        <v>65</v>
      </c>
      <c r="I2355" s="63">
        <f>'דוח 132'!C2355</f>
        <v>0</v>
      </c>
      <c r="J2355" s="63">
        <f>'דוח 132'!B2355</f>
        <v>0</v>
      </c>
      <c r="K2355" s="63">
        <f>'דוח 132'!A2355</f>
        <v>0</v>
      </c>
    </row>
    <row r="2356" spans="1:11" x14ac:dyDescent="0.2">
      <c r="A2356" s="63">
        <f>'דוח 132'!K2356</f>
        <v>0</v>
      </c>
      <c r="B2356" s="63">
        <f>'דוח 132'!J2356</f>
        <v>0</v>
      </c>
      <c r="C2356" s="63">
        <f>'דוח 132'!I2356</f>
        <v>0</v>
      </c>
      <c r="D2356" s="63">
        <f>'דוח 132'!H2356</f>
        <v>0</v>
      </c>
      <c r="E2356" s="63">
        <f>'דוח 132'!G2356</f>
        <v>0</v>
      </c>
      <c r="F2356" s="63">
        <f>'דוח 132'!F2356</f>
        <v>0</v>
      </c>
      <c r="G2356" s="63">
        <f>'דוח 132'!E2356</f>
        <v>0</v>
      </c>
      <c r="H2356" s="63">
        <f>'דוח 132'!D2356</f>
        <v>0</v>
      </c>
      <c r="I2356" s="63">
        <f>'דוח 132'!C2356</f>
        <v>0</v>
      </c>
      <c r="J2356" s="63">
        <f>'דוח 132'!B2356</f>
        <v>0</v>
      </c>
      <c r="K2356" s="63">
        <f>'דוח 132'!A2356</f>
        <v>0</v>
      </c>
    </row>
    <row r="2357" spans="1:11" x14ac:dyDescent="0.2">
      <c r="A2357" s="63" t="str">
        <f>'דוח 132'!K2357</f>
        <v>קוד קבוצה</v>
      </c>
      <c r="B2357" s="63" t="str">
        <f>'דוח 132'!J2357</f>
        <v>קוד קופה</v>
      </c>
      <c r="C2357" s="63">
        <f>'דוח 132'!I2357</f>
        <v>0</v>
      </c>
      <c r="D2357" s="63" t="str">
        <f>'דוח 132'!H2357</f>
        <v>335579  א.ג.סייד</v>
      </c>
      <c r="E2357" s="63">
        <f>'דוח 132'!G2357</f>
        <v>0</v>
      </c>
      <c r="F2357" s="63">
        <f>'דוח 132'!F2357</f>
        <v>0</v>
      </c>
      <c r="G2357" s="63">
        <f>'דוח 132'!E2357</f>
        <v>0</v>
      </c>
      <c r="H2357" s="63">
        <f>'דוח 132'!D2357</f>
        <v>0</v>
      </c>
      <c r="I2357" s="63">
        <f>'דוח 132'!C2357</f>
        <v>0</v>
      </c>
      <c r="J2357" s="63">
        <f>'דוח 132'!B2357</f>
        <v>0</v>
      </c>
      <c r="K2357" s="63">
        <f>'דוח 132'!A2357</f>
        <v>0</v>
      </c>
    </row>
    <row r="2358" spans="1:11" x14ac:dyDescent="0.2">
      <c r="A2358" s="63">
        <f>'דוח 132'!K2358</f>
        <v>0</v>
      </c>
      <c r="B2358" s="63">
        <f>'דוח 132'!J2358</f>
        <v>0</v>
      </c>
      <c r="C2358" s="63">
        <f>'דוח 132'!I2358</f>
        <v>0</v>
      </c>
      <c r="D2358" s="63">
        <f>'דוח 132'!H2358</f>
        <v>0</v>
      </c>
      <c r="E2358" s="63">
        <f>'דוח 132'!G2358</f>
        <v>0</v>
      </c>
      <c r="F2358" s="63" t="str">
        <f>'דוח 132'!F2358</f>
        <v xml:space="preserve">שווי קופה באשח  </v>
      </c>
      <c r="G2358" s="63">
        <f>'דוח 132'!E2358</f>
        <v>0</v>
      </c>
      <c r="H2358" s="63">
        <f>'דוח 132'!D2358</f>
        <v>0</v>
      </c>
      <c r="I2358" s="63">
        <f>'דוח 132'!C2358</f>
        <v>0</v>
      </c>
      <c r="J2358" s="63">
        <f>'דוח 132'!B2358</f>
        <v>0</v>
      </c>
      <c r="K2358" s="63">
        <f>'דוח 132'!A2358</f>
        <v>0</v>
      </c>
    </row>
    <row r="2359" spans="1:11" x14ac:dyDescent="0.2">
      <c r="A2359" s="63">
        <f>'דוח 132'!K2359</f>
        <v>0</v>
      </c>
      <c r="B2359" s="63">
        <f>'דוח 132'!J2359</f>
        <v>0</v>
      </c>
      <c r="C2359" s="63" t="str">
        <f>'דוח 132'!I2359</f>
        <v>תאור קבוצה</v>
      </c>
      <c r="D2359" s="63" t="str">
        <f>'דוח 132'!H2359</f>
        <v>מח"מ</v>
      </c>
      <c r="E2359" s="63" t="str">
        <f>'דוח 132'!G2359</f>
        <v>חשיפה</v>
      </c>
      <c r="F2359" s="63" t="str">
        <f>'דוח 132'!F2359</f>
        <v>חשיפה</v>
      </c>
      <c r="G2359" s="63">
        <f>'דוח 132'!E2359</f>
        <v>0</v>
      </c>
      <c r="H2359" s="63" t="str">
        <f>'דוח 132'!D2359</f>
        <v>חשיפה</v>
      </c>
      <c r="I2359" s="63">
        <f>'דוח 132'!C2359</f>
        <v>0</v>
      </c>
      <c r="J2359" s="63" t="str">
        <f>'דוח 132'!B2359</f>
        <v>מח"מ</v>
      </c>
      <c r="K2359" s="63">
        <f>'דוח 132'!A2359</f>
        <v>0</v>
      </c>
    </row>
    <row r="2360" spans="1:11" x14ac:dyDescent="0.2">
      <c r="A2360" s="63">
        <f>'דוח 132'!K2360</f>
        <v>0</v>
      </c>
      <c r="B2360" s="63">
        <f>'דוח 132'!J2360</f>
        <v>0</v>
      </c>
      <c r="C2360" s="63">
        <f>'דוח 132'!I2360</f>
        <v>0</v>
      </c>
      <c r="D2360" s="63">
        <f>'דוח 132'!H2360</f>
        <v>0</v>
      </c>
      <c r="E2360" s="63" t="str">
        <f>'דוח 132'!G2360</f>
        <v>31/12/18</v>
      </c>
      <c r="F2360" s="63" t="str">
        <f>'דוח 132'!F2360</f>
        <v>31/12/18</v>
      </c>
      <c r="G2360" s="63" t="str">
        <f>'דוח 132'!E2360</f>
        <v>מינ'</v>
      </c>
      <c r="H2360" s="63" t="str">
        <f>'דוח 132'!D2360</f>
        <v>מקס'</v>
      </c>
      <c r="I2360" s="63" t="str">
        <f>'דוח 132'!C2360</f>
        <v>מינ'</v>
      </c>
      <c r="J2360" s="63" t="str">
        <f>'דוח 132'!B2360</f>
        <v>מקס'</v>
      </c>
      <c r="K2360" s="63">
        <f>'דוח 132'!A2360</f>
        <v>0</v>
      </c>
    </row>
    <row r="2361" spans="1:11" x14ac:dyDescent="0.2">
      <c r="A2361" s="63">
        <f>'דוח 132'!K2361</f>
        <v>13591</v>
      </c>
      <c r="B2361" s="63">
        <f>'דוח 132'!J2361</f>
        <v>335579</v>
      </c>
      <c r="C2361" s="63" t="str">
        <f>'דוח 132'!I2361</f>
        <v xml:space="preserve">צמוד מדד (כולל מיועדות) </v>
      </c>
      <c r="D2361" s="63">
        <f>'דוח 132'!H2361</f>
        <v>0</v>
      </c>
      <c r="E2361" s="63">
        <f>'דוח 132'!G2361</f>
        <v>0</v>
      </c>
      <c r="F2361" s="63">
        <f>'דוח 132'!F2361</f>
        <v>0</v>
      </c>
      <c r="G2361" s="63">
        <f>'דוח 132'!E2361</f>
        <v>0</v>
      </c>
      <c r="H2361" s="63">
        <f>'דוח 132'!D2361</f>
        <v>0</v>
      </c>
      <c r="I2361" s="63">
        <f>'דוח 132'!C2361</f>
        <v>0</v>
      </c>
      <c r="J2361" s="63">
        <f>'דוח 132'!B2361</f>
        <v>0</v>
      </c>
      <c r="K2361" s="63">
        <f>'דוח 132'!A2361</f>
        <v>0</v>
      </c>
    </row>
    <row r="2362" spans="1:11" x14ac:dyDescent="0.2">
      <c r="A2362" s="63">
        <f>'דוח 132'!K2362</f>
        <v>17726</v>
      </c>
      <c r="B2362" s="63">
        <f>'דוח 132'!J2362</f>
        <v>335579</v>
      </c>
      <c r="C2362" s="63" t="str">
        <f>'דוח 132'!I2362</f>
        <v>לא צמוד כולל נזילות</v>
      </c>
      <c r="D2362" s="63">
        <f>'דוח 132'!H2362</f>
        <v>0</v>
      </c>
      <c r="E2362" s="63">
        <f>'דוח 132'!G2362</f>
        <v>0</v>
      </c>
      <c r="F2362" s="63">
        <f>'דוח 132'!F2362</f>
        <v>0</v>
      </c>
      <c r="G2362" s="63">
        <f>'דוח 132'!E2362</f>
        <v>80</v>
      </c>
      <c r="H2362" s="63">
        <f>'דוח 132'!D2362</f>
        <v>100</v>
      </c>
      <c r="I2362" s="63">
        <f>'דוח 132'!C2362</f>
        <v>1.5</v>
      </c>
      <c r="J2362" s="63">
        <f>'דוח 132'!B2362</f>
        <v>3.5</v>
      </c>
      <c r="K2362" s="63">
        <f>'דוח 132'!A2362</f>
        <v>0</v>
      </c>
    </row>
    <row r="2363" spans="1:11" x14ac:dyDescent="0.2">
      <c r="A2363" s="63">
        <f>'דוח 132'!K2363</f>
        <v>13595</v>
      </c>
      <c r="B2363" s="63">
        <f>'דוח 132'!J2363</f>
        <v>335579</v>
      </c>
      <c r="C2363" s="63" t="str">
        <f>'דוח 132'!I2363</f>
        <v>סה"כ מניות והמירים</v>
      </c>
      <c r="D2363" s="63">
        <f>'דוח 132'!H2363</f>
        <v>0</v>
      </c>
      <c r="E2363" s="63">
        <f>'דוח 132'!G2363</f>
        <v>0</v>
      </c>
      <c r="F2363" s="63">
        <f>'דוח 132'!F2363</f>
        <v>0</v>
      </c>
      <c r="G2363" s="63">
        <f>'דוח 132'!E2363</f>
        <v>0</v>
      </c>
      <c r="H2363" s="63">
        <f>'דוח 132'!D2363</f>
        <v>0</v>
      </c>
      <c r="I2363" s="63">
        <f>'דוח 132'!C2363</f>
        <v>0</v>
      </c>
      <c r="J2363" s="63">
        <f>'דוח 132'!B2363</f>
        <v>0</v>
      </c>
      <c r="K2363" s="63">
        <f>'דוח 132'!A2363</f>
        <v>0</v>
      </c>
    </row>
    <row r="2364" spans="1:11" x14ac:dyDescent="0.2">
      <c r="A2364" s="63">
        <f>'דוח 132'!K2364</f>
        <v>15704</v>
      </c>
      <c r="B2364" s="63">
        <f>'דוח 132'!J2364</f>
        <v>335579</v>
      </c>
      <c r="C2364" s="63" t="str">
        <f>'דוח 132'!I2364</f>
        <v xml:space="preserve">סה"כ קונצרני והלוואות </v>
      </c>
      <c r="D2364" s="63">
        <f>'דוח 132'!H2364</f>
        <v>0</v>
      </c>
      <c r="E2364" s="63">
        <f>'דוח 132'!G2364</f>
        <v>0</v>
      </c>
      <c r="F2364" s="63">
        <f>'דוח 132'!F2364</f>
        <v>0</v>
      </c>
      <c r="G2364" s="63">
        <f>'דוח 132'!E2364</f>
        <v>0</v>
      </c>
      <c r="H2364" s="63">
        <f>'דוח 132'!D2364</f>
        <v>20</v>
      </c>
      <c r="I2364" s="63">
        <f>'דוח 132'!C2364</f>
        <v>0</v>
      </c>
      <c r="J2364" s="63">
        <f>'דוח 132'!B2364</f>
        <v>0</v>
      </c>
      <c r="K2364" s="63">
        <f>'דוח 132'!A2364</f>
        <v>0</v>
      </c>
    </row>
    <row r="2365" spans="1:11" x14ac:dyDescent="0.2">
      <c r="A2365" s="63">
        <f>'דוח 132'!K2365</f>
        <v>15705</v>
      </c>
      <c r="B2365" s="63">
        <f>'דוח 132'!J2365</f>
        <v>335579</v>
      </c>
      <c r="C2365" s="63" t="str">
        <f>'דוח 132'!I2365</f>
        <v>סה"כ ממשלתי</v>
      </c>
      <c r="D2365" s="63">
        <f>'דוח 132'!H2365</f>
        <v>0</v>
      </c>
      <c r="E2365" s="63">
        <f>'דוח 132'!G2365</f>
        <v>0</v>
      </c>
      <c r="F2365" s="63">
        <f>'דוח 132'!F2365</f>
        <v>0</v>
      </c>
      <c r="G2365" s="63">
        <f>'דוח 132'!E2365</f>
        <v>0</v>
      </c>
      <c r="H2365" s="63">
        <f>'דוח 132'!D2365</f>
        <v>82</v>
      </c>
      <c r="I2365" s="63">
        <f>'דוח 132'!C2365</f>
        <v>0</v>
      </c>
      <c r="J2365" s="63">
        <f>'דוח 132'!B2365</f>
        <v>0</v>
      </c>
      <c r="K2365" s="63">
        <f>'דוח 132'!A2365</f>
        <v>0</v>
      </c>
    </row>
    <row r="2366" spans="1:11" x14ac:dyDescent="0.2">
      <c r="A2366" s="63">
        <f>'דוח 132'!K2366</f>
        <v>0</v>
      </c>
      <c r="B2366" s="63">
        <f>'דוח 132'!J2366</f>
        <v>0</v>
      </c>
      <c r="C2366" s="63">
        <f>'דוח 132'!I2366</f>
        <v>0</v>
      </c>
      <c r="D2366" s="63">
        <f>'דוח 132'!H2366</f>
        <v>0</v>
      </c>
      <c r="E2366" s="63">
        <f>'דוח 132'!G2366</f>
        <v>0</v>
      </c>
      <c r="F2366" s="63">
        <f>'דוח 132'!F2366</f>
        <v>0</v>
      </c>
      <c r="G2366" s="63">
        <f>'דוח 132'!E2366</f>
        <v>0</v>
      </c>
      <c r="H2366" s="63">
        <f>'דוח 132'!D2366</f>
        <v>0</v>
      </c>
      <c r="I2366" s="63">
        <f>'דוח 132'!C2366</f>
        <v>0</v>
      </c>
      <c r="J2366" s="63">
        <f>'דוח 132'!B2366</f>
        <v>0</v>
      </c>
      <c r="K2366" s="63">
        <f>'דוח 132'!A2366</f>
        <v>0</v>
      </c>
    </row>
    <row r="2367" spans="1:11" x14ac:dyDescent="0.2">
      <c r="A2367" s="63" t="str">
        <f>'דוח 132'!K2367</f>
        <v>קוד קבוצה</v>
      </c>
      <c r="B2367" s="63" t="str">
        <f>'דוח 132'!J2367</f>
        <v>קוד קופה</v>
      </c>
      <c r="C2367" s="63">
        <f>'דוח 132'!I2367</f>
        <v>0</v>
      </c>
      <c r="D2367" s="63" t="str">
        <f>'דוח 132'!H2367</f>
        <v>335587  מצות אביב</v>
      </c>
      <c r="E2367" s="63">
        <f>'דוח 132'!G2367</f>
        <v>0</v>
      </c>
      <c r="F2367" s="63">
        <f>'דוח 132'!F2367</f>
        <v>0</v>
      </c>
      <c r="G2367" s="63">
        <f>'דוח 132'!E2367</f>
        <v>0</v>
      </c>
      <c r="H2367" s="63">
        <f>'דוח 132'!D2367</f>
        <v>0</v>
      </c>
      <c r="I2367" s="63">
        <f>'דוח 132'!C2367</f>
        <v>0</v>
      </c>
      <c r="J2367" s="63">
        <f>'דוח 132'!B2367</f>
        <v>0</v>
      </c>
      <c r="K2367" s="63">
        <f>'דוח 132'!A2367</f>
        <v>0</v>
      </c>
    </row>
    <row r="2368" spans="1:11" x14ac:dyDescent="0.2">
      <c r="A2368" s="63">
        <f>'דוח 132'!K2368</f>
        <v>0</v>
      </c>
      <c r="B2368" s="63">
        <f>'דוח 132'!J2368</f>
        <v>0</v>
      </c>
      <c r="C2368" s="63">
        <f>'דוח 132'!I2368</f>
        <v>0</v>
      </c>
      <c r="D2368" s="63">
        <f>'דוח 132'!H2368</f>
        <v>0</v>
      </c>
      <c r="E2368" s="63">
        <f>'דוח 132'!G2368</f>
        <v>0</v>
      </c>
      <c r="F2368" s="63" t="str">
        <f>'דוח 132'!F2368</f>
        <v xml:space="preserve">שווי קופה באשח  </v>
      </c>
      <c r="G2368" s="63">
        <f>'דוח 132'!E2368</f>
        <v>0</v>
      </c>
      <c r="H2368" s="63">
        <f>'דוח 132'!D2368</f>
        <v>0</v>
      </c>
      <c r="I2368" s="63">
        <f>'דוח 132'!C2368</f>
        <v>0</v>
      </c>
      <c r="J2368" s="63">
        <f>'דוח 132'!B2368</f>
        <v>0</v>
      </c>
      <c r="K2368" s="63">
        <f>'דוח 132'!A2368</f>
        <v>0</v>
      </c>
    </row>
    <row r="2369" spans="1:11" x14ac:dyDescent="0.2">
      <c r="A2369" s="63">
        <f>'דוח 132'!K2369</f>
        <v>0</v>
      </c>
      <c r="B2369" s="63">
        <f>'דוח 132'!J2369</f>
        <v>0</v>
      </c>
      <c r="C2369" s="63" t="str">
        <f>'דוח 132'!I2369</f>
        <v>תאור קבוצה</v>
      </c>
      <c r="D2369" s="63" t="str">
        <f>'דוח 132'!H2369</f>
        <v>מח"מ</v>
      </c>
      <c r="E2369" s="63" t="str">
        <f>'דוח 132'!G2369</f>
        <v>חשיפה</v>
      </c>
      <c r="F2369" s="63" t="str">
        <f>'דוח 132'!F2369</f>
        <v>חשיפה</v>
      </c>
      <c r="G2369" s="63">
        <f>'דוח 132'!E2369</f>
        <v>0</v>
      </c>
      <c r="H2369" s="63" t="str">
        <f>'דוח 132'!D2369</f>
        <v>חשיפה</v>
      </c>
      <c r="I2369" s="63">
        <f>'דוח 132'!C2369</f>
        <v>0</v>
      </c>
      <c r="J2369" s="63" t="str">
        <f>'דוח 132'!B2369</f>
        <v>מח"מ</v>
      </c>
      <c r="K2369" s="63">
        <f>'דוח 132'!A2369</f>
        <v>0</v>
      </c>
    </row>
    <row r="2370" spans="1:11" x14ac:dyDescent="0.2">
      <c r="A2370" s="63">
        <f>'דוח 132'!K2370</f>
        <v>0</v>
      </c>
      <c r="B2370" s="63">
        <f>'דוח 132'!J2370</f>
        <v>0</v>
      </c>
      <c r="C2370" s="63">
        <f>'דוח 132'!I2370</f>
        <v>0</v>
      </c>
      <c r="D2370" s="63">
        <f>'דוח 132'!H2370</f>
        <v>0</v>
      </c>
      <c r="E2370" s="63" t="str">
        <f>'דוח 132'!G2370</f>
        <v>31/12/18</v>
      </c>
      <c r="F2370" s="63" t="str">
        <f>'דוח 132'!F2370</f>
        <v>31/12/18</v>
      </c>
      <c r="G2370" s="63" t="str">
        <f>'דוח 132'!E2370</f>
        <v>מינ'</v>
      </c>
      <c r="H2370" s="63" t="str">
        <f>'דוח 132'!D2370</f>
        <v>מקס'</v>
      </c>
      <c r="I2370" s="63" t="str">
        <f>'דוח 132'!C2370</f>
        <v>מינ'</v>
      </c>
      <c r="J2370" s="63" t="str">
        <f>'דוח 132'!B2370</f>
        <v>מקס'</v>
      </c>
      <c r="K2370" s="63">
        <f>'דוח 132'!A2370</f>
        <v>0</v>
      </c>
    </row>
    <row r="2371" spans="1:11" x14ac:dyDescent="0.2">
      <c r="A2371" s="63">
        <f>'דוח 132'!K2371</f>
        <v>13595</v>
      </c>
      <c r="B2371" s="63">
        <f>'דוח 132'!J2371</f>
        <v>335587</v>
      </c>
      <c r="C2371" s="63" t="str">
        <f>'דוח 132'!I2371</f>
        <v>סה"כ מניות והמירים</v>
      </c>
      <c r="D2371" s="63">
        <f>'דוח 132'!H2371</f>
        <v>0</v>
      </c>
      <c r="E2371" s="63">
        <f>'דוח 132'!G2371</f>
        <v>0</v>
      </c>
      <c r="F2371" s="63">
        <f>'דוח 132'!F2371</f>
        <v>0</v>
      </c>
      <c r="G2371" s="63">
        <f>'דוח 132'!E2371</f>
        <v>0</v>
      </c>
      <c r="H2371" s="63">
        <f>'דוח 132'!D2371</f>
        <v>0</v>
      </c>
      <c r="I2371" s="63">
        <f>'דוח 132'!C2371</f>
        <v>0</v>
      </c>
      <c r="J2371" s="63">
        <f>'דוח 132'!B2371</f>
        <v>0</v>
      </c>
      <c r="K2371" s="63">
        <f>'דוח 132'!A2371</f>
        <v>0</v>
      </c>
    </row>
    <row r="2372" spans="1:11" x14ac:dyDescent="0.2">
      <c r="A2372" s="63">
        <f>'דוח 132'!K2372</f>
        <v>15704</v>
      </c>
      <c r="B2372" s="63">
        <f>'דוח 132'!J2372</f>
        <v>335587</v>
      </c>
      <c r="C2372" s="63" t="str">
        <f>'דוח 132'!I2372</f>
        <v xml:space="preserve">סה"כ קונצרני והלוואות </v>
      </c>
      <c r="D2372" s="63">
        <f>'דוח 132'!H2372</f>
        <v>0</v>
      </c>
      <c r="E2372" s="63">
        <f>'דוח 132'!G2372</f>
        <v>0</v>
      </c>
      <c r="F2372" s="63">
        <f>'דוח 132'!F2372</f>
        <v>0</v>
      </c>
      <c r="G2372" s="63">
        <f>'דוח 132'!E2372</f>
        <v>28</v>
      </c>
      <c r="H2372" s="63">
        <f>'דוח 132'!D2372</f>
        <v>34</v>
      </c>
      <c r="I2372" s="63">
        <f>'דוח 132'!C2372</f>
        <v>0</v>
      </c>
      <c r="J2372" s="63">
        <f>'דוח 132'!B2372</f>
        <v>0</v>
      </c>
      <c r="K2372" s="63">
        <f>'דוח 132'!A2372</f>
        <v>0</v>
      </c>
    </row>
    <row r="2373" spans="1:11" x14ac:dyDescent="0.2">
      <c r="A2373" s="63">
        <f>'דוח 132'!K2373</f>
        <v>15705</v>
      </c>
      <c r="B2373" s="63">
        <f>'דוח 132'!J2373</f>
        <v>335587</v>
      </c>
      <c r="C2373" s="63" t="str">
        <f>'דוח 132'!I2373</f>
        <v>סה"כ ממשלתי</v>
      </c>
      <c r="D2373" s="63">
        <f>'דוח 132'!H2373</f>
        <v>0</v>
      </c>
      <c r="E2373" s="63">
        <f>'דוח 132'!G2373</f>
        <v>0</v>
      </c>
      <c r="F2373" s="63">
        <f>'דוח 132'!F2373</f>
        <v>0</v>
      </c>
      <c r="G2373" s="63">
        <f>'דוח 132'!E2373</f>
        <v>50</v>
      </c>
      <c r="H2373" s="63">
        <f>'דוח 132'!D2373</f>
        <v>56</v>
      </c>
      <c r="I2373" s="63">
        <f>'דוח 132'!C2373</f>
        <v>0</v>
      </c>
      <c r="J2373" s="63">
        <f>'דוח 132'!B2373</f>
        <v>0</v>
      </c>
      <c r="K2373" s="63">
        <f>'דוח 132'!A2373</f>
        <v>0</v>
      </c>
    </row>
    <row r="2374" spans="1:11" x14ac:dyDescent="0.2">
      <c r="A2374" s="63">
        <f>'דוח 132'!K2374</f>
        <v>0</v>
      </c>
      <c r="B2374" s="63">
        <f>'דוח 132'!J2374</f>
        <v>0</v>
      </c>
      <c r="C2374" s="63">
        <f>'דוח 132'!I2374</f>
        <v>0</v>
      </c>
      <c r="D2374" s="63">
        <f>'דוח 132'!H2374</f>
        <v>0</v>
      </c>
      <c r="E2374" s="63">
        <f>'דוח 132'!G2374</f>
        <v>0</v>
      </c>
      <c r="F2374" s="63">
        <f>'דוח 132'!F2374</f>
        <v>0</v>
      </c>
      <c r="G2374" s="63">
        <f>'דוח 132'!E2374</f>
        <v>0</v>
      </c>
      <c r="H2374" s="63">
        <f>'דוח 132'!D2374</f>
        <v>0</v>
      </c>
      <c r="I2374" s="63">
        <f>'דוח 132'!C2374</f>
        <v>0</v>
      </c>
      <c r="J2374" s="63">
        <f>'דוח 132'!B2374</f>
        <v>0</v>
      </c>
      <c r="K2374" s="63">
        <f>'דוח 132'!A2374</f>
        <v>0</v>
      </c>
    </row>
    <row r="2375" spans="1:11" x14ac:dyDescent="0.2">
      <c r="A2375" s="63" t="str">
        <f>'דוח 132'!K2375</f>
        <v>קוד קבוצה</v>
      </c>
      <c r="B2375" s="63" t="str">
        <f>'דוח 132'!J2375</f>
        <v>קוד קופה</v>
      </c>
      <c r="C2375" s="63">
        <f>'דוח 132'!I2375</f>
        <v>0</v>
      </c>
      <c r="D2375" s="63" t="str">
        <f>'דוח 132'!H2375</f>
        <v>335668  טבע</v>
      </c>
      <c r="E2375" s="63">
        <f>'דוח 132'!G2375</f>
        <v>0</v>
      </c>
      <c r="F2375" s="63">
        <f>'דוח 132'!F2375</f>
        <v>0</v>
      </c>
      <c r="G2375" s="63">
        <f>'דוח 132'!E2375</f>
        <v>0</v>
      </c>
      <c r="H2375" s="63">
        <f>'דוח 132'!D2375</f>
        <v>0</v>
      </c>
      <c r="I2375" s="63">
        <f>'דוח 132'!C2375</f>
        <v>0</v>
      </c>
      <c r="J2375" s="63">
        <f>'דוח 132'!B2375</f>
        <v>0</v>
      </c>
      <c r="K2375" s="63">
        <f>'דוח 132'!A2375</f>
        <v>0</v>
      </c>
    </row>
    <row r="2376" spans="1:11" x14ac:dyDescent="0.2">
      <c r="A2376" s="63">
        <f>'דוח 132'!K2376</f>
        <v>0</v>
      </c>
      <c r="B2376" s="63">
        <f>'דוח 132'!J2376</f>
        <v>0</v>
      </c>
      <c r="C2376" s="63">
        <f>'דוח 132'!I2376</f>
        <v>0</v>
      </c>
      <c r="D2376" s="63">
        <f>'דוח 132'!H2376</f>
        <v>0</v>
      </c>
      <c r="E2376" s="63">
        <f>'דוח 132'!G2376</f>
        <v>0</v>
      </c>
      <c r="F2376" s="63" t="str">
        <f>'דוח 132'!F2376</f>
        <v xml:space="preserve">שווי קופה באשח  </v>
      </c>
      <c r="G2376" s="63">
        <f>'דוח 132'!E2376</f>
        <v>0</v>
      </c>
      <c r="H2376" s="63">
        <f>'דוח 132'!D2376</f>
        <v>0</v>
      </c>
      <c r="I2376" s="63">
        <f>'דוח 132'!C2376</f>
        <v>0</v>
      </c>
      <c r="J2376" s="63">
        <f>'דוח 132'!B2376</f>
        <v>0</v>
      </c>
      <c r="K2376" s="63">
        <f>'דוח 132'!A2376</f>
        <v>0</v>
      </c>
    </row>
    <row r="2377" spans="1:11" x14ac:dyDescent="0.2">
      <c r="A2377" s="63">
        <f>'דוח 132'!K2377</f>
        <v>0</v>
      </c>
      <c r="B2377" s="63">
        <f>'דוח 132'!J2377</f>
        <v>0</v>
      </c>
      <c r="C2377" s="63" t="str">
        <f>'דוח 132'!I2377</f>
        <v>תאור קבוצה</v>
      </c>
      <c r="D2377" s="63" t="str">
        <f>'דוח 132'!H2377</f>
        <v>מח"מ</v>
      </c>
      <c r="E2377" s="63" t="str">
        <f>'דוח 132'!G2377</f>
        <v>חשיפה</v>
      </c>
      <c r="F2377" s="63" t="str">
        <f>'דוח 132'!F2377</f>
        <v>חשיפה</v>
      </c>
      <c r="G2377" s="63">
        <f>'דוח 132'!E2377</f>
        <v>0</v>
      </c>
      <c r="H2377" s="63" t="str">
        <f>'דוח 132'!D2377</f>
        <v>חשיפה</v>
      </c>
      <c r="I2377" s="63">
        <f>'דוח 132'!C2377</f>
        <v>0</v>
      </c>
      <c r="J2377" s="63" t="str">
        <f>'דוח 132'!B2377</f>
        <v>מח"מ</v>
      </c>
      <c r="K2377" s="63">
        <f>'דוח 132'!A2377</f>
        <v>0</v>
      </c>
    </row>
    <row r="2378" spans="1:11" x14ac:dyDescent="0.2">
      <c r="A2378" s="63">
        <f>'דוח 132'!K2378</f>
        <v>0</v>
      </c>
      <c r="B2378" s="63">
        <f>'דוח 132'!J2378</f>
        <v>0</v>
      </c>
      <c r="C2378" s="63">
        <f>'דוח 132'!I2378</f>
        <v>0</v>
      </c>
      <c r="D2378" s="63">
        <f>'דוח 132'!H2378</f>
        <v>0</v>
      </c>
      <c r="E2378" s="63" t="str">
        <f>'דוח 132'!G2378</f>
        <v>31/12/18</v>
      </c>
      <c r="F2378" s="63" t="str">
        <f>'דוח 132'!F2378</f>
        <v>31/12/18</v>
      </c>
      <c r="G2378" s="63" t="str">
        <f>'דוח 132'!E2378</f>
        <v>מינ'</v>
      </c>
      <c r="H2378" s="63" t="str">
        <f>'דוח 132'!D2378</f>
        <v>מקס'</v>
      </c>
      <c r="I2378" s="63" t="str">
        <f>'דוח 132'!C2378</f>
        <v>מינ'</v>
      </c>
      <c r="J2378" s="63" t="str">
        <f>'דוח 132'!B2378</f>
        <v>מקס'</v>
      </c>
      <c r="K2378" s="63">
        <f>'דוח 132'!A2378</f>
        <v>0</v>
      </c>
    </row>
    <row r="2379" spans="1:11" x14ac:dyDescent="0.2">
      <c r="A2379" s="63">
        <f>'דוח 132'!K2379</f>
        <v>13591</v>
      </c>
      <c r="B2379" s="63">
        <f>'דוח 132'!J2379</f>
        <v>335668</v>
      </c>
      <c r="C2379" s="63" t="str">
        <f>'דוח 132'!I2379</f>
        <v xml:space="preserve">צמוד מדד (כולל מיועדות) </v>
      </c>
      <c r="D2379" s="63">
        <f>'דוח 132'!H2379</f>
        <v>0</v>
      </c>
      <c r="E2379" s="63">
        <f>'דוח 132'!G2379</f>
        <v>0</v>
      </c>
      <c r="F2379" s="63">
        <f>'דוח 132'!F2379</f>
        <v>0</v>
      </c>
      <c r="G2379" s="63">
        <f>'דוח 132'!E2379</f>
        <v>23.1</v>
      </c>
      <c r="H2379" s="63">
        <f>'דוח 132'!D2379</f>
        <v>30.1</v>
      </c>
      <c r="I2379" s="63">
        <f>'דוח 132'!C2379</f>
        <v>3.5</v>
      </c>
      <c r="J2379" s="63">
        <f>'דוח 132'!B2379</f>
        <v>5</v>
      </c>
      <c r="K2379" s="63">
        <f>'דוח 132'!A2379</f>
        <v>0</v>
      </c>
    </row>
    <row r="2380" spans="1:11" x14ac:dyDescent="0.2">
      <c r="A2380" s="63">
        <f>'דוח 132'!K2380</f>
        <v>17726</v>
      </c>
      <c r="B2380" s="63">
        <f>'דוח 132'!J2380</f>
        <v>335668</v>
      </c>
      <c r="C2380" s="63" t="str">
        <f>'דוח 132'!I2380</f>
        <v>לא צמוד כולל נזילות</v>
      </c>
      <c r="D2380" s="63">
        <f>'דוח 132'!H2380</f>
        <v>0</v>
      </c>
      <c r="E2380" s="63">
        <f>'דוח 132'!G2380</f>
        <v>0</v>
      </c>
      <c r="F2380" s="63">
        <f>'דוח 132'!F2380</f>
        <v>0</v>
      </c>
      <c r="G2380" s="63">
        <f>'דוח 132'!E2380</f>
        <v>29</v>
      </c>
      <c r="H2380" s="63">
        <f>'דוח 132'!D2380</f>
        <v>36.1</v>
      </c>
      <c r="I2380" s="63">
        <f>'דוח 132'!C2380</f>
        <v>2</v>
      </c>
      <c r="J2380" s="63">
        <f>'דוח 132'!B2380</f>
        <v>3.5</v>
      </c>
      <c r="K2380" s="63">
        <f>'דוח 132'!A2380</f>
        <v>0</v>
      </c>
    </row>
    <row r="2381" spans="1:11" x14ac:dyDescent="0.2">
      <c r="A2381" s="63">
        <f>'דוח 132'!K2381</f>
        <v>13595</v>
      </c>
      <c r="B2381" s="63">
        <f>'דוח 132'!J2381</f>
        <v>335668</v>
      </c>
      <c r="C2381" s="63" t="str">
        <f>'דוח 132'!I2381</f>
        <v>סה"כ מניות והמירים</v>
      </c>
      <c r="D2381" s="63">
        <f>'דוח 132'!H2381</f>
        <v>0</v>
      </c>
      <c r="E2381" s="63">
        <f>'דוח 132'!G2381</f>
        <v>0</v>
      </c>
      <c r="F2381" s="63">
        <f>'דוח 132'!F2381</f>
        <v>0</v>
      </c>
      <c r="G2381" s="63">
        <f>'דוח 132'!E2381</f>
        <v>0</v>
      </c>
      <c r="H2381" s="63">
        <f>'דוח 132'!D2381</f>
        <v>0</v>
      </c>
      <c r="I2381" s="63">
        <f>'דוח 132'!C2381</f>
        <v>0</v>
      </c>
      <c r="J2381" s="63">
        <f>'דוח 132'!B2381</f>
        <v>0</v>
      </c>
      <c r="K2381" s="63">
        <f>'דוח 132'!A2381</f>
        <v>0</v>
      </c>
    </row>
    <row r="2382" spans="1:11" x14ac:dyDescent="0.2">
      <c r="A2382" s="63">
        <f>'דוח 132'!K2382</f>
        <v>15704</v>
      </c>
      <c r="B2382" s="63">
        <f>'דוח 132'!J2382</f>
        <v>335668</v>
      </c>
      <c r="C2382" s="63" t="str">
        <f>'דוח 132'!I2382</f>
        <v xml:space="preserve">סה"כ קונצרני והלוואות </v>
      </c>
      <c r="D2382" s="63">
        <f>'דוח 132'!H2382</f>
        <v>0</v>
      </c>
      <c r="E2382" s="63">
        <f>'דוח 132'!G2382</f>
        <v>0</v>
      </c>
      <c r="F2382" s="63">
        <f>'דוח 132'!F2382</f>
        <v>0</v>
      </c>
      <c r="G2382" s="63">
        <f>'דוח 132'!E2382</f>
        <v>25</v>
      </c>
      <c r="H2382" s="63">
        <f>'דוח 132'!D2382</f>
        <v>30</v>
      </c>
      <c r="I2382" s="63">
        <f>'דוח 132'!C2382</f>
        <v>0</v>
      </c>
      <c r="J2382" s="63">
        <f>'דוח 132'!B2382</f>
        <v>0</v>
      </c>
      <c r="K2382" s="63">
        <f>'דוח 132'!A2382</f>
        <v>0</v>
      </c>
    </row>
    <row r="2383" spans="1:11" x14ac:dyDescent="0.2">
      <c r="A2383" s="63">
        <f>'דוח 132'!K2383</f>
        <v>15705</v>
      </c>
      <c r="B2383" s="63">
        <f>'דוח 132'!J2383</f>
        <v>335668</v>
      </c>
      <c r="C2383" s="63" t="str">
        <f>'דוח 132'!I2383</f>
        <v>סה"כ ממשלתי</v>
      </c>
      <c r="D2383" s="63">
        <f>'דוח 132'!H2383</f>
        <v>0</v>
      </c>
      <c r="E2383" s="63">
        <f>'דוח 132'!G2383</f>
        <v>0</v>
      </c>
      <c r="F2383" s="63">
        <f>'דוח 132'!F2383</f>
        <v>0</v>
      </c>
      <c r="G2383" s="63">
        <f>'דוח 132'!E2383</f>
        <v>30</v>
      </c>
      <c r="H2383" s="63">
        <f>'דוח 132'!D2383</f>
        <v>35</v>
      </c>
      <c r="I2383" s="63">
        <f>'דוח 132'!C2383</f>
        <v>0</v>
      </c>
      <c r="J2383" s="63">
        <f>'דוח 132'!B2383</f>
        <v>0</v>
      </c>
      <c r="K2383" s="63">
        <f>'דוח 132'!A2383</f>
        <v>0</v>
      </c>
    </row>
    <row r="2384" spans="1:11" x14ac:dyDescent="0.2">
      <c r="A2384" s="63">
        <f>'דוח 132'!K2384</f>
        <v>16144</v>
      </c>
      <c r="B2384" s="63">
        <f>'דוח 132'!J2384</f>
        <v>335668</v>
      </c>
      <c r="C2384" s="63" t="str">
        <f>'דוח 132'!I2384</f>
        <v>סך חשיפת מט"ח</v>
      </c>
      <c r="D2384" s="63">
        <f>'דוח 132'!H2384</f>
        <v>0</v>
      </c>
      <c r="E2384" s="63">
        <f>'דוח 132'!G2384</f>
        <v>0</v>
      </c>
      <c r="F2384" s="63">
        <f>'דוח 132'!F2384</f>
        <v>0</v>
      </c>
      <c r="G2384" s="63">
        <f>'דוח 132'!E2384</f>
        <v>0</v>
      </c>
      <c r="H2384" s="63">
        <f>'דוח 132'!D2384</f>
        <v>0</v>
      </c>
      <c r="I2384" s="63">
        <f>'דוח 132'!C2384</f>
        <v>0</v>
      </c>
      <c r="J2384" s="63">
        <f>'דוח 132'!B2384</f>
        <v>0</v>
      </c>
      <c r="K2384" s="63">
        <f>'דוח 132'!A2384</f>
        <v>0</v>
      </c>
    </row>
    <row r="2385" spans="1:11" x14ac:dyDescent="0.2">
      <c r="A2385" s="63">
        <f>'דוח 132'!K2385</f>
        <v>0</v>
      </c>
      <c r="B2385" s="63">
        <f>'דוח 132'!J2385</f>
        <v>0</v>
      </c>
      <c r="C2385" s="63">
        <f>'דוח 132'!I2385</f>
        <v>0</v>
      </c>
      <c r="D2385" s="63">
        <f>'דוח 132'!H2385</f>
        <v>0</v>
      </c>
      <c r="E2385" s="63">
        <f>'דוח 132'!G2385</f>
        <v>0</v>
      </c>
      <c r="F2385" s="63">
        <f>'דוח 132'!F2385</f>
        <v>0</v>
      </c>
      <c r="G2385" s="63">
        <f>'דוח 132'!E2385</f>
        <v>0</v>
      </c>
      <c r="H2385" s="63">
        <f>'דוח 132'!D2385</f>
        <v>0</v>
      </c>
      <c r="I2385" s="63">
        <f>'דוח 132'!C2385</f>
        <v>0</v>
      </c>
      <c r="J2385" s="63">
        <f>'דוח 132'!B2385</f>
        <v>0</v>
      </c>
      <c r="K2385" s="63">
        <f>'דוח 132'!A2385</f>
        <v>0</v>
      </c>
    </row>
    <row r="2386" spans="1:11" x14ac:dyDescent="0.2">
      <c r="A2386" s="63" t="str">
        <f>'דוח 132'!K2386</f>
        <v>קוד קבוצה</v>
      </c>
      <c r="B2386" s="63" t="str">
        <f>'דוח 132'!J2386</f>
        <v>קוד קופה</v>
      </c>
      <c r="C2386" s="63">
        <f>'דוח 132'!I2386</f>
        <v>0</v>
      </c>
      <c r="D2386" s="63" t="str">
        <f>'דוח 132'!H2386</f>
        <v>335692  הנמל</v>
      </c>
      <c r="E2386" s="63">
        <f>'דוח 132'!G2386</f>
        <v>0</v>
      </c>
      <c r="F2386" s="63">
        <f>'דוח 132'!F2386</f>
        <v>0</v>
      </c>
      <c r="G2386" s="63">
        <f>'דוח 132'!E2386</f>
        <v>0</v>
      </c>
      <c r="H2386" s="63">
        <f>'דוח 132'!D2386</f>
        <v>0</v>
      </c>
      <c r="I2386" s="63">
        <f>'דוח 132'!C2386</f>
        <v>0</v>
      </c>
      <c r="J2386" s="63">
        <f>'דוח 132'!B2386</f>
        <v>0</v>
      </c>
      <c r="K2386" s="63">
        <f>'דוח 132'!A2386</f>
        <v>0</v>
      </c>
    </row>
    <row r="2387" spans="1:11" x14ac:dyDescent="0.2">
      <c r="A2387" s="63">
        <f>'דוח 132'!K2387</f>
        <v>0</v>
      </c>
      <c r="B2387" s="63">
        <f>'דוח 132'!J2387</f>
        <v>0</v>
      </c>
      <c r="C2387" s="63">
        <f>'דוח 132'!I2387</f>
        <v>0</v>
      </c>
      <c r="D2387" s="63">
        <f>'דוח 132'!H2387</f>
        <v>0</v>
      </c>
      <c r="E2387" s="63">
        <f>'דוח 132'!G2387</f>
        <v>0</v>
      </c>
      <c r="F2387" s="63" t="str">
        <f>'דוח 132'!F2387</f>
        <v xml:space="preserve">שווי קופה באשח  </v>
      </c>
      <c r="G2387" s="63">
        <f>'דוח 132'!E2387</f>
        <v>0</v>
      </c>
      <c r="H2387" s="63">
        <f>'דוח 132'!D2387</f>
        <v>0</v>
      </c>
      <c r="I2387" s="63">
        <f>'דוח 132'!C2387</f>
        <v>0</v>
      </c>
      <c r="J2387" s="63">
        <f>'דוח 132'!B2387</f>
        <v>0</v>
      </c>
      <c r="K2387" s="63">
        <f>'דוח 132'!A2387</f>
        <v>0</v>
      </c>
    </row>
    <row r="2388" spans="1:11" x14ac:dyDescent="0.2">
      <c r="A2388" s="63">
        <f>'דוח 132'!K2388</f>
        <v>0</v>
      </c>
      <c r="B2388" s="63">
        <f>'דוח 132'!J2388</f>
        <v>0</v>
      </c>
      <c r="C2388" s="63" t="str">
        <f>'דוח 132'!I2388</f>
        <v>תאור קבוצה</v>
      </c>
      <c r="D2388" s="63" t="str">
        <f>'דוח 132'!H2388</f>
        <v>מח"מ</v>
      </c>
      <c r="E2388" s="63" t="str">
        <f>'דוח 132'!G2388</f>
        <v>חשיפה</v>
      </c>
      <c r="F2388" s="63" t="str">
        <f>'דוח 132'!F2388</f>
        <v>חשיפה</v>
      </c>
      <c r="G2388" s="63">
        <f>'דוח 132'!E2388</f>
        <v>0</v>
      </c>
      <c r="H2388" s="63" t="str">
        <f>'דוח 132'!D2388</f>
        <v>חשיפה</v>
      </c>
      <c r="I2388" s="63">
        <f>'דוח 132'!C2388</f>
        <v>0</v>
      </c>
      <c r="J2388" s="63" t="str">
        <f>'דוח 132'!B2388</f>
        <v>מח"מ</v>
      </c>
      <c r="K2388" s="63">
        <f>'דוח 132'!A2388</f>
        <v>0</v>
      </c>
    </row>
    <row r="2389" spans="1:11" x14ac:dyDescent="0.2">
      <c r="A2389" s="63">
        <f>'דוח 132'!K2389</f>
        <v>0</v>
      </c>
      <c r="B2389" s="63">
        <f>'דוח 132'!J2389</f>
        <v>0</v>
      </c>
      <c r="C2389" s="63">
        <f>'דוח 132'!I2389</f>
        <v>0</v>
      </c>
      <c r="D2389" s="63">
        <f>'דוח 132'!H2389</f>
        <v>0</v>
      </c>
      <c r="E2389" s="63" t="str">
        <f>'דוח 132'!G2389</f>
        <v>31/12/18</v>
      </c>
      <c r="F2389" s="63" t="str">
        <f>'דוח 132'!F2389</f>
        <v>31/12/18</v>
      </c>
      <c r="G2389" s="63" t="str">
        <f>'דוח 132'!E2389</f>
        <v>מינ'</v>
      </c>
      <c r="H2389" s="63" t="str">
        <f>'דוח 132'!D2389</f>
        <v>מקס'</v>
      </c>
      <c r="I2389" s="63" t="str">
        <f>'דוח 132'!C2389</f>
        <v>מינ'</v>
      </c>
      <c r="J2389" s="63" t="str">
        <f>'דוח 132'!B2389</f>
        <v>מקס'</v>
      </c>
      <c r="K2389" s="63">
        <f>'דוח 132'!A2389</f>
        <v>0</v>
      </c>
    </row>
    <row r="2390" spans="1:11" x14ac:dyDescent="0.2">
      <c r="A2390" s="63">
        <f>'דוח 132'!K2390</f>
        <v>13595</v>
      </c>
      <c r="B2390" s="63">
        <f>'דוח 132'!J2390</f>
        <v>335692</v>
      </c>
      <c r="C2390" s="63" t="str">
        <f>'דוח 132'!I2390</f>
        <v>סה"כ מניות והמירים</v>
      </c>
      <c r="D2390" s="63">
        <f>'דוח 132'!H2390</f>
        <v>0</v>
      </c>
      <c r="E2390" s="63">
        <f>'דוח 132'!G2390</f>
        <v>0</v>
      </c>
      <c r="F2390" s="63">
        <f>'דוח 132'!F2390</f>
        <v>0</v>
      </c>
      <c r="G2390" s="63">
        <f>'דוח 132'!E2390</f>
        <v>0</v>
      </c>
      <c r="H2390" s="63">
        <f>'דוח 132'!D2390</f>
        <v>0</v>
      </c>
      <c r="I2390" s="63">
        <f>'דוח 132'!C2390</f>
        <v>0</v>
      </c>
      <c r="J2390" s="63">
        <f>'דוח 132'!B2390</f>
        <v>0</v>
      </c>
      <c r="K2390" s="63">
        <f>'דוח 132'!A2390</f>
        <v>0</v>
      </c>
    </row>
    <row r="2391" spans="1:11" x14ac:dyDescent="0.2">
      <c r="A2391" s="63">
        <f>'דוח 132'!K2391</f>
        <v>15704</v>
      </c>
      <c r="B2391" s="63">
        <f>'דוח 132'!J2391</f>
        <v>335692</v>
      </c>
      <c r="C2391" s="63" t="str">
        <f>'דוח 132'!I2391</f>
        <v xml:space="preserve">סה"כ קונצרני והלוואות </v>
      </c>
      <c r="D2391" s="63">
        <f>'דוח 132'!H2391</f>
        <v>0</v>
      </c>
      <c r="E2391" s="63">
        <f>'דוח 132'!G2391</f>
        <v>0</v>
      </c>
      <c r="F2391" s="63">
        <f>'דוח 132'!F2391</f>
        <v>0</v>
      </c>
      <c r="G2391" s="63">
        <f>'דוח 132'!E2391</f>
        <v>28</v>
      </c>
      <c r="H2391" s="63">
        <f>'דוח 132'!D2391</f>
        <v>34</v>
      </c>
      <c r="I2391" s="63">
        <f>'דוח 132'!C2391</f>
        <v>0</v>
      </c>
      <c r="J2391" s="63">
        <f>'דוח 132'!B2391</f>
        <v>0</v>
      </c>
      <c r="K2391" s="63">
        <f>'דוח 132'!A2391</f>
        <v>0</v>
      </c>
    </row>
    <row r="2392" spans="1:11" x14ac:dyDescent="0.2">
      <c r="A2392" s="63">
        <f>'דוח 132'!K2392</f>
        <v>15705</v>
      </c>
      <c r="B2392" s="63">
        <f>'דוח 132'!J2392</f>
        <v>335692</v>
      </c>
      <c r="C2392" s="63" t="str">
        <f>'דוח 132'!I2392</f>
        <v>סה"כ ממשלתי</v>
      </c>
      <c r="D2392" s="63">
        <f>'דוח 132'!H2392</f>
        <v>0</v>
      </c>
      <c r="E2392" s="63">
        <f>'דוח 132'!G2392</f>
        <v>0</v>
      </c>
      <c r="F2392" s="63">
        <f>'דוח 132'!F2392</f>
        <v>0</v>
      </c>
      <c r="G2392" s="63">
        <f>'דוח 132'!E2392</f>
        <v>50</v>
      </c>
      <c r="H2392" s="63">
        <f>'דוח 132'!D2392</f>
        <v>56</v>
      </c>
      <c r="I2392" s="63">
        <f>'דוח 132'!C2392</f>
        <v>0</v>
      </c>
      <c r="J2392" s="63">
        <f>'דוח 132'!B2392</f>
        <v>0</v>
      </c>
      <c r="K2392" s="63">
        <f>'דוח 132'!A2392</f>
        <v>0</v>
      </c>
    </row>
    <row r="2393" spans="1:11" x14ac:dyDescent="0.2">
      <c r="A2393" s="63">
        <f>'דוח 132'!K2393</f>
        <v>0</v>
      </c>
      <c r="B2393" s="63">
        <f>'דוח 132'!J2393</f>
        <v>0</v>
      </c>
      <c r="C2393" s="63">
        <f>'דוח 132'!I2393</f>
        <v>0</v>
      </c>
      <c r="D2393" s="63">
        <f>'דוח 132'!H2393</f>
        <v>0</v>
      </c>
      <c r="E2393" s="63">
        <f>'דוח 132'!G2393</f>
        <v>0</v>
      </c>
      <c r="F2393" s="63">
        <f>'דוח 132'!F2393</f>
        <v>0</v>
      </c>
      <c r="G2393" s="63">
        <f>'דוח 132'!E2393</f>
        <v>0</v>
      </c>
      <c r="H2393" s="63">
        <f>'דוח 132'!D2393</f>
        <v>0</v>
      </c>
      <c r="I2393" s="63">
        <f>'דוח 132'!C2393</f>
        <v>0</v>
      </c>
      <c r="J2393" s="63">
        <f>'דוח 132'!B2393</f>
        <v>0</v>
      </c>
      <c r="K2393" s="63">
        <f>'דוח 132'!A2393</f>
        <v>0</v>
      </c>
    </row>
    <row r="2394" spans="1:11" x14ac:dyDescent="0.2">
      <c r="A2394" s="63" t="str">
        <f>'דוח 132'!K2394</f>
        <v>קוד קבוצה</v>
      </c>
      <c r="B2394" s="63" t="str">
        <f>'דוח 132'!J2394</f>
        <v>קוד קופה</v>
      </c>
      <c r="C2394" s="63">
        <f>'דוח 132'!I2394</f>
        <v>0</v>
      </c>
      <c r="D2394" s="63" t="str">
        <f>'דוח 132'!H2394</f>
        <v>335730  אבן וסיד</v>
      </c>
      <c r="E2394" s="63">
        <f>'דוח 132'!G2394</f>
        <v>0</v>
      </c>
      <c r="F2394" s="63">
        <f>'דוח 132'!F2394</f>
        <v>0</v>
      </c>
      <c r="G2394" s="63">
        <f>'דוח 132'!E2394</f>
        <v>0</v>
      </c>
      <c r="H2394" s="63">
        <f>'דוח 132'!D2394</f>
        <v>0</v>
      </c>
      <c r="I2394" s="63">
        <f>'דוח 132'!C2394</f>
        <v>0</v>
      </c>
      <c r="J2394" s="63">
        <f>'דוח 132'!B2394</f>
        <v>0</v>
      </c>
      <c r="K2394" s="63">
        <f>'דוח 132'!A2394</f>
        <v>0</v>
      </c>
    </row>
    <row r="2395" spans="1:11" x14ac:dyDescent="0.2">
      <c r="A2395" s="63">
        <f>'דוח 132'!K2395</f>
        <v>0</v>
      </c>
      <c r="B2395" s="63">
        <f>'דוח 132'!J2395</f>
        <v>0</v>
      </c>
      <c r="C2395" s="63">
        <f>'דוח 132'!I2395</f>
        <v>0</v>
      </c>
      <c r="D2395" s="63">
        <f>'דוח 132'!H2395</f>
        <v>0</v>
      </c>
      <c r="E2395" s="63">
        <f>'דוח 132'!G2395</f>
        <v>0</v>
      </c>
      <c r="F2395" s="63" t="str">
        <f>'דוח 132'!F2395</f>
        <v xml:space="preserve">שווי קופה באשח  </v>
      </c>
      <c r="G2395" s="63">
        <f>'דוח 132'!E2395</f>
        <v>0</v>
      </c>
      <c r="H2395" s="63">
        <f>'דוח 132'!D2395</f>
        <v>0</v>
      </c>
      <c r="I2395" s="63">
        <f>'דוח 132'!C2395</f>
        <v>0</v>
      </c>
      <c r="J2395" s="63">
        <f>'דוח 132'!B2395</f>
        <v>0</v>
      </c>
      <c r="K2395" s="63">
        <f>'דוח 132'!A2395</f>
        <v>0</v>
      </c>
    </row>
    <row r="2396" spans="1:11" x14ac:dyDescent="0.2">
      <c r="A2396" s="63">
        <f>'דוח 132'!K2396</f>
        <v>0</v>
      </c>
      <c r="B2396" s="63">
        <f>'דוח 132'!J2396</f>
        <v>0</v>
      </c>
      <c r="C2396" s="63" t="str">
        <f>'דוח 132'!I2396</f>
        <v>תאור קבוצה</v>
      </c>
      <c r="D2396" s="63" t="str">
        <f>'דוח 132'!H2396</f>
        <v>מח"מ</v>
      </c>
      <c r="E2396" s="63" t="str">
        <f>'דוח 132'!G2396</f>
        <v>חשיפה</v>
      </c>
      <c r="F2396" s="63" t="str">
        <f>'דוח 132'!F2396</f>
        <v>חשיפה</v>
      </c>
      <c r="G2396" s="63">
        <f>'דוח 132'!E2396</f>
        <v>0</v>
      </c>
      <c r="H2396" s="63" t="str">
        <f>'דוח 132'!D2396</f>
        <v>חשיפה</v>
      </c>
      <c r="I2396" s="63">
        <f>'דוח 132'!C2396</f>
        <v>0</v>
      </c>
      <c r="J2396" s="63" t="str">
        <f>'דוח 132'!B2396</f>
        <v>מח"מ</v>
      </c>
      <c r="K2396" s="63">
        <f>'דוח 132'!A2396</f>
        <v>0</v>
      </c>
    </row>
    <row r="2397" spans="1:11" x14ac:dyDescent="0.2">
      <c r="A2397" s="63">
        <f>'דוח 132'!K2397</f>
        <v>0</v>
      </c>
      <c r="B2397" s="63">
        <f>'דוח 132'!J2397</f>
        <v>0</v>
      </c>
      <c r="C2397" s="63">
        <f>'דוח 132'!I2397</f>
        <v>0</v>
      </c>
      <c r="D2397" s="63">
        <f>'דוח 132'!H2397</f>
        <v>0</v>
      </c>
      <c r="E2397" s="63" t="str">
        <f>'דוח 132'!G2397</f>
        <v>31/12/18</v>
      </c>
      <c r="F2397" s="63" t="str">
        <f>'דוח 132'!F2397</f>
        <v>31/12/18</v>
      </c>
      <c r="G2397" s="63" t="str">
        <f>'דוח 132'!E2397</f>
        <v>מינ'</v>
      </c>
      <c r="H2397" s="63" t="str">
        <f>'דוח 132'!D2397</f>
        <v>מקס'</v>
      </c>
      <c r="I2397" s="63" t="str">
        <f>'דוח 132'!C2397</f>
        <v>מינ'</v>
      </c>
      <c r="J2397" s="63" t="str">
        <f>'דוח 132'!B2397</f>
        <v>מקס'</v>
      </c>
      <c r="K2397" s="63">
        <f>'דוח 132'!A2397</f>
        <v>0</v>
      </c>
    </row>
    <row r="2398" spans="1:11" x14ac:dyDescent="0.2">
      <c r="A2398" s="63">
        <f>'דוח 132'!K2398</f>
        <v>13595</v>
      </c>
      <c r="B2398" s="63">
        <f>'דוח 132'!J2398</f>
        <v>335730</v>
      </c>
      <c r="C2398" s="63" t="str">
        <f>'דוח 132'!I2398</f>
        <v>סה"כ מניות והמירים</v>
      </c>
      <c r="D2398" s="63">
        <f>'דוח 132'!H2398</f>
        <v>0</v>
      </c>
      <c r="E2398" s="63">
        <f>'דוח 132'!G2398</f>
        <v>0</v>
      </c>
      <c r="F2398" s="63">
        <f>'דוח 132'!F2398</f>
        <v>0</v>
      </c>
      <c r="G2398" s="63">
        <f>'דוח 132'!E2398</f>
        <v>0</v>
      </c>
      <c r="H2398" s="63">
        <f>'דוח 132'!D2398</f>
        <v>0</v>
      </c>
      <c r="I2398" s="63">
        <f>'דוח 132'!C2398</f>
        <v>0</v>
      </c>
      <c r="J2398" s="63">
        <f>'דוח 132'!B2398</f>
        <v>0</v>
      </c>
      <c r="K2398" s="63">
        <f>'דוח 132'!A2398</f>
        <v>0</v>
      </c>
    </row>
    <row r="2399" spans="1:11" x14ac:dyDescent="0.2">
      <c r="A2399" s="63">
        <f>'דוח 132'!K2399</f>
        <v>15704</v>
      </c>
      <c r="B2399" s="63">
        <f>'דוח 132'!J2399</f>
        <v>335730</v>
      </c>
      <c r="C2399" s="63" t="str">
        <f>'דוח 132'!I2399</f>
        <v xml:space="preserve">סה"כ קונצרני והלוואות </v>
      </c>
      <c r="D2399" s="63">
        <f>'דוח 132'!H2399</f>
        <v>0</v>
      </c>
      <c r="E2399" s="63">
        <f>'דוח 132'!G2399</f>
        <v>0</v>
      </c>
      <c r="F2399" s="63">
        <f>'דוח 132'!F2399</f>
        <v>0</v>
      </c>
      <c r="G2399" s="63">
        <f>'דוח 132'!E2399</f>
        <v>27</v>
      </c>
      <c r="H2399" s="63">
        <f>'דוח 132'!D2399</f>
        <v>33</v>
      </c>
      <c r="I2399" s="63">
        <f>'דוח 132'!C2399</f>
        <v>0</v>
      </c>
      <c r="J2399" s="63">
        <f>'דוח 132'!B2399</f>
        <v>0</v>
      </c>
      <c r="K2399" s="63">
        <f>'דוח 132'!A2399</f>
        <v>0</v>
      </c>
    </row>
    <row r="2400" spans="1:11" x14ac:dyDescent="0.2">
      <c r="A2400" s="63">
        <f>'דוח 132'!K2400</f>
        <v>15705</v>
      </c>
      <c r="B2400" s="63">
        <f>'דוח 132'!J2400</f>
        <v>335730</v>
      </c>
      <c r="C2400" s="63" t="str">
        <f>'דוח 132'!I2400</f>
        <v>סה"כ ממשלתי</v>
      </c>
      <c r="D2400" s="63">
        <f>'דוח 132'!H2400</f>
        <v>0</v>
      </c>
      <c r="E2400" s="63">
        <f>'דוח 132'!G2400</f>
        <v>0</v>
      </c>
      <c r="F2400" s="63">
        <f>'דוח 132'!F2400</f>
        <v>0</v>
      </c>
      <c r="G2400" s="63">
        <f>'דוח 132'!E2400</f>
        <v>40</v>
      </c>
      <c r="H2400" s="63">
        <f>'דוח 132'!D2400</f>
        <v>46</v>
      </c>
      <c r="I2400" s="63">
        <f>'דוח 132'!C2400</f>
        <v>0</v>
      </c>
      <c r="J2400" s="63">
        <f>'דוח 132'!B2400</f>
        <v>0</v>
      </c>
      <c r="K2400" s="63">
        <f>'דוח 132'!A2400</f>
        <v>0</v>
      </c>
    </row>
    <row r="2401" spans="1:11" x14ac:dyDescent="0.2">
      <c r="A2401" s="63">
        <f>'דוח 132'!K2401</f>
        <v>0</v>
      </c>
      <c r="B2401" s="63">
        <f>'דוח 132'!J2401</f>
        <v>0</v>
      </c>
      <c r="C2401" s="63">
        <f>'דוח 132'!I2401</f>
        <v>0</v>
      </c>
      <c r="D2401" s="63">
        <f>'דוח 132'!H2401</f>
        <v>0</v>
      </c>
      <c r="E2401" s="63">
        <f>'דוח 132'!G2401</f>
        <v>0</v>
      </c>
      <c r="F2401" s="63">
        <f>'דוח 132'!F2401</f>
        <v>0</v>
      </c>
      <c r="G2401" s="63">
        <f>'דוח 132'!E2401</f>
        <v>0</v>
      </c>
      <c r="H2401" s="63">
        <f>'דוח 132'!D2401</f>
        <v>0</v>
      </c>
      <c r="I2401" s="63">
        <f>'דוח 132'!C2401</f>
        <v>0</v>
      </c>
      <c r="J2401" s="63">
        <f>'דוח 132'!B2401</f>
        <v>0</v>
      </c>
      <c r="K2401" s="63">
        <f>'דוח 132'!A2401</f>
        <v>0</v>
      </c>
    </row>
    <row r="2402" spans="1:11" x14ac:dyDescent="0.2">
      <c r="A2402" s="63" t="str">
        <f>'דוח 132'!K2402</f>
        <v>קוד קבוצה</v>
      </c>
      <c r="B2402" s="63" t="str">
        <f>'דוח 132'!J2402</f>
        <v>קוד קופה</v>
      </c>
      <c r="C2402" s="63">
        <f>'דוח 132'!I2402</f>
        <v>0</v>
      </c>
      <c r="D2402" s="63" t="str">
        <f>'דוח 132'!H2402</f>
        <v>335765  תדיר גן</v>
      </c>
      <c r="E2402" s="63">
        <f>'דוח 132'!G2402</f>
        <v>0</v>
      </c>
      <c r="F2402" s="63">
        <f>'דוח 132'!F2402</f>
        <v>0</v>
      </c>
      <c r="G2402" s="63">
        <f>'דוח 132'!E2402</f>
        <v>0</v>
      </c>
      <c r="H2402" s="63">
        <f>'דוח 132'!D2402</f>
        <v>0</v>
      </c>
      <c r="I2402" s="63">
        <f>'דוח 132'!C2402</f>
        <v>0</v>
      </c>
      <c r="J2402" s="63">
        <f>'דוח 132'!B2402</f>
        <v>0</v>
      </c>
      <c r="K2402" s="63">
        <f>'דוח 132'!A2402</f>
        <v>0</v>
      </c>
    </row>
    <row r="2403" spans="1:11" x14ac:dyDescent="0.2">
      <c r="A2403" s="63">
        <f>'דוח 132'!K2403</f>
        <v>0</v>
      </c>
      <c r="B2403" s="63">
        <f>'דוח 132'!J2403</f>
        <v>0</v>
      </c>
      <c r="C2403" s="63">
        <f>'דוח 132'!I2403</f>
        <v>0</v>
      </c>
      <c r="D2403" s="63">
        <f>'דוח 132'!H2403</f>
        <v>0</v>
      </c>
      <c r="E2403" s="63">
        <f>'דוח 132'!G2403</f>
        <v>0</v>
      </c>
      <c r="F2403" s="63" t="str">
        <f>'דוח 132'!F2403</f>
        <v xml:space="preserve">שווי קופה באשח  </v>
      </c>
      <c r="G2403" s="63">
        <f>'דוח 132'!E2403</f>
        <v>0</v>
      </c>
      <c r="H2403" s="63">
        <f>'דוח 132'!D2403</f>
        <v>0</v>
      </c>
      <c r="I2403" s="63">
        <f>'דוח 132'!C2403</f>
        <v>0</v>
      </c>
      <c r="J2403" s="63">
        <f>'דוח 132'!B2403</f>
        <v>0</v>
      </c>
      <c r="K2403" s="63">
        <f>'דוח 132'!A2403</f>
        <v>0</v>
      </c>
    </row>
    <row r="2404" spans="1:11" x14ac:dyDescent="0.2">
      <c r="A2404" s="63">
        <f>'דוח 132'!K2404</f>
        <v>0</v>
      </c>
      <c r="B2404" s="63">
        <f>'דוח 132'!J2404</f>
        <v>0</v>
      </c>
      <c r="C2404" s="63" t="str">
        <f>'דוח 132'!I2404</f>
        <v>תאור קבוצה</v>
      </c>
      <c r="D2404" s="63" t="str">
        <f>'דוח 132'!H2404</f>
        <v>מח"מ</v>
      </c>
      <c r="E2404" s="63" t="str">
        <f>'דוח 132'!G2404</f>
        <v>חשיפה</v>
      </c>
      <c r="F2404" s="63" t="str">
        <f>'דוח 132'!F2404</f>
        <v>חשיפה</v>
      </c>
      <c r="G2404" s="63">
        <f>'דוח 132'!E2404</f>
        <v>0</v>
      </c>
      <c r="H2404" s="63" t="str">
        <f>'דוח 132'!D2404</f>
        <v>חשיפה</v>
      </c>
      <c r="I2404" s="63">
        <f>'דוח 132'!C2404</f>
        <v>0</v>
      </c>
      <c r="J2404" s="63" t="str">
        <f>'דוח 132'!B2404</f>
        <v>מח"מ</v>
      </c>
      <c r="K2404" s="63">
        <f>'דוח 132'!A2404</f>
        <v>0</v>
      </c>
    </row>
    <row r="2405" spans="1:11" x14ac:dyDescent="0.2">
      <c r="A2405" s="63">
        <f>'דוח 132'!K2405</f>
        <v>0</v>
      </c>
      <c r="B2405" s="63">
        <f>'דוח 132'!J2405</f>
        <v>0</v>
      </c>
      <c r="C2405" s="63">
        <f>'דוח 132'!I2405</f>
        <v>0</v>
      </c>
      <c r="D2405" s="63">
        <f>'דוח 132'!H2405</f>
        <v>0</v>
      </c>
      <c r="E2405" s="63" t="str">
        <f>'דוח 132'!G2405</f>
        <v>31/12/18</v>
      </c>
      <c r="F2405" s="63" t="str">
        <f>'דוח 132'!F2405</f>
        <v>31/12/18</v>
      </c>
      <c r="G2405" s="63" t="str">
        <f>'דוח 132'!E2405</f>
        <v>מינ'</v>
      </c>
      <c r="H2405" s="63" t="str">
        <f>'דוח 132'!D2405</f>
        <v>מקס'</v>
      </c>
      <c r="I2405" s="63" t="str">
        <f>'דוח 132'!C2405</f>
        <v>מינ'</v>
      </c>
      <c r="J2405" s="63" t="str">
        <f>'דוח 132'!B2405</f>
        <v>מקס'</v>
      </c>
      <c r="K2405" s="63">
        <f>'דוח 132'!A2405</f>
        <v>0</v>
      </c>
    </row>
    <row r="2406" spans="1:11" x14ac:dyDescent="0.2">
      <c r="A2406" s="63">
        <f>'דוח 132'!K2406</f>
        <v>13595</v>
      </c>
      <c r="B2406" s="63">
        <f>'דוח 132'!J2406</f>
        <v>335765</v>
      </c>
      <c r="C2406" s="63" t="str">
        <f>'דוח 132'!I2406</f>
        <v>סה"כ מניות והמירים</v>
      </c>
      <c r="D2406" s="63">
        <f>'דוח 132'!H2406</f>
        <v>0</v>
      </c>
      <c r="E2406" s="63">
        <f>'דוח 132'!G2406</f>
        <v>0</v>
      </c>
      <c r="F2406" s="63">
        <f>'דוח 132'!F2406</f>
        <v>0</v>
      </c>
      <c r="G2406" s="63">
        <f>'דוח 132'!E2406</f>
        <v>0</v>
      </c>
      <c r="H2406" s="63">
        <f>'דוח 132'!D2406</f>
        <v>0</v>
      </c>
      <c r="I2406" s="63">
        <f>'דוח 132'!C2406</f>
        <v>0</v>
      </c>
      <c r="J2406" s="63">
        <f>'דוח 132'!B2406</f>
        <v>0</v>
      </c>
      <c r="K2406" s="63">
        <f>'דוח 132'!A2406</f>
        <v>0</v>
      </c>
    </row>
    <row r="2407" spans="1:11" x14ac:dyDescent="0.2">
      <c r="A2407" s="63">
        <f>'דוח 132'!K2407</f>
        <v>15704</v>
      </c>
      <c r="B2407" s="63">
        <f>'דוח 132'!J2407</f>
        <v>335765</v>
      </c>
      <c r="C2407" s="63" t="str">
        <f>'דוח 132'!I2407</f>
        <v xml:space="preserve">סה"כ קונצרני והלוואות </v>
      </c>
      <c r="D2407" s="63">
        <f>'דוח 132'!H2407</f>
        <v>0</v>
      </c>
      <c r="E2407" s="63">
        <f>'דוח 132'!G2407</f>
        <v>0</v>
      </c>
      <c r="F2407" s="63">
        <f>'דוח 132'!F2407</f>
        <v>0</v>
      </c>
      <c r="G2407" s="63">
        <f>'דוח 132'!E2407</f>
        <v>27</v>
      </c>
      <c r="H2407" s="63">
        <f>'דוח 132'!D2407</f>
        <v>33</v>
      </c>
      <c r="I2407" s="63">
        <f>'דוח 132'!C2407</f>
        <v>0</v>
      </c>
      <c r="J2407" s="63">
        <f>'דוח 132'!B2407</f>
        <v>0</v>
      </c>
      <c r="K2407" s="63">
        <f>'דוח 132'!A2407</f>
        <v>0</v>
      </c>
    </row>
    <row r="2408" spans="1:11" x14ac:dyDescent="0.2">
      <c r="A2408" s="63">
        <f>'דוח 132'!K2408</f>
        <v>15705</v>
      </c>
      <c r="B2408" s="63">
        <f>'דוח 132'!J2408</f>
        <v>335765</v>
      </c>
      <c r="C2408" s="63" t="str">
        <f>'דוח 132'!I2408</f>
        <v>סה"כ ממשלתי</v>
      </c>
      <c r="D2408" s="63">
        <f>'דוח 132'!H2408</f>
        <v>0</v>
      </c>
      <c r="E2408" s="63">
        <f>'דוח 132'!G2408</f>
        <v>0</v>
      </c>
      <c r="F2408" s="63">
        <f>'דוח 132'!F2408</f>
        <v>0</v>
      </c>
      <c r="G2408" s="63">
        <f>'דוח 132'!E2408</f>
        <v>40</v>
      </c>
      <c r="H2408" s="63">
        <f>'דוח 132'!D2408</f>
        <v>46</v>
      </c>
      <c r="I2408" s="63">
        <f>'דוח 132'!C2408</f>
        <v>0</v>
      </c>
      <c r="J2408" s="63">
        <f>'דוח 132'!B2408</f>
        <v>0</v>
      </c>
      <c r="K2408" s="63">
        <f>'דוח 132'!A2408</f>
        <v>0</v>
      </c>
    </row>
    <row r="2409" spans="1:11" x14ac:dyDescent="0.2">
      <c r="A2409" s="63">
        <f>'דוח 132'!K2409</f>
        <v>0</v>
      </c>
      <c r="B2409" s="63">
        <f>'דוח 132'!J2409</f>
        <v>0</v>
      </c>
      <c r="C2409" s="63">
        <f>'דוח 132'!I2409</f>
        <v>0</v>
      </c>
      <c r="D2409" s="63">
        <f>'דוח 132'!H2409</f>
        <v>0</v>
      </c>
      <c r="E2409" s="63">
        <f>'דוח 132'!G2409</f>
        <v>0</v>
      </c>
      <c r="F2409" s="63">
        <f>'דוח 132'!F2409</f>
        <v>0</v>
      </c>
      <c r="G2409" s="63">
        <f>'דוח 132'!E2409</f>
        <v>0</v>
      </c>
      <c r="H2409" s="63">
        <f>'דוח 132'!D2409</f>
        <v>0</v>
      </c>
      <c r="I2409" s="63">
        <f>'דוח 132'!C2409</f>
        <v>0</v>
      </c>
      <c r="J2409" s="63">
        <f>'דוח 132'!B2409</f>
        <v>0</v>
      </c>
      <c r="K2409" s="63">
        <f>'דוח 132'!A2409</f>
        <v>0</v>
      </c>
    </row>
    <row r="2410" spans="1:11" x14ac:dyDescent="0.2">
      <c r="A2410" s="63" t="str">
        <f>'דוח 132'!K2410</f>
        <v>קוד קבוצה</v>
      </c>
      <c r="B2410" s="63" t="str">
        <f>'דוח 132'!J2410</f>
        <v>קוד קופה</v>
      </c>
      <c r="C2410" s="63">
        <f>'דוח 132'!I2410</f>
        <v>0</v>
      </c>
      <c r="D2410" s="63" t="str">
        <f>'דוח 132'!H2410</f>
        <v>335773  גולדשטיין</v>
      </c>
      <c r="E2410" s="63">
        <f>'דוח 132'!G2410</f>
        <v>0</v>
      </c>
      <c r="F2410" s="63">
        <f>'דוח 132'!F2410</f>
        <v>0</v>
      </c>
      <c r="G2410" s="63">
        <f>'דוח 132'!E2410</f>
        <v>0</v>
      </c>
      <c r="H2410" s="63">
        <f>'דוח 132'!D2410</f>
        <v>0</v>
      </c>
      <c r="I2410" s="63">
        <f>'דוח 132'!C2410</f>
        <v>0</v>
      </c>
      <c r="J2410" s="63">
        <f>'דוח 132'!B2410</f>
        <v>0</v>
      </c>
      <c r="K2410" s="63">
        <f>'דוח 132'!A2410</f>
        <v>0</v>
      </c>
    </row>
    <row r="2411" spans="1:11" x14ac:dyDescent="0.2">
      <c r="A2411" s="63">
        <f>'דוח 132'!K2411</f>
        <v>0</v>
      </c>
      <c r="B2411" s="63">
        <f>'דוח 132'!J2411</f>
        <v>0</v>
      </c>
      <c r="C2411" s="63">
        <f>'דוח 132'!I2411</f>
        <v>0</v>
      </c>
      <c r="D2411" s="63">
        <f>'דוח 132'!H2411</f>
        <v>0</v>
      </c>
      <c r="E2411" s="63">
        <f>'דוח 132'!G2411</f>
        <v>0</v>
      </c>
      <c r="F2411" s="63" t="str">
        <f>'דוח 132'!F2411</f>
        <v xml:space="preserve">שווי קופה באשח  </v>
      </c>
      <c r="G2411" s="63">
        <f>'דוח 132'!E2411</f>
        <v>0</v>
      </c>
      <c r="H2411" s="63">
        <f>'דוח 132'!D2411</f>
        <v>0</v>
      </c>
      <c r="I2411" s="63">
        <f>'דוח 132'!C2411</f>
        <v>0</v>
      </c>
      <c r="J2411" s="63">
        <f>'דוח 132'!B2411</f>
        <v>0</v>
      </c>
      <c r="K2411" s="63">
        <f>'דוח 132'!A2411</f>
        <v>0</v>
      </c>
    </row>
    <row r="2412" spans="1:11" x14ac:dyDescent="0.2">
      <c r="A2412" s="63">
        <f>'דוח 132'!K2412</f>
        <v>0</v>
      </c>
      <c r="B2412" s="63">
        <f>'דוח 132'!J2412</f>
        <v>0</v>
      </c>
      <c r="C2412" s="63" t="str">
        <f>'דוח 132'!I2412</f>
        <v>תאור קבוצה</v>
      </c>
      <c r="D2412" s="63" t="str">
        <f>'דוח 132'!H2412</f>
        <v>מח"מ</v>
      </c>
      <c r="E2412" s="63" t="str">
        <f>'דוח 132'!G2412</f>
        <v>חשיפה</v>
      </c>
      <c r="F2412" s="63" t="str">
        <f>'דוח 132'!F2412</f>
        <v>חשיפה</v>
      </c>
      <c r="G2412" s="63">
        <f>'דוח 132'!E2412</f>
        <v>0</v>
      </c>
      <c r="H2412" s="63" t="str">
        <f>'דוח 132'!D2412</f>
        <v>חשיפה</v>
      </c>
      <c r="I2412" s="63">
        <f>'דוח 132'!C2412</f>
        <v>0</v>
      </c>
      <c r="J2412" s="63" t="str">
        <f>'דוח 132'!B2412</f>
        <v>מח"מ</v>
      </c>
      <c r="K2412" s="63">
        <f>'דוח 132'!A2412</f>
        <v>0</v>
      </c>
    </row>
    <row r="2413" spans="1:11" x14ac:dyDescent="0.2">
      <c r="A2413" s="63">
        <f>'דוח 132'!K2413</f>
        <v>0</v>
      </c>
      <c r="B2413" s="63">
        <f>'דוח 132'!J2413</f>
        <v>0</v>
      </c>
      <c r="C2413" s="63">
        <f>'דוח 132'!I2413</f>
        <v>0</v>
      </c>
      <c r="D2413" s="63">
        <f>'דוח 132'!H2413</f>
        <v>0</v>
      </c>
      <c r="E2413" s="63" t="str">
        <f>'דוח 132'!G2413</f>
        <v>31/12/18</v>
      </c>
      <c r="F2413" s="63" t="str">
        <f>'דוח 132'!F2413</f>
        <v>31/12/18</v>
      </c>
      <c r="G2413" s="63" t="str">
        <f>'דוח 132'!E2413</f>
        <v>מינ'</v>
      </c>
      <c r="H2413" s="63" t="str">
        <f>'דוח 132'!D2413</f>
        <v>מקס'</v>
      </c>
      <c r="I2413" s="63" t="str">
        <f>'דוח 132'!C2413</f>
        <v>מינ'</v>
      </c>
      <c r="J2413" s="63" t="str">
        <f>'דוח 132'!B2413</f>
        <v>מקס'</v>
      </c>
      <c r="K2413" s="63">
        <f>'דוח 132'!A2413</f>
        <v>0</v>
      </c>
    </row>
    <row r="2414" spans="1:11" x14ac:dyDescent="0.2">
      <c r="A2414" s="63">
        <f>'דוח 132'!K2414</f>
        <v>13591</v>
      </c>
      <c r="B2414" s="63">
        <f>'דוח 132'!J2414</f>
        <v>335773</v>
      </c>
      <c r="C2414" s="63" t="str">
        <f>'דוח 132'!I2414</f>
        <v xml:space="preserve">צמוד מדד (כולל מיועדות) </v>
      </c>
      <c r="D2414" s="63">
        <f>'דוח 132'!H2414</f>
        <v>0</v>
      </c>
      <c r="E2414" s="63">
        <f>'דוח 132'!G2414</f>
        <v>0</v>
      </c>
      <c r="F2414" s="63">
        <f>'דוח 132'!F2414</f>
        <v>0</v>
      </c>
      <c r="G2414" s="63">
        <f>'דוח 132'!E2414</f>
        <v>20</v>
      </c>
      <c r="H2414" s="63">
        <f>'דוח 132'!D2414</f>
        <v>30</v>
      </c>
      <c r="I2414" s="63">
        <f>'דוח 132'!C2414</f>
        <v>3.5</v>
      </c>
      <c r="J2414" s="63">
        <f>'דוח 132'!B2414</f>
        <v>5.5</v>
      </c>
      <c r="K2414" s="63">
        <f>'דוח 132'!A2414</f>
        <v>0</v>
      </c>
    </row>
    <row r="2415" spans="1:11" x14ac:dyDescent="0.2">
      <c r="A2415" s="63">
        <f>'דוח 132'!K2415</f>
        <v>17726</v>
      </c>
      <c r="B2415" s="63">
        <f>'דוח 132'!J2415</f>
        <v>335773</v>
      </c>
      <c r="C2415" s="63" t="str">
        <f>'דוח 132'!I2415</f>
        <v>לא צמוד כולל נזילות</v>
      </c>
      <c r="D2415" s="63">
        <f>'דוח 132'!H2415</f>
        <v>0</v>
      </c>
      <c r="E2415" s="63">
        <f>'דוח 132'!G2415</f>
        <v>0</v>
      </c>
      <c r="F2415" s="63">
        <f>'דוח 132'!F2415</f>
        <v>0</v>
      </c>
      <c r="G2415" s="63">
        <f>'דוח 132'!E2415</f>
        <v>20</v>
      </c>
      <c r="H2415" s="63">
        <f>'דוח 132'!D2415</f>
        <v>30</v>
      </c>
      <c r="I2415" s="63">
        <f>'דוח 132'!C2415</f>
        <v>1.5</v>
      </c>
      <c r="J2415" s="63">
        <f>'דוח 132'!B2415</f>
        <v>3.5</v>
      </c>
      <c r="K2415" s="63">
        <f>'דוח 132'!A2415</f>
        <v>0</v>
      </c>
    </row>
    <row r="2416" spans="1:11" x14ac:dyDescent="0.2">
      <c r="A2416" s="63">
        <f>'דוח 132'!K2416</f>
        <v>13595</v>
      </c>
      <c r="B2416" s="63">
        <f>'דוח 132'!J2416</f>
        <v>335773</v>
      </c>
      <c r="C2416" s="63" t="str">
        <f>'דוח 132'!I2416</f>
        <v>סה"כ מניות והמירים</v>
      </c>
      <c r="D2416" s="63">
        <f>'דוח 132'!H2416</f>
        <v>0</v>
      </c>
      <c r="E2416" s="63">
        <f>'דוח 132'!G2416</f>
        <v>0</v>
      </c>
      <c r="F2416" s="63">
        <f>'דוח 132'!F2416</f>
        <v>0</v>
      </c>
      <c r="G2416" s="63">
        <f>'דוח 132'!E2416</f>
        <v>0</v>
      </c>
      <c r="H2416" s="63">
        <f>'דוח 132'!D2416</f>
        <v>0</v>
      </c>
      <c r="I2416" s="63">
        <f>'דוח 132'!C2416</f>
        <v>0</v>
      </c>
      <c r="J2416" s="63">
        <f>'דוח 132'!B2416</f>
        <v>0</v>
      </c>
      <c r="K2416" s="63">
        <f>'דוח 132'!A2416</f>
        <v>0</v>
      </c>
    </row>
    <row r="2417" spans="1:11" x14ac:dyDescent="0.2">
      <c r="A2417" s="63">
        <f>'דוח 132'!K2417</f>
        <v>15704</v>
      </c>
      <c r="B2417" s="63">
        <f>'דוח 132'!J2417</f>
        <v>335773</v>
      </c>
      <c r="C2417" s="63" t="str">
        <f>'דוח 132'!I2417</f>
        <v xml:space="preserve">סה"כ קונצרני והלוואות </v>
      </c>
      <c r="D2417" s="63">
        <f>'דוח 132'!H2417</f>
        <v>0</v>
      </c>
      <c r="E2417" s="63">
        <f>'דוח 132'!G2417</f>
        <v>0</v>
      </c>
      <c r="F2417" s="63">
        <f>'דוח 132'!F2417</f>
        <v>0</v>
      </c>
      <c r="G2417" s="63">
        <f>'דוח 132'!E2417</f>
        <v>0</v>
      </c>
      <c r="H2417" s="63">
        <f>'דוח 132'!D2417</f>
        <v>38</v>
      </c>
      <c r="I2417" s="63">
        <f>'דוח 132'!C2417</f>
        <v>0</v>
      </c>
      <c r="J2417" s="63">
        <f>'דוח 132'!B2417</f>
        <v>0</v>
      </c>
      <c r="K2417" s="63">
        <f>'דוח 132'!A2417</f>
        <v>0</v>
      </c>
    </row>
    <row r="2418" spans="1:11" x14ac:dyDescent="0.2">
      <c r="A2418" s="63">
        <f>'דוח 132'!K2418</f>
        <v>15705</v>
      </c>
      <c r="B2418" s="63">
        <f>'דוח 132'!J2418</f>
        <v>335773</v>
      </c>
      <c r="C2418" s="63" t="str">
        <f>'דוח 132'!I2418</f>
        <v>סה"כ ממשלתי</v>
      </c>
      <c r="D2418" s="63">
        <f>'דוח 132'!H2418</f>
        <v>0</v>
      </c>
      <c r="E2418" s="63">
        <f>'דוח 132'!G2418</f>
        <v>0</v>
      </c>
      <c r="F2418" s="63">
        <f>'דוח 132'!F2418</f>
        <v>0</v>
      </c>
      <c r="G2418" s="63">
        <f>'דוח 132'!E2418</f>
        <v>0</v>
      </c>
      <c r="H2418" s="63">
        <f>'דוח 132'!D2418</f>
        <v>45</v>
      </c>
      <c r="I2418" s="63">
        <f>'דוח 132'!C2418</f>
        <v>0</v>
      </c>
      <c r="J2418" s="63">
        <f>'דוח 132'!B2418</f>
        <v>0</v>
      </c>
      <c r="K2418" s="63">
        <f>'דוח 132'!A2418</f>
        <v>0</v>
      </c>
    </row>
    <row r="2419" spans="1:11" x14ac:dyDescent="0.2">
      <c r="A2419" s="63">
        <f>'דוח 132'!K2419</f>
        <v>0</v>
      </c>
      <c r="B2419" s="63">
        <f>'דוח 132'!J2419</f>
        <v>0</v>
      </c>
      <c r="C2419" s="63">
        <f>'דוח 132'!I2419</f>
        <v>0</v>
      </c>
      <c r="D2419" s="63">
        <f>'דוח 132'!H2419</f>
        <v>0</v>
      </c>
      <c r="E2419" s="63">
        <f>'דוח 132'!G2419</f>
        <v>0</v>
      </c>
      <c r="F2419" s="63">
        <f>'דוח 132'!F2419</f>
        <v>0</v>
      </c>
      <c r="G2419" s="63">
        <f>'דוח 132'!E2419</f>
        <v>0</v>
      </c>
      <c r="H2419" s="63">
        <f>'דוח 132'!D2419</f>
        <v>0</v>
      </c>
      <c r="I2419" s="63">
        <f>'דוח 132'!C2419</f>
        <v>0</v>
      </c>
      <c r="J2419" s="63">
        <f>'דוח 132'!B2419</f>
        <v>0</v>
      </c>
      <c r="K2419" s="63">
        <f>'דוח 132'!A2419</f>
        <v>0</v>
      </c>
    </row>
    <row r="2420" spans="1:11" x14ac:dyDescent="0.2">
      <c r="A2420" s="63" t="str">
        <f>'דוח 132'!K2420</f>
        <v>קוד קבוצה</v>
      </c>
      <c r="B2420" s="63" t="str">
        <f>'דוח 132'!J2420</f>
        <v>קוד קופה</v>
      </c>
      <c r="C2420" s="63">
        <f>'דוח 132'!I2420</f>
        <v>0</v>
      </c>
      <c r="D2420" s="63" t="str">
        <f>'דוח 132'!H2420</f>
        <v>337547  יוניברסל משאיות בע"מ</v>
      </c>
      <c r="E2420" s="63">
        <f>'דוח 132'!G2420</f>
        <v>0</v>
      </c>
      <c r="F2420" s="63">
        <f>'דוח 132'!F2420</f>
        <v>0</v>
      </c>
      <c r="G2420" s="63">
        <f>'דוח 132'!E2420</f>
        <v>0</v>
      </c>
      <c r="H2420" s="63">
        <f>'דוח 132'!D2420</f>
        <v>0</v>
      </c>
      <c r="I2420" s="63">
        <f>'דוח 132'!C2420</f>
        <v>0</v>
      </c>
      <c r="J2420" s="63">
        <f>'דוח 132'!B2420</f>
        <v>0</v>
      </c>
      <c r="K2420" s="63">
        <f>'דוח 132'!A2420</f>
        <v>0</v>
      </c>
    </row>
    <row r="2421" spans="1:11" x14ac:dyDescent="0.2">
      <c r="A2421" s="63">
        <f>'דוח 132'!K2421</f>
        <v>0</v>
      </c>
      <c r="B2421" s="63">
        <f>'דוח 132'!J2421</f>
        <v>0</v>
      </c>
      <c r="C2421" s="63">
        <f>'דוח 132'!I2421</f>
        <v>0</v>
      </c>
      <c r="D2421" s="63">
        <f>'דוח 132'!H2421</f>
        <v>0</v>
      </c>
      <c r="E2421" s="63">
        <f>'דוח 132'!G2421</f>
        <v>0</v>
      </c>
      <c r="F2421" s="63" t="str">
        <f>'דוח 132'!F2421</f>
        <v xml:space="preserve">שווי קופה באשח  </v>
      </c>
      <c r="G2421" s="63">
        <f>'דוח 132'!E2421</f>
        <v>0</v>
      </c>
      <c r="H2421" s="63">
        <f>'דוח 132'!D2421</f>
        <v>0</v>
      </c>
      <c r="I2421" s="63">
        <f>'דוח 132'!C2421</f>
        <v>0</v>
      </c>
      <c r="J2421" s="63">
        <f>'דוח 132'!B2421</f>
        <v>0</v>
      </c>
      <c r="K2421" s="63">
        <f>'דוח 132'!A2421</f>
        <v>0</v>
      </c>
    </row>
    <row r="2422" spans="1:11" x14ac:dyDescent="0.2">
      <c r="A2422" s="63">
        <f>'דוח 132'!K2422</f>
        <v>0</v>
      </c>
      <c r="B2422" s="63">
        <f>'דוח 132'!J2422</f>
        <v>0</v>
      </c>
      <c r="C2422" s="63" t="str">
        <f>'דוח 132'!I2422</f>
        <v>תאור קבוצה</v>
      </c>
      <c r="D2422" s="63" t="str">
        <f>'דוח 132'!H2422</f>
        <v>מח"מ</v>
      </c>
      <c r="E2422" s="63" t="str">
        <f>'דוח 132'!G2422</f>
        <v>חשיפה</v>
      </c>
      <c r="F2422" s="63" t="str">
        <f>'דוח 132'!F2422</f>
        <v>חשיפה</v>
      </c>
      <c r="G2422" s="63">
        <f>'דוח 132'!E2422</f>
        <v>0</v>
      </c>
      <c r="H2422" s="63" t="str">
        <f>'דוח 132'!D2422</f>
        <v>חשיפה</v>
      </c>
      <c r="I2422" s="63">
        <f>'דוח 132'!C2422</f>
        <v>0</v>
      </c>
      <c r="J2422" s="63" t="str">
        <f>'דוח 132'!B2422</f>
        <v>מח"מ</v>
      </c>
      <c r="K2422" s="63">
        <f>'דוח 132'!A2422</f>
        <v>0</v>
      </c>
    </row>
    <row r="2423" spans="1:11" x14ac:dyDescent="0.2">
      <c r="A2423" s="63">
        <f>'דוח 132'!K2423</f>
        <v>0</v>
      </c>
      <c r="B2423" s="63">
        <f>'דוח 132'!J2423</f>
        <v>0</v>
      </c>
      <c r="C2423" s="63">
        <f>'דוח 132'!I2423</f>
        <v>0</v>
      </c>
      <c r="D2423" s="63">
        <f>'דוח 132'!H2423</f>
        <v>0</v>
      </c>
      <c r="E2423" s="63" t="str">
        <f>'דוח 132'!G2423</f>
        <v>31/12/18</v>
      </c>
      <c r="F2423" s="63" t="str">
        <f>'דוח 132'!F2423</f>
        <v>31/12/18</v>
      </c>
      <c r="G2423" s="63" t="str">
        <f>'דוח 132'!E2423</f>
        <v>מינ'</v>
      </c>
      <c r="H2423" s="63" t="str">
        <f>'דוח 132'!D2423</f>
        <v>מקס'</v>
      </c>
      <c r="I2423" s="63" t="str">
        <f>'דוח 132'!C2423</f>
        <v>מינ'</v>
      </c>
      <c r="J2423" s="63" t="str">
        <f>'דוח 132'!B2423</f>
        <v>מקס'</v>
      </c>
      <c r="K2423" s="63">
        <f>'דוח 132'!A2423</f>
        <v>0</v>
      </c>
    </row>
    <row r="2424" spans="1:11" x14ac:dyDescent="0.2">
      <c r="A2424" s="63">
        <f>'דוח 132'!K2424</f>
        <v>13595</v>
      </c>
      <c r="B2424" s="63">
        <f>'דוח 132'!J2424</f>
        <v>337547</v>
      </c>
      <c r="C2424" s="63" t="str">
        <f>'דוח 132'!I2424</f>
        <v>סה"כ מניות והמירים</v>
      </c>
      <c r="D2424" s="63">
        <f>'דוח 132'!H2424</f>
        <v>0</v>
      </c>
      <c r="E2424" s="63">
        <f>'דוח 132'!G2424</f>
        <v>0</v>
      </c>
      <c r="F2424" s="63">
        <f>'דוח 132'!F2424</f>
        <v>0</v>
      </c>
      <c r="G2424" s="63">
        <f>'דוח 132'!E2424</f>
        <v>0</v>
      </c>
      <c r="H2424" s="63">
        <f>'דוח 132'!D2424</f>
        <v>0</v>
      </c>
      <c r="I2424" s="63">
        <f>'דוח 132'!C2424</f>
        <v>0</v>
      </c>
      <c r="J2424" s="63">
        <f>'דוח 132'!B2424</f>
        <v>0</v>
      </c>
      <c r="K2424" s="63">
        <f>'דוח 132'!A2424</f>
        <v>0</v>
      </c>
    </row>
    <row r="2425" spans="1:11" x14ac:dyDescent="0.2">
      <c r="A2425" s="63">
        <f>'דוח 132'!K2425</f>
        <v>15644</v>
      </c>
      <c r="B2425" s="63">
        <f>'דוח 132'!J2425</f>
        <v>337547</v>
      </c>
      <c r="C2425" s="63" t="str">
        <f>'דוח 132'!I2425</f>
        <v>סה"כ נזילות</v>
      </c>
      <c r="D2425" s="63">
        <f>'דוח 132'!H2425</f>
        <v>0</v>
      </c>
      <c r="E2425" s="63">
        <f>'דוח 132'!G2425</f>
        <v>0</v>
      </c>
      <c r="F2425" s="63">
        <f>'דוח 132'!F2425</f>
        <v>0</v>
      </c>
      <c r="G2425" s="63">
        <f>'דוח 132'!E2425</f>
        <v>2.5</v>
      </c>
      <c r="H2425" s="63">
        <f>'דוח 132'!D2425</f>
        <v>7.5</v>
      </c>
      <c r="I2425" s="63">
        <f>'דוח 132'!C2425</f>
        <v>0</v>
      </c>
      <c r="J2425" s="63">
        <f>'דוח 132'!B2425</f>
        <v>0</v>
      </c>
      <c r="K2425" s="63">
        <f>'דוח 132'!A2425</f>
        <v>0</v>
      </c>
    </row>
    <row r="2426" spans="1:11" x14ac:dyDescent="0.2">
      <c r="A2426" s="63">
        <f>'דוח 132'!K2426</f>
        <v>15704</v>
      </c>
      <c r="B2426" s="63">
        <f>'דוח 132'!J2426</f>
        <v>337547</v>
      </c>
      <c r="C2426" s="63" t="str">
        <f>'דוח 132'!I2426</f>
        <v xml:space="preserve">סה"כ קונצרני והלוואות </v>
      </c>
      <c r="D2426" s="63">
        <f>'דוח 132'!H2426</f>
        <v>0</v>
      </c>
      <c r="E2426" s="63">
        <f>'דוח 132'!G2426</f>
        <v>0</v>
      </c>
      <c r="F2426" s="63">
        <f>'דוח 132'!F2426</f>
        <v>0</v>
      </c>
      <c r="G2426" s="63">
        <f>'דוח 132'!E2426</f>
        <v>0</v>
      </c>
      <c r="H2426" s="63">
        <f>'דוח 132'!D2426</f>
        <v>57.5</v>
      </c>
      <c r="I2426" s="63">
        <f>'דוח 132'!C2426</f>
        <v>0</v>
      </c>
      <c r="J2426" s="63">
        <f>'דוח 132'!B2426</f>
        <v>0</v>
      </c>
      <c r="K2426" s="63">
        <f>'דוח 132'!A2426</f>
        <v>0</v>
      </c>
    </row>
    <row r="2427" spans="1:11" x14ac:dyDescent="0.2">
      <c r="A2427" s="63">
        <f>'דוח 132'!K2427</f>
        <v>15705</v>
      </c>
      <c r="B2427" s="63">
        <f>'דוח 132'!J2427</f>
        <v>337547</v>
      </c>
      <c r="C2427" s="63" t="str">
        <f>'דוח 132'!I2427</f>
        <v>סה"כ ממשלתי</v>
      </c>
      <c r="D2427" s="63">
        <f>'דוח 132'!H2427</f>
        <v>0</v>
      </c>
      <c r="E2427" s="63">
        <f>'דוח 132'!G2427</f>
        <v>0</v>
      </c>
      <c r="F2427" s="63">
        <f>'דוח 132'!F2427</f>
        <v>0</v>
      </c>
      <c r="G2427" s="63">
        <f>'דוח 132'!E2427</f>
        <v>42.5</v>
      </c>
      <c r="H2427" s="63">
        <f>'דוח 132'!D2427</f>
        <v>47.5</v>
      </c>
      <c r="I2427" s="63">
        <f>'דוח 132'!C2427</f>
        <v>0</v>
      </c>
      <c r="J2427" s="63">
        <f>'דוח 132'!B2427</f>
        <v>0</v>
      </c>
      <c r="K2427" s="63">
        <f>'דוח 132'!A2427</f>
        <v>0</v>
      </c>
    </row>
    <row r="2428" spans="1:11" x14ac:dyDescent="0.2">
      <c r="A2428" s="63">
        <f>'דוח 132'!K2428</f>
        <v>16144</v>
      </c>
      <c r="B2428" s="63">
        <f>'דוח 132'!J2428</f>
        <v>337547</v>
      </c>
      <c r="C2428" s="63" t="str">
        <f>'דוח 132'!I2428</f>
        <v>סך חשיפת מט"ח</v>
      </c>
      <c r="D2428" s="63">
        <f>'דוח 132'!H2428</f>
        <v>0</v>
      </c>
      <c r="E2428" s="63">
        <f>'דוח 132'!G2428</f>
        <v>0</v>
      </c>
      <c r="F2428" s="63">
        <f>'דוח 132'!F2428</f>
        <v>0</v>
      </c>
      <c r="G2428" s="63">
        <f>'דוח 132'!E2428</f>
        <v>0</v>
      </c>
      <c r="H2428" s="63">
        <f>'דוח 132'!D2428</f>
        <v>0</v>
      </c>
      <c r="I2428" s="63">
        <f>'דוח 132'!C2428</f>
        <v>0</v>
      </c>
      <c r="J2428" s="63">
        <f>'דוח 132'!B2428</f>
        <v>0</v>
      </c>
      <c r="K2428" s="63">
        <f>'דוח 132'!A2428</f>
        <v>0</v>
      </c>
    </row>
    <row r="2429" spans="1:11" x14ac:dyDescent="0.2">
      <c r="A2429" s="63">
        <f>'דוח 132'!K2429</f>
        <v>0</v>
      </c>
      <c r="B2429" s="63">
        <f>'דוח 132'!J2429</f>
        <v>0</v>
      </c>
      <c r="C2429" s="63">
        <f>'דוח 132'!I2429</f>
        <v>0</v>
      </c>
      <c r="D2429" s="63">
        <f>'דוח 132'!H2429</f>
        <v>0</v>
      </c>
      <c r="E2429" s="63">
        <f>'דוח 132'!G2429</f>
        <v>0</v>
      </c>
      <c r="F2429" s="63">
        <f>'דוח 132'!F2429</f>
        <v>0</v>
      </c>
      <c r="G2429" s="63">
        <f>'דוח 132'!E2429</f>
        <v>0</v>
      </c>
      <c r="H2429" s="63">
        <f>'דוח 132'!D2429</f>
        <v>0</v>
      </c>
      <c r="I2429" s="63">
        <f>'דוח 132'!C2429</f>
        <v>0</v>
      </c>
      <c r="J2429" s="63">
        <f>'דוח 132'!B2429</f>
        <v>0</v>
      </c>
      <c r="K2429" s="63">
        <f>'דוח 132'!A2429</f>
        <v>0</v>
      </c>
    </row>
    <row r="2430" spans="1:11" x14ac:dyDescent="0.2">
      <c r="A2430" s="63" t="str">
        <f>'דוח 132'!K2430</f>
        <v>קוד קבוצה</v>
      </c>
      <c r="B2430" s="63" t="str">
        <f>'דוח 132'!J2430</f>
        <v>קוד קופה</v>
      </c>
      <c r="C2430" s="63">
        <f>'דוח 132'!I2430</f>
        <v>0</v>
      </c>
      <c r="D2430" s="63" t="str">
        <f>'דוח 132'!H2430</f>
        <v>339876  שי שרותי סיעוד</v>
      </c>
      <c r="E2430" s="63">
        <f>'דוח 132'!G2430</f>
        <v>0</v>
      </c>
      <c r="F2430" s="63">
        <f>'דוח 132'!F2430</f>
        <v>0</v>
      </c>
      <c r="G2430" s="63">
        <f>'דוח 132'!E2430</f>
        <v>0</v>
      </c>
      <c r="H2430" s="63">
        <f>'דוח 132'!D2430</f>
        <v>0</v>
      </c>
      <c r="I2430" s="63">
        <f>'דוח 132'!C2430</f>
        <v>0</v>
      </c>
      <c r="J2430" s="63">
        <f>'דוח 132'!B2430</f>
        <v>0</v>
      </c>
      <c r="K2430" s="63">
        <f>'דוח 132'!A2430</f>
        <v>0</v>
      </c>
    </row>
    <row r="2431" spans="1:11" x14ac:dyDescent="0.2">
      <c r="A2431" s="63">
        <f>'דוח 132'!K2431</f>
        <v>0</v>
      </c>
      <c r="B2431" s="63">
        <f>'דוח 132'!J2431</f>
        <v>0</v>
      </c>
      <c r="C2431" s="63">
        <f>'דוח 132'!I2431</f>
        <v>0</v>
      </c>
      <c r="D2431" s="63">
        <f>'דוח 132'!H2431</f>
        <v>0</v>
      </c>
      <c r="E2431" s="63">
        <f>'דוח 132'!G2431</f>
        <v>0</v>
      </c>
      <c r="F2431" s="63" t="str">
        <f>'דוח 132'!F2431</f>
        <v xml:space="preserve">שווי קופה באשח  </v>
      </c>
      <c r="G2431" s="63">
        <f>'דוח 132'!E2431</f>
        <v>0</v>
      </c>
      <c r="H2431" s="63">
        <f>'דוח 132'!D2431</f>
        <v>0</v>
      </c>
      <c r="I2431" s="63">
        <f>'דוח 132'!C2431</f>
        <v>0</v>
      </c>
      <c r="J2431" s="63">
        <f>'דוח 132'!B2431</f>
        <v>0</v>
      </c>
      <c r="K2431" s="63">
        <f>'דוח 132'!A2431</f>
        <v>0</v>
      </c>
    </row>
    <row r="2432" spans="1:11" x14ac:dyDescent="0.2">
      <c r="A2432" s="63">
        <f>'דוח 132'!K2432</f>
        <v>0</v>
      </c>
      <c r="B2432" s="63">
        <f>'דוח 132'!J2432</f>
        <v>0</v>
      </c>
      <c r="C2432" s="63" t="str">
        <f>'דוח 132'!I2432</f>
        <v>תאור קבוצה</v>
      </c>
      <c r="D2432" s="63" t="str">
        <f>'דוח 132'!H2432</f>
        <v>מח"מ</v>
      </c>
      <c r="E2432" s="63" t="str">
        <f>'דוח 132'!G2432</f>
        <v>חשיפה</v>
      </c>
      <c r="F2432" s="63" t="str">
        <f>'דוח 132'!F2432</f>
        <v>חשיפה</v>
      </c>
      <c r="G2432" s="63">
        <f>'דוח 132'!E2432</f>
        <v>0</v>
      </c>
      <c r="H2432" s="63" t="str">
        <f>'דוח 132'!D2432</f>
        <v>חשיפה</v>
      </c>
      <c r="I2432" s="63">
        <f>'דוח 132'!C2432</f>
        <v>0</v>
      </c>
      <c r="J2432" s="63" t="str">
        <f>'דוח 132'!B2432</f>
        <v>מח"מ</v>
      </c>
      <c r="K2432" s="63">
        <f>'דוח 132'!A2432</f>
        <v>0</v>
      </c>
    </row>
    <row r="2433" spans="1:11" x14ac:dyDescent="0.2">
      <c r="A2433" s="63">
        <f>'דוח 132'!K2433</f>
        <v>0</v>
      </c>
      <c r="B2433" s="63">
        <f>'דוח 132'!J2433</f>
        <v>0</v>
      </c>
      <c r="C2433" s="63">
        <f>'דוח 132'!I2433</f>
        <v>0</v>
      </c>
      <c r="D2433" s="63">
        <f>'דוח 132'!H2433</f>
        <v>0</v>
      </c>
      <c r="E2433" s="63" t="str">
        <f>'דוח 132'!G2433</f>
        <v>31/12/18</v>
      </c>
      <c r="F2433" s="63" t="str">
        <f>'דוח 132'!F2433</f>
        <v>31/12/18</v>
      </c>
      <c r="G2433" s="63" t="str">
        <f>'דוח 132'!E2433</f>
        <v>מינ'</v>
      </c>
      <c r="H2433" s="63" t="str">
        <f>'דוח 132'!D2433</f>
        <v>מקס'</v>
      </c>
      <c r="I2433" s="63" t="str">
        <f>'דוח 132'!C2433</f>
        <v>מינ'</v>
      </c>
      <c r="J2433" s="63" t="str">
        <f>'דוח 132'!B2433</f>
        <v>מקס'</v>
      </c>
      <c r="K2433" s="63">
        <f>'דוח 132'!A2433</f>
        <v>0</v>
      </c>
    </row>
    <row r="2434" spans="1:11" x14ac:dyDescent="0.2">
      <c r="A2434" s="63">
        <f>'דוח 132'!K2434</f>
        <v>11566</v>
      </c>
      <c r="B2434" s="63">
        <f>'דוח 132'!J2434</f>
        <v>339876</v>
      </c>
      <c r="C2434" s="63" t="str">
        <f>'דוח 132'!I2434</f>
        <v>מק"מ</v>
      </c>
      <c r="D2434" s="63">
        <f>'דוח 132'!H2434</f>
        <v>0</v>
      </c>
      <c r="E2434" s="63">
        <f>'דוח 132'!G2434</f>
        <v>0</v>
      </c>
      <c r="F2434" s="63">
        <f>'דוח 132'!F2434</f>
        <v>0</v>
      </c>
      <c r="G2434" s="63">
        <f>'דוח 132'!E2434</f>
        <v>100</v>
      </c>
      <c r="H2434" s="63">
        <f>'דוח 132'!D2434</f>
        <v>0</v>
      </c>
      <c r="I2434" s="63">
        <f>'דוח 132'!C2434</f>
        <v>0</v>
      </c>
      <c r="J2434" s="63">
        <f>'דוח 132'!B2434</f>
        <v>0</v>
      </c>
      <c r="K2434" s="63">
        <f>'דוח 132'!A2434</f>
        <v>0</v>
      </c>
    </row>
    <row r="2435" spans="1:11" x14ac:dyDescent="0.2">
      <c r="A2435" s="63">
        <f>'דוח 132'!K2435</f>
        <v>0</v>
      </c>
      <c r="B2435" s="63">
        <f>'דוח 132'!J2435</f>
        <v>0</v>
      </c>
      <c r="C2435" s="63">
        <f>'דוח 132'!I2435</f>
        <v>0</v>
      </c>
      <c r="D2435" s="63">
        <f>'דוח 132'!H2435</f>
        <v>0</v>
      </c>
      <c r="E2435" s="63">
        <f>'דוח 132'!G2435</f>
        <v>0</v>
      </c>
      <c r="F2435" s="63">
        <f>'דוח 132'!F2435</f>
        <v>0</v>
      </c>
      <c r="G2435" s="63">
        <f>'דוח 132'!E2435</f>
        <v>0</v>
      </c>
      <c r="H2435" s="63">
        <f>'דוח 132'!D2435</f>
        <v>0</v>
      </c>
      <c r="I2435" s="63">
        <f>'דוח 132'!C2435</f>
        <v>0</v>
      </c>
      <c r="J2435" s="63">
        <f>'דוח 132'!B2435</f>
        <v>0</v>
      </c>
      <c r="K2435" s="63">
        <f>'דוח 132'!A2435</f>
        <v>0</v>
      </c>
    </row>
    <row r="2436" spans="1:11" x14ac:dyDescent="0.2">
      <c r="A2436" s="63" t="str">
        <f>'דוח 132'!K2436</f>
        <v>קוד קבוצה</v>
      </c>
      <c r="B2436" s="63" t="str">
        <f>'דוח 132'!J2436</f>
        <v>קוד קופה</v>
      </c>
      <c r="C2436" s="63">
        <f>'דוח 132'!I2436</f>
        <v>0</v>
      </c>
      <c r="D2436" s="63" t="str">
        <f>'דוח 132'!H2436</f>
        <v>5004  פסגות גדיש מסלול לבני 50-60</v>
      </c>
      <c r="E2436" s="63">
        <f>'דוח 132'!G2436</f>
        <v>0</v>
      </c>
      <c r="F2436" s="63">
        <f>'דוח 132'!F2436</f>
        <v>0</v>
      </c>
      <c r="G2436" s="63">
        <f>'דוח 132'!E2436</f>
        <v>0</v>
      </c>
      <c r="H2436" s="63">
        <f>'דוח 132'!D2436</f>
        <v>0</v>
      </c>
      <c r="I2436" s="63">
        <f>'דוח 132'!C2436</f>
        <v>0</v>
      </c>
      <c r="J2436" s="63">
        <f>'דוח 132'!B2436</f>
        <v>0</v>
      </c>
      <c r="K2436" s="63">
        <f>'דוח 132'!A2436</f>
        <v>0</v>
      </c>
    </row>
    <row r="2437" spans="1:11" x14ac:dyDescent="0.2">
      <c r="A2437" s="63">
        <f>'דוח 132'!K2437</f>
        <v>0</v>
      </c>
      <c r="B2437" s="63">
        <f>'דוח 132'!J2437</f>
        <v>0</v>
      </c>
      <c r="C2437" s="63">
        <f>'דוח 132'!I2437</f>
        <v>0</v>
      </c>
      <c r="D2437" s="63">
        <f>'דוח 132'!H2437</f>
        <v>0</v>
      </c>
      <c r="E2437" s="63">
        <f>'דוח 132'!G2437</f>
        <v>0</v>
      </c>
      <c r="F2437" s="63" t="str">
        <f>'דוח 132'!F2437</f>
        <v>שווי קופה באשח  25,419,508.7</v>
      </c>
      <c r="G2437" s="63">
        <f>'דוח 132'!E2437</f>
        <v>0</v>
      </c>
      <c r="H2437" s="63">
        <f>'דוח 132'!D2437</f>
        <v>0</v>
      </c>
      <c r="I2437" s="63">
        <f>'דוח 132'!C2437</f>
        <v>0</v>
      </c>
      <c r="J2437" s="63">
        <f>'דוח 132'!B2437</f>
        <v>0</v>
      </c>
      <c r="K2437" s="63">
        <f>'דוח 132'!A2437</f>
        <v>0</v>
      </c>
    </row>
    <row r="2438" spans="1:11" x14ac:dyDescent="0.2">
      <c r="A2438" s="63">
        <f>'דוח 132'!K2438</f>
        <v>0</v>
      </c>
      <c r="B2438" s="63">
        <f>'דוח 132'!J2438</f>
        <v>0</v>
      </c>
      <c r="C2438" s="63" t="str">
        <f>'דוח 132'!I2438</f>
        <v>תאור קבוצה</v>
      </c>
      <c r="D2438" s="63" t="str">
        <f>'דוח 132'!H2438</f>
        <v>מח"מ</v>
      </c>
      <c r="E2438" s="63" t="str">
        <f>'דוח 132'!G2438</f>
        <v>חשיפה</v>
      </c>
      <c r="F2438" s="63" t="str">
        <f>'דוח 132'!F2438</f>
        <v>חשיפה</v>
      </c>
      <c r="G2438" s="63">
        <f>'דוח 132'!E2438</f>
        <v>0</v>
      </c>
      <c r="H2438" s="63" t="str">
        <f>'דוח 132'!D2438</f>
        <v>חשיפה</v>
      </c>
      <c r="I2438" s="63">
        <f>'דוח 132'!C2438</f>
        <v>0</v>
      </c>
      <c r="J2438" s="63" t="str">
        <f>'דוח 132'!B2438</f>
        <v>מח"מ</v>
      </c>
      <c r="K2438" s="63">
        <f>'דוח 132'!A2438</f>
        <v>0</v>
      </c>
    </row>
    <row r="2439" spans="1:11" x14ac:dyDescent="0.2">
      <c r="A2439" s="63">
        <f>'דוח 132'!K2439</f>
        <v>0</v>
      </c>
      <c r="B2439" s="63">
        <f>'דוח 132'!J2439</f>
        <v>0</v>
      </c>
      <c r="C2439" s="63">
        <f>'דוח 132'!I2439</f>
        <v>0</v>
      </c>
      <c r="D2439" s="63">
        <f>'דוח 132'!H2439</f>
        <v>0</v>
      </c>
      <c r="E2439" s="63" t="str">
        <f>'דוח 132'!G2439</f>
        <v>30/12/18</v>
      </c>
      <c r="F2439" s="63" t="str">
        <f>'דוח 132'!F2439</f>
        <v>31/12/18</v>
      </c>
      <c r="G2439" s="63" t="str">
        <f>'דוח 132'!E2439</f>
        <v>מינ'</v>
      </c>
      <c r="H2439" s="63" t="str">
        <f>'דוח 132'!D2439</f>
        <v>מקס'</v>
      </c>
      <c r="I2439" s="63" t="str">
        <f>'דוח 132'!C2439</f>
        <v>מינ'</v>
      </c>
      <c r="J2439" s="63" t="str">
        <f>'דוח 132'!B2439</f>
        <v>מקס'</v>
      </c>
      <c r="K2439" s="63">
        <f>'דוח 132'!A2439</f>
        <v>0</v>
      </c>
    </row>
    <row r="2440" spans="1:11" x14ac:dyDescent="0.2">
      <c r="A2440" s="63">
        <f>'דוח 132'!K2440</f>
        <v>13591</v>
      </c>
      <c r="B2440" s="63">
        <f>'דוח 132'!J2440</f>
        <v>5004</v>
      </c>
      <c r="C2440" s="63" t="str">
        <f>'דוח 132'!I2440</f>
        <v xml:space="preserve">צמוד מדד (כולל מיועדות) </v>
      </c>
      <c r="D2440" s="63">
        <f>'דוח 132'!H2440</f>
        <v>4.4546450048685697</v>
      </c>
      <c r="E2440" s="63">
        <f>'דוח 132'!G2440</f>
        <v>25.132407687376102</v>
      </c>
      <c r="F2440" s="63">
        <f>'דוח 132'!F2440</f>
        <v>25.030616283422798</v>
      </c>
      <c r="G2440" s="63">
        <f>'דוח 132'!E2440</f>
        <v>0</v>
      </c>
      <c r="H2440" s="63">
        <f>'דוח 132'!D2440</f>
        <v>0</v>
      </c>
      <c r="I2440" s="63">
        <f>'דוח 132'!C2440</f>
        <v>0</v>
      </c>
      <c r="J2440" s="63">
        <f>'דוח 132'!B2440</f>
        <v>0</v>
      </c>
      <c r="K2440" s="63">
        <f>'דוח 132'!A2440</f>
        <v>0</v>
      </c>
    </row>
    <row r="2441" spans="1:11" x14ac:dyDescent="0.2">
      <c r="A2441" s="63">
        <f>'דוח 132'!K2441</f>
        <v>19967</v>
      </c>
      <c r="B2441" s="63">
        <f>'דוח 132'!J2441</f>
        <v>5004</v>
      </c>
      <c r="C2441" s="63" t="str">
        <f>'דוח 132'!I2441</f>
        <v>צמוד מדד ללא מיועדות</v>
      </c>
      <c r="D2441" s="63">
        <f>'דוח 132'!H2441</f>
        <v>4.4546450048685697</v>
      </c>
      <c r="E2441" s="63">
        <f>'דוח 132'!G2441</f>
        <v>25.132407687376102</v>
      </c>
      <c r="F2441" s="63">
        <f>'דוח 132'!F2441</f>
        <v>25.030616283422798</v>
      </c>
      <c r="G2441" s="63">
        <f>'דוח 132'!E2441</f>
        <v>0</v>
      </c>
      <c r="H2441" s="63">
        <f>'דוח 132'!D2441</f>
        <v>0</v>
      </c>
      <c r="I2441" s="63">
        <f>'דוח 132'!C2441</f>
        <v>0</v>
      </c>
      <c r="J2441" s="63">
        <f>'דוח 132'!B2441</f>
        <v>0</v>
      </c>
      <c r="K2441" s="63">
        <f>'דוח 132'!A2441</f>
        <v>0</v>
      </c>
    </row>
    <row r="2442" spans="1:11" x14ac:dyDescent="0.2">
      <c r="A2442" s="63">
        <f>'דוח 132'!K2442</f>
        <v>15744</v>
      </c>
      <c r="B2442" s="63">
        <f>'דוח 132'!J2442</f>
        <v>5004</v>
      </c>
      <c r="C2442" s="63" t="str">
        <f>'דוח 132'!I2442</f>
        <v xml:space="preserve">סה"כ ממשלתי צמוד מדד כולל מיועדות </v>
      </c>
      <c r="D2442" s="63">
        <f>'דוח 132'!H2442</f>
        <v>5.68491829704368</v>
      </c>
      <c r="E2442" s="63">
        <f>'דוח 132'!G2442</f>
        <v>8.9118492878764499</v>
      </c>
      <c r="F2442" s="63">
        <f>'דוח 132'!F2442</f>
        <v>8.914559918318778</v>
      </c>
      <c r="G2442" s="63">
        <f>'דוח 132'!E2442</f>
        <v>0</v>
      </c>
      <c r="H2442" s="63">
        <f>'דוח 132'!D2442</f>
        <v>0</v>
      </c>
      <c r="I2442" s="63">
        <f>'דוח 132'!C2442</f>
        <v>0</v>
      </c>
      <c r="J2442" s="63">
        <f>'דוח 132'!B2442</f>
        <v>0</v>
      </c>
      <c r="K2442" s="63">
        <f>'דוח 132'!A2442</f>
        <v>0</v>
      </c>
    </row>
    <row r="2443" spans="1:11" x14ac:dyDescent="0.2">
      <c r="A2443" s="63">
        <f>'דוח 132'!K2443</f>
        <v>13462</v>
      </c>
      <c r="B2443" s="63">
        <f>'דוח 132'!J2443</f>
        <v>5004</v>
      </c>
      <c r="C2443" s="63" t="str">
        <f>'דוח 132'!I2443</f>
        <v xml:space="preserve">קונצרני סחיר צמוד מדד </v>
      </c>
      <c r="D2443" s="63">
        <f>'דוח 132'!H2443</f>
        <v>3.5477203785056499</v>
      </c>
      <c r="E2443" s="63">
        <f>'דוח 132'!G2443</f>
        <v>8.7822662800847606</v>
      </c>
      <c r="F2443" s="63">
        <f>'דוח 132'!F2443</f>
        <v>8.7707339082841802</v>
      </c>
      <c r="G2443" s="63">
        <f>'דוח 132'!E2443</f>
        <v>0</v>
      </c>
      <c r="H2443" s="63">
        <f>'דוח 132'!D2443</f>
        <v>0</v>
      </c>
      <c r="I2443" s="63">
        <f>'דוח 132'!C2443</f>
        <v>0</v>
      </c>
      <c r="J2443" s="63">
        <f>'דוח 132'!B2443</f>
        <v>0</v>
      </c>
      <c r="K2443" s="63">
        <f>'דוח 132'!A2443</f>
        <v>0</v>
      </c>
    </row>
    <row r="2444" spans="1:11" x14ac:dyDescent="0.2">
      <c r="A2444" s="63">
        <f>'דוח 132'!K2444</f>
        <v>15544</v>
      </c>
      <c r="B2444" s="63">
        <f>'דוח 132'!J2444</f>
        <v>5004</v>
      </c>
      <c r="C2444" s="63" t="str">
        <f>'דוח 132'!I2444</f>
        <v>הלוואה צמוד מדד</v>
      </c>
      <c r="D2444" s="63">
        <f>'דוח 132'!H2444</f>
        <v>4.2822185202113694</v>
      </c>
      <c r="E2444" s="63">
        <f>'דוח 132'!G2444</f>
        <v>6.0760005109874493</v>
      </c>
      <c r="F2444" s="63">
        <f>'דוח 132'!F2444</f>
        <v>5.9862090399105696</v>
      </c>
      <c r="G2444" s="63">
        <f>'דוח 132'!E2444</f>
        <v>0</v>
      </c>
      <c r="H2444" s="63">
        <f>'דוח 132'!D2444</f>
        <v>0</v>
      </c>
      <c r="I2444" s="63">
        <f>'דוח 132'!C2444</f>
        <v>0</v>
      </c>
      <c r="J2444" s="63">
        <f>'דוח 132'!B2444</f>
        <v>0</v>
      </c>
      <c r="K2444" s="63">
        <f>'דוח 132'!A2444</f>
        <v>0</v>
      </c>
    </row>
    <row r="2445" spans="1:11" x14ac:dyDescent="0.2">
      <c r="A2445" s="63">
        <f>'דוח 132'!K2445</f>
        <v>12978</v>
      </c>
      <c r="B2445" s="63">
        <f>'דוח 132'!J2445</f>
        <v>5004</v>
      </c>
      <c r="C2445" s="63" t="str">
        <f>'דוח 132'!I2445</f>
        <v xml:space="preserve">פקדונות לא סחירים </v>
      </c>
      <c r="D2445" s="63">
        <f>'דוח 132'!H2445</f>
        <v>3.7190047322228001</v>
      </c>
      <c r="E2445" s="63">
        <f>'דוח 132'!G2445</f>
        <v>0.298402727235066</v>
      </c>
      <c r="F2445" s="63">
        <f>'דוח 132'!F2445</f>
        <v>0.29935318768577801</v>
      </c>
      <c r="G2445" s="63">
        <f>'דוח 132'!E2445</f>
        <v>0</v>
      </c>
      <c r="H2445" s="63">
        <f>'דוח 132'!D2445</f>
        <v>0</v>
      </c>
      <c r="I2445" s="63">
        <f>'דוח 132'!C2445</f>
        <v>0</v>
      </c>
      <c r="J2445" s="63">
        <f>'דוח 132'!B2445</f>
        <v>0</v>
      </c>
      <c r="K2445" s="63">
        <f>'דוח 132'!A2445</f>
        <v>0</v>
      </c>
    </row>
    <row r="2446" spans="1:11" x14ac:dyDescent="0.2">
      <c r="A2446" s="63">
        <f>'דוח 132'!K2446</f>
        <v>17726</v>
      </c>
      <c r="B2446" s="63">
        <f>'דוח 132'!J2446</f>
        <v>5004</v>
      </c>
      <c r="C2446" s="63" t="str">
        <f>'דוח 132'!I2446</f>
        <v>לא צמוד כולל נזילות</v>
      </c>
      <c r="D2446" s="63">
        <f>'דוח 132'!H2446</f>
        <v>3.6281223046842501</v>
      </c>
      <c r="E2446" s="63">
        <f>'דוח 132'!G2446</f>
        <v>23.3264777602393</v>
      </c>
      <c r="F2446" s="63">
        <f>'דוח 132'!F2446</f>
        <v>23.491242766504101</v>
      </c>
      <c r="G2446" s="63">
        <f>'דוח 132'!E2446</f>
        <v>0</v>
      </c>
      <c r="H2446" s="63">
        <f>'דוח 132'!D2446</f>
        <v>0</v>
      </c>
      <c r="I2446" s="63">
        <f>'דוח 132'!C2446</f>
        <v>0</v>
      </c>
      <c r="J2446" s="63">
        <f>'דוח 132'!B2446</f>
        <v>0</v>
      </c>
      <c r="K2446" s="63">
        <f>'דוח 132'!A2446</f>
        <v>0</v>
      </c>
    </row>
    <row r="2447" spans="1:11" x14ac:dyDescent="0.2">
      <c r="A2447" s="63">
        <f>'דוח 132'!K2447</f>
        <v>17727</v>
      </c>
      <c r="B2447" s="63">
        <f>'דוח 132'!J2447</f>
        <v>5004</v>
      </c>
      <c r="C2447" s="63" t="str">
        <f>'דוח 132'!I2447</f>
        <v>עו"ש ש"ח</v>
      </c>
      <c r="D2447" s="63">
        <f>'דוח 132'!H2447</f>
        <v>0.103896613609188</v>
      </c>
      <c r="E2447" s="63">
        <f>'דוח 132'!G2447</f>
        <v>1.29122377691398</v>
      </c>
      <c r="F2447" s="63">
        <f>'דוח 132'!F2447</f>
        <v>1.47327995456883</v>
      </c>
      <c r="G2447" s="63">
        <f>'דוח 132'!E2447</f>
        <v>0</v>
      </c>
      <c r="H2447" s="63">
        <f>'דוח 132'!D2447</f>
        <v>0</v>
      </c>
      <c r="I2447" s="63">
        <f>'דוח 132'!C2447</f>
        <v>0</v>
      </c>
      <c r="J2447" s="63">
        <f>'דוח 132'!B2447</f>
        <v>0</v>
      </c>
      <c r="K2447" s="63">
        <f>'דוח 132'!A2447</f>
        <v>0</v>
      </c>
    </row>
    <row r="2448" spans="1:11" x14ac:dyDescent="0.2">
      <c r="A2448" s="63">
        <f>'דוח 132'!K2448</f>
        <v>13592</v>
      </c>
      <c r="B2448" s="63">
        <f>'דוח 132'!J2448</f>
        <v>5004</v>
      </c>
      <c r="C2448" s="63" t="str">
        <f>'דוח 132'!I2448</f>
        <v xml:space="preserve">לא צמוד - לא כולל נזילות </v>
      </c>
      <c r="D2448" s="63">
        <f>'דוח 132'!H2448</f>
        <v>3.8639375392900104</v>
      </c>
      <c r="E2448" s="63">
        <f>'דוח 132'!G2448</f>
        <v>22.035253983325298</v>
      </c>
      <c r="F2448" s="63">
        <f>'דוח 132'!F2448</f>
        <v>22.017962811935298</v>
      </c>
      <c r="G2448" s="63">
        <f>'דוח 132'!E2448</f>
        <v>0</v>
      </c>
      <c r="H2448" s="63">
        <f>'דוח 132'!D2448</f>
        <v>0</v>
      </c>
      <c r="I2448" s="63">
        <f>'דוח 132'!C2448</f>
        <v>0</v>
      </c>
      <c r="J2448" s="63">
        <f>'דוח 132'!B2448</f>
        <v>0</v>
      </c>
      <c r="K2448" s="63">
        <f>'דוח 132'!A2448</f>
        <v>0</v>
      </c>
    </row>
    <row r="2449" spans="1:11" x14ac:dyDescent="0.2">
      <c r="A2449" s="63">
        <f>'דוח 132'!K2449</f>
        <v>11566</v>
      </c>
      <c r="B2449" s="63">
        <f>'דוח 132'!J2449</f>
        <v>5004</v>
      </c>
      <c r="C2449" s="63" t="str">
        <f>'דוח 132'!I2449</f>
        <v>מק"מ</v>
      </c>
      <c r="D2449" s="63">
        <f>'דוח 132'!H2449</f>
        <v>0.77477129305790804</v>
      </c>
      <c r="E2449" s="63">
        <f>'דוח 132'!G2449</f>
        <v>3.9726098331820197</v>
      </c>
      <c r="F2449" s="63">
        <f>'דוח 132'!F2449</f>
        <v>3.9750134335986296</v>
      </c>
      <c r="G2449" s="63">
        <f>'דוח 132'!E2449</f>
        <v>0</v>
      </c>
      <c r="H2449" s="63">
        <f>'דוח 132'!D2449</f>
        <v>0</v>
      </c>
      <c r="I2449" s="63">
        <f>'דוח 132'!C2449</f>
        <v>0</v>
      </c>
      <c r="J2449" s="63">
        <f>'דוח 132'!B2449</f>
        <v>0</v>
      </c>
      <c r="K2449" s="63">
        <f>'דוח 132'!A2449</f>
        <v>0</v>
      </c>
    </row>
    <row r="2450" spans="1:11" x14ac:dyDescent="0.2">
      <c r="A2450" s="63">
        <f>'דוח 132'!K2450</f>
        <v>13419</v>
      </c>
      <c r="B2450" s="63">
        <f>'דוח 132'!J2450</f>
        <v>5004</v>
      </c>
      <c r="C2450" s="63" t="str">
        <f>'דוח 132'!I2450</f>
        <v>ממשלתי  לא צמוד (שחר)</v>
      </c>
      <c r="D2450" s="63">
        <f>'דוח 132'!H2450</f>
        <v>4.8501632075082206</v>
      </c>
      <c r="E2450" s="63">
        <f>'דוח 132'!G2450</f>
        <v>10.283658129305699</v>
      </c>
      <c r="F2450" s="63">
        <f>'דוח 132'!F2450</f>
        <v>10.279622141076299</v>
      </c>
      <c r="G2450" s="63">
        <f>'דוח 132'!E2450</f>
        <v>0</v>
      </c>
      <c r="H2450" s="63">
        <f>'דוח 132'!D2450</f>
        <v>0</v>
      </c>
      <c r="I2450" s="63">
        <f>'דוח 132'!C2450</f>
        <v>0</v>
      </c>
      <c r="J2450" s="63">
        <f>'דוח 132'!B2450</f>
        <v>0</v>
      </c>
      <c r="K2450" s="63">
        <f>'דוח 132'!A2450</f>
        <v>0</v>
      </c>
    </row>
    <row r="2451" spans="1:11" x14ac:dyDescent="0.2">
      <c r="A2451" s="63">
        <f>'דוח 132'!K2451</f>
        <v>11568</v>
      </c>
      <c r="B2451" s="63">
        <f>'דוח 132'!J2451</f>
        <v>5004</v>
      </c>
      <c r="C2451" s="63" t="str">
        <f>'דוח 132'!I2451</f>
        <v>אג"ח ממשלתי לא צמוד ריבית משתנה-"גילון"</v>
      </c>
      <c r="D2451" s="63">
        <f>'דוח 132'!H2451</f>
        <v>0</v>
      </c>
      <c r="E2451" s="63">
        <f>'דוח 132'!G2451</f>
        <v>0</v>
      </c>
      <c r="F2451" s="63">
        <f>'דוח 132'!F2451</f>
        <v>0</v>
      </c>
      <c r="G2451" s="63">
        <f>'דוח 132'!E2451</f>
        <v>0</v>
      </c>
      <c r="H2451" s="63">
        <f>'דוח 132'!D2451</f>
        <v>0</v>
      </c>
      <c r="I2451" s="63">
        <f>'דוח 132'!C2451</f>
        <v>0</v>
      </c>
      <c r="J2451" s="63">
        <f>'דוח 132'!B2451</f>
        <v>0</v>
      </c>
      <c r="K2451" s="63">
        <f>'דוח 132'!A2451</f>
        <v>0</v>
      </c>
    </row>
    <row r="2452" spans="1:11" x14ac:dyDescent="0.2">
      <c r="A2452" s="63">
        <f>'דוח 132'!K2452</f>
        <v>12479</v>
      </c>
      <c r="B2452" s="63">
        <f>'דוח 132'!J2452</f>
        <v>5004</v>
      </c>
      <c r="C2452" s="63" t="str">
        <f>'דוח 132'!I2452</f>
        <v>קונצרני ריבית קבועה</v>
      </c>
      <c r="D2452" s="63">
        <f>'דוח 132'!H2452</f>
        <v>4.5155433126286297</v>
      </c>
      <c r="E2452" s="63">
        <f>'דוח 132'!G2452</f>
        <v>3.9133404189761296</v>
      </c>
      <c r="F2452" s="63">
        <f>'דוח 132'!F2452</f>
        <v>3.9078028192106098</v>
      </c>
      <c r="G2452" s="63">
        <f>'דוח 132'!E2452</f>
        <v>0</v>
      </c>
      <c r="H2452" s="63">
        <f>'דוח 132'!D2452</f>
        <v>0</v>
      </c>
      <c r="I2452" s="63">
        <f>'דוח 132'!C2452</f>
        <v>0</v>
      </c>
      <c r="J2452" s="63">
        <f>'דוח 132'!B2452</f>
        <v>0</v>
      </c>
      <c r="K2452" s="63">
        <f>'דוח 132'!A2452</f>
        <v>0</v>
      </c>
    </row>
    <row r="2453" spans="1:11" x14ac:dyDescent="0.2">
      <c r="A2453" s="63">
        <f>'דוח 132'!K2453</f>
        <v>12480</v>
      </c>
      <c r="B2453" s="63">
        <f>'דוח 132'!J2453</f>
        <v>5004</v>
      </c>
      <c r="C2453" s="63" t="str">
        <f>'דוח 132'!I2453</f>
        <v>קונצרני ריבית משתנה</v>
      </c>
      <c r="D2453" s="63">
        <f>'דוח 132'!H2453</f>
        <v>3.1653897523501602</v>
      </c>
      <c r="E2453" s="63">
        <f>'דוח 132'!G2453</f>
        <v>0.28705543047680498</v>
      </c>
      <c r="F2453" s="63">
        <f>'דוח 132'!F2453</f>
        <v>0.287574457043767</v>
      </c>
      <c r="G2453" s="63">
        <f>'דוח 132'!E2453</f>
        <v>0</v>
      </c>
      <c r="H2453" s="63">
        <f>'דוח 132'!D2453</f>
        <v>0</v>
      </c>
      <c r="I2453" s="63">
        <f>'דוח 132'!C2453</f>
        <v>0</v>
      </c>
      <c r="J2453" s="63">
        <f>'דוח 132'!B2453</f>
        <v>0</v>
      </c>
      <c r="K2453" s="63">
        <f>'דוח 132'!A2453</f>
        <v>0</v>
      </c>
    </row>
    <row r="2454" spans="1:11" x14ac:dyDescent="0.2">
      <c r="A2454" s="63">
        <f>'דוח 132'!K2454</f>
        <v>11578</v>
      </c>
      <c r="B2454" s="63">
        <f>'דוח 132'!J2454</f>
        <v>5004</v>
      </c>
      <c r="C2454" s="63" t="str">
        <f>'דוח 132'!I2454</f>
        <v>אג"ח לא צמוד לא סחיר (ללא עמיתים)</v>
      </c>
      <c r="D2454" s="63">
        <f>'דוח 132'!H2454</f>
        <v>4.4651278385540998</v>
      </c>
      <c r="E2454" s="63">
        <f>'דוח 132'!G2454</f>
        <v>0.693987113425936</v>
      </c>
      <c r="F2454" s="63">
        <f>'דוח 132'!F2454</f>
        <v>0.68533179757011498</v>
      </c>
      <c r="G2454" s="63">
        <f>'דוח 132'!E2454</f>
        <v>0</v>
      </c>
      <c r="H2454" s="63">
        <f>'דוח 132'!D2454</f>
        <v>0</v>
      </c>
      <c r="I2454" s="63">
        <f>'דוח 132'!C2454</f>
        <v>0</v>
      </c>
      <c r="J2454" s="63">
        <f>'דוח 132'!B2454</f>
        <v>0</v>
      </c>
      <c r="K2454" s="63">
        <f>'דוח 132'!A2454</f>
        <v>0</v>
      </c>
    </row>
    <row r="2455" spans="1:11" x14ac:dyDescent="0.2">
      <c r="A2455" s="63">
        <f>'דוח 132'!K2455</f>
        <v>12497</v>
      </c>
      <c r="B2455" s="63">
        <f>'דוח 132'!J2455</f>
        <v>5004</v>
      </c>
      <c r="C2455" s="63" t="str">
        <f>'דוח 132'!I2455</f>
        <v>קונצרני לא סחיר ריבית משתנה (נע"מים)</v>
      </c>
      <c r="D2455" s="63">
        <f>'דוח 132'!H2455</f>
        <v>0</v>
      </c>
      <c r="E2455" s="63">
        <f>'דוח 132'!G2455</f>
        <v>0</v>
      </c>
      <c r="F2455" s="63">
        <f>'דוח 132'!F2455</f>
        <v>0</v>
      </c>
      <c r="G2455" s="63">
        <f>'דוח 132'!E2455</f>
        <v>0</v>
      </c>
      <c r="H2455" s="63">
        <f>'דוח 132'!D2455</f>
        <v>0</v>
      </c>
      <c r="I2455" s="63">
        <f>'דוח 132'!C2455</f>
        <v>0</v>
      </c>
      <c r="J2455" s="63">
        <f>'דוח 132'!B2455</f>
        <v>0</v>
      </c>
      <c r="K2455" s="63">
        <f>'דוח 132'!A2455</f>
        <v>0</v>
      </c>
    </row>
    <row r="2456" spans="1:11" x14ac:dyDescent="0.2">
      <c r="A2456" s="63">
        <f>'דוח 132'!K2456</f>
        <v>15546</v>
      </c>
      <c r="B2456" s="63">
        <f>'דוח 132'!J2456</f>
        <v>5004</v>
      </c>
      <c r="C2456" s="63" t="str">
        <f>'דוח 132'!I2456</f>
        <v>הלוואה לא צמוד</v>
      </c>
      <c r="D2456" s="63">
        <f>'דוח 132'!H2456</f>
        <v>6.6636203904505296</v>
      </c>
      <c r="E2456" s="63">
        <f>'דוח 132'!G2456</f>
        <v>1.56512762423567</v>
      </c>
      <c r="F2456" s="63">
        <f>'דוח 132'!F2456</f>
        <v>1.56321588669901</v>
      </c>
      <c r="G2456" s="63">
        <f>'דוח 132'!E2456</f>
        <v>0</v>
      </c>
      <c r="H2456" s="63">
        <f>'דוח 132'!D2456</f>
        <v>0</v>
      </c>
      <c r="I2456" s="63">
        <f>'דוח 132'!C2456</f>
        <v>0</v>
      </c>
      <c r="J2456" s="63">
        <f>'דוח 132'!B2456</f>
        <v>0</v>
      </c>
      <c r="K2456" s="63">
        <f>'דוח 132'!A2456</f>
        <v>0</v>
      </c>
    </row>
    <row r="2457" spans="1:11" x14ac:dyDescent="0.2">
      <c r="A2457" s="63">
        <f>'דוח 132'!K2457</f>
        <v>12481</v>
      </c>
      <c r="B2457" s="63">
        <f>'דוח 132'!J2457</f>
        <v>5004</v>
      </c>
      <c r="C2457" s="63" t="str">
        <f>'דוח 132'!I2457</f>
        <v>הלוואות לעמיתים.</v>
      </c>
      <c r="D2457" s="63">
        <f>'דוח 132'!H2457</f>
        <v>0.08</v>
      </c>
      <c r="E2457" s="63">
        <f>'דוח 132'!G2457</f>
        <v>1.3194754337230499</v>
      </c>
      <c r="F2457" s="63">
        <f>'דוח 132'!F2457</f>
        <v>1.3194022767368299</v>
      </c>
      <c r="G2457" s="63">
        <f>'דוח 132'!E2457</f>
        <v>0</v>
      </c>
      <c r="H2457" s="63">
        <f>'דוח 132'!D2457</f>
        <v>0</v>
      </c>
      <c r="I2457" s="63">
        <f>'דוח 132'!C2457</f>
        <v>0</v>
      </c>
      <c r="J2457" s="63">
        <f>'דוח 132'!B2457</f>
        <v>0</v>
      </c>
      <c r="K2457" s="63">
        <f>'דוח 132'!A2457</f>
        <v>0</v>
      </c>
    </row>
    <row r="2458" spans="1:11" x14ac:dyDescent="0.2">
      <c r="A2458" s="63">
        <f>'דוח 132'!K2458</f>
        <v>13594</v>
      </c>
      <c r="B2458" s="63">
        <f>'דוח 132'!J2458</f>
        <v>5004</v>
      </c>
      <c r="C2458" s="63" t="str">
        <f>'דוח 132'!I2458</f>
        <v>מט"ח וצמוד מט"ח</v>
      </c>
      <c r="D2458" s="63">
        <f>'דוח 132'!H2458</f>
        <v>2.8016217830297303</v>
      </c>
      <c r="E2458" s="63">
        <f>'דוח 132'!G2458</f>
        <v>10.413561532968698</v>
      </c>
      <c r="F2458" s="63">
        <f>'דוח 132'!F2458</f>
        <v>10.368916953930999</v>
      </c>
      <c r="G2458" s="63">
        <f>'דוח 132'!E2458</f>
        <v>0</v>
      </c>
      <c r="H2458" s="63">
        <f>'דוח 132'!D2458</f>
        <v>0</v>
      </c>
      <c r="I2458" s="63">
        <f>'דוח 132'!C2458</f>
        <v>0</v>
      </c>
      <c r="J2458" s="63">
        <f>'דוח 132'!B2458</f>
        <v>0</v>
      </c>
      <c r="K2458" s="63">
        <f>'דוח 132'!A2458</f>
        <v>0</v>
      </c>
    </row>
    <row r="2459" spans="1:11" x14ac:dyDescent="0.2">
      <c r="A2459" s="63">
        <f>'דוח 132'!K2459</f>
        <v>15609</v>
      </c>
      <c r="B2459" s="63">
        <f>'דוח 132'!J2459</f>
        <v>5004</v>
      </c>
      <c r="C2459" s="63" t="str">
        <f>'דוח 132'!I2459</f>
        <v>אג"ח ממשלתי צמוד מט"ח סחיר (1022)</v>
      </c>
      <c r="D2459" s="63">
        <f>'דוח 132'!H2459</f>
        <v>0.75789401887806895</v>
      </c>
      <c r="E2459" s="63">
        <f>'דוח 132'!G2459</f>
        <v>1.3745064204017301</v>
      </c>
      <c r="F2459" s="63">
        <f>'דוח 132'!F2459</f>
        <v>1.3694977774860499</v>
      </c>
      <c r="G2459" s="63">
        <f>'דוח 132'!E2459</f>
        <v>0</v>
      </c>
      <c r="H2459" s="63">
        <f>'דוח 132'!D2459</f>
        <v>0</v>
      </c>
      <c r="I2459" s="63">
        <f>'דוח 132'!C2459</f>
        <v>0</v>
      </c>
      <c r="J2459" s="63">
        <f>'דוח 132'!B2459</f>
        <v>0</v>
      </c>
      <c r="K2459" s="63">
        <f>'דוח 132'!A2459</f>
        <v>0</v>
      </c>
    </row>
    <row r="2460" spans="1:11" x14ac:dyDescent="0.2">
      <c r="A2460" s="63">
        <f>'דוח 132'!K2460</f>
        <v>11524</v>
      </c>
      <c r="B2460" s="63">
        <f>'דוח 132'!J2460</f>
        <v>5004</v>
      </c>
      <c r="C2460" s="63" t="str">
        <f>'דוח 132'!I2460</f>
        <v xml:space="preserve"> אג"ח קונצרני בחו"ל </v>
      </c>
      <c r="D2460" s="63">
        <f>'דוח 132'!H2460</f>
        <v>3.2942410124253398</v>
      </c>
      <c r="E2460" s="63">
        <f>'דוח 132'!G2460</f>
        <v>7.554921569050939</v>
      </c>
      <c r="F2460" s="63">
        <f>'דוח 132'!F2460</f>
        <v>7.5185684739796592</v>
      </c>
      <c r="G2460" s="63">
        <f>'דוח 132'!E2460</f>
        <v>0</v>
      </c>
      <c r="H2460" s="63">
        <f>'דוח 132'!D2460</f>
        <v>0</v>
      </c>
      <c r="I2460" s="63">
        <f>'דוח 132'!C2460</f>
        <v>0</v>
      </c>
      <c r="J2460" s="63">
        <f>'דוח 132'!B2460</f>
        <v>0</v>
      </c>
      <c r="K2460" s="63">
        <f>'דוח 132'!A2460</f>
        <v>0</v>
      </c>
    </row>
    <row r="2461" spans="1:11" x14ac:dyDescent="0.2">
      <c r="A2461" s="63">
        <f>'דוח 132'!K2461</f>
        <v>15745</v>
      </c>
      <c r="B2461" s="63">
        <f>'דוח 132'!J2461</f>
        <v>5004</v>
      </c>
      <c r="C2461" s="63" t="str">
        <f>'דוח 132'!I2461</f>
        <v>סה"כ קונצרני צמוד מט"ח</v>
      </c>
      <c r="D2461" s="63">
        <f>'דוח 132'!H2461</f>
        <v>4.8738032855673197</v>
      </c>
      <c r="E2461" s="63">
        <f>'דוח 132'!G2461</f>
        <v>0.45182804557787698</v>
      </c>
      <c r="F2461" s="63">
        <f>'דוח 132'!F2461</f>
        <v>0.45304226289539301</v>
      </c>
      <c r="G2461" s="63">
        <f>'דוח 132'!E2461</f>
        <v>0</v>
      </c>
      <c r="H2461" s="63">
        <f>'דוח 132'!D2461</f>
        <v>0</v>
      </c>
      <c r="I2461" s="63">
        <f>'דוח 132'!C2461</f>
        <v>0</v>
      </c>
      <c r="J2461" s="63">
        <f>'דוח 132'!B2461</f>
        <v>0</v>
      </c>
      <c r="K2461" s="63">
        <f>'דוח 132'!A2461</f>
        <v>0</v>
      </c>
    </row>
    <row r="2462" spans="1:11" x14ac:dyDescent="0.2">
      <c r="A2462" s="63">
        <f>'דוח 132'!K2462</f>
        <v>15545</v>
      </c>
      <c r="B2462" s="63">
        <f>'דוח 132'!J2462</f>
        <v>5004</v>
      </c>
      <c r="C2462" s="63" t="str">
        <f>'דוח 132'!I2462</f>
        <v>הלוואה צמוד מט"ח</v>
      </c>
      <c r="D2462" s="63">
        <f>'דוח 132'!H2462</f>
        <v>5.4572519360342095</v>
      </c>
      <c r="E2462" s="63">
        <f>'דוח 132'!G2462</f>
        <v>0.202942701965515</v>
      </c>
      <c r="F2462" s="63">
        <f>'דוח 132'!F2462</f>
        <v>0.18980870796595797</v>
      </c>
      <c r="G2462" s="63">
        <f>'דוח 132'!E2462</f>
        <v>0</v>
      </c>
      <c r="H2462" s="63">
        <f>'דוח 132'!D2462</f>
        <v>0</v>
      </c>
      <c r="I2462" s="63">
        <f>'דוח 132'!C2462</f>
        <v>0</v>
      </c>
      <c r="J2462" s="63">
        <f>'דוח 132'!B2462</f>
        <v>0</v>
      </c>
      <c r="K2462" s="63">
        <f>'דוח 132'!A2462</f>
        <v>0</v>
      </c>
    </row>
    <row r="2463" spans="1:11" x14ac:dyDescent="0.2">
      <c r="A2463" s="63">
        <f>'דוח 132'!K2463</f>
        <v>13595</v>
      </c>
      <c r="B2463" s="63">
        <f>'דוח 132'!J2463</f>
        <v>5004</v>
      </c>
      <c r="C2463" s="63" t="str">
        <f>'דוח 132'!I2463</f>
        <v>סה"כ מניות והמירים</v>
      </c>
      <c r="D2463" s="63">
        <f>'דוח 132'!H2463</f>
        <v>0</v>
      </c>
      <c r="E2463" s="63">
        <f>'דוח 132'!G2463</f>
        <v>35.394723044852299</v>
      </c>
      <c r="F2463" s="63">
        <f>'דוח 132'!F2463</f>
        <v>35.493690105941702</v>
      </c>
      <c r="G2463" s="63">
        <f>'דוח 132'!E2463</f>
        <v>0</v>
      </c>
      <c r="H2463" s="63">
        <f>'דוח 132'!D2463</f>
        <v>0</v>
      </c>
      <c r="I2463" s="63">
        <f>'דוח 132'!C2463</f>
        <v>0</v>
      </c>
      <c r="J2463" s="63">
        <f>'דוח 132'!B2463</f>
        <v>0</v>
      </c>
      <c r="K2463" s="63">
        <f>'דוח 132'!A2463</f>
        <v>0</v>
      </c>
    </row>
    <row r="2464" spans="1:11" x14ac:dyDescent="0.2">
      <c r="A2464" s="63">
        <f>'דוח 132'!K2464</f>
        <v>15610</v>
      </c>
      <c r="B2464" s="63">
        <f>'דוח 132'!J2464</f>
        <v>5004</v>
      </c>
      <c r="C2464" s="63" t="str">
        <f>'דוח 132'!I2464</f>
        <v>נגזרים מתוך מניות והמירים</v>
      </c>
      <c r="D2464" s="63">
        <f>'דוח 132'!H2464</f>
        <v>0</v>
      </c>
      <c r="E2464" s="63">
        <f>'דוח 132'!G2464</f>
        <v>4.0819672095480897</v>
      </c>
      <c r="F2464" s="63">
        <f>'דוח 132'!F2464</f>
        <v>4.1082603126122494</v>
      </c>
      <c r="G2464" s="63">
        <f>'דוח 132'!E2464</f>
        <v>0</v>
      </c>
      <c r="H2464" s="63">
        <f>'דוח 132'!D2464</f>
        <v>0</v>
      </c>
      <c r="I2464" s="63">
        <f>'דוח 132'!C2464</f>
        <v>0</v>
      </c>
      <c r="J2464" s="63">
        <f>'דוח 132'!B2464</f>
        <v>0</v>
      </c>
      <c r="K2464" s="63">
        <f>'דוח 132'!A2464</f>
        <v>0</v>
      </c>
    </row>
    <row r="2465" spans="1:11" x14ac:dyDescent="0.2">
      <c r="A2465" s="63">
        <f>'דוח 132'!K2465</f>
        <v>15611</v>
      </c>
      <c r="B2465" s="63">
        <f>'דוח 132'!J2465</f>
        <v>5004</v>
      </c>
      <c r="C2465" s="63" t="str">
        <f>'דוח 132'!I2465</f>
        <v>מניות והמירים בארץ</v>
      </c>
      <c r="D2465" s="63">
        <f>'דוח 132'!H2465</f>
        <v>0</v>
      </c>
      <c r="E2465" s="63">
        <f>'דוח 132'!G2465</f>
        <v>14.904272982076099</v>
      </c>
      <c r="F2465" s="63">
        <f>'דוח 132'!F2465</f>
        <v>14.9277384314461</v>
      </c>
      <c r="G2465" s="63">
        <f>'דוח 132'!E2465</f>
        <v>0</v>
      </c>
      <c r="H2465" s="63">
        <f>'דוח 132'!D2465</f>
        <v>0</v>
      </c>
      <c r="I2465" s="63">
        <f>'דוח 132'!C2465</f>
        <v>0</v>
      </c>
      <c r="J2465" s="63">
        <f>'דוח 132'!B2465</f>
        <v>0</v>
      </c>
      <c r="K2465" s="63">
        <f>'דוח 132'!A2465</f>
        <v>0</v>
      </c>
    </row>
    <row r="2466" spans="1:11" x14ac:dyDescent="0.2">
      <c r="A2466" s="63">
        <f>'דוח 132'!K2466</f>
        <v>15608</v>
      </c>
      <c r="B2466" s="63">
        <f>'דוח 132'!J2466</f>
        <v>5004</v>
      </c>
      <c r="C2466" s="63" t="str">
        <f>'דוח 132'!I2466</f>
        <v>מניות חו"ל</v>
      </c>
      <c r="D2466" s="63">
        <f>'דוח 132'!H2466</f>
        <v>0</v>
      </c>
      <c r="E2466" s="63">
        <f>'דוח 132'!G2466</f>
        <v>19.703100740130299</v>
      </c>
      <c r="F2466" s="63">
        <f>'דוח 132'!F2466</f>
        <v>19.782019839457096</v>
      </c>
      <c r="G2466" s="63">
        <f>'דוח 132'!E2466</f>
        <v>0</v>
      </c>
      <c r="H2466" s="63">
        <f>'דוח 132'!D2466</f>
        <v>0</v>
      </c>
      <c r="I2466" s="63">
        <f>'דוח 132'!C2466</f>
        <v>0</v>
      </c>
      <c r="J2466" s="63">
        <f>'דוח 132'!B2466</f>
        <v>0</v>
      </c>
      <c r="K2466" s="63">
        <f>'דוח 132'!A2466</f>
        <v>0</v>
      </c>
    </row>
    <row r="2467" spans="1:11" x14ac:dyDescent="0.2">
      <c r="A2467" s="63">
        <f>'דוח 132'!K2467</f>
        <v>15584</v>
      </c>
      <c r="B2467" s="63">
        <f>'דוח 132'!J2467</f>
        <v>5004</v>
      </c>
      <c r="C2467" s="63" t="str">
        <f>'דוח 132'!I2467</f>
        <v>נכסים אלטרנטיביים</v>
      </c>
      <c r="D2467" s="63">
        <f>'דוח 132'!H2467</f>
        <v>4.9354125736930397E-2</v>
      </c>
      <c r="E2467" s="63">
        <f>'דוח 132'!G2467</f>
        <v>7.5966906585653895</v>
      </c>
      <c r="F2467" s="63">
        <f>'דוח 132'!F2467</f>
        <v>7.4886408923708494</v>
      </c>
      <c r="G2467" s="63">
        <f>'דוח 132'!E2467</f>
        <v>0</v>
      </c>
      <c r="H2467" s="63">
        <f>'דוח 132'!D2467</f>
        <v>0</v>
      </c>
      <c r="I2467" s="63">
        <f>'דוח 132'!C2467</f>
        <v>0</v>
      </c>
      <c r="J2467" s="63">
        <f>'דוח 132'!B2467</f>
        <v>0</v>
      </c>
      <c r="K2467" s="63">
        <f>'דוח 132'!A2467</f>
        <v>0</v>
      </c>
    </row>
    <row r="2468" spans="1:11" x14ac:dyDescent="0.2">
      <c r="A2468" s="63">
        <f>'דוח 132'!K2468</f>
        <v>17728</v>
      </c>
      <c r="B2468" s="63">
        <f>'דוח 132'!J2468</f>
        <v>5004</v>
      </c>
      <c r="C2468" s="63" t="str">
        <f>'דוח 132'!I2468</f>
        <v>נכסי נדל"ן</v>
      </c>
      <c r="D2468" s="63">
        <f>'דוח 132'!H2468</f>
        <v>0</v>
      </c>
      <c r="E2468" s="63">
        <f>'דוח 132'!G2468</f>
        <v>2.3814744275145801</v>
      </c>
      <c r="F2468" s="63">
        <f>'דוח 132'!F2468</f>
        <v>2.3720529622963902</v>
      </c>
      <c r="G2468" s="63">
        <f>'דוח 132'!E2468</f>
        <v>0</v>
      </c>
      <c r="H2468" s="63">
        <f>'דוח 132'!D2468</f>
        <v>0</v>
      </c>
      <c r="I2468" s="63">
        <f>'דוח 132'!C2468</f>
        <v>0</v>
      </c>
      <c r="J2468" s="63">
        <f>'דוח 132'!B2468</f>
        <v>0</v>
      </c>
      <c r="K2468" s="63">
        <f>'דוח 132'!A2468</f>
        <v>0</v>
      </c>
    </row>
    <row r="2469" spans="1:11" x14ac:dyDescent="0.2">
      <c r="A2469" s="63">
        <f>'דוח 132'!K2469</f>
        <v>15624</v>
      </c>
      <c r="B2469" s="63">
        <f>'דוח 132'!J2469</f>
        <v>5004</v>
      </c>
      <c r="C2469" s="63" t="str">
        <f>'דוח 132'!I2469</f>
        <v>נגזרים מתוך חשיפת מט"ח</v>
      </c>
      <c r="D2469" s="63">
        <f>'דוח 132'!H2469</f>
        <v>0</v>
      </c>
      <c r="E2469" s="63">
        <f>'דוח 132'!G2469</f>
        <v>-14.558477817372498</v>
      </c>
      <c r="F2469" s="63">
        <f>'דוח 132'!F2469</f>
        <v>-14.487020169526799</v>
      </c>
      <c r="G2469" s="63">
        <f>'דוח 132'!E2469</f>
        <v>0</v>
      </c>
      <c r="H2469" s="63">
        <f>'דוח 132'!D2469</f>
        <v>0</v>
      </c>
      <c r="I2469" s="63">
        <f>'דוח 132'!C2469</f>
        <v>0</v>
      </c>
      <c r="J2469" s="63">
        <f>'דוח 132'!B2469</f>
        <v>0</v>
      </c>
      <c r="K2469" s="63">
        <f>'דוח 132'!A2469</f>
        <v>0</v>
      </c>
    </row>
    <row r="2470" spans="1:11" x14ac:dyDescent="0.2">
      <c r="A2470" s="63">
        <f>'דוח 132'!K2470</f>
        <v>15644</v>
      </c>
      <c r="B2470" s="63">
        <f>'דוח 132'!J2470</f>
        <v>5004</v>
      </c>
      <c r="C2470" s="63" t="str">
        <f>'דוח 132'!I2470</f>
        <v>סה"כ נזילות</v>
      </c>
      <c r="D2470" s="63">
        <f>'דוח 132'!H2470</f>
        <v>6.6226860857098099E-2</v>
      </c>
      <c r="E2470" s="63">
        <f>'דוח 132'!G2470</f>
        <v>2.1205865728866597</v>
      </c>
      <c r="F2470" s="63">
        <f>'דוח 132'!F2470</f>
        <v>2.3112796861727398</v>
      </c>
      <c r="G2470" s="63">
        <f>'דוח 132'!E2470</f>
        <v>0</v>
      </c>
      <c r="H2470" s="63">
        <f>'דוח 132'!D2470</f>
        <v>0</v>
      </c>
      <c r="I2470" s="63">
        <f>'דוח 132'!C2470</f>
        <v>0</v>
      </c>
      <c r="J2470" s="63">
        <f>'דוח 132'!B2470</f>
        <v>0</v>
      </c>
      <c r="K2470" s="63">
        <f>'דוח 132'!A2470</f>
        <v>0</v>
      </c>
    </row>
    <row r="2471" spans="1:11" x14ac:dyDescent="0.2">
      <c r="A2471" s="63">
        <f>'דוח 132'!K2471</f>
        <v>15704</v>
      </c>
      <c r="B2471" s="63">
        <f>'דוח 132'!J2471</f>
        <v>5004</v>
      </c>
      <c r="C2471" s="63" t="str">
        <f>'דוח 132'!I2471</f>
        <v xml:space="preserve">סה"כ קונצרני והלוואות </v>
      </c>
      <c r="D2471" s="63">
        <f>'דוח 132'!H2471</f>
        <v>3.9364683675753698</v>
      </c>
      <c r="E2471" s="63">
        <f>'דוח 132'!G2471</f>
        <v>30.591358575973402</v>
      </c>
      <c r="F2471" s="63">
        <f>'דוח 132'!F2471</f>
        <v>30.422047582782699</v>
      </c>
      <c r="G2471" s="63">
        <f>'דוח 132'!E2471</f>
        <v>0</v>
      </c>
      <c r="H2471" s="63">
        <f>'דוח 132'!D2471</f>
        <v>0</v>
      </c>
      <c r="I2471" s="63">
        <f>'דוח 132'!C2471</f>
        <v>0</v>
      </c>
      <c r="J2471" s="63">
        <f>'דוח 132'!B2471</f>
        <v>0</v>
      </c>
      <c r="K2471" s="63">
        <f>'דוח 132'!A2471</f>
        <v>0</v>
      </c>
    </row>
    <row r="2472" spans="1:11" x14ac:dyDescent="0.2">
      <c r="A2472" s="63">
        <f>'דוח 132'!K2472</f>
        <v>15749</v>
      </c>
      <c r="B2472" s="63">
        <f>'דוח 132'!J2472</f>
        <v>5004</v>
      </c>
      <c r="C2472" s="63" t="str">
        <f>'דוח 132'!I2472</f>
        <v>סה"כ לא סחירים</v>
      </c>
      <c r="D2472" s="63">
        <f>'דוח 132'!H2472</f>
        <v>2.05554909379926</v>
      </c>
      <c r="E2472" s="63">
        <f>'דוח 132'!G2472</f>
        <v>21.989425210497803</v>
      </c>
      <c r="F2472" s="63">
        <f>'דוח 132'!F2472</f>
        <v>21.7517765290482</v>
      </c>
      <c r="G2472" s="63">
        <f>'דוח 132'!E2472</f>
        <v>0</v>
      </c>
      <c r="H2472" s="63">
        <f>'דוח 132'!D2472</f>
        <v>0</v>
      </c>
      <c r="I2472" s="63">
        <f>'דוח 132'!C2472</f>
        <v>0</v>
      </c>
      <c r="J2472" s="63">
        <f>'דוח 132'!B2472</f>
        <v>0</v>
      </c>
      <c r="K2472" s="63">
        <f>'דוח 132'!A2472</f>
        <v>0</v>
      </c>
    </row>
    <row r="2473" spans="1:11" x14ac:dyDescent="0.2">
      <c r="A2473" s="63">
        <f>'דוח 132'!K2473</f>
        <v>11258</v>
      </c>
      <c r="B2473" s="63">
        <f>'דוח 132'!J2473</f>
        <v>5004</v>
      </c>
      <c r="C2473" s="63" t="str">
        <f>'דוח 132'!I2473</f>
        <v>כל נכסי הקופה</v>
      </c>
      <c r="D2473" s="63">
        <f>'דוח 132'!H2473</f>
        <v>2.26150990570398</v>
      </c>
      <c r="E2473" s="63">
        <f>'דוח 132'!G2473</f>
        <v>104.54086172690199</v>
      </c>
      <c r="F2473" s="63">
        <f>'דוח 132'!F2473</f>
        <v>104.540317636052</v>
      </c>
      <c r="G2473" s="63">
        <f>'דוח 132'!E2473</f>
        <v>0</v>
      </c>
      <c r="H2473" s="63">
        <f>'דוח 132'!D2473</f>
        <v>0</v>
      </c>
      <c r="I2473" s="63">
        <f>'דוח 132'!C2473</f>
        <v>0</v>
      </c>
      <c r="J2473" s="63">
        <f>'דוח 132'!B2473</f>
        <v>0</v>
      </c>
      <c r="K2473" s="63">
        <f>'דוח 132'!A2473</f>
        <v>0</v>
      </c>
    </row>
    <row r="2474" spans="1:11" x14ac:dyDescent="0.2">
      <c r="A2474" s="63">
        <f>'דוח 132'!K2474</f>
        <v>15705</v>
      </c>
      <c r="B2474" s="63">
        <f>'דוח 132'!J2474</f>
        <v>5004</v>
      </c>
      <c r="C2474" s="63" t="str">
        <f>'דוח 132'!I2474</f>
        <v>סה"כ ממשלתי</v>
      </c>
      <c r="D2474" s="63">
        <f>'דוח 132'!H2474</f>
        <v>4.2648583282008996</v>
      </c>
      <c r="E2474" s="63">
        <f>'דוח 132'!G2474</f>
        <v>24.542623670765899</v>
      </c>
      <c r="F2474" s="63">
        <f>'דוח 132'!F2474</f>
        <v>24.538693270479797</v>
      </c>
      <c r="G2474" s="63">
        <f>'דוח 132'!E2474</f>
        <v>0</v>
      </c>
      <c r="H2474" s="63">
        <f>'דוח 132'!D2474</f>
        <v>0</v>
      </c>
      <c r="I2474" s="63">
        <f>'דוח 132'!C2474</f>
        <v>0</v>
      </c>
      <c r="J2474" s="63">
        <f>'דוח 132'!B2474</f>
        <v>0</v>
      </c>
      <c r="K2474" s="63">
        <f>'דוח 132'!A2474</f>
        <v>0</v>
      </c>
    </row>
    <row r="2475" spans="1:11" x14ac:dyDescent="0.2">
      <c r="A2475" s="63">
        <f>'דוח 132'!K2475</f>
        <v>16144</v>
      </c>
      <c r="B2475" s="63">
        <f>'דוח 132'!J2475</f>
        <v>5004</v>
      </c>
      <c r="C2475" s="63" t="str">
        <f>'דוח 132'!I2475</f>
        <v>סך חשיפת מט"ח</v>
      </c>
      <c r="D2475" s="63">
        <f>'דוח 132'!H2475</f>
        <v>0.84319801612044698</v>
      </c>
      <c r="E2475" s="63">
        <f>'דוח 132'!G2475</f>
        <v>19.253816977599598</v>
      </c>
      <c r="F2475" s="63">
        <f>'דוח 132'!F2475</f>
        <v>19.229194831655597</v>
      </c>
      <c r="G2475" s="63">
        <f>'דוח 132'!E2475</f>
        <v>0</v>
      </c>
      <c r="H2475" s="63">
        <f>'דוח 132'!D2475</f>
        <v>0</v>
      </c>
      <c r="I2475" s="63">
        <f>'דוח 132'!C2475</f>
        <v>0</v>
      </c>
      <c r="J2475" s="63">
        <f>'דוח 132'!B2475</f>
        <v>0</v>
      </c>
      <c r="K2475" s="63">
        <f>'דוח 132'!A2475</f>
        <v>0</v>
      </c>
    </row>
    <row r="2476" spans="1:11" x14ac:dyDescent="0.2">
      <c r="A2476" s="63">
        <f>'דוח 132'!K2476</f>
        <v>12755</v>
      </c>
      <c r="B2476" s="63">
        <f>'דוח 132'!J2476</f>
        <v>5004</v>
      </c>
      <c r="C2476" s="63" t="str">
        <f>'דוח 132'!I2476</f>
        <v xml:space="preserve">נזילות מט"ח </v>
      </c>
      <c r="D2476" s="63">
        <f>'דוח 132'!H2476</f>
        <v>0</v>
      </c>
      <c r="E2476" s="63">
        <f>'דוח 132'!G2476</f>
        <v>0.82936279597268603</v>
      </c>
      <c r="F2476" s="63">
        <f>'דוח 132'!F2476</f>
        <v>0.83799973160391505</v>
      </c>
      <c r="G2476" s="63">
        <f>'דוח 132'!E2476</f>
        <v>0</v>
      </c>
      <c r="H2476" s="63">
        <f>'דוח 132'!D2476</f>
        <v>0</v>
      </c>
      <c r="I2476" s="63">
        <f>'דוח 132'!C2476</f>
        <v>0</v>
      </c>
      <c r="J2476" s="63">
        <f>'דוח 132'!B2476</f>
        <v>0</v>
      </c>
      <c r="K2476" s="63">
        <f>'דוח 132'!A2476</f>
        <v>0</v>
      </c>
    </row>
    <row r="2477" spans="1:11" x14ac:dyDescent="0.2">
      <c r="A2477" s="63">
        <f>'דוח 132'!K2477</f>
        <v>12359</v>
      </c>
      <c r="B2477" s="63">
        <f>'דוח 132'!J2477</f>
        <v>5004</v>
      </c>
      <c r="C2477" s="63" t="str">
        <f>'דוח 132'!I2477</f>
        <v xml:space="preserve">קונצרני לא סחיר צמוד מדד </v>
      </c>
      <c r="D2477" s="63">
        <f>'דוח 132'!H2477</f>
        <v>2.7933700145703297</v>
      </c>
      <c r="E2477" s="63">
        <f>'דוח 132'!G2477</f>
        <v>1.0638888811923599</v>
      </c>
      <c r="F2477" s="63">
        <f>'דוח 132'!F2477</f>
        <v>1.05976022922347</v>
      </c>
      <c r="G2477" s="63">
        <f>'דוח 132'!E2477</f>
        <v>0</v>
      </c>
      <c r="H2477" s="63">
        <f>'דוח 132'!D2477</f>
        <v>0</v>
      </c>
      <c r="I2477" s="63">
        <f>'דוח 132'!C2477</f>
        <v>0</v>
      </c>
      <c r="J2477" s="63">
        <f>'דוח 132'!B2477</f>
        <v>0</v>
      </c>
      <c r="K2477" s="63">
        <f>'דוח 132'!A2477</f>
        <v>0</v>
      </c>
    </row>
    <row r="2478" spans="1:11" x14ac:dyDescent="0.2">
      <c r="A2478" s="63">
        <f>'דוח 132'!K2478</f>
        <v>0</v>
      </c>
      <c r="B2478" s="63">
        <f>'דוח 132'!J2478</f>
        <v>0</v>
      </c>
      <c r="C2478" s="63">
        <f>'דוח 132'!I2478</f>
        <v>0</v>
      </c>
      <c r="D2478" s="63">
        <f>'דוח 132'!H2478</f>
        <v>0</v>
      </c>
      <c r="E2478" s="63">
        <f>'דוח 132'!G2478</f>
        <v>0</v>
      </c>
      <c r="F2478" s="63">
        <f>'דוח 132'!F2478</f>
        <v>0</v>
      </c>
      <c r="G2478" s="63">
        <f>'דוח 132'!E2478</f>
        <v>0</v>
      </c>
      <c r="H2478" s="63">
        <f>'דוח 132'!D2478</f>
        <v>0</v>
      </c>
      <c r="I2478" s="63">
        <f>'דוח 132'!C2478</f>
        <v>0</v>
      </c>
      <c r="J2478" s="63">
        <f>'דוח 132'!B2478</f>
        <v>0</v>
      </c>
      <c r="K2478" s="63">
        <f>'דוח 132'!A2478</f>
        <v>0</v>
      </c>
    </row>
    <row r="2479" spans="1:11" x14ac:dyDescent="0.2">
      <c r="A2479" s="63" t="str">
        <f>'דוח 132'!K2479</f>
        <v>קוד קבוצה</v>
      </c>
      <c r="B2479" s="63" t="str">
        <f>'דוח 132'!J2479</f>
        <v>קוד קופה</v>
      </c>
      <c r="C2479" s="63">
        <f>'דוח 132'!I2479</f>
        <v>0</v>
      </c>
      <c r="D2479" s="63" t="str">
        <f>'דוח 132'!H2479</f>
        <v>5098  פסגות גדיש מסלול לבני 50 ומטה</v>
      </c>
      <c r="E2479" s="63">
        <f>'דוח 132'!G2479</f>
        <v>0</v>
      </c>
      <c r="F2479" s="63">
        <f>'דוח 132'!F2479</f>
        <v>0</v>
      </c>
      <c r="G2479" s="63">
        <f>'דוח 132'!E2479</f>
        <v>0</v>
      </c>
      <c r="H2479" s="63">
        <f>'דוח 132'!D2479</f>
        <v>0</v>
      </c>
      <c r="I2479" s="63">
        <f>'דוח 132'!C2479</f>
        <v>0</v>
      </c>
      <c r="J2479" s="63">
        <f>'דוח 132'!B2479</f>
        <v>0</v>
      </c>
      <c r="K2479" s="63">
        <f>'דוח 132'!A2479</f>
        <v>0</v>
      </c>
    </row>
    <row r="2480" spans="1:11" x14ac:dyDescent="0.2">
      <c r="A2480" s="63">
        <f>'דוח 132'!K2480</f>
        <v>0</v>
      </c>
      <c r="B2480" s="63">
        <f>'דוח 132'!J2480</f>
        <v>0</v>
      </c>
      <c r="C2480" s="63">
        <f>'דוח 132'!I2480</f>
        <v>0</v>
      </c>
      <c r="D2480" s="63">
        <f>'דוח 132'!H2480</f>
        <v>0</v>
      </c>
      <c r="E2480" s="63">
        <f>'דוח 132'!G2480</f>
        <v>0</v>
      </c>
      <c r="F2480" s="63" t="str">
        <f>'דוח 132'!F2480</f>
        <v>שווי קופה באשח  1,104,002.18</v>
      </c>
      <c r="G2480" s="63">
        <f>'דוח 132'!E2480</f>
        <v>0</v>
      </c>
      <c r="H2480" s="63">
        <f>'דוח 132'!D2480</f>
        <v>0</v>
      </c>
      <c r="I2480" s="63">
        <f>'דוח 132'!C2480</f>
        <v>0</v>
      </c>
      <c r="J2480" s="63">
        <f>'דוח 132'!B2480</f>
        <v>0</v>
      </c>
      <c r="K2480" s="63">
        <f>'דוח 132'!A2480</f>
        <v>0</v>
      </c>
    </row>
    <row r="2481" spans="1:11" x14ac:dyDescent="0.2">
      <c r="A2481" s="63">
        <f>'דוח 132'!K2481</f>
        <v>0</v>
      </c>
      <c r="B2481" s="63">
        <f>'דוח 132'!J2481</f>
        <v>0</v>
      </c>
      <c r="C2481" s="63" t="str">
        <f>'דוח 132'!I2481</f>
        <v>תאור קבוצה</v>
      </c>
      <c r="D2481" s="63" t="str">
        <f>'דוח 132'!H2481</f>
        <v>מח"מ</v>
      </c>
      <c r="E2481" s="63" t="str">
        <f>'דוח 132'!G2481</f>
        <v>חשיפה</v>
      </c>
      <c r="F2481" s="63" t="str">
        <f>'דוח 132'!F2481</f>
        <v>חשיפה</v>
      </c>
      <c r="G2481" s="63">
        <f>'דוח 132'!E2481</f>
        <v>0</v>
      </c>
      <c r="H2481" s="63" t="str">
        <f>'דוח 132'!D2481</f>
        <v>חשיפה</v>
      </c>
      <c r="I2481" s="63">
        <f>'דוח 132'!C2481</f>
        <v>0</v>
      </c>
      <c r="J2481" s="63" t="str">
        <f>'דוח 132'!B2481</f>
        <v>מח"מ</v>
      </c>
      <c r="K2481" s="63">
        <f>'דוח 132'!A2481</f>
        <v>0</v>
      </c>
    </row>
    <row r="2482" spans="1:11" x14ac:dyDescent="0.2">
      <c r="A2482" s="63">
        <f>'דוח 132'!K2482</f>
        <v>0</v>
      </c>
      <c r="B2482" s="63">
        <f>'דוח 132'!J2482</f>
        <v>0</v>
      </c>
      <c r="C2482" s="63">
        <f>'דוח 132'!I2482</f>
        <v>0</v>
      </c>
      <c r="D2482" s="63">
        <f>'דוח 132'!H2482</f>
        <v>0</v>
      </c>
      <c r="E2482" s="63" t="str">
        <f>'דוח 132'!G2482</f>
        <v>30/12/18</v>
      </c>
      <c r="F2482" s="63" t="str">
        <f>'דוח 132'!F2482</f>
        <v>31/12/18</v>
      </c>
      <c r="G2482" s="63" t="str">
        <f>'דוח 132'!E2482</f>
        <v>מינ'</v>
      </c>
      <c r="H2482" s="63" t="str">
        <f>'דוח 132'!D2482</f>
        <v>מקס'</v>
      </c>
      <c r="I2482" s="63" t="str">
        <f>'דוח 132'!C2482</f>
        <v>מינ'</v>
      </c>
      <c r="J2482" s="63" t="str">
        <f>'דוח 132'!B2482</f>
        <v>מקס'</v>
      </c>
      <c r="K2482" s="63">
        <f>'דוח 132'!A2482</f>
        <v>0</v>
      </c>
    </row>
    <row r="2483" spans="1:11" x14ac:dyDescent="0.2">
      <c r="A2483" s="63">
        <f>'דוח 132'!K2483</f>
        <v>13591</v>
      </c>
      <c r="B2483" s="63">
        <f>'דוח 132'!J2483</f>
        <v>5098</v>
      </c>
      <c r="C2483" s="63" t="str">
        <f>'דוח 132'!I2483</f>
        <v xml:space="preserve">צמוד מדד (כולל מיועדות) </v>
      </c>
      <c r="D2483" s="63">
        <f>'דוח 132'!H2483</f>
        <v>4.4455961320089603</v>
      </c>
      <c r="E2483" s="63">
        <f>'דוח 132'!G2483</f>
        <v>18.643611251976001</v>
      </c>
      <c r="F2483" s="63">
        <f>'דוח 132'!F2483</f>
        <v>18.502043742440598</v>
      </c>
      <c r="G2483" s="63">
        <f>'דוח 132'!E2483</f>
        <v>0</v>
      </c>
      <c r="H2483" s="63">
        <f>'דוח 132'!D2483</f>
        <v>0</v>
      </c>
      <c r="I2483" s="63">
        <f>'דוח 132'!C2483</f>
        <v>3.5</v>
      </c>
      <c r="J2483" s="63">
        <f>'דוח 132'!B2483</f>
        <v>5.5</v>
      </c>
      <c r="K2483" s="63">
        <f>'דוח 132'!A2483</f>
        <v>0</v>
      </c>
    </row>
    <row r="2484" spans="1:11" x14ac:dyDescent="0.2">
      <c r="A2484" s="63">
        <f>'דוח 132'!K2484</f>
        <v>19967</v>
      </c>
      <c r="B2484" s="63">
        <f>'דוח 132'!J2484</f>
        <v>5098</v>
      </c>
      <c r="C2484" s="63" t="str">
        <f>'דוח 132'!I2484</f>
        <v>צמוד מדד ללא מיועדות</v>
      </c>
      <c r="D2484" s="63">
        <f>'דוח 132'!H2484</f>
        <v>4.4455961320089603</v>
      </c>
      <c r="E2484" s="63">
        <f>'דוח 132'!G2484</f>
        <v>18.643611251976001</v>
      </c>
      <c r="F2484" s="63">
        <f>'דוח 132'!F2484</f>
        <v>18.502043742440598</v>
      </c>
      <c r="G2484" s="63">
        <f>'דוח 132'!E2484</f>
        <v>0</v>
      </c>
      <c r="H2484" s="63">
        <f>'דוח 132'!D2484</f>
        <v>0</v>
      </c>
      <c r="I2484" s="63">
        <f>'דוח 132'!C2484</f>
        <v>0</v>
      </c>
      <c r="J2484" s="63">
        <f>'דוח 132'!B2484</f>
        <v>0</v>
      </c>
      <c r="K2484" s="63">
        <f>'דוח 132'!A2484</f>
        <v>0</v>
      </c>
    </row>
    <row r="2485" spans="1:11" x14ac:dyDescent="0.2">
      <c r="A2485" s="63">
        <f>'דוח 132'!K2485</f>
        <v>15744</v>
      </c>
      <c r="B2485" s="63">
        <f>'דוח 132'!J2485</f>
        <v>5098</v>
      </c>
      <c r="C2485" s="63" t="str">
        <f>'דוח 132'!I2485</f>
        <v xml:space="preserve">סה"כ ממשלתי צמוד מדד כולל מיועדות </v>
      </c>
      <c r="D2485" s="63">
        <f>'דוח 132'!H2485</f>
        <v>9.5891470614557992</v>
      </c>
      <c r="E2485" s="63">
        <f>'דוח 132'!G2485</f>
        <v>2.28671319976704</v>
      </c>
      <c r="F2485" s="63">
        <f>'דוח 132'!F2485</f>
        <v>2.2809887226080496</v>
      </c>
      <c r="G2485" s="63">
        <f>'דוח 132'!E2485</f>
        <v>0</v>
      </c>
      <c r="H2485" s="63">
        <f>'דוח 132'!D2485</f>
        <v>0</v>
      </c>
      <c r="I2485" s="63">
        <f>'דוח 132'!C2485</f>
        <v>0</v>
      </c>
      <c r="J2485" s="63">
        <f>'דוח 132'!B2485</f>
        <v>0</v>
      </c>
      <c r="K2485" s="63">
        <f>'דוח 132'!A2485</f>
        <v>0</v>
      </c>
    </row>
    <row r="2486" spans="1:11" x14ac:dyDescent="0.2">
      <c r="A2486" s="63">
        <f>'דוח 132'!K2486</f>
        <v>13462</v>
      </c>
      <c r="B2486" s="63">
        <f>'דוח 132'!J2486</f>
        <v>5098</v>
      </c>
      <c r="C2486" s="63" t="str">
        <f>'דוח 132'!I2486</f>
        <v xml:space="preserve">קונצרני סחיר צמוד מדד </v>
      </c>
      <c r="D2486" s="63">
        <f>'דוח 132'!H2486</f>
        <v>3.7239395367191799</v>
      </c>
      <c r="E2486" s="63">
        <f>'דוח 132'!G2486</f>
        <v>13.383401484438499</v>
      </c>
      <c r="F2486" s="63">
        <f>'דוח 132'!F2486</f>
        <v>13.3064975795647</v>
      </c>
      <c r="G2486" s="63">
        <f>'דוח 132'!E2486</f>
        <v>0</v>
      </c>
      <c r="H2486" s="63">
        <f>'דוח 132'!D2486</f>
        <v>0</v>
      </c>
      <c r="I2486" s="63">
        <f>'דוח 132'!C2486</f>
        <v>0</v>
      </c>
      <c r="J2486" s="63">
        <f>'דוח 132'!B2486</f>
        <v>0</v>
      </c>
      <c r="K2486" s="63">
        <f>'דוח 132'!A2486</f>
        <v>0</v>
      </c>
    </row>
    <row r="2487" spans="1:11" x14ac:dyDescent="0.2">
      <c r="A2487" s="63">
        <f>'דוח 132'!K2487</f>
        <v>15544</v>
      </c>
      <c r="B2487" s="63">
        <f>'דוח 132'!J2487</f>
        <v>5098</v>
      </c>
      <c r="C2487" s="63" t="str">
        <f>'דוח 132'!I2487</f>
        <v>הלוואה צמוד מדד</v>
      </c>
      <c r="D2487" s="63">
        <f>'דוח 132'!H2487</f>
        <v>4.3770261829580797</v>
      </c>
      <c r="E2487" s="63">
        <f>'דוח 132'!G2487</f>
        <v>1.7994761160529198</v>
      </c>
      <c r="F2487" s="63">
        <f>'דוח 132'!F2487</f>
        <v>1.7576930700403399</v>
      </c>
      <c r="G2487" s="63">
        <f>'דוח 132'!E2487</f>
        <v>0</v>
      </c>
      <c r="H2487" s="63">
        <f>'דוח 132'!D2487</f>
        <v>0</v>
      </c>
      <c r="I2487" s="63">
        <f>'דוח 132'!C2487</f>
        <v>0</v>
      </c>
      <c r="J2487" s="63">
        <f>'דוח 132'!B2487</f>
        <v>0</v>
      </c>
      <c r="K2487" s="63">
        <f>'דוח 132'!A2487</f>
        <v>0</v>
      </c>
    </row>
    <row r="2488" spans="1:11" x14ac:dyDescent="0.2">
      <c r="A2488" s="63">
        <f>'דוח 132'!K2488</f>
        <v>12978</v>
      </c>
      <c r="B2488" s="63">
        <f>'דוח 132'!J2488</f>
        <v>5098</v>
      </c>
      <c r="C2488" s="63" t="str">
        <f>'דוח 132'!I2488</f>
        <v xml:space="preserve">פקדונות לא סחירים </v>
      </c>
      <c r="D2488" s="63">
        <f>'דוח 132'!H2488</f>
        <v>3.9603597002566602</v>
      </c>
      <c r="E2488" s="63">
        <f>'דוח 132'!G2488</f>
        <v>0.23994542285395098</v>
      </c>
      <c r="F2488" s="63">
        <f>'דוח 132'!F2488</f>
        <v>0.24027743456072401</v>
      </c>
      <c r="G2488" s="63">
        <f>'דוח 132'!E2488</f>
        <v>0</v>
      </c>
      <c r="H2488" s="63">
        <f>'דוח 132'!D2488</f>
        <v>0</v>
      </c>
      <c r="I2488" s="63">
        <f>'דוח 132'!C2488</f>
        <v>0</v>
      </c>
      <c r="J2488" s="63">
        <f>'דוח 132'!B2488</f>
        <v>0</v>
      </c>
      <c r="K2488" s="63">
        <f>'דוח 132'!A2488</f>
        <v>0</v>
      </c>
    </row>
    <row r="2489" spans="1:11" x14ac:dyDescent="0.2">
      <c r="A2489" s="63">
        <f>'דוח 132'!K2489</f>
        <v>17726</v>
      </c>
      <c r="B2489" s="63">
        <f>'דוח 132'!J2489</f>
        <v>5098</v>
      </c>
      <c r="C2489" s="63" t="str">
        <f>'דוח 132'!I2489</f>
        <v>לא צמוד כולל נזילות</v>
      </c>
      <c r="D2489" s="63">
        <f>'דוח 132'!H2489</f>
        <v>3.7262838783113104</v>
      </c>
      <c r="E2489" s="63">
        <f>'דוח 132'!G2489</f>
        <v>19.9340192766896</v>
      </c>
      <c r="F2489" s="63">
        <f>'דוח 132'!F2489</f>
        <v>20.183145296893102</v>
      </c>
      <c r="G2489" s="63">
        <f>'דוח 132'!E2489</f>
        <v>0</v>
      </c>
      <c r="H2489" s="63">
        <f>'דוח 132'!D2489</f>
        <v>0</v>
      </c>
      <c r="I2489" s="63">
        <f>'דוח 132'!C2489</f>
        <v>2.5</v>
      </c>
      <c r="J2489" s="63">
        <f>'דוח 132'!B2489</f>
        <v>4.5</v>
      </c>
      <c r="K2489" s="63">
        <f>'דוח 132'!A2489</f>
        <v>0</v>
      </c>
    </row>
    <row r="2490" spans="1:11" x14ac:dyDescent="0.2">
      <c r="A2490" s="63">
        <f>'דוח 132'!K2490</f>
        <v>17727</v>
      </c>
      <c r="B2490" s="63">
        <f>'דוח 132'!J2490</f>
        <v>5098</v>
      </c>
      <c r="C2490" s="63" t="str">
        <f>'דוח 132'!I2490</f>
        <v>עו"ש ש"ח</v>
      </c>
      <c r="D2490" s="63">
        <f>'דוח 132'!H2490</f>
        <v>0</v>
      </c>
      <c r="E2490" s="63">
        <f>'דוח 132'!G2490</f>
        <v>0.99149469977404603</v>
      </c>
      <c r="F2490" s="63">
        <f>'דוח 132'!F2490</f>
        <v>1.3186881796488299</v>
      </c>
      <c r="G2490" s="63">
        <f>'דוח 132'!E2490</f>
        <v>0</v>
      </c>
      <c r="H2490" s="63">
        <f>'דוח 132'!D2490</f>
        <v>0</v>
      </c>
      <c r="I2490" s="63">
        <f>'דוח 132'!C2490</f>
        <v>0</v>
      </c>
      <c r="J2490" s="63">
        <f>'דוח 132'!B2490</f>
        <v>0</v>
      </c>
      <c r="K2490" s="63">
        <f>'דוח 132'!A2490</f>
        <v>0</v>
      </c>
    </row>
    <row r="2491" spans="1:11" x14ac:dyDescent="0.2">
      <c r="A2491" s="63">
        <f>'דוח 132'!K2491</f>
        <v>13592</v>
      </c>
      <c r="B2491" s="63">
        <f>'דוח 132'!J2491</f>
        <v>5098</v>
      </c>
      <c r="C2491" s="63" t="str">
        <f>'דוח 132'!I2491</f>
        <v xml:space="preserve">לא צמוד - לא כולל נזילות </v>
      </c>
      <c r="D2491" s="63">
        <f>'דוח 132'!H2491</f>
        <v>3.9867634921059398</v>
      </c>
      <c r="E2491" s="63">
        <f>'דוח 132'!G2491</f>
        <v>18.942524576915499</v>
      </c>
      <c r="F2491" s="63">
        <f>'דוח 132'!F2491</f>
        <v>18.864457117244296</v>
      </c>
      <c r="G2491" s="63">
        <f>'דוח 132'!E2491</f>
        <v>0</v>
      </c>
      <c r="H2491" s="63">
        <f>'דוח 132'!D2491</f>
        <v>0</v>
      </c>
      <c r="I2491" s="63">
        <f>'דוח 132'!C2491</f>
        <v>0</v>
      </c>
      <c r="J2491" s="63">
        <f>'דוח 132'!B2491</f>
        <v>0</v>
      </c>
      <c r="K2491" s="63">
        <f>'דוח 132'!A2491</f>
        <v>0</v>
      </c>
    </row>
    <row r="2492" spans="1:11" x14ac:dyDescent="0.2">
      <c r="A2492" s="63">
        <f>'דוח 132'!K2492</f>
        <v>11566</v>
      </c>
      <c r="B2492" s="63">
        <f>'דוח 132'!J2492</f>
        <v>5098</v>
      </c>
      <c r="C2492" s="63" t="str">
        <f>'דוח 132'!I2492</f>
        <v>מק"מ</v>
      </c>
      <c r="D2492" s="63">
        <f>'דוח 132'!H2492</f>
        <v>0.38727805460105197</v>
      </c>
      <c r="E2492" s="63">
        <f>'דוח 132'!G2492</f>
        <v>3.23927427008408</v>
      </c>
      <c r="F2492" s="63">
        <f>'דוח 132'!F2492</f>
        <v>3.2338444119148901</v>
      </c>
      <c r="G2492" s="63">
        <f>'דוח 132'!E2492</f>
        <v>0</v>
      </c>
      <c r="H2492" s="63">
        <f>'דוח 132'!D2492</f>
        <v>0</v>
      </c>
      <c r="I2492" s="63">
        <f>'דוח 132'!C2492</f>
        <v>0</v>
      </c>
      <c r="J2492" s="63">
        <f>'דוח 132'!B2492</f>
        <v>0</v>
      </c>
      <c r="K2492" s="63">
        <f>'דוח 132'!A2492</f>
        <v>0</v>
      </c>
    </row>
    <row r="2493" spans="1:11" x14ac:dyDescent="0.2">
      <c r="A2493" s="63">
        <f>'דוח 132'!K2493</f>
        <v>13419</v>
      </c>
      <c r="B2493" s="63">
        <f>'דוח 132'!J2493</f>
        <v>5098</v>
      </c>
      <c r="C2493" s="63" t="str">
        <f>'דוח 132'!I2493</f>
        <v>ממשלתי  לא צמוד (שחר)</v>
      </c>
      <c r="D2493" s="63">
        <f>'דוח 132'!H2493</f>
        <v>5.2582484719545102</v>
      </c>
      <c r="E2493" s="63">
        <f>'דוח 132'!G2493</f>
        <v>6.9272934646724496</v>
      </c>
      <c r="F2493" s="63">
        <f>'דוח 132'!F2493</f>
        <v>6.9092805388288498</v>
      </c>
      <c r="G2493" s="63">
        <f>'דוח 132'!E2493</f>
        <v>0</v>
      </c>
      <c r="H2493" s="63">
        <f>'דוח 132'!D2493</f>
        <v>0</v>
      </c>
      <c r="I2493" s="63">
        <f>'דוח 132'!C2493</f>
        <v>0</v>
      </c>
      <c r="J2493" s="63">
        <f>'דוח 132'!B2493</f>
        <v>0</v>
      </c>
      <c r="K2493" s="63">
        <f>'דוח 132'!A2493</f>
        <v>0</v>
      </c>
    </row>
    <row r="2494" spans="1:11" x14ac:dyDescent="0.2">
      <c r="A2494" s="63">
        <f>'דוח 132'!K2494</f>
        <v>11568</v>
      </c>
      <c r="B2494" s="63">
        <f>'דוח 132'!J2494</f>
        <v>5098</v>
      </c>
      <c r="C2494" s="63" t="str">
        <f>'דוח 132'!I2494</f>
        <v>אג"ח ממשלתי לא צמוד ריבית משתנה-"גילון"</v>
      </c>
      <c r="D2494" s="63">
        <f>'דוח 132'!H2494</f>
        <v>0</v>
      </c>
      <c r="E2494" s="63">
        <f>'דוח 132'!G2494</f>
        <v>0</v>
      </c>
      <c r="F2494" s="63">
        <f>'דוח 132'!F2494</f>
        <v>0</v>
      </c>
      <c r="G2494" s="63">
        <f>'דוח 132'!E2494</f>
        <v>0</v>
      </c>
      <c r="H2494" s="63">
        <f>'דוח 132'!D2494</f>
        <v>0</v>
      </c>
      <c r="I2494" s="63">
        <f>'דוח 132'!C2494</f>
        <v>0</v>
      </c>
      <c r="J2494" s="63">
        <f>'דוח 132'!B2494</f>
        <v>0</v>
      </c>
      <c r="K2494" s="63">
        <f>'דוח 132'!A2494</f>
        <v>0</v>
      </c>
    </row>
    <row r="2495" spans="1:11" x14ac:dyDescent="0.2">
      <c r="A2495" s="63">
        <f>'דוח 132'!K2495</f>
        <v>12479</v>
      </c>
      <c r="B2495" s="63">
        <f>'דוח 132'!J2495</f>
        <v>5098</v>
      </c>
      <c r="C2495" s="63" t="str">
        <f>'דוח 132'!I2495</f>
        <v>קונצרני ריבית קבועה</v>
      </c>
      <c r="D2495" s="63">
        <f>'דוח 132'!H2495</f>
        <v>4.6585125528542601</v>
      </c>
      <c r="E2495" s="63">
        <f>'דוח 132'!G2495</f>
        <v>5.1829089967769395</v>
      </c>
      <c r="F2495" s="63">
        <f>'דוח 132'!F2495</f>
        <v>5.17793065142732</v>
      </c>
      <c r="G2495" s="63">
        <f>'דוח 132'!E2495</f>
        <v>0</v>
      </c>
      <c r="H2495" s="63">
        <f>'דוח 132'!D2495</f>
        <v>0</v>
      </c>
      <c r="I2495" s="63">
        <f>'דוח 132'!C2495</f>
        <v>0</v>
      </c>
      <c r="J2495" s="63">
        <f>'דוח 132'!B2495</f>
        <v>0</v>
      </c>
      <c r="K2495" s="63">
        <f>'דוח 132'!A2495</f>
        <v>0</v>
      </c>
    </row>
    <row r="2496" spans="1:11" x14ac:dyDescent="0.2">
      <c r="A2496" s="63">
        <f>'דוח 132'!K2496</f>
        <v>12480</v>
      </c>
      <c r="B2496" s="63">
        <f>'דוח 132'!J2496</f>
        <v>5098</v>
      </c>
      <c r="C2496" s="63" t="str">
        <f>'דוח 132'!I2496</f>
        <v>קונצרני ריבית משתנה</v>
      </c>
      <c r="D2496" s="63">
        <f>'דוח 132'!H2496</f>
        <v>3.6596272479826202</v>
      </c>
      <c r="E2496" s="63">
        <f>'דוח 132'!G2496</f>
        <v>0.43383378854444898</v>
      </c>
      <c r="F2496" s="63">
        <f>'דוח 132'!F2496</f>
        <v>0.43378255467821003</v>
      </c>
      <c r="G2496" s="63">
        <f>'דוח 132'!E2496</f>
        <v>0</v>
      </c>
      <c r="H2496" s="63">
        <f>'דוח 132'!D2496</f>
        <v>0</v>
      </c>
      <c r="I2496" s="63">
        <f>'דוח 132'!C2496</f>
        <v>0</v>
      </c>
      <c r="J2496" s="63">
        <f>'דוח 132'!B2496</f>
        <v>0</v>
      </c>
      <c r="K2496" s="63">
        <f>'דוח 132'!A2496</f>
        <v>0</v>
      </c>
    </row>
    <row r="2497" spans="1:11" x14ac:dyDescent="0.2">
      <c r="A2497" s="63">
        <f>'דוח 132'!K2497</f>
        <v>11578</v>
      </c>
      <c r="B2497" s="63">
        <f>'דוח 132'!J2497</f>
        <v>5098</v>
      </c>
      <c r="C2497" s="63" t="str">
        <f>'דוח 132'!I2497</f>
        <v>אג"ח לא צמוד לא סחיר (ללא עמיתים)</v>
      </c>
      <c r="D2497" s="63">
        <f>'דוח 132'!H2497</f>
        <v>3.8682072709137501</v>
      </c>
      <c r="E2497" s="63">
        <f>'דוח 132'!G2497</f>
        <v>0.824087182106784</v>
      </c>
      <c r="F2497" s="63">
        <f>'דוח 132'!F2497</f>
        <v>0.77463634791455105</v>
      </c>
      <c r="G2497" s="63">
        <f>'דוח 132'!E2497</f>
        <v>0</v>
      </c>
      <c r="H2497" s="63">
        <f>'דוח 132'!D2497</f>
        <v>0</v>
      </c>
      <c r="I2497" s="63">
        <f>'דוח 132'!C2497</f>
        <v>0</v>
      </c>
      <c r="J2497" s="63">
        <f>'דוח 132'!B2497</f>
        <v>0</v>
      </c>
      <c r="K2497" s="63">
        <f>'דוח 132'!A2497</f>
        <v>0</v>
      </c>
    </row>
    <row r="2498" spans="1:11" x14ac:dyDescent="0.2">
      <c r="A2498" s="63">
        <f>'דוח 132'!K2498</f>
        <v>12497</v>
      </c>
      <c r="B2498" s="63">
        <f>'דוח 132'!J2498</f>
        <v>5098</v>
      </c>
      <c r="C2498" s="63" t="str">
        <f>'דוח 132'!I2498</f>
        <v>קונצרני לא סחיר ריבית משתנה (נע"מים)</v>
      </c>
      <c r="D2498" s="63">
        <f>'דוח 132'!H2498</f>
        <v>0</v>
      </c>
      <c r="E2498" s="63">
        <f>'דוח 132'!G2498</f>
        <v>0</v>
      </c>
      <c r="F2498" s="63">
        <f>'דוח 132'!F2498</f>
        <v>0</v>
      </c>
      <c r="G2498" s="63">
        <f>'דוח 132'!E2498</f>
        <v>0</v>
      </c>
      <c r="H2498" s="63">
        <f>'דוח 132'!D2498</f>
        <v>0</v>
      </c>
      <c r="I2498" s="63">
        <f>'דוח 132'!C2498</f>
        <v>0</v>
      </c>
      <c r="J2498" s="63">
        <f>'דוח 132'!B2498</f>
        <v>0</v>
      </c>
      <c r="K2498" s="63">
        <f>'דוח 132'!A2498</f>
        <v>0</v>
      </c>
    </row>
    <row r="2499" spans="1:11" x14ac:dyDescent="0.2">
      <c r="A2499" s="63">
        <f>'דוח 132'!K2499</f>
        <v>15546</v>
      </c>
      <c r="B2499" s="63">
        <f>'דוח 132'!J2499</f>
        <v>5098</v>
      </c>
      <c r="C2499" s="63" t="str">
        <f>'דוח 132'!I2499</f>
        <v>הלוואה לא צמוד</v>
      </c>
      <c r="D2499" s="63">
        <f>'דוח 132'!H2499</f>
        <v>8.0148401255888704</v>
      </c>
      <c r="E2499" s="63">
        <f>'דוח 132'!G2499</f>
        <v>1.0992907048885399</v>
      </c>
      <c r="F2499" s="63">
        <f>'דוח 132'!F2499</f>
        <v>1.1005676271076998</v>
      </c>
      <c r="G2499" s="63">
        <f>'דוח 132'!E2499</f>
        <v>0</v>
      </c>
      <c r="H2499" s="63">
        <f>'דוח 132'!D2499</f>
        <v>0</v>
      </c>
      <c r="I2499" s="63">
        <f>'דוח 132'!C2499</f>
        <v>0</v>
      </c>
      <c r="J2499" s="63">
        <f>'דוח 132'!B2499</f>
        <v>0</v>
      </c>
      <c r="K2499" s="63">
        <f>'דוח 132'!A2499</f>
        <v>0</v>
      </c>
    </row>
    <row r="2500" spans="1:11" x14ac:dyDescent="0.2">
      <c r="A2500" s="63">
        <f>'דוח 132'!K2500</f>
        <v>12481</v>
      </c>
      <c r="B2500" s="63">
        <f>'דוח 132'!J2500</f>
        <v>5098</v>
      </c>
      <c r="C2500" s="63" t="str">
        <f>'דוח 132'!I2500</f>
        <v>הלוואות לעמיתים.</v>
      </c>
      <c r="D2500" s="63">
        <f>'דוח 132'!H2500</f>
        <v>0.08</v>
      </c>
      <c r="E2500" s="63">
        <f>'דוח 132'!G2500</f>
        <v>1.23583616984228</v>
      </c>
      <c r="F2500" s="63">
        <f>'דוח 132'!F2500</f>
        <v>1.23441498537275</v>
      </c>
      <c r="G2500" s="63">
        <f>'דוח 132'!E2500</f>
        <v>0</v>
      </c>
      <c r="H2500" s="63">
        <f>'דוח 132'!D2500</f>
        <v>4</v>
      </c>
      <c r="I2500" s="63">
        <f>'דוח 132'!C2500</f>
        <v>0</v>
      </c>
      <c r="J2500" s="63">
        <f>'דוח 132'!B2500</f>
        <v>0</v>
      </c>
      <c r="K2500" s="63">
        <f>'דוח 132'!A2500</f>
        <v>0</v>
      </c>
    </row>
    <row r="2501" spans="1:11" x14ac:dyDescent="0.2">
      <c r="A2501" s="63">
        <f>'דוח 132'!K2501</f>
        <v>13594</v>
      </c>
      <c r="B2501" s="63">
        <f>'דוח 132'!J2501</f>
        <v>5098</v>
      </c>
      <c r="C2501" s="63" t="str">
        <f>'דוח 132'!I2501</f>
        <v>מט"ח וצמוד מט"ח</v>
      </c>
      <c r="D2501" s="63">
        <f>'דוח 132'!H2501</f>
        <v>3.1484836369136695</v>
      </c>
      <c r="E2501" s="63">
        <f>'דוח 132'!G2501</f>
        <v>10.2744618081681</v>
      </c>
      <c r="F2501" s="63">
        <f>'דוח 132'!F2501</f>
        <v>10.229664296346899</v>
      </c>
      <c r="G2501" s="63">
        <f>'דוח 132'!E2501</f>
        <v>0</v>
      </c>
      <c r="H2501" s="63">
        <f>'דוח 132'!D2501</f>
        <v>0</v>
      </c>
      <c r="I2501" s="63">
        <f>'דוח 132'!C2501</f>
        <v>0</v>
      </c>
      <c r="J2501" s="63">
        <f>'דוח 132'!B2501</f>
        <v>0</v>
      </c>
      <c r="K2501" s="63">
        <f>'דוח 132'!A2501</f>
        <v>0</v>
      </c>
    </row>
    <row r="2502" spans="1:11" x14ac:dyDescent="0.2">
      <c r="A2502" s="63">
        <f>'דוח 132'!K2502</f>
        <v>15609</v>
      </c>
      <c r="B2502" s="63">
        <f>'דוח 132'!J2502</f>
        <v>5098</v>
      </c>
      <c r="C2502" s="63" t="str">
        <f>'דוח 132'!I2502</f>
        <v>אג"ח ממשלתי צמוד מט"ח סחיר (1022)</v>
      </c>
      <c r="D2502" s="63">
        <f>'דוח 132'!H2502</f>
        <v>0.49439291323547502</v>
      </c>
      <c r="E2502" s="63">
        <f>'דוח 132'!G2502</f>
        <v>1.0205099836456299</v>
      </c>
      <c r="F2502" s="63">
        <f>'דוח 132'!F2502</f>
        <v>1.0146709885701299</v>
      </c>
      <c r="G2502" s="63">
        <f>'דוח 132'!E2502</f>
        <v>0</v>
      </c>
      <c r="H2502" s="63">
        <f>'דוח 132'!D2502</f>
        <v>0</v>
      </c>
      <c r="I2502" s="63">
        <f>'דוח 132'!C2502</f>
        <v>0</v>
      </c>
      <c r="J2502" s="63">
        <f>'דוח 132'!B2502</f>
        <v>0</v>
      </c>
      <c r="K2502" s="63">
        <f>'דוח 132'!A2502</f>
        <v>0</v>
      </c>
    </row>
    <row r="2503" spans="1:11" x14ac:dyDescent="0.2">
      <c r="A2503" s="63">
        <f>'דוח 132'!K2503</f>
        <v>11524</v>
      </c>
      <c r="B2503" s="63">
        <f>'דוח 132'!J2503</f>
        <v>5098</v>
      </c>
      <c r="C2503" s="63" t="str">
        <f>'דוח 132'!I2503</f>
        <v xml:space="preserve"> אג"ח קונצרני בחו"ל </v>
      </c>
      <c r="D2503" s="63">
        <f>'דוח 132'!H2503</f>
        <v>3.6767034063002701</v>
      </c>
      <c r="E2503" s="63">
        <f>'דוח 132'!G2503</f>
        <v>7.6576414140259903</v>
      </c>
      <c r="F2503" s="63">
        <f>'דוח 132'!F2503</f>
        <v>7.6057359929500894</v>
      </c>
      <c r="G2503" s="63">
        <f>'דוח 132'!E2503</f>
        <v>0</v>
      </c>
      <c r="H2503" s="63">
        <f>'דוח 132'!D2503</f>
        <v>0</v>
      </c>
      <c r="I2503" s="63">
        <f>'דוח 132'!C2503</f>
        <v>0</v>
      </c>
      <c r="J2503" s="63">
        <f>'דוח 132'!B2503</f>
        <v>0</v>
      </c>
      <c r="K2503" s="63">
        <f>'דוח 132'!A2503</f>
        <v>0</v>
      </c>
    </row>
    <row r="2504" spans="1:11" x14ac:dyDescent="0.2">
      <c r="A2504" s="63">
        <f>'דוח 132'!K2504</f>
        <v>15745</v>
      </c>
      <c r="B2504" s="63">
        <f>'דוח 132'!J2504</f>
        <v>5098</v>
      </c>
      <c r="C2504" s="63" t="str">
        <f>'דוח 132'!I2504</f>
        <v>סה"כ קונצרני צמוד מט"ח</v>
      </c>
      <c r="D2504" s="63">
        <f>'דוח 132'!H2504</f>
        <v>4.8599242394581195</v>
      </c>
      <c r="E2504" s="63">
        <f>'דוח 132'!G2504</f>
        <v>0.74032583928985696</v>
      </c>
      <c r="F2504" s="63">
        <f>'דוח 132'!F2504</f>
        <v>0.7440634435465231</v>
      </c>
      <c r="G2504" s="63">
        <f>'דוח 132'!E2504</f>
        <v>0</v>
      </c>
      <c r="H2504" s="63">
        <f>'דוח 132'!D2504</f>
        <v>0</v>
      </c>
      <c r="I2504" s="63">
        <f>'דוח 132'!C2504</f>
        <v>0</v>
      </c>
      <c r="J2504" s="63">
        <f>'דוח 132'!B2504</f>
        <v>0</v>
      </c>
      <c r="K2504" s="63">
        <f>'דוח 132'!A2504</f>
        <v>0</v>
      </c>
    </row>
    <row r="2505" spans="1:11" x14ac:dyDescent="0.2">
      <c r="A2505" s="63">
        <f>'דוח 132'!K2505</f>
        <v>15545</v>
      </c>
      <c r="B2505" s="63">
        <f>'דוח 132'!J2505</f>
        <v>5098</v>
      </c>
      <c r="C2505" s="63" t="str">
        <f>'דוח 132'!I2505</f>
        <v>הלוואה צמוד מט"ח</v>
      </c>
      <c r="D2505" s="63">
        <f>'דוח 132'!H2505</f>
        <v>0.47049347355101806</v>
      </c>
      <c r="E2505" s="63">
        <f>'דוח 132'!G2505</f>
        <v>0.26978014764582803</v>
      </c>
      <c r="F2505" s="63">
        <f>'דוח 132'!F2505</f>
        <v>0.26813784156183601</v>
      </c>
      <c r="G2505" s="63">
        <f>'דוח 132'!E2505</f>
        <v>0</v>
      </c>
      <c r="H2505" s="63">
        <f>'דוח 132'!D2505</f>
        <v>0</v>
      </c>
      <c r="I2505" s="63">
        <f>'דוח 132'!C2505</f>
        <v>0</v>
      </c>
      <c r="J2505" s="63">
        <f>'דוח 132'!B2505</f>
        <v>0</v>
      </c>
      <c r="K2505" s="63">
        <f>'דוח 132'!A2505</f>
        <v>0</v>
      </c>
    </row>
    <row r="2506" spans="1:11" x14ac:dyDescent="0.2">
      <c r="A2506" s="63">
        <f>'דוח 132'!K2506</f>
        <v>13595</v>
      </c>
      <c r="B2506" s="63">
        <f>'דוח 132'!J2506</f>
        <v>5098</v>
      </c>
      <c r="C2506" s="63" t="str">
        <f>'דוח 132'!I2506</f>
        <v>סה"כ מניות והמירים</v>
      </c>
      <c r="D2506" s="63">
        <f>'דוח 132'!H2506</f>
        <v>0</v>
      </c>
      <c r="E2506" s="63">
        <f>'דוח 132'!G2506</f>
        <v>44.101018841494799</v>
      </c>
      <c r="F2506" s="63">
        <f>'דוח 132'!F2506</f>
        <v>44.102643934778399</v>
      </c>
      <c r="G2506" s="63">
        <f>'דוח 132'!E2506</f>
        <v>0</v>
      </c>
      <c r="H2506" s="63">
        <f>'דוח 132'!D2506</f>
        <v>0</v>
      </c>
      <c r="I2506" s="63">
        <f>'דוח 132'!C2506</f>
        <v>0</v>
      </c>
      <c r="J2506" s="63">
        <f>'דוח 132'!B2506</f>
        <v>0</v>
      </c>
      <c r="K2506" s="63">
        <f>'דוח 132'!A2506</f>
        <v>0</v>
      </c>
    </row>
    <row r="2507" spans="1:11" x14ac:dyDescent="0.2">
      <c r="A2507" s="63">
        <f>'דוח 132'!K2507</f>
        <v>15610</v>
      </c>
      <c r="B2507" s="63">
        <f>'דוח 132'!J2507</f>
        <v>5098</v>
      </c>
      <c r="C2507" s="63" t="str">
        <f>'דוח 132'!I2507</f>
        <v>נגזרים מתוך מניות והמירים</v>
      </c>
      <c r="D2507" s="63">
        <f>'דוח 132'!H2507</f>
        <v>0</v>
      </c>
      <c r="E2507" s="63">
        <f>'דוח 132'!G2507</f>
        <v>-0.94107800922460705</v>
      </c>
      <c r="F2507" s="63">
        <f>'דוח 132'!F2507</f>
        <v>-0.94055412299230301</v>
      </c>
      <c r="G2507" s="63">
        <f>'דוח 132'!E2507</f>
        <v>0</v>
      </c>
      <c r="H2507" s="63">
        <f>'דוח 132'!D2507</f>
        <v>0</v>
      </c>
      <c r="I2507" s="63">
        <f>'דוח 132'!C2507</f>
        <v>0</v>
      </c>
      <c r="J2507" s="63">
        <f>'דוח 132'!B2507</f>
        <v>0</v>
      </c>
      <c r="K2507" s="63">
        <f>'דוח 132'!A2507</f>
        <v>0</v>
      </c>
    </row>
    <row r="2508" spans="1:11" x14ac:dyDescent="0.2">
      <c r="A2508" s="63">
        <f>'דוח 132'!K2508</f>
        <v>15611</v>
      </c>
      <c r="B2508" s="63">
        <f>'דוח 132'!J2508</f>
        <v>5098</v>
      </c>
      <c r="C2508" s="63" t="str">
        <f>'דוח 132'!I2508</f>
        <v>מניות והמירים בארץ</v>
      </c>
      <c r="D2508" s="63">
        <f>'דוח 132'!H2508</f>
        <v>0</v>
      </c>
      <c r="E2508" s="63">
        <f>'דוח 132'!G2508</f>
        <v>18.733570743510199</v>
      </c>
      <c r="F2508" s="63">
        <f>'דוח 132'!F2508</f>
        <v>18.7391346832867</v>
      </c>
      <c r="G2508" s="63">
        <f>'דוח 132'!E2508</f>
        <v>0</v>
      </c>
      <c r="H2508" s="63">
        <f>'דוח 132'!D2508</f>
        <v>0</v>
      </c>
      <c r="I2508" s="63">
        <f>'דוח 132'!C2508</f>
        <v>0</v>
      </c>
      <c r="J2508" s="63">
        <f>'דוח 132'!B2508</f>
        <v>0</v>
      </c>
      <c r="K2508" s="63">
        <f>'דוח 132'!A2508</f>
        <v>0</v>
      </c>
    </row>
    <row r="2509" spans="1:11" x14ac:dyDescent="0.2">
      <c r="A2509" s="63">
        <f>'דוח 132'!K2509</f>
        <v>15608</v>
      </c>
      <c r="B2509" s="63">
        <f>'דוח 132'!J2509</f>
        <v>5098</v>
      </c>
      <c r="C2509" s="63" t="str">
        <f>'דוח 132'!I2509</f>
        <v>מניות חו"ל</v>
      </c>
      <c r="D2509" s="63">
        <f>'דוח 132'!H2509</f>
        <v>0</v>
      </c>
      <c r="E2509" s="63">
        <f>'דוח 132'!G2509</f>
        <v>23.7184160538839</v>
      </c>
      <c r="F2509" s="63">
        <f>'דוח 132'!F2509</f>
        <v>23.723370734897898</v>
      </c>
      <c r="G2509" s="63">
        <f>'דוח 132'!E2509</f>
        <v>0</v>
      </c>
      <c r="H2509" s="63">
        <f>'דוח 132'!D2509</f>
        <v>0</v>
      </c>
      <c r="I2509" s="63">
        <f>'דוח 132'!C2509</f>
        <v>0</v>
      </c>
      <c r="J2509" s="63">
        <f>'דוח 132'!B2509</f>
        <v>0</v>
      </c>
      <c r="K2509" s="63">
        <f>'דוח 132'!A2509</f>
        <v>0</v>
      </c>
    </row>
    <row r="2510" spans="1:11" x14ac:dyDescent="0.2">
      <c r="A2510" s="63">
        <f>'דוח 132'!K2510</f>
        <v>15584</v>
      </c>
      <c r="B2510" s="63">
        <f>'דוח 132'!J2510</f>
        <v>5098</v>
      </c>
      <c r="C2510" s="63" t="str">
        <f>'דוח 132'!I2510</f>
        <v>נכסים אלטרנטיביים</v>
      </c>
      <c r="D2510" s="63">
        <f>'דוח 132'!H2510</f>
        <v>0.317821203491778</v>
      </c>
      <c r="E2510" s="63">
        <f>'דוח 132'!G2510</f>
        <v>5.1546531339040795</v>
      </c>
      <c r="F2510" s="63">
        <f>'דוח 132'!F2510</f>
        <v>5.1001332070587999</v>
      </c>
      <c r="G2510" s="63">
        <f>'דוח 132'!E2510</f>
        <v>0</v>
      </c>
      <c r="H2510" s="63">
        <f>'דוח 132'!D2510</f>
        <v>8</v>
      </c>
      <c r="I2510" s="63">
        <f>'דוח 132'!C2510</f>
        <v>0</v>
      </c>
      <c r="J2510" s="63">
        <f>'דוח 132'!B2510</f>
        <v>0</v>
      </c>
      <c r="K2510" s="63">
        <f>'דוח 132'!A2510</f>
        <v>0</v>
      </c>
    </row>
    <row r="2511" spans="1:11" x14ac:dyDescent="0.2">
      <c r="A2511" s="63">
        <f>'דוח 132'!K2511</f>
        <v>17728</v>
      </c>
      <c r="B2511" s="63">
        <f>'דוח 132'!J2511</f>
        <v>5098</v>
      </c>
      <c r="C2511" s="63" t="str">
        <f>'דוח 132'!I2511</f>
        <v>נכסי נדל"ן</v>
      </c>
      <c r="D2511" s="63">
        <f>'דוח 132'!H2511</f>
        <v>0</v>
      </c>
      <c r="E2511" s="63">
        <f>'דוח 132'!G2511</f>
        <v>0.967830822857768</v>
      </c>
      <c r="F2511" s="63">
        <f>'דוח 132'!F2511</f>
        <v>0.96003884180454313</v>
      </c>
      <c r="G2511" s="63">
        <f>'דוח 132'!E2511</f>
        <v>0</v>
      </c>
      <c r="H2511" s="63">
        <f>'דוח 132'!D2511</f>
        <v>3</v>
      </c>
      <c r="I2511" s="63">
        <f>'דוח 132'!C2511</f>
        <v>0</v>
      </c>
      <c r="J2511" s="63">
        <f>'דוח 132'!B2511</f>
        <v>0</v>
      </c>
      <c r="K2511" s="63">
        <f>'דוח 132'!A2511</f>
        <v>0</v>
      </c>
    </row>
    <row r="2512" spans="1:11" x14ac:dyDescent="0.2">
      <c r="A2512" s="63">
        <f>'דוח 132'!K2512</f>
        <v>15624</v>
      </c>
      <c r="B2512" s="63">
        <f>'דוח 132'!J2512</f>
        <v>5098</v>
      </c>
      <c r="C2512" s="63" t="str">
        <f>'דוח 132'!I2512</f>
        <v>נגזרים מתוך חשיפת מט"ח</v>
      </c>
      <c r="D2512" s="63">
        <f>'דוח 132'!H2512</f>
        <v>0</v>
      </c>
      <c r="E2512" s="63">
        <f>'דוח 132'!G2512</f>
        <v>-20.0202795972058</v>
      </c>
      <c r="F2512" s="63">
        <f>'דוח 132'!F2512</f>
        <v>-19.8751464841393</v>
      </c>
      <c r="G2512" s="63">
        <f>'דוח 132'!E2512</f>
        <v>0</v>
      </c>
      <c r="H2512" s="63">
        <f>'דוח 132'!D2512</f>
        <v>0</v>
      </c>
      <c r="I2512" s="63">
        <f>'דוח 132'!C2512</f>
        <v>0</v>
      </c>
      <c r="J2512" s="63">
        <f>'דוח 132'!B2512</f>
        <v>0</v>
      </c>
      <c r="K2512" s="63">
        <f>'דוח 132'!A2512</f>
        <v>0</v>
      </c>
    </row>
    <row r="2513" spans="1:11" x14ac:dyDescent="0.2">
      <c r="A2513" s="63">
        <f>'דוח 132'!K2513</f>
        <v>15644</v>
      </c>
      <c r="B2513" s="63">
        <f>'דוח 132'!J2513</f>
        <v>5098</v>
      </c>
      <c r="C2513" s="63" t="str">
        <f>'דוח 132'!I2513</f>
        <v>סה"כ נזילות</v>
      </c>
      <c r="D2513" s="63">
        <f>'דוח 132'!H2513</f>
        <v>0</v>
      </c>
      <c r="E2513" s="63">
        <f>'דוח 132'!G2513</f>
        <v>1.5776991233348601</v>
      </c>
      <c r="F2513" s="63">
        <f>'דוח 132'!F2513</f>
        <v>1.91574420936713</v>
      </c>
      <c r="G2513" s="63">
        <f>'דוח 132'!E2513</f>
        <v>1</v>
      </c>
      <c r="H2513" s="63">
        <f>'דוח 132'!D2513</f>
        <v>8</v>
      </c>
      <c r="I2513" s="63">
        <f>'דוח 132'!C2513</f>
        <v>0</v>
      </c>
      <c r="J2513" s="63">
        <f>'דוח 132'!B2513</f>
        <v>0</v>
      </c>
      <c r="K2513" s="63">
        <f>'דוח 132'!A2513</f>
        <v>0</v>
      </c>
    </row>
    <row r="2514" spans="1:11" x14ac:dyDescent="0.2">
      <c r="A2514" s="63">
        <f>'דוח 132'!K2514</f>
        <v>15704</v>
      </c>
      <c r="B2514" s="63">
        <f>'דוח 132'!J2514</f>
        <v>5098</v>
      </c>
      <c r="C2514" s="63" t="str">
        <f>'דוח 132'!I2514</f>
        <v xml:space="preserve">סה"כ קונצרני והלוואות </v>
      </c>
      <c r="D2514" s="63">
        <f>'דוח 132'!H2514</f>
        <v>4.0099207636139198</v>
      </c>
      <c r="E2514" s="63">
        <f>'דוח 132'!G2514</f>
        <v>32.324820702633396</v>
      </c>
      <c r="F2514" s="63">
        <f>'דוח 132'!F2514</f>
        <v>32.085632044458002</v>
      </c>
      <c r="G2514" s="63">
        <f>'דוח 132'!E2514</f>
        <v>27</v>
      </c>
      <c r="H2514" s="63">
        <f>'דוח 132'!D2514</f>
        <v>33</v>
      </c>
      <c r="I2514" s="63">
        <f>'דוח 132'!C2514</f>
        <v>0</v>
      </c>
      <c r="J2514" s="63">
        <f>'דוח 132'!B2514</f>
        <v>0</v>
      </c>
      <c r="K2514" s="63">
        <f>'דוח 132'!A2514</f>
        <v>0</v>
      </c>
    </row>
    <row r="2515" spans="1:11" x14ac:dyDescent="0.2">
      <c r="A2515" s="63">
        <f>'דוח 132'!K2515</f>
        <v>15749</v>
      </c>
      <c r="B2515" s="63">
        <f>'דוח 132'!J2515</f>
        <v>5098</v>
      </c>
      <c r="C2515" s="63" t="str">
        <f>'דוח 132'!I2515</f>
        <v>סה"כ לא סחירים</v>
      </c>
      <c r="D2515" s="63">
        <f>'דוח 132'!H2515</f>
        <v>1.7502401445736</v>
      </c>
      <c r="E2515" s="63">
        <f>'דוח 132'!G2515</f>
        <v>14.174006773116499</v>
      </c>
      <c r="F2515" s="63">
        <f>'דוח 132'!F2515</f>
        <v>13.9926248076818</v>
      </c>
      <c r="G2515" s="63">
        <f>'דוח 132'!E2515</f>
        <v>0</v>
      </c>
      <c r="H2515" s="63">
        <f>'דוח 132'!D2515</f>
        <v>0</v>
      </c>
      <c r="I2515" s="63">
        <f>'דוח 132'!C2515</f>
        <v>0</v>
      </c>
      <c r="J2515" s="63">
        <f>'דוח 132'!B2515</f>
        <v>0</v>
      </c>
      <c r="K2515" s="63">
        <f>'דוח 132'!A2515</f>
        <v>0</v>
      </c>
    </row>
    <row r="2516" spans="1:11" x14ac:dyDescent="0.2">
      <c r="A2516" s="63">
        <f>'דוח 132'!K2516</f>
        <v>11258</v>
      </c>
      <c r="B2516" s="63">
        <f>'דוח 132'!J2516</f>
        <v>5098</v>
      </c>
      <c r="C2516" s="63" t="str">
        <f>'דוח 132'!I2516</f>
        <v>כל נכסי הקופה</v>
      </c>
      <c r="D2516" s="63">
        <f>'דוח 132'!H2516</f>
        <v>1.91289604151086</v>
      </c>
      <c r="E2516" s="63">
        <f>'דוח 132'!G2516</f>
        <v>100.102468904902</v>
      </c>
      <c r="F2516" s="63">
        <f>'דוח 132'!F2516</f>
        <v>100.101134691813</v>
      </c>
      <c r="G2516" s="63">
        <f>'דוח 132'!E2516</f>
        <v>0</v>
      </c>
      <c r="H2516" s="63">
        <f>'דוח 132'!D2516</f>
        <v>0</v>
      </c>
      <c r="I2516" s="63">
        <f>'דוח 132'!C2516</f>
        <v>0</v>
      </c>
      <c r="J2516" s="63">
        <f>'דוח 132'!B2516</f>
        <v>0</v>
      </c>
      <c r="K2516" s="63">
        <f>'דוח 132'!A2516</f>
        <v>0</v>
      </c>
    </row>
    <row r="2517" spans="1:11" x14ac:dyDescent="0.2">
      <c r="A2517" s="63">
        <f>'דוח 132'!K2517</f>
        <v>15705</v>
      </c>
      <c r="B2517" s="63">
        <f>'דוח 132'!J2517</f>
        <v>5098</v>
      </c>
      <c r="C2517" s="63" t="str">
        <f>'דוח 132'!I2517</f>
        <v>סה"כ ממשלתי</v>
      </c>
      <c r="D2517" s="63">
        <f>'דוח 132'!H2517</f>
        <v>4.4615264526741401</v>
      </c>
      <c r="E2517" s="63">
        <f>'דוח 132'!G2517</f>
        <v>13.473790918169199</v>
      </c>
      <c r="F2517" s="63">
        <f>'דוח 132'!F2517</f>
        <v>13.4387846619219</v>
      </c>
      <c r="G2517" s="63">
        <f>'דוח 132'!E2517</f>
        <v>12</v>
      </c>
      <c r="H2517" s="63">
        <f>'דוח 132'!D2517</f>
        <v>22</v>
      </c>
      <c r="I2517" s="63">
        <f>'דוח 132'!C2517</f>
        <v>0</v>
      </c>
      <c r="J2517" s="63">
        <f>'דוח 132'!B2517</f>
        <v>0</v>
      </c>
      <c r="K2517" s="63">
        <f>'דוח 132'!A2517</f>
        <v>0</v>
      </c>
    </row>
    <row r="2518" spans="1:11" x14ac:dyDescent="0.2">
      <c r="A2518" s="63">
        <f>'דוח 132'!K2518</f>
        <v>16144</v>
      </c>
      <c r="B2518" s="63">
        <f>'דוח 132'!J2518</f>
        <v>5098</v>
      </c>
      <c r="C2518" s="63" t="str">
        <f>'דוח 132'!I2518</f>
        <v>סך חשיפת מט"ח</v>
      </c>
      <c r="D2518" s="63">
        <f>'דוח 132'!H2518</f>
        <v>0.86046264631133007</v>
      </c>
      <c r="E2518" s="63">
        <f>'דוח 132'!G2518</f>
        <v>17.794902933652001</v>
      </c>
      <c r="F2518" s="63">
        <f>'דוח 132'!F2518</f>
        <v>17.840095468441397</v>
      </c>
      <c r="G2518" s="63">
        <f>'דוח 132'!E2518</f>
        <v>0</v>
      </c>
      <c r="H2518" s="63">
        <f>'דוח 132'!D2518</f>
        <v>0</v>
      </c>
      <c r="I2518" s="63">
        <f>'דוח 132'!C2518</f>
        <v>0</v>
      </c>
      <c r="J2518" s="63">
        <f>'דוח 132'!B2518</f>
        <v>0</v>
      </c>
      <c r="K2518" s="63">
        <f>'דוח 132'!A2518</f>
        <v>0</v>
      </c>
    </row>
    <row r="2519" spans="1:11" x14ac:dyDescent="0.2">
      <c r="A2519" s="63">
        <f>'דוח 132'!K2519</f>
        <v>12755</v>
      </c>
      <c r="B2519" s="63">
        <f>'דוח 132'!J2519</f>
        <v>5098</v>
      </c>
      <c r="C2519" s="63" t="str">
        <f>'דוח 132'!I2519</f>
        <v xml:space="preserve">נזילות מט"ח </v>
      </c>
      <c r="D2519" s="63">
        <f>'דוח 132'!H2519</f>
        <v>0</v>
      </c>
      <c r="E2519" s="63">
        <f>'דוח 132'!G2519</f>
        <v>0.58620442356081903</v>
      </c>
      <c r="F2519" s="63">
        <f>'דוח 132'!F2519</f>
        <v>0.59705602971829297</v>
      </c>
      <c r="G2519" s="63">
        <f>'דוח 132'!E2519</f>
        <v>0</v>
      </c>
      <c r="H2519" s="63">
        <f>'דוח 132'!D2519</f>
        <v>0</v>
      </c>
      <c r="I2519" s="63">
        <f>'דוח 132'!C2519</f>
        <v>0</v>
      </c>
      <c r="J2519" s="63">
        <f>'דוח 132'!B2519</f>
        <v>0</v>
      </c>
      <c r="K2519" s="63">
        <f>'דוח 132'!A2519</f>
        <v>0</v>
      </c>
    </row>
    <row r="2520" spans="1:11" x14ac:dyDescent="0.2">
      <c r="A2520" s="63">
        <f>'דוח 132'!K2520</f>
        <v>12359</v>
      </c>
      <c r="B2520" s="63">
        <f>'דוח 132'!J2520</f>
        <v>5098</v>
      </c>
      <c r="C2520" s="63" t="str">
        <f>'דוח 132'!I2520</f>
        <v xml:space="preserve">קונצרני לא סחיר צמוד מדד </v>
      </c>
      <c r="D2520" s="63">
        <f>'דוח 132'!H2520</f>
        <v>2.3808234815951099</v>
      </c>
      <c r="E2520" s="63">
        <f>'דוח 132'!G2520</f>
        <v>0.93407502886362093</v>
      </c>
      <c r="F2520" s="63">
        <f>'דוח 132'!F2520</f>
        <v>0.91658693566678195</v>
      </c>
      <c r="G2520" s="63">
        <f>'דוח 132'!E2520</f>
        <v>0</v>
      </c>
      <c r="H2520" s="63">
        <f>'דוח 132'!D2520</f>
        <v>0</v>
      </c>
      <c r="I2520" s="63">
        <f>'דוח 132'!C2520</f>
        <v>0</v>
      </c>
      <c r="J2520" s="63">
        <f>'דוח 132'!B2520</f>
        <v>0</v>
      </c>
      <c r="K2520" s="63">
        <f>'דוח 132'!A2520</f>
        <v>0</v>
      </c>
    </row>
    <row r="2521" spans="1:11" x14ac:dyDescent="0.2">
      <c r="A2521" s="63">
        <f>'דוח 132'!K2521</f>
        <v>0</v>
      </c>
      <c r="B2521" s="63">
        <f>'דוח 132'!J2521</f>
        <v>0</v>
      </c>
      <c r="C2521" s="63">
        <f>'דוח 132'!I2521</f>
        <v>0</v>
      </c>
      <c r="D2521" s="63">
        <f>'דוח 132'!H2521</f>
        <v>0</v>
      </c>
      <c r="E2521" s="63">
        <f>'דוח 132'!G2521</f>
        <v>0</v>
      </c>
      <c r="F2521" s="63">
        <f>'דוח 132'!F2521</f>
        <v>0</v>
      </c>
      <c r="G2521" s="63">
        <f>'דוח 132'!E2521</f>
        <v>0</v>
      </c>
      <c r="H2521" s="63">
        <f>'דוח 132'!D2521</f>
        <v>0</v>
      </c>
      <c r="I2521" s="63">
        <f>'דוח 132'!C2521</f>
        <v>0</v>
      </c>
      <c r="J2521" s="63">
        <f>'דוח 132'!B2521</f>
        <v>0</v>
      </c>
      <c r="K2521" s="63">
        <f>'דוח 132'!A2521</f>
        <v>0</v>
      </c>
    </row>
    <row r="2522" spans="1:11" x14ac:dyDescent="0.2">
      <c r="A2522" s="63" t="str">
        <f>'דוח 132'!K2522</f>
        <v>קוד קבוצה</v>
      </c>
      <c r="B2522" s="63" t="str">
        <f>'דוח 132'!J2522</f>
        <v>קוד קופה</v>
      </c>
      <c r="C2522" s="63">
        <f>'דוח 132'!I2522</f>
        <v>0</v>
      </c>
      <c r="D2522" s="63" t="str">
        <f>'דוח 132'!H2522</f>
        <v>5101  פסגות גדיש אג"ח עד 20% מניות</v>
      </c>
      <c r="E2522" s="63">
        <f>'דוח 132'!G2522</f>
        <v>0</v>
      </c>
      <c r="F2522" s="63">
        <f>'דוח 132'!F2522</f>
        <v>0</v>
      </c>
      <c r="G2522" s="63">
        <f>'דוח 132'!E2522</f>
        <v>0</v>
      </c>
      <c r="H2522" s="63">
        <f>'דוח 132'!D2522</f>
        <v>0</v>
      </c>
      <c r="I2522" s="63">
        <f>'דוח 132'!C2522</f>
        <v>0</v>
      </c>
      <c r="J2522" s="63">
        <f>'דוח 132'!B2522</f>
        <v>0</v>
      </c>
      <c r="K2522" s="63">
        <f>'דוח 132'!A2522</f>
        <v>0</v>
      </c>
    </row>
    <row r="2523" spans="1:11" x14ac:dyDescent="0.2">
      <c r="A2523" s="63">
        <f>'דוח 132'!K2523</f>
        <v>0</v>
      </c>
      <c r="B2523" s="63">
        <f>'דוח 132'!J2523</f>
        <v>0</v>
      </c>
      <c r="C2523" s="63">
        <f>'דוח 132'!I2523</f>
        <v>0</v>
      </c>
      <c r="D2523" s="63">
        <f>'דוח 132'!H2523</f>
        <v>0</v>
      </c>
      <c r="E2523" s="63">
        <f>'דוח 132'!G2523</f>
        <v>0</v>
      </c>
      <c r="F2523" s="63" t="str">
        <f>'דוח 132'!F2523</f>
        <v>שווי קופה באשח  1,305,656.95</v>
      </c>
      <c r="G2523" s="63">
        <f>'דוח 132'!E2523</f>
        <v>0</v>
      </c>
      <c r="H2523" s="63">
        <f>'דוח 132'!D2523</f>
        <v>0</v>
      </c>
      <c r="I2523" s="63">
        <f>'דוח 132'!C2523</f>
        <v>0</v>
      </c>
      <c r="J2523" s="63">
        <f>'דוח 132'!B2523</f>
        <v>0</v>
      </c>
      <c r="K2523" s="63">
        <f>'דוח 132'!A2523</f>
        <v>0</v>
      </c>
    </row>
    <row r="2524" spans="1:11" x14ac:dyDescent="0.2">
      <c r="A2524" s="63">
        <f>'דוח 132'!K2524</f>
        <v>0</v>
      </c>
      <c r="B2524" s="63">
        <f>'דוח 132'!J2524</f>
        <v>0</v>
      </c>
      <c r="C2524" s="63" t="str">
        <f>'דוח 132'!I2524</f>
        <v>תאור קבוצה</v>
      </c>
      <c r="D2524" s="63" t="str">
        <f>'דוח 132'!H2524</f>
        <v>מח"מ</v>
      </c>
      <c r="E2524" s="63" t="str">
        <f>'דוח 132'!G2524</f>
        <v>חשיפה</v>
      </c>
      <c r="F2524" s="63" t="str">
        <f>'דוח 132'!F2524</f>
        <v>חשיפה</v>
      </c>
      <c r="G2524" s="63">
        <f>'דוח 132'!E2524</f>
        <v>0</v>
      </c>
      <c r="H2524" s="63" t="str">
        <f>'דוח 132'!D2524</f>
        <v>חשיפה</v>
      </c>
      <c r="I2524" s="63">
        <f>'דוח 132'!C2524</f>
        <v>0</v>
      </c>
      <c r="J2524" s="63" t="str">
        <f>'דוח 132'!B2524</f>
        <v>מח"מ</v>
      </c>
      <c r="K2524" s="63">
        <f>'דוח 132'!A2524</f>
        <v>0</v>
      </c>
    </row>
    <row r="2525" spans="1:11" x14ac:dyDescent="0.2">
      <c r="A2525" s="63">
        <f>'דוח 132'!K2525</f>
        <v>0</v>
      </c>
      <c r="B2525" s="63">
        <f>'דוח 132'!J2525</f>
        <v>0</v>
      </c>
      <c r="C2525" s="63">
        <f>'דוח 132'!I2525</f>
        <v>0</v>
      </c>
      <c r="D2525" s="63">
        <f>'דוח 132'!H2525</f>
        <v>0</v>
      </c>
      <c r="E2525" s="63" t="str">
        <f>'דוח 132'!G2525</f>
        <v>30/12/18</v>
      </c>
      <c r="F2525" s="63" t="str">
        <f>'דוח 132'!F2525</f>
        <v>31/12/18</v>
      </c>
      <c r="G2525" s="63" t="str">
        <f>'דוח 132'!E2525</f>
        <v>מינ'</v>
      </c>
      <c r="H2525" s="63" t="str">
        <f>'דוח 132'!D2525</f>
        <v>מקס'</v>
      </c>
      <c r="I2525" s="63" t="str">
        <f>'דוח 132'!C2525</f>
        <v>מינ'</v>
      </c>
      <c r="J2525" s="63" t="str">
        <f>'דוח 132'!B2525</f>
        <v>מקס'</v>
      </c>
      <c r="K2525" s="63">
        <f>'דוח 132'!A2525</f>
        <v>0</v>
      </c>
    </row>
    <row r="2526" spans="1:11" x14ac:dyDescent="0.2">
      <c r="A2526" s="63">
        <f>'דוח 132'!K2526</f>
        <v>13591</v>
      </c>
      <c r="B2526" s="63">
        <f>'דוח 132'!J2526</f>
        <v>5101</v>
      </c>
      <c r="C2526" s="63" t="str">
        <f>'דוח 132'!I2526</f>
        <v xml:space="preserve">צמוד מדד (כולל מיועדות) </v>
      </c>
      <c r="D2526" s="63">
        <f>'דוח 132'!H2526</f>
        <v>4.4100414254071092</v>
      </c>
      <c r="E2526" s="63">
        <f>'דוח 132'!G2526</f>
        <v>34.502270027626096</v>
      </c>
      <c r="F2526" s="63">
        <f>'דוח 132'!F2526</f>
        <v>34.373434889834499</v>
      </c>
      <c r="G2526" s="63">
        <f>'דוח 132'!E2526</f>
        <v>0</v>
      </c>
      <c r="H2526" s="63">
        <f>'דוח 132'!D2526</f>
        <v>0</v>
      </c>
      <c r="I2526" s="63">
        <f>'דוח 132'!C2526</f>
        <v>3.5</v>
      </c>
      <c r="J2526" s="63">
        <f>'דוח 132'!B2526</f>
        <v>5.5</v>
      </c>
      <c r="K2526" s="63">
        <f>'דוח 132'!A2526</f>
        <v>0</v>
      </c>
    </row>
    <row r="2527" spans="1:11" x14ac:dyDescent="0.2">
      <c r="A2527" s="63">
        <f>'דוח 132'!K2527</f>
        <v>19967</v>
      </c>
      <c r="B2527" s="63">
        <f>'דוח 132'!J2527</f>
        <v>5101</v>
      </c>
      <c r="C2527" s="63" t="str">
        <f>'דוח 132'!I2527</f>
        <v>צמוד מדד ללא מיועדות</v>
      </c>
      <c r="D2527" s="63">
        <f>'דוח 132'!H2527</f>
        <v>4.4100414254071092</v>
      </c>
      <c r="E2527" s="63">
        <f>'דוח 132'!G2527</f>
        <v>34.502270027626096</v>
      </c>
      <c r="F2527" s="63">
        <f>'דוח 132'!F2527</f>
        <v>34.373434889834499</v>
      </c>
      <c r="G2527" s="63">
        <f>'דוח 132'!E2527</f>
        <v>0</v>
      </c>
      <c r="H2527" s="63">
        <f>'דוח 132'!D2527</f>
        <v>0</v>
      </c>
      <c r="I2527" s="63">
        <f>'דוח 132'!C2527</f>
        <v>0</v>
      </c>
      <c r="J2527" s="63">
        <f>'דוח 132'!B2527</f>
        <v>0</v>
      </c>
      <c r="K2527" s="63">
        <f>'דוח 132'!A2527</f>
        <v>0</v>
      </c>
    </row>
    <row r="2528" spans="1:11" x14ac:dyDescent="0.2">
      <c r="A2528" s="63">
        <f>'דוח 132'!K2528</f>
        <v>15744</v>
      </c>
      <c r="B2528" s="63">
        <f>'דוח 132'!J2528</f>
        <v>5101</v>
      </c>
      <c r="C2528" s="63" t="str">
        <f>'דוח 132'!I2528</f>
        <v xml:space="preserve">סה"כ ממשלתי צמוד מדד כולל מיועדות </v>
      </c>
      <c r="D2528" s="63">
        <f>'דוח 132'!H2528</f>
        <v>4.87822008091696</v>
      </c>
      <c r="E2528" s="63">
        <f>'דוח 132'!G2528</f>
        <v>17.660580885043501</v>
      </c>
      <c r="F2528" s="63">
        <f>'דוח 132'!F2528</f>
        <v>17.644334269881902</v>
      </c>
      <c r="G2528" s="63">
        <f>'דוח 132'!E2528</f>
        <v>0</v>
      </c>
      <c r="H2528" s="63">
        <f>'דוח 132'!D2528</f>
        <v>0</v>
      </c>
      <c r="I2528" s="63">
        <f>'דוח 132'!C2528</f>
        <v>0</v>
      </c>
      <c r="J2528" s="63">
        <f>'דוח 132'!B2528</f>
        <v>0</v>
      </c>
      <c r="K2528" s="63">
        <f>'דוח 132'!A2528</f>
        <v>0</v>
      </c>
    </row>
    <row r="2529" spans="1:11" x14ac:dyDescent="0.2">
      <c r="A2529" s="63">
        <f>'דוח 132'!K2529</f>
        <v>13462</v>
      </c>
      <c r="B2529" s="63">
        <f>'דוח 132'!J2529</f>
        <v>5101</v>
      </c>
      <c r="C2529" s="63" t="str">
        <f>'דוח 132'!I2529</f>
        <v xml:space="preserve">קונצרני סחיר צמוד מדד </v>
      </c>
      <c r="D2529" s="63">
        <f>'דוח 132'!H2529</f>
        <v>3.77711775514486</v>
      </c>
      <c r="E2529" s="63">
        <f>'דוח 132'!G2529</f>
        <v>13.6945312854363</v>
      </c>
      <c r="F2529" s="63">
        <f>'דוח 132'!F2529</f>
        <v>13.604510728369901</v>
      </c>
      <c r="G2529" s="63">
        <f>'דוח 132'!E2529</f>
        <v>0</v>
      </c>
      <c r="H2529" s="63">
        <f>'דוח 132'!D2529</f>
        <v>0</v>
      </c>
      <c r="I2529" s="63">
        <f>'דוח 132'!C2529</f>
        <v>0</v>
      </c>
      <c r="J2529" s="63">
        <f>'דוח 132'!B2529</f>
        <v>0</v>
      </c>
      <c r="K2529" s="63">
        <f>'דוח 132'!A2529</f>
        <v>0</v>
      </c>
    </row>
    <row r="2530" spans="1:11" x14ac:dyDescent="0.2">
      <c r="A2530" s="63">
        <f>'דוח 132'!K2530</f>
        <v>15544</v>
      </c>
      <c r="B2530" s="63">
        <f>'דוח 132'!J2530</f>
        <v>5101</v>
      </c>
      <c r="C2530" s="63" t="str">
        <f>'דוח 132'!I2530</f>
        <v>הלוואה צמוד מדד</v>
      </c>
      <c r="D2530" s="63">
        <f>'דוח 132'!H2530</f>
        <v>4.7700696165182297</v>
      </c>
      <c r="E2530" s="63">
        <f>'דוח 132'!G2530</f>
        <v>2.5786327337288499</v>
      </c>
      <c r="F2530" s="63">
        <f>'דוח 132'!F2530</f>
        <v>2.5656896783834098</v>
      </c>
      <c r="G2530" s="63">
        <f>'דוח 132'!E2530</f>
        <v>0</v>
      </c>
      <c r="H2530" s="63">
        <f>'דוח 132'!D2530</f>
        <v>0</v>
      </c>
      <c r="I2530" s="63">
        <f>'דוח 132'!C2530</f>
        <v>0</v>
      </c>
      <c r="J2530" s="63">
        <f>'דוח 132'!B2530</f>
        <v>0</v>
      </c>
      <c r="K2530" s="63">
        <f>'דוח 132'!A2530</f>
        <v>0</v>
      </c>
    </row>
    <row r="2531" spans="1:11" x14ac:dyDescent="0.2">
      <c r="A2531" s="63">
        <f>'דוח 132'!K2531</f>
        <v>12978</v>
      </c>
      <c r="B2531" s="63">
        <f>'דוח 132'!J2531</f>
        <v>5101</v>
      </c>
      <c r="C2531" s="63" t="str">
        <f>'דוח 132'!I2531</f>
        <v xml:space="preserve">פקדונות לא סחירים </v>
      </c>
      <c r="D2531" s="63">
        <f>'דוח 132'!H2531</f>
        <v>4.23154231635651</v>
      </c>
      <c r="E2531" s="63">
        <f>'דוח 132'!G2531</f>
        <v>0.25083676426421397</v>
      </c>
      <c r="F2531" s="63">
        <f>'דוח 132'!F2531</f>
        <v>0.25137463973546198</v>
      </c>
      <c r="G2531" s="63">
        <f>'דוח 132'!E2531</f>
        <v>0</v>
      </c>
      <c r="H2531" s="63">
        <f>'דוח 132'!D2531</f>
        <v>0</v>
      </c>
      <c r="I2531" s="63">
        <f>'דוח 132'!C2531</f>
        <v>0</v>
      </c>
      <c r="J2531" s="63">
        <f>'דוח 132'!B2531</f>
        <v>0</v>
      </c>
      <c r="K2531" s="63">
        <f>'דוח 132'!A2531</f>
        <v>0</v>
      </c>
    </row>
    <row r="2532" spans="1:11" x14ac:dyDescent="0.2">
      <c r="A2532" s="63">
        <f>'דוח 132'!K2532</f>
        <v>17726</v>
      </c>
      <c r="B2532" s="63">
        <f>'דוח 132'!J2532</f>
        <v>5101</v>
      </c>
      <c r="C2532" s="63" t="str">
        <f>'דוח 132'!I2532</f>
        <v>לא צמוד כולל נזילות</v>
      </c>
      <c r="D2532" s="63">
        <f>'דוח 132'!H2532</f>
        <v>3.5082970793989197</v>
      </c>
      <c r="E2532" s="63">
        <f>'דוח 132'!G2532</f>
        <v>33.537313784088298</v>
      </c>
      <c r="F2532" s="63">
        <f>'דוח 132'!F2532</f>
        <v>33.817237994680397</v>
      </c>
      <c r="G2532" s="63">
        <f>'דוח 132'!E2532</f>
        <v>0</v>
      </c>
      <c r="H2532" s="63">
        <f>'דוח 132'!D2532</f>
        <v>0</v>
      </c>
      <c r="I2532" s="63">
        <f>'דוח 132'!C2532</f>
        <v>2.5</v>
      </c>
      <c r="J2532" s="63">
        <f>'דוח 132'!B2532</f>
        <v>4.5</v>
      </c>
      <c r="K2532" s="63">
        <f>'דוח 132'!A2532</f>
        <v>0</v>
      </c>
    </row>
    <row r="2533" spans="1:11" x14ac:dyDescent="0.2">
      <c r="A2533" s="63">
        <f>'דוח 132'!K2533</f>
        <v>17727</v>
      </c>
      <c r="B2533" s="63">
        <f>'דוח 132'!J2533</f>
        <v>5101</v>
      </c>
      <c r="C2533" s="63" t="str">
        <f>'דוח 132'!I2533</f>
        <v>עו"ש ש"ח</v>
      </c>
      <c r="D2533" s="63">
        <f>'דוח 132'!H2533</f>
        <v>0</v>
      </c>
      <c r="E2533" s="63">
        <f>'דוח 132'!G2533</f>
        <v>1.44542279819625</v>
      </c>
      <c r="F2533" s="63">
        <f>'דוח 132'!F2533</f>
        <v>1.85890976319859</v>
      </c>
      <c r="G2533" s="63">
        <f>'דוח 132'!E2533</f>
        <v>0</v>
      </c>
      <c r="H2533" s="63">
        <f>'דוח 132'!D2533</f>
        <v>0</v>
      </c>
      <c r="I2533" s="63">
        <f>'דוח 132'!C2533</f>
        <v>0</v>
      </c>
      <c r="J2533" s="63">
        <f>'דוח 132'!B2533</f>
        <v>0</v>
      </c>
      <c r="K2533" s="63">
        <f>'דוח 132'!A2533</f>
        <v>0</v>
      </c>
    </row>
    <row r="2534" spans="1:11" x14ac:dyDescent="0.2">
      <c r="A2534" s="63">
        <f>'דוח 132'!K2534</f>
        <v>13592</v>
      </c>
      <c r="B2534" s="63">
        <f>'דוח 132'!J2534</f>
        <v>5101</v>
      </c>
      <c r="C2534" s="63" t="str">
        <f>'דוח 132'!I2534</f>
        <v xml:space="preserve">לא צמוד - לא כולל נזילות </v>
      </c>
      <c r="D2534" s="63">
        <f>'דוח 132'!H2534</f>
        <v>3.7123630632594802</v>
      </c>
      <c r="E2534" s="63">
        <f>'דוח 132'!G2534</f>
        <v>32.091890985892</v>
      </c>
      <c r="F2534" s="63">
        <f>'דוח 132'!F2534</f>
        <v>31.958328231481797</v>
      </c>
      <c r="G2534" s="63">
        <f>'דוח 132'!E2534</f>
        <v>0</v>
      </c>
      <c r="H2534" s="63">
        <f>'דוח 132'!D2534</f>
        <v>0</v>
      </c>
      <c r="I2534" s="63">
        <f>'דוח 132'!C2534</f>
        <v>0</v>
      </c>
      <c r="J2534" s="63">
        <f>'דוח 132'!B2534</f>
        <v>0</v>
      </c>
      <c r="K2534" s="63">
        <f>'דוח 132'!A2534</f>
        <v>0</v>
      </c>
    </row>
    <row r="2535" spans="1:11" x14ac:dyDescent="0.2">
      <c r="A2535" s="63">
        <f>'דוח 132'!K2535</f>
        <v>11566</v>
      </c>
      <c r="B2535" s="63">
        <f>'דוח 132'!J2535</f>
        <v>5101</v>
      </c>
      <c r="C2535" s="63" t="str">
        <f>'דוח 132'!I2535</f>
        <v>מק"מ</v>
      </c>
      <c r="D2535" s="63">
        <f>'דוח 132'!H2535</f>
        <v>0.5807476126963429</v>
      </c>
      <c r="E2535" s="63">
        <f>'דוח 132'!G2535</f>
        <v>6.89157551293449</v>
      </c>
      <c r="F2535" s="63">
        <f>'דוח 132'!F2535</f>
        <v>6.8840621238492199</v>
      </c>
      <c r="G2535" s="63">
        <f>'דוח 132'!E2535</f>
        <v>0</v>
      </c>
      <c r="H2535" s="63">
        <f>'דוח 132'!D2535</f>
        <v>0</v>
      </c>
      <c r="I2535" s="63">
        <f>'דוח 132'!C2535</f>
        <v>0</v>
      </c>
      <c r="J2535" s="63">
        <f>'דוח 132'!B2535</f>
        <v>0</v>
      </c>
      <c r="K2535" s="63">
        <f>'דוח 132'!A2535</f>
        <v>0</v>
      </c>
    </row>
    <row r="2536" spans="1:11" x14ac:dyDescent="0.2">
      <c r="A2536" s="63">
        <f>'דוח 132'!K2536</f>
        <v>13419</v>
      </c>
      <c r="B2536" s="63">
        <f>'דוח 132'!J2536</f>
        <v>5101</v>
      </c>
      <c r="C2536" s="63" t="str">
        <f>'דוח 132'!I2536</f>
        <v>ממשלתי  לא צמוד (שחר)</v>
      </c>
      <c r="D2536" s="63">
        <f>'דוח 132'!H2536</f>
        <v>4.90206478582851</v>
      </c>
      <c r="E2536" s="63">
        <f>'דוח 132'!G2536</f>
        <v>15.6397989979665</v>
      </c>
      <c r="F2536" s="63">
        <f>'דוח 132'!F2536</f>
        <v>15.611297509081599</v>
      </c>
      <c r="G2536" s="63">
        <f>'דוח 132'!E2536</f>
        <v>0</v>
      </c>
      <c r="H2536" s="63">
        <f>'דוח 132'!D2536</f>
        <v>0</v>
      </c>
      <c r="I2536" s="63">
        <f>'דוח 132'!C2536</f>
        <v>0</v>
      </c>
      <c r="J2536" s="63">
        <f>'דוח 132'!B2536</f>
        <v>0</v>
      </c>
      <c r="K2536" s="63">
        <f>'דוח 132'!A2536</f>
        <v>0</v>
      </c>
    </row>
    <row r="2537" spans="1:11" x14ac:dyDescent="0.2">
      <c r="A2537" s="63">
        <f>'דוח 132'!K2537</f>
        <v>11568</v>
      </c>
      <c r="B2537" s="63">
        <f>'דוח 132'!J2537</f>
        <v>5101</v>
      </c>
      <c r="C2537" s="63" t="str">
        <f>'דוח 132'!I2537</f>
        <v>אג"ח ממשלתי לא צמוד ריבית משתנה-"גילון"</v>
      </c>
      <c r="D2537" s="63">
        <f>'דוח 132'!H2537</f>
        <v>0</v>
      </c>
      <c r="E2537" s="63">
        <f>'דוח 132'!G2537</f>
        <v>0</v>
      </c>
      <c r="F2537" s="63">
        <f>'דוח 132'!F2537</f>
        <v>0</v>
      </c>
      <c r="G2537" s="63">
        <f>'דוח 132'!E2537</f>
        <v>0</v>
      </c>
      <c r="H2537" s="63">
        <f>'דוח 132'!D2537</f>
        <v>0</v>
      </c>
      <c r="I2537" s="63">
        <f>'דוח 132'!C2537</f>
        <v>0</v>
      </c>
      <c r="J2537" s="63">
        <f>'דוח 132'!B2537</f>
        <v>0</v>
      </c>
      <c r="K2537" s="63">
        <f>'דוח 132'!A2537</f>
        <v>0</v>
      </c>
    </row>
    <row r="2538" spans="1:11" x14ac:dyDescent="0.2">
      <c r="A2538" s="63">
        <f>'דוח 132'!K2538</f>
        <v>12479</v>
      </c>
      <c r="B2538" s="63">
        <f>'דוח 132'!J2538</f>
        <v>5101</v>
      </c>
      <c r="C2538" s="63" t="str">
        <f>'דוח 132'!I2538</f>
        <v>קונצרני ריבית קבועה</v>
      </c>
      <c r="D2538" s="63">
        <f>'דוח 132'!H2538</f>
        <v>4.5902883928128002</v>
      </c>
      <c r="E2538" s="63">
        <f>'דוח 132'!G2538</f>
        <v>4.7431640533728601</v>
      </c>
      <c r="F2538" s="63">
        <f>'דוח 132'!F2538</f>
        <v>4.6771336293881491</v>
      </c>
      <c r="G2538" s="63">
        <f>'דוח 132'!E2538</f>
        <v>0</v>
      </c>
      <c r="H2538" s="63">
        <f>'דוח 132'!D2538</f>
        <v>0</v>
      </c>
      <c r="I2538" s="63">
        <f>'דוח 132'!C2538</f>
        <v>0</v>
      </c>
      <c r="J2538" s="63">
        <f>'דוח 132'!B2538</f>
        <v>0</v>
      </c>
      <c r="K2538" s="63">
        <f>'דוח 132'!A2538</f>
        <v>0</v>
      </c>
    </row>
    <row r="2539" spans="1:11" x14ac:dyDescent="0.2">
      <c r="A2539" s="63">
        <f>'דוח 132'!K2539</f>
        <v>12480</v>
      </c>
      <c r="B2539" s="63">
        <f>'דוח 132'!J2539</f>
        <v>5101</v>
      </c>
      <c r="C2539" s="63" t="str">
        <f>'דוח 132'!I2539</f>
        <v>קונצרני ריבית משתנה</v>
      </c>
      <c r="D2539" s="63">
        <f>'דוח 132'!H2539</f>
        <v>3.6069310549679701</v>
      </c>
      <c r="E2539" s="63">
        <f>'דוח 132'!G2539</f>
        <v>0.43505050715420202</v>
      </c>
      <c r="F2539" s="63">
        <f>'דוח 132'!F2539</f>
        <v>0.43522024602507203</v>
      </c>
      <c r="G2539" s="63">
        <f>'דוח 132'!E2539</f>
        <v>0</v>
      </c>
      <c r="H2539" s="63">
        <f>'דוח 132'!D2539</f>
        <v>0</v>
      </c>
      <c r="I2539" s="63">
        <f>'דוח 132'!C2539</f>
        <v>0</v>
      </c>
      <c r="J2539" s="63">
        <f>'דוח 132'!B2539</f>
        <v>0</v>
      </c>
      <c r="K2539" s="63">
        <f>'דוח 132'!A2539</f>
        <v>0</v>
      </c>
    </row>
    <row r="2540" spans="1:11" x14ac:dyDescent="0.2">
      <c r="A2540" s="63">
        <f>'דוח 132'!K2540</f>
        <v>11578</v>
      </c>
      <c r="B2540" s="63">
        <f>'דוח 132'!J2540</f>
        <v>5101</v>
      </c>
      <c r="C2540" s="63" t="str">
        <f>'דוח 132'!I2540</f>
        <v>אג"ח לא צמוד לא סחיר (ללא עמיתים)</v>
      </c>
      <c r="D2540" s="63">
        <f>'דוח 132'!H2540</f>
        <v>4.1869036275583102</v>
      </c>
      <c r="E2540" s="63">
        <f>'דוח 132'!G2540</f>
        <v>0.71725078173343704</v>
      </c>
      <c r="F2540" s="63">
        <f>'דוח 132'!F2540</f>
        <v>0.69273803001135204</v>
      </c>
      <c r="G2540" s="63">
        <f>'דוח 132'!E2540</f>
        <v>0</v>
      </c>
      <c r="H2540" s="63">
        <f>'דוח 132'!D2540</f>
        <v>0</v>
      </c>
      <c r="I2540" s="63">
        <f>'דוח 132'!C2540</f>
        <v>0</v>
      </c>
      <c r="J2540" s="63">
        <f>'דוח 132'!B2540</f>
        <v>0</v>
      </c>
      <c r="K2540" s="63">
        <f>'דוח 132'!A2540</f>
        <v>0</v>
      </c>
    </row>
    <row r="2541" spans="1:11" x14ac:dyDescent="0.2">
      <c r="A2541" s="63">
        <f>'דוח 132'!K2541</f>
        <v>12497</v>
      </c>
      <c r="B2541" s="63">
        <f>'דוח 132'!J2541</f>
        <v>5101</v>
      </c>
      <c r="C2541" s="63" t="str">
        <f>'דוח 132'!I2541</f>
        <v>קונצרני לא סחיר ריבית משתנה (נע"מים)</v>
      </c>
      <c r="D2541" s="63">
        <f>'דוח 132'!H2541</f>
        <v>0</v>
      </c>
      <c r="E2541" s="63">
        <f>'דוח 132'!G2541</f>
        <v>0</v>
      </c>
      <c r="F2541" s="63">
        <f>'דוח 132'!F2541</f>
        <v>0</v>
      </c>
      <c r="G2541" s="63">
        <f>'דוח 132'!E2541</f>
        <v>0</v>
      </c>
      <c r="H2541" s="63">
        <f>'דוח 132'!D2541</f>
        <v>0</v>
      </c>
      <c r="I2541" s="63">
        <f>'דוח 132'!C2541</f>
        <v>0</v>
      </c>
      <c r="J2541" s="63">
        <f>'דוח 132'!B2541</f>
        <v>0</v>
      </c>
      <c r="K2541" s="63">
        <f>'דוח 132'!A2541</f>
        <v>0</v>
      </c>
    </row>
    <row r="2542" spans="1:11" x14ac:dyDescent="0.2">
      <c r="A2542" s="63">
        <f>'דוח 132'!K2542</f>
        <v>15546</v>
      </c>
      <c r="B2542" s="63">
        <f>'דוח 132'!J2542</f>
        <v>5101</v>
      </c>
      <c r="C2542" s="63" t="str">
        <f>'דוח 132'!I2542</f>
        <v>הלוואה לא צמוד</v>
      </c>
      <c r="D2542" s="63">
        <f>'דוח 132'!H2542</f>
        <v>7.7621134827819889</v>
      </c>
      <c r="E2542" s="63">
        <f>'דוח 132'!G2542</f>
        <v>1.5511485916041199</v>
      </c>
      <c r="F2542" s="63">
        <f>'דוח 132'!F2542</f>
        <v>1.5468612582023797</v>
      </c>
      <c r="G2542" s="63">
        <f>'דוח 132'!E2542</f>
        <v>0</v>
      </c>
      <c r="H2542" s="63">
        <f>'דוח 132'!D2542</f>
        <v>0</v>
      </c>
      <c r="I2542" s="63">
        <f>'דוח 132'!C2542</f>
        <v>0</v>
      </c>
      <c r="J2542" s="63">
        <f>'דוח 132'!B2542</f>
        <v>0</v>
      </c>
      <c r="K2542" s="63">
        <f>'דוח 132'!A2542</f>
        <v>0</v>
      </c>
    </row>
    <row r="2543" spans="1:11" x14ac:dyDescent="0.2">
      <c r="A2543" s="63">
        <f>'דוח 132'!K2543</f>
        <v>12481</v>
      </c>
      <c r="B2543" s="63">
        <f>'דוח 132'!J2543</f>
        <v>5101</v>
      </c>
      <c r="C2543" s="63" t="str">
        <f>'דוח 132'!I2543</f>
        <v>הלוואות לעמיתים.</v>
      </c>
      <c r="D2543" s="63">
        <f>'דוח 132'!H2543</f>
        <v>0.08</v>
      </c>
      <c r="E2543" s="63">
        <f>'דוח 132'!G2543</f>
        <v>2.1139025411263903</v>
      </c>
      <c r="F2543" s="63">
        <f>'דוח 132'!F2543</f>
        <v>2.1110154349239902</v>
      </c>
      <c r="G2543" s="63">
        <f>'דוח 132'!E2543</f>
        <v>0</v>
      </c>
      <c r="H2543" s="63">
        <f>'דוח 132'!D2543</f>
        <v>4</v>
      </c>
      <c r="I2543" s="63">
        <f>'דוח 132'!C2543</f>
        <v>0</v>
      </c>
      <c r="J2543" s="63">
        <f>'דוח 132'!B2543</f>
        <v>0</v>
      </c>
      <c r="K2543" s="63">
        <f>'דוח 132'!A2543</f>
        <v>0</v>
      </c>
    </row>
    <row r="2544" spans="1:11" x14ac:dyDescent="0.2">
      <c r="A2544" s="63">
        <f>'דוח 132'!K2544</f>
        <v>13594</v>
      </c>
      <c r="B2544" s="63">
        <f>'דוח 132'!J2544</f>
        <v>5101</v>
      </c>
      <c r="C2544" s="63" t="str">
        <f>'דוח 132'!I2544</f>
        <v>מט"ח וצמוד מט"ח</v>
      </c>
      <c r="D2544" s="63">
        <f>'דוח 132'!H2544</f>
        <v>2.7674039457923199</v>
      </c>
      <c r="E2544" s="63">
        <f>'דוח 132'!G2544</f>
        <v>11.062656037720998</v>
      </c>
      <c r="F2544" s="63">
        <f>'דוח 132'!F2544</f>
        <v>10.882259356931099</v>
      </c>
      <c r="G2544" s="63">
        <f>'דוח 132'!E2544</f>
        <v>0</v>
      </c>
      <c r="H2544" s="63">
        <f>'דוח 132'!D2544</f>
        <v>0</v>
      </c>
      <c r="I2544" s="63">
        <f>'דוח 132'!C2544</f>
        <v>0</v>
      </c>
      <c r="J2544" s="63">
        <f>'דוח 132'!B2544</f>
        <v>0</v>
      </c>
      <c r="K2544" s="63">
        <f>'דוח 132'!A2544</f>
        <v>0</v>
      </c>
    </row>
    <row r="2545" spans="1:11" x14ac:dyDescent="0.2">
      <c r="A2545" s="63">
        <f>'דוח 132'!K2545</f>
        <v>15609</v>
      </c>
      <c r="B2545" s="63">
        <f>'דוח 132'!J2545</f>
        <v>5101</v>
      </c>
      <c r="C2545" s="63" t="str">
        <f>'דוח 132'!I2545</f>
        <v>אג"ח ממשלתי צמוד מט"ח סחיר (1022)</v>
      </c>
      <c r="D2545" s="63">
        <f>'דוח 132'!H2545</f>
        <v>0.52662269141524098</v>
      </c>
      <c r="E2545" s="63">
        <f>'דוח 132'!G2545</f>
        <v>1.0423958039201999</v>
      </c>
      <c r="F2545" s="63">
        <f>'דוח 132'!F2545</f>
        <v>1.0371293467437799</v>
      </c>
      <c r="G2545" s="63">
        <f>'דוח 132'!E2545</f>
        <v>0</v>
      </c>
      <c r="H2545" s="63">
        <f>'דוח 132'!D2545</f>
        <v>0</v>
      </c>
      <c r="I2545" s="63">
        <f>'דוח 132'!C2545</f>
        <v>0</v>
      </c>
      <c r="J2545" s="63">
        <f>'דוח 132'!B2545</f>
        <v>0</v>
      </c>
      <c r="K2545" s="63">
        <f>'דוח 132'!A2545</f>
        <v>0</v>
      </c>
    </row>
    <row r="2546" spans="1:11" x14ac:dyDescent="0.2">
      <c r="A2546" s="63">
        <f>'דוח 132'!K2546</f>
        <v>11524</v>
      </c>
      <c r="B2546" s="63">
        <f>'דוח 132'!J2546</f>
        <v>5101</v>
      </c>
      <c r="C2546" s="63" t="str">
        <f>'דוח 132'!I2546</f>
        <v xml:space="preserve"> אג"ח קונצרני בחו"ל </v>
      </c>
      <c r="D2546" s="63">
        <f>'דוח 132'!H2546</f>
        <v>3.0201755457181001</v>
      </c>
      <c r="E2546" s="63">
        <f>'דוח 132'!G2546</f>
        <v>9.2281587021941984</v>
      </c>
      <c r="F2546" s="63">
        <f>'דוח 132'!F2546</f>
        <v>8.8079338533983513</v>
      </c>
      <c r="G2546" s="63">
        <f>'דוח 132'!E2546</f>
        <v>0</v>
      </c>
      <c r="H2546" s="63">
        <f>'דוח 132'!D2546</f>
        <v>0</v>
      </c>
      <c r="I2546" s="63">
        <f>'דוח 132'!C2546</f>
        <v>0</v>
      </c>
      <c r="J2546" s="63">
        <f>'דוח 132'!B2546</f>
        <v>0</v>
      </c>
      <c r="K2546" s="63">
        <f>'דוח 132'!A2546</f>
        <v>0</v>
      </c>
    </row>
    <row r="2547" spans="1:11" x14ac:dyDescent="0.2">
      <c r="A2547" s="63">
        <f>'דוח 132'!K2547</f>
        <v>15745</v>
      </c>
      <c r="B2547" s="63">
        <f>'דוח 132'!J2547</f>
        <v>5101</v>
      </c>
      <c r="C2547" s="63" t="str">
        <f>'דוח 132'!I2547</f>
        <v>סה"כ קונצרני צמוד מט"ח</v>
      </c>
      <c r="D2547" s="63">
        <f>'דוח 132'!H2547</f>
        <v>4.7121878074772701</v>
      </c>
      <c r="E2547" s="63">
        <f>'דוח 132'!G2547</f>
        <v>0.52578880320204402</v>
      </c>
      <c r="F2547" s="63">
        <f>'דוח 132'!F2547</f>
        <v>0.52913450718297905</v>
      </c>
      <c r="G2547" s="63">
        <f>'דוח 132'!E2547</f>
        <v>0</v>
      </c>
      <c r="H2547" s="63">
        <f>'דוח 132'!D2547</f>
        <v>0</v>
      </c>
      <c r="I2547" s="63">
        <f>'דוח 132'!C2547</f>
        <v>0</v>
      </c>
      <c r="J2547" s="63">
        <f>'דוח 132'!B2547</f>
        <v>0</v>
      </c>
      <c r="K2547" s="63">
        <f>'דוח 132'!A2547</f>
        <v>0</v>
      </c>
    </row>
    <row r="2548" spans="1:11" x14ac:dyDescent="0.2">
      <c r="A2548" s="63">
        <f>'דוח 132'!K2548</f>
        <v>15545</v>
      </c>
      <c r="B2548" s="63">
        <f>'דוח 132'!J2548</f>
        <v>5101</v>
      </c>
      <c r="C2548" s="63" t="str">
        <f>'דוח 132'!I2548</f>
        <v>הלוואה צמוד מט"ח</v>
      </c>
      <c r="D2548" s="63">
        <f>'דוח 132'!H2548</f>
        <v>1.3182822127248499</v>
      </c>
      <c r="E2548" s="63">
        <f>'דוח 132'!G2548</f>
        <v>0.365699618860158</v>
      </c>
      <c r="F2548" s="63">
        <f>'דוח 132'!F2548</f>
        <v>0.35997150336898598</v>
      </c>
      <c r="G2548" s="63">
        <f>'דוח 132'!E2548</f>
        <v>0</v>
      </c>
      <c r="H2548" s="63">
        <f>'דוח 132'!D2548</f>
        <v>0</v>
      </c>
      <c r="I2548" s="63">
        <f>'דוח 132'!C2548</f>
        <v>0</v>
      </c>
      <c r="J2548" s="63">
        <f>'דוח 132'!B2548</f>
        <v>0</v>
      </c>
      <c r="K2548" s="63">
        <f>'דוח 132'!A2548</f>
        <v>0</v>
      </c>
    </row>
    <row r="2549" spans="1:11" x14ac:dyDescent="0.2">
      <c r="A2549" s="63">
        <f>'דוח 132'!K2549</f>
        <v>13595</v>
      </c>
      <c r="B2549" s="63">
        <f>'דוח 132'!J2549</f>
        <v>5101</v>
      </c>
      <c r="C2549" s="63" t="str">
        <f>'דוח 132'!I2549</f>
        <v>סה"כ מניות והמירים</v>
      </c>
      <c r="D2549" s="63">
        <f>'דוח 132'!H2549</f>
        <v>0</v>
      </c>
      <c r="E2549" s="63">
        <f>'דוח 132'!G2549</f>
        <v>19.106728270277902</v>
      </c>
      <c r="F2549" s="63">
        <f>'דוח 132'!F2549</f>
        <v>19.152113652932901</v>
      </c>
      <c r="G2549" s="63">
        <f>'דוח 132'!E2549</f>
        <v>0</v>
      </c>
      <c r="H2549" s="63">
        <f>'דוח 132'!D2549</f>
        <v>0</v>
      </c>
      <c r="I2549" s="63">
        <f>'דוח 132'!C2549</f>
        <v>0</v>
      </c>
      <c r="J2549" s="63">
        <f>'דוח 132'!B2549</f>
        <v>0</v>
      </c>
      <c r="K2549" s="63">
        <f>'דוח 132'!A2549</f>
        <v>0</v>
      </c>
    </row>
    <row r="2550" spans="1:11" x14ac:dyDescent="0.2">
      <c r="A2550" s="63">
        <f>'דוח 132'!K2550</f>
        <v>15610</v>
      </c>
      <c r="B2550" s="63">
        <f>'דוח 132'!J2550</f>
        <v>5101</v>
      </c>
      <c r="C2550" s="63" t="str">
        <f>'דוח 132'!I2550</f>
        <v>נגזרים מתוך מניות והמירים</v>
      </c>
      <c r="D2550" s="63">
        <f>'דוח 132'!H2550</f>
        <v>0</v>
      </c>
      <c r="E2550" s="63">
        <f>'דוח 132'!G2550</f>
        <v>5.3794012944271503E-2</v>
      </c>
      <c r="F2550" s="63">
        <f>'דוח 132'!F2550</f>
        <v>5.2818774394794099E-2</v>
      </c>
      <c r="G2550" s="63">
        <f>'דוח 132'!E2550</f>
        <v>0</v>
      </c>
      <c r="H2550" s="63">
        <f>'דוח 132'!D2550</f>
        <v>0</v>
      </c>
      <c r="I2550" s="63">
        <f>'דוח 132'!C2550</f>
        <v>0</v>
      </c>
      <c r="J2550" s="63">
        <f>'דוח 132'!B2550</f>
        <v>0</v>
      </c>
      <c r="K2550" s="63">
        <f>'דוח 132'!A2550</f>
        <v>0</v>
      </c>
    </row>
    <row r="2551" spans="1:11" x14ac:dyDescent="0.2">
      <c r="A2551" s="63">
        <f>'דוח 132'!K2551</f>
        <v>15611</v>
      </c>
      <c r="B2551" s="63">
        <f>'דוח 132'!J2551</f>
        <v>5101</v>
      </c>
      <c r="C2551" s="63" t="str">
        <f>'דוח 132'!I2551</f>
        <v>מניות והמירים בארץ</v>
      </c>
      <c r="D2551" s="63">
        <f>'דוח 132'!H2551</f>
        <v>0</v>
      </c>
      <c r="E2551" s="63">
        <f>'דוח 132'!G2551</f>
        <v>7.9817144777468991</v>
      </c>
      <c r="F2551" s="63">
        <f>'דוח 132'!F2551</f>
        <v>7.9980907042116796</v>
      </c>
      <c r="G2551" s="63">
        <f>'דוח 132'!E2551</f>
        <v>0</v>
      </c>
      <c r="H2551" s="63">
        <f>'דוח 132'!D2551</f>
        <v>0</v>
      </c>
      <c r="I2551" s="63">
        <f>'דוח 132'!C2551</f>
        <v>0</v>
      </c>
      <c r="J2551" s="63">
        <f>'דוח 132'!B2551</f>
        <v>0</v>
      </c>
      <c r="K2551" s="63">
        <f>'דוח 132'!A2551</f>
        <v>0</v>
      </c>
    </row>
    <row r="2552" spans="1:11" x14ac:dyDescent="0.2">
      <c r="A2552" s="63">
        <f>'דוח 132'!K2552</f>
        <v>15608</v>
      </c>
      <c r="B2552" s="63">
        <f>'דוח 132'!J2552</f>
        <v>5101</v>
      </c>
      <c r="C2552" s="63" t="str">
        <f>'דוח 132'!I2552</f>
        <v>מניות חו"ל</v>
      </c>
      <c r="D2552" s="63">
        <f>'דוח 132'!H2552</f>
        <v>0</v>
      </c>
      <c r="E2552" s="63">
        <f>'דוח 132'!G2552</f>
        <v>10.681860468513799</v>
      </c>
      <c r="F2552" s="63">
        <f>'דוח 132'!F2552</f>
        <v>10.713772664761198</v>
      </c>
      <c r="G2552" s="63">
        <f>'דוח 132'!E2552</f>
        <v>0</v>
      </c>
      <c r="H2552" s="63">
        <f>'דוח 132'!D2552</f>
        <v>0</v>
      </c>
      <c r="I2552" s="63">
        <f>'דוח 132'!C2552</f>
        <v>0</v>
      </c>
      <c r="J2552" s="63">
        <f>'דוח 132'!B2552</f>
        <v>0</v>
      </c>
      <c r="K2552" s="63">
        <f>'דוח 132'!A2552</f>
        <v>0</v>
      </c>
    </row>
    <row r="2553" spans="1:11" x14ac:dyDescent="0.2">
      <c r="A2553" s="63">
        <f>'דוח 132'!K2553</f>
        <v>15584</v>
      </c>
      <c r="B2553" s="63">
        <f>'דוח 132'!J2553</f>
        <v>5101</v>
      </c>
      <c r="C2553" s="63" t="str">
        <f>'דוח 132'!I2553</f>
        <v>נכסים אלטרנטיביים</v>
      </c>
      <c r="D2553" s="63">
        <f>'דוח 132'!H2553</f>
        <v>0</v>
      </c>
      <c r="E2553" s="63">
        <f>'דוח 132'!G2553</f>
        <v>0.82420285723462405</v>
      </c>
      <c r="F2553" s="63">
        <f>'דוח 132'!F2553</f>
        <v>0.81504729640778995</v>
      </c>
      <c r="G2553" s="63">
        <f>'דוח 132'!E2553</f>
        <v>0</v>
      </c>
      <c r="H2553" s="63">
        <f>'דוח 132'!D2553</f>
        <v>8</v>
      </c>
      <c r="I2553" s="63">
        <f>'דוח 132'!C2553</f>
        <v>0</v>
      </c>
      <c r="J2553" s="63">
        <f>'דוח 132'!B2553</f>
        <v>0</v>
      </c>
      <c r="K2553" s="63">
        <f>'דוח 132'!A2553</f>
        <v>0</v>
      </c>
    </row>
    <row r="2554" spans="1:11" x14ac:dyDescent="0.2">
      <c r="A2554" s="63">
        <f>'דוח 132'!K2554</f>
        <v>17728</v>
      </c>
      <c r="B2554" s="63">
        <f>'דוח 132'!J2554</f>
        <v>5101</v>
      </c>
      <c r="C2554" s="63" t="str">
        <f>'דוח 132'!I2554</f>
        <v>נכסי נדל"ן</v>
      </c>
      <c r="D2554" s="63">
        <f>'דוח 132'!H2554</f>
        <v>0</v>
      </c>
      <c r="E2554" s="63">
        <f>'דוח 132'!G2554</f>
        <v>1.02455636320796</v>
      </c>
      <c r="F2554" s="63">
        <f>'דוח 132'!F2554</f>
        <v>1.0169166400648</v>
      </c>
      <c r="G2554" s="63">
        <f>'דוח 132'!E2554</f>
        <v>0</v>
      </c>
      <c r="H2554" s="63">
        <f>'דוח 132'!D2554</f>
        <v>3</v>
      </c>
      <c r="I2554" s="63">
        <f>'דוח 132'!C2554</f>
        <v>0</v>
      </c>
      <c r="J2554" s="63">
        <f>'דוח 132'!B2554</f>
        <v>0</v>
      </c>
      <c r="K2554" s="63">
        <f>'דוח 132'!A2554</f>
        <v>0</v>
      </c>
    </row>
    <row r="2555" spans="1:11" x14ac:dyDescent="0.2">
      <c r="A2555" s="63">
        <f>'דוח 132'!K2555</f>
        <v>15624</v>
      </c>
      <c r="B2555" s="63">
        <f>'דוח 132'!J2555</f>
        <v>5101</v>
      </c>
      <c r="C2555" s="63" t="str">
        <f>'דוח 132'!I2555</f>
        <v>נגזרים מתוך חשיפת מט"ח</v>
      </c>
      <c r="D2555" s="63">
        <f>'דוח 132'!H2555</f>
        <v>0</v>
      </c>
      <c r="E2555" s="63">
        <f>'דוח 132'!G2555</f>
        <v>-10.603686724305101</v>
      </c>
      <c r="F2555" s="63">
        <f>'דוח 132'!F2555</f>
        <v>-10.535416501152099</v>
      </c>
      <c r="G2555" s="63">
        <f>'דוח 132'!E2555</f>
        <v>0</v>
      </c>
      <c r="H2555" s="63">
        <f>'דוח 132'!D2555</f>
        <v>0</v>
      </c>
      <c r="I2555" s="63">
        <f>'דוח 132'!C2555</f>
        <v>0</v>
      </c>
      <c r="J2555" s="63">
        <f>'דוח 132'!B2555</f>
        <v>0</v>
      </c>
      <c r="K2555" s="63">
        <f>'דוח 132'!A2555</f>
        <v>0</v>
      </c>
    </row>
    <row r="2556" spans="1:11" x14ac:dyDescent="0.2">
      <c r="A2556" s="63">
        <f>'דוח 132'!K2556</f>
        <v>15644</v>
      </c>
      <c r="B2556" s="63">
        <f>'דוח 132'!J2556</f>
        <v>5101</v>
      </c>
      <c r="C2556" s="63" t="str">
        <f>'דוח 132'!I2556</f>
        <v>סה"כ נזילות</v>
      </c>
      <c r="D2556" s="63">
        <f>'דוח 132'!H2556</f>
        <v>0</v>
      </c>
      <c r="E2556" s="63">
        <f>'דוח 132'!G2556</f>
        <v>1.3460359077406299</v>
      </c>
      <c r="F2556" s="63">
        <f>'דוח 132'!F2556</f>
        <v>2.0069999094356104</v>
      </c>
      <c r="G2556" s="63">
        <f>'דוח 132'!E2556</f>
        <v>1</v>
      </c>
      <c r="H2556" s="63">
        <f>'דוח 132'!D2556</f>
        <v>10</v>
      </c>
      <c r="I2556" s="63">
        <f>'דוח 132'!C2556</f>
        <v>0</v>
      </c>
      <c r="J2556" s="63">
        <f>'דוח 132'!B2556</f>
        <v>0</v>
      </c>
      <c r="K2556" s="63">
        <f>'דוח 132'!A2556</f>
        <v>0</v>
      </c>
    </row>
    <row r="2557" spans="1:11" x14ac:dyDescent="0.2">
      <c r="A2557" s="63">
        <f>'דוח 132'!K2557</f>
        <v>15704</v>
      </c>
      <c r="B2557" s="63">
        <f>'דוח 132'!J2557</f>
        <v>5101</v>
      </c>
      <c r="C2557" s="63" t="str">
        <f>'דוח 132'!I2557</f>
        <v xml:space="preserve">סה"כ קונצרני והלוואות </v>
      </c>
      <c r="D2557" s="63">
        <f>'דוח 132'!H2557</f>
        <v>3.9361918135913698</v>
      </c>
      <c r="E2557" s="63">
        <f>'דוח 132'!G2557</f>
        <v>34.157113434905597</v>
      </c>
      <c r="F2557" s="63">
        <f>'דוח 132'!F2557</f>
        <v>33.526719006262603</v>
      </c>
      <c r="G2557" s="63">
        <f>'דוח 132'!E2557</f>
        <v>29</v>
      </c>
      <c r="H2557" s="63">
        <f>'דוח 132'!D2557</f>
        <v>35</v>
      </c>
      <c r="I2557" s="63">
        <f>'דוח 132'!C2557</f>
        <v>0</v>
      </c>
      <c r="J2557" s="63">
        <f>'דוח 132'!B2557</f>
        <v>0</v>
      </c>
      <c r="K2557" s="63">
        <f>'דוח 132'!A2557</f>
        <v>0</v>
      </c>
    </row>
    <row r="2558" spans="1:11" x14ac:dyDescent="0.2">
      <c r="A2558" s="63">
        <f>'דוח 132'!K2558</f>
        <v>15749</v>
      </c>
      <c r="B2558" s="63">
        <f>'דוח 132'!J2558</f>
        <v>5101</v>
      </c>
      <c r="C2558" s="63" t="str">
        <f>'דוח 132'!I2558</f>
        <v>סה"כ לא סחירים</v>
      </c>
      <c r="D2558" s="63">
        <f>'דוח 132'!H2558</f>
        <v>2.93649016170985</v>
      </c>
      <c r="E2558" s="63">
        <f>'דוח 132'!G2558</f>
        <v>10.187071934930101</v>
      </c>
      <c r="F2558" s="63">
        <f>'דוח 132'!F2558</f>
        <v>10.107390338521999</v>
      </c>
      <c r="G2558" s="63">
        <f>'דוח 132'!E2558</f>
        <v>0</v>
      </c>
      <c r="H2558" s="63">
        <f>'דוח 132'!D2558</f>
        <v>0</v>
      </c>
      <c r="I2558" s="63">
        <f>'דוח 132'!C2558</f>
        <v>0</v>
      </c>
      <c r="J2558" s="63">
        <f>'דוח 132'!B2558</f>
        <v>0</v>
      </c>
      <c r="K2558" s="63">
        <f>'דוח 132'!A2558</f>
        <v>0</v>
      </c>
    </row>
    <row r="2559" spans="1:11" x14ac:dyDescent="0.2">
      <c r="A2559" s="63">
        <f>'דוח 132'!K2559</f>
        <v>11258</v>
      </c>
      <c r="B2559" s="63">
        <f>'דוח 132'!J2559</f>
        <v>5101</v>
      </c>
      <c r="C2559" s="63" t="str">
        <f>'דוח 132'!I2559</f>
        <v>כל נכסי הקופה</v>
      </c>
      <c r="D2559" s="63">
        <f>'דוח 132'!H2559</f>
        <v>3.0034479657123998</v>
      </c>
      <c r="E2559" s="63">
        <f>'דוח 132'!G2559</f>
        <v>100.057727338622</v>
      </c>
      <c r="F2559" s="63">
        <f>'דוח 132'!F2559</f>
        <v>100.05700982931999</v>
      </c>
      <c r="G2559" s="63">
        <f>'דוח 132'!E2559</f>
        <v>0</v>
      </c>
      <c r="H2559" s="63">
        <f>'דוח 132'!D2559</f>
        <v>0</v>
      </c>
      <c r="I2559" s="63">
        <f>'דוח 132'!C2559</f>
        <v>0</v>
      </c>
      <c r="J2559" s="63">
        <f>'דוח 132'!B2559</f>
        <v>0</v>
      </c>
      <c r="K2559" s="63">
        <f>'דוח 132'!A2559</f>
        <v>0</v>
      </c>
    </row>
    <row r="2560" spans="1:11" x14ac:dyDescent="0.2">
      <c r="A2560" s="63">
        <f>'דוח 132'!K2560</f>
        <v>15705</v>
      </c>
      <c r="B2560" s="63">
        <f>'דוח 132'!J2560</f>
        <v>5101</v>
      </c>
      <c r="C2560" s="63" t="str">
        <f>'דוח 132'!I2560</f>
        <v>סה"כ ממשלתי</v>
      </c>
      <c r="D2560" s="63">
        <f>'דוח 132'!H2560</f>
        <v>4.0591916236257397</v>
      </c>
      <c r="E2560" s="63">
        <f>'דוח 132'!G2560</f>
        <v>41.234351199864697</v>
      </c>
      <c r="F2560" s="63">
        <f>'דוח 132'!F2560</f>
        <v>41.176823249556499</v>
      </c>
      <c r="G2560" s="63">
        <f>'דוח 132'!E2560</f>
        <v>38</v>
      </c>
      <c r="H2560" s="63">
        <f>'דוח 132'!D2560</f>
        <v>48</v>
      </c>
      <c r="I2560" s="63">
        <f>'דוח 132'!C2560</f>
        <v>0</v>
      </c>
      <c r="J2560" s="63">
        <f>'דוח 132'!B2560</f>
        <v>0</v>
      </c>
      <c r="K2560" s="63">
        <f>'דוח 132'!A2560</f>
        <v>0</v>
      </c>
    </row>
    <row r="2561" spans="1:11" x14ac:dyDescent="0.2">
      <c r="A2561" s="63">
        <f>'דוח 132'!K2561</f>
        <v>16144</v>
      </c>
      <c r="B2561" s="63">
        <f>'דוח 132'!J2561</f>
        <v>5101</v>
      </c>
      <c r="C2561" s="63" t="str">
        <f>'דוח 132'!I2561</f>
        <v>סך חשיפת מט"ח</v>
      </c>
      <c r="D2561" s="63">
        <f>'דוח 132'!H2561</f>
        <v>1.30479446450779</v>
      </c>
      <c r="E2561" s="63">
        <f>'דוח 132'!G2561</f>
        <v>11.439205086811199</v>
      </c>
      <c r="F2561" s="63">
        <f>'דוח 132'!F2561</f>
        <v>11.554985969736601</v>
      </c>
      <c r="G2561" s="63">
        <f>'דוח 132'!E2561</f>
        <v>0</v>
      </c>
      <c r="H2561" s="63">
        <f>'דוח 132'!D2561</f>
        <v>0</v>
      </c>
      <c r="I2561" s="63">
        <f>'דוח 132'!C2561</f>
        <v>0</v>
      </c>
      <c r="J2561" s="63">
        <f>'דוח 132'!B2561</f>
        <v>0</v>
      </c>
      <c r="K2561" s="63">
        <f>'דוח 132'!A2561</f>
        <v>0</v>
      </c>
    </row>
    <row r="2562" spans="1:11" x14ac:dyDescent="0.2">
      <c r="A2562" s="63">
        <f>'דוח 132'!K2562</f>
        <v>12755</v>
      </c>
      <c r="B2562" s="63">
        <f>'דוח 132'!J2562</f>
        <v>5101</v>
      </c>
      <c r="C2562" s="63" t="str">
        <f>'דוח 132'!I2562</f>
        <v xml:space="preserve">נזילות מט"ח </v>
      </c>
      <c r="D2562" s="63">
        <f>'דוח 132'!H2562</f>
        <v>0</v>
      </c>
      <c r="E2562" s="63">
        <f>'דוח 132'!G2562</f>
        <v>-9.93868904556231E-2</v>
      </c>
      <c r="F2562" s="63">
        <f>'דוח 132'!F2562</f>
        <v>0.14809014623701403</v>
      </c>
      <c r="G2562" s="63">
        <f>'דוח 132'!E2562</f>
        <v>0</v>
      </c>
      <c r="H2562" s="63">
        <f>'דוח 132'!D2562</f>
        <v>0</v>
      </c>
      <c r="I2562" s="63">
        <f>'דוח 132'!C2562</f>
        <v>0</v>
      </c>
      <c r="J2562" s="63">
        <f>'דוח 132'!B2562</f>
        <v>0</v>
      </c>
      <c r="K2562" s="63">
        <f>'דוח 132'!A2562</f>
        <v>0</v>
      </c>
    </row>
    <row r="2563" spans="1:11" x14ac:dyDescent="0.2">
      <c r="A2563" s="63">
        <f>'דוח 132'!K2563</f>
        <v>12359</v>
      </c>
      <c r="B2563" s="63">
        <f>'דוח 132'!J2563</f>
        <v>5101</v>
      </c>
      <c r="C2563" s="63" t="str">
        <f>'דוח 132'!I2563</f>
        <v xml:space="preserve">קונצרני לא סחיר צמוד מדד </v>
      </c>
      <c r="D2563" s="63">
        <f>'דוח 132'!H2563</f>
        <v>2.6900729291596601</v>
      </c>
      <c r="E2563" s="63">
        <f>'דוח 132'!G2563</f>
        <v>0.31768835915323501</v>
      </c>
      <c r="F2563" s="63">
        <f>'דוח 132'!F2563</f>
        <v>0.30752557346381604</v>
      </c>
      <c r="G2563" s="63">
        <f>'דוח 132'!E2563</f>
        <v>0</v>
      </c>
      <c r="H2563" s="63">
        <f>'דוח 132'!D2563</f>
        <v>0</v>
      </c>
      <c r="I2563" s="63">
        <f>'דוח 132'!C2563</f>
        <v>0</v>
      </c>
      <c r="J2563" s="63">
        <f>'דוח 132'!B2563</f>
        <v>0</v>
      </c>
      <c r="K2563" s="63">
        <f>'דוח 132'!A2563</f>
        <v>0</v>
      </c>
    </row>
    <row r="2564" spans="1:11" x14ac:dyDescent="0.2">
      <c r="A2564" s="63">
        <f>'דוח 132'!K2564</f>
        <v>0</v>
      </c>
      <c r="B2564" s="63">
        <f>'דוח 132'!J2564</f>
        <v>0</v>
      </c>
      <c r="C2564" s="63">
        <f>'דוח 132'!I2564</f>
        <v>0</v>
      </c>
      <c r="D2564" s="63">
        <f>'דוח 132'!H2564</f>
        <v>0</v>
      </c>
      <c r="E2564" s="63">
        <f>'דוח 132'!G2564</f>
        <v>0</v>
      </c>
      <c r="F2564" s="63">
        <f>'דוח 132'!F2564</f>
        <v>0</v>
      </c>
      <c r="G2564" s="63">
        <f>'דוח 132'!E2564</f>
        <v>0</v>
      </c>
      <c r="H2564" s="63">
        <f>'דוח 132'!D2564</f>
        <v>0</v>
      </c>
      <c r="I2564" s="63">
        <f>'דוח 132'!C2564</f>
        <v>0</v>
      </c>
      <c r="J2564" s="63">
        <f>'דוח 132'!B2564</f>
        <v>0</v>
      </c>
      <c r="K2564" s="63">
        <f>'דוח 132'!A2564</f>
        <v>0</v>
      </c>
    </row>
    <row r="2565" spans="1:11" x14ac:dyDescent="0.2">
      <c r="A2565" s="63" t="str">
        <f>'דוח 132'!K2565</f>
        <v>קוד קבוצה</v>
      </c>
      <c r="B2565" s="63" t="str">
        <f>'דוח 132'!J2565</f>
        <v>קוד קופה</v>
      </c>
      <c r="C2565" s="63">
        <f>'דוח 132'!I2565</f>
        <v>0</v>
      </c>
      <c r="D2565" s="63" t="str">
        <f>'דוח 132'!H2565</f>
        <v>5160  פסגות גדיש חו"ל</v>
      </c>
      <c r="E2565" s="63">
        <f>'דוח 132'!G2565</f>
        <v>0</v>
      </c>
      <c r="F2565" s="63">
        <f>'דוח 132'!F2565</f>
        <v>0</v>
      </c>
      <c r="G2565" s="63">
        <f>'דוח 132'!E2565</f>
        <v>0</v>
      </c>
      <c r="H2565" s="63">
        <f>'דוח 132'!D2565</f>
        <v>0</v>
      </c>
      <c r="I2565" s="63">
        <f>'דוח 132'!C2565</f>
        <v>0</v>
      </c>
      <c r="J2565" s="63">
        <f>'דוח 132'!B2565</f>
        <v>0</v>
      </c>
      <c r="K2565" s="63">
        <f>'דוח 132'!A2565</f>
        <v>0</v>
      </c>
    </row>
    <row r="2566" spans="1:11" x14ac:dyDescent="0.2">
      <c r="A2566" s="63">
        <f>'דוח 132'!K2566</f>
        <v>0</v>
      </c>
      <c r="B2566" s="63">
        <f>'דוח 132'!J2566</f>
        <v>0</v>
      </c>
      <c r="C2566" s="63">
        <f>'דוח 132'!I2566</f>
        <v>0</v>
      </c>
      <c r="D2566" s="63">
        <f>'דוח 132'!H2566</f>
        <v>0</v>
      </c>
      <c r="E2566" s="63">
        <f>'דוח 132'!G2566</f>
        <v>0</v>
      </c>
      <c r="F2566" s="63" t="str">
        <f>'דוח 132'!F2566</f>
        <v>שווי קופה באשח  99,031.19</v>
      </c>
      <c r="G2566" s="63">
        <f>'דוח 132'!E2566</f>
        <v>0</v>
      </c>
      <c r="H2566" s="63">
        <f>'דוח 132'!D2566</f>
        <v>0</v>
      </c>
      <c r="I2566" s="63">
        <f>'דוח 132'!C2566</f>
        <v>0</v>
      </c>
      <c r="J2566" s="63">
        <f>'דוח 132'!B2566</f>
        <v>0</v>
      </c>
      <c r="K2566" s="63">
        <f>'דוח 132'!A2566</f>
        <v>0</v>
      </c>
    </row>
    <row r="2567" spans="1:11" x14ac:dyDescent="0.2">
      <c r="A2567" s="63">
        <f>'דוח 132'!K2567</f>
        <v>0</v>
      </c>
      <c r="B2567" s="63">
        <f>'דוח 132'!J2567</f>
        <v>0</v>
      </c>
      <c r="C2567" s="63" t="str">
        <f>'דוח 132'!I2567</f>
        <v>תאור קבוצה</v>
      </c>
      <c r="D2567" s="63" t="str">
        <f>'דוח 132'!H2567</f>
        <v>מח"מ</v>
      </c>
      <c r="E2567" s="63" t="str">
        <f>'דוח 132'!G2567</f>
        <v>חשיפה</v>
      </c>
      <c r="F2567" s="63" t="str">
        <f>'דוח 132'!F2567</f>
        <v>חשיפה</v>
      </c>
      <c r="G2567" s="63">
        <f>'דוח 132'!E2567</f>
        <v>0</v>
      </c>
      <c r="H2567" s="63" t="str">
        <f>'דוח 132'!D2567</f>
        <v>חשיפה</v>
      </c>
      <c r="I2567" s="63">
        <f>'דוח 132'!C2567</f>
        <v>0</v>
      </c>
      <c r="J2567" s="63" t="str">
        <f>'דוח 132'!B2567</f>
        <v>מח"מ</v>
      </c>
      <c r="K2567" s="63">
        <f>'דוח 132'!A2567</f>
        <v>0</v>
      </c>
    </row>
    <row r="2568" spans="1:11" x14ac:dyDescent="0.2">
      <c r="A2568" s="63">
        <f>'דוח 132'!K2568</f>
        <v>0</v>
      </c>
      <c r="B2568" s="63">
        <f>'דוח 132'!J2568</f>
        <v>0</v>
      </c>
      <c r="C2568" s="63">
        <f>'דוח 132'!I2568</f>
        <v>0</v>
      </c>
      <c r="D2568" s="63">
        <f>'דוח 132'!H2568</f>
        <v>0</v>
      </c>
      <c r="E2568" s="63" t="str">
        <f>'דוח 132'!G2568</f>
        <v>30/12/18</v>
      </c>
      <c r="F2568" s="63" t="str">
        <f>'דוח 132'!F2568</f>
        <v>31/12/18</v>
      </c>
      <c r="G2568" s="63" t="str">
        <f>'דוח 132'!E2568</f>
        <v>מינ'</v>
      </c>
      <c r="H2568" s="63" t="str">
        <f>'דוח 132'!D2568</f>
        <v>מקס'</v>
      </c>
      <c r="I2568" s="63" t="str">
        <f>'דוח 132'!C2568</f>
        <v>מינ'</v>
      </c>
      <c r="J2568" s="63" t="str">
        <f>'דוח 132'!B2568</f>
        <v>מקס'</v>
      </c>
      <c r="K2568" s="63">
        <f>'דוח 132'!A2568</f>
        <v>0</v>
      </c>
    </row>
    <row r="2569" spans="1:11" x14ac:dyDescent="0.2">
      <c r="A2569" s="63">
        <f>'דוח 132'!K2569</f>
        <v>13591</v>
      </c>
      <c r="B2569" s="63">
        <f>'דוח 132'!J2569</f>
        <v>5160</v>
      </c>
      <c r="C2569" s="63" t="str">
        <f>'דוח 132'!I2569</f>
        <v xml:space="preserve">צמוד מדד (כולל מיועדות) </v>
      </c>
      <c r="D2569" s="63">
        <f>'דוח 132'!H2569</f>
        <v>1.8129515312887199</v>
      </c>
      <c r="E2569" s="63">
        <f>'דוח 132'!G2569</f>
        <v>0.71880649187013801</v>
      </c>
      <c r="F2569" s="63">
        <f>'דוח 132'!F2569</f>
        <v>0.71985331821463594</v>
      </c>
      <c r="G2569" s="63">
        <f>'דוח 132'!E2569</f>
        <v>0</v>
      </c>
      <c r="H2569" s="63">
        <f>'דוח 132'!D2569</f>
        <v>0</v>
      </c>
      <c r="I2569" s="63">
        <f>'דוח 132'!C2569</f>
        <v>0</v>
      </c>
      <c r="J2569" s="63">
        <f>'דוח 132'!B2569</f>
        <v>0</v>
      </c>
      <c r="K2569" s="63">
        <f>'דוח 132'!A2569</f>
        <v>0</v>
      </c>
    </row>
    <row r="2570" spans="1:11" x14ac:dyDescent="0.2">
      <c r="A2570" s="63">
        <f>'דוח 132'!K2570</f>
        <v>19967</v>
      </c>
      <c r="B2570" s="63">
        <f>'דוח 132'!J2570</f>
        <v>5160</v>
      </c>
      <c r="C2570" s="63" t="str">
        <f>'דוח 132'!I2570</f>
        <v>צמוד מדד ללא מיועדות</v>
      </c>
      <c r="D2570" s="63">
        <f>'דוח 132'!H2570</f>
        <v>1.8129515312887199</v>
      </c>
      <c r="E2570" s="63">
        <f>'דוח 132'!G2570</f>
        <v>0.71880649187013801</v>
      </c>
      <c r="F2570" s="63">
        <f>'דוח 132'!F2570</f>
        <v>0.71985331821463594</v>
      </c>
      <c r="G2570" s="63">
        <f>'דוח 132'!E2570</f>
        <v>0</v>
      </c>
      <c r="H2570" s="63">
        <f>'דוח 132'!D2570</f>
        <v>0</v>
      </c>
      <c r="I2570" s="63">
        <f>'דוח 132'!C2570</f>
        <v>0</v>
      </c>
      <c r="J2570" s="63">
        <f>'דוח 132'!B2570</f>
        <v>0</v>
      </c>
      <c r="K2570" s="63">
        <f>'דוח 132'!A2570</f>
        <v>0</v>
      </c>
    </row>
    <row r="2571" spans="1:11" x14ac:dyDescent="0.2">
      <c r="A2571" s="63">
        <f>'דוח 132'!K2571</f>
        <v>15744</v>
      </c>
      <c r="B2571" s="63">
        <f>'דוח 132'!J2571</f>
        <v>5160</v>
      </c>
      <c r="C2571" s="63" t="str">
        <f>'דוח 132'!I2571</f>
        <v xml:space="preserve">סה"כ ממשלתי צמוד מדד כולל מיועדות </v>
      </c>
      <c r="D2571" s="63">
        <f>'דוח 132'!H2571</f>
        <v>0</v>
      </c>
      <c r="E2571" s="63">
        <f>'דוח 132'!G2571</f>
        <v>0</v>
      </c>
      <c r="F2571" s="63">
        <f>'דוח 132'!F2571</f>
        <v>0</v>
      </c>
      <c r="G2571" s="63">
        <f>'דוח 132'!E2571</f>
        <v>0</v>
      </c>
      <c r="H2571" s="63">
        <f>'דוח 132'!D2571</f>
        <v>0</v>
      </c>
      <c r="I2571" s="63">
        <f>'דוח 132'!C2571</f>
        <v>0</v>
      </c>
      <c r="J2571" s="63">
        <f>'דוח 132'!B2571</f>
        <v>0</v>
      </c>
      <c r="K2571" s="63">
        <f>'דוח 132'!A2571</f>
        <v>0</v>
      </c>
    </row>
    <row r="2572" spans="1:11" x14ac:dyDescent="0.2">
      <c r="A2572" s="63">
        <f>'דוח 132'!K2572</f>
        <v>13462</v>
      </c>
      <c r="B2572" s="63">
        <f>'דוח 132'!J2572</f>
        <v>5160</v>
      </c>
      <c r="C2572" s="63" t="str">
        <f>'דוח 132'!I2572</f>
        <v xml:space="preserve">קונצרני סחיר צמוד מדד </v>
      </c>
      <c r="D2572" s="63">
        <f>'דוח 132'!H2572</f>
        <v>0</v>
      </c>
      <c r="E2572" s="63">
        <f>'דוח 132'!G2572</f>
        <v>0</v>
      </c>
      <c r="F2572" s="63">
        <f>'דוח 132'!F2572</f>
        <v>0</v>
      </c>
      <c r="G2572" s="63">
        <f>'דוח 132'!E2572</f>
        <v>0</v>
      </c>
      <c r="H2572" s="63">
        <f>'דוח 132'!D2572</f>
        <v>0</v>
      </c>
      <c r="I2572" s="63">
        <f>'דוח 132'!C2572</f>
        <v>0</v>
      </c>
      <c r="J2572" s="63">
        <f>'דוח 132'!B2572</f>
        <v>0</v>
      </c>
      <c r="K2572" s="63">
        <f>'דוח 132'!A2572</f>
        <v>0</v>
      </c>
    </row>
    <row r="2573" spans="1:11" x14ac:dyDescent="0.2">
      <c r="A2573" s="63">
        <f>'דוח 132'!K2573</f>
        <v>15544</v>
      </c>
      <c r="B2573" s="63">
        <f>'דוח 132'!J2573</f>
        <v>5160</v>
      </c>
      <c r="C2573" s="63" t="str">
        <f>'דוח 132'!I2573</f>
        <v>הלוואה צמוד מדד</v>
      </c>
      <c r="D2573" s="63">
        <f>'דוח 132'!H2573</f>
        <v>0</v>
      </c>
      <c r="E2573" s="63">
        <f>'דוח 132'!G2573</f>
        <v>1.3393613632335601E-3</v>
      </c>
      <c r="F2573" s="63">
        <f>'דוח 132'!F2573</f>
        <v>1.3402444732768201E-3</v>
      </c>
      <c r="G2573" s="63">
        <f>'דוח 132'!E2573</f>
        <v>0</v>
      </c>
      <c r="H2573" s="63">
        <f>'דוח 132'!D2573</f>
        <v>0</v>
      </c>
      <c r="I2573" s="63">
        <f>'דוח 132'!C2573</f>
        <v>0</v>
      </c>
      <c r="J2573" s="63">
        <f>'דוח 132'!B2573</f>
        <v>0</v>
      </c>
      <c r="K2573" s="63">
        <f>'דוח 132'!A2573</f>
        <v>0</v>
      </c>
    </row>
    <row r="2574" spans="1:11" x14ac:dyDescent="0.2">
      <c r="A2574" s="63">
        <f>'דוח 132'!K2574</f>
        <v>12978</v>
      </c>
      <c r="B2574" s="63">
        <f>'דוח 132'!J2574</f>
        <v>5160</v>
      </c>
      <c r="C2574" s="63" t="str">
        <f>'דוח 132'!I2574</f>
        <v xml:space="preserve">פקדונות לא סחירים </v>
      </c>
      <c r="D2574" s="63">
        <f>'דוח 132'!H2574</f>
        <v>2.1597061386910301</v>
      </c>
      <c r="E2574" s="63">
        <f>'דוח 132'!G2574</f>
        <v>0.40248679833616796</v>
      </c>
      <c r="F2574" s="63">
        <f>'דוח 132'!F2574</f>
        <v>0.40309078915151997</v>
      </c>
      <c r="G2574" s="63">
        <f>'דוח 132'!E2574</f>
        <v>0</v>
      </c>
      <c r="H2574" s="63">
        <f>'דוח 132'!D2574</f>
        <v>0</v>
      </c>
      <c r="I2574" s="63">
        <f>'דוח 132'!C2574</f>
        <v>0</v>
      </c>
      <c r="J2574" s="63">
        <f>'דוח 132'!B2574</f>
        <v>0</v>
      </c>
      <c r="K2574" s="63">
        <f>'דוח 132'!A2574</f>
        <v>0</v>
      </c>
    </row>
    <row r="2575" spans="1:11" x14ac:dyDescent="0.2">
      <c r="A2575" s="63">
        <f>'דוח 132'!K2575</f>
        <v>17726</v>
      </c>
      <c r="B2575" s="63">
        <f>'דוח 132'!J2575</f>
        <v>5160</v>
      </c>
      <c r="C2575" s="63" t="str">
        <f>'דוח 132'!I2575</f>
        <v>לא צמוד כולל נזילות</v>
      </c>
      <c r="D2575" s="63">
        <f>'דוח 132'!H2575</f>
        <v>1.6611116233820401E-3</v>
      </c>
      <c r="E2575" s="63">
        <f>'דוח 132'!G2575</f>
        <v>7.6064369226373394</v>
      </c>
      <c r="F2575" s="63">
        <f>'דוח 132'!F2575</f>
        <v>7.510778305964509</v>
      </c>
      <c r="G2575" s="63">
        <f>'דוח 132'!E2575</f>
        <v>0</v>
      </c>
      <c r="H2575" s="63">
        <f>'דוח 132'!D2575</f>
        <v>0</v>
      </c>
      <c r="I2575" s="63">
        <f>'דוח 132'!C2575</f>
        <v>0</v>
      </c>
      <c r="J2575" s="63">
        <f>'דוח 132'!B2575</f>
        <v>0</v>
      </c>
      <c r="K2575" s="63">
        <f>'דוח 132'!A2575</f>
        <v>0</v>
      </c>
    </row>
    <row r="2576" spans="1:11" x14ac:dyDescent="0.2">
      <c r="A2576" s="63">
        <f>'דוח 132'!K2576</f>
        <v>17727</v>
      </c>
      <c r="B2576" s="63">
        <f>'דוח 132'!J2576</f>
        <v>5160</v>
      </c>
      <c r="C2576" s="63" t="str">
        <f>'דוח 132'!I2576</f>
        <v>עו"ש ש"ח</v>
      </c>
      <c r="D2576" s="63">
        <f>'דוח 132'!H2576</f>
        <v>0</v>
      </c>
      <c r="E2576" s="63">
        <f>'דוח 132'!G2576</f>
        <v>7.4505866684415691</v>
      </c>
      <c r="F2576" s="63">
        <f>'דוח 132'!F2576</f>
        <v>7.3548252916559695</v>
      </c>
      <c r="G2576" s="63">
        <f>'דוח 132'!E2576</f>
        <v>0</v>
      </c>
      <c r="H2576" s="63">
        <f>'דוח 132'!D2576</f>
        <v>0</v>
      </c>
      <c r="I2576" s="63">
        <f>'דוח 132'!C2576</f>
        <v>0</v>
      </c>
      <c r="J2576" s="63">
        <f>'דוח 132'!B2576</f>
        <v>0</v>
      </c>
      <c r="K2576" s="63">
        <f>'דוח 132'!A2576</f>
        <v>0</v>
      </c>
    </row>
    <row r="2577" spans="1:11" x14ac:dyDescent="0.2">
      <c r="A2577" s="63">
        <f>'דוח 132'!K2577</f>
        <v>13592</v>
      </c>
      <c r="B2577" s="63">
        <f>'דוח 132'!J2577</f>
        <v>5160</v>
      </c>
      <c r="C2577" s="63" t="str">
        <f>'דוח 132'!I2577</f>
        <v xml:space="preserve">לא צמוד - לא כולל נזילות </v>
      </c>
      <c r="D2577" s="63">
        <f>'דוח 132'!H2577</f>
        <v>0.08</v>
      </c>
      <c r="E2577" s="63">
        <f>'דוח 132'!G2577</f>
        <v>0.155850254195773</v>
      </c>
      <c r="F2577" s="63">
        <f>'דוח 132'!F2577</f>
        <v>0.155953014308542</v>
      </c>
      <c r="G2577" s="63">
        <f>'דוח 132'!E2577</f>
        <v>0</v>
      </c>
      <c r="H2577" s="63">
        <f>'דוח 132'!D2577</f>
        <v>0</v>
      </c>
      <c r="I2577" s="63">
        <f>'דוח 132'!C2577</f>
        <v>0</v>
      </c>
      <c r="J2577" s="63">
        <f>'דוח 132'!B2577</f>
        <v>0</v>
      </c>
      <c r="K2577" s="63">
        <f>'דוח 132'!A2577</f>
        <v>0</v>
      </c>
    </row>
    <row r="2578" spans="1:11" x14ac:dyDescent="0.2">
      <c r="A2578" s="63">
        <f>'דוח 132'!K2578</f>
        <v>11566</v>
      </c>
      <c r="B2578" s="63">
        <f>'דוח 132'!J2578</f>
        <v>5160</v>
      </c>
      <c r="C2578" s="63" t="str">
        <f>'דוח 132'!I2578</f>
        <v>מק"מ</v>
      </c>
      <c r="D2578" s="63">
        <f>'דוח 132'!H2578</f>
        <v>0</v>
      </c>
      <c r="E2578" s="63">
        <f>'דוח 132'!G2578</f>
        <v>0</v>
      </c>
      <c r="F2578" s="63">
        <f>'דוח 132'!F2578</f>
        <v>0</v>
      </c>
      <c r="G2578" s="63">
        <f>'דוח 132'!E2578</f>
        <v>0</v>
      </c>
      <c r="H2578" s="63">
        <f>'דוח 132'!D2578</f>
        <v>0</v>
      </c>
      <c r="I2578" s="63">
        <f>'דוח 132'!C2578</f>
        <v>0</v>
      </c>
      <c r="J2578" s="63">
        <f>'דוח 132'!B2578</f>
        <v>0</v>
      </c>
      <c r="K2578" s="63">
        <f>'דוח 132'!A2578</f>
        <v>0</v>
      </c>
    </row>
    <row r="2579" spans="1:11" x14ac:dyDescent="0.2">
      <c r="A2579" s="63">
        <f>'דוח 132'!K2579</f>
        <v>13419</v>
      </c>
      <c r="B2579" s="63">
        <f>'דוח 132'!J2579</f>
        <v>5160</v>
      </c>
      <c r="C2579" s="63" t="str">
        <f>'דוח 132'!I2579</f>
        <v>ממשלתי  לא צמוד (שחר)</v>
      </c>
      <c r="D2579" s="63">
        <f>'דוח 132'!H2579</f>
        <v>0</v>
      </c>
      <c r="E2579" s="63">
        <f>'דוח 132'!G2579</f>
        <v>0</v>
      </c>
      <c r="F2579" s="63">
        <f>'דוח 132'!F2579</f>
        <v>0</v>
      </c>
      <c r="G2579" s="63">
        <f>'דוח 132'!E2579</f>
        <v>0</v>
      </c>
      <c r="H2579" s="63">
        <f>'דוח 132'!D2579</f>
        <v>0</v>
      </c>
      <c r="I2579" s="63">
        <f>'דוח 132'!C2579</f>
        <v>0</v>
      </c>
      <c r="J2579" s="63">
        <f>'דוח 132'!B2579</f>
        <v>0</v>
      </c>
      <c r="K2579" s="63">
        <f>'דוח 132'!A2579</f>
        <v>0</v>
      </c>
    </row>
    <row r="2580" spans="1:11" x14ac:dyDescent="0.2">
      <c r="A2580" s="63">
        <f>'דוח 132'!K2580</f>
        <v>11568</v>
      </c>
      <c r="B2580" s="63">
        <f>'דוח 132'!J2580</f>
        <v>5160</v>
      </c>
      <c r="C2580" s="63" t="str">
        <f>'דוח 132'!I2580</f>
        <v>אג"ח ממשלתי לא צמוד ריבית משתנה-"גילון"</v>
      </c>
      <c r="D2580" s="63">
        <f>'דוח 132'!H2580</f>
        <v>0</v>
      </c>
      <c r="E2580" s="63">
        <f>'דוח 132'!G2580</f>
        <v>0</v>
      </c>
      <c r="F2580" s="63">
        <f>'דוח 132'!F2580</f>
        <v>0</v>
      </c>
      <c r="G2580" s="63">
        <f>'דוח 132'!E2580</f>
        <v>0</v>
      </c>
      <c r="H2580" s="63">
        <f>'דוח 132'!D2580</f>
        <v>0</v>
      </c>
      <c r="I2580" s="63">
        <f>'דוח 132'!C2580</f>
        <v>0</v>
      </c>
      <c r="J2580" s="63">
        <f>'דוח 132'!B2580</f>
        <v>0</v>
      </c>
      <c r="K2580" s="63">
        <f>'דוח 132'!A2580</f>
        <v>0</v>
      </c>
    </row>
    <row r="2581" spans="1:11" x14ac:dyDescent="0.2">
      <c r="A2581" s="63">
        <f>'דוח 132'!K2581</f>
        <v>12479</v>
      </c>
      <c r="B2581" s="63">
        <f>'דוח 132'!J2581</f>
        <v>5160</v>
      </c>
      <c r="C2581" s="63" t="str">
        <f>'דוח 132'!I2581</f>
        <v>קונצרני ריבית קבועה</v>
      </c>
      <c r="D2581" s="63">
        <f>'דוח 132'!H2581</f>
        <v>0</v>
      </c>
      <c r="E2581" s="63">
        <f>'דוח 132'!G2581</f>
        <v>0</v>
      </c>
      <c r="F2581" s="63">
        <f>'דוח 132'!F2581</f>
        <v>0</v>
      </c>
      <c r="G2581" s="63">
        <f>'דוח 132'!E2581</f>
        <v>0</v>
      </c>
      <c r="H2581" s="63">
        <f>'דוח 132'!D2581</f>
        <v>0</v>
      </c>
      <c r="I2581" s="63">
        <f>'דוח 132'!C2581</f>
        <v>0</v>
      </c>
      <c r="J2581" s="63">
        <f>'דוח 132'!B2581</f>
        <v>0</v>
      </c>
      <c r="K2581" s="63">
        <f>'דוח 132'!A2581</f>
        <v>0</v>
      </c>
    </row>
    <row r="2582" spans="1:11" x14ac:dyDescent="0.2">
      <c r="A2582" s="63">
        <f>'דוח 132'!K2582</f>
        <v>12480</v>
      </c>
      <c r="B2582" s="63">
        <f>'דוח 132'!J2582</f>
        <v>5160</v>
      </c>
      <c r="C2582" s="63" t="str">
        <f>'דוח 132'!I2582</f>
        <v>קונצרני ריבית משתנה</v>
      </c>
      <c r="D2582" s="63">
        <f>'דוח 132'!H2582</f>
        <v>0</v>
      </c>
      <c r="E2582" s="63">
        <f>'דוח 132'!G2582</f>
        <v>0</v>
      </c>
      <c r="F2582" s="63">
        <f>'דוח 132'!F2582</f>
        <v>0</v>
      </c>
      <c r="G2582" s="63">
        <f>'דוח 132'!E2582</f>
        <v>0</v>
      </c>
      <c r="H2582" s="63">
        <f>'דוח 132'!D2582</f>
        <v>0</v>
      </c>
      <c r="I2582" s="63">
        <f>'דוח 132'!C2582</f>
        <v>0</v>
      </c>
      <c r="J2582" s="63">
        <f>'דוח 132'!B2582</f>
        <v>0</v>
      </c>
      <c r="K2582" s="63">
        <f>'דוח 132'!A2582</f>
        <v>0</v>
      </c>
    </row>
    <row r="2583" spans="1:11" x14ac:dyDescent="0.2">
      <c r="A2583" s="63">
        <f>'דוח 132'!K2583</f>
        <v>11578</v>
      </c>
      <c r="B2583" s="63">
        <f>'דוח 132'!J2583</f>
        <v>5160</v>
      </c>
      <c r="C2583" s="63" t="str">
        <f>'דוח 132'!I2583</f>
        <v>אג"ח לא צמוד לא סחיר (ללא עמיתים)</v>
      </c>
      <c r="D2583" s="63">
        <f>'דוח 132'!H2583</f>
        <v>0</v>
      </c>
      <c r="E2583" s="63">
        <f>'דוח 132'!G2583</f>
        <v>0</v>
      </c>
      <c r="F2583" s="63">
        <f>'דוח 132'!F2583</f>
        <v>0</v>
      </c>
      <c r="G2583" s="63">
        <f>'דוח 132'!E2583</f>
        <v>0</v>
      </c>
      <c r="H2583" s="63">
        <f>'דוח 132'!D2583</f>
        <v>0</v>
      </c>
      <c r="I2583" s="63">
        <f>'דוח 132'!C2583</f>
        <v>0</v>
      </c>
      <c r="J2583" s="63">
        <f>'דוח 132'!B2583</f>
        <v>0</v>
      </c>
      <c r="K2583" s="63">
        <f>'דוח 132'!A2583</f>
        <v>0</v>
      </c>
    </row>
    <row r="2584" spans="1:11" x14ac:dyDescent="0.2">
      <c r="A2584" s="63">
        <f>'דוח 132'!K2584</f>
        <v>12497</v>
      </c>
      <c r="B2584" s="63">
        <f>'דוח 132'!J2584</f>
        <v>5160</v>
      </c>
      <c r="C2584" s="63" t="str">
        <f>'דוח 132'!I2584</f>
        <v>קונצרני לא סחיר ריבית משתנה (נע"מים)</v>
      </c>
      <c r="D2584" s="63">
        <f>'דוח 132'!H2584</f>
        <v>0</v>
      </c>
      <c r="E2584" s="63">
        <f>'דוח 132'!G2584</f>
        <v>0</v>
      </c>
      <c r="F2584" s="63">
        <f>'דוח 132'!F2584</f>
        <v>0</v>
      </c>
      <c r="G2584" s="63">
        <f>'דוח 132'!E2584</f>
        <v>0</v>
      </c>
      <c r="H2584" s="63">
        <f>'דוח 132'!D2584</f>
        <v>0</v>
      </c>
      <c r="I2584" s="63">
        <f>'דוח 132'!C2584</f>
        <v>0</v>
      </c>
      <c r="J2584" s="63">
        <f>'דוח 132'!B2584</f>
        <v>0</v>
      </c>
      <c r="K2584" s="63">
        <f>'דוח 132'!A2584</f>
        <v>0</v>
      </c>
    </row>
    <row r="2585" spans="1:11" x14ac:dyDescent="0.2">
      <c r="A2585" s="63">
        <f>'דוח 132'!K2585</f>
        <v>15546</v>
      </c>
      <c r="B2585" s="63">
        <f>'דוח 132'!J2585</f>
        <v>5160</v>
      </c>
      <c r="C2585" s="63" t="str">
        <f>'דוח 132'!I2585</f>
        <v>הלוואה לא צמוד</v>
      </c>
      <c r="D2585" s="63">
        <f>'דוח 132'!H2585</f>
        <v>0</v>
      </c>
      <c r="E2585" s="63">
        <f>'דוח 132'!G2585</f>
        <v>0</v>
      </c>
      <c r="F2585" s="63">
        <f>'דוח 132'!F2585</f>
        <v>0</v>
      </c>
      <c r="G2585" s="63">
        <f>'דוח 132'!E2585</f>
        <v>0</v>
      </c>
      <c r="H2585" s="63">
        <f>'דוח 132'!D2585</f>
        <v>0</v>
      </c>
      <c r="I2585" s="63">
        <f>'דוח 132'!C2585</f>
        <v>0</v>
      </c>
      <c r="J2585" s="63">
        <f>'דוח 132'!B2585</f>
        <v>0</v>
      </c>
      <c r="K2585" s="63">
        <f>'דוח 132'!A2585</f>
        <v>0</v>
      </c>
    </row>
    <row r="2586" spans="1:11" x14ac:dyDescent="0.2">
      <c r="A2586" s="63">
        <f>'דוח 132'!K2586</f>
        <v>12481</v>
      </c>
      <c r="B2586" s="63">
        <f>'דוח 132'!J2586</f>
        <v>5160</v>
      </c>
      <c r="C2586" s="63" t="str">
        <f>'דוח 132'!I2586</f>
        <v>הלוואות לעמיתים.</v>
      </c>
      <c r="D2586" s="63">
        <f>'דוח 132'!H2586</f>
        <v>0.08</v>
      </c>
      <c r="E2586" s="63">
        <f>'דוח 132'!G2586</f>
        <v>0.155850254195773</v>
      </c>
      <c r="F2586" s="63">
        <f>'דוח 132'!F2586</f>
        <v>0.155953014308542</v>
      </c>
      <c r="G2586" s="63">
        <f>'דוח 132'!E2586</f>
        <v>0</v>
      </c>
      <c r="H2586" s="63">
        <f>'דוח 132'!D2586</f>
        <v>4</v>
      </c>
      <c r="I2586" s="63">
        <f>'דוח 132'!C2586</f>
        <v>0</v>
      </c>
      <c r="J2586" s="63">
        <f>'דוח 132'!B2586</f>
        <v>0</v>
      </c>
      <c r="K2586" s="63">
        <f>'דוח 132'!A2586</f>
        <v>0</v>
      </c>
    </row>
    <row r="2587" spans="1:11" x14ac:dyDescent="0.2">
      <c r="A2587" s="63">
        <f>'דוח 132'!K2587</f>
        <v>13594</v>
      </c>
      <c r="B2587" s="63">
        <f>'דוח 132'!J2587</f>
        <v>5160</v>
      </c>
      <c r="C2587" s="63" t="str">
        <f>'דוח 132'!I2587</f>
        <v>מט"ח וצמוד מט"ח</v>
      </c>
      <c r="D2587" s="63">
        <f>'דוח 132'!H2587</f>
        <v>3.7071920617990202</v>
      </c>
      <c r="E2587" s="63">
        <f>'דוח 132'!G2587</f>
        <v>61.358164091155793</v>
      </c>
      <c r="F2587" s="63">
        <f>'דוח 132'!F2587</f>
        <v>61.409837282004602</v>
      </c>
      <c r="G2587" s="63">
        <f>'דוח 132'!E2587</f>
        <v>0</v>
      </c>
      <c r="H2587" s="63">
        <f>'דוח 132'!D2587</f>
        <v>0</v>
      </c>
      <c r="I2587" s="63">
        <f>'דוח 132'!C2587</f>
        <v>0</v>
      </c>
      <c r="J2587" s="63">
        <f>'דוח 132'!B2587</f>
        <v>0</v>
      </c>
      <c r="K2587" s="63">
        <f>'דוח 132'!A2587</f>
        <v>0</v>
      </c>
    </row>
    <row r="2588" spans="1:11" x14ac:dyDescent="0.2">
      <c r="A2588" s="63">
        <f>'דוח 132'!K2588</f>
        <v>15609</v>
      </c>
      <c r="B2588" s="63">
        <f>'דוח 132'!J2588</f>
        <v>5160</v>
      </c>
      <c r="C2588" s="63" t="str">
        <f>'דוח 132'!I2588</f>
        <v>אג"ח ממשלתי צמוד מט"ח סחיר (1022)</v>
      </c>
      <c r="D2588" s="63">
        <f>'דוח 132'!H2588</f>
        <v>3.0980272350955298</v>
      </c>
      <c r="E2588" s="63">
        <f>'דוח 132'!G2588</f>
        <v>17.2329371289376</v>
      </c>
      <c r="F2588" s="63">
        <f>'דוח 132'!F2588</f>
        <v>17.003082215226101</v>
      </c>
      <c r="G2588" s="63">
        <f>'דוח 132'!E2588</f>
        <v>0</v>
      </c>
      <c r="H2588" s="63">
        <f>'דוח 132'!D2588</f>
        <v>0</v>
      </c>
      <c r="I2588" s="63">
        <f>'דוח 132'!C2588</f>
        <v>0</v>
      </c>
      <c r="J2588" s="63">
        <f>'דוח 132'!B2588</f>
        <v>0</v>
      </c>
      <c r="K2588" s="63">
        <f>'דוח 132'!A2588</f>
        <v>0</v>
      </c>
    </row>
    <row r="2589" spans="1:11" x14ac:dyDescent="0.2">
      <c r="A2589" s="63">
        <f>'דוח 132'!K2589</f>
        <v>11524</v>
      </c>
      <c r="B2589" s="63">
        <f>'דוח 132'!J2589</f>
        <v>5160</v>
      </c>
      <c r="C2589" s="63" t="str">
        <f>'דוח 132'!I2589</f>
        <v xml:space="preserve"> אג"ח קונצרני בחו"ל </v>
      </c>
      <c r="D2589" s="63">
        <f>'דוח 132'!H2589</f>
        <v>4.0270916449876992</v>
      </c>
      <c r="E2589" s="63">
        <f>'דוח 132'!G2589</f>
        <v>42.988436280378899</v>
      </c>
      <c r="F2589" s="63">
        <f>'דוח 132'!F2589</f>
        <v>43.451221112056999</v>
      </c>
      <c r="G2589" s="63">
        <f>'דוח 132'!E2589</f>
        <v>0</v>
      </c>
      <c r="H2589" s="63">
        <f>'דוח 132'!D2589</f>
        <v>0</v>
      </c>
      <c r="I2589" s="63">
        <f>'דוח 132'!C2589</f>
        <v>0</v>
      </c>
      <c r="J2589" s="63">
        <f>'דוח 132'!B2589</f>
        <v>0</v>
      </c>
      <c r="K2589" s="63">
        <f>'דוח 132'!A2589</f>
        <v>0</v>
      </c>
    </row>
    <row r="2590" spans="1:11" x14ac:dyDescent="0.2">
      <c r="A2590" s="63">
        <f>'דוח 132'!K2590</f>
        <v>15745</v>
      </c>
      <c r="B2590" s="63">
        <f>'דוח 132'!J2590</f>
        <v>5160</v>
      </c>
      <c r="C2590" s="63" t="str">
        <f>'דוח 132'!I2590</f>
        <v>סה"כ קונצרני צמוד מט"ח</v>
      </c>
      <c r="D2590" s="63">
        <f>'דוח 132'!H2590</f>
        <v>0</v>
      </c>
      <c r="E2590" s="63">
        <f>'דוח 132'!G2590</f>
        <v>0</v>
      </c>
      <c r="F2590" s="63">
        <f>'דוח 132'!F2590</f>
        <v>0</v>
      </c>
      <c r="G2590" s="63">
        <f>'דוח 132'!E2590</f>
        <v>0</v>
      </c>
      <c r="H2590" s="63">
        <f>'דוח 132'!D2590</f>
        <v>0</v>
      </c>
      <c r="I2590" s="63">
        <f>'דוח 132'!C2590</f>
        <v>0</v>
      </c>
      <c r="J2590" s="63">
        <f>'דוח 132'!B2590</f>
        <v>0</v>
      </c>
      <c r="K2590" s="63">
        <f>'דוח 132'!A2590</f>
        <v>0</v>
      </c>
    </row>
    <row r="2591" spans="1:11" x14ac:dyDescent="0.2">
      <c r="A2591" s="63">
        <f>'דוח 132'!K2591</f>
        <v>15545</v>
      </c>
      <c r="B2591" s="63">
        <f>'דוח 132'!J2591</f>
        <v>5160</v>
      </c>
      <c r="C2591" s="63" t="str">
        <f>'דוח 132'!I2591</f>
        <v>הלוואה צמוד מט"ח</v>
      </c>
      <c r="D2591" s="63">
        <f>'דוח 132'!H2591</f>
        <v>0</v>
      </c>
      <c r="E2591" s="63">
        <f>'דוח 132'!G2591</f>
        <v>0</v>
      </c>
      <c r="F2591" s="63">
        <f>'דוח 132'!F2591</f>
        <v>0</v>
      </c>
      <c r="G2591" s="63">
        <f>'דוח 132'!E2591</f>
        <v>0</v>
      </c>
      <c r="H2591" s="63">
        <f>'דוח 132'!D2591</f>
        <v>0</v>
      </c>
      <c r="I2591" s="63">
        <f>'דוח 132'!C2591</f>
        <v>0</v>
      </c>
      <c r="J2591" s="63">
        <f>'דוח 132'!B2591</f>
        <v>0</v>
      </c>
      <c r="K2591" s="63">
        <f>'דוח 132'!A2591</f>
        <v>0</v>
      </c>
    </row>
    <row r="2592" spans="1:11" x14ac:dyDescent="0.2">
      <c r="A2592" s="63">
        <f>'דוח 132'!K2592</f>
        <v>13595</v>
      </c>
      <c r="B2592" s="63">
        <f>'דוח 132'!J2592</f>
        <v>5160</v>
      </c>
      <c r="C2592" s="63" t="str">
        <f>'דוח 132'!I2592</f>
        <v>סה"כ מניות והמירים</v>
      </c>
      <c r="D2592" s="63">
        <f>'דוח 132'!H2592</f>
        <v>0</v>
      </c>
      <c r="E2592" s="63">
        <f>'דוח 132'!G2592</f>
        <v>32.939911251287896</v>
      </c>
      <c r="F2592" s="63">
        <f>'דוח 132'!F2592</f>
        <v>33.001689983493101</v>
      </c>
      <c r="G2592" s="63">
        <f>'דוח 132'!E2592</f>
        <v>0</v>
      </c>
      <c r="H2592" s="63">
        <f>'דוח 132'!D2592</f>
        <v>0</v>
      </c>
      <c r="I2592" s="63">
        <f>'דוח 132'!C2592</f>
        <v>0</v>
      </c>
      <c r="J2592" s="63">
        <f>'דוח 132'!B2592</f>
        <v>0</v>
      </c>
      <c r="K2592" s="63">
        <f>'דוח 132'!A2592</f>
        <v>0</v>
      </c>
    </row>
    <row r="2593" spans="1:11" x14ac:dyDescent="0.2">
      <c r="A2593" s="63">
        <f>'דוח 132'!K2593</f>
        <v>15610</v>
      </c>
      <c r="B2593" s="63">
        <f>'דוח 132'!J2593</f>
        <v>5160</v>
      </c>
      <c r="C2593" s="63" t="str">
        <f>'דוח 132'!I2593</f>
        <v>נגזרים מתוך מניות והמירים</v>
      </c>
      <c r="D2593" s="63">
        <f>'דוח 132'!H2593</f>
        <v>0</v>
      </c>
      <c r="E2593" s="63">
        <f>'דוח 132'!G2593</f>
        <v>2.7583311676005602</v>
      </c>
      <c r="F2593" s="63">
        <f>'דוח 132'!F2593</f>
        <v>2.79667902202744</v>
      </c>
      <c r="G2593" s="63">
        <f>'דוח 132'!E2593</f>
        <v>0</v>
      </c>
      <c r="H2593" s="63">
        <f>'דוח 132'!D2593</f>
        <v>0</v>
      </c>
      <c r="I2593" s="63">
        <f>'דוח 132'!C2593</f>
        <v>0</v>
      </c>
      <c r="J2593" s="63">
        <f>'דוח 132'!B2593</f>
        <v>0</v>
      </c>
      <c r="K2593" s="63">
        <f>'דוח 132'!A2593</f>
        <v>0</v>
      </c>
    </row>
    <row r="2594" spans="1:11" x14ac:dyDescent="0.2">
      <c r="A2594" s="63">
        <f>'דוח 132'!K2594</f>
        <v>15611</v>
      </c>
      <c r="B2594" s="63">
        <f>'דוח 132'!J2594</f>
        <v>5160</v>
      </c>
      <c r="C2594" s="63" t="str">
        <f>'דוח 132'!I2594</f>
        <v>מניות והמירים בארץ</v>
      </c>
      <c r="D2594" s="63">
        <f>'דוח 132'!H2594</f>
        <v>0</v>
      </c>
      <c r="E2594" s="63">
        <f>'דוח 132'!G2594</f>
        <v>0</v>
      </c>
      <c r="F2594" s="63">
        <f>'דוח 132'!F2594</f>
        <v>0</v>
      </c>
      <c r="G2594" s="63">
        <f>'דוח 132'!E2594</f>
        <v>0</v>
      </c>
      <c r="H2594" s="63">
        <f>'דוח 132'!D2594</f>
        <v>0</v>
      </c>
      <c r="I2594" s="63">
        <f>'דוח 132'!C2594</f>
        <v>0</v>
      </c>
      <c r="J2594" s="63">
        <f>'דוח 132'!B2594</f>
        <v>0</v>
      </c>
      <c r="K2594" s="63">
        <f>'דוח 132'!A2594</f>
        <v>0</v>
      </c>
    </row>
    <row r="2595" spans="1:11" x14ac:dyDescent="0.2">
      <c r="A2595" s="63">
        <f>'דוח 132'!K2595</f>
        <v>15608</v>
      </c>
      <c r="B2595" s="63">
        <f>'דוח 132'!J2595</f>
        <v>5160</v>
      </c>
      <c r="C2595" s="63" t="str">
        <f>'דוח 132'!I2595</f>
        <v>מניות חו"ל</v>
      </c>
      <c r="D2595" s="63">
        <f>'דוח 132'!H2595</f>
        <v>0</v>
      </c>
      <c r="E2595" s="63">
        <f>'דוח 132'!G2595</f>
        <v>32.939911251287896</v>
      </c>
      <c r="F2595" s="63">
        <f>'דוח 132'!F2595</f>
        <v>33.001689983493101</v>
      </c>
      <c r="G2595" s="63">
        <f>'דוח 132'!E2595</f>
        <v>0</v>
      </c>
      <c r="H2595" s="63">
        <f>'דוח 132'!D2595</f>
        <v>0</v>
      </c>
      <c r="I2595" s="63">
        <f>'דוח 132'!C2595</f>
        <v>0</v>
      </c>
      <c r="J2595" s="63">
        <f>'דוח 132'!B2595</f>
        <v>0</v>
      </c>
      <c r="K2595" s="63">
        <f>'דוח 132'!A2595</f>
        <v>0</v>
      </c>
    </row>
    <row r="2596" spans="1:11" x14ac:dyDescent="0.2">
      <c r="A2596" s="63">
        <f>'דוח 132'!K2596</f>
        <v>15584</v>
      </c>
      <c r="B2596" s="63">
        <f>'דוח 132'!J2596</f>
        <v>5160</v>
      </c>
      <c r="C2596" s="63" t="str">
        <f>'דוח 132'!I2596</f>
        <v>נכסים אלטרנטיביים</v>
      </c>
      <c r="D2596" s="63">
        <f>'דוח 132'!H2596</f>
        <v>0</v>
      </c>
      <c r="E2596" s="63">
        <f>'דוח 132'!G2596</f>
        <v>0.21444995267964201</v>
      </c>
      <c r="F2596" s="63">
        <f>'דוח 132'!F2596</f>
        <v>0.20684333677032699</v>
      </c>
      <c r="G2596" s="63">
        <f>'דוח 132'!E2596</f>
        <v>0</v>
      </c>
      <c r="H2596" s="63">
        <f>'דוח 132'!D2596</f>
        <v>8</v>
      </c>
      <c r="I2596" s="63">
        <f>'דוח 132'!C2596</f>
        <v>0</v>
      </c>
      <c r="J2596" s="63">
        <f>'דוח 132'!B2596</f>
        <v>0</v>
      </c>
      <c r="K2596" s="63">
        <f>'דוח 132'!A2596</f>
        <v>0</v>
      </c>
    </row>
    <row r="2597" spans="1:11" x14ac:dyDescent="0.2">
      <c r="A2597" s="63">
        <f>'דוח 132'!K2597</f>
        <v>17728</v>
      </c>
      <c r="B2597" s="63">
        <f>'דוח 132'!J2597</f>
        <v>5160</v>
      </c>
      <c r="C2597" s="63" t="str">
        <f>'דוח 132'!I2597</f>
        <v>נכסי נדל"ן</v>
      </c>
      <c r="D2597" s="63">
        <f>'דוח 132'!H2597</f>
        <v>0</v>
      </c>
      <c r="E2597" s="63">
        <f>'דוח 132'!G2597</f>
        <v>0</v>
      </c>
      <c r="F2597" s="63">
        <f>'דוח 132'!F2597</f>
        <v>0</v>
      </c>
      <c r="G2597" s="63">
        <f>'דוח 132'!E2597</f>
        <v>0</v>
      </c>
      <c r="H2597" s="63">
        <f>'דוח 132'!D2597</f>
        <v>0</v>
      </c>
      <c r="I2597" s="63">
        <f>'דוח 132'!C2597</f>
        <v>0</v>
      </c>
      <c r="J2597" s="63">
        <f>'דוח 132'!B2597</f>
        <v>0</v>
      </c>
      <c r="K2597" s="63">
        <f>'דוח 132'!A2597</f>
        <v>0</v>
      </c>
    </row>
    <row r="2598" spans="1:11" x14ac:dyDescent="0.2">
      <c r="A2598" s="63">
        <f>'דוח 132'!K2598</f>
        <v>15624</v>
      </c>
      <c r="B2598" s="63">
        <f>'דוח 132'!J2598</f>
        <v>5160</v>
      </c>
      <c r="C2598" s="63" t="str">
        <f>'דוח 132'!I2598</f>
        <v>נגזרים מתוך חשיפת מט"ח</v>
      </c>
      <c r="D2598" s="63">
        <f>'דוח 132'!H2598</f>
        <v>0</v>
      </c>
      <c r="E2598" s="63">
        <f>'דוח 132'!G2598</f>
        <v>-1.04023349079803</v>
      </c>
      <c r="F2598" s="63">
        <f>'דוח 132'!F2598</f>
        <v>-1.0441425974715699</v>
      </c>
      <c r="G2598" s="63">
        <f>'דוח 132'!E2598</f>
        <v>0</v>
      </c>
      <c r="H2598" s="63">
        <f>'דוח 132'!D2598</f>
        <v>0</v>
      </c>
      <c r="I2598" s="63">
        <f>'דוח 132'!C2598</f>
        <v>0</v>
      </c>
      <c r="J2598" s="63">
        <f>'דוח 132'!B2598</f>
        <v>0</v>
      </c>
      <c r="K2598" s="63">
        <f>'דוח 132'!A2598</f>
        <v>0</v>
      </c>
    </row>
    <row r="2599" spans="1:11" x14ac:dyDescent="0.2">
      <c r="A2599" s="63">
        <f>'דוח 132'!K2599</f>
        <v>15644</v>
      </c>
      <c r="B2599" s="63">
        <f>'דוח 132'!J2599</f>
        <v>5160</v>
      </c>
      <c r="C2599" s="63" t="str">
        <f>'דוח 132'!I2599</f>
        <v>סה"כ נזילות</v>
      </c>
      <c r="D2599" s="63">
        <f>'דוח 132'!H2599</f>
        <v>0</v>
      </c>
      <c r="E2599" s="63">
        <f>'דוח 132'!G2599</f>
        <v>8.5873773502809208</v>
      </c>
      <c r="F2599" s="63">
        <f>'דוח 132'!F2599</f>
        <v>8.31035924637745</v>
      </c>
      <c r="G2599" s="63">
        <f>'דוח 132'!E2599</f>
        <v>1</v>
      </c>
      <c r="H2599" s="63">
        <f>'דוח 132'!D2599</f>
        <v>10</v>
      </c>
      <c r="I2599" s="63">
        <f>'דוח 132'!C2599</f>
        <v>0</v>
      </c>
      <c r="J2599" s="63">
        <f>'דוח 132'!B2599</f>
        <v>0</v>
      </c>
      <c r="K2599" s="63">
        <f>'דוח 132'!A2599</f>
        <v>0</v>
      </c>
    </row>
    <row r="2600" spans="1:11" x14ac:dyDescent="0.2">
      <c r="A2600" s="63">
        <f>'דוח 132'!K2600</f>
        <v>15704</v>
      </c>
      <c r="B2600" s="63">
        <f>'דוח 132'!J2600</f>
        <v>5160</v>
      </c>
      <c r="C2600" s="63" t="str">
        <f>'דוח 132'!I2600</f>
        <v xml:space="preserve">סה"כ קונצרני והלוואות </v>
      </c>
      <c r="D2600" s="63">
        <f>'דוח 132'!H2600</f>
        <v>4.0078737112269804</v>
      </c>
      <c r="E2600" s="63">
        <f>'דוח 132'!G2600</f>
        <v>43.304755973912798</v>
      </c>
      <c r="F2600" s="63">
        <f>'דוח 132'!F2600</f>
        <v>43.767983641120104</v>
      </c>
      <c r="G2600" s="63">
        <f>'דוח 132'!E2600</f>
        <v>43</v>
      </c>
      <c r="H2600" s="63">
        <f>'דוח 132'!D2600</f>
        <v>49</v>
      </c>
      <c r="I2600" s="63">
        <f>'דוח 132'!C2600</f>
        <v>0</v>
      </c>
      <c r="J2600" s="63">
        <f>'דוח 132'!B2600</f>
        <v>0</v>
      </c>
      <c r="K2600" s="63">
        <f>'דוח 132'!A2600</f>
        <v>0</v>
      </c>
    </row>
    <row r="2601" spans="1:11" x14ac:dyDescent="0.2">
      <c r="A2601" s="63">
        <f>'דוח 132'!K2601</f>
        <v>15749</v>
      </c>
      <c r="B2601" s="63">
        <f>'דוח 132'!J2601</f>
        <v>5160</v>
      </c>
      <c r="C2601" s="63" t="str">
        <f>'דוח 132'!I2601</f>
        <v>סה"כ לא סחירים</v>
      </c>
      <c r="D2601" s="63">
        <f>'דוח 132'!H2601</f>
        <v>1.2169545274649598</v>
      </c>
      <c r="E2601" s="63">
        <f>'דוח 132'!G2601</f>
        <v>1.08910669874555</v>
      </c>
      <c r="F2601" s="63">
        <f>'דוח 132'!F2601</f>
        <v>1.0826496692935099</v>
      </c>
      <c r="G2601" s="63">
        <f>'דוח 132'!E2601</f>
        <v>0</v>
      </c>
      <c r="H2601" s="63">
        <f>'דוח 132'!D2601</f>
        <v>0</v>
      </c>
      <c r="I2601" s="63">
        <f>'דוח 132'!C2601</f>
        <v>0</v>
      </c>
      <c r="J2601" s="63">
        <f>'דוח 132'!B2601</f>
        <v>0</v>
      </c>
      <c r="K2601" s="63">
        <f>'דוח 132'!A2601</f>
        <v>0</v>
      </c>
    </row>
    <row r="2602" spans="1:11" x14ac:dyDescent="0.2">
      <c r="A2602" s="63">
        <f>'דוח 132'!K2602</f>
        <v>11258</v>
      </c>
      <c r="B2602" s="63">
        <f>'דוח 132'!J2602</f>
        <v>5160</v>
      </c>
      <c r="C2602" s="63" t="str">
        <f>'דוח 132'!I2602</f>
        <v>כל נכסי הקופה</v>
      </c>
      <c r="D2602" s="63">
        <f>'דוח 132'!H2602</f>
        <v>2.2897559670492198</v>
      </c>
      <c r="E2602" s="63">
        <f>'דוח 132'!G2602</f>
        <v>102.83776870963099</v>
      </c>
      <c r="F2602" s="63">
        <f>'דוח 132'!F2602</f>
        <v>102.849002226447</v>
      </c>
      <c r="G2602" s="63">
        <f>'דוח 132'!E2602</f>
        <v>0</v>
      </c>
      <c r="H2602" s="63">
        <f>'דוח 132'!D2602</f>
        <v>0</v>
      </c>
      <c r="I2602" s="63">
        <f>'דוח 132'!C2602</f>
        <v>0</v>
      </c>
      <c r="J2602" s="63">
        <f>'דוח 132'!B2602</f>
        <v>0</v>
      </c>
      <c r="K2602" s="63">
        <f>'דוח 132'!A2602</f>
        <v>0</v>
      </c>
    </row>
    <row r="2603" spans="1:11" x14ac:dyDescent="0.2">
      <c r="A2603" s="63">
        <f>'דוח 132'!K2603</f>
        <v>15705</v>
      </c>
      <c r="B2603" s="63">
        <f>'דוח 132'!J2603</f>
        <v>5160</v>
      </c>
      <c r="C2603" s="63" t="str">
        <f>'דוח 132'!I2603</f>
        <v>סה"כ ממשלתי</v>
      </c>
      <c r="D2603" s="63">
        <f>'דוח 132'!H2603</f>
        <v>3.0980272350955298</v>
      </c>
      <c r="E2603" s="63">
        <f>'דוח 132'!G2603</f>
        <v>17.2329371289376</v>
      </c>
      <c r="F2603" s="63">
        <f>'דוח 132'!F2603</f>
        <v>17.003082215226101</v>
      </c>
      <c r="G2603" s="63">
        <f>'דוח 132'!E2603</f>
        <v>10</v>
      </c>
      <c r="H2603" s="63">
        <f>'דוח 132'!D2603</f>
        <v>20</v>
      </c>
      <c r="I2603" s="63">
        <f>'דוח 132'!C2603</f>
        <v>0</v>
      </c>
      <c r="J2603" s="63">
        <f>'דוח 132'!B2603</f>
        <v>0</v>
      </c>
      <c r="K2603" s="63">
        <f>'דוח 132'!A2603</f>
        <v>0</v>
      </c>
    </row>
    <row r="2604" spans="1:11" x14ac:dyDescent="0.2">
      <c r="A2604" s="63">
        <f>'דוח 132'!K2604</f>
        <v>16144</v>
      </c>
      <c r="B2604" s="63">
        <f>'דוח 132'!J2604</f>
        <v>5160</v>
      </c>
      <c r="C2604" s="63" t="str">
        <f>'דוח 132'!I2604</f>
        <v>סך חשיפת מט"ח</v>
      </c>
      <c r="D2604" s="63">
        <f>'דוח 132'!H2604</f>
        <v>2.50141649177736</v>
      </c>
      <c r="E2604" s="63">
        <f>'דוח 132'!G2604</f>
        <v>89.886666368900293</v>
      </c>
      <c r="F2604" s="63">
        <f>'דוח 132'!F2604</f>
        <v>89.972504228170806</v>
      </c>
      <c r="G2604" s="63">
        <f>'דוח 132'!E2604</f>
        <v>0</v>
      </c>
      <c r="H2604" s="63">
        <f>'דוח 132'!D2604</f>
        <v>0</v>
      </c>
      <c r="I2604" s="63">
        <f>'דוח 132'!C2604</f>
        <v>0</v>
      </c>
      <c r="J2604" s="63">
        <f>'דוח 132'!B2604</f>
        <v>0</v>
      </c>
      <c r="K2604" s="63">
        <f>'דוח 132'!A2604</f>
        <v>0</v>
      </c>
    </row>
    <row r="2605" spans="1:11" x14ac:dyDescent="0.2">
      <c r="A2605" s="63">
        <f>'דוח 132'!K2605</f>
        <v>12755</v>
      </c>
      <c r="B2605" s="63">
        <f>'דוח 132'!J2605</f>
        <v>5160</v>
      </c>
      <c r="C2605" s="63" t="str">
        <f>'דוח 132'!I2605</f>
        <v xml:space="preserve">נזילות מט"ח </v>
      </c>
      <c r="D2605" s="63">
        <f>'דוח 132'!H2605</f>
        <v>0</v>
      </c>
      <c r="E2605" s="63">
        <f>'דוח 132'!G2605</f>
        <v>1.1367906818393601</v>
      </c>
      <c r="F2605" s="63">
        <f>'דוח 132'!F2605</f>
        <v>0.95553395472147395</v>
      </c>
      <c r="G2605" s="63">
        <f>'דוח 132'!E2605</f>
        <v>0</v>
      </c>
      <c r="H2605" s="63">
        <f>'דוח 132'!D2605</f>
        <v>0</v>
      </c>
      <c r="I2605" s="63">
        <f>'דוח 132'!C2605</f>
        <v>0</v>
      </c>
      <c r="J2605" s="63">
        <f>'דוח 132'!B2605</f>
        <v>0</v>
      </c>
      <c r="K2605" s="63">
        <f>'דוח 132'!A2605</f>
        <v>0</v>
      </c>
    </row>
    <row r="2606" spans="1:11" x14ac:dyDescent="0.2">
      <c r="A2606" s="63">
        <f>'דוח 132'!K2606</f>
        <v>12359</v>
      </c>
      <c r="B2606" s="63">
        <f>'דוח 132'!J2606</f>
        <v>5160</v>
      </c>
      <c r="C2606" s="63" t="str">
        <f>'דוח 132'!I2606</f>
        <v xml:space="preserve">קונצרני לא סחיר צמוד מדד </v>
      </c>
      <c r="D2606" s="63">
        <f>'דוח 132'!H2606</f>
        <v>1.3775232284083798</v>
      </c>
      <c r="E2606" s="63">
        <f>'דוח 132'!G2606</f>
        <v>0.31498033217073701</v>
      </c>
      <c r="F2606" s="63">
        <f>'דוח 132'!F2606</f>
        <v>0.31542228458983901</v>
      </c>
      <c r="G2606" s="63">
        <f>'דוח 132'!E2606</f>
        <v>0</v>
      </c>
      <c r="H2606" s="63">
        <f>'דוח 132'!D2606</f>
        <v>0</v>
      </c>
      <c r="I2606" s="63">
        <f>'דוח 132'!C2606</f>
        <v>0</v>
      </c>
      <c r="J2606" s="63">
        <f>'דוח 132'!B2606</f>
        <v>0</v>
      </c>
      <c r="K2606" s="63">
        <f>'דוח 132'!A2606</f>
        <v>0</v>
      </c>
    </row>
    <row r="2607" spans="1:11" x14ac:dyDescent="0.2">
      <c r="A2607" s="63">
        <f>'דוח 132'!K2607</f>
        <v>0</v>
      </c>
      <c r="B2607" s="63">
        <f>'דוח 132'!J2607</f>
        <v>0</v>
      </c>
      <c r="C2607" s="63">
        <f>'דוח 132'!I2607</f>
        <v>0</v>
      </c>
      <c r="D2607" s="63">
        <f>'דוח 132'!H2607</f>
        <v>0</v>
      </c>
      <c r="E2607" s="63">
        <f>'דוח 132'!G2607</f>
        <v>0</v>
      </c>
      <c r="F2607" s="63">
        <f>'דוח 132'!F2607</f>
        <v>0</v>
      </c>
      <c r="G2607" s="63">
        <f>'דוח 132'!E2607</f>
        <v>0</v>
      </c>
      <c r="H2607" s="63">
        <f>'דוח 132'!D2607</f>
        <v>0</v>
      </c>
      <c r="I2607" s="63">
        <f>'דוח 132'!C2607</f>
        <v>0</v>
      </c>
      <c r="J2607" s="63">
        <f>'דוח 132'!B2607</f>
        <v>0</v>
      </c>
      <c r="K2607" s="63">
        <f>'דוח 132'!A2607</f>
        <v>0</v>
      </c>
    </row>
    <row r="2608" spans="1:11" x14ac:dyDescent="0.2">
      <c r="A2608" s="63" t="str">
        <f>'דוח 132'!K2608</f>
        <v>קוד קבוצה</v>
      </c>
      <c r="B2608" s="63" t="str">
        <f>'דוח 132'!J2608</f>
        <v>קוד קופה</v>
      </c>
      <c r="C2608" s="63">
        <f>'דוח 132'!I2608</f>
        <v>0</v>
      </c>
      <c r="D2608" s="63" t="str">
        <f>'דוח 132'!H2608</f>
        <v>5179  פסגות גדיש קונצרני</v>
      </c>
      <c r="E2608" s="63">
        <f>'דוח 132'!G2608</f>
        <v>0</v>
      </c>
      <c r="F2608" s="63">
        <f>'דוח 132'!F2608</f>
        <v>0</v>
      </c>
      <c r="G2608" s="63">
        <f>'דוח 132'!E2608</f>
        <v>0</v>
      </c>
      <c r="H2608" s="63">
        <f>'דוח 132'!D2608</f>
        <v>0</v>
      </c>
      <c r="I2608" s="63">
        <f>'דוח 132'!C2608</f>
        <v>0</v>
      </c>
      <c r="J2608" s="63">
        <f>'דוח 132'!B2608</f>
        <v>0</v>
      </c>
      <c r="K2608" s="63">
        <f>'דוח 132'!A2608</f>
        <v>0</v>
      </c>
    </row>
    <row r="2609" spans="1:11" x14ac:dyDescent="0.2">
      <c r="A2609" s="63">
        <f>'דוח 132'!K2609</f>
        <v>0</v>
      </c>
      <c r="B2609" s="63">
        <f>'דוח 132'!J2609</f>
        <v>0</v>
      </c>
      <c r="C2609" s="63">
        <f>'דוח 132'!I2609</f>
        <v>0</v>
      </c>
      <c r="D2609" s="63">
        <f>'דוח 132'!H2609</f>
        <v>0</v>
      </c>
      <c r="E2609" s="63">
        <f>'דוח 132'!G2609</f>
        <v>0</v>
      </c>
      <c r="F2609" s="63" t="str">
        <f>'דוח 132'!F2609</f>
        <v xml:space="preserve">שווי קופה באשח  </v>
      </c>
      <c r="G2609" s="63">
        <f>'דוח 132'!E2609</f>
        <v>0</v>
      </c>
      <c r="H2609" s="63">
        <f>'דוח 132'!D2609</f>
        <v>0</v>
      </c>
      <c r="I2609" s="63">
        <f>'דוח 132'!C2609</f>
        <v>0</v>
      </c>
      <c r="J2609" s="63">
        <f>'דוח 132'!B2609</f>
        <v>0</v>
      </c>
      <c r="K2609" s="63">
        <f>'דוח 132'!A2609</f>
        <v>0</v>
      </c>
    </row>
    <row r="2610" spans="1:11" x14ac:dyDescent="0.2">
      <c r="A2610" s="63">
        <f>'דוח 132'!K2610</f>
        <v>0</v>
      </c>
      <c r="B2610" s="63">
        <f>'דוח 132'!J2610</f>
        <v>0</v>
      </c>
      <c r="C2610" s="63" t="str">
        <f>'דוח 132'!I2610</f>
        <v>תאור קבוצה</v>
      </c>
      <c r="D2610" s="63" t="str">
        <f>'דוח 132'!H2610</f>
        <v>מח"מ</v>
      </c>
      <c r="E2610" s="63" t="str">
        <f>'דוח 132'!G2610</f>
        <v>חשיפה</v>
      </c>
      <c r="F2610" s="63" t="str">
        <f>'דוח 132'!F2610</f>
        <v>חשיפה</v>
      </c>
      <c r="G2610" s="63">
        <f>'דוח 132'!E2610</f>
        <v>0</v>
      </c>
      <c r="H2610" s="63" t="str">
        <f>'דוח 132'!D2610</f>
        <v>חשיפה</v>
      </c>
      <c r="I2610" s="63">
        <f>'דוח 132'!C2610</f>
        <v>0</v>
      </c>
      <c r="J2610" s="63" t="str">
        <f>'דוח 132'!B2610</f>
        <v>מח"מ</v>
      </c>
      <c r="K2610" s="63">
        <f>'דוח 132'!A2610</f>
        <v>0</v>
      </c>
    </row>
    <row r="2611" spans="1:11" x14ac:dyDescent="0.2">
      <c r="A2611" s="63">
        <f>'דוח 132'!K2611</f>
        <v>0</v>
      </c>
      <c r="B2611" s="63">
        <f>'דוח 132'!J2611</f>
        <v>0</v>
      </c>
      <c r="C2611" s="63">
        <f>'דוח 132'!I2611</f>
        <v>0</v>
      </c>
      <c r="D2611" s="63">
        <f>'דוח 132'!H2611</f>
        <v>0</v>
      </c>
      <c r="E2611" s="63" t="str">
        <f>'דוח 132'!G2611</f>
        <v>31/12/18</v>
      </c>
      <c r="F2611" s="63" t="str">
        <f>'דוח 132'!F2611</f>
        <v>31/12/18</v>
      </c>
      <c r="G2611" s="63" t="str">
        <f>'דוח 132'!E2611</f>
        <v>מינ'</v>
      </c>
      <c r="H2611" s="63" t="str">
        <f>'דוח 132'!D2611</f>
        <v>מקס'</v>
      </c>
      <c r="I2611" s="63" t="str">
        <f>'דוח 132'!C2611</f>
        <v>מינ'</v>
      </c>
      <c r="J2611" s="63" t="str">
        <f>'דוח 132'!B2611</f>
        <v>מקס'</v>
      </c>
      <c r="K2611" s="63">
        <f>'דוח 132'!A2611</f>
        <v>0</v>
      </c>
    </row>
    <row r="2612" spans="1:11" x14ac:dyDescent="0.2">
      <c r="A2612" s="63">
        <f>'דוח 132'!K2612</f>
        <v>13591</v>
      </c>
      <c r="B2612" s="63">
        <f>'דוח 132'!J2612</f>
        <v>5179</v>
      </c>
      <c r="C2612" s="63" t="str">
        <f>'דוח 132'!I2612</f>
        <v xml:space="preserve">צמוד מדד (כולל מיועדות) </v>
      </c>
      <c r="D2612" s="63">
        <f>'דוח 132'!H2612</f>
        <v>0</v>
      </c>
      <c r="E2612" s="63">
        <f>'דוח 132'!G2612</f>
        <v>0</v>
      </c>
      <c r="F2612" s="63">
        <f>'דוח 132'!F2612</f>
        <v>0</v>
      </c>
      <c r="G2612" s="63">
        <f>'דוח 132'!E2612</f>
        <v>50</v>
      </c>
      <c r="H2612" s="63">
        <f>'דוח 132'!D2612</f>
        <v>100</v>
      </c>
      <c r="I2612" s="63">
        <f>'דוח 132'!C2612</f>
        <v>3.5</v>
      </c>
      <c r="J2612" s="63">
        <f>'דוח 132'!B2612</f>
        <v>5</v>
      </c>
      <c r="K2612" s="63">
        <f>'דוח 132'!A2612</f>
        <v>0</v>
      </c>
    </row>
    <row r="2613" spans="1:11" x14ac:dyDescent="0.2">
      <c r="A2613" s="63">
        <f>'דוח 132'!K2613</f>
        <v>17726</v>
      </c>
      <c r="B2613" s="63">
        <f>'דוח 132'!J2613</f>
        <v>5179</v>
      </c>
      <c r="C2613" s="63" t="str">
        <f>'דוח 132'!I2613</f>
        <v>לא צמוד כולל נזילות</v>
      </c>
      <c r="D2613" s="63">
        <f>'דוח 132'!H2613</f>
        <v>0</v>
      </c>
      <c r="E2613" s="63">
        <f>'דוח 132'!G2613</f>
        <v>0</v>
      </c>
      <c r="F2613" s="63">
        <f>'דוח 132'!F2613</f>
        <v>0</v>
      </c>
      <c r="G2613" s="63">
        <f>'דוח 132'!E2613</f>
        <v>0</v>
      </c>
      <c r="H2613" s="63">
        <f>'דוח 132'!D2613</f>
        <v>30</v>
      </c>
      <c r="I2613" s="63">
        <f>'דוח 132'!C2613</f>
        <v>2</v>
      </c>
      <c r="J2613" s="63">
        <f>'דוח 132'!B2613</f>
        <v>3.5</v>
      </c>
      <c r="K2613" s="63">
        <f>'דוח 132'!A2613</f>
        <v>0</v>
      </c>
    </row>
    <row r="2614" spans="1:11" x14ac:dyDescent="0.2">
      <c r="A2614" s="63">
        <f>'דוח 132'!K2614</f>
        <v>12497</v>
      </c>
      <c r="B2614" s="63">
        <f>'דוח 132'!J2614</f>
        <v>5179</v>
      </c>
      <c r="C2614" s="63" t="str">
        <f>'דוח 132'!I2614</f>
        <v>קונצרני לא סחיר ריבית משתנה (נע"מים)</v>
      </c>
      <c r="D2614" s="63">
        <f>'דוח 132'!H2614</f>
        <v>0</v>
      </c>
      <c r="E2614" s="63">
        <f>'דוח 132'!G2614</f>
        <v>0</v>
      </c>
      <c r="F2614" s="63">
        <f>'דוח 132'!F2614</f>
        <v>0</v>
      </c>
      <c r="G2614" s="63">
        <f>'דוח 132'!E2614</f>
        <v>0</v>
      </c>
      <c r="H2614" s="63">
        <f>'דוח 132'!D2614</f>
        <v>5</v>
      </c>
      <c r="I2614" s="63">
        <f>'דוח 132'!C2614</f>
        <v>0</v>
      </c>
      <c r="J2614" s="63">
        <f>'דוח 132'!B2614</f>
        <v>0</v>
      </c>
      <c r="K2614" s="63">
        <f>'דוח 132'!A2614</f>
        <v>0</v>
      </c>
    </row>
    <row r="2615" spans="1:11" x14ac:dyDescent="0.2">
      <c r="A2615" s="63">
        <f>'דוח 132'!K2615</f>
        <v>12481</v>
      </c>
      <c r="B2615" s="63">
        <f>'דוח 132'!J2615</f>
        <v>5179</v>
      </c>
      <c r="C2615" s="63" t="str">
        <f>'דוח 132'!I2615</f>
        <v>הלוואות לעמיתים.</v>
      </c>
      <c r="D2615" s="63">
        <f>'דוח 132'!H2615</f>
        <v>0</v>
      </c>
      <c r="E2615" s="63">
        <f>'דוח 132'!G2615</f>
        <v>0</v>
      </c>
      <c r="F2615" s="63">
        <f>'דוח 132'!F2615</f>
        <v>0</v>
      </c>
      <c r="G2615" s="63">
        <f>'דוח 132'!E2615</f>
        <v>0</v>
      </c>
      <c r="H2615" s="63">
        <f>'דוח 132'!D2615</f>
        <v>4</v>
      </c>
      <c r="I2615" s="63">
        <f>'דוח 132'!C2615</f>
        <v>0</v>
      </c>
      <c r="J2615" s="63">
        <f>'דוח 132'!B2615</f>
        <v>0</v>
      </c>
      <c r="K2615" s="63">
        <f>'דוח 132'!A2615</f>
        <v>0</v>
      </c>
    </row>
    <row r="2616" spans="1:11" x14ac:dyDescent="0.2">
      <c r="A2616" s="63">
        <f>'דוח 132'!K2616</f>
        <v>13595</v>
      </c>
      <c r="B2616" s="63">
        <f>'דוח 132'!J2616</f>
        <v>5179</v>
      </c>
      <c r="C2616" s="63" t="str">
        <f>'דוח 132'!I2616</f>
        <v>סה"כ מניות והמירים</v>
      </c>
      <c r="D2616" s="63">
        <f>'דוח 132'!H2616</f>
        <v>0</v>
      </c>
      <c r="E2616" s="63">
        <f>'דוח 132'!G2616</f>
        <v>0</v>
      </c>
      <c r="F2616" s="63">
        <f>'דוח 132'!F2616</f>
        <v>0</v>
      </c>
      <c r="G2616" s="63">
        <f>'דוח 132'!E2616</f>
        <v>0</v>
      </c>
      <c r="H2616" s="63">
        <f>'דוח 132'!D2616</f>
        <v>0</v>
      </c>
      <c r="I2616" s="63">
        <f>'דוח 132'!C2616</f>
        <v>0</v>
      </c>
      <c r="J2616" s="63">
        <f>'דוח 132'!B2616</f>
        <v>0</v>
      </c>
      <c r="K2616" s="63">
        <f>'דוח 132'!A2616</f>
        <v>0</v>
      </c>
    </row>
    <row r="2617" spans="1:11" x14ac:dyDescent="0.2">
      <c r="A2617" s="63">
        <f>'דוח 132'!K2617</f>
        <v>15584</v>
      </c>
      <c r="B2617" s="63">
        <f>'דוח 132'!J2617</f>
        <v>5179</v>
      </c>
      <c r="C2617" s="63" t="str">
        <f>'דוח 132'!I2617</f>
        <v>נכסים אלטרנטיביים</v>
      </c>
      <c r="D2617" s="63">
        <f>'דוח 132'!H2617</f>
        <v>0</v>
      </c>
      <c r="E2617" s="63">
        <f>'דוח 132'!G2617</f>
        <v>0</v>
      </c>
      <c r="F2617" s="63">
        <f>'דוח 132'!F2617</f>
        <v>0</v>
      </c>
      <c r="G2617" s="63">
        <f>'דוח 132'!E2617</f>
        <v>0</v>
      </c>
      <c r="H2617" s="63">
        <f>'דוח 132'!D2617</f>
        <v>6</v>
      </c>
      <c r="I2617" s="63">
        <f>'דוח 132'!C2617</f>
        <v>0</v>
      </c>
      <c r="J2617" s="63">
        <f>'דוח 132'!B2617</f>
        <v>0</v>
      </c>
      <c r="K2617" s="63">
        <f>'דוח 132'!A2617</f>
        <v>0</v>
      </c>
    </row>
    <row r="2618" spans="1:11" x14ac:dyDescent="0.2">
      <c r="A2618" s="63">
        <f>'דוח 132'!K2618</f>
        <v>15644</v>
      </c>
      <c r="B2618" s="63">
        <f>'דוח 132'!J2618</f>
        <v>5179</v>
      </c>
      <c r="C2618" s="63" t="str">
        <f>'דוח 132'!I2618</f>
        <v>סה"כ נזילות</v>
      </c>
      <c r="D2618" s="63">
        <f>'דוח 132'!H2618</f>
        <v>0</v>
      </c>
      <c r="E2618" s="63">
        <f>'דוח 132'!G2618</f>
        <v>0</v>
      </c>
      <c r="F2618" s="63">
        <f>'דוח 132'!F2618</f>
        <v>0</v>
      </c>
      <c r="G2618" s="63">
        <f>'דוח 132'!E2618</f>
        <v>1</v>
      </c>
      <c r="H2618" s="63">
        <f>'דוח 132'!D2618</f>
        <v>0</v>
      </c>
      <c r="I2618" s="63">
        <f>'דוח 132'!C2618</f>
        <v>0</v>
      </c>
      <c r="J2618" s="63">
        <f>'דוח 132'!B2618</f>
        <v>0</v>
      </c>
      <c r="K2618" s="63">
        <f>'דוח 132'!A2618</f>
        <v>0</v>
      </c>
    </row>
    <row r="2619" spans="1:11" x14ac:dyDescent="0.2">
      <c r="A2619" s="63">
        <f>'דוח 132'!K2619</f>
        <v>15704</v>
      </c>
      <c r="B2619" s="63">
        <f>'דוח 132'!J2619</f>
        <v>5179</v>
      </c>
      <c r="C2619" s="63" t="str">
        <f>'דוח 132'!I2619</f>
        <v xml:space="preserve">סה"כ קונצרני והלוואות </v>
      </c>
      <c r="D2619" s="63">
        <f>'דוח 132'!H2619</f>
        <v>0</v>
      </c>
      <c r="E2619" s="63">
        <f>'דוח 132'!G2619</f>
        <v>0</v>
      </c>
      <c r="F2619" s="63">
        <f>'דוח 132'!F2619</f>
        <v>0</v>
      </c>
      <c r="G2619" s="63">
        <f>'דוח 132'!E2619</f>
        <v>85</v>
      </c>
      <c r="H2619" s="63">
        <f>'דוח 132'!D2619</f>
        <v>100</v>
      </c>
      <c r="I2619" s="63">
        <f>'דוח 132'!C2619</f>
        <v>0</v>
      </c>
      <c r="J2619" s="63">
        <f>'דוח 132'!B2619</f>
        <v>0</v>
      </c>
      <c r="K2619" s="63">
        <f>'דוח 132'!A2619</f>
        <v>0</v>
      </c>
    </row>
    <row r="2620" spans="1:11" x14ac:dyDescent="0.2">
      <c r="A2620" s="63">
        <f>'דוח 132'!K2620</f>
        <v>15705</v>
      </c>
      <c r="B2620" s="63">
        <f>'דוח 132'!J2620</f>
        <v>5179</v>
      </c>
      <c r="C2620" s="63" t="str">
        <f>'דוח 132'!I2620</f>
        <v>סה"כ ממשלתי</v>
      </c>
      <c r="D2620" s="63">
        <f>'דוח 132'!H2620</f>
        <v>0</v>
      </c>
      <c r="E2620" s="63">
        <f>'דוח 132'!G2620</f>
        <v>0</v>
      </c>
      <c r="F2620" s="63">
        <f>'דוח 132'!F2620</f>
        <v>0</v>
      </c>
      <c r="G2620" s="63">
        <f>'דוח 132'!E2620</f>
        <v>5</v>
      </c>
      <c r="H2620" s="63">
        <f>'דוח 132'!D2620</f>
        <v>10</v>
      </c>
      <c r="I2620" s="63">
        <f>'דוח 132'!C2620</f>
        <v>0</v>
      </c>
      <c r="J2620" s="63">
        <f>'דוח 132'!B2620</f>
        <v>0</v>
      </c>
      <c r="K2620" s="63">
        <f>'דוח 132'!A2620</f>
        <v>0</v>
      </c>
    </row>
    <row r="2621" spans="1:11" x14ac:dyDescent="0.2">
      <c r="A2621" s="63">
        <f>'דוח 132'!K2621</f>
        <v>16144</v>
      </c>
      <c r="B2621" s="63">
        <f>'דוח 132'!J2621</f>
        <v>5179</v>
      </c>
      <c r="C2621" s="63" t="str">
        <f>'דוח 132'!I2621</f>
        <v>סך חשיפת מט"ח</v>
      </c>
      <c r="D2621" s="63">
        <f>'דוח 132'!H2621</f>
        <v>0</v>
      </c>
      <c r="E2621" s="63">
        <f>'דוח 132'!G2621</f>
        <v>0</v>
      </c>
      <c r="F2621" s="63">
        <f>'דוח 132'!F2621</f>
        <v>0</v>
      </c>
      <c r="G2621" s="63">
        <f>'דוח 132'!E2621</f>
        <v>0</v>
      </c>
      <c r="H2621" s="63">
        <f>'דוח 132'!D2621</f>
        <v>0</v>
      </c>
      <c r="I2621" s="63">
        <f>'דוח 132'!C2621</f>
        <v>0</v>
      </c>
      <c r="J2621" s="63">
        <f>'דוח 132'!B2621</f>
        <v>0</v>
      </c>
      <c r="K2621" s="63">
        <f>'דוח 132'!A2621</f>
        <v>0</v>
      </c>
    </row>
    <row r="2622" spans="1:11" x14ac:dyDescent="0.2">
      <c r="A2622" s="63">
        <f>'דוח 132'!K2622</f>
        <v>0</v>
      </c>
      <c r="B2622" s="63">
        <f>'דוח 132'!J2622</f>
        <v>0</v>
      </c>
      <c r="C2622" s="63">
        <f>'דוח 132'!I2622</f>
        <v>0</v>
      </c>
      <c r="D2622" s="63">
        <f>'דוח 132'!H2622</f>
        <v>0</v>
      </c>
      <c r="E2622" s="63">
        <f>'דוח 132'!G2622</f>
        <v>0</v>
      </c>
      <c r="F2622" s="63">
        <f>'דוח 132'!F2622</f>
        <v>0</v>
      </c>
      <c r="G2622" s="63">
        <f>'דוח 132'!E2622</f>
        <v>0</v>
      </c>
      <c r="H2622" s="63">
        <f>'דוח 132'!D2622</f>
        <v>0</v>
      </c>
      <c r="I2622" s="63">
        <f>'דוח 132'!C2622</f>
        <v>0</v>
      </c>
      <c r="J2622" s="63">
        <f>'דוח 132'!B2622</f>
        <v>0</v>
      </c>
      <c r="K2622" s="63">
        <f>'דוח 132'!A2622</f>
        <v>0</v>
      </c>
    </row>
    <row r="2623" spans="1:11" x14ac:dyDescent="0.2">
      <c r="A2623" s="63" t="str">
        <f>'דוח 132'!K2623</f>
        <v>קוד קבוצה</v>
      </c>
      <c r="B2623" s="63" t="str">
        <f>'דוח 132'!J2623</f>
        <v>קוד קופה</v>
      </c>
      <c r="C2623" s="63">
        <f>'דוח 132'!I2623</f>
        <v>0</v>
      </c>
      <c r="D2623" s="63" t="str">
        <f>'דוח 132'!H2623</f>
        <v>5292  פסגות שיא פיצויים כללי</v>
      </c>
      <c r="E2623" s="63">
        <f>'דוח 132'!G2623</f>
        <v>0</v>
      </c>
      <c r="F2623" s="63">
        <f>'דוח 132'!F2623</f>
        <v>0</v>
      </c>
      <c r="G2623" s="63">
        <f>'דוח 132'!E2623</f>
        <v>0</v>
      </c>
      <c r="H2623" s="63">
        <f>'דוח 132'!D2623</f>
        <v>0</v>
      </c>
      <c r="I2623" s="63">
        <f>'דוח 132'!C2623</f>
        <v>0</v>
      </c>
      <c r="J2623" s="63">
        <f>'דוח 132'!B2623</f>
        <v>0</v>
      </c>
      <c r="K2623" s="63">
        <f>'דוח 132'!A2623</f>
        <v>0</v>
      </c>
    </row>
    <row r="2624" spans="1:11" x14ac:dyDescent="0.2">
      <c r="A2624" s="63">
        <f>'דוח 132'!K2624</f>
        <v>0</v>
      </c>
      <c r="B2624" s="63">
        <f>'דוח 132'!J2624</f>
        <v>0</v>
      </c>
      <c r="C2624" s="63">
        <f>'דוח 132'!I2624</f>
        <v>0</v>
      </c>
      <c r="D2624" s="63">
        <f>'דוח 132'!H2624</f>
        <v>0</v>
      </c>
      <c r="E2624" s="63">
        <f>'דוח 132'!G2624</f>
        <v>0</v>
      </c>
      <c r="F2624" s="63" t="str">
        <f>'דוח 132'!F2624</f>
        <v>שווי קופה באשח  120,718.43</v>
      </c>
      <c r="G2624" s="63">
        <f>'דוח 132'!E2624</f>
        <v>0</v>
      </c>
      <c r="H2624" s="63">
        <f>'דוח 132'!D2624</f>
        <v>0</v>
      </c>
      <c r="I2624" s="63">
        <f>'דוח 132'!C2624</f>
        <v>0</v>
      </c>
      <c r="J2624" s="63">
        <f>'דוח 132'!B2624</f>
        <v>0</v>
      </c>
      <c r="K2624" s="63">
        <f>'דוח 132'!A2624</f>
        <v>0</v>
      </c>
    </row>
    <row r="2625" spans="1:11" x14ac:dyDescent="0.2">
      <c r="A2625" s="63">
        <f>'דוח 132'!K2625</f>
        <v>0</v>
      </c>
      <c r="B2625" s="63">
        <f>'דוח 132'!J2625</f>
        <v>0</v>
      </c>
      <c r="C2625" s="63" t="str">
        <f>'דוח 132'!I2625</f>
        <v>תאור קבוצה</v>
      </c>
      <c r="D2625" s="63" t="str">
        <f>'דוח 132'!H2625</f>
        <v>מח"מ</v>
      </c>
      <c r="E2625" s="63" t="str">
        <f>'דוח 132'!G2625</f>
        <v>חשיפה</v>
      </c>
      <c r="F2625" s="63" t="str">
        <f>'דוח 132'!F2625</f>
        <v>חשיפה</v>
      </c>
      <c r="G2625" s="63">
        <f>'דוח 132'!E2625</f>
        <v>0</v>
      </c>
      <c r="H2625" s="63" t="str">
        <f>'דוח 132'!D2625</f>
        <v>חשיפה</v>
      </c>
      <c r="I2625" s="63">
        <f>'דוח 132'!C2625</f>
        <v>0</v>
      </c>
      <c r="J2625" s="63" t="str">
        <f>'דוח 132'!B2625</f>
        <v>מח"מ</v>
      </c>
      <c r="K2625" s="63">
        <f>'דוח 132'!A2625</f>
        <v>0</v>
      </c>
    </row>
    <row r="2626" spans="1:11" x14ac:dyDescent="0.2">
      <c r="A2626" s="63">
        <f>'דוח 132'!K2626</f>
        <v>0</v>
      </c>
      <c r="B2626" s="63">
        <f>'דוח 132'!J2626</f>
        <v>0</v>
      </c>
      <c r="C2626" s="63">
        <f>'דוח 132'!I2626</f>
        <v>0</v>
      </c>
      <c r="D2626" s="63">
        <f>'דוח 132'!H2626</f>
        <v>0</v>
      </c>
      <c r="E2626" s="63" t="str">
        <f>'דוח 132'!G2626</f>
        <v>30/12/18</v>
      </c>
      <c r="F2626" s="63" t="str">
        <f>'דוח 132'!F2626</f>
        <v>31/12/18</v>
      </c>
      <c r="G2626" s="63" t="str">
        <f>'דוח 132'!E2626</f>
        <v>מינ'</v>
      </c>
      <c r="H2626" s="63" t="str">
        <f>'דוח 132'!D2626</f>
        <v>מקס'</v>
      </c>
      <c r="I2626" s="63" t="str">
        <f>'דוח 132'!C2626</f>
        <v>מינ'</v>
      </c>
      <c r="J2626" s="63" t="str">
        <f>'דוח 132'!B2626</f>
        <v>מקס'</v>
      </c>
      <c r="K2626" s="63">
        <f>'דוח 132'!A2626</f>
        <v>0</v>
      </c>
    </row>
    <row r="2627" spans="1:11" x14ac:dyDescent="0.2">
      <c r="A2627" s="63">
        <f>'דוח 132'!K2627</f>
        <v>13591</v>
      </c>
      <c r="B2627" s="63">
        <f>'דוח 132'!J2627</f>
        <v>5292</v>
      </c>
      <c r="C2627" s="63" t="str">
        <f>'דוח 132'!I2627</f>
        <v xml:space="preserve">צמוד מדד (כולל מיועדות) </v>
      </c>
      <c r="D2627" s="63">
        <f>'דוח 132'!H2627</f>
        <v>4.4302011456827293</v>
      </c>
      <c r="E2627" s="63">
        <f>'דוח 132'!G2627</f>
        <v>26.1462784513466</v>
      </c>
      <c r="F2627" s="63">
        <f>'דוח 132'!F2627</f>
        <v>26.0847125222598</v>
      </c>
      <c r="G2627" s="63">
        <f>'דוח 132'!E2627</f>
        <v>0</v>
      </c>
      <c r="H2627" s="63">
        <f>'דוח 132'!D2627</f>
        <v>0</v>
      </c>
      <c r="I2627" s="63">
        <f>'דוח 132'!C2627</f>
        <v>3.5</v>
      </c>
      <c r="J2627" s="63">
        <f>'דוח 132'!B2627</f>
        <v>5.5</v>
      </c>
      <c r="K2627" s="63">
        <f>'דוח 132'!A2627</f>
        <v>0</v>
      </c>
    </row>
    <row r="2628" spans="1:11" x14ac:dyDescent="0.2">
      <c r="A2628" s="63">
        <f>'דוח 132'!K2628</f>
        <v>19967</v>
      </c>
      <c r="B2628" s="63">
        <f>'דוח 132'!J2628</f>
        <v>5292</v>
      </c>
      <c r="C2628" s="63" t="str">
        <f>'דוח 132'!I2628</f>
        <v>צמוד מדד ללא מיועדות</v>
      </c>
      <c r="D2628" s="63">
        <f>'דוח 132'!H2628</f>
        <v>4.4302011456827293</v>
      </c>
      <c r="E2628" s="63">
        <f>'דוח 132'!G2628</f>
        <v>26.1462784513466</v>
      </c>
      <c r="F2628" s="63">
        <f>'דוח 132'!F2628</f>
        <v>26.0847125222598</v>
      </c>
      <c r="G2628" s="63">
        <f>'דוח 132'!E2628</f>
        <v>0</v>
      </c>
      <c r="H2628" s="63">
        <f>'דוח 132'!D2628</f>
        <v>0</v>
      </c>
      <c r="I2628" s="63">
        <f>'דוח 132'!C2628</f>
        <v>0</v>
      </c>
      <c r="J2628" s="63">
        <f>'דוח 132'!B2628</f>
        <v>0</v>
      </c>
      <c r="K2628" s="63">
        <f>'דוח 132'!A2628</f>
        <v>0</v>
      </c>
    </row>
    <row r="2629" spans="1:11" x14ac:dyDescent="0.2">
      <c r="A2629" s="63">
        <f>'דוח 132'!K2629</f>
        <v>15744</v>
      </c>
      <c r="B2629" s="63">
        <f>'דוח 132'!J2629</f>
        <v>5292</v>
      </c>
      <c r="C2629" s="63" t="str">
        <f>'דוח 132'!I2629</f>
        <v xml:space="preserve">סה"כ ממשלתי צמוד מדד כולל מיועדות </v>
      </c>
      <c r="D2629" s="63">
        <f>'דוח 132'!H2629</f>
        <v>6.2903227258666901</v>
      </c>
      <c r="E2629" s="63">
        <f>'דוח 132'!G2629</f>
        <v>7.6750668537690494</v>
      </c>
      <c r="F2629" s="63">
        <f>'דוח 132'!F2629</f>
        <v>7.6578637684024597</v>
      </c>
      <c r="G2629" s="63">
        <f>'דוח 132'!E2629</f>
        <v>0</v>
      </c>
      <c r="H2629" s="63">
        <f>'דוח 132'!D2629</f>
        <v>0</v>
      </c>
      <c r="I2629" s="63">
        <f>'דוח 132'!C2629</f>
        <v>0</v>
      </c>
      <c r="J2629" s="63">
        <f>'דוח 132'!B2629</f>
        <v>0</v>
      </c>
      <c r="K2629" s="63">
        <f>'דוח 132'!A2629</f>
        <v>0</v>
      </c>
    </row>
    <row r="2630" spans="1:11" x14ac:dyDescent="0.2">
      <c r="A2630" s="63">
        <f>'דוח 132'!K2630</f>
        <v>13462</v>
      </c>
      <c r="B2630" s="63">
        <f>'דוח 132'!J2630</f>
        <v>5292</v>
      </c>
      <c r="C2630" s="63" t="str">
        <f>'דוח 132'!I2630</f>
        <v xml:space="preserve">קונצרני סחיר צמוד מדד </v>
      </c>
      <c r="D2630" s="63">
        <f>'דוח 132'!H2630</f>
        <v>3.6939056994783699</v>
      </c>
      <c r="E2630" s="63">
        <f>'דוח 132'!G2630</f>
        <v>17.605122096471799</v>
      </c>
      <c r="F2630" s="63">
        <f>'דוח 132'!F2630</f>
        <v>17.5647500359328</v>
      </c>
      <c r="G2630" s="63">
        <f>'דוח 132'!E2630</f>
        <v>0</v>
      </c>
      <c r="H2630" s="63">
        <f>'דוח 132'!D2630</f>
        <v>0</v>
      </c>
      <c r="I2630" s="63">
        <f>'דוח 132'!C2630</f>
        <v>0</v>
      </c>
      <c r="J2630" s="63">
        <f>'דוח 132'!B2630</f>
        <v>0</v>
      </c>
      <c r="K2630" s="63">
        <f>'דוח 132'!A2630</f>
        <v>0</v>
      </c>
    </row>
    <row r="2631" spans="1:11" x14ac:dyDescent="0.2">
      <c r="A2631" s="63">
        <f>'דוח 132'!K2631</f>
        <v>15544</v>
      </c>
      <c r="B2631" s="63">
        <f>'דוח 132'!J2631</f>
        <v>5292</v>
      </c>
      <c r="C2631" s="63" t="str">
        <f>'דוח 132'!I2631</f>
        <v>הלוואה צמוד מדד</v>
      </c>
      <c r="D2631" s="63">
        <f>'דוח 132'!H2631</f>
        <v>0</v>
      </c>
      <c r="E2631" s="63">
        <f>'דוח 132'!G2631</f>
        <v>0</v>
      </c>
      <c r="F2631" s="63">
        <f>'דוח 132'!F2631</f>
        <v>0</v>
      </c>
      <c r="G2631" s="63">
        <f>'דוח 132'!E2631</f>
        <v>0</v>
      </c>
      <c r="H2631" s="63">
        <f>'דוח 132'!D2631</f>
        <v>0</v>
      </c>
      <c r="I2631" s="63">
        <f>'דוח 132'!C2631</f>
        <v>0</v>
      </c>
      <c r="J2631" s="63">
        <f>'דוח 132'!B2631</f>
        <v>0</v>
      </c>
      <c r="K2631" s="63">
        <f>'דוח 132'!A2631</f>
        <v>0</v>
      </c>
    </row>
    <row r="2632" spans="1:11" x14ac:dyDescent="0.2">
      <c r="A2632" s="63">
        <f>'דוח 132'!K2632</f>
        <v>12978</v>
      </c>
      <c r="B2632" s="63">
        <f>'דוח 132'!J2632</f>
        <v>5292</v>
      </c>
      <c r="C2632" s="63" t="str">
        <f>'דוח 132'!I2632</f>
        <v xml:space="preserve">פקדונות לא סחירים </v>
      </c>
      <c r="D2632" s="63">
        <f>'דוח 132'!H2632</f>
        <v>4.6000000000000005</v>
      </c>
      <c r="E2632" s="63">
        <f>'דוח 132'!G2632</f>
        <v>0.20351718319544801</v>
      </c>
      <c r="F2632" s="63">
        <f>'דוח 132'!F2632</f>
        <v>0.203861503552034</v>
      </c>
      <c r="G2632" s="63">
        <f>'דוח 132'!E2632</f>
        <v>0</v>
      </c>
      <c r="H2632" s="63">
        <f>'דוח 132'!D2632</f>
        <v>0</v>
      </c>
      <c r="I2632" s="63">
        <f>'דוח 132'!C2632</f>
        <v>0</v>
      </c>
      <c r="J2632" s="63">
        <f>'דוח 132'!B2632</f>
        <v>0</v>
      </c>
      <c r="K2632" s="63">
        <f>'דוח 132'!A2632</f>
        <v>0</v>
      </c>
    </row>
    <row r="2633" spans="1:11" x14ac:dyDescent="0.2">
      <c r="A2633" s="63">
        <f>'דוח 132'!K2633</f>
        <v>17726</v>
      </c>
      <c r="B2633" s="63">
        <f>'דוח 132'!J2633</f>
        <v>5292</v>
      </c>
      <c r="C2633" s="63" t="str">
        <f>'דוח 132'!I2633</f>
        <v>לא צמוד כולל נזילות</v>
      </c>
      <c r="D2633" s="63">
        <f>'דוח 132'!H2633</f>
        <v>3.2412596660510999</v>
      </c>
      <c r="E2633" s="63">
        <f>'דוח 132'!G2633</f>
        <v>27.202611745929698</v>
      </c>
      <c r="F2633" s="63">
        <f>'דוח 132'!F2633</f>
        <v>27.281199345298003</v>
      </c>
      <c r="G2633" s="63">
        <f>'דוח 132'!E2633</f>
        <v>0</v>
      </c>
      <c r="H2633" s="63">
        <f>'דוח 132'!D2633</f>
        <v>0</v>
      </c>
      <c r="I2633" s="63">
        <f>'דוח 132'!C2633</f>
        <v>2.5</v>
      </c>
      <c r="J2633" s="63">
        <f>'דוח 132'!B2633</f>
        <v>4.5</v>
      </c>
      <c r="K2633" s="63">
        <f>'דוח 132'!A2633</f>
        <v>0</v>
      </c>
    </row>
    <row r="2634" spans="1:11" x14ac:dyDescent="0.2">
      <c r="A2634" s="63">
        <f>'דוח 132'!K2634</f>
        <v>17727</v>
      </c>
      <c r="B2634" s="63">
        <f>'דוח 132'!J2634</f>
        <v>5292</v>
      </c>
      <c r="C2634" s="63" t="str">
        <f>'דוח 132'!I2634</f>
        <v>עו"ש ש"ח</v>
      </c>
      <c r="D2634" s="63">
        <f>'דוח 132'!H2634</f>
        <v>0</v>
      </c>
      <c r="E2634" s="63">
        <f>'דוח 132'!G2634</f>
        <v>2.4507872606886703</v>
      </c>
      <c r="F2634" s="63">
        <f>'דוח 132'!F2634</f>
        <v>2.5901433957578401</v>
      </c>
      <c r="G2634" s="63">
        <f>'דוח 132'!E2634</f>
        <v>0</v>
      </c>
      <c r="H2634" s="63">
        <f>'דוח 132'!D2634</f>
        <v>0</v>
      </c>
      <c r="I2634" s="63">
        <f>'דוח 132'!C2634</f>
        <v>0</v>
      </c>
      <c r="J2634" s="63">
        <f>'דוח 132'!B2634</f>
        <v>0</v>
      </c>
      <c r="K2634" s="63">
        <f>'דוח 132'!A2634</f>
        <v>0</v>
      </c>
    </row>
    <row r="2635" spans="1:11" x14ac:dyDescent="0.2">
      <c r="A2635" s="63">
        <f>'דוח 132'!K2635</f>
        <v>13592</v>
      </c>
      <c r="B2635" s="63">
        <f>'דוח 132'!J2635</f>
        <v>5292</v>
      </c>
      <c r="C2635" s="63" t="str">
        <f>'דוח 132'!I2635</f>
        <v xml:space="preserve">לא צמוד - לא כולל נזילות </v>
      </c>
      <c r="D2635" s="63">
        <f>'דוח 132'!H2635</f>
        <v>3.5812745821857397</v>
      </c>
      <c r="E2635" s="63">
        <f>'דוח 132'!G2635</f>
        <v>24.751824485240999</v>
      </c>
      <c r="F2635" s="63">
        <f>'דוח 132'!F2635</f>
        <v>24.691055949540196</v>
      </c>
      <c r="G2635" s="63">
        <f>'דוח 132'!E2635</f>
        <v>0</v>
      </c>
      <c r="H2635" s="63">
        <f>'דוח 132'!D2635</f>
        <v>0</v>
      </c>
      <c r="I2635" s="63">
        <f>'דוח 132'!C2635</f>
        <v>0</v>
      </c>
      <c r="J2635" s="63">
        <f>'דוח 132'!B2635</f>
        <v>0</v>
      </c>
      <c r="K2635" s="63">
        <f>'דוח 132'!A2635</f>
        <v>0</v>
      </c>
    </row>
    <row r="2636" spans="1:11" x14ac:dyDescent="0.2">
      <c r="A2636" s="63">
        <f>'דוח 132'!K2636</f>
        <v>11566</v>
      </c>
      <c r="B2636" s="63">
        <f>'דוח 132'!J2636</f>
        <v>5292</v>
      </c>
      <c r="C2636" s="63" t="str">
        <f>'דוח 132'!I2636</f>
        <v>מק"מ</v>
      </c>
      <c r="D2636" s="63">
        <f>'דוח 132'!H2636</f>
        <v>0.29877890174907001</v>
      </c>
      <c r="E2636" s="63">
        <f>'דוח 132'!G2636</f>
        <v>8.1039622647612397</v>
      </c>
      <c r="F2636" s="63">
        <f>'דוח 132'!F2636</f>
        <v>8.086592243077531</v>
      </c>
      <c r="G2636" s="63">
        <f>'דוח 132'!E2636</f>
        <v>0</v>
      </c>
      <c r="H2636" s="63">
        <f>'דוח 132'!D2636</f>
        <v>0</v>
      </c>
      <c r="I2636" s="63">
        <f>'דוח 132'!C2636</f>
        <v>0</v>
      </c>
      <c r="J2636" s="63">
        <f>'דוח 132'!B2636</f>
        <v>0</v>
      </c>
      <c r="K2636" s="63">
        <f>'דוח 132'!A2636</f>
        <v>0</v>
      </c>
    </row>
    <row r="2637" spans="1:11" x14ac:dyDescent="0.2">
      <c r="A2637" s="63">
        <f>'דוח 132'!K2637</f>
        <v>13419</v>
      </c>
      <c r="B2637" s="63">
        <f>'דוח 132'!J2637</f>
        <v>5292</v>
      </c>
      <c r="C2637" s="63" t="str">
        <f>'דוח 132'!I2637</f>
        <v>ממשלתי  לא צמוד (שחר)</v>
      </c>
      <c r="D2637" s="63">
        <f>'דוח 132'!H2637</f>
        <v>5.5000677394062398</v>
      </c>
      <c r="E2637" s="63">
        <f>'דוח 132'!G2637</f>
        <v>11.342553911834798</v>
      </c>
      <c r="F2637" s="63">
        <f>'דוח 132'!F2637</f>
        <v>11.310278520467701</v>
      </c>
      <c r="G2637" s="63">
        <f>'דוח 132'!E2637</f>
        <v>0</v>
      </c>
      <c r="H2637" s="63">
        <f>'דוח 132'!D2637</f>
        <v>0</v>
      </c>
      <c r="I2637" s="63">
        <f>'דוח 132'!C2637</f>
        <v>0</v>
      </c>
      <c r="J2637" s="63">
        <f>'דוח 132'!B2637</f>
        <v>0</v>
      </c>
      <c r="K2637" s="63">
        <f>'דוח 132'!A2637</f>
        <v>0</v>
      </c>
    </row>
    <row r="2638" spans="1:11" x14ac:dyDescent="0.2">
      <c r="A2638" s="63">
        <f>'דוח 132'!K2638</f>
        <v>11568</v>
      </c>
      <c r="B2638" s="63">
        <f>'דוח 132'!J2638</f>
        <v>5292</v>
      </c>
      <c r="C2638" s="63" t="str">
        <f>'דוח 132'!I2638</f>
        <v>אג"ח ממשלתי לא צמוד ריבית משתנה-"גילון"</v>
      </c>
      <c r="D2638" s="63">
        <f>'דוח 132'!H2638</f>
        <v>0</v>
      </c>
      <c r="E2638" s="63">
        <f>'דוח 132'!G2638</f>
        <v>0</v>
      </c>
      <c r="F2638" s="63">
        <f>'דוח 132'!F2638</f>
        <v>0</v>
      </c>
      <c r="G2638" s="63">
        <f>'דוח 132'!E2638</f>
        <v>0</v>
      </c>
      <c r="H2638" s="63">
        <f>'דוח 132'!D2638</f>
        <v>0</v>
      </c>
      <c r="I2638" s="63">
        <f>'דוח 132'!C2638</f>
        <v>0</v>
      </c>
      <c r="J2638" s="63">
        <f>'דוח 132'!B2638</f>
        <v>0</v>
      </c>
      <c r="K2638" s="63">
        <f>'דוח 132'!A2638</f>
        <v>0</v>
      </c>
    </row>
    <row r="2639" spans="1:11" x14ac:dyDescent="0.2">
      <c r="A2639" s="63">
        <f>'דוח 132'!K2639</f>
        <v>12479</v>
      </c>
      <c r="B2639" s="63">
        <f>'דוח 132'!J2639</f>
        <v>5292</v>
      </c>
      <c r="C2639" s="63" t="str">
        <f>'דוח 132'!I2639</f>
        <v>קונצרני ריבית קבועה</v>
      </c>
      <c r="D2639" s="63">
        <f>'דוח 132'!H2639</f>
        <v>4.6281599271136296</v>
      </c>
      <c r="E2639" s="63">
        <f>'דוח 132'!G2639</f>
        <v>4.2633718921224002</v>
      </c>
      <c r="F2639" s="63">
        <f>'דוח 132'!F2639</f>
        <v>4.2527146971767698</v>
      </c>
      <c r="G2639" s="63">
        <f>'דוח 132'!E2639</f>
        <v>0</v>
      </c>
      <c r="H2639" s="63">
        <f>'דוח 132'!D2639</f>
        <v>0</v>
      </c>
      <c r="I2639" s="63">
        <f>'דוח 132'!C2639</f>
        <v>0</v>
      </c>
      <c r="J2639" s="63">
        <f>'דוח 132'!B2639</f>
        <v>0</v>
      </c>
      <c r="K2639" s="63">
        <f>'דוח 132'!A2639</f>
        <v>0</v>
      </c>
    </row>
    <row r="2640" spans="1:11" x14ac:dyDescent="0.2">
      <c r="A2640" s="63">
        <f>'דוח 132'!K2640</f>
        <v>12480</v>
      </c>
      <c r="B2640" s="63">
        <f>'דוח 132'!J2640</f>
        <v>5292</v>
      </c>
      <c r="C2640" s="63" t="str">
        <f>'דוח 132'!I2640</f>
        <v>קונצרני ריבית משתנה</v>
      </c>
      <c r="D2640" s="63">
        <f>'דוח 132'!H2640</f>
        <v>3.56219670777174</v>
      </c>
      <c r="E2640" s="63">
        <f>'דוח 132'!G2640</f>
        <v>0.72490235714386098</v>
      </c>
      <c r="F2640" s="63">
        <f>'דוח 132'!F2640</f>
        <v>0.72454294921497198</v>
      </c>
      <c r="G2640" s="63">
        <f>'דוח 132'!E2640</f>
        <v>0</v>
      </c>
      <c r="H2640" s="63">
        <f>'דוח 132'!D2640</f>
        <v>0</v>
      </c>
      <c r="I2640" s="63">
        <f>'דוח 132'!C2640</f>
        <v>0</v>
      </c>
      <c r="J2640" s="63">
        <f>'דוח 132'!B2640</f>
        <v>0</v>
      </c>
      <c r="K2640" s="63">
        <f>'דוח 132'!A2640</f>
        <v>0</v>
      </c>
    </row>
    <row r="2641" spans="1:11" x14ac:dyDescent="0.2">
      <c r="A2641" s="63">
        <f>'דוח 132'!K2641</f>
        <v>11578</v>
      </c>
      <c r="B2641" s="63">
        <f>'דוח 132'!J2641</f>
        <v>5292</v>
      </c>
      <c r="C2641" s="63" t="str">
        <f>'דוח 132'!I2641</f>
        <v>אג"ח לא צמוד לא סחיר (ללא עמיתים)</v>
      </c>
      <c r="D2641" s="63">
        <f>'דוח 132'!H2641</f>
        <v>4.8554999880551</v>
      </c>
      <c r="E2641" s="63">
        <f>'דוח 132'!G2641</f>
        <v>0.31703405937864398</v>
      </c>
      <c r="F2641" s="63">
        <f>'דוח 132'!F2641</f>
        <v>0.31692753960319298</v>
      </c>
      <c r="G2641" s="63">
        <f>'דוח 132'!E2641</f>
        <v>0</v>
      </c>
      <c r="H2641" s="63">
        <f>'דוח 132'!D2641</f>
        <v>0</v>
      </c>
      <c r="I2641" s="63">
        <f>'דוח 132'!C2641</f>
        <v>0</v>
      </c>
      <c r="J2641" s="63">
        <f>'דוח 132'!B2641</f>
        <v>0</v>
      </c>
      <c r="K2641" s="63">
        <f>'דוח 132'!A2641</f>
        <v>0</v>
      </c>
    </row>
    <row r="2642" spans="1:11" x14ac:dyDescent="0.2">
      <c r="A2642" s="63">
        <f>'דוח 132'!K2642</f>
        <v>12497</v>
      </c>
      <c r="B2642" s="63">
        <f>'דוח 132'!J2642</f>
        <v>5292</v>
      </c>
      <c r="C2642" s="63" t="str">
        <f>'דוח 132'!I2642</f>
        <v>קונצרני לא סחיר ריבית משתנה (נע"מים)</v>
      </c>
      <c r="D2642" s="63">
        <f>'דוח 132'!H2642</f>
        <v>0</v>
      </c>
      <c r="E2642" s="63">
        <f>'דוח 132'!G2642</f>
        <v>0</v>
      </c>
      <c r="F2642" s="63">
        <f>'דוח 132'!F2642</f>
        <v>0</v>
      </c>
      <c r="G2642" s="63">
        <f>'דוח 132'!E2642</f>
        <v>0</v>
      </c>
      <c r="H2642" s="63">
        <f>'דוח 132'!D2642</f>
        <v>0</v>
      </c>
      <c r="I2642" s="63">
        <f>'דוח 132'!C2642</f>
        <v>0</v>
      </c>
      <c r="J2642" s="63">
        <f>'דוח 132'!B2642</f>
        <v>0</v>
      </c>
      <c r="K2642" s="63">
        <f>'דוח 132'!A2642</f>
        <v>0</v>
      </c>
    </row>
    <row r="2643" spans="1:11" x14ac:dyDescent="0.2">
      <c r="A2643" s="63">
        <f>'דוח 132'!K2643</f>
        <v>15546</v>
      </c>
      <c r="B2643" s="63">
        <f>'דוח 132'!J2643</f>
        <v>5292</v>
      </c>
      <c r="C2643" s="63" t="str">
        <f>'דוח 132'!I2643</f>
        <v>הלוואה לא צמוד</v>
      </c>
      <c r="D2643" s="63">
        <f>'דוח 132'!H2643</f>
        <v>0</v>
      </c>
      <c r="E2643" s="63">
        <f>'דוח 132'!G2643</f>
        <v>0</v>
      </c>
      <c r="F2643" s="63">
        <f>'דוח 132'!F2643</f>
        <v>0</v>
      </c>
      <c r="G2643" s="63">
        <f>'דוח 132'!E2643</f>
        <v>0</v>
      </c>
      <c r="H2643" s="63">
        <f>'דוח 132'!D2643</f>
        <v>0</v>
      </c>
      <c r="I2643" s="63">
        <f>'דוח 132'!C2643</f>
        <v>0</v>
      </c>
      <c r="J2643" s="63">
        <f>'דוח 132'!B2643</f>
        <v>0</v>
      </c>
      <c r="K2643" s="63">
        <f>'דוח 132'!A2643</f>
        <v>0</v>
      </c>
    </row>
    <row r="2644" spans="1:11" x14ac:dyDescent="0.2">
      <c r="A2644" s="63">
        <f>'דוח 132'!K2644</f>
        <v>12481</v>
      </c>
      <c r="B2644" s="63">
        <f>'דוח 132'!J2644</f>
        <v>5292</v>
      </c>
      <c r="C2644" s="63" t="str">
        <f>'דוח 132'!I2644</f>
        <v>הלוואות לעמיתים.</v>
      </c>
      <c r="D2644" s="63">
        <f>'דוח 132'!H2644</f>
        <v>0</v>
      </c>
      <c r="E2644" s="63">
        <f>'דוח 132'!G2644</f>
        <v>0</v>
      </c>
      <c r="F2644" s="63">
        <f>'דוח 132'!F2644</f>
        <v>0</v>
      </c>
      <c r="G2644" s="63">
        <f>'דוח 132'!E2644</f>
        <v>0</v>
      </c>
      <c r="H2644" s="63">
        <f>'דוח 132'!D2644</f>
        <v>0</v>
      </c>
      <c r="I2644" s="63">
        <f>'דוח 132'!C2644</f>
        <v>0</v>
      </c>
      <c r="J2644" s="63">
        <f>'דוח 132'!B2644</f>
        <v>0</v>
      </c>
      <c r="K2644" s="63">
        <f>'דוח 132'!A2644</f>
        <v>0</v>
      </c>
    </row>
    <row r="2645" spans="1:11" x14ac:dyDescent="0.2">
      <c r="A2645" s="63">
        <f>'דוח 132'!K2645</f>
        <v>13594</v>
      </c>
      <c r="B2645" s="63">
        <f>'דוח 132'!J2645</f>
        <v>5292</v>
      </c>
      <c r="C2645" s="63" t="str">
        <f>'דוח 132'!I2645</f>
        <v>מט"ח וצמוד מט"ח</v>
      </c>
      <c r="D2645" s="63">
        <f>'דוח 132'!H2645</f>
        <v>2.37628636168006</v>
      </c>
      <c r="E2645" s="63">
        <f>'דוח 132'!G2645</f>
        <v>11.147841314614398</v>
      </c>
      <c r="F2645" s="63">
        <f>'דוח 132'!F2645</f>
        <v>11.0898466966048</v>
      </c>
      <c r="G2645" s="63">
        <f>'דוח 132'!E2645</f>
        <v>0</v>
      </c>
      <c r="H2645" s="63">
        <f>'דוח 132'!D2645</f>
        <v>0</v>
      </c>
      <c r="I2645" s="63">
        <f>'דוח 132'!C2645</f>
        <v>0</v>
      </c>
      <c r="J2645" s="63">
        <f>'דוח 132'!B2645</f>
        <v>0</v>
      </c>
      <c r="K2645" s="63">
        <f>'דוח 132'!A2645</f>
        <v>0</v>
      </c>
    </row>
    <row r="2646" spans="1:11" x14ac:dyDescent="0.2">
      <c r="A2646" s="63">
        <f>'דוח 132'!K2646</f>
        <v>15609</v>
      </c>
      <c r="B2646" s="63">
        <f>'דוח 132'!J2646</f>
        <v>5292</v>
      </c>
      <c r="C2646" s="63" t="str">
        <f>'דוח 132'!I2646</f>
        <v>אג"ח ממשלתי צמוד מט"ח סחיר (1022)</v>
      </c>
      <c r="D2646" s="63">
        <f>'דוח 132'!H2646</f>
        <v>0.46144504668230801</v>
      </c>
      <c r="E2646" s="63">
        <f>'דוח 132'!G2646</f>
        <v>1.1077118382721798</v>
      </c>
      <c r="F2646" s="63">
        <f>'דוח 132'!F2646</f>
        <v>1.100784101396</v>
      </c>
      <c r="G2646" s="63">
        <f>'דוח 132'!E2646</f>
        <v>0</v>
      </c>
      <c r="H2646" s="63">
        <f>'דוח 132'!D2646</f>
        <v>0</v>
      </c>
      <c r="I2646" s="63">
        <f>'דוח 132'!C2646</f>
        <v>0</v>
      </c>
      <c r="J2646" s="63">
        <f>'דוח 132'!B2646</f>
        <v>0</v>
      </c>
      <c r="K2646" s="63">
        <f>'דוח 132'!A2646</f>
        <v>0</v>
      </c>
    </row>
    <row r="2647" spans="1:11" x14ac:dyDescent="0.2">
      <c r="A2647" s="63">
        <f>'דוח 132'!K2647</f>
        <v>11524</v>
      </c>
      <c r="B2647" s="63">
        <f>'דוח 132'!J2647</f>
        <v>5292</v>
      </c>
      <c r="C2647" s="63" t="str">
        <f>'דוח 132'!I2647</f>
        <v xml:space="preserve"> אג"ח קונצרני בחו"ל </v>
      </c>
      <c r="D2647" s="63">
        <f>'דוח 132'!H2647</f>
        <v>3.0377648558507597</v>
      </c>
      <c r="E2647" s="63">
        <f>'דוח 132'!G2647</f>
        <v>7.744042671285519</v>
      </c>
      <c r="F2647" s="63">
        <f>'דוח 132'!F2647</f>
        <v>7.6929036136943187</v>
      </c>
      <c r="G2647" s="63">
        <f>'דוח 132'!E2647</f>
        <v>0</v>
      </c>
      <c r="H2647" s="63">
        <f>'דוח 132'!D2647</f>
        <v>0</v>
      </c>
      <c r="I2647" s="63">
        <f>'דוח 132'!C2647</f>
        <v>0</v>
      </c>
      <c r="J2647" s="63">
        <f>'דוח 132'!B2647</f>
        <v>0</v>
      </c>
      <c r="K2647" s="63">
        <f>'דוח 132'!A2647</f>
        <v>0</v>
      </c>
    </row>
    <row r="2648" spans="1:11" x14ac:dyDescent="0.2">
      <c r="A2648" s="63">
        <f>'דוח 132'!K2648</f>
        <v>15745</v>
      </c>
      <c r="B2648" s="63">
        <f>'דוח 132'!J2648</f>
        <v>5292</v>
      </c>
      <c r="C2648" s="63" t="str">
        <f>'דוח 132'!I2648</f>
        <v>סה"כ קונצרני צמוד מט"ח</v>
      </c>
      <c r="D2648" s="63">
        <f>'דוח 132'!H2648</f>
        <v>4.7263077476143289</v>
      </c>
      <c r="E2648" s="63">
        <f>'דוח 132'!G2648</f>
        <v>0.52104804109508096</v>
      </c>
      <c r="F2648" s="63">
        <f>'דוח 132'!F2648</f>
        <v>0.52376357661651596</v>
      </c>
      <c r="G2648" s="63">
        <f>'דוח 132'!E2648</f>
        <v>0</v>
      </c>
      <c r="H2648" s="63">
        <f>'דוח 132'!D2648</f>
        <v>0</v>
      </c>
      <c r="I2648" s="63">
        <f>'דוח 132'!C2648</f>
        <v>0</v>
      </c>
      <c r="J2648" s="63">
        <f>'דוח 132'!B2648</f>
        <v>0</v>
      </c>
      <c r="K2648" s="63">
        <f>'דוח 132'!A2648</f>
        <v>0</v>
      </c>
    </row>
    <row r="2649" spans="1:11" x14ac:dyDescent="0.2">
      <c r="A2649" s="63">
        <f>'דוח 132'!K2649</f>
        <v>15545</v>
      </c>
      <c r="B2649" s="63">
        <f>'דוח 132'!J2649</f>
        <v>5292</v>
      </c>
      <c r="C2649" s="63" t="str">
        <f>'דוח 132'!I2649</f>
        <v>הלוואה צמוד מט"ח</v>
      </c>
      <c r="D2649" s="63">
        <f>'דוח 132'!H2649</f>
        <v>0</v>
      </c>
      <c r="E2649" s="63">
        <f>'דוח 132'!G2649</f>
        <v>0</v>
      </c>
      <c r="F2649" s="63">
        <f>'דוח 132'!F2649</f>
        <v>0</v>
      </c>
      <c r="G2649" s="63">
        <f>'דוח 132'!E2649</f>
        <v>0</v>
      </c>
      <c r="H2649" s="63">
        <f>'דוח 132'!D2649</f>
        <v>0</v>
      </c>
      <c r="I2649" s="63">
        <f>'דוח 132'!C2649</f>
        <v>0</v>
      </c>
      <c r="J2649" s="63">
        <f>'דוח 132'!B2649</f>
        <v>0</v>
      </c>
      <c r="K2649" s="63">
        <f>'דוח 132'!A2649</f>
        <v>0</v>
      </c>
    </row>
    <row r="2650" spans="1:11" x14ac:dyDescent="0.2">
      <c r="A2650" s="63">
        <f>'דוח 132'!K2650</f>
        <v>13595</v>
      </c>
      <c r="B2650" s="63">
        <f>'דוח 132'!J2650</f>
        <v>5292</v>
      </c>
      <c r="C2650" s="63" t="str">
        <f>'דוח 132'!I2650</f>
        <v>סה"כ מניות והמירים</v>
      </c>
      <c r="D2650" s="63">
        <f>'דוח 132'!H2650</f>
        <v>0</v>
      </c>
      <c r="E2650" s="63">
        <f>'דוח 132'!G2650</f>
        <v>34.811270003526197</v>
      </c>
      <c r="F2650" s="63">
        <f>'דוח 132'!F2650</f>
        <v>34.859161451184697</v>
      </c>
      <c r="G2650" s="63">
        <f>'דוח 132'!E2650</f>
        <v>0</v>
      </c>
      <c r="H2650" s="63">
        <f>'דוח 132'!D2650</f>
        <v>0</v>
      </c>
      <c r="I2650" s="63">
        <f>'דוח 132'!C2650</f>
        <v>0</v>
      </c>
      <c r="J2650" s="63">
        <f>'דוח 132'!B2650</f>
        <v>0</v>
      </c>
      <c r="K2650" s="63">
        <f>'דוח 132'!A2650</f>
        <v>0</v>
      </c>
    </row>
    <row r="2651" spans="1:11" x14ac:dyDescent="0.2">
      <c r="A2651" s="63">
        <f>'דוח 132'!K2651</f>
        <v>15610</v>
      </c>
      <c r="B2651" s="63">
        <f>'דוח 132'!J2651</f>
        <v>5292</v>
      </c>
      <c r="C2651" s="63" t="str">
        <f>'דוח 132'!I2651</f>
        <v>נגזרים מתוך מניות והמירים</v>
      </c>
      <c r="D2651" s="63">
        <f>'דוח 132'!H2651</f>
        <v>0</v>
      </c>
      <c r="E2651" s="63">
        <f>'דוח 132'!G2651</f>
        <v>-0.48630691736718401</v>
      </c>
      <c r="F2651" s="63">
        <f>'דוח 132'!F2651</f>
        <v>-0.48505270933043998</v>
      </c>
      <c r="G2651" s="63">
        <f>'דוח 132'!E2651</f>
        <v>0</v>
      </c>
      <c r="H2651" s="63">
        <f>'דוח 132'!D2651</f>
        <v>0</v>
      </c>
      <c r="I2651" s="63">
        <f>'דוח 132'!C2651</f>
        <v>0</v>
      </c>
      <c r="J2651" s="63">
        <f>'דוח 132'!B2651</f>
        <v>0</v>
      </c>
      <c r="K2651" s="63">
        <f>'דוח 132'!A2651</f>
        <v>0</v>
      </c>
    </row>
    <row r="2652" spans="1:11" x14ac:dyDescent="0.2">
      <c r="A2652" s="63">
        <f>'דוח 132'!K2652</f>
        <v>15611</v>
      </c>
      <c r="B2652" s="63">
        <f>'דוח 132'!J2652</f>
        <v>5292</v>
      </c>
      <c r="C2652" s="63" t="str">
        <f>'דוח 132'!I2652</f>
        <v>מניות והמירים בארץ</v>
      </c>
      <c r="D2652" s="63">
        <f>'דוח 132'!H2652</f>
        <v>0</v>
      </c>
      <c r="E2652" s="63">
        <f>'דוח 132'!G2652</f>
        <v>14.945111709765998</v>
      </c>
      <c r="F2652" s="63">
        <f>'דוח 132'!F2652</f>
        <v>14.956578240889598</v>
      </c>
      <c r="G2652" s="63">
        <f>'דוח 132'!E2652</f>
        <v>0</v>
      </c>
      <c r="H2652" s="63">
        <f>'דוח 132'!D2652</f>
        <v>0</v>
      </c>
      <c r="I2652" s="63">
        <f>'דוח 132'!C2652</f>
        <v>0</v>
      </c>
      <c r="J2652" s="63">
        <f>'דוח 132'!B2652</f>
        <v>0</v>
      </c>
      <c r="K2652" s="63">
        <f>'דוח 132'!A2652</f>
        <v>0</v>
      </c>
    </row>
    <row r="2653" spans="1:11" x14ac:dyDescent="0.2">
      <c r="A2653" s="63">
        <f>'דוח 132'!K2653</f>
        <v>15608</v>
      </c>
      <c r="B2653" s="63">
        <f>'דוח 132'!J2653</f>
        <v>5292</v>
      </c>
      <c r="C2653" s="63" t="str">
        <f>'דוח 132'!I2653</f>
        <v>מניות חו"ל</v>
      </c>
      <c r="D2653" s="63">
        <f>'דוח 132'!H2653</f>
        <v>0</v>
      </c>
      <c r="E2653" s="63">
        <f>'דוח 132'!G2653</f>
        <v>19.351089046925896</v>
      </c>
      <c r="F2653" s="63">
        <f>'דוח 132'!F2653</f>
        <v>19.388736578683897</v>
      </c>
      <c r="G2653" s="63">
        <f>'דוח 132'!E2653</f>
        <v>0</v>
      </c>
      <c r="H2653" s="63">
        <f>'דוח 132'!D2653</f>
        <v>0</v>
      </c>
      <c r="I2653" s="63">
        <f>'דוח 132'!C2653</f>
        <v>0</v>
      </c>
      <c r="J2653" s="63">
        <f>'דוח 132'!B2653</f>
        <v>0</v>
      </c>
      <c r="K2653" s="63">
        <f>'דוח 132'!A2653</f>
        <v>0</v>
      </c>
    </row>
    <row r="2654" spans="1:11" x14ac:dyDescent="0.2">
      <c r="A2654" s="63">
        <f>'דוח 132'!K2654</f>
        <v>15584</v>
      </c>
      <c r="B2654" s="63">
        <f>'דוח 132'!J2654</f>
        <v>5292</v>
      </c>
      <c r="C2654" s="63" t="str">
        <f>'דוח 132'!I2654</f>
        <v>נכסים אלטרנטיביים</v>
      </c>
      <c r="D2654" s="63">
        <f>'דוח 132'!H2654</f>
        <v>0</v>
      </c>
      <c r="E2654" s="63">
        <f>'דוח 132'!G2654</f>
        <v>0.21023826090325501</v>
      </c>
      <c r="F2654" s="63">
        <f>'דוח 132'!F2654</f>
        <v>0.205086983405315</v>
      </c>
      <c r="G2654" s="63">
        <f>'דוח 132'!E2654</f>
        <v>0</v>
      </c>
      <c r="H2654" s="63">
        <f>'דוח 132'!D2654</f>
        <v>8</v>
      </c>
      <c r="I2654" s="63">
        <f>'דוח 132'!C2654</f>
        <v>0</v>
      </c>
      <c r="J2654" s="63">
        <f>'דוח 132'!B2654</f>
        <v>0</v>
      </c>
      <c r="K2654" s="63">
        <f>'דוח 132'!A2654</f>
        <v>0</v>
      </c>
    </row>
    <row r="2655" spans="1:11" x14ac:dyDescent="0.2">
      <c r="A2655" s="63">
        <f>'דוח 132'!K2655</f>
        <v>17728</v>
      </c>
      <c r="B2655" s="63">
        <f>'דוח 132'!J2655</f>
        <v>5292</v>
      </c>
      <c r="C2655" s="63" t="str">
        <f>'דוח 132'!I2655</f>
        <v>נכסי נדל"ן</v>
      </c>
      <c r="D2655" s="63">
        <f>'דוח 132'!H2655</f>
        <v>0</v>
      </c>
      <c r="E2655" s="63">
        <f>'דוח 132'!G2655</f>
        <v>0</v>
      </c>
      <c r="F2655" s="63">
        <f>'דוח 132'!F2655</f>
        <v>0</v>
      </c>
      <c r="G2655" s="63">
        <f>'דוח 132'!E2655</f>
        <v>0</v>
      </c>
      <c r="H2655" s="63">
        <f>'דוח 132'!D2655</f>
        <v>0</v>
      </c>
      <c r="I2655" s="63">
        <f>'דוח 132'!C2655</f>
        <v>0</v>
      </c>
      <c r="J2655" s="63">
        <f>'דוח 132'!B2655</f>
        <v>0</v>
      </c>
      <c r="K2655" s="63">
        <f>'דוח 132'!A2655</f>
        <v>0</v>
      </c>
    </row>
    <row r="2656" spans="1:11" x14ac:dyDescent="0.2">
      <c r="A2656" s="63">
        <f>'דוח 132'!K2656</f>
        <v>15624</v>
      </c>
      <c r="B2656" s="63">
        <f>'דוח 132'!J2656</f>
        <v>5292</v>
      </c>
      <c r="C2656" s="63" t="str">
        <f>'דוח 132'!I2656</f>
        <v>נגזרים מתוך חשיפת מט"ח</v>
      </c>
      <c r="D2656" s="63">
        <f>'דוח 132'!H2656</f>
        <v>0</v>
      </c>
      <c r="E2656" s="63">
        <f>'דוח 132'!G2656</f>
        <v>-9.16498700660682</v>
      </c>
      <c r="F2656" s="63">
        <f>'דוח 132'!F2656</f>
        <v>-9.0907935831986499</v>
      </c>
      <c r="G2656" s="63">
        <f>'דוח 132'!E2656</f>
        <v>0</v>
      </c>
      <c r="H2656" s="63">
        <f>'דוח 132'!D2656</f>
        <v>0</v>
      </c>
      <c r="I2656" s="63">
        <f>'דוח 132'!C2656</f>
        <v>0</v>
      </c>
      <c r="J2656" s="63">
        <f>'דוח 132'!B2656</f>
        <v>0</v>
      </c>
      <c r="K2656" s="63">
        <f>'דוח 132'!A2656</f>
        <v>0</v>
      </c>
    </row>
    <row r="2657" spans="1:11" x14ac:dyDescent="0.2">
      <c r="A2657" s="63">
        <f>'דוח 132'!K2657</f>
        <v>15644</v>
      </c>
      <c r="B2657" s="63">
        <f>'דוח 132'!J2657</f>
        <v>5292</v>
      </c>
      <c r="C2657" s="63" t="str">
        <f>'דוח 132'!I2657</f>
        <v>סה"כ נזילות</v>
      </c>
      <c r="D2657" s="63">
        <f>'דוח 132'!H2657</f>
        <v>0</v>
      </c>
      <c r="E2657" s="63">
        <f>'דוח 132'!G2657</f>
        <v>4.2258260246503392</v>
      </c>
      <c r="F2657" s="63">
        <f>'דוח 132'!F2657</f>
        <v>4.3625388006557699</v>
      </c>
      <c r="G2657" s="63">
        <f>'דוח 132'!E2657</f>
        <v>1</v>
      </c>
      <c r="H2657" s="63">
        <f>'דוח 132'!D2657</f>
        <v>9</v>
      </c>
      <c r="I2657" s="63">
        <f>'דוח 132'!C2657</f>
        <v>0</v>
      </c>
      <c r="J2657" s="63">
        <f>'דוח 132'!B2657</f>
        <v>0</v>
      </c>
      <c r="K2657" s="63">
        <f>'דוח 132'!A2657</f>
        <v>0</v>
      </c>
    </row>
    <row r="2658" spans="1:11" x14ac:dyDescent="0.2">
      <c r="A2658" s="63">
        <f>'דוח 132'!K2658</f>
        <v>15704</v>
      </c>
      <c r="B2658" s="63">
        <f>'דוח 132'!J2658</f>
        <v>5292</v>
      </c>
      <c r="C2658" s="63" t="str">
        <f>'דוח 132'!I2658</f>
        <v xml:space="preserve">סה"כ קונצרני והלוואות </v>
      </c>
      <c r="D2658" s="63">
        <f>'דוח 132'!H2658</f>
        <v>3.6585259539936001</v>
      </c>
      <c r="E2658" s="63">
        <f>'דוח 132'!G2658</f>
        <v>31.838093435407696</v>
      </c>
      <c r="F2658" s="63">
        <f>'דוח 132'!F2658</f>
        <v>31.733839626611001</v>
      </c>
      <c r="G2658" s="63">
        <f>'דוח 132'!E2658</f>
        <v>27</v>
      </c>
      <c r="H2658" s="63">
        <f>'דוח 132'!D2658</f>
        <v>33</v>
      </c>
      <c r="I2658" s="63">
        <f>'דוח 132'!C2658</f>
        <v>0</v>
      </c>
      <c r="J2658" s="63">
        <f>'דוח 132'!B2658</f>
        <v>0</v>
      </c>
      <c r="K2658" s="63">
        <f>'דוח 132'!A2658</f>
        <v>0</v>
      </c>
    </row>
    <row r="2659" spans="1:11" x14ac:dyDescent="0.2">
      <c r="A2659" s="63">
        <f>'דוח 132'!K2659</f>
        <v>15749</v>
      </c>
      <c r="B2659" s="63">
        <f>'דוח 132'!J2659</f>
        <v>5292</v>
      </c>
      <c r="C2659" s="63" t="str">
        <f>'דוח 132'!I2659</f>
        <v>סה"כ לא סחירים</v>
      </c>
      <c r="D2659" s="63">
        <f>'דוח 132'!H2659</f>
        <v>2.13197352725637</v>
      </c>
      <c r="E2659" s="63">
        <f>'דוח 132'!G2659</f>
        <v>1.9084310682221</v>
      </c>
      <c r="F2659" s="63">
        <f>'דוח 132'!F2659</f>
        <v>1.89795987254417</v>
      </c>
      <c r="G2659" s="63">
        <f>'דוח 132'!E2659</f>
        <v>0</v>
      </c>
      <c r="H2659" s="63">
        <f>'דוח 132'!D2659</f>
        <v>0</v>
      </c>
      <c r="I2659" s="63">
        <f>'דוח 132'!C2659</f>
        <v>0</v>
      </c>
      <c r="J2659" s="63">
        <f>'דוח 132'!B2659</f>
        <v>0</v>
      </c>
      <c r="K2659" s="63">
        <f>'דוח 132'!A2659</f>
        <v>0</v>
      </c>
    </row>
    <row r="2660" spans="1:11" x14ac:dyDescent="0.2">
      <c r="A2660" s="63">
        <f>'דוח 132'!K2660</f>
        <v>11258</v>
      </c>
      <c r="B2660" s="63">
        <f>'דוח 132'!J2660</f>
        <v>5292</v>
      </c>
      <c r="C2660" s="63" t="str">
        <f>'דוח 132'!I2660</f>
        <v>כל נכסי הקופה</v>
      </c>
      <c r="D2660" s="63">
        <f>'דוח 132'!H2660</f>
        <v>2.3033862583859799</v>
      </c>
      <c r="E2660" s="63">
        <f>'דוח 132'!G2660</f>
        <v>100</v>
      </c>
      <c r="F2660" s="63">
        <f>'דוח 132'!F2660</f>
        <v>100</v>
      </c>
      <c r="G2660" s="63">
        <f>'דוח 132'!E2660</f>
        <v>0</v>
      </c>
      <c r="H2660" s="63">
        <f>'דוח 132'!D2660</f>
        <v>0</v>
      </c>
      <c r="I2660" s="63">
        <f>'דוח 132'!C2660</f>
        <v>0</v>
      </c>
      <c r="J2660" s="63">
        <f>'דוח 132'!B2660</f>
        <v>0</v>
      </c>
      <c r="K2660" s="63">
        <f>'דוח 132'!A2660</f>
        <v>0</v>
      </c>
    </row>
    <row r="2661" spans="1:11" x14ac:dyDescent="0.2">
      <c r="A2661" s="63">
        <f>'דוח 132'!K2661</f>
        <v>15705</v>
      </c>
      <c r="B2661" s="63">
        <f>'דוח 132'!J2661</f>
        <v>5292</v>
      </c>
      <c r="C2661" s="63" t="str">
        <f>'דוח 132'!I2661</f>
        <v>סה"כ ממשלתי</v>
      </c>
      <c r="D2661" s="63">
        <f>'דוח 132'!H2661</f>
        <v>4.0241413594226003</v>
      </c>
      <c r="E2661" s="63">
        <f>'דוח 132'!G2661</f>
        <v>28.2292948686373</v>
      </c>
      <c r="F2661" s="63">
        <f>'דוח 132'!F2661</f>
        <v>28.155518633343696</v>
      </c>
      <c r="G2661" s="63">
        <f>'דוח 132'!E2661</f>
        <v>25</v>
      </c>
      <c r="H2661" s="63">
        <f>'דוח 132'!D2661</f>
        <v>35</v>
      </c>
      <c r="I2661" s="63">
        <f>'דוח 132'!C2661</f>
        <v>0</v>
      </c>
      <c r="J2661" s="63">
        <f>'דוח 132'!B2661</f>
        <v>0</v>
      </c>
      <c r="K2661" s="63">
        <f>'דוח 132'!A2661</f>
        <v>0</v>
      </c>
    </row>
    <row r="2662" spans="1:11" x14ac:dyDescent="0.2">
      <c r="A2662" s="63">
        <f>'דוח 132'!K2662</f>
        <v>16144</v>
      </c>
      <c r="B2662" s="63">
        <f>'דוח 132'!J2662</f>
        <v>5292</v>
      </c>
      <c r="C2662" s="63" t="str">
        <f>'דוח 132'!I2662</f>
        <v>סך חשיפת מט"ח</v>
      </c>
      <c r="D2662" s="63">
        <f>'דוח 132'!H2662</f>
        <v>0.9293462551911511</v>
      </c>
      <c r="E2662" s="63">
        <f>'דוח 132'!G2662</f>
        <v>17.632920794232199</v>
      </c>
      <c r="F2662" s="63">
        <f>'דוח 132'!F2662</f>
        <v>17.6467920344916</v>
      </c>
      <c r="G2662" s="63">
        <f>'דוח 132'!E2662</f>
        <v>0</v>
      </c>
      <c r="H2662" s="63">
        <f>'דוח 132'!D2662</f>
        <v>0</v>
      </c>
      <c r="I2662" s="63">
        <f>'דוח 132'!C2662</f>
        <v>0</v>
      </c>
      <c r="J2662" s="63">
        <f>'דוח 132'!B2662</f>
        <v>0</v>
      </c>
      <c r="K2662" s="63">
        <f>'דוח 132'!A2662</f>
        <v>0</v>
      </c>
    </row>
    <row r="2663" spans="1:11" x14ac:dyDescent="0.2">
      <c r="A2663" s="63">
        <f>'דוח 132'!K2663</f>
        <v>12755</v>
      </c>
      <c r="B2663" s="63">
        <f>'דוח 132'!J2663</f>
        <v>5292</v>
      </c>
      <c r="C2663" s="63" t="str">
        <f>'דוח 132'!I2663</f>
        <v xml:space="preserve">נזילות מט"ח </v>
      </c>
      <c r="D2663" s="63">
        <f>'דוח 132'!H2663</f>
        <v>0</v>
      </c>
      <c r="E2663" s="63">
        <f>'דוח 132'!G2663</f>
        <v>1.7750387639616698</v>
      </c>
      <c r="F2663" s="63">
        <f>'דוח 132'!F2663</f>
        <v>1.77239540489794</v>
      </c>
      <c r="G2663" s="63">
        <f>'דוח 132'!E2663</f>
        <v>0</v>
      </c>
      <c r="H2663" s="63">
        <f>'דוח 132'!D2663</f>
        <v>0</v>
      </c>
      <c r="I2663" s="63">
        <f>'דוח 132'!C2663</f>
        <v>0</v>
      </c>
      <c r="J2663" s="63">
        <f>'דוח 132'!B2663</f>
        <v>0</v>
      </c>
      <c r="K2663" s="63">
        <f>'דוח 132'!A2663</f>
        <v>0</v>
      </c>
    </row>
    <row r="2664" spans="1:11" x14ac:dyDescent="0.2">
      <c r="A2664" s="63">
        <f>'דוח 132'!K2664</f>
        <v>12359</v>
      </c>
      <c r="B2664" s="63">
        <f>'דוח 132'!J2664</f>
        <v>5292</v>
      </c>
      <c r="C2664" s="63" t="str">
        <f>'דוח 132'!I2664</f>
        <v xml:space="preserve">קונצרני לא סחיר צמוד מדד </v>
      </c>
      <c r="D2664" s="63">
        <f>'דוח 132'!H2664</f>
        <v>2.3848478765497099</v>
      </c>
      <c r="E2664" s="63">
        <f>'דוח 132'!G2664</f>
        <v>0.66257231791033599</v>
      </c>
      <c r="F2664" s="63">
        <f>'דוח 132'!F2664</f>
        <v>0.65823721437242</v>
      </c>
      <c r="G2664" s="63">
        <f>'דוח 132'!E2664</f>
        <v>0</v>
      </c>
      <c r="H2664" s="63">
        <f>'דוח 132'!D2664</f>
        <v>0</v>
      </c>
      <c r="I2664" s="63">
        <f>'דוח 132'!C2664</f>
        <v>0</v>
      </c>
      <c r="J2664" s="63">
        <f>'דוח 132'!B2664</f>
        <v>0</v>
      </c>
      <c r="K2664" s="63">
        <f>'דוח 132'!A2664</f>
        <v>0</v>
      </c>
    </row>
    <row r="2665" spans="1:11" x14ac:dyDescent="0.2">
      <c r="A2665" s="63">
        <f>'דוח 132'!K2665</f>
        <v>0</v>
      </c>
      <c r="B2665" s="63">
        <f>'דוח 132'!J2665</f>
        <v>0</v>
      </c>
      <c r="C2665" s="63">
        <f>'דוח 132'!I2665</f>
        <v>0</v>
      </c>
      <c r="D2665" s="63">
        <f>'דוח 132'!H2665</f>
        <v>0</v>
      </c>
      <c r="E2665" s="63">
        <f>'דוח 132'!G2665</f>
        <v>0</v>
      </c>
      <c r="F2665" s="63">
        <f>'דוח 132'!F2665</f>
        <v>0</v>
      </c>
      <c r="G2665" s="63">
        <f>'דוח 132'!E2665</f>
        <v>0</v>
      </c>
      <c r="H2665" s="63">
        <f>'דוח 132'!D2665</f>
        <v>0</v>
      </c>
      <c r="I2665" s="63">
        <f>'דוח 132'!C2665</f>
        <v>0</v>
      </c>
      <c r="J2665" s="63">
        <f>'דוח 132'!B2665</f>
        <v>0</v>
      </c>
      <c r="K2665" s="63">
        <f>'דוח 132'!A2665</f>
        <v>0</v>
      </c>
    </row>
    <row r="2666" spans="1:11" x14ac:dyDescent="0.2">
      <c r="A2666" s="63" t="str">
        <f>'דוח 132'!K2666</f>
        <v>קוד קבוצה</v>
      </c>
      <c r="B2666" s="63" t="str">
        <f>'דוח 132'!J2666</f>
        <v>קוד קופה</v>
      </c>
      <c r="C2666" s="63">
        <f>'דוח 132'!I2666</f>
        <v>0</v>
      </c>
      <c r="D2666" s="63" t="str">
        <f>'דוח 132'!H2666</f>
        <v>5306  פסגות מרפא</v>
      </c>
      <c r="E2666" s="63">
        <f>'דוח 132'!G2666</f>
        <v>0</v>
      </c>
      <c r="F2666" s="63">
        <f>'דוח 132'!F2666</f>
        <v>0</v>
      </c>
      <c r="G2666" s="63">
        <f>'דוח 132'!E2666</f>
        <v>0</v>
      </c>
      <c r="H2666" s="63">
        <f>'דוח 132'!D2666</f>
        <v>0</v>
      </c>
      <c r="I2666" s="63">
        <f>'דוח 132'!C2666</f>
        <v>0</v>
      </c>
      <c r="J2666" s="63">
        <f>'דוח 132'!B2666</f>
        <v>0</v>
      </c>
      <c r="K2666" s="63">
        <f>'דוח 132'!A2666</f>
        <v>0</v>
      </c>
    </row>
    <row r="2667" spans="1:11" x14ac:dyDescent="0.2">
      <c r="A2667" s="63">
        <f>'דוח 132'!K2667</f>
        <v>0</v>
      </c>
      <c r="B2667" s="63">
        <f>'דוח 132'!J2667</f>
        <v>0</v>
      </c>
      <c r="C2667" s="63">
        <f>'דוח 132'!I2667</f>
        <v>0</v>
      </c>
      <c r="D2667" s="63">
        <f>'דוח 132'!H2667</f>
        <v>0</v>
      </c>
      <c r="E2667" s="63">
        <f>'דוח 132'!G2667</f>
        <v>0</v>
      </c>
      <c r="F2667" s="63" t="str">
        <f>'דוח 132'!F2667</f>
        <v>שווי קופה באשח  64,433.38</v>
      </c>
      <c r="G2667" s="63">
        <f>'דוח 132'!E2667</f>
        <v>0</v>
      </c>
      <c r="H2667" s="63">
        <f>'דוח 132'!D2667</f>
        <v>0</v>
      </c>
      <c r="I2667" s="63">
        <f>'דוח 132'!C2667</f>
        <v>0</v>
      </c>
      <c r="J2667" s="63">
        <f>'דוח 132'!B2667</f>
        <v>0</v>
      </c>
      <c r="K2667" s="63">
        <f>'דוח 132'!A2667</f>
        <v>0</v>
      </c>
    </row>
    <row r="2668" spans="1:11" x14ac:dyDescent="0.2">
      <c r="A2668" s="63">
        <f>'דוח 132'!K2668</f>
        <v>0</v>
      </c>
      <c r="B2668" s="63">
        <f>'דוח 132'!J2668</f>
        <v>0</v>
      </c>
      <c r="C2668" s="63" t="str">
        <f>'דוח 132'!I2668</f>
        <v>תאור קבוצה</v>
      </c>
      <c r="D2668" s="63" t="str">
        <f>'דוח 132'!H2668</f>
        <v>מח"מ</v>
      </c>
      <c r="E2668" s="63" t="str">
        <f>'דוח 132'!G2668</f>
        <v>חשיפה</v>
      </c>
      <c r="F2668" s="63" t="str">
        <f>'דוח 132'!F2668</f>
        <v>חשיפה</v>
      </c>
      <c r="G2668" s="63">
        <f>'דוח 132'!E2668</f>
        <v>0</v>
      </c>
      <c r="H2668" s="63" t="str">
        <f>'דוח 132'!D2668</f>
        <v>חשיפה</v>
      </c>
      <c r="I2668" s="63">
        <f>'דוח 132'!C2668</f>
        <v>0</v>
      </c>
      <c r="J2668" s="63" t="str">
        <f>'דוח 132'!B2668</f>
        <v>מח"מ</v>
      </c>
      <c r="K2668" s="63">
        <f>'דוח 132'!A2668</f>
        <v>0</v>
      </c>
    </row>
    <row r="2669" spans="1:11" x14ac:dyDescent="0.2">
      <c r="A2669" s="63">
        <f>'דוח 132'!K2669</f>
        <v>0</v>
      </c>
      <c r="B2669" s="63">
        <f>'דוח 132'!J2669</f>
        <v>0</v>
      </c>
      <c r="C2669" s="63">
        <f>'דוח 132'!I2669</f>
        <v>0</v>
      </c>
      <c r="D2669" s="63">
        <f>'דוח 132'!H2669</f>
        <v>0</v>
      </c>
      <c r="E2669" s="63" t="str">
        <f>'דוח 132'!G2669</f>
        <v>30/12/18</v>
      </c>
      <c r="F2669" s="63" t="str">
        <f>'דוח 132'!F2669</f>
        <v>31/12/18</v>
      </c>
      <c r="G2669" s="63" t="str">
        <f>'דוח 132'!E2669</f>
        <v>מינ'</v>
      </c>
      <c r="H2669" s="63" t="str">
        <f>'דוח 132'!D2669</f>
        <v>מקס'</v>
      </c>
      <c r="I2669" s="63" t="str">
        <f>'דוח 132'!C2669</f>
        <v>מינ'</v>
      </c>
      <c r="J2669" s="63" t="str">
        <f>'דוח 132'!B2669</f>
        <v>מקס'</v>
      </c>
      <c r="K2669" s="63">
        <f>'דוח 132'!A2669</f>
        <v>0</v>
      </c>
    </row>
    <row r="2670" spans="1:11" x14ac:dyDescent="0.2">
      <c r="A2670" s="63">
        <f>'דוח 132'!K2670</f>
        <v>13591</v>
      </c>
      <c r="B2670" s="63">
        <f>'דוח 132'!J2670</f>
        <v>5306</v>
      </c>
      <c r="C2670" s="63" t="str">
        <f>'דוח 132'!I2670</f>
        <v xml:space="preserve">צמוד מדד (כולל מיועדות) </v>
      </c>
      <c r="D2670" s="63">
        <f>'דוח 132'!H2670</f>
        <v>4.4644820297022392</v>
      </c>
      <c r="E2670" s="63">
        <f>'דוח 132'!G2670</f>
        <v>25.712197132838497</v>
      </c>
      <c r="F2670" s="63">
        <f>'דוח 132'!F2670</f>
        <v>25.6173793319773</v>
      </c>
      <c r="G2670" s="63">
        <f>'דוח 132'!E2670</f>
        <v>0</v>
      </c>
      <c r="H2670" s="63">
        <f>'דוח 132'!D2670</f>
        <v>0</v>
      </c>
      <c r="I2670" s="63">
        <f>'דוח 132'!C2670</f>
        <v>3.5</v>
      </c>
      <c r="J2670" s="63">
        <f>'דוח 132'!B2670</f>
        <v>5.5</v>
      </c>
      <c r="K2670" s="63">
        <f>'דוח 132'!A2670</f>
        <v>0</v>
      </c>
    </row>
    <row r="2671" spans="1:11" x14ac:dyDescent="0.2">
      <c r="A2671" s="63">
        <f>'דוח 132'!K2671</f>
        <v>19967</v>
      </c>
      <c r="B2671" s="63">
        <f>'דוח 132'!J2671</f>
        <v>5306</v>
      </c>
      <c r="C2671" s="63" t="str">
        <f>'דוח 132'!I2671</f>
        <v>צמוד מדד ללא מיועדות</v>
      </c>
      <c r="D2671" s="63">
        <f>'דוח 132'!H2671</f>
        <v>4.4644820297022392</v>
      </c>
      <c r="E2671" s="63">
        <f>'דוח 132'!G2671</f>
        <v>25.712197132838497</v>
      </c>
      <c r="F2671" s="63">
        <f>'דוח 132'!F2671</f>
        <v>25.6173793319773</v>
      </c>
      <c r="G2671" s="63">
        <f>'דוח 132'!E2671</f>
        <v>0</v>
      </c>
      <c r="H2671" s="63">
        <f>'דוח 132'!D2671</f>
        <v>0</v>
      </c>
      <c r="I2671" s="63">
        <f>'דוח 132'!C2671</f>
        <v>0</v>
      </c>
      <c r="J2671" s="63">
        <f>'דוח 132'!B2671</f>
        <v>0</v>
      </c>
      <c r="K2671" s="63">
        <f>'דוח 132'!A2671</f>
        <v>0</v>
      </c>
    </row>
    <row r="2672" spans="1:11" x14ac:dyDescent="0.2">
      <c r="A2672" s="63">
        <f>'דוח 132'!K2672</f>
        <v>15744</v>
      </c>
      <c r="B2672" s="63">
        <f>'דוח 132'!J2672</f>
        <v>5306</v>
      </c>
      <c r="C2672" s="63" t="str">
        <f>'דוח 132'!I2672</f>
        <v xml:space="preserve">סה"כ ממשלתי צמוד מדד כולל מיועדות </v>
      </c>
      <c r="D2672" s="63">
        <f>'דוח 132'!H2672</f>
        <v>6.5229530793585093</v>
      </c>
      <c r="E2672" s="63">
        <f>'דוח 132'!G2672</f>
        <v>10.233792033341098</v>
      </c>
      <c r="F2672" s="63">
        <f>'דוח 132'!F2672</f>
        <v>10.2200530867071</v>
      </c>
      <c r="G2672" s="63">
        <f>'דוח 132'!E2672</f>
        <v>0</v>
      </c>
      <c r="H2672" s="63">
        <f>'דוח 132'!D2672</f>
        <v>0</v>
      </c>
      <c r="I2672" s="63">
        <f>'דוח 132'!C2672</f>
        <v>0</v>
      </c>
      <c r="J2672" s="63">
        <f>'דוח 132'!B2672</f>
        <v>0</v>
      </c>
      <c r="K2672" s="63">
        <f>'דוח 132'!A2672</f>
        <v>0</v>
      </c>
    </row>
    <row r="2673" spans="1:11" x14ac:dyDescent="0.2">
      <c r="A2673" s="63">
        <f>'דוח 132'!K2673</f>
        <v>13462</v>
      </c>
      <c r="B2673" s="63">
        <f>'דוח 132'!J2673</f>
        <v>5306</v>
      </c>
      <c r="C2673" s="63" t="str">
        <f>'דוח 132'!I2673</f>
        <v xml:space="preserve">קונצרני סחיר צמוד מדד </v>
      </c>
      <c r="D2673" s="63">
        <f>'דוח 132'!H2673</f>
        <v>3.0959649315253501</v>
      </c>
      <c r="E2673" s="63">
        <f>'דוח 132'!G2673</f>
        <v>14.490529356436697</v>
      </c>
      <c r="F2673" s="63">
        <f>'דוח 132'!F2673</f>
        <v>14.4087692153722</v>
      </c>
      <c r="G2673" s="63">
        <f>'דוח 132'!E2673</f>
        <v>0</v>
      </c>
      <c r="H2673" s="63">
        <f>'דוח 132'!D2673</f>
        <v>0</v>
      </c>
      <c r="I2673" s="63">
        <f>'דוח 132'!C2673</f>
        <v>0</v>
      </c>
      <c r="J2673" s="63">
        <f>'דוח 132'!B2673</f>
        <v>0</v>
      </c>
      <c r="K2673" s="63">
        <f>'דוח 132'!A2673</f>
        <v>0</v>
      </c>
    </row>
    <row r="2674" spans="1:11" x14ac:dyDescent="0.2">
      <c r="A2674" s="63">
        <f>'דוח 132'!K2674</f>
        <v>15544</v>
      </c>
      <c r="B2674" s="63">
        <f>'דוח 132'!J2674</f>
        <v>5306</v>
      </c>
      <c r="C2674" s="63" t="str">
        <f>'דוח 132'!I2674</f>
        <v>הלוואה צמוד מדד</v>
      </c>
      <c r="D2674" s="63">
        <f>'דוח 132'!H2674</f>
        <v>0</v>
      </c>
      <c r="E2674" s="63">
        <f>'דוח 132'!G2674</f>
        <v>0</v>
      </c>
      <c r="F2674" s="63">
        <f>'דוח 132'!F2674</f>
        <v>0</v>
      </c>
      <c r="G2674" s="63">
        <f>'דוח 132'!E2674</f>
        <v>0</v>
      </c>
      <c r="H2674" s="63">
        <f>'דוח 132'!D2674</f>
        <v>0</v>
      </c>
      <c r="I2674" s="63">
        <f>'דוח 132'!C2674</f>
        <v>0</v>
      </c>
      <c r="J2674" s="63">
        <f>'דוח 132'!B2674</f>
        <v>0</v>
      </c>
      <c r="K2674" s="63">
        <f>'דוח 132'!A2674</f>
        <v>0</v>
      </c>
    </row>
    <row r="2675" spans="1:11" x14ac:dyDescent="0.2">
      <c r="A2675" s="63">
        <f>'דוח 132'!K2675</f>
        <v>12978</v>
      </c>
      <c r="B2675" s="63">
        <f>'דוח 132'!J2675</f>
        <v>5306</v>
      </c>
      <c r="C2675" s="63" t="str">
        <f>'דוח 132'!I2675</f>
        <v xml:space="preserve">פקדונות לא סחירים </v>
      </c>
      <c r="D2675" s="63">
        <f>'דוח 132'!H2675</f>
        <v>4.6000000000000005</v>
      </c>
      <c r="E2675" s="63">
        <f>'דוח 132'!G2675</f>
        <v>0.25408745239137198</v>
      </c>
      <c r="F2675" s="63">
        <f>'דוח 132'!F2675</f>
        <v>0.25462825181054899</v>
      </c>
      <c r="G2675" s="63">
        <f>'דוח 132'!E2675</f>
        <v>0</v>
      </c>
      <c r="H2675" s="63">
        <f>'דוח 132'!D2675</f>
        <v>0</v>
      </c>
      <c r="I2675" s="63">
        <f>'דוח 132'!C2675</f>
        <v>0</v>
      </c>
      <c r="J2675" s="63">
        <f>'דוח 132'!B2675</f>
        <v>0</v>
      </c>
      <c r="K2675" s="63">
        <f>'דוח 132'!A2675</f>
        <v>0</v>
      </c>
    </row>
    <row r="2676" spans="1:11" x14ac:dyDescent="0.2">
      <c r="A2676" s="63">
        <f>'דוח 132'!K2676</f>
        <v>17726</v>
      </c>
      <c r="B2676" s="63">
        <f>'דוח 132'!J2676</f>
        <v>5306</v>
      </c>
      <c r="C2676" s="63" t="str">
        <f>'דוח 132'!I2676</f>
        <v>לא צמוד כולל נזילות</v>
      </c>
      <c r="D2676" s="63">
        <f>'דוח 132'!H2676</f>
        <v>3.3917168639230999</v>
      </c>
      <c r="E2676" s="63">
        <f>'דוח 132'!G2676</f>
        <v>24.758413040243397</v>
      </c>
      <c r="F2676" s="63">
        <f>'דוח 132'!F2676</f>
        <v>24.931857758235395</v>
      </c>
      <c r="G2676" s="63">
        <f>'דוח 132'!E2676</f>
        <v>0</v>
      </c>
      <c r="H2676" s="63">
        <f>'דוח 132'!D2676</f>
        <v>0</v>
      </c>
      <c r="I2676" s="63">
        <f>'דוח 132'!C2676</f>
        <v>2.5</v>
      </c>
      <c r="J2676" s="63">
        <f>'דוח 132'!B2676</f>
        <v>4.5</v>
      </c>
      <c r="K2676" s="63">
        <f>'דוח 132'!A2676</f>
        <v>0</v>
      </c>
    </row>
    <row r="2677" spans="1:11" x14ac:dyDescent="0.2">
      <c r="A2677" s="63">
        <f>'דוח 132'!K2677</f>
        <v>17727</v>
      </c>
      <c r="B2677" s="63">
        <f>'דוח 132'!J2677</f>
        <v>5306</v>
      </c>
      <c r="C2677" s="63" t="str">
        <f>'דוח 132'!I2677</f>
        <v>עו"ש ש"ח</v>
      </c>
      <c r="D2677" s="63">
        <f>'דוח 132'!H2677</f>
        <v>0</v>
      </c>
      <c r="E2677" s="63">
        <f>'דוח 132'!G2677</f>
        <v>0.95958038252481503</v>
      </c>
      <c r="F2677" s="63">
        <f>'דוח 132'!F2677</f>
        <v>1.1838133265931501</v>
      </c>
      <c r="G2677" s="63">
        <f>'דוח 132'!E2677</f>
        <v>0</v>
      </c>
      <c r="H2677" s="63">
        <f>'דוח 132'!D2677</f>
        <v>0</v>
      </c>
      <c r="I2677" s="63">
        <f>'דוח 132'!C2677</f>
        <v>0</v>
      </c>
      <c r="J2677" s="63">
        <f>'דוח 132'!B2677</f>
        <v>0</v>
      </c>
      <c r="K2677" s="63">
        <f>'דוח 132'!A2677</f>
        <v>0</v>
      </c>
    </row>
    <row r="2678" spans="1:11" x14ac:dyDescent="0.2">
      <c r="A2678" s="63">
        <f>'דוח 132'!K2678</f>
        <v>13592</v>
      </c>
      <c r="B2678" s="63">
        <f>'דוח 132'!J2678</f>
        <v>5306</v>
      </c>
      <c r="C2678" s="63" t="str">
        <f>'דוח 132'!I2678</f>
        <v xml:space="preserve">לא צמוד - לא כולל נזילות </v>
      </c>
      <c r="D2678" s="63">
        <f>'דוח 132'!H2678</f>
        <v>3.5607901379394198</v>
      </c>
      <c r="E2678" s="63">
        <f>'דוח 132'!G2678</f>
        <v>23.798832657718595</v>
      </c>
      <c r="F2678" s="63">
        <f>'דוח 132'!F2678</f>
        <v>23.748044431642299</v>
      </c>
      <c r="G2678" s="63">
        <f>'דוח 132'!E2678</f>
        <v>0</v>
      </c>
      <c r="H2678" s="63">
        <f>'דוח 132'!D2678</f>
        <v>0</v>
      </c>
      <c r="I2678" s="63">
        <f>'דוח 132'!C2678</f>
        <v>0</v>
      </c>
      <c r="J2678" s="63">
        <f>'דוח 132'!B2678</f>
        <v>0</v>
      </c>
      <c r="K2678" s="63">
        <f>'דוח 132'!A2678</f>
        <v>0</v>
      </c>
    </row>
    <row r="2679" spans="1:11" x14ac:dyDescent="0.2">
      <c r="A2679" s="63">
        <f>'דוח 132'!K2679</f>
        <v>11566</v>
      </c>
      <c r="B2679" s="63">
        <f>'דוח 132'!J2679</f>
        <v>5306</v>
      </c>
      <c r="C2679" s="63" t="str">
        <f>'דוח 132'!I2679</f>
        <v>מק"מ</v>
      </c>
      <c r="D2679" s="63">
        <f>'דוח 132'!H2679</f>
        <v>0.55894580113725711</v>
      </c>
      <c r="E2679" s="63">
        <f>'דוח 132'!G2679</f>
        <v>6.3423144259951094</v>
      </c>
      <c r="F2679" s="63">
        <f>'דוח 132'!F2679</f>
        <v>6.3325152402917499</v>
      </c>
      <c r="G2679" s="63">
        <f>'דוח 132'!E2679</f>
        <v>0</v>
      </c>
      <c r="H2679" s="63">
        <f>'דוח 132'!D2679</f>
        <v>0</v>
      </c>
      <c r="I2679" s="63">
        <f>'דוח 132'!C2679</f>
        <v>0</v>
      </c>
      <c r="J2679" s="63">
        <f>'דוח 132'!B2679</f>
        <v>0</v>
      </c>
      <c r="K2679" s="63">
        <f>'דוח 132'!A2679</f>
        <v>0</v>
      </c>
    </row>
    <row r="2680" spans="1:11" x14ac:dyDescent="0.2">
      <c r="A2680" s="63">
        <f>'דוח 132'!K2680</f>
        <v>13419</v>
      </c>
      <c r="B2680" s="63">
        <f>'דוח 132'!J2680</f>
        <v>5306</v>
      </c>
      <c r="C2680" s="63" t="str">
        <f>'דוח 132'!I2680</f>
        <v>ממשלתי  לא צמוד (שחר)</v>
      </c>
      <c r="D2680" s="63">
        <f>'דוח 132'!H2680</f>
        <v>5.1660492578693002</v>
      </c>
      <c r="E2680" s="63">
        <f>'דוח 132'!G2680</f>
        <v>9.9175183245610601</v>
      </c>
      <c r="F2680" s="63">
        <f>'דוח 132'!F2680</f>
        <v>9.8943938460631795</v>
      </c>
      <c r="G2680" s="63">
        <f>'דוח 132'!E2680</f>
        <v>0</v>
      </c>
      <c r="H2680" s="63">
        <f>'דוח 132'!D2680</f>
        <v>0</v>
      </c>
      <c r="I2680" s="63">
        <f>'דוח 132'!C2680</f>
        <v>0</v>
      </c>
      <c r="J2680" s="63">
        <f>'דוח 132'!B2680</f>
        <v>0</v>
      </c>
      <c r="K2680" s="63">
        <f>'דוח 132'!A2680</f>
        <v>0</v>
      </c>
    </row>
    <row r="2681" spans="1:11" x14ac:dyDescent="0.2">
      <c r="A2681" s="63">
        <f>'דוח 132'!K2681</f>
        <v>11568</v>
      </c>
      <c r="B2681" s="63">
        <f>'דוח 132'!J2681</f>
        <v>5306</v>
      </c>
      <c r="C2681" s="63" t="str">
        <f>'דוח 132'!I2681</f>
        <v>אג"ח ממשלתי לא צמוד ריבית משתנה-"גילון"</v>
      </c>
      <c r="D2681" s="63">
        <f>'דוח 132'!H2681</f>
        <v>0</v>
      </c>
      <c r="E2681" s="63">
        <f>'דוח 132'!G2681</f>
        <v>0</v>
      </c>
      <c r="F2681" s="63">
        <f>'דוח 132'!F2681</f>
        <v>0</v>
      </c>
      <c r="G2681" s="63">
        <f>'דוח 132'!E2681</f>
        <v>0</v>
      </c>
      <c r="H2681" s="63">
        <f>'דוח 132'!D2681</f>
        <v>0</v>
      </c>
      <c r="I2681" s="63">
        <f>'דוח 132'!C2681</f>
        <v>0</v>
      </c>
      <c r="J2681" s="63">
        <f>'דוח 132'!B2681</f>
        <v>0</v>
      </c>
      <c r="K2681" s="63">
        <f>'דוח 132'!A2681</f>
        <v>0</v>
      </c>
    </row>
    <row r="2682" spans="1:11" x14ac:dyDescent="0.2">
      <c r="A2682" s="63">
        <f>'דוח 132'!K2682</f>
        <v>12479</v>
      </c>
      <c r="B2682" s="63">
        <f>'דוח 132'!J2682</f>
        <v>5306</v>
      </c>
      <c r="C2682" s="63" t="str">
        <f>'דוח 132'!I2682</f>
        <v>קונצרני ריבית קבועה</v>
      </c>
      <c r="D2682" s="63">
        <f>'דוח 132'!H2682</f>
        <v>4.0596482104817104</v>
      </c>
      <c r="E2682" s="63">
        <f>'דוח 132'!G2682</f>
        <v>6.5186848713497492</v>
      </c>
      <c r="F2682" s="63">
        <f>'דוח 132'!F2682</f>
        <v>6.5007226395992292</v>
      </c>
      <c r="G2682" s="63">
        <f>'דוח 132'!E2682</f>
        <v>0</v>
      </c>
      <c r="H2682" s="63">
        <f>'דוח 132'!D2682</f>
        <v>0</v>
      </c>
      <c r="I2682" s="63">
        <f>'דוח 132'!C2682</f>
        <v>0</v>
      </c>
      <c r="J2682" s="63">
        <f>'דוח 132'!B2682</f>
        <v>0</v>
      </c>
      <c r="K2682" s="63">
        <f>'דוח 132'!A2682</f>
        <v>0</v>
      </c>
    </row>
    <row r="2683" spans="1:11" x14ac:dyDescent="0.2">
      <c r="A2683" s="63">
        <f>'דוח 132'!K2683</f>
        <v>12480</v>
      </c>
      <c r="B2683" s="63">
        <f>'דוח 132'!J2683</f>
        <v>5306</v>
      </c>
      <c r="C2683" s="63" t="str">
        <f>'דוח 132'!I2683</f>
        <v>קונצרני ריבית משתנה</v>
      </c>
      <c r="D2683" s="63">
        <f>'דוח 132'!H2683</f>
        <v>2.4672637690305201</v>
      </c>
      <c r="E2683" s="63">
        <f>'דוח 132'!G2683</f>
        <v>0.58256489896261798</v>
      </c>
      <c r="F2683" s="63">
        <f>'דוח 132'!F2683</f>
        <v>0.58217520953376001</v>
      </c>
      <c r="G2683" s="63">
        <f>'דוח 132'!E2683</f>
        <v>0</v>
      </c>
      <c r="H2683" s="63">
        <f>'דוח 132'!D2683</f>
        <v>0</v>
      </c>
      <c r="I2683" s="63">
        <f>'דוח 132'!C2683</f>
        <v>0</v>
      </c>
      <c r="J2683" s="63">
        <f>'דוח 132'!B2683</f>
        <v>0</v>
      </c>
      <c r="K2683" s="63">
        <f>'דוח 132'!A2683</f>
        <v>0</v>
      </c>
    </row>
    <row r="2684" spans="1:11" x14ac:dyDescent="0.2">
      <c r="A2684" s="63">
        <f>'דוח 132'!K2684</f>
        <v>11578</v>
      </c>
      <c r="B2684" s="63">
        <f>'דוח 132'!J2684</f>
        <v>5306</v>
      </c>
      <c r="C2684" s="63" t="str">
        <f>'דוח 132'!I2684</f>
        <v>אג"ח לא צמוד לא סחיר (ללא עמיתים)</v>
      </c>
      <c r="D2684" s="63">
        <f>'דוח 132'!H2684</f>
        <v>4.7470077382169702</v>
      </c>
      <c r="E2684" s="63">
        <f>'דוח 132'!G2684</f>
        <v>0.43775013685008601</v>
      </c>
      <c r="F2684" s="63">
        <f>'דוח 132'!F2684</f>
        <v>0.43823749615433999</v>
      </c>
      <c r="G2684" s="63">
        <f>'דוח 132'!E2684</f>
        <v>0</v>
      </c>
      <c r="H2684" s="63">
        <f>'דוח 132'!D2684</f>
        <v>0</v>
      </c>
      <c r="I2684" s="63">
        <f>'דוח 132'!C2684</f>
        <v>0</v>
      </c>
      <c r="J2684" s="63">
        <f>'דוח 132'!B2684</f>
        <v>0</v>
      </c>
      <c r="K2684" s="63">
        <f>'דוח 132'!A2684</f>
        <v>0</v>
      </c>
    </row>
    <row r="2685" spans="1:11" x14ac:dyDescent="0.2">
      <c r="A2685" s="63">
        <f>'דוח 132'!K2685</f>
        <v>12497</v>
      </c>
      <c r="B2685" s="63">
        <f>'דוח 132'!J2685</f>
        <v>5306</v>
      </c>
      <c r="C2685" s="63" t="str">
        <f>'דוח 132'!I2685</f>
        <v>קונצרני לא סחיר ריבית משתנה (נע"מים)</v>
      </c>
      <c r="D2685" s="63">
        <f>'דוח 132'!H2685</f>
        <v>0</v>
      </c>
      <c r="E2685" s="63">
        <f>'דוח 132'!G2685</f>
        <v>0</v>
      </c>
      <c r="F2685" s="63">
        <f>'דוח 132'!F2685</f>
        <v>0</v>
      </c>
      <c r="G2685" s="63">
        <f>'דוח 132'!E2685</f>
        <v>0</v>
      </c>
      <c r="H2685" s="63">
        <f>'דוח 132'!D2685</f>
        <v>0</v>
      </c>
      <c r="I2685" s="63">
        <f>'דוח 132'!C2685</f>
        <v>0</v>
      </c>
      <c r="J2685" s="63">
        <f>'דוח 132'!B2685</f>
        <v>0</v>
      </c>
      <c r="K2685" s="63">
        <f>'דוח 132'!A2685</f>
        <v>0</v>
      </c>
    </row>
    <row r="2686" spans="1:11" x14ac:dyDescent="0.2">
      <c r="A2686" s="63">
        <f>'דוח 132'!K2686</f>
        <v>15546</v>
      </c>
      <c r="B2686" s="63">
        <f>'דוח 132'!J2686</f>
        <v>5306</v>
      </c>
      <c r="C2686" s="63" t="str">
        <f>'דוח 132'!I2686</f>
        <v>הלוואה לא צמוד</v>
      </c>
      <c r="D2686" s="63">
        <f>'דוח 132'!H2686</f>
        <v>0</v>
      </c>
      <c r="E2686" s="63">
        <f>'דוח 132'!G2686</f>
        <v>0</v>
      </c>
      <c r="F2686" s="63">
        <f>'דוח 132'!F2686</f>
        <v>0</v>
      </c>
      <c r="G2686" s="63">
        <f>'דוח 132'!E2686</f>
        <v>0</v>
      </c>
      <c r="H2686" s="63">
        <f>'דוח 132'!D2686</f>
        <v>0</v>
      </c>
      <c r="I2686" s="63">
        <f>'דוח 132'!C2686</f>
        <v>0</v>
      </c>
      <c r="J2686" s="63">
        <f>'דוח 132'!B2686</f>
        <v>0</v>
      </c>
      <c r="K2686" s="63">
        <f>'דוח 132'!A2686</f>
        <v>0</v>
      </c>
    </row>
    <row r="2687" spans="1:11" x14ac:dyDescent="0.2">
      <c r="A2687" s="63">
        <f>'דוח 132'!K2687</f>
        <v>12481</v>
      </c>
      <c r="B2687" s="63">
        <f>'דוח 132'!J2687</f>
        <v>5306</v>
      </c>
      <c r="C2687" s="63" t="str">
        <f>'דוח 132'!I2687</f>
        <v>הלוואות לעמיתים.</v>
      </c>
      <c r="D2687" s="63">
        <f>'דוח 132'!H2687</f>
        <v>0</v>
      </c>
      <c r="E2687" s="63">
        <f>'דוח 132'!G2687</f>
        <v>0</v>
      </c>
      <c r="F2687" s="63">
        <f>'דוח 132'!F2687</f>
        <v>0</v>
      </c>
      <c r="G2687" s="63">
        <f>'דוח 132'!E2687</f>
        <v>0</v>
      </c>
      <c r="H2687" s="63">
        <f>'דוח 132'!D2687</f>
        <v>0</v>
      </c>
      <c r="I2687" s="63">
        <f>'דוח 132'!C2687</f>
        <v>0</v>
      </c>
      <c r="J2687" s="63">
        <f>'דוח 132'!B2687</f>
        <v>0</v>
      </c>
      <c r="K2687" s="63">
        <f>'דוח 132'!A2687</f>
        <v>0</v>
      </c>
    </row>
    <row r="2688" spans="1:11" x14ac:dyDescent="0.2">
      <c r="A2688" s="63">
        <f>'דוח 132'!K2688</f>
        <v>13594</v>
      </c>
      <c r="B2688" s="63">
        <f>'דוח 132'!J2688</f>
        <v>5306</v>
      </c>
      <c r="C2688" s="63" t="str">
        <f>'דוח 132'!I2688</f>
        <v>מט"ח וצמוד מט"ח</v>
      </c>
      <c r="D2688" s="63">
        <f>'דוח 132'!H2688</f>
        <v>2.29068916343497</v>
      </c>
      <c r="E2688" s="63">
        <f>'דוח 132'!G2688</f>
        <v>14.100848015410698</v>
      </c>
      <c r="F2688" s="63">
        <f>'דוח 132'!F2688</f>
        <v>14.020674902532001</v>
      </c>
      <c r="G2688" s="63">
        <f>'דוח 132'!E2688</f>
        <v>0</v>
      </c>
      <c r="H2688" s="63">
        <f>'דוח 132'!D2688</f>
        <v>0</v>
      </c>
      <c r="I2688" s="63">
        <f>'דוח 132'!C2688</f>
        <v>0</v>
      </c>
      <c r="J2688" s="63">
        <f>'דוח 132'!B2688</f>
        <v>0</v>
      </c>
      <c r="K2688" s="63">
        <f>'דוח 132'!A2688</f>
        <v>0</v>
      </c>
    </row>
    <row r="2689" spans="1:11" x14ac:dyDescent="0.2">
      <c r="A2689" s="63">
        <f>'דוח 132'!K2689</f>
        <v>15609</v>
      </c>
      <c r="B2689" s="63">
        <f>'דוח 132'!J2689</f>
        <v>5306</v>
      </c>
      <c r="C2689" s="63" t="str">
        <f>'דוח 132'!I2689</f>
        <v>אג"ח ממשלתי צמוד מט"ח סחיר (1022)</v>
      </c>
      <c r="D2689" s="63">
        <f>'דוח 132'!H2689</f>
        <v>0.59933368995969794</v>
      </c>
      <c r="E2689" s="63">
        <f>'דוח 132'!G2689</f>
        <v>1.1488766665318999</v>
      </c>
      <c r="F2689" s="63">
        <f>'דוח 132'!F2689</f>
        <v>1.1425971770883099</v>
      </c>
      <c r="G2689" s="63">
        <f>'דוח 132'!E2689</f>
        <v>0</v>
      </c>
      <c r="H2689" s="63">
        <f>'דוח 132'!D2689</f>
        <v>0</v>
      </c>
      <c r="I2689" s="63">
        <f>'דוח 132'!C2689</f>
        <v>0</v>
      </c>
      <c r="J2689" s="63">
        <f>'דוח 132'!B2689</f>
        <v>0</v>
      </c>
      <c r="K2689" s="63">
        <f>'דוח 132'!A2689</f>
        <v>0</v>
      </c>
    </row>
    <row r="2690" spans="1:11" x14ac:dyDescent="0.2">
      <c r="A2690" s="63">
        <f>'דוח 132'!K2690</f>
        <v>11524</v>
      </c>
      <c r="B2690" s="63">
        <f>'דוח 132'!J2690</f>
        <v>5306</v>
      </c>
      <c r="C2690" s="63" t="str">
        <f>'דוח 132'!I2690</f>
        <v xml:space="preserve"> אג"ח קונצרני בחו"ל </v>
      </c>
      <c r="D2690" s="63">
        <f>'דוח 132'!H2690</f>
        <v>3.3866611626571599</v>
      </c>
      <c r="E2690" s="63">
        <f>'דוח 132'!G2690</f>
        <v>8.4854316322290408</v>
      </c>
      <c r="F2690" s="63">
        <f>'דוח 132'!F2690</f>
        <v>8.4262279714564396</v>
      </c>
      <c r="G2690" s="63">
        <f>'דוח 132'!E2690</f>
        <v>0</v>
      </c>
      <c r="H2690" s="63">
        <f>'דוח 132'!D2690</f>
        <v>0</v>
      </c>
      <c r="I2690" s="63">
        <f>'דוח 132'!C2690</f>
        <v>0</v>
      </c>
      <c r="J2690" s="63">
        <f>'דוח 132'!B2690</f>
        <v>0</v>
      </c>
      <c r="K2690" s="63">
        <f>'דוח 132'!A2690</f>
        <v>0</v>
      </c>
    </row>
    <row r="2691" spans="1:11" x14ac:dyDescent="0.2">
      <c r="A2691" s="63">
        <f>'דוח 132'!K2691</f>
        <v>15745</v>
      </c>
      <c r="B2691" s="63">
        <f>'דוח 132'!J2691</f>
        <v>5306</v>
      </c>
      <c r="C2691" s="63" t="str">
        <f>'דוח 132'!I2691</f>
        <v>סה"כ קונצרני צמוד מט"ח</v>
      </c>
      <c r="D2691" s="63">
        <f>'דוח 132'!H2691</f>
        <v>4.5473962179603094</v>
      </c>
      <c r="E2691" s="63">
        <f>'דוח 132'!G2691</f>
        <v>0.63293563229308103</v>
      </c>
      <c r="F2691" s="63">
        <f>'דוח 132'!F2691</f>
        <v>0.63672306603282403</v>
      </c>
      <c r="G2691" s="63">
        <f>'דוח 132'!E2691</f>
        <v>0</v>
      </c>
      <c r="H2691" s="63">
        <f>'דוח 132'!D2691</f>
        <v>0</v>
      </c>
      <c r="I2691" s="63">
        <f>'דוח 132'!C2691</f>
        <v>0</v>
      </c>
      <c r="J2691" s="63">
        <f>'דוח 132'!B2691</f>
        <v>0</v>
      </c>
      <c r="K2691" s="63">
        <f>'דוח 132'!A2691</f>
        <v>0</v>
      </c>
    </row>
    <row r="2692" spans="1:11" x14ac:dyDescent="0.2">
      <c r="A2692" s="63">
        <f>'דוח 132'!K2692</f>
        <v>15545</v>
      </c>
      <c r="B2692" s="63">
        <f>'דוח 132'!J2692</f>
        <v>5306</v>
      </c>
      <c r="C2692" s="63" t="str">
        <f>'דוח 132'!I2692</f>
        <v>הלוואה צמוד מט"ח</v>
      </c>
      <c r="D2692" s="63">
        <f>'דוח 132'!H2692</f>
        <v>0</v>
      </c>
      <c r="E2692" s="63">
        <f>'דוח 132'!G2692</f>
        <v>0</v>
      </c>
      <c r="F2692" s="63">
        <f>'דוח 132'!F2692</f>
        <v>0</v>
      </c>
      <c r="G2692" s="63">
        <f>'דוח 132'!E2692</f>
        <v>0</v>
      </c>
      <c r="H2692" s="63">
        <f>'דוח 132'!D2692</f>
        <v>0</v>
      </c>
      <c r="I2692" s="63">
        <f>'דוח 132'!C2692</f>
        <v>0</v>
      </c>
      <c r="J2692" s="63">
        <f>'דוח 132'!B2692</f>
        <v>0</v>
      </c>
      <c r="K2692" s="63">
        <f>'דוח 132'!A2692</f>
        <v>0</v>
      </c>
    </row>
    <row r="2693" spans="1:11" x14ac:dyDescent="0.2">
      <c r="A2693" s="63">
        <f>'דוח 132'!K2693</f>
        <v>13595</v>
      </c>
      <c r="B2693" s="63">
        <f>'דוח 132'!J2693</f>
        <v>5306</v>
      </c>
      <c r="C2693" s="63" t="str">
        <f>'דוח 132'!I2693</f>
        <v>סה"כ מניות והמירים</v>
      </c>
      <c r="D2693" s="63">
        <f>'דוח 132'!H2693</f>
        <v>0</v>
      </c>
      <c r="E2693" s="63">
        <f>'דוח 132'!G2693</f>
        <v>34.560836573066403</v>
      </c>
      <c r="F2693" s="63">
        <f>'דוח 132'!F2693</f>
        <v>34.566093082676396</v>
      </c>
      <c r="G2693" s="63">
        <f>'דוח 132'!E2693</f>
        <v>0</v>
      </c>
      <c r="H2693" s="63">
        <f>'דוח 132'!D2693</f>
        <v>0</v>
      </c>
      <c r="I2693" s="63">
        <f>'דוח 132'!C2693</f>
        <v>0</v>
      </c>
      <c r="J2693" s="63">
        <f>'דוח 132'!B2693</f>
        <v>0</v>
      </c>
      <c r="K2693" s="63">
        <f>'דוח 132'!A2693</f>
        <v>0</v>
      </c>
    </row>
    <row r="2694" spans="1:11" x14ac:dyDescent="0.2">
      <c r="A2694" s="63">
        <f>'דוח 132'!K2694</f>
        <v>15610</v>
      </c>
      <c r="B2694" s="63">
        <f>'דוח 132'!J2694</f>
        <v>5306</v>
      </c>
      <c r="C2694" s="63" t="str">
        <f>'דוח 132'!I2694</f>
        <v>נגזרים מתוך מניות והמירים</v>
      </c>
      <c r="D2694" s="63">
        <f>'דוח 132'!H2694</f>
        <v>0</v>
      </c>
      <c r="E2694" s="63">
        <f>'דוח 132'!G2694</f>
        <v>-0.68303837664113609</v>
      </c>
      <c r="F2694" s="63">
        <f>'דוח 132'!F2694</f>
        <v>-0.681573697919445</v>
      </c>
      <c r="G2694" s="63">
        <f>'דוח 132'!E2694</f>
        <v>0</v>
      </c>
      <c r="H2694" s="63">
        <f>'דוח 132'!D2694</f>
        <v>0</v>
      </c>
      <c r="I2694" s="63">
        <f>'דוח 132'!C2694</f>
        <v>0</v>
      </c>
      <c r="J2694" s="63">
        <f>'דוח 132'!B2694</f>
        <v>0</v>
      </c>
      <c r="K2694" s="63">
        <f>'דוח 132'!A2694</f>
        <v>0</v>
      </c>
    </row>
    <row r="2695" spans="1:11" x14ac:dyDescent="0.2">
      <c r="A2695" s="63">
        <f>'דוח 132'!K2695</f>
        <v>15611</v>
      </c>
      <c r="B2695" s="63">
        <f>'דוח 132'!J2695</f>
        <v>5306</v>
      </c>
      <c r="C2695" s="63" t="str">
        <f>'דוח 132'!I2695</f>
        <v>מניות והמירים בארץ</v>
      </c>
      <c r="D2695" s="63">
        <f>'דוח 132'!H2695</f>
        <v>0</v>
      </c>
      <c r="E2695" s="63">
        <f>'דוח 132'!G2695</f>
        <v>14.8207102084633</v>
      </c>
      <c r="F2695" s="63">
        <f>'דוח 132'!F2695</f>
        <v>14.815938764032298</v>
      </c>
      <c r="G2695" s="63">
        <f>'דוח 132'!E2695</f>
        <v>0</v>
      </c>
      <c r="H2695" s="63">
        <f>'דוח 132'!D2695</f>
        <v>0</v>
      </c>
      <c r="I2695" s="63">
        <f>'דוח 132'!C2695</f>
        <v>0</v>
      </c>
      <c r="J2695" s="63">
        <f>'דוח 132'!B2695</f>
        <v>0</v>
      </c>
      <c r="K2695" s="63">
        <f>'דוח 132'!A2695</f>
        <v>0</v>
      </c>
    </row>
    <row r="2696" spans="1:11" x14ac:dyDescent="0.2">
      <c r="A2696" s="63">
        <f>'דוח 132'!K2696</f>
        <v>15608</v>
      </c>
      <c r="B2696" s="63">
        <f>'דוח 132'!J2696</f>
        <v>5306</v>
      </c>
      <c r="C2696" s="63" t="str">
        <f>'דוח 132'!I2696</f>
        <v>מניות חו"ל</v>
      </c>
      <c r="D2696" s="63">
        <f>'דוח 132'!H2696</f>
        <v>0</v>
      </c>
      <c r="E2696" s="63">
        <f>'דוח 132'!G2696</f>
        <v>19.589811678676597</v>
      </c>
      <c r="F2696" s="63">
        <f>'דוח 132'!F2696</f>
        <v>19.599240454547896</v>
      </c>
      <c r="G2696" s="63">
        <f>'דוח 132'!E2696</f>
        <v>0</v>
      </c>
      <c r="H2696" s="63">
        <f>'דוח 132'!D2696</f>
        <v>0</v>
      </c>
      <c r="I2696" s="63">
        <f>'דוח 132'!C2696</f>
        <v>0</v>
      </c>
      <c r="J2696" s="63">
        <f>'דוח 132'!B2696</f>
        <v>0</v>
      </c>
      <c r="K2696" s="63">
        <f>'דוח 132'!A2696</f>
        <v>0</v>
      </c>
    </row>
    <row r="2697" spans="1:11" x14ac:dyDescent="0.2">
      <c r="A2697" s="63">
        <f>'דוח 132'!K2697</f>
        <v>15584</v>
      </c>
      <c r="B2697" s="63">
        <f>'דוח 132'!J2697</f>
        <v>5306</v>
      </c>
      <c r="C2697" s="63" t="str">
        <f>'דוח 132'!I2697</f>
        <v>נכסים אלטרנטיביים</v>
      </c>
      <c r="D2697" s="63">
        <f>'דוח 132'!H2697</f>
        <v>0</v>
      </c>
      <c r="E2697" s="63">
        <f>'דוח 132'!G2697</f>
        <v>0.19105288298193501</v>
      </c>
      <c r="F2697" s="63">
        <f>'דוח 132'!F2697</f>
        <v>0.189530895118531</v>
      </c>
      <c r="G2697" s="63">
        <f>'דוח 132'!E2697</f>
        <v>0</v>
      </c>
      <c r="H2697" s="63">
        <f>'דוח 132'!D2697</f>
        <v>8</v>
      </c>
      <c r="I2697" s="63">
        <f>'דוח 132'!C2697</f>
        <v>0</v>
      </c>
      <c r="J2697" s="63">
        <f>'דוח 132'!B2697</f>
        <v>0</v>
      </c>
      <c r="K2697" s="63">
        <f>'דוח 132'!A2697</f>
        <v>0</v>
      </c>
    </row>
    <row r="2698" spans="1:11" x14ac:dyDescent="0.2">
      <c r="A2698" s="63">
        <f>'דוח 132'!K2698</f>
        <v>17728</v>
      </c>
      <c r="B2698" s="63">
        <f>'דוח 132'!J2698</f>
        <v>5306</v>
      </c>
      <c r="C2698" s="63" t="str">
        <f>'דוח 132'!I2698</f>
        <v>נכסי נדל"ן</v>
      </c>
      <c r="D2698" s="63">
        <f>'דוח 132'!H2698</f>
        <v>0</v>
      </c>
      <c r="E2698" s="63">
        <f>'דוח 132'!G2698</f>
        <v>0</v>
      </c>
      <c r="F2698" s="63">
        <f>'דוח 132'!F2698</f>
        <v>0</v>
      </c>
      <c r="G2698" s="63">
        <f>'דוח 132'!E2698</f>
        <v>0</v>
      </c>
      <c r="H2698" s="63">
        <f>'דוח 132'!D2698</f>
        <v>0</v>
      </c>
      <c r="I2698" s="63">
        <f>'דוח 132'!C2698</f>
        <v>0</v>
      </c>
      <c r="J2698" s="63">
        <f>'דוח 132'!B2698</f>
        <v>0</v>
      </c>
      <c r="K2698" s="63">
        <f>'דוח 132'!A2698</f>
        <v>0</v>
      </c>
    </row>
    <row r="2699" spans="1:11" x14ac:dyDescent="0.2">
      <c r="A2699" s="63">
        <f>'דוח 132'!K2699</f>
        <v>15624</v>
      </c>
      <c r="B2699" s="63">
        <f>'דוח 132'!J2699</f>
        <v>5306</v>
      </c>
      <c r="C2699" s="63" t="str">
        <f>'דוח 132'!I2699</f>
        <v>נגזרים מתוך חשיפת מט"ח</v>
      </c>
      <c r="D2699" s="63">
        <f>'דוח 132'!H2699</f>
        <v>0</v>
      </c>
      <c r="E2699" s="63">
        <f>'דוח 132'!G2699</f>
        <v>-14.923944913382099</v>
      </c>
      <c r="F2699" s="63">
        <f>'דוח 132'!F2699</f>
        <v>-14.8143374823188</v>
      </c>
      <c r="G2699" s="63">
        <f>'דוח 132'!E2699</f>
        <v>0</v>
      </c>
      <c r="H2699" s="63">
        <f>'דוח 132'!D2699</f>
        <v>0</v>
      </c>
      <c r="I2699" s="63">
        <f>'דוח 132'!C2699</f>
        <v>0</v>
      </c>
      <c r="J2699" s="63">
        <f>'דוח 132'!B2699</f>
        <v>0</v>
      </c>
      <c r="K2699" s="63">
        <f>'דוח 132'!A2699</f>
        <v>0</v>
      </c>
    </row>
    <row r="2700" spans="1:11" x14ac:dyDescent="0.2">
      <c r="A2700" s="63">
        <f>'דוח 132'!K2700</f>
        <v>15644</v>
      </c>
      <c r="B2700" s="63">
        <f>'דוח 132'!J2700</f>
        <v>5306</v>
      </c>
      <c r="C2700" s="63" t="str">
        <f>'דוח 132'!I2700</f>
        <v>סה"כ נזילות</v>
      </c>
      <c r="D2700" s="63">
        <f>'דוח 132'!H2700</f>
        <v>0</v>
      </c>
      <c r="E2700" s="63">
        <f>'דוח 132'!G2700</f>
        <v>4.79318446688153</v>
      </c>
      <c r="F2700" s="63">
        <f>'דוח 132'!F2700</f>
        <v>4.9989400145475402</v>
      </c>
      <c r="G2700" s="63">
        <f>'דוח 132'!E2700</f>
        <v>1</v>
      </c>
      <c r="H2700" s="63">
        <f>'דוח 132'!D2700</f>
        <v>9</v>
      </c>
      <c r="I2700" s="63">
        <f>'דוח 132'!C2700</f>
        <v>0</v>
      </c>
      <c r="J2700" s="63">
        <f>'דוח 132'!B2700</f>
        <v>0</v>
      </c>
      <c r="K2700" s="63">
        <f>'דוח 132'!A2700</f>
        <v>0</v>
      </c>
    </row>
    <row r="2701" spans="1:11" x14ac:dyDescent="0.2">
      <c r="A2701" s="63">
        <f>'דוח 132'!K2701</f>
        <v>15704</v>
      </c>
      <c r="B2701" s="63">
        <f>'דוח 132'!J2701</f>
        <v>5306</v>
      </c>
      <c r="C2701" s="63" t="str">
        <f>'דוח 132'!I2701</f>
        <v xml:space="preserve">סה"כ קונצרני והלוואות </v>
      </c>
      <c r="D2701" s="63">
        <f>'דוח 132'!H2701</f>
        <v>3.4000189361710098</v>
      </c>
      <c r="E2701" s="63">
        <f>'דוח 132'!G2701</f>
        <v>31.8816848187906</v>
      </c>
      <c r="F2701" s="63">
        <f>'דוח 132'!F2701</f>
        <v>31.726784376236296</v>
      </c>
      <c r="G2701" s="63">
        <f>'דוח 132'!E2701</f>
        <v>27</v>
      </c>
      <c r="H2701" s="63">
        <f>'דוח 132'!D2701</f>
        <v>33</v>
      </c>
      <c r="I2701" s="63">
        <f>'דוח 132'!C2701</f>
        <v>0</v>
      </c>
      <c r="J2701" s="63">
        <f>'דוח 132'!B2701</f>
        <v>0</v>
      </c>
      <c r="K2701" s="63">
        <f>'דוח 132'!A2701</f>
        <v>0</v>
      </c>
    </row>
    <row r="2702" spans="1:11" x14ac:dyDescent="0.2">
      <c r="A2702" s="63">
        <f>'דוח 132'!K2702</f>
        <v>15749</v>
      </c>
      <c r="B2702" s="63">
        <f>'דוח 132'!J2702</f>
        <v>5306</v>
      </c>
      <c r="C2702" s="63" t="str">
        <f>'דוח 132'!I2702</f>
        <v>סה"כ לא סחירים</v>
      </c>
      <c r="D2702" s="63">
        <f>'דוח 132'!H2702</f>
        <v>2.92811253906675</v>
      </c>
      <c r="E2702" s="63">
        <f>'דוח 132'!G2702</f>
        <v>1.7669934488192398</v>
      </c>
      <c r="F2702" s="63">
        <f>'דוח 132'!F2702</f>
        <v>1.7672392852670999</v>
      </c>
      <c r="G2702" s="63">
        <f>'דוח 132'!E2702</f>
        <v>0</v>
      </c>
      <c r="H2702" s="63">
        <f>'דוח 132'!D2702</f>
        <v>0</v>
      </c>
      <c r="I2702" s="63">
        <f>'דוח 132'!C2702</f>
        <v>0</v>
      </c>
      <c r="J2702" s="63">
        <f>'דוח 132'!B2702</f>
        <v>0</v>
      </c>
      <c r="K2702" s="63">
        <f>'דוח 132'!A2702</f>
        <v>0</v>
      </c>
    </row>
    <row r="2703" spans="1:11" x14ac:dyDescent="0.2">
      <c r="A2703" s="63">
        <f>'דוח 132'!K2703</f>
        <v>11258</v>
      </c>
      <c r="B2703" s="63">
        <f>'דוח 132'!J2703</f>
        <v>5306</v>
      </c>
      <c r="C2703" s="63" t="str">
        <f>'דוח 132'!I2703</f>
        <v>כל נכסי הקופה</v>
      </c>
      <c r="D2703" s="63">
        <f>'דוח 132'!H2703</f>
        <v>2.3104714014649201</v>
      </c>
      <c r="E2703" s="63">
        <f>'דוח 132'!G2703</f>
        <v>100</v>
      </c>
      <c r="F2703" s="63">
        <f>'דוח 132'!F2703</f>
        <v>100</v>
      </c>
      <c r="G2703" s="63">
        <f>'דוח 132'!E2703</f>
        <v>0</v>
      </c>
      <c r="H2703" s="63">
        <f>'דוח 132'!D2703</f>
        <v>0</v>
      </c>
      <c r="I2703" s="63">
        <f>'דוח 132'!C2703</f>
        <v>0</v>
      </c>
      <c r="J2703" s="63">
        <f>'דוח 132'!B2703</f>
        <v>0</v>
      </c>
      <c r="K2703" s="63">
        <f>'דוח 132'!A2703</f>
        <v>0</v>
      </c>
    </row>
    <row r="2704" spans="1:11" x14ac:dyDescent="0.2">
      <c r="A2704" s="63">
        <f>'דוח 132'!K2704</f>
        <v>15705</v>
      </c>
      <c r="B2704" s="63">
        <f>'דוח 132'!J2704</f>
        <v>5306</v>
      </c>
      <c r="C2704" s="63" t="str">
        <f>'דוח 132'!I2704</f>
        <v>סה"כ ממשלתי</v>
      </c>
      <c r="D2704" s="63">
        <f>'דוח 132'!H2704</f>
        <v>4.4221142127259299</v>
      </c>
      <c r="E2704" s="63">
        <f>'דוח 132'!G2704</f>
        <v>27.642501450429201</v>
      </c>
      <c r="F2704" s="63">
        <f>'דוח 132'!F2704</f>
        <v>27.589559350150299</v>
      </c>
      <c r="G2704" s="63">
        <f>'דוח 132'!E2704</f>
        <v>26</v>
      </c>
      <c r="H2704" s="63">
        <f>'דוח 132'!D2704</f>
        <v>36</v>
      </c>
      <c r="I2704" s="63">
        <f>'דוח 132'!C2704</f>
        <v>0</v>
      </c>
      <c r="J2704" s="63">
        <f>'דוח 132'!B2704</f>
        <v>0</v>
      </c>
      <c r="K2704" s="63">
        <f>'דוח 132'!A2704</f>
        <v>0</v>
      </c>
    </row>
    <row r="2705" spans="1:11" x14ac:dyDescent="0.2">
      <c r="A2705" s="63">
        <f>'דוח 132'!K2705</f>
        <v>16144</v>
      </c>
      <c r="B2705" s="63">
        <f>'דוח 132'!J2705</f>
        <v>5306</v>
      </c>
      <c r="C2705" s="63" t="str">
        <f>'דוח 132'!I2705</f>
        <v>סך חשיפת מט"ח</v>
      </c>
      <c r="D2705" s="63">
        <f>'דוח 132'!H2705</f>
        <v>0.95839389409978704</v>
      </c>
      <c r="E2705" s="63">
        <f>'דוח 132'!G2705</f>
        <v>17.1088183482731</v>
      </c>
      <c r="F2705" s="63">
        <f>'דוח 132'!F2705</f>
        <v>17.110684983391597</v>
      </c>
      <c r="G2705" s="63">
        <f>'דוח 132'!E2705</f>
        <v>0</v>
      </c>
      <c r="H2705" s="63">
        <f>'דוח 132'!D2705</f>
        <v>0</v>
      </c>
      <c r="I2705" s="63">
        <f>'דוח 132'!C2705</f>
        <v>0</v>
      </c>
      <c r="J2705" s="63">
        <f>'דוח 132'!B2705</f>
        <v>0</v>
      </c>
      <c r="K2705" s="63">
        <f>'דוח 132'!A2705</f>
        <v>0</v>
      </c>
    </row>
    <row r="2706" spans="1:11" x14ac:dyDescent="0.2">
      <c r="A2706" s="63">
        <f>'דוח 132'!K2706</f>
        <v>12755</v>
      </c>
      <c r="B2706" s="63">
        <f>'דוח 132'!J2706</f>
        <v>5306</v>
      </c>
      <c r="C2706" s="63" t="str">
        <f>'דוח 132'!I2706</f>
        <v xml:space="preserve">נזילות מט"ח </v>
      </c>
      <c r="D2706" s="63">
        <f>'דוח 132'!H2706</f>
        <v>0</v>
      </c>
      <c r="E2706" s="63">
        <f>'דוח 132'!G2706</f>
        <v>3.8336040843567201</v>
      </c>
      <c r="F2706" s="63">
        <f>'דוח 132'!F2706</f>
        <v>3.8151266879543901</v>
      </c>
      <c r="G2706" s="63">
        <f>'דוח 132'!E2706</f>
        <v>0</v>
      </c>
      <c r="H2706" s="63">
        <f>'דוח 132'!D2706</f>
        <v>0</v>
      </c>
      <c r="I2706" s="63">
        <f>'דוח 132'!C2706</f>
        <v>0</v>
      </c>
      <c r="J2706" s="63">
        <f>'דוח 132'!B2706</f>
        <v>0</v>
      </c>
      <c r="K2706" s="63">
        <f>'דוח 132'!A2706</f>
        <v>0</v>
      </c>
    </row>
    <row r="2707" spans="1:11" x14ac:dyDescent="0.2">
      <c r="A2707" s="63">
        <f>'דוח 132'!K2707</f>
        <v>12359</v>
      </c>
      <c r="B2707" s="63">
        <f>'דוח 132'!J2707</f>
        <v>5306</v>
      </c>
      <c r="C2707" s="63" t="str">
        <f>'דוח 132'!I2707</f>
        <v xml:space="preserve">קונצרני לא סחיר צמוד מדד </v>
      </c>
      <c r="D2707" s="63">
        <f>'דוח 132'!H2707</f>
        <v>2.6202389446878502</v>
      </c>
      <c r="E2707" s="63">
        <f>'דוח 132'!G2707</f>
        <v>0.73378829066930606</v>
      </c>
      <c r="F2707" s="63">
        <f>'דוח 132'!F2707</f>
        <v>0.73392877808746904</v>
      </c>
      <c r="G2707" s="63">
        <f>'דוח 132'!E2707</f>
        <v>0</v>
      </c>
      <c r="H2707" s="63">
        <f>'דוח 132'!D2707</f>
        <v>0</v>
      </c>
      <c r="I2707" s="63">
        <f>'דוח 132'!C2707</f>
        <v>0</v>
      </c>
      <c r="J2707" s="63">
        <f>'דוח 132'!B2707</f>
        <v>0</v>
      </c>
      <c r="K2707" s="63">
        <f>'דוח 132'!A2707</f>
        <v>0</v>
      </c>
    </row>
    <row r="2708" spans="1:11" x14ac:dyDescent="0.2">
      <c r="A2708" s="63">
        <f>'דוח 132'!K2708</f>
        <v>0</v>
      </c>
      <c r="B2708" s="63">
        <f>'דוח 132'!J2708</f>
        <v>0</v>
      </c>
      <c r="C2708" s="63">
        <f>'דוח 132'!I2708</f>
        <v>0</v>
      </c>
      <c r="D2708" s="63">
        <f>'דוח 132'!H2708</f>
        <v>0</v>
      </c>
      <c r="E2708" s="63">
        <f>'דוח 132'!G2708</f>
        <v>0</v>
      </c>
      <c r="F2708" s="63">
        <f>'דוח 132'!F2708</f>
        <v>0</v>
      </c>
      <c r="G2708" s="63">
        <f>'דוח 132'!E2708</f>
        <v>0</v>
      </c>
      <c r="H2708" s="63">
        <f>'דוח 132'!D2708</f>
        <v>0</v>
      </c>
      <c r="I2708" s="63">
        <f>'דוח 132'!C2708</f>
        <v>0</v>
      </c>
      <c r="J2708" s="63">
        <f>'דוח 132'!B2708</f>
        <v>0</v>
      </c>
      <c r="K2708" s="63">
        <f>'דוח 132'!A2708</f>
        <v>0</v>
      </c>
    </row>
    <row r="2709" spans="1:11" x14ac:dyDescent="0.2">
      <c r="A2709" s="63" t="str">
        <f>'דוח 132'!K2709</f>
        <v>קוד קבוצה</v>
      </c>
      <c r="B2709" s="63" t="str">
        <f>'דוח 132'!J2709</f>
        <v>קוד קופה</v>
      </c>
      <c r="C2709" s="63">
        <f>'דוח 132'!I2709</f>
        <v>0</v>
      </c>
      <c r="D2709" s="63" t="str">
        <f>'דוח 132'!H2709</f>
        <v>5527  פז אשדוד - מרכזית לפיצויים</v>
      </c>
      <c r="E2709" s="63">
        <f>'דוח 132'!G2709</f>
        <v>0</v>
      </c>
      <c r="F2709" s="63">
        <f>'דוח 132'!F2709</f>
        <v>0</v>
      </c>
      <c r="G2709" s="63">
        <f>'דוח 132'!E2709</f>
        <v>0</v>
      </c>
      <c r="H2709" s="63">
        <f>'דוח 132'!D2709</f>
        <v>0</v>
      </c>
      <c r="I2709" s="63">
        <f>'דוח 132'!C2709</f>
        <v>0</v>
      </c>
      <c r="J2709" s="63">
        <f>'דוח 132'!B2709</f>
        <v>0</v>
      </c>
      <c r="K2709" s="63">
        <f>'דוח 132'!A2709</f>
        <v>0</v>
      </c>
    </row>
    <row r="2710" spans="1:11" x14ac:dyDescent="0.2">
      <c r="A2710" s="63">
        <f>'דוח 132'!K2710</f>
        <v>0</v>
      </c>
      <c r="B2710" s="63">
        <f>'דוח 132'!J2710</f>
        <v>0</v>
      </c>
      <c r="C2710" s="63">
        <f>'דוח 132'!I2710</f>
        <v>0</v>
      </c>
      <c r="D2710" s="63">
        <f>'דוח 132'!H2710</f>
        <v>0</v>
      </c>
      <c r="E2710" s="63">
        <f>'דוח 132'!G2710</f>
        <v>0</v>
      </c>
      <c r="F2710" s="63" t="str">
        <f>'דוח 132'!F2710</f>
        <v>שווי קופה באשח  2,787.9</v>
      </c>
      <c r="G2710" s="63">
        <f>'דוח 132'!E2710</f>
        <v>0</v>
      </c>
      <c r="H2710" s="63">
        <f>'דוח 132'!D2710</f>
        <v>0</v>
      </c>
      <c r="I2710" s="63">
        <f>'דוח 132'!C2710</f>
        <v>0</v>
      </c>
      <c r="J2710" s="63">
        <f>'דוח 132'!B2710</f>
        <v>0</v>
      </c>
      <c r="K2710" s="63">
        <f>'דוח 132'!A2710</f>
        <v>0</v>
      </c>
    </row>
    <row r="2711" spans="1:11" x14ac:dyDescent="0.2">
      <c r="A2711" s="63">
        <f>'דוח 132'!K2711</f>
        <v>0</v>
      </c>
      <c r="B2711" s="63">
        <f>'דוח 132'!J2711</f>
        <v>0</v>
      </c>
      <c r="C2711" s="63" t="str">
        <f>'דוח 132'!I2711</f>
        <v>תאור קבוצה</v>
      </c>
      <c r="D2711" s="63" t="str">
        <f>'דוח 132'!H2711</f>
        <v>מח"מ</v>
      </c>
      <c r="E2711" s="63" t="str">
        <f>'דוח 132'!G2711</f>
        <v>חשיפה</v>
      </c>
      <c r="F2711" s="63" t="str">
        <f>'דוח 132'!F2711</f>
        <v>חשיפה</v>
      </c>
      <c r="G2711" s="63">
        <f>'דוח 132'!E2711</f>
        <v>0</v>
      </c>
      <c r="H2711" s="63" t="str">
        <f>'דוח 132'!D2711</f>
        <v>חשיפה</v>
      </c>
      <c r="I2711" s="63">
        <f>'דוח 132'!C2711</f>
        <v>0</v>
      </c>
      <c r="J2711" s="63" t="str">
        <f>'דוח 132'!B2711</f>
        <v>מח"מ</v>
      </c>
      <c r="K2711" s="63">
        <f>'דוח 132'!A2711</f>
        <v>0</v>
      </c>
    </row>
    <row r="2712" spans="1:11" x14ac:dyDescent="0.2">
      <c r="A2712" s="63">
        <f>'דוח 132'!K2712</f>
        <v>0</v>
      </c>
      <c r="B2712" s="63">
        <f>'דוח 132'!J2712</f>
        <v>0</v>
      </c>
      <c r="C2712" s="63">
        <f>'דוח 132'!I2712</f>
        <v>0</v>
      </c>
      <c r="D2712" s="63">
        <f>'דוח 132'!H2712</f>
        <v>0</v>
      </c>
      <c r="E2712" s="63" t="str">
        <f>'דוח 132'!G2712</f>
        <v>30/12/18</v>
      </c>
      <c r="F2712" s="63" t="str">
        <f>'דוח 132'!F2712</f>
        <v>31/12/18</v>
      </c>
      <c r="G2712" s="63" t="str">
        <f>'דוח 132'!E2712</f>
        <v>מינ'</v>
      </c>
      <c r="H2712" s="63" t="str">
        <f>'דוח 132'!D2712</f>
        <v>מקס'</v>
      </c>
      <c r="I2712" s="63" t="str">
        <f>'דוח 132'!C2712</f>
        <v>מינ'</v>
      </c>
      <c r="J2712" s="63" t="str">
        <f>'דוח 132'!B2712</f>
        <v>מקס'</v>
      </c>
      <c r="K2712" s="63">
        <f>'דוח 132'!A2712</f>
        <v>0</v>
      </c>
    </row>
    <row r="2713" spans="1:11" x14ac:dyDescent="0.2">
      <c r="A2713" s="63">
        <f>'דוח 132'!K2713</f>
        <v>13591</v>
      </c>
      <c r="B2713" s="63">
        <f>'דוח 132'!J2713</f>
        <v>5527</v>
      </c>
      <c r="C2713" s="63" t="str">
        <f>'דוח 132'!I2713</f>
        <v xml:space="preserve">צמוד מדד (כולל מיועדות) </v>
      </c>
      <c r="D2713" s="63">
        <f>'דוח 132'!H2713</f>
        <v>3.7975978681778</v>
      </c>
      <c r="E2713" s="63">
        <f>'דוח 132'!G2713</f>
        <v>38.454731507367498</v>
      </c>
      <c r="F2713" s="63">
        <f>'דוח 132'!F2713</f>
        <v>38.433776109519897</v>
      </c>
      <c r="G2713" s="63">
        <f>'דוח 132'!E2713</f>
        <v>32</v>
      </c>
      <c r="H2713" s="63">
        <f>'דוח 132'!D2713</f>
        <v>48</v>
      </c>
      <c r="I2713" s="63">
        <f>'דוח 132'!C2713</f>
        <v>3.5</v>
      </c>
      <c r="J2713" s="63">
        <f>'דוח 132'!B2713</f>
        <v>5.5</v>
      </c>
      <c r="K2713" s="63">
        <f>'דוח 132'!A2713</f>
        <v>0</v>
      </c>
    </row>
    <row r="2714" spans="1:11" x14ac:dyDescent="0.2">
      <c r="A2714" s="63">
        <f>'דוח 132'!K2714</f>
        <v>19967</v>
      </c>
      <c r="B2714" s="63">
        <f>'דוח 132'!J2714</f>
        <v>5527</v>
      </c>
      <c r="C2714" s="63" t="str">
        <f>'דוח 132'!I2714</f>
        <v>צמוד מדד ללא מיועדות</v>
      </c>
      <c r="D2714" s="63">
        <f>'דוח 132'!H2714</f>
        <v>3.7975978681778</v>
      </c>
      <c r="E2714" s="63">
        <f>'דוח 132'!G2714</f>
        <v>38.454731507367498</v>
      </c>
      <c r="F2714" s="63">
        <f>'דוח 132'!F2714</f>
        <v>38.433776109519897</v>
      </c>
      <c r="G2714" s="63">
        <f>'דוח 132'!E2714</f>
        <v>0</v>
      </c>
      <c r="H2714" s="63">
        <f>'דוח 132'!D2714</f>
        <v>0</v>
      </c>
      <c r="I2714" s="63">
        <f>'דוח 132'!C2714</f>
        <v>0</v>
      </c>
      <c r="J2714" s="63">
        <f>'דוח 132'!B2714</f>
        <v>0</v>
      </c>
      <c r="K2714" s="63">
        <f>'דוח 132'!A2714</f>
        <v>0</v>
      </c>
    </row>
    <row r="2715" spans="1:11" x14ac:dyDescent="0.2">
      <c r="A2715" s="63">
        <f>'דוח 132'!K2715</f>
        <v>15744</v>
      </c>
      <c r="B2715" s="63">
        <f>'דוח 132'!J2715</f>
        <v>5527</v>
      </c>
      <c r="C2715" s="63" t="str">
        <f>'דוח 132'!I2715</f>
        <v xml:space="preserve">סה"כ ממשלתי צמוד מדד כולל מיועדות </v>
      </c>
      <c r="D2715" s="63">
        <f>'דוח 132'!H2715</f>
        <v>4.9285260184814099</v>
      </c>
      <c r="E2715" s="63">
        <f>'דוח 132'!G2715</f>
        <v>12.7696040294631</v>
      </c>
      <c r="F2715" s="63">
        <f>'דוח 132'!F2715</f>
        <v>12.759495338128101</v>
      </c>
      <c r="G2715" s="63">
        <f>'דוח 132'!E2715</f>
        <v>0</v>
      </c>
      <c r="H2715" s="63">
        <f>'דוח 132'!D2715</f>
        <v>0</v>
      </c>
      <c r="I2715" s="63">
        <f>'דוח 132'!C2715</f>
        <v>0</v>
      </c>
      <c r="J2715" s="63">
        <f>'דוח 132'!B2715</f>
        <v>0</v>
      </c>
      <c r="K2715" s="63">
        <f>'דוח 132'!A2715</f>
        <v>0</v>
      </c>
    </row>
    <row r="2716" spans="1:11" x14ac:dyDescent="0.2">
      <c r="A2716" s="63">
        <f>'דוח 132'!K2716</f>
        <v>13462</v>
      </c>
      <c r="B2716" s="63">
        <f>'דוח 132'!J2716</f>
        <v>5527</v>
      </c>
      <c r="C2716" s="63" t="str">
        <f>'דוח 132'!I2716</f>
        <v xml:space="preserve">קונצרני סחיר צמוד מדד </v>
      </c>
      <c r="D2716" s="63">
        <f>'דוח 132'!H2716</f>
        <v>3.2355539850386901</v>
      </c>
      <c r="E2716" s="63">
        <f>'דוח 132'!G2716</f>
        <v>25.685127477904395</v>
      </c>
      <c r="F2716" s="63">
        <f>'דוח 132'!F2716</f>
        <v>25.6742807713918</v>
      </c>
      <c r="G2716" s="63">
        <f>'דוח 132'!E2716</f>
        <v>0</v>
      </c>
      <c r="H2716" s="63">
        <f>'דוח 132'!D2716</f>
        <v>0</v>
      </c>
      <c r="I2716" s="63">
        <f>'דוח 132'!C2716</f>
        <v>0</v>
      </c>
      <c r="J2716" s="63">
        <f>'דוח 132'!B2716</f>
        <v>0</v>
      </c>
      <c r="K2716" s="63">
        <f>'דוח 132'!A2716</f>
        <v>0</v>
      </c>
    </row>
    <row r="2717" spans="1:11" x14ac:dyDescent="0.2">
      <c r="A2717" s="63">
        <f>'דוח 132'!K2717</f>
        <v>15544</v>
      </c>
      <c r="B2717" s="63">
        <f>'דוח 132'!J2717</f>
        <v>5527</v>
      </c>
      <c r="C2717" s="63" t="str">
        <f>'דוח 132'!I2717</f>
        <v>הלוואה צמוד מדד</v>
      </c>
      <c r="D2717" s="63">
        <f>'דוח 132'!H2717</f>
        <v>0</v>
      </c>
      <c r="E2717" s="63">
        <f>'דוח 132'!G2717</f>
        <v>0</v>
      </c>
      <c r="F2717" s="63">
        <f>'דוח 132'!F2717</f>
        <v>0</v>
      </c>
      <c r="G2717" s="63">
        <f>'דוח 132'!E2717</f>
        <v>0</v>
      </c>
      <c r="H2717" s="63">
        <f>'דוח 132'!D2717</f>
        <v>0</v>
      </c>
      <c r="I2717" s="63">
        <f>'דוח 132'!C2717</f>
        <v>0</v>
      </c>
      <c r="J2717" s="63">
        <f>'דוח 132'!B2717</f>
        <v>0</v>
      </c>
      <c r="K2717" s="63">
        <f>'דוח 132'!A2717</f>
        <v>0</v>
      </c>
    </row>
    <row r="2718" spans="1:11" x14ac:dyDescent="0.2">
      <c r="A2718" s="63">
        <f>'דוח 132'!K2718</f>
        <v>12978</v>
      </c>
      <c r="B2718" s="63">
        <f>'דוח 132'!J2718</f>
        <v>5527</v>
      </c>
      <c r="C2718" s="63" t="str">
        <f>'דוח 132'!I2718</f>
        <v xml:space="preserve">פקדונות לא סחירים </v>
      </c>
      <c r="D2718" s="63">
        <f>'דוח 132'!H2718</f>
        <v>0</v>
      </c>
      <c r="E2718" s="63">
        <f>'דוח 132'!G2718</f>
        <v>0</v>
      </c>
      <c r="F2718" s="63">
        <f>'דוח 132'!F2718</f>
        <v>0</v>
      </c>
      <c r="G2718" s="63">
        <f>'דוח 132'!E2718</f>
        <v>0</v>
      </c>
      <c r="H2718" s="63">
        <f>'דוח 132'!D2718</f>
        <v>0</v>
      </c>
      <c r="I2718" s="63">
        <f>'דוח 132'!C2718</f>
        <v>0</v>
      </c>
      <c r="J2718" s="63">
        <f>'דוח 132'!B2718</f>
        <v>0</v>
      </c>
      <c r="K2718" s="63">
        <f>'דוח 132'!A2718</f>
        <v>0</v>
      </c>
    </row>
    <row r="2719" spans="1:11" x14ac:dyDescent="0.2">
      <c r="A2719" s="63">
        <f>'דוח 132'!K2719</f>
        <v>17726</v>
      </c>
      <c r="B2719" s="63">
        <f>'דוח 132'!J2719</f>
        <v>5527</v>
      </c>
      <c r="C2719" s="63" t="str">
        <f>'דוח 132'!I2719</f>
        <v>לא צמוד כולל נזילות</v>
      </c>
      <c r="D2719" s="63">
        <f>'דוח 132'!H2719</f>
        <v>1.9506709541033198</v>
      </c>
      <c r="E2719" s="63">
        <f>'דוח 132'!G2719</f>
        <v>41.151365302562198</v>
      </c>
      <c r="F2719" s="63">
        <f>'דוח 132'!F2719</f>
        <v>41.149215142654</v>
      </c>
      <c r="G2719" s="63">
        <f>'דוח 132'!E2719</f>
        <v>32</v>
      </c>
      <c r="H2719" s="63">
        <f>'דוח 132'!D2719</f>
        <v>48</v>
      </c>
      <c r="I2719" s="63">
        <f>'דוח 132'!C2719</f>
        <v>1.5</v>
      </c>
      <c r="J2719" s="63">
        <f>'דוח 132'!B2719</f>
        <v>3.5</v>
      </c>
      <c r="K2719" s="63">
        <f>'דוח 132'!A2719</f>
        <v>0</v>
      </c>
    </row>
    <row r="2720" spans="1:11" x14ac:dyDescent="0.2">
      <c r="A2720" s="63">
        <f>'דוח 132'!K2720</f>
        <v>17727</v>
      </c>
      <c r="B2720" s="63">
        <f>'דוח 132'!J2720</f>
        <v>5527</v>
      </c>
      <c r="C2720" s="63" t="str">
        <f>'דוח 132'!I2720</f>
        <v>עו"ש ש"ח</v>
      </c>
      <c r="D2720" s="63">
        <f>'דוח 132'!H2720</f>
        <v>0</v>
      </c>
      <c r="E2720" s="63">
        <f>'דוח 132'!G2720</f>
        <v>7.80010320533877</v>
      </c>
      <c r="F2720" s="63">
        <f>'דוח 132'!F2720</f>
        <v>7.8305347825898997</v>
      </c>
      <c r="G2720" s="63">
        <f>'דוח 132'!E2720</f>
        <v>0</v>
      </c>
      <c r="H2720" s="63">
        <f>'דוח 132'!D2720</f>
        <v>0</v>
      </c>
      <c r="I2720" s="63">
        <f>'דוח 132'!C2720</f>
        <v>0</v>
      </c>
      <c r="J2720" s="63">
        <f>'דוח 132'!B2720</f>
        <v>0</v>
      </c>
      <c r="K2720" s="63">
        <f>'דוח 132'!A2720</f>
        <v>0</v>
      </c>
    </row>
    <row r="2721" spans="1:11" x14ac:dyDescent="0.2">
      <c r="A2721" s="63">
        <f>'דוח 132'!K2721</f>
        <v>13592</v>
      </c>
      <c r="B2721" s="63">
        <f>'דוח 132'!J2721</f>
        <v>5527</v>
      </c>
      <c r="C2721" s="63" t="str">
        <f>'דוח 132'!I2721</f>
        <v xml:space="preserve">לא צמוד - לא כולל נזילות </v>
      </c>
      <c r="D2721" s="63">
        <f>'דוח 132'!H2721</f>
        <v>2.4091163844272203</v>
      </c>
      <c r="E2721" s="63">
        <f>'דוח 132'!G2721</f>
        <v>33.351262097223497</v>
      </c>
      <c r="F2721" s="63">
        <f>'דוח 132'!F2721</f>
        <v>33.3186803600641</v>
      </c>
      <c r="G2721" s="63">
        <f>'דוח 132'!E2721</f>
        <v>0</v>
      </c>
      <c r="H2721" s="63">
        <f>'דוח 132'!D2721</f>
        <v>0</v>
      </c>
      <c r="I2721" s="63">
        <f>'דוח 132'!C2721</f>
        <v>0</v>
      </c>
      <c r="J2721" s="63">
        <f>'דוח 132'!B2721</f>
        <v>0</v>
      </c>
      <c r="K2721" s="63">
        <f>'דוח 132'!A2721</f>
        <v>0</v>
      </c>
    </row>
    <row r="2722" spans="1:11" x14ac:dyDescent="0.2">
      <c r="A2722" s="63">
        <f>'דוח 132'!K2722</f>
        <v>11566</v>
      </c>
      <c r="B2722" s="63">
        <f>'דוח 132'!J2722</f>
        <v>5527</v>
      </c>
      <c r="C2722" s="63" t="str">
        <f>'דוח 132'!I2722</f>
        <v>מק"מ</v>
      </c>
      <c r="D2722" s="63">
        <f>'דוח 132'!H2722</f>
        <v>0.43541672871322706</v>
      </c>
      <c r="E2722" s="63">
        <f>'דוח 132'!G2722</f>
        <v>15.806283025244099</v>
      </c>
      <c r="F2722" s="63">
        <f>'דוח 132'!F2722</f>
        <v>15.7846253612511</v>
      </c>
      <c r="G2722" s="63">
        <f>'דוח 132'!E2722</f>
        <v>0</v>
      </c>
      <c r="H2722" s="63">
        <f>'דוח 132'!D2722</f>
        <v>0</v>
      </c>
      <c r="I2722" s="63">
        <f>'דוח 132'!C2722</f>
        <v>0</v>
      </c>
      <c r="J2722" s="63">
        <f>'דוח 132'!B2722</f>
        <v>0</v>
      </c>
      <c r="K2722" s="63">
        <f>'דוח 132'!A2722</f>
        <v>0</v>
      </c>
    </row>
    <row r="2723" spans="1:11" x14ac:dyDescent="0.2">
      <c r="A2723" s="63">
        <f>'דוח 132'!K2723</f>
        <v>13419</v>
      </c>
      <c r="B2723" s="63">
        <f>'דוח 132'!J2723</f>
        <v>5527</v>
      </c>
      <c r="C2723" s="63" t="str">
        <f>'דוח 132'!I2723</f>
        <v>ממשלתי  לא צמוד (שחר)</v>
      </c>
      <c r="D2723" s="63">
        <f>'דוח 132'!H2723</f>
        <v>4.4422756989166592</v>
      </c>
      <c r="E2723" s="63">
        <f>'דוח 132'!G2723</f>
        <v>12.4271036457307</v>
      </c>
      <c r="F2723" s="63">
        <f>'דוח 132'!F2723</f>
        <v>12.403730214912599</v>
      </c>
      <c r="G2723" s="63">
        <f>'דוח 132'!E2723</f>
        <v>0</v>
      </c>
      <c r="H2723" s="63">
        <f>'דוח 132'!D2723</f>
        <v>0</v>
      </c>
      <c r="I2723" s="63">
        <f>'דוח 132'!C2723</f>
        <v>0</v>
      </c>
      <c r="J2723" s="63">
        <f>'דוח 132'!B2723</f>
        <v>0</v>
      </c>
      <c r="K2723" s="63">
        <f>'דוח 132'!A2723</f>
        <v>0</v>
      </c>
    </row>
    <row r="2724" spans="1:11" x14ac:dyDescent="0.2">
      <c r="A2724" s="63">
        <f>'דוח 132'!K2724</f>
        <v>11568</v>
      </c>
      <c r="B2724" s="63">
        <f>'דוח 132'!J2724</f>
        <v>5527</v>
      </c>
      <c r="C2724" s="63" t="str">
        <f>'דוח 132'!I2724</f>
        <v>אג"ח ממשלתי לא צמוד ריבית משתנה-"גילון"</v>
      </c>
      <c r="D2724" s="63">
        <f>'דוח 132'!H2724</f>
        <v>0</v>
      </c>
      <c r="E2724" s="63">
        <f>'דוח 132'!G2724</f>
        <v>0</v>
      </c>
      <c r="F2724" s="63">
        <f>'דוח 132'!F2724</f>
        <v>0</v>
      </c>
      <c r="G2724" s="63">
        <f>'דוח 132'!E2724</f>
        <v>0</v>
      </c>
      <c r="H2724" s="63">
        <f>'דוח 132'!D2724</f>
        <v>0</v>
      </c>
      <c r="I2724" s="63">
        <f>'דוח 132'!C2724</f>
        <v>0</v>
      </c>
      <c r="J2724" s="63">
        <f>'דוח 132'!B2724</f>
        <v>0</v>
      </c>
      <c r="K2724" s="63">
        <f>'דוח 132'!A2724</f>
        <v>0</v>
      </c>
    </row>
    <row r="2725" spans="1:11" x14ac:dyDescent="0.2">
      <c r="A2725" s="63">
        <f>'דוח 132'!K2725</f>
        <v>12479</v>
      </c>
      <c r="B2725" s="63">
        <f>'דוח 132'!J2725</f>
        <v>5527</v>
      </c>
      <c r="C2725" s="63" t="str">
        <f>'דוח 132'!I2725</f>
        <v>קונצרני ריבית קבועה</v>
      </c>
      <c r="D2725" s="63">
        <f>'דוח 132'!H2725</f>
        <v>3.7176191857324299</v>
      </c>
      <c r="E2725" s="63">
        <f>'דוח 132'!G2725</f>
        <v>4.64854498680572</v>
      </c>
      <c r="F2725" s="63">
        <f>'דוח 132'!F2725</f>
        <v>4.6611613368184699</v>
      </c>
      <c r="G2725" s="63">
        <f>'דוח 132'!E2725</f>
        <v>0</v>
      </c>
      <c r="H2725" s="63">
        <f>'דוח 132'!D2725</f>
        <v>0</v>
      </c>
      <c r="I2725" s="63">
        <f>'דוח 132'!C2725</f>
        <v>0</v>
      </c>
      <c r="J2725" s="63">
        <f>'דוח 132'!B2725</f>
        <v>0</v>
      </c>
      <c r="K2725" s="63">
        <f>'דוח 132'!A2725</f>
        <v>0</v>
      </c>
    </row>
    <row r="2726" spans="1:11" x14ac:dyDescent="0.2">
      <c r="A2726" s="63">
        <f>'דוח 132'!K2726</f>
        <v>12480</v>
      </c>
      <c r="B2726" s="63">
        <f>'דוח 132'!J2726</f>
        <v>5527</v>
      </c>
      <c r="C2726" s="63" t="str">
        <f>'דוח 132'!I2726</f>
        <v>קונצרני ריבית משתנה</v>
      </c>
      <c r="D2726" s="63">
        <f>'דוח 132'!H2726</f>
        <v>2.06</v>
      </c>
      <c r="E2726" s="63">
        <f>'דוח 132'!G2726</f>
        <v>0.46933043944290403</v>
      </c>
      <c r="F2726" s="63">
        <f>'דוח 132'!F2726</f>
        <v>0.46916344708192098</v>
      </c>
      <c r="G2726" s="63">
        <f>'דוח 132'!E2726</f>
        <v>0</v>
      </c>
      <c r="H2726" s="63">
        <f>'דוח 132'!D2726</f>
        <v>0</v>
      </c>
      <c r="I2726" s="63">
        <f>'דוח 132'!C2726</f>
        <v>0</v>
      </c>
      <c r="J2726" s="63">
        <f>'דוח 132'!B2726</f>
        <v>0</v>
      </c>
      <c r="K2726" s="63">
        <f>'דוח 132'!A2726</f>
        <v>0</v>
      </c>
    </row>
    <row r="2727" spans="1:11" x14ac:dyDescent="0.2">
      <c r="A2727" s="63">
        <f>'דוח 132'!K2727</f>
        <v>11578</v>
      </c>
      <c r="B2727" s="63">
        <f>'דוח 132'!J2727</f>
        <v>5527</v>
      </c>
      <c r="C2727" s="63" t="str">
        <f>'דוח 132'!I2727</f>
        <v>אג"ח לא צמוד לא סחיר (ללא עמיתים)</v>
      </c>
      <c r="D2727" s="63">
        <f>'דוח 132'!H2727</f>
        <v>0</v>
      </c>
      <c r="E2727" s="63">
        <f>'דוח 132'!G2727</f>
        <v>0</v>
      </c>
      <c r="F2727" s="63">
        <f>'דוח 132'!F2727</f>
        <v>0</v>
      </c>
      <c r="G2727" s="63">
        <f>'דוח 132'!E2727</f>
        <v>0</v>
      </c>
      <c r="H2727" s="63">
        <f>'דוח 132'!D2727</f>
        <v>0</v>
      </c>
      <c r="I2727" s="63">
        <f>'דוח 132'!C2727</f>
        <v>0</v>
      </c>
      <c r="J2727" s="63">
        <f>'דוח 132'!B2727</f>
        <v>0</v>
      </c>
      <c r="K2727" s="63">
        <f>'דוח 132'!A2727</f>
        <v>0</v>
      </c>
    </row>
    <row r="2728" spans="1:11" x14ac:dyDescent="0.2">
      <c r="A2728" s="63">
        <f>'דוח 132'!K2728</f>
        <v>12497</v>
      </c>
      <c r="B2728" s="63">
        <f>'דוח 132'!J2728</f>
        <v>5527</v>
      </c>
      <c r="C2728" s="63" t="str">
        <f>'דוח 132'!I2728</f>
        <v>קונצרני לא סחיר ריבית משתנה (נע"מים)</v>
      </c>
      <c r="D2728" s="63">
        <f>'דוח 132'!H2728</f>
        <v>0</v>
      </c>
      <c r="E2728" s="63">
        <f>'דוח 132'!G2728</f>
        <v>0</v>
      </c>
      <c r="F2728" s="63">
        <f>'דוח 132'!F2728</f>
        <v>0</v>
      </c>
      <c r="G2728" s="63">
        <f>'דוח 132'!E2728</f>
        <v>0</v>
      </c>
      <c r="H2728" s="63">
        <f>'דוח 132'!D2728</f>
        <v>0</v>
      </c>
      <c r="I2728" s="63">
        <f>'דוח 132'!C2728</f>
        <v>0</v>
      </c>
      <c r="J2728" s="63">
        <f>'דוח 132'!B2728</f>
        <v>0</v>
      </c>
      <c r="K2728" s="63">
        <f>'דוח 132'!A2728</f>
        <v>0</v>
      </c>
    </row>
    <row r="2729" spans="1:11" x14ac:dyDescent="0.2">
      <c r="A2729" s="63">
        <f>'דוח 132'!K2729</f>
        <v>15546</v>
      </c>
      <c r="B2729" s="63">
        <f>'דוח 132'!J2729</f>
        <v>5527</v>
      </c>
      <c r="C2729" s="63" t="str">
        <f>'דוח 132'!I2729</f>
        <v>הלוואה לא צמוד</v>
      </c>
      <c r="D2729" s="63">
        <f>'דוח 132'!H2729</f>
        <v>0</v>
      </c>
      <c r="E2729" s="63">
        <f>'דוח 132'!G2729</f>
        <v>0</v>
      </c>
      <c r="F2729" s="63">
        <f>'דוח 132'!F2729</f>
        <v>0</v>
      </c>
      <c r="G2729" s="63">
        <f>'דוח 132'!E2729</f>
        <v>0</v>
      </c>
      <c r="H2729" s="63">
        <f>'דוח 132'!D2729</f>
        <v>0</v>
      </c>
      <c r="I2729" s="63">
        <f>'דוח 132'!C2729</f>
        <v>0</v>
      </c>
      <c r="J2729" s="63">
        <f>'דוח 132'!B2729</f>
        <v>0</v>
      </c>
      <c r="K2729" s="63">
        <f>'דוח 132'!A2729</f>
        <v>0</v>
      </c>
    </row>
    <row r="2730" spans="1:11" x14ac:dyDescent="0.2">
      <c r="A2730" s="63">
        <f>'דוח 132'!K2730</f>
        <v>12481</v>
      </c>
      <c r="B2730" s="63">
        <f>'דוח 132'!J2730</f>
        <v>5527</v>
      </c>
      <c r="C2730" s="63" t="str">
        <f>'דוח 132'!I2730</f>
        <v>הלוואות לעמיתים.</v>
      </c>
      <c r="D2730" s="63">
        <f>'דוח 132'!H2730</f>
        <v>0</v>
      </c>
      <c r="E2730" s="63">
        <f>'דוח 132'!G2730</f>
        <v>0</v>
      </c>
      <c r="F2730" s="63">
        <f>'דוח 132'!F2730</f>
        <v>0</v>
      </c>
      <c r="G2730" s="63">
        <f>'דוח 132'!E2730</f>
        <v>0</v>
      </c>
      <c r="H2730" s="63">
        <f>'דוח 132'!D2730</f>
        <v>0</v>
      </c>
      <c r="I2730" s="63">
        <f>'דוח 132'!C2730</f>
        <v>0</v>
      </c>
      <c r="J2730" s="63">
        <f>'דוח 132'!B2730</f>
        <v>0</v>
      </c>
      <c r="K2730" s="63">
        <f>'דוח 132'!A2730</f>
        <v>0</v>
      </c>
    </row>
    <row r="2731" spans="1:11" x14ac:dyDescent="0.2">
      <c r="A2731" s="63">
        <f>'דוח 132'!K2731</f>
        <v>13594</v>
      </c>
      <c r="B2731" s="63">
        <f>'דוח 132'!J2731</f>
        <v>5527</v>
      </c>
      <c r="C2731" s="63" t="str">
        <f>'דוח 132'!I2731</f>
        <v>מט"ח וצמוד מט"ח</v>
      </c>
      <c r="D2731" s="63">
        <f>'דוח 132'!H2731</f>
        <v>0</v>
      </c>
      <c r="E2731" s="63">
        <f>'דוח 132'!G2731</f>
        <v>2.3232821583723</v>
      </c>
      <c r="F2731" s="63">
        <f>'דוח 132'!F2731</f>
        <v>2.3058229508260202</v>
      </c>
      <c r="G2731" s="63">
        <f>'דוח 132'!E2731</f>
        <v>0</v>
      </c>
      <c r="H2731" s="63">
        <f>'דוח 132'!D2731</f>
        <v>0</v>
      </c>
      <c r="I2731" s="63">
        <f>'דוח 132'!C2731</f>
        <v>0</v>
      </c>
      <c r="J2731" s="63">
        <f>'דוח 132'!B2731</f>
        <v>0</v>
      </c>
      <c r="K2731" s="63">
        <f>'דוח 132'!A2731</f>
        <v>0</v>
      </c>
    </row>
    <row r="2732" spans="1:11" x14ac:dyDescent="0.2">
      <c r="A2732" s="63">
        <f>'דוח 132'!K2732</f>
        <v>15609</v>
      </c>
      <c r="B2732" s="63">
        <f>'דוח 132'!J2732</f>
        <v>5527</v>
      </c>
      <c r="C2732" s="63" t="str">
        <f>'דוח 132'!I2732</f>
        <v>אג"ח ממשלתי צמוד מט"ח סחיר (1022)</v>
      </c>
      <c r="D2732" s="63">
        <f>'דוח 132'!H2732</f>
        <v>0</v>
      </c>
      <c r="E2732" s="63">
        <f>'דוח 132'!G2732</f>
        <v>0</v>
      </c>
      <c r="F2732" s="63">
        <f>'דוח 132'!F2732</f>
        <v>0</v>
      </c>
      <c r="G2732" s="63">
        <f>'דוח 132'!E2732</f>
        <v>0</v>
      </c>
      <c r="H2732" s="63">
        <f>'דוח 132'!D2732</f>
        <v>0</v>
      </c>
      <c r="I2732" s="63">
        <f>'דוח 132'!C2732</f>
        <v>0</v>
      </c>
      <c r="J2732" s="63">
        <f>'דוח 132'!B2732</f>
        <v>0</v>
      </c>
      <c r="K2732" s="63">
        <f>'דוח 132'!A2732</f>
        <v>0</v>
      </c>
    </row>
    <row r="2733" spans="1:11" x14ac:dyDescent="0.2">
      <c r="A2733" s="63">
        <f>'דוח 132'!K2733</f>
        <v>11524</v>
      </c>
      <c r="B2733" s="63">
        <f>'דוח 132'!J2733</f>
        <v>5527</v>
      </c>
      <c r="C2733" s="63" t="str">
        <f>'דוח 132'!I2733</f>
        <v xml:space="preserve"> אג"ח קונצרני בחו"ל </v>
      </c>
      <c r="D2733" s="63">
        <f>'דוח 132'!H2733</f>
        <v>0</v>
      </c>
      <c r="E2733" s="63">
        <f>'דוח 132'!G2733</f>
        <v>0</v>
      </c>
      <c r="F2733" s="63">
        <f>'דוח 132'!F2733</f>
        <v>0</v>
      </c>
      <c r="G2733" s="63">
        <f>'דוח 132'!E2733</f>
        <v>0</v>
      </c>
      <c r="H2733" s="63">
        <f>'דוח 132'!D2733</f>
        <v>0</v>
      </c>
      <c r="I2733" s="63">
        <f>'דוח 132'!C2733</f>
        <v>0</v>
      </c>
      <c r="J2733" s="63">
        <f>'דוח 132'!B2733</f>
        <v>0</v>
      </c>
      <c r="K2733" s="63">
        <f>'דוח 132'!A2733</f>
        <v>0</v>
      </c>
    </row>
    <row r="2734" spans="1:11" x14ac:dyDescent="0.2">
      <c r="A2734" s="63">
        <f>'דוח 132'!K2734</f>
        <v>15745</v>
      </c>
      <c r="B2734" s="63">
        <f>'דוח 132'!J2734</f>
        <v>5527</v>
      </c>
      <c r="C2734" s="63" t="str">
        <f>'דוח 132'!I2734</f>
        <v>סה"כ קונצרני צמוד מט"ח</v>
      </c>
      <c r="D2734" s="63">
        <f>'דוח 132'!H2734</f>
        <v>0</v>
      </c>
      <c r="E2734" s="63">
        <f>'דוח 132'!G2734</f>
        <v>0</v>
      </c>
      <c r="F2734" s="63">
        <f>'דוח 132'!F2734</f>
        <v>0</v>
      </c>
      <c r="G2734" s="63">
        <f>'דוח 132'!E2734</f>
        <v>0</v>
      </c>
      <c r="H2734" s="63">
        <f>'דוח 132'!D2734</f>
        <v>0</v>
      </c>
      <c r="I2734" s="63">
        <f>'דוח 132'!C2734</f>
        <v>0</v>
      </c>
      <c r="J2734" s="63">
        <f>'דוח 132'!B2734</f>
        <v>0</v>
      </c>
      <c r="K2734" s="63">
        <f>'דוח 132'!A2734</f>
        <v>0</v>
      </c>
    </row>
    <row r="2735" spans="1:11" x14ac:dyDescent="0.2">
      <c r="A2735" s="63">
        <f>'דוח 132'!K2735</f>
        <v>15545</v>
      </c>
      <c r="B2735" s="63">
        <f>'דוח 132'!J2735</f>
        <v>5527</v>
      </c>
      <c r="C2735" s="63" t="str">
        <f>'דוח 132'!I2735</f>
        <v>הלוואה צמוד מט"ח</v>
      </c>
      <c r="D2735" s="63">
        <f>'דוח 132'!H2735</f>
        <v>0</v>
      </c>
      <c r="E2735" s="63">
        <f>'דוח 132'!G2735</f>
        <v>0</v>
      </c>
      <c r="F2735" s="63">
        <f>'דוח 132'!F2735</f>
        <v>0</v>
      </c>
      <c r="G2735" s="63">
        <f>'דוח 132'!E2735</f>
        <v>0</v>
      </c>
      <c r="H2735" s="63">
        <f>'דוח 132'!D2735</f>
        <v>0</v>
      </c>
      <c r="I2735" s="63">
        <f>'דוח 132'!C2735</f>
        <v>0</v>
      </c>
      <c r="J2735" s="63">
        <f>'דוח 132'!B2735</f>
        <v>0</v>
      </c>
      <c r="K2735" s="63">
        <f>'דוח 132'!A2735</f>
        <v>0</v>
      </c>
    </row>
    <row r="2736" spans="1:11" x14ac:dyDescent="0.2">
      <c r="A2736" s="63">
        <f>'דוח 132'!K2736</f>
        <v>13595</v>
      </c>
      <c r="B2736" s="63">
        <f>'דוח 132'!J2736</f>
        <v>5527</v>
      </c>
      <c r="C2736" s="63" t="str">
        <f>'דוח 132'!I2736</f>
        <v>סה"כ מניות והמירים</v>
      </c>
      <c r="D2736" s="63">
        <f>'דוח 132'!H2736</f>
        <v>0</v>
      </c>
      <c r="E2736" s="63">
        <f>'דוח 132'!G2736</f>
        <v>18.070621031698</v>
      </c>
      <c r="F2736" s="63">
        <f>'דוח 132'!F2736</f>
        <v>18.1111857970001</v>
      </c>
      <c r="G2736" s="63">
        <f>'דוח 132'!E2736</f>
        <v>0</v>
      </c>
      <c r="H2736" s="63">
        <f>'דוח 132'!D2736</f>
        <v>0</v>
      </c>
      <c r="I2736" s="63">
        <f>'דוח 132'!C2736</f>
        <v>0</v>
      </c>
      <c r="J2736" s="63">
        <f>'דוח 132'!B2736</f>
        <v>0</v>
      </c>
      <c r="K2736" s="63">
        <f>'דוח 132'!A2736</f>
        <v>0</v>
      </c>
    </row>
    <row r="2737" spans="1:11" x14ac:dyDescent="0.2">
      <c r="A2737" s="63">
        <f>'דוח 132'!K2737</f>
        <v>15610</v>
      </c>
      <c r="B2737" s="63">
        <f>'דוח 132'!J2737</f>
        <v>5527</v>
      </c>
      <c r="C2737" s="63" t="str">
        <f>'דוח 132'!I2737</f>
        <v>נגזרים מתוך מניות והמירים</v>
      </c>
      <c r="D2737" s="63">
        <f>'דוח 132'!H2737</f>
        <v>0</v>
      </c>
      <c r="E2737" s="63">
        <f>'דוח 132'!G2737</f>
        <v>0</v>
      </c>
      <c r="F2737" s="63">
        <f>'דוח 132'!F2737</f>
        <v>0</v>
      </c>
      <c r="G2737" s="63">
        <f>'דוח 132'!E2737</f>
        <v>0</v>
      </c>
      <c r="H2737" s="63">
        <f>'דוח 132'!D2737</f>
        <v>0</v>
      </c>
      <c r="I2737" s="63">
        <f>'דוח 132'!C2737</f>
        <v>0</v>
      </c>
      <c r="J2737" s="63">
        <f>'דוח 132'!B2737</f>
        <v>0</v>
      </c>
      <c r="K2737" s="63">
        <f>'דוח 132'!A2737</f>
        <v>0</v>
      </c>
    </row>
    <row r="2738" spans="1:11" x14ac:dyDescent="0.2">
      <c r="A2738" s="63">
        <f>'דוח 132'!K2738</f>
        <v>15611</v>
      </c>
      <c r="B2738" s="63">
        <f>'דוח 132'!J2738</f>
        <v>5527</v>
      </c>
      <c r="C2738" s="63" t="str">
        <f>'דוח 132'!I2738</f>
        <v>מניות והמירים בארץ</v>
      </c>
      <c r="D2738" s="63">
        <f>'דוח 132'!H2738</f>
        <v>0</v>
      </c>
      <c r="E2738" s="63">
        <f>'דוח 132'!G2738</f>
        <v>8.3212292085814585</v>
      </c>
      <c r="F2738" s="63">
        <f>'דוח 132'!F2738</f>
        <v>8.3110942692727701</v>
      </c>
      <c r="G2738" s="63">
        <f>'דוח 132'!E2738</f>
        <v>0</v>
      </c>
      <c r="H2738" s="63">
        <f>'דוח 132'!D2738</f>
        <v>0</v>
      </c>
      <c r="I2738" s="63">
        <f>'דוח 132'!C2738</f>
        <v>0</v>
      </c>
      <c r="J2738" s="63">
        <f>'דוח 132'!B2738</f>
        <v>0</v>
      </c>
      <c r="K2738" s="63">
        <f>'דוח 132'!A2738</f>
        <v>0</v>
      </c>
    </row>
    <row r="2739" spans="1:11" x14ac:dyDescent="0.2">
      <c r="A2739" s="63">
        <f>'דוח 132'!K2739</f>
        <v>15608</v>
      </c>
      <c r="B2739" s="63">
        <f>'דוח 132'!J2739</f>
        <v>5527</v>
      </c>
      <c r="C2739" s="63" t="str">
        <f>'דוח 132'!I2739</f>
        <v>מניות חו"ל</v>
      </c>
      <c r="D2739" s="63">
        <f>'דוח 132'!H2739</f>
        <v>0</v>
      </c>
      <c r="E2739" s="63">
        <f>'דוח 132'!G2739</f>
        <v>9.74939182311652</v>
      </c>
      <c r="F2739" s="63">
        <f>'דוח 132'!F2739</f>
        <v>9.8000915277273304</v>
      </c>
      <c r="G2739" s="63">
        <f>'דוח 132'!E2739</f>
        <v>0</v>
      </c>
      <c r="H2739" s="63">
        <f>'דוח 132'!D2739</f>
        <v>0</v>
      </c>
      <c r="I2739" s="63">
        <f>'דוח 132'!C2739</f>
        <v>0</v>
      </c>
      <c r="J2739" s="63">
        <f>'דוח 132'!B2739</f>
        <v>0</v>
      </c>
      <c r="K2739" s="63">
        <f>'דוח 132'!A2739</f>
        <v>0</v>
      </c>
    </row>
    <row r="2740" spans="1:11" x14ac:dyDescent="0.2">
      <c r="A2740" s="63">
        <f>'דוח 132'!K2740</f>
        <v>15584</v>
      </c>
      <c r="B2740" s="63">
        <f>'דוח 132'!J2740</f>
        <v>5527</v>
      </c>
      <c r="C2740" s="63" t="str">
        <f>'דוח 132'!I2740</f>
        <v>נכסים אלטרנטיביים</v>
      </c>
      <c r="D2740" s="63">
        <f>'דוח 132'!H2740</f>
        <v>0</v>
      </c>
      <c r="E2740" s="63">
        <f>'דוח 132'!G2740</f>
        <v>0</v>
      </c>
      <c r="F2740" s="63">
        <f>'דוח 132'!F2740</f>
        <v>0</v>
      </c>
      <c r="G2740" s="63">
        <f>'דוח 132'!E2740</f>
        <v>0</v>
      </c>
      <c r="H2740" s="63">
        <f>'דוח 132'!D2740</f>
        <v>0</v>
      </c>
      <c r="I2740" s="63">
        <f>'דוח 132'!C2740</f>
        <v>0</v>
      </c>
      <c r="J2740" s="63">
        <f>'דוח 132'!B2740</f>
        <v>0</v>
      </c>
      <c r="K2740" s="63">
        <f>'דוח 132'!A2740</f>
        <v>0</v>
      </c>
    </row>
    <row r="2741" spans="1:11" x14ac:dyDescent="0.2">
      <c r="A2741" s="63">
        <f>'דוח 132'!K2741</f>
        <v>17728</v>
      </c>
      <c r="B2741" s="63">
        <f>'דוח 132'!J2741</f>
        <v>5527</v>
      </c>
      <c r="C2741" s="63" t="str">
        <f>'דוח 132'!I2741</f>
        <v>נכסי נדל"ן</v>
      </c>
      <c r="D2741" s="63">
        <f>'דוח 132'!H2741</f>
        <v>0</v>
      </c>
      <c r="E2741" s="63">
        <f>'דוח 132'!G2741</f>
        <v>0</v>
      </c>
      <c r="F2741" s="63">
        <f>'דוח 132'!F2741</f>
        <v>0</v>
      </c>
      <c r="G2741" s="63">
        <f>'דוח 132'!E2741</f>
        <v>0</v>
      </c>
      <c r="H2741" s="63">
        <f>'דוח 132'!D2741</f>
        <v>0</v>
      </c>
      <c r="I2741" s="63">
        <f>'דוח 132'!C2741</f>
        <v>0</v>
      </c>
      <c r="J2741" s="63">
        <f>'דוח 132'!B2741</f>
        <v>0</v>
      </c>
      <c r="K2741" s="63">
        <f>'דוח 132'!A2741</f>
        <v>0</v>
      </c>
    </row>
    <row r="2742" spans="1:11" x14ac:dyDescent="0.2">
      <c r="A2742" s="63">
        <f>'דוח 132'!K2742</f>
        <v>15624</v>
      </c>
      <c r="B2742" s="63">
        <f>'דוח 132'!J2742</f>
        <v>5527</v>
      </c>
      <c r="C2742" s="63" t="str">
        <f>'דוח 132'!I2742</f>
        <v>נגזרים מתוך חשיפת מט"ח</v>
      </c>
      <c r="D2742" s="63">
        <f>'דוח 132'!H2742</f>
        <v>0</v>
      </c>
      <c r="E2742" s="63">
        <f>'דוח 132'!G2742</f>
        <v>0</v>
      </c>
      <c r="F2742" s="63">
        <f>'דוח 132'!F2742</f>
        <v>0</v>
      </c>
      <c r="G2742" s="63">
        <f>'דוח 132'!E2742</f>
        <v>0</v>
      </c>
      <c r="H2742" s="63">
        <f>'דוח 132'!D2742</f>
        <v>0</v>
      </c>
      <c r="I2742" s="63">
        <f>'דוח 132'!C2742</f>
        <v>0</v>
      </c>
      <c r="J2742" s="63">
        <f>'דוח 132'!B2742</f>
        <v>0</v>
      </c>
      <c r="K2742" s="63">
        <f>'דוח 132'!A2742</f>
        <v>0</v>
      </c>
    </row>
    <row r="2743" spans="1:11" x14ac:dyDescent="0.2">
      <c r="A2743" s="63">
        <f>'דוח 132'!K2743</f>
        <v>15644</v>
      </c>
      <c r="B2743" s="63">
        <f>'דוח 132'!J2743</f>
        <v>5527</v>
      </c>
      <c r="C2743" s="63" t="str">
        <f>'דוח 132'!I2743</f>
        <v>סה"כ נזילות</v>
      </c>
      <c r="D2743" s="63">
        <f>'דוח 132'!H2743</f>
        <v>0</v>
      </c>
      <c r="E2743" s="63">
        <f>'דוח 132'!G2743</f>
        <v>10.123385363711099</v>
      </c>
      <c r="F2743" s="63">
        <f>'דוח 132'!F2743</f>
        <v>10.136357733415901</v>
      </c>
      <c r="G2743" s="63">
        <f>'דוח 132'!E2743</f>
        <v>0</v>
      </c>
      <c r="H2743" s="63">
        <f>'דוח 132'!D2743</f>
        <v>0</v>
      </c>
      <c r="I2743" s="63">
        <f>'דוח 132'!C2743</f>
        <v>0</v>
      </c>
      <c r="J2743" s="63">
        <f>'דוח 132'!B2743</f>
        <v>0</v>
      </c>
      <c r="K2743" s="63">
        <f>'דוח 132'!A2743</f>
        <v>0</v>
      </c>
    </row>
    <row r="2744" spans="1:11" x14ac:dyDescent="0.2">
      <c r="A2744" s="63">
        <f>'דוח 132'!K2744</f>
        <v>15704</v>
      </c>
      <c r="B2744" s="63">
        <f>'דוח 132'!J2744</f>
        <v>5527</v>
      </c>
      <c r="C2744" s="63" t="str">
        <f>'דוח 132'!I2744</f>
        <v xml:space="preserve">סה"כ קונצרני והלוואות </v>
      </c>
      <c r="D2744" s="63">
        <f>'דוח 132'!H2744</f>
        <v>3.29059305094734</v>
      </c>
      <c r="E2744" s="63">
        <f>'דוח 132'!G2744</f>
        <v>30.803002904153001</v>
      </c>
      <c r="F2744" s="63">
        <f>'דוח 132'!F2744</f>
        <v>30.804605555292198</v>
      </c>
      <c r="G2744" s="63">
        <f>'דוח 132'!E2744</f>
        <v>0</v>
      </c>
      <c r="H2744" s="63">
        <f>'דוח 132'!D2744</f>
        <v>38</v>
      </c>
      <c r="I2744" s="63">
        <f>'דוח 132'!C2744</f>
        <v>0</v>
      </c>
      <c r="J2744" s="63">
        <f>'דוח 132'!B2744</f>
        <v>0</v>
      </c>
      <c r="K2744" s="63">
        <f>'דוח 132'!A2744</f>
        <v>0</v>
      </c>
    </row>
    <row r="2745" spans="1:11" x14ac:dyDescent="0.2">
      <c r="A2745" s="63">
        <f>'דוח 132'!K2745</f>
        <v>15749</v>
      </c>
      <c r="B2745" s="63">
        <f>'דוח 132'!J2745</f>
        <v>5527</v>
      </c>
      <c r="C2745" s="63" t="str">
        <f>'דוח 132'!I2745</f>
        <v>סה"כ לא סחירים</v>
      </c>
      <c r="D2745" s="63">
        <f>'דוח 132'!H2745</f>
        <v>0</v>
      </c>
      <c r="E2745" s="63">
        <f>'דוח 132'!G2745</f>
        <v>0</v>
      </c>
      <c r="F2745" s="63">
        <f>'דוח 132'!F2745</f>
        <v>0</v>
      </c>
      <c r="G2745" s="63">
        <f>'דוח 132'!E2745</f>
        <v>0</v>
      </c>
      <c r="H2745" s="63">
        <f>'דוח 132'!D2745</f>
        <v>0</v>
      </c>
      <c r="I2745" s="63">
        <f>'דוח 132'!C2745</f>
        <v>0</v>
      </c>
      <c r="J2745" s="63">
        <f>'דוח 132'!B2745</f>
        <v>0</v>
      </c>
      <c r="K2745" s="63">
        <f>'דוח 132'!A2745</f>
        <v>0</v>
      </c>
    </row>
    <row r="2746" spans="1:11" x14ac:dyDescent="0.2">
      <c r="A2746" s="63">
        <f>'דוח 132'!K2746</f>
        <v>11258</v>
      </c>
      <c r="B2746" s="63">
        <f>'דוח 132'!J2746</f>
        <v>5527</v>
      </c>
      <c r="C2746" s="63" t="str">
        <f>'דוח 132'!I2746</f>
        <v>כל נכסי הקופה</v>
      </c>
      <c r="D2746" s="63">
        <f>'דוח 132'!H2746</f>
        <v>2.2622460498245895</v>
      </c>
      <c r="E2746" s="63">
        <f>'דוח 132'!G2746</f>
        <v>100</v>
      </c>
      <c r="F2746" s="63">
        <f>'דוח 132'!F2746</f>
        <v>100</v>
      </c>
      <c r="G2746" s="63">
        <f>'דוח 132'!E2746</f>
        <v>0</v>
      </c>
      <c r="H2746" s="63">
        <f>'דוח 132'!D2746</f>
        <v>0</v>
      </c>
      <c r="I2746" s="63">
        <f>'דוח 132'!C2746</f>
        <v>0</v>
      </c>
      <c r="J2746" s="63">
        <f>'דוח 132'!B2746</f>
        <v>0</v>
      </c>
      <c r="K2746" s="63">
        <f>'דוח 132'!A2746</f>
        <v>0</v>
      </c>
    </row>
    <row r="2747" spans="1:11" x14ac:dyDescent="0.2">
      <c r="A2747" s="63">
        <f>'דוח 132'!K2747</f>
        <v>15705</v>
      </c>
      <c r="B2747" s="63">
        <f>'דוח 132'!J2747</f>
        <v>5527</v>
      </c>
      <c r="C2747" s="63" t="str">
        <f>'דוח 132'!I2747</f>
        <v>סה"כ ממשלתי</v>
      </c>
      <c r="D2747" s="63">
        <f>'דוח 132'!H2747</f>
        <v>3.0492243479733396</v>
      </c>
      <c r="E2747" s="63">
        <f>'דוח 132'!G2747</f>
        <v>41.002990700437998</v>
      </c>
      <c r="F2747" s="63">
        <f>'דוח 132'!F2747</f>
        <v>40.947850914291791</v>
      </c>
      <c r="G2747" s="63">
        <f>'דוח 132'!E2747</f>
        <v>0</v>
      </c>
      <c r="H2747" s="63">
        <f>'דוח 132'!D2747</f>
        <v>45</v>
      </c>
      <c r="I2747" s="63">
        <f>'דוח 132'!C2747</f>
        <v>0</v>
      </c>
      <c r="J2747" s="63">
        <f>'דוח 132'!B2747</f>
        <v>0</v>
      </c>
      <c r="K2747" s="63">
        <f>'דוח 132'!A2747</f>
        <v>0</v>
      </c>
    </row>
    <row r="2748" spans="1:11" x14ac:dyDescent="0.2">
      <c r="A2748" s="63">
        <f>'דוח 132'!K2748</f>
        <v>16144</v>
      </c>
      <c r="B2748" s="63">
        <f>'דוח 132'!J2748</f>
        <v>5527</v>
      </c>
      <c r="C2748" s="63" t="str">
        <f>'דוח 132'!I2748</f>
        <v>סך חשיפת מט"ח</v>
      </c>
      <c r="D2748" s="63">
        <f>'דוח 132'!H2748</f>
        <v>0</v>
      </c>
      <c r="E2748" s="63">
        <f>'דוח 132'!G2748</f>
        <v>8.1559194104649393</v>
      </c>
      <c r="F2748" s="63">
        <f>'דוח 132'!F2748</f>
        <v>8.1682106523001501</v>
      </c>
      <c r="G2748" s="63">
        <f>'דוח 132'!E2748</f>
        <v>0</v>
      </c>
      <c r="H2748" s="63">
        <f>'דוח 132'!D2748</f>
        <v>0</v>
      </c>
      <c r="I2748" s="63">
        <f>'דוח 132'!C2748</f>
        <v>0</v>
      </c>
      <c r="J2748" s="63">
        <f>'דוח 132'!B2748</f>
        <v>0</v>
      </c>
      <c r="K2748" s="63">
        <f>'דוח 132'!A2748</f>
        <v>0</v>
      </c>
    </row>
    <row r="2749" spans="1:11" x14ac:dyDescent="0.2">
      <c r="A2749" s="63">
        <f>'דוח 132'!K2749</f>
        <v>12755</v>
      </c>
      <c r="B2749" s="63">
        <f>'דוח 132'!J2749</f>
        <v>5527</v>
      </c>
      <c r="C2749" s="63" t="str">
        <f>'דוח 132'!I2749</f>
        <v xml:space="preserve">נזילות מט"ח </v>
      </c>
      <c r="D2749" s="63">
        <f>'דוח 132'!H2749</f>
        <v>0</v>
      </c>
      <c r="E2749" s="63">
        <f>'דוח 132'!G2749</f>
        <v>2.3232821583723</v>
      </c>
      <c r="F2749" s="63">
        <f>'דוח 132'!F2749</f>
        <v>2.3058229508260202</v>
      </c>
      <c r="G2749" s="63">
        <f>'דוח 132'!E2749</f>
        <v>0</v>
      </c>
      <c r="H2749" s="63">
        <f>'דוח 132'!D2749</f>
        <v>0</v>
      </c>
      <c r="I2749" s="63">
        <f>'דוח 132'!C2749</f>
        <v>0</v>
      </c>
      <c r="J2749" s="63">
        <f>'דוח 132'!B2749</f>
        <v>0</v>
      </c>
      <c r="K2749" s="63">
        <f>'דוח 132'!A2749</f>
        <v>0</v>
      </c>
    </row>
    <row r="2750" spans="1:11" x14ac:dyDescent="0.2">
      <c r="A2750" s="63">
        <f>'דוח 132'!K2750</f>
        <v>12359</v>
      </c>
      <c r="B2750" s="63">
        <f>'דוח 132'!J2750</f>
        <v>5527</v>
      </c>
      <c r="C2750" s="63" t="str">
        <f>'דוח 132'!I2750</f>
        <v xml:space="preserve">קונצרני לא סחיר צמוד מדד </v>
      </c>
      <c r="D2750" s="63">
        <f>'דוח 132'!H2750</f>
        <v>0</v>
      </c>
      <c r="E2750" s="63">
        <f>'דוח 132'!G2750</f>
        <v>0</v>
      </c>
      <c r="F2750" s="63">
        <f>'דוח 132'!F2750</f>
        <v>0</v>
      </c>
      <c r="G2750" s="63">
        <f>'דוח 132'!E2750</f>
        <v>0</v>
      </c>
      <c r="H2750" s="63">
        <f>'דוח 132'!D2750</f>
        <v>0</v>
      </c>
      <c r="I2750" s="63">
        <f>'דוח 132'!C2750</f>
        <v>0</v>
      </c>
      <c r="J2750" s="63">
        <f>'דוח 132'!B2750</f>
        <v>0</v>
      </c>
      <c r="K2750" s="63">
        <f>'דוח 132'!A2750</f>
        <v>0</v>
      </c>
    </row>
    <row r="2751" spans="1:11" x14ac:dyDescent="0.2">
      <c r="A2751" s="63">
        <f>'דוח 132'!K2751</f>
        <v>0</v>
      </c>
      <c r="B2751" s="63">
        <f>'דוח 132'!J2751</f>
        <v>0</v>
      </c>
      <c r="C2751" s="63">
        <f>'דוח 132'!I2751</f>
        <v>0</v>
      </c>
      <c r="D2751" s="63">
        <f>'דוח 132'!H2751</f>
        <v>0</v>
      </c>
      <c r="E2751" s="63">
        <f>'דוח 132'!G2751</f>
        <v>0</v>
      </c>
      <c r="F2751" s="63">
        <f>'דוח 132'!F2751</f>
        <v>0</v>
      </c>
      <c r="G2751" s="63">
        <f>'דוח 132'!E2751</f>
        <v>0</v>
      </c>
      <c r="H2751" s="63">
        <f>'דוח 132'!D2751</f>
        <v>0</v>
      </c>
      <c r="I2751" s="63">
        <f>'דוח 132'!C2751</f>
        <v>0</v>
      </c>
      <c r="J2751" s="63">
        <f>'דוח 132'!B2751</f>
        <v>0</v>
      </c>
      <c r="K2751" s="63">
        <f>'דוח 132'!A2751</f>
        <v>0</v>
      </c>
    </row>
    <row r="2752" spans="1:11" x14ac:dyDescent="0.2">
      <c r="A2752" s="63" t="str">
        <f>'דוח 132'!K2752</f>
        <v>קוד קבוצה</v>
      </c>
      <c r="B2752" s="63" t="str">
        <f>'דוח 132'!J2752</f>
        <v>קוד קופה</v>
      </c>
      <c r="C2752" s="63">
        <f>'דוח 132'!I2752</f>
        <v>0</v>
      </c>
      <c r="D2752" s="63" t="str">
        <f>'דוח 132'!H2752</f>
        <v>5616  פסגות שיא השתלמות כללי</v>
      </c>
      <c r="E2752" s="63">
        <f>'דוח 132'!G2752</f>
        <v>0</v>
      </c>
      <c r="F2752" s="63">
        <f>'דוח 132'!F2752</f>
        <v>0</v>
      </c>
      <c r="G2752" s="63">
        <f>'דוח 132'!E2752</f>
        <v>0</v>
      </c>
      <c r="H2752" s="63">
        <f>'דוח 132'!D2752</f>
        <v>0</v>
      </c>
      <c r="I2752" s="63">
        <f>'דוח 132'!C2752</f>
        <v>0</v>
      </c>
      <c r="J2752" s="63">
        <f>'דוח 132'!B2752</f>
        <v>0</v>
      </c>
      <c r="K2752" s="63">
        <f>'דוח 132'!A2752</f>
        <v>0</v>
      </c>
    </row>
    <row r="2753" spans="1:11" x14ac:dyDescent="0.2">
      <c r="A2753" s="63">
        <f>'דוח 132'!K2753</f>
        <v>0</v>
      </c>
      <c r="B2753" s="63">
        <f>'דוח 132'!J2753</f>
        <v>0</v>
      </c>
      <c r="C2753" s="63">
        <f>'דוח 132'!I2753</f>
        <v>0</v>
      </c>
      <c r="D2753" s="63">
        <f>'דוח 132'!H2753</f>
        <v>0</v>
      </c>
      <c r="E2753" s="63">
        <f>'דוח 132'!G2753</f>
        <v>0</v>
      </c>
      <c r="F2753" s="63" t="str">
        <f>'דוח 132'!F2753</f>
        <v>שווי קופה באשח  9,486,909.92</v>
      </c>
      <c r="G2753" s="63">
        <f>'דוח 132'!E2753</f>
        <v>0</v>
      </c>
      <c r="H2753" s="63">
        <f>'דוח 132'!D2753</f>
        <v>0</v>
      </c>
      <c r="I2753" s="63">
        <f>'דוח 132'!C2753</f>
        <v>0</v>
      </c>
      <c r="J2753" s="63">
        <f>'דוח 132'!B2753</f>
        <v>0</v>
      </c>
      <c r="K2753" s="63">
        <f>'דוח 132'!A2753</f>
        <v>0</v>
      </c>
    </row>
    <row r="2754" spans="1:11" x14ac:dyDescent="0.2">
      <c r="A2754" s="63">
        <f>'דוח 132'!K2754</f>
        <v>0</v>
      </c>
      <c r="B2754" s="63">
        <f>'דוח 132'!J2754</f>
        <v>0</v>
      </c>
      <c r="C2754" s="63" t="str">
        <f>'דוח 132'!I2754</f>
        <v>תאור קבוצה</v>
      </c>
      <c r="D2754" s="63" t="str">
        <f>'דוח 132'!H2754</f>
        <v>מח"מ</v>
      </c>
      <c r="E2754" s="63" t="str">
        <f>'דוח 132'!G2754</f>
        <v>חשיפה</v>
      </c>
      <c r="F2754" s="63" t="str">
        <f>'דוח 132'!F2754</f>
        <v>חשיפה</v>
      </c>
      <c r="G2754" s="63">
        <f>'דוח 132'!E2754</f>
        <v>0</v>
      </c>
      <c r="H2754" s="63" t="str">
        <f>'דוח 132'!D2754</f>
        <v>חשיפה</v>
      </c>
      <c r="I2754" s="63">
        <f>'דוח 132'!C2754</f>
        <v>0</v>
      </c>
      <c r="J2754" s="63" t="str">
        <f>'דוח 132'!B2754</f>
        <v>מח"מ</v>
      </c>
      <c r="K2754" s="63">
        <f>'דוח 132'!A2754</f>
        <v>0</v>
      </c>
    </row>
    <row r="2755" spans="1:11" x14ac:dyDescent="0.2">
      <c r="A2755" s="63">
        <f>'דוח 132'!K2755</f>
        <v>0</v>
      </c>
      <c r="B2755" s="63">
        <f>'דוח 132'!J2755</f>
        <v>0</v>
      </c>
      <c r="C2755" s="63">
        <f>'דוח 132'!I2755</f>
        <v>0</v>
      </c>
      <c r="D2755" s="63">
        <f>'דוח 132'!H2755</f>
        <v>0</v>
      </c>
      <c r="E2755" s="63" t="str">
        <f>'דוח 132'!G2755</f>
        <v>30/12/18</v>
      </c>
      <c r="F2755" s="63" t="str">
        <f>'דוח 132'!F2755</f>
        <v>31/12/18</v>
      </c>
      <c r="G2755" s="63" t="str">
        <f>'דוח 132'!E2755</f>
        <v>מינ'</v>
      </c>
      <c r="H2755" s="63" t="str">
        <f>'דוח 132'!D2755</f>
        <v>מקס'</v>
      </c>
      <c r="I2755" s="63" t="str">
        <f>'דוח 132'!C2755</f>
        <v>מינ'</v>
      </c>
      <c r="J2755" s="63" t="str">
        <f>'דוח 132'!B2755</f>
        <v>מקס'</v>
      </c>
      <c r="K2755" s="63">
        <f>'דוח 132'!A2755</f>
        <v>0</v>
      </c>
    </row>
    <row r="2756" spans="1:11" x14ac:dyDescent="0.2">
      <c r="A2756" s="63">
        <f>'דוח 132'!K2756</f>
        <v>13591</v>
      </c>
      <c r="B2756" s="63">
        <f>'דוח 132'!J2756</f>
        <v>5616</v>
      </c>
      <c r="C2756" s="63" t="str">
        <f>'דוח 132'!I2756</f>
        <v xml:space="preserve">צמוד מדד (כולל מיועדות) </v>
      </c>
      <c r="D2756" s="63">
        <f>'דוח 132'!H2756</f>
        <v>4.4037578707546698</v>
      </c>
      <c r="E2756" s="63">
        <f>'דוח 132'!G2756</f>
        <v>26.160097524454002</v>
      </c>
      <c r="F2756" s="63">
        <f>'דוח 132'!F2756</f>
        <v>26.053215458572797</v>
      </c>
      <c r="G2756" s="63">
        <f>'דוח 132'!E2756</f>
        <v>0</v>
      </c>
      <c r="H2756" s="63">
        <f>'דוח 132'!D2756</f>
        <v>0</v>
      </c>
      <c r="I2756" s="63">
        <f>'דוח 132'!C2756</f>
        <v>0</v>
      </c>
      <c r="J2756" s="63">
        <f>'דוח 132'!B2756</f>
        <v>0</v>
      </c>
      <c r="K2756" s="63">
        <f>'דוח 132'!A2756</f>
        <v>0</v>
      </c>
    </row>
    <row r="2757" spans="1:11" x14ac:dyDescent="0.2">
      <c r="A2757" s="63">
        <f>'דוח 132'!K2757</f>
        <v>19967</v>
      </c>
      <c r="B2757" s="63">
        <f>'דוח 132'!J2757</f>
        <v>5616</v>
      </c>
      <c r="C2757" s="63" t="str">
        <f>'דוח 132'!I2757</f>
        <v>צמוד מדד ללא מיועדות</v>
      </c>
      <c r="D2757" s="63">
        <f>'דוח 132'!H2757</f>
        <v>4.4037578707546698</v>
      </c>
      <c r="E2757" s="63">
        <f>'דוח 132'!G2757</f>
        <v>26.160097524454002</v>
      </c>
      <c r="F2757" s="63">
        <f>'דוח 132'!F2757</f>
        <v>26.053215458572797</v>
      </c>
      <c r="G2757" s="63">
        <f>'דוח 132'!E2757</f>
        <v>0</v>
      </c>
      <c r="H2757" s="63">
        <f>'דוח 132'!D2757</f>
        <v>0</v>
      </c>
      <c r="I2757" s="63">
        <f>'דוח 132'!C2757</f>
        <v>0</v>
      </c>
      <c r="J2757" s="63">
        <f>'דוח 132'!B2757</f>
        <v>0</v>
      </c>
      <c r="K2757" s="63">
        <f>'דוח 132'!A2757</f>
        <v>0</v>
      </c>
    </row>
    <row r="2758" spans="1:11" x14ac:dyDescent="0.2">
      <c r="A2758" s="63">
        <f>'דוח 132'!K2758</f>
        <v>15744</v>
      </c>
      <c r="B2758" s="63">
        <f>'דוח 132'!J2758</f>
        <v>5616</v>
      </c>
      <c r="C2758" s="63" t="str">
        <f>'דוח 132'!I2758</f>
        <v xml:space="preserve">סה"כ ממשלתי צמוד מדד כולל מיועדות </v>
      </c>
      <c r="D2758" s="63">
        <f>'דוח 132'!H2758</f>
        <v>5.0910374465372898</v>
      </c>
      <c r="E2758" s="63">
        <f>'דוח 132'!G2758</f>
        <v>10.213629033413099</v>
      </c>
      <c r="F2758" s="63">
        <f>'דוח 132'!F2758</f>
        <v>10.2044265221997</v>
      </c>
      <c r="G2758" s="63">
        <f>'דוח 132'!E2758</f>
        <v>0</v>
      </c>
      <c r="H2758" s="63">
        <f>'דוח 132'!D2758</f>
        <v>0</v>
      </c>
      <c r="I2758" s="63">
        <f>'דוח 132'!C2758</f>
        <v>0</v>
      </c>
      <c r="J2758" s="63">
        <f>'דוח 132'!B2758</f>
        <v>0</v>
      </c>
      <c r="K2758" s="63">
        <f>'דוח 132'!A2758</f>
        <v>0</v>
      </c>
    </row>
    <row r="2759" spans="1:11" x14ac:dyDescent="0.2">
      <c r="A2759" s="63">
        <f>'דוח 132'!K2759</f>
        <v>13462</v>
      </c>
      <c r="B2759" s="63">
        <f>'דוח 132'!J2759</f>
        <v>5616</v>
      </c>
      <c r="C2759" s="63" t="str">
        <f>'דוח 132'!I2759</f>
        <v xml:space="preserve">קונצרני סחיר צמוד מדד </v>
      </c>
      <c r="D2759" s="63">
        <f>'דוח 132'!H2759</f>
        <v>3.8013697646748099</v>
      </c>
      <c r="E2759" s="63">
        <f>'דוח 132'!G2759</f>
        <v>9.9819810879362194</v>
      </c>
      <c r="F2759" s="63">
        <f>'דוח 132'!F2759</f>
        <v>9.9568248625688298</v>
      </c>
      <c r="G2759" s="63">
        <f>'דוח 132'!E2759</f>
        <v>0</v>
      </c>
      <c r="H2759" s="63">
        <f>'דוח 132'!D2759</f>
        <v>0</v>
      </c>
      <c r="I2759" s="63">
        <f>'דוח 132'!C2759</f>
        <v>0</v>
      </c>
      <c r="J2759" s="63">
        <f>'דוח 132'!B2759</f>
        <v>0</v>
      </c>
      <c r="K2759" s="63">
        <f>'דוח 132'!A2759</f>
        <v>0</v>
      </c>
    </row>
    <row r="2760" spans="1:11" x14ac:dyDescent="0.2">
      <c r="A2760" s="63">
        <f>'דוח 132'!K2760</f>
        <v>15544</v>
      </c>
      <c r="B2760" s="63">
        <f>'דוח 132'!J2760</f>
        <v>5616</v>
      </c>
      <c r="C2760" s="63" t="str">
        <f>'דוח 132'!I2760</f>
        <v>הלוואה צמוד מדד</v>
      </c>
      <c r="D2760" s="63">
        <f>'דוח 132'!H2760</f>
        <v>4.5240035432777193</v>
      </c>
      <c r="E2760" s="63">
        <f>'דוח 132'!G2760</f>
        <v>4.9167531570819696</v>
      </c>
      <c r="F2760" s="63">
        <f>'דוח 132'!F2760</f>
        <v>4.8538912274422996</v>
      </c>
      <c r="G2760" s="63">
        <f>'דוח 132'!E2760</f>
        <v>0</v>
      </c>
      <c r="H2760" s="63">
        <f>'דוח 132'!D2760</f>
        <v>0</v>
      </c>
      <c r="I2760" s="63">
        <f>'דוח 132'!C2760</f>
        <v>0</v>
      </c>
      <c r="J2760" s="63">
        <f>'דוח 132'!B2760</f>
        <v>0</v>
      </c>
      <c r="K2760" s="63">
        <f>'דוח 132'!A2760</f>
        <v>0</v>
      </c>
    </row>
    <row r="2761" spans="1:11" x14ac:dyDescent="0.2">
      <c r="A2761" s="63">
        <f>'דוח 132'!K2761</f>
        <v>12978</v>
      </c>
      <c r="B2761" s="63">
        <f>'דוח 132'!J2761</f>
        <v>5616</v>
      </c>
      <c r="C2761" s="63" t="str">
        <f>'דוח 132'!I2761</f>
        <v xml:space="preserve">פקדונות לא סחירים </v>
      </c>
      <c r="D2761" s="63">
        <f>'דוח 132'!H2761</f>
        <v>4.0376324059759092</v>
      </c>
      <c r="E2761" s="63">
        <f>'דוח 132'!G2761</f>
        <v>0.25967233821115498</v>
      </c>
      <c r="F2761" s="63">
        <f>'דוח 132'!F2761</f>
        <v>0.26022475914458398</v>
      </c>
      <c r="G2761" s="63">
        <f>'דוח 132'!E2761</f>
        <v>0</v>
      </c>
      <c r="H2761" s="63">
        <f>'דוח 132'!D2761</f>
        <v>0</v>
      </c>
      <c r="I2761" s="63">
        <f>'דוח 132'!C2761</f>
        <v>0</v>
      </c>
      <c r="J2761" s="63">
        <f>'דוח 132'!B2761</f>
        <v>0</v>
      </c>
      <c r="K2761" s="63">
        <f>'דוח 132'!A2761</f>
        <v>0</v>
      </c>
    </row>
    <row r="2762" spans="1:11" x14ac:dyDescent="0.2">
      <c r="A2762" s="63">
        <f>'דוח 132'!K2762</f>
        <v>17726</v>
      </c>
      <c r="B2762" s="63">
        <f>'דוח 132'!J2762</f>
        <v>5616</v>
      </c>
      <c r="C2762" s="63" t="str">
        <f>'דוח 132'!I2762</f>
        <v>לא צמוד כולל נזילות</v>
      </c>
      <c r="D2762" s="63">
        <f>'דוח 132'!H2762</f>
        <v>3.3540201163763697</v>
      </c>
      <c r="E2762" s="63">
        <f>'דוח 132'!G2762</f>
        <v>25.542407005643298</v>
      </c>
      <c r="F2762" s="63">
        <f>'דוח 132'!F2762</f>
        <v>25.758765789448802</v>
      </c>
      <c r="G2762" s="63">
        <f>'דוח 132'!E2762</f>
        <v>0</v>
      </c>
      <c r="H2762" s="63">
        <f>'דוח 132'!D2762</f>
        <v>0</v>
      </c>
      <c r="I2762" s="63">
        <f>'דוח 132'!C2762</f>
        <v>0</v>
      </c>
      <c r="J2762" s="63">
        <f>'דוח 132'!B2762</f>
        <v>0</v>
      </c>
      <c r="K2762" s="63">
        <f>'דוח 132'!A2762</f>
        <v>0</v>
      </c>
    </row>
    <row r="2763" spans="1:11" x14ac:dyDescent="0.2">
      <c r="A2763" s="63">
        <f>'דוח 132'!K2763</f>
        <v>17727</v>
      </c>
      <c r="B2763" s="63">
        <f>'דוח 132'!J2763</f>
        <v>5616</v>
      </c>
      <c r="C2763" s="63" t="str">
        <f>'דוח 132'!I2763</f>
        <v>עו"ש ש"ח</v>
      </c>
      <c r="D2763" s="63">
        <f>'דוח 132'!H2763</f>
        <v>6.1903860894781594E-2</v>
      </c>
      <c r="E2763" s="63">
        <f>'דוח 132'!G2763</f>
        <v>1.7403579533834899</v>
      </c>
      <c r="F2763" s="63">
        <f>'דוח 132'!F2763</f>
        <v>2.0076933081787698</v>
      </c>
      <c r="G2763" s="63">
        <f>'דוח 132'!E2763</f>
        <v>0</v>
      </c>
      <c r="H2763" s="63">
        <f>'דוח 132'!D2763</f>
        <v>0</v>
      </c>
      <c r="I2763" s="63">
        <f>'דוח 132'!C2763</f>
        <v>0</v>
      </c>
      <c r="J2763" s="63">
        <f>'דוח 132'!B2763</f>
        <v>0</v>
      </c>
      <c r="K2763" s="63">
        <f>'דוח 132'!A2763</f>
        <v>0</v>
      </c>
    </row>
    <row r="2764" spans="1:11" x14ac:dyDescent="0.2">
      <c r="A2764" s="63">
        <f>'דוח 132'!K2764</f>
        <v>13592</v>
      </c>
      <c r="B2764" s="63">
        <f>'דוח 132'!J2764</f>
        <v>5616</v>
      </c>
      <c r="C2764" s="63" t="str">
        <f>'דוח 132'!I2764</f>
        <v xml:space="preserve">לא צמוד - לא כולל נזילות </v>
      </c>
      <c r="D2764" s="63">
        <f>'דוח 132'!H2764</f>
        <v>3.6323048035663601</v>
      </c>
      <c r="E2764" s="63">
        <f>'דוח 132'!G2764</f>
        <v>23.8020490522599</v>
      </c>
      <c r="F2764" s="63">
        <f>'דוח 132'!F2764</f>
        <v>23.75107248127</v>
      </c>
      <c r="G2764" s="63">
        <f>'דוח 132'!E2764</f>
        <v>0</v>
      </c>
      <c r="H2764" s="63">
        <f>'דוח 132'!D2764</f>
        <v>0</v>
      </c>
      <c r="I2764" s="63">
        <f>'דוח 132'!C2764</f>
        <v>0</v>
      </c>
      <c r="J2764" s="63">
        <f>'דוח 132'!B2764</f>
        <v>0</v>
      </c>
      <c r="K2764" s="63">
        <f>'דוח 132'!A2764</f>
        <v>0</v>
      </c>
    </row>
    <row r="2765" spans="1:11" x14ac:dyDescent="0.2">
      <c r="A2765" s="63">
        <f>'דוח 132'!K2765</f>
        <v>11566</v>
      </c>
      <c r="B2765" s="63">
        <f>'דוח 132'!J2765</f>
        <v>5616</v>
      </c>
      <c r="C2765" s="63" t="str">
        <f>'דוח 132'!I2765</f>
        <v>מק"מ</v>
      </c>
      <c r="D2765" s="63">
        <f>'דוח 132'!H2765</f>
        <v>0.62210991616964206</v>
      </c>
      <c r="E2765" s="63">
        <f>'דוח 132'!G2765</f>
        <v>2.2923933563248498</v>
      </c>
      <c r="F2765" s="63">
        <f>'דוח 132'!F2765</f>
        <v>2.2900849392310398</v>
      </c>
      <c r="G2765" s="63">
        <f>'דוח 132'!E2765</f>
        <v>0</v>
      </c>
      <c r="H2765" s="63">
        <f>'דוח 132'!D2765</f>
        <v>0</v>
      </c>
      <c r="I2765" s="63">
        <f>'דוח 132'!C2765</f>
        <v>0</v>
      </c>
      <c r="J2765" s="63">
        <f>'דוח 132'!B2765</f>
        <v>0</v>
      </c>
      <c r="K2765" s="63">
        <f>'דוח 132'!A2765</f>
        <v>0</v>
      </c>
    </row>
    <row r="2766" spans="1:11" x14ac:dyDescent="0.2">
      <c r="A2766" s="63">
        <f>'דוח 132'!K2766</f>
        <v>13419</v>
      </c>
      <c r="B2766" s="63">
        <f>'דוח 132'!J2766</f>
        <v>5616</v>
      </c>
      <c r="C2766" s="63" t="str">
        <f>'דוח 132'!I2766</f>
        <v>ממשלתי  לא צמוד (שחר)</v>
      </c>
      <c r="D2766" s="63">
        <f>'דוח 132'!H2766</f>
        <v>4.5318553031687001</v>
      </c>
      <c r="E2766" s="63">
        <f>'דוח 132'!G2766</f>
        <v>10.7291395780837</v>
      </c>
      <c r="F2766" s="63">
        <f>'דוח 132'!F2766</f>
        <v>10.711298792777599</v>
      </c>
      <c r="G2766" s="63">
        <f>'דוח 132'!E2766</f>
        <v>0</v>
      </c>
      <c r="H2766" s="63">
        <f>'דוח 132'!D2766</f>
        <v>0</v>
      </c>
      <c r="I2766" s="63">
        <f>'דוח 132'!C2766</f>
        <v>0</v>
      </c>
      <c r="J2766" s="63">
        <f>'דוח 132'!B2766</f>
        <v>0</v>
      </c>
      <c r="K2766" s="63">
        <f>'דוח 132'!A2766</f>
        <v>0</v>
      </c>
    </row>
    <row r="2767" spans="1:11" x14ac:dyDescent="0.2">
      <c r="A2767" s="63">
        <f>'דוח 132'!K2767</f>
        <v>11568</v>
      </c>
      <c r="B2767" s="63">
        <f>'דוח 132'!J2767</f>
        <v>5616</v>
      </c>
      <c r="C2767" s="63" t="str">
        <f>'דוח 132'!I2767</f>
        <v>אג"ח ממשלתי לא צמוד ריבית משתנה-"גילון"</v>
      </c>
      <c r="D2767" s="63">
        <f>'דוח 132'!H2767</f>
        <v>0</v>
      </c>
      <c r="E2767" s="63">
        <f>'דוח 132'!G2767</f>
        <v>0</v>
      </c>
      <c r="F2767" s="63">
        <f>'דוח 132'!F2767</f>
        <v>0</v>
      </c>
      <c r="G2767" s="63">
        <f>'דוח 132'!E2767</f>
        <v>0</v>
      </c>
      <c r="H2767" s="63">
        <f>'דוח 132'!D2767</f>
        <v>0</v>
      </c>
      <c r="I2767" s="63">
        <f>'דוח 132'!C2767</f>
        <v>0</v>
      </c>
      <c r="J2767" s="63">
        <f>'דוח 132'!B2767</f>
        <v>0</v>
      </c>
      <c r="K2767" s="63">
        <f>'דוח 132'!A2767</f>
        <v>0</v>
      </c>
    </row>
    <row r="2768" spans="1:11" x14ac:dyDescent="0.2">
      <c r="A2768" s="63">
        <f>'דוח 132'!K2768</f>
        <v>12479</v>
      </c>
      <c r="B2768" s="63">
        <f>'דוח 132'!J2768</f>
        <v>5616</v>
      </c>
      <c r="C2768" s="63" t="str">
        <f>'דוח 132'!I2768</f>
        <v>קונצרני ריבית קבועה</v>
      </c>
      <c r="D2768" s="63">
        <f>'דוח 132'!H2768</f>
        <v>4.7119163054496696</v>
      </c>
      <c r="E2768" s="63">
        <f>'דוח 132'!G2768</f>
        <v>4.1328359909021</v>
      </c>
      <c r="F2768" s="63">
        <f>'דוח 132'!F2768</f>
        <v>4.1255378701160792</v>
      </c>
      <c r="G2768" s="63">
        <f>'דוח 132'!E2768</f>
        <v>0</v>
      </c>
      <c r="H2768" s="63">
        <f>'דוח 132'!D2768</f>
        <v>0</v>
      </c>
      <c r="I2768" s="63">
        <f>'דוח 132'!C2768</f>
        <v>0</v>
      </c>
      <c r="J2768" s="63">
        <f>'דוח 132'!B2768</f>
        <v>0</v>
      </c>
      <c r="K2768" s="63">
        <f>'דוח 132'!A2768</f>
        <v>0</v>
      </c>
    </row>
    <row r="2769" spans="1:11" x14ac:dyDescent="0.2">
      <c r="A2769" s="63">
        <f>'דוח 132'!K2769</f>
        <v>12480</v>
      </c>
      <c r="B2769" s="63">
        <f>'דוח 132'!J2769</f>
        <v>5616</v>
      </c>
      <c r="C2769" s="63" t="str">
        <f>'דוח 132'!I2769</f>
        <v>קונצרני ריבית משתנה</v>
      </c>
      <c r="D2769" s="63">
        <f>'דוח 132'!H2769</f>
        <v>2.9702610464529497</v>
      </c>
      <c r="E2769" s="63">
        <f>'דוח 132'!G2769</f>
        <v>0.61340249858768703</v>
      </c>
      <c r="F2769" s="63">
        <f>'דוח 132'!F2769</f>
        <v>0.61364721157822699</v>
      </c>
      <c r="G2769" s="63">
        <f>'דוח 132'!E2769</f>
        <v>0</v>
      </c>
      <c r="H2769" s="63">
        <f>'דוח 132'!D2769</f>
        <v>0</v>
      </c>
      <c r="I2769" s="63">
        <f>'דוח 132'!C2769</f>
        <v>0</v>
      </c>
      <c r="J2769" s="63">
        <f>'דוח 132'!B2769</f>
        <v>0</v>
      </c>
      <c r="K2769" s="63">
        <f>'דוח 132'!A2769</f>
        <v>0</v>
      </c>
    </row>
    <row r="2770" spans="1:11" x14ac:dyDescent="0.2">
      <c r="A2770" s="63">
        <f>'דוח 132'!K2770</f>
        <v>11578</v>
      </c>
      <c r="B2770" s="63">
        <f>'דוח 132'!J2770</f>
        <v>5616</v>
      </c>
      <c r="C2770" s="63" t="str">
        <f>'דוח 132'!I2770</f>
        <v>אג"ח לא צמוד לא סחיר (ללא עמיתים)</v>
      </c>
      <c r="D2770" s="63">
        <f>'דוח 132'!H2770</f>
        <v>4.5592520217580299</v>
      </c>
      <c r="E2770" s="63">
        <f>'דוח 132'!G2770</f>
        <v>0.60152714236605997</v>
      </c>
      <c r="F2770" s="63">
        <f>'דוח 132'!F2770</f>
        <v>0.59332342621263912</v>
      </c>
      <c r="G2770" s="63">
        <f>'דוח 132'!E2770</f>
        <v>0</v>
      </c>
      <c r="H2770" s="63">
        <f>'דוח 132'!D2770</f>
        <v>0</v>
      </c>
      <c r="I2770" s="63">
        <f>'דוח 132'!C2770</f>
        <v>0</v>
      </c>
      <c r="J2770" s="63">
        <f>'דוח 132'!B2770</f>
        <v>0</v>
      </c>
      <c r="K2770" s="63">
        <f>'דוח 132'!A2770</f>
        <v>0</v>
      </c>
    </row>
    <row r="2771" spans="1:11" x14ac:dyDescent="0.2">
      <c r="A2771" s="63">
        <f>'דוח 132'!K2771</f>
        <v>12497</v>
      </c>
      <c r="B2771" s="63">
        <f>'דוח 132'!J2771</f>
        <v>5616</v>
      </c>
      <c r="C2771" s="63" t="str">
        <f>'דוח 132'!I2771</f>
        <v>קונצרני לא סחיר ריבית משתנה (נע"מים)</v>
      </c>
      <c r="D2771" s="63">
        <f>'דוח 132'!H2771</f>
        <v>0</v>
      </c>
      <c r="E2771" s="63">
        <f>'דוח 132'!G2771</f>
        <v>0</v>
      </c>
      <c r="F2771" s="63">
        <f>'דוח 132'!F2771</f>
        <v>0</v>
      </c>
      <c r="G2771" s="63">
        <f>'דוח 132'!E2771</f>
        <v>0</v>
      </c>
      <c r="H2771" s="63">
        <f>'דוח 132'!D2771</f>
        <v>0</v>
      </c>
      <c r="I2771" s="63">
        <f>'דוח 132'!C2771</f>
        <v>0</v>
      </c>
      <c r="J2771" s="63">
        <f>'דוח 132'!B2771</f>
        <v>0</v>
      </c>
      <c r="K2771" s="63">
        <f>'דוח 132'!A2771</f>
        <v>0</v>
      </c>
    </row>
    <row r="2772" spans="1:11" x14ac:dyDescent="0.2">
      <c r="A2772" s="63">
        <f>'דוח 132'!K2772</f>
        <v>15546</v>
      </c>
      <c r="B2772" s="63">
        <f>'דוח 132'!J2772</f>
        <v>5616</v>
      </c>
      <c r="C2772" s="63" t="str">
        <f>'דוח 132'!I2772</f>
        <v>הלוואה לא צמוד</v>
      </c>
      <c r="D2772" s="63">
        <f>'דוח 132'!H2772</f>
        <v>7.1084899511014195</v>
      </c>
      <c r="E2772" s="63">
        <f>'דוח 132'!G2772</f>
        <v>1.6998983577868199</v>
      </c>
      <c r="F2772" s="63">
        <f>'דוח 132'!F2772</f>
        <v>1.69368199163095</v>
      </c>
      <c r="G2772" s="63">
        <f>'דוח 132'!E2772</f>
        <v>0</v>
      </c>
      <c r="H2772" s="63">
        <f>'דוח 132'!D2772</f>
        <v>0</v>
      </c>
      <c r="I2772" s="63">
        <f>'דוח 132'!C2772</f>
        <v>0</v>
      </c>
      <c r="J2772" s="63">
        <f>'דוח 132'!B2772</f>
        <v>0</v>
      </c>
      <c r="K2772" s="63">
        <f>'דוח 132'!A2772</f>
        <v>0</v>
      </c>
    </row>
    <row r="2773" spans="1:11" x14ac:dyDescent="0.2">
      <c r="A2773" s="63">
        <f>'דוח 132'!K2773</f>
        <v>12481</v>
      </c>
      <c r="B2773" s="63">
        <f>'דוח 132'!J2773</f>
        <v>5616</v>
      </c>
      <c r="C2773" s="63" t="str">
        <f>'דוח 132'!I2773</f>
        <v>הלוואות לעמיתים.</v>
      </c>
      <c r="D2773" s="63">
        <f>'דוח 132'!H2773</f>
        <v>0.08</v>
      </c>
      <c r="E2773" s="63">
        <f>'דוח 132'!G2773</f>
        <v>3.7328521282086</v>
      </c>
      <c r="F2773" s="63">
        <f>'דוח 132'!F2773</f>
        <v>3.7234982497234697</v>
      </c>
      <c r="G2773" s="63">
        <f>'דוח 132'!E2773</f>
        <v>0</v>
      </c>
      <c r="H2773" s="63">
        <f>'דוח 132'!D2773</f>
        <v>0</v>
      </c>
      <c r="I2773" s="63">
        <f>'דוח 132'!C2773</f>
        <v>0</v>
      </c>
      <c r="J2773" s="63">
        <f>'דוח 132'!B2773</f>
        <v>0</v>
      </c>
      <c r="K2773" s="63">
        <f>'דוח 132'!A2773</f>
        <v>0</v>
      </c>
    </row>
    <row r="2774" spans="1:11" x14ac:dyDescent="0.2">
      <c r="A2774" s="63">
        <f>'דוח 132'!K2774</f>
        <v>13594</v>
      </c>
      <c r="B2774" s="63">
        <f>'דוח 132'!J2774</f>
        <v>5616</v>
      </c>
      <c r="C2774" s="63" t="str">
        <f>'דוח 132'!I2774</f>
        <v>מט"ח וצמוד מט"ח</v>
      </c>
      <c r="D2774" s="63">
        <f>'דוח 132'!H2774</f>
        <v>2.8385340481028498</v>
      </c>
      <c r="E2774" s="63">
        <f>'דוח 132'!G2774</f>
        <v>9.8914964517485302</v>
      </c>
      <c r="F2774" s="63">
        <f>'דוח 132'!F2774</f>
        <v>9.8315328506278306</v>
      </c>
      <c r="G2774" s="63">
        <f>'דוח 132'!E2774</f>
        <v>0</v>
      </c>
      <c r="H2774" s="63">
        <f>'דוח 132'!D2774</f>
        <v>0</v>
      </c>
      <c r="I2774" s="63">
        <f>'דוח 132'!C2774</f>
        <v>0</v>
      </c>
      <c r="J2774" s="63">
        <f>'דוח 132'!B2774</f>
        <v>0</v>
      </c>
      <c r="K2774" s="63">
        <f>'דוח 132'!A2774</f>
        <v>0</v>
      </c>
    </row>
    <row r="2775" spans="1:11" x14ac:dyDescent="0.2">
      <c r="A2775" s="63">
        <f>'דוח 132'!K2775</f>
        <v>15609</v>
      </c>
      <c r="B2775" s="63">
        <f>'דוח 132'!J2775</f>
        <v>5616</v>
      </c>
      <c r="C2775" s="63" t="str">
        <f>'דוח 132'!I2775</f>
        <v>אג"ח ממשלתי צמוד מט"ח סחיר (1022)</v>
      </c>
      <c r="D2775" s="63">
        <f>'דוח 132'!H2775</f>
        <v>0.53266003612445012</v>
      </c>
      <c r="E2775" s="63">
        <f>'דוח 132'!G2775</f>
        <v>1.7305230236848599</v>
      </c>
      <c r="F2775" s="63">
        <f>'דוח 132'!F2775</f>
        <v>1.7215353778466698</v>
      </c>
      <c r="G2775" s="63">
        <f>'דוח 132'!E2775</f>
        <v>0</v>
      </c>
      <c r="H2775" s="63">
        <f>'דוח 132'!D2775</f>
        <v>0</v>
      </c>
      <c r="I2775" s="63">
        <f>'דוח 132'!C2775</f>
        <v>0</v>
      </c>
      <c r="J2775" s="63">
        <f>'דוח 132'!B2775</f>
        <v>0</v>
      </c>
      <c r="K2775" s="63">
        <f>'דוח 132'!A2775</f>
        <v>0</v>
      </c>
    </row>
    <row r="2776" spans="1:11" x14ac:dyDescent="0.2">
      <c r="A2776" s="63">
        <f>'דוח 132'!K2776</f>
        <v>11524</v>
      </c>
      <c r="B2776" s="63">
        <f>'דוח 132'!J2776</f>
        <v>5616</v>
      </c>
      <c r="C2776" s="63" t="str">
        <f>'דוח 132'!I2776</f>
        <v xml:space="preserve"> אג"ח קונצרני בחו"ל </v>
      </c>
      <c r="D2776" s="63">
        <f>'דוח 132'!H2776</f>
        <v>3.3713242304625202</v>
      </c>
      <c r="E2776" s="63">
        <f>'דוח 132'!G2776</f>
        <v>6.9462628948379299</v>
      </c>
      <c r="F2776" s="63">
        <f>'דוח 132'!F2776</f>
        <v>6.9036463097243592</v>
      </c>
      <c r="G2776" s="63">
        <f>'דוח 132'!E2776</f>
        <v>0</v>
      </c>
      <c r="H2776" s="63">
        <f>'דוח 132'!D2776</f>
        <v>0</v>
      </c>
      <c r="I2776" s="63">
        <f>'דוח 132'!C2776</f>
        <v>0</v>
      </c>
      <c r="J2776" s="63">
        <f>'דוח 132'!B2776</f>
        <v>0</v>
      </c>
      <c r="K2776" s="63">
        <f>'דוח 132'!A2776</f>
        <v>0</v>
      </c>
    </row>
    <row r="2777" spans="1:11" x14ac:dyDescent="0.2">
      <c r="A2777" s="63">
        <f>'דוח 132'!K2777</f>
        <v>15745</v>
      </c>
      <c r="B2777" s="63">
        <f>'דוח 132'!J2777</f>
        <v>5616</v>
      </c>
      <c r="C2777" s="63" t="str">
        <f>'דוח 132'!I2777</f>
        <v>סה"כ קונצרני צמוד מט"ח</v>
      </c>
      <c r="D2777" s="63">
        <f>'דוח 132'!H2777</f>
        <v>4.9024485496310994</v>
      </c>
      <c r="E2777" s="63">
        <f>'דוח 132'!G2777</f>
        <v>0.5802318262094841</v>
      </c>
      <c r="F2777" s="63">
        <f>'דוח 132'!F2777</f>
        <v>0.58114356280374801</v>
      </c>
      <c r="G2777" s="63">
        <f>'דוח 132'!E2777</f>
        <v>0</v>
      </c>
      <c r="H2777" s="63">
        <f>'דוח 132'!D2777</f>
        <v>0</v>
      </c>
      <c r="I2777" s="63">
        <f>'דוח 132'!C2777</f>
        <v>0</v>
      </c>
      <c r="J2777" s="63">
        <f>'דוח 132'!B2777</f>
        <v>0</v>
      </c>
      <c r="K2777" s="63">
        <f>'דוח 132'!A2777</f>
        <v>0</v>
      </c>
    </row>
    <row r="2778" spans="1:11" x14ac:dyDescent="0.2">
      <c r="A2778" s="63">
        <f>'דוח 132'!K2778</f>
        <v>15545</v>
      </c>
      <c r="B2778" s="63">
        <f>'דוח 132'!J2778</f>
        <v>5616</v>
      </c>
      <c r="C2778" s="63" t="str">
        <f>'דוח 132'!I2778</f>
        <v>הלוואה צמוד מט"ח</v>
      </c>
      <c r="D2778" s="63">
        <f>'דוח 132'!H2778</f>
        <v>3.2076801841926397</v>
      </c>
      <c r="E2778" s="63">
        <f>'דוח 132'!G2778</f>
        <v>0.28123282797441101</v>
      </c>
      <c r="F2778" s="63">
        <f>'דוח 132'!F2778</f>
        <v>0.27019250552310203</v>
      </c>
      <c r="G2778" s="63">
        <f>'דוח 132'!E2778</f>
        <v>0</v>
      </c>
      <c r="H2778" s="63">
        <f>'דוח 132'!D2778</f>
        <v>0</v>
      </c>
      <c r="I2778" s="63">
        <f>'דוח 132'!C2778</f>
        <v>0</v>
      </c>
      <c r="J2778" s="63">
        <f>'דוח 132'!B2778</f>
        <v>0</v>
      </c>
      <c r="K2778" s="63">
        <f>'דוח 132'!A2778</f>
        <v>0</v>
      </c>
    </row>
    <row r="2779" spans="1:11" x14ac:dyDescent="0.2">
      <c r="A2779" s="63">
        <f>'דוח 132'!K2779</f>
        <v>13595</v>
      </c>
      <c r="B2779" s="63">
        <f>'דוח 132'!J2779</f>
        <v>5616</v>
      </c>
      <c r="C2779" s="63" t="str">
        <f>'דוח 132'!I2779</f>
        <v>סה"כ מניות והמירים</v>
      </c>
      <c r="D2779" s="63">
        <f>'דוח 132'!H2779</f>
        <v>0</v>
      </c>
      <c r="E2779" s="63">
        <f>'דוח 132'!G2779</f>
        <v>35.055973782649197</v>
      </c>
      <c r="F2779" s="63">
        <f>'דוח 132'!F2779</f>
        <v>35.111696762150999</v>
      </c>
      <c r="G2779" s="63">
        <f>'דוח 132'!E2779</f>
        <v>0</v>
      </c>
      <c r="H2779" s="63">
        <f>'דוח 132'!D2779</f>
        <v>0</v>
      </c>
      <c r="I2779" s="63">
        <f>'דוח 132'!C2779</f>
        <v>0</v>
      </c>
      <c r="J2779" s="63">
        <f>'דוח 132'!B2779</f>
        <v>0</v>
      </c>
      <c r="K2779" s="63">
        <f>'דוח 132'!A2779</f>
        <v>0</v>
      </c>
    </row>
    <row r="2780" spans="1:11" x14ac:dyDescent="0.2">
      <c r="A2780" s="63">
        <f>'דוח 132'!K2780</f>
        <v>15610</v>
      </c>
      <c r="B2780" s="63">
        <f>'דוח 132'!J2780</f>
        <v>5616</v>
      </c>
      <c r="C2780" s="63" t="str">
        <f>'דוח 132'!I2780</f>
        <v>נגזרים מתוך מניות והמירים</v>
      </c>
      <c r="D2780" s="63">
        <f>'דוח 132'!H2780</f>
        <v>0</v>
      </c>
      <c r="E2780" s="63">
        <f>'דוח 132'!G2780</f>
        <v>4.9213700135528597</v>
      </c>
      <c r="F2780" s="63">
        <f>'דוח 132'!F2780</f>
        <v>4.9530897048622391</v>
      </c>
      <c r="G2780" s="63">
        <f>'דוח 132'!E2780</f>
        <v>0</v>
      </c>
      <c r="H2780" s="63">
        <f>'דוח 132'!D2780</f>
        <v>0</v>
      </c>
      <c r="I2780" s="63">
        <f>'דוח 132'!C2780</f>
        <v>0</v>
      </c>
      <c r="J2780" s="63">
        <f>'דוח 132'!B2780</f>
        <v>0</v>
      </c>
      <c r="K2780" s="63">
        <f>'דוח 132'!A2780</f>
        <v>0</v>
      </c>
    </row>
    <row r="2781" spans="1:11" x14ac:dyDescent="0.2">
      <c r="A2781" s="63">
        <f>'דוח 132'!K2781</f>
        <v>15611</v>
      </c>
      <c r="B2781" s="63">
        <f>'דוח 132'!J2781</f>
        <v>5616</v>
      </c>
      <c r="C2781" s="63" t="str">
        <f>'דוח 132'!I2781</f>
        <v>מניות והמירים בארץ</v>
      </c>
      <c r="D2781" s="63">
        <f>'דוח 132'!H2781</f>
        <v>0</v>
      </c>
      <c r="E2781" s="63">
        <f>'דוח 132'!G2781</f>
        <v>14.831801313638497</v>
      </c>
      <c r="F2781" s="63">
        <f>'דוח 132'!F2781</f>
        <v>14.8418131576004</v>
      </c>
      <c r="G2781" s="63">
        <f>'דוח 132'!E2781</f>
        <v>0</v>
      </c>
      <c r="H2781" s="63">
        <f>'דוח 132'!D2781</f>
        <v>0</v>
      </c>
      <c r="I2781" s="63">
        <f>'דוח 132'!C2781</f>
        <v>0</v>
      </c>
      <c r="J2781" s="63">
        <f>'דוח 132'!B2781</f>
        <v>0</v>
      </c>
      <c r="K2781" s="63">
        <f>'דוח 132'!A2781</f>
        <v>0</v>
      </c>
    </row>
    <row r="2782" spans="1:11" x14ac:dyDescent="0.2">
      <c r="A2782" s="63">
        <f>'דוח 132'!K2782</f>
        <v>15608</v>
      </c>
      <c r="B2782" s="63">
        <f>'דוח 132'!J2782</f>
        <v>5616</v>
      </c>
      <c r="C2782" s="63" t="str">
        <f>'דוח 132'!I2782</f>
        <v>מניות חו"ל</v>
      </c>
      <c r="D2782" s="63">
        <f>'דוח 132'!H2782</f>
        <v>0</v>
      </c>
      <c r="E2782" s="63">
        <f>'דוח 132'!G2782</f>
        <v>19.478591010042898</v>
      </c>
      <c r="F2782" s="63">
        <f>'דוח 132'!F2782</f>
        <v>19.528044856398896</v>
      </c>
      <c r="G2782" s="63">
        <f>'דוח 132'!E2782</f>
        <v>0</v>
      </c>
      <c r="H2782" s="63">
        <f>'דוח 132'!D2782</f>
        <v>0</v>
      </c>
      <c r="I2782" s="63">
        <f>'דוח 132'!C2782</f>
        <v>0</v>
      </c>
      <c r="J2782" s="63">
        <f>'דוח 132'!B2782</f>
        <v>0</v>
      </c>
      <c r="K2782" s="63">
        <f>'דוח 132'!A2782</f>
        <v>0</v>
      </c>
    </row>
    <row r="2783" spans="1:11" x14ac:dyDescent="0.2">
      <c r="A2783" s="63">
        <f>'דוח 132'!K2783</f>
        <v>15584</v>
      </c>
      <c r="B2783" s="63">
        <f>'דוח 132'!J2783</f>
        <v>5616</v>
      </c>
      <c r="C2783" s="63" t="str">
        <f>'דוח 132'!I2783</f>
        <v>נכסים אלטרנטיביים</v>
      </c>
      <c r="D2783" s="63">
        <f>'דוח 132'!H2783</f>
        <v>0.169009118892888</v>
      </c>
      <c r="E2783" s="63">
        <f>'דוח 132'!G2783</f>
        <v>5.6689517831782599</v>
      </c>
      <c r="F2783" s="63">
        <f>'דוח 132'!F2783</f>
        <v>5.5804523868723601</v>
      </c>
      <c r="G2783" s="63">
        <f>'דוח 132'!E2783</f>
        <v>0</v>
      </c>
      <c r="H2783" s="63">
        <f>'דוח 132'!D2783</f>
        <v>0</v>
      </c>
      <c r="I2783" s="63">
        <f>'דוח 132'!C2783</f>
        <v>0</v>
      </c>
      <c r="J2783" s="63">
        <f>'דוח 132'!B2783</f>
        <v>0</v>
      </c>
      <c r="K2783" s="63">
        <f>'דוח 132'!A2783</f>
        <v>0</v>
      </c>
    </row>
    <row r="2784" spans="1:11" x14ac:dyDescent="0.2">
      <c r="A2784" s="63">
        <f>'דוח 132'!K2784</f>
        <v>17728</v>
      </c>
      <c r="B2784" s="63">
        <f>'דוח 132'!J2784</f>
        <v>5616</v>
      </c>
      <c r="C2784" s="63" t="str">
        <f>'דוח 132'!I2784</f>
        <v>נכסי נדל"ן</v>
      </c>
      <c r="D2784" s="63">
        <f>'דוח 132'!H2784</f>
        <v>0</v>
      </c>
      <c r="E2784" s="63">
        <f>'דוח 132'!G2784</f>
        <v>2.7816495368038998</v>
      </c>
      <c r="F2784" s="63">
        <f>'דוח 132'!F2784</f>
        <v>2.7614393194910996</v>
      </c>
      <c r="G2784" s="63">
        <f>'דוח 132'!E2784</f>
        <v>0</v>
      </c>
      <c r="H2784" s="63">
        <f>'דוח 132'!D2784</f>
        <v>0</v>
      </c>
      <c r="I2784" s="63">
        <f>'דוח 132'!C2784</f>
        <v>0</v>
      </c>
      <c r="J2784" s="63">
        <f>'דוח 132'!B2784</f>
        <v>0</v>
      </c>
      <c r="K2784" s="63">
        <f>'דוח 132'!A2784</f>
        <v>0</v>
      </c>
    </row>
    <row r="2785" spans="1:11" x14ac:dyDescent="0.2">
      <c r="A2785" s="63">
        <f>'דוח 132'!K2785</f>
        <v>15624</v>
      </c>
      <c r="B2785" s="63">
        <f>'דוח 132'!J2785</f>
        <v>5616</v>
      </c>
      <c r="C2785" s="63" t="str">
        <f>'דוח 132'!I2785</f>
        <v>נגזרים מתוך חשיפת מט"ח</v>
      </c>
      <c r="D2785" s="63">
        <f>'דוח 132'!H2785</f>
        <v>0</v>
      </c>
      <c r="E2785" s="63">
        <f>'דוח 132'!G2785</f>
        <v>-12.0448582346518</v>
      </c>
      <c r="F2785" s="63">
        <f>'דוח 132'!F2785</f>
        <v>-11.9684142629748</v>
      </c>
      <c r="G2785" s="63">
        <f>'דוח 132'!E2785</f>
        <v>0</v>
      </c>
      <c r="H2785" s="63">
        <f>'דוח 132'!D2785</f>
        <v>0</v>
      </c>
      <c r="I2785" s="63">
        <f>'דוח 132'!C2785</f>
        <v>0</v>
      </c>
      <c r="J2785" s="63">
        <f>'דוח 132'!B2785</f>
        <v>0</v>
      </c>
      <c r="K2785" s="63">
        <f>'דוח 132'!A2785</f>
        <v>0</v>
      </c>
    </row>
    <row r="2786" spans="1:11" x14ac:dyDescent="0.2">
      <c r="A2786" s="63">
        <f>'דוח 132'!K2786</f>
        <v>15644</v>
      </c>
      <c r="B2786" s="63">
        <f>'דוח 132'!J2786</f>
        <v>5616</v>
      </c>
      <c r="C2786" s="63" t="str">
        <f>'דוח 132'!I2786</f>
        <v>סה"כ נזילות</v>
      </c>
      <c r="D2786" s="63">
        <f>'דוח 132'!H2786</f>
        <v>5.2602330069964405E-2</v>
      </c>
      <c r="E2786" s="63">
        <f>'דוח 132'!G2786</f>
        <v>2.0936038324253299</v>
      </c>
      <c r="F2786" s="63">
        <f>'דוח 132'!F2786</f>
        <v>2.3627084029087104</v>
      </c>
      <c r="G2786" s="63">
        <f>'דוח 132'!E2786</f>
        <v>0</v>
      </c>
      <c r="H2786" s="63">
        <f>'דוח 132'!D2786</f>
        <v>0</v>
      </c>
      <c r="I2786" s="63">
        <f>'דוח 132'!C2786</f>
        <v>0</v>
      </c>
      <c r="J2786" s="63">
        <f>'דוח 132'!B2786</f>
        <v>0</v>
      </c>
      <c r="K2786" s="63">
        <f>'דוח 132'!A2786</f>
        <v>0</v>
      </c>
    </row>
    <row r="2787" spans="1:11" x14ac:dyDescent="0.2">
      <c r="A2787" s="63">
        <f>'דוח 132'!K2787</f>
        <v>15704</v>
      </c>
      <c r="B2787" s="63">
        <f>'דוח 132'!J2787</f>
        <v>5616</v>
      </c>
      <c r="C2787" s="63" t="str">
        <f>'דוח 132'!I2787</f>
        <v xml:space="preserve">סה"כ קונצרני והלוואות </v>
      </c>
      <c r="D2787" s="63">
        <f>'דוח 132'!H2787</f>
        <v>4.1069471429826496</v>
      </c>
      <c r="E2787" s="63">
        <f>'דוח 132'!G2787</f>
        <v>30.542187691388698</v>
      </c>
      <c r="F2787" s="63">
        <f>'דוח 132'!F2787</f>
        <v>30.369737054712196</v>
      </c>
      <c r="G2787" s="63">
        <f>'דוח 132'!E2787</f>
        <v>0</v>
      </c>
      <c r="H2787" s="63">
        <f>'דוח 132'!D2787</f>
        <v>0</v>
      </c>
      <c r="I2787" s="63">
        <f>'דוח 132'!C2787</f>
        <v>0</v>
      </c>
      <c r="J2787" s="63">
        <f>'דוח 132'!B2787</f>
        <v>0</v>
      </c>
      <c r="K2787" s="63">
        <f>'דוח 132'!A2787</f>
        <v>0</v>
      </c>
    </row>
    <row r="2788" spans="1:11" x14ac:dyDescent="0.2">
      <c r="A2788" s="63">
        <f>'דוח 132'!K2788</f>
        <v>15749</v>
      </c>
      <c r="B2788" s="63">
        <f>'דוח 132'!J2788</f>
        <v>5616</v>
      </c>
      <c r="C2788" s="63" t="str">
        <f>'דוח 132'!I2788</f>
        <v>סה"כ לא סחירים</v>
      </c>
      <c r="D2788" s="63">
        <f>'דוח 132'!H2788</f>
        <v>1.9663932814667398</v>
      </c>
      <c r="E2788" s="63">
        <f>'דוח 132'!G2788</f>
        <v>21.483488890577696</v>
      </c>
      <c r="F2788" s="63">
        <f>'דוח 132'!F2788</f>
        <v>21.263660376739196</v>
      </c>
      <c r="G2788" s="63">
        <f>'דוח 132'!E2788</f>
        <v>0</v>
      </c>
      <c r="H2788" s="63">
        <f>'דוח 132'!D2788</f>
        <v>0</v>
      </c>
      <c r="I2788" s="63">
        <f>'דוח 132'!C2788</f>
        <v>0</v>
      </c>
      <c r="J2788" s="63">
        <f>'דוח 132'!B2788</f>
        <v>0</v>
      </c>
      <c r="K2788" s="63">
        <f>'דוח 132'!A2788</f>
        <v>0</v>
      </c>
    </row>
    <row r="2789" spans="1:11" x14ac:dyDescent="0.2">
      <c r="A2789" s="63">
        <f>'דוח 132'!K2789</f>
        <v>11258</v>
      </c>
      <c r="B2789" s="63">
        <f>'דוח 132'!J2789</f>
        <v>5616</v>
      </c>
      <c r="C2789" s="63" t="str">
        <f>'דוח 132'!I2789</f>
        <v>כל נכסי הקופה</v>
      </c>
      <c r="D2789" s="63">
        <f>'דוח 132'!H2789</f>
        <v>2.29977759347471</v>
      </c>
      <c r="E2789" s="63">
        <f>'דוח 132'!G2789</f>
        <v>105.39945578136299</v>
      </c>
      <c r="F2789" s="63">
        <f>'דוח 132'!F2789</f>
        <v>105.39520802223801</v>
      </c>
      <c r="G2789" s="63">
        <f>'דוח 132'!E2789</f>
        <v>0</v>
      </c>
      <c r="H2789" s="63">
        <f>'דוח 132'!D2789</f>
        <v>0</v>
      </c>
      <c r="I2789" s="63">
        <f>'דוח 132'!C2789</f>
        <v>0</v>
      </c>
      <c r="J2789" s="63">
        <f>'דוח 132'!B2789</f>
        <v>0</v>
      </c>
      <c r="K2789" s="63">
        <f>'דוח 132'!A2789</f>
        <v>0</v>
      </c>
    </row>
    <row r="2790" spans="1:11" x14ac:dyDescent="0.2">
      <c r="A2790" s="63">
        <f>'דוח 132'!K2790</f>
        <v>15705</v>
      </c>
      <c r="B2790" s="63">
        <f>'דוח 132'!J2790</f>
        <v>5616</v>
      </c>
      <c r="C2790" s="63" t="str">
        <f>'דוח 132'!I2790</f>
        <v>סה"כ ממשלתי</v>
      </c>
      <c r="D2790" s="63">
        <f>'דוח 132'!H2790</f>
        <v>4.1253831413446296</v>
      </c>
      <c r="E2790" s="63">
        <f>'דוח 132'!G2790</f>
        <v>24.965684991506599</v>
      </c>
      <c r="F2790" s="63">
        <f>'דוח 132'!F2790</f>
        <v>24.927345632055001</v>
      </c>
      <c r="G2790" s="63">
        <f>'דוח 132'!E2790</f>
        <v>0</v>
      </c>
      <c r="H2790" s="63">
        <f>'דוח 132'!D2790</f>
        <v>0</v>
      </c>
      <c r="I2790" s="63">
        <f>'דוח 132'!C2790</f>
        <v>0</v>
      </c>
      <c r="J2790" s="63">
        <f>'דוח 132'!B2790</f>
        <v>0</v>
      </c>
      <c r="K2790" s="63">
        <f>'דוח 132'!A2790</f>
        <v>0</v>
      </c>
    </row>
    <row r="2791" spans="1:11" x14ac:dyDescent="0.2">
      <c r="A2791" s="63">
        <f>'דוח 132'!K2791</f>
        <v>16144</v>
      </c>
      <c r="B2791" s="63">
        <f>'דוח 132'!J2791</f>
        <v>5616</v>
      </c>
      <c r="C2791" s="63" t="str">
        <f>'דוח 132'!I2791</f>
        <v>סך חשיפת מט"ח</v>
      </c>
      <c r="D2791" s="63">
        <f>'דוח 132'!H2791</f>
        <v>0.88012895161618598</v>
      </c>
      <c r="E2791" s="63">
        <f>'דוח 132'!G2791</f>
        <v>19.114050650196802</v>
      </c>
      <c r="F2791" s="63">
        <f>'דוח 132'!F2791</f>
        <v>19.062388764934099</v>
      </c>
      <c r="G2791" s="63">
        <f>'דוח 132'!E2791</f>
        <v>0</v>
      </c>
      <c r="H2791" s="63">
        <f>'דוח 132'!D2791</f>
        <v>0</v>
      </c>
      <c r="I2791" s="63">
        <f>'דוח 132'!C2791</f>
        <v>0</v>
      </c>
      <c r="J2791" s="63">
        <f>'דוח 132'!B2791</f>
        <v>0</v>
      </c>
      <c r="K2791" s="63">
        <f>'דוח 132'!A2791</f>
        <v>0</v>
      </c>
    </row>
    <row r="2792" spans="1:11" x14ac:dyDescent="0.2">
      <c r="A2792" s="63">
        <f>'דוח 132'!K2792</f>
        <v>12755</v>
      </c>
      <c r="B2792" s="63">
        <f>'דוח 132'!J2792</f>
        <v>5616</v>
      </c>
      <c r="C2792" s="63" t="str">
        <f>'דוח 132'!I2792</f>
        <v xml:space="preserve">נזילות מט"ח </v>
      </c>
      <c r="D2792" s="63">
        <f>'דוח 132'!H2792</f>
        <v>0</v>
      </c>
      <c r="E2792" s="63">
        <f>'דוח 132'!G2792</f>
        <v>0.35324587904184201</v>
      </c>
      <c r="F2792" s="63">
        <f>'דוח 132'!F2792</f>
        <v>0.35501509472993903</v>
      </c>
      <c r="G2792" s="63">
        <f>'דוח 132'!E2792</f>
        <v>0</v>
      </c>
      <c r="H2792" s="63">
        <f>'דוח 132'!D2792</f>
        <v>0</v>
      </c>
      <c r="I2792" s="63">
        <f>'דוח 132'!C2792</f>
        <v>0</v>
      </c>
      <c r="J2792" s="63">
        <f>'דוח 132'!B2792</f>
        <v>0</v>
      </c>
      <c r="K2792" s="63">
        <f>'דוח 132'!A2792</f>
        <v>0</v>
      </c>
    </row>
    <row r="2793" spans="1:11" x14ac:dyDescent="0.2">
      <c r="A2793" s="63">
        <f>'דוח 132'!K2793</f>
        <v>12359</v>
      </c>
      <c r="B2793" s="63">
        <f>'דוח 132'!J2793</f>
        <v>5616</v>
      </c>
      <c r="C2793" s="63" t="str">
        <f>'דוח 132'!I2793</f>
        <v xml:space="preserve">קונצרני לא סחיר צמוד מדד </v>
      </c>
      <c r="D2793" s="63">
        <f>'דוח 132'!H2793</f>
        <v>2.4704683395828</v>
      </c>
      <c r="E2793" s="63">
        <f>'דוח 132'!G2793</f>
        <v>0.78806190781157093</v>
      </c>
      <c r="F2793" s="63">
        <f>'דוח 132'!F2793</f>
        <v>0.77784808721737497</v>
      </c>
      <c r="G2793" s="63">
        <f>'דוח 132'!E2793</f>
        <v>0</v>
      </c>
      <c r="H2793" s="63">
        <f>'דוח 132'!D2793</f>
        <v>0</v>
      </c>
      <c r="I2793" s="63">
        <f>'דוח 132'!C2793</f>
        <v>0</v>
      </c>
      <c r="J2793" s="63">
        <f>'דוח 132'!B2793</f>
        <v>0</v>
      </c>
      <c r="K2793" s="63">
        <f>'דוח 132'!A2793</f>
        <v>0</v>
      </c>
    </row>
    <row r="2794" spans="1:11" x14ac:dyDescent="0.2">
      <c r="A2794" s="63">
        <f>'דוח 132'!K2794</f>
        <v>0</v>
      </c>
      <c r="B2794" s="63">
        <f>'דוח 132'!J2794</f>
        <v>0</v>
      </c>
      <c r="C2794" s="63">
        <f>'דוח 132'!I2794</f>
        <v>0</v>
      </c>
      <c r="D2794" s="63">
        <f>'דוח 132'!H2794</f>
        <v>0</v>
      </c>
      <c r="E2794" s="63">
        <f>'דוח 132'!G2794</f>
        <v>0</v>
      </c>
      <c r="F2794" s="63">
        <f>'דוח 132'!F2794</f>
        <v>0</v>
      </c>
      <c r="G2794" s="63">
        <f>'דוח 132'!E2794</f>
        <v>0</v>
      </c>
      <c r="H2794" s="63">
        <f>'דוח 132'!D2794</f>
        <v>0</v>
      </c>
      <c r="I2794" s="63">
        <f>'דוח 132'!C2794</f>
        <v>0</v>
      </c>
      <c r="J2794" s="63">
        <f>'דוח 132'!B2794</f>
        <v>0</v>
      </c>
      <c r="K2794" s="63">
        <f>'דוח 132'!A2794</f>
        <v>0</v>
      </c>
    </row>
    <row r="2795" spans="1:11" x14ac:dyDescent="0.2">
      <c r="A2795" s="63" t="str">
        <f>'דוח 132'!K2795</f>
        <v>קוד קבוצה</v>
      </c>
      <c r="B2795" s="63" t="str">
        <f>'דוח 132'!J2795</f>
        <v>קוד קופה</v>
      </c>
      <c r="C2795" s="63">
        <f>'דוח 132'!I2795</f>
        <v>0</v>
      </c>
      <c r="D2795" s="63" t="str">
        <f>'דוח 132'!H2795</f>
        <v>5926  פסגות שיא השתלמות אג"ח</v>
      </c>
      <c r="E2795" s="63">
        <f>'דוח 132'!G2795</f>
        <v>0</v>
      </c>
      <c r="F2795" s="63">
        <f>'דוח 132'!F2795</f>
        <v>0</v>
      </c>
      <c r="G2795" s="63">
        <f>'דוח 132'!E2795</f>
        <v>0</v>
      </c>
      <c r="H2795" s="63">
        <f>'דוח 132'!D2795</f>
        <v>0</v>
      </c>
      <c r="I2795" s="63">
        <f>'דוח 132'!C2795</f>
        <v>0</v>
      </c>
      <c r="J2795" s="63">
        <f>'דוח 132'!B2795</f>
        <v>0</v>
      </c>
      <c r="K2795" s="63">
        <f>'דוח 132'!A2795</f>
        <v>0</v>
      </c>
    </row>
    <row r="2796" spans="1:11" x14ac:dyDescent="0.2">
      <c r="A2796" s="63">
        <f>'דוח 132'!K2796</f>
        <v>0</v>
      </c>
      <c r="B2796" s="63">
        <f>'דוח 132'!J2796</f>
        <v>0</v>
      </c>
      <c r="C2796" s="63">
        <f>'דוח 132'!I2796</f>
        <v>0</v>
      </c>
      <c r="D2796" s="63">
        <f>'דוח 132'!H2796</f>
        <v>0</v>
      </c>
      <c r="E2796" s="63">
        <f>'דוח 132'!G2796</f>
        <v>0</v>
      </c>
      <c r="F2796" s="63" t="str">
        <f>'דוח 132'!F2796</f>
        <v>שווי קופה באשח  697,679.56</v>
      </c>
      <c r="G2796" s="63">
        <f>'דוח 132'!E2796</f>
        <v>0</v>
      </c>
      <c r="H2796" s="63">
        <f>'דוח 132'!D2796</f>
        <v>0</v>
      </c>
      <c r="I2796" s="63">
        <f>'דוח 132'!C2796</f>
        <v>0</v>
      </c>
      <c r="J2796" s="63">
        <f>'דוח 132'!B2796</f>
        <v>0</v>
      </c>
      <c r="K2796" s="63">
        <f>'דוח 132'!A2796</f>
        <v>0</v>
      </c>
    </row>
    <row r="2797" spans="1:11" x14ac:dyDescent="0.2">
      <c r="A2797" s="63">
        <f>'דוח 132'!K2797</f>
        <v>0</v>
      </c>
      <c r="B2797" s="63">
        <f>'דוח 132'!J2797</f>
        <v>0</v>
      </c>
      <c r="C2797" s="63" t="str">
        <f>'דוח 132'!I2797</f>
        <v>תאור קבוצה</v>
      </c>
      <c r="D2797" s="63" t="str">
        <f>'דוח 132'!H2797</f>
        <v>מח"מ</v>
      </c>
      <c r="E2797" s="63" t="str">
        <f>'דוח 132'!G2797</f>
        <v>חשיפה</v>
      </c>
      <c r="F2797" s="63" t="str">
        <f>'דוח 132'!F2797</f>
        <v>חשיפה</v>
      </c>
      <c r="G2797" s="63">
        <f>'דוח 132'!E2797</f>
        <v>0</v>
      </c>
      <c r="H2797" s="63" t="str">
        <f>'דוח 132'!D2797</f>
        <v>חשיפה</v>
      </c>
      <c r="I2797" s="63">
        <f>'דוח 132'!C2797</f>
        <v>0</v>
      </c>
      <c r="J2797" s="63" t="str">
        <f>'דוח 132'!B2797</f>
        <v>מח"מ</v>
      </c>
      <c r="K2797" s="63">
        <f>'דוח 132'!A2797</f>
        <v>0</v>
      </c>
    </row>
    <row r="2798" spans="1:11" x14ac:dyDescent="0.2">
      <c r="A2798" s="63">
        <f>'דוח 132'!K2798</f>
        <v>0</v>
      </c>
      <c r="B2798" s="63">
        <f>'דוח 132'!J2798</f>
        <v>0</v>
      </c>
      <c r="C2798" s="63">
        <f>'דוח 132'!I2798</f>
        <v>0</v>
      </c>
      <c r="D2798" s="63">
        <f>'דוח 132'!H2798</f>
        <v>0</v>
      </c>
      <c r="E2798" s="63" t="str">
        <f>'דוח 132'!G2798</f>
        <v>30/12/18</v>
      </c>
      <c r="F2798" s="63" t="str">
        <f>'דוח 132'!F2798</f>
        <v>31/12/18</v>
      </c>
      <c r="G2798" s="63" t="str">
        <f>'דוח 132'!E2798</f>
        <v>מינ'</v>
      </c>
      <c r="H2798" s="63" t="str">
        <f>'דוח 132'!D2798</f>
        <v>מקס'</v>
      </c>
      <c r="I2798" s="63" t="str">
        <f>'דוח 132'!C2798</f>
        <v>מינ'</v>
      </c>
      <c r="J2798" s="63" t="str">
        <f>'דוח 132'!B2798</f>
        <v>מקס'</v>
      </c>
      <c r="K2798" s="63">
        <f>'דוח 132'!A2798</f>
        <v>0</v>
      </c>
    </row>
    <row r="2799" spans="1:11" x14ac:dyDescent="0.2">
      <c r="A2799" s="63">
        <f>'דוח 132'!K2799</f>
        <v>13591</v>
      </c>
      <c r="B2799" s="63">
        <f>'דוח 132'!J2799</f>
        <v>5926</v>
      </c>
      <c r="C2799" s="63" t="str">
        <f>'דוח 132'!I2799</f>
        <v xml:space="preserve">צמוד מדד (כולל מיועדות) </v>
      </c>
      <c r="D2799" s="63">
        <f>'דוח 132'!H2799</f>
        <v>4.4440254110265798</v>
      </c>
      <c r="E2799" s="63">
        <f>'דוח 132'!G2799</f>
        <v>42.175411465300897</v>
      </c>
      <c r="F2799" s="63">
        <f>'דוח 132'!F2799</f>
        <v>42.115646548893494</v>
      </c>
      <c r="G2799" s="63">
        <f>'דוח 132'!E2799</f>
        <v>0</v>
      </c>
      <c r="H2799" s="63">
        <f>'דוח 132'!D2799</f>
        <v>0</v>
      </c>
      <c r="I2799" s="63">
        <f>'דוח 132'!C2799</f>
        <v>3.5</v>
      </c>
      <c r="J2799" s="63">
        <f>'דוח 132'!B2799</f>
        <v>5.5</v>
      </c>
      <c r="K2799" s="63">
        <f>'דוח 132'!A2799</f>
        <v>0</v>
      </c>
    </row>
    <row r="2800" spans="1:11" x14ac:dyDescent="0.2">
      <c r="A2800" s="63">
        <f>'דוח 132'!K2800</f>
        <v>19967</v>
      </c>
      <c r="B2800" s="63">
        <f>'דוח 132'!J2800</f>
        <v>5926</v>
      </c>
      <c r="C2800" s="63" t="str">
        <f>'דוח 132'!I2800</f>
        <v>צמוד מדד ללא מיועדות</v>
      </c>
      <c r="D2800" s="63">
        <f>'דוח 132'!H2800</f>
        <v>4.4440254110265798</v>
      </c>
      <c r="E2800" s="63">
        <f>'דוח 132'!G2800</f>
        <v>42.175411465300897</v>
      </c>
      <c r="F2800" s="63">
        <f>'דוח 132'!F2800</f>
        <v>42.115646548893494</v>
      </c>
      <c r="G2800" s="63">
        <f>'דוח 132'!E2800</f>
        <v>0</v>
      </c>
      <c r="H2800" s="63">
        <f>'דוח 132'!D2800</f>
        <v>0</v>
      </c>
      <c r="I2800" s="63">
        <f>'דוח 132'!C2800</f>
        <v>0</v>
      </c>
      <c r="J2800" s="63">
        <f>'דוח 132'!B2800</f>
        <v>0</v>
      </c>
      <c r="K2800" s="63">
        <f>'דוח 132'!A2800</f>
        <v>0</v>
      </c>
    </row>
    <row r="2801" spans="1:11" x14ac:dyDescent="0.2">
      <c r="A2801" s="63">
        <f>'דוח 132'!K2801</f>
        <v>15744</v>
      </c>
      <c r="B2801" s="63">
        <f>'דוח 132'!J2801</f>
        <v>5926</v>
      </c>
      <c r="C2801" s="63" t="str">
        <f>'דוח 132'!I2801</f>
        <v xml:space="preserve">סה"כ ממשלתי צמוד מדד כולל מיועדות </v>
      </c>
      <c r="D2801" s="63">
        <f>'דוח 132'!H2801</f>
        <v>5.1656228606245493</v>
      </c>
      <c r="E2801" s="63">
        <f>'דוח 132'!G2801</f>
        <v>21.077955877395201</v>
      </c>
      <c r="F2801" s="63">
        <f>'דוח 132'!F2801</f>
        <v>21.077441895580701</v>
      </c>
      <c r="G2801" s="63">
        <f>'דוח 132'!E2801</f>
        <v>0</v>
      </c>
      <c r="H2801" s="63">
        <f>'דוח 132'!D2801</f>
        <v>0</v>
      </c>
      <c r="I2801" s="63">
        <f>'דוח 132'!C2801</f>
        <v>0</v>
      </c>
      <c r="J2801" s="63">
        <f>'דוח 132'!B2801</f>
        <v>0</v>
      </c>
      <c r="K2801" s="63">
        <f>'דוח 132'!A2801</f>
        <v>0</v>
      </c>
    </row>
    <row r="2802" spans="1:11" x14ac:dyDescent="0.2">
      <c r="A2802" s="63">
        <f>'דוח 132'!K2802</f>
        <v>13462</v>
      </c>
      <c r="B2802" s="63">
        <f>'דוח 132'!J2802</f>
        <v>5926</v>
      </c>
      <c r="C2802" s="63" t="str">
        <f>'דוח 132'!I2802</f>
        <v xml:space="preserve">קונצרני סחיר צמוד מדד </v>
      </c>
      <c r="D2802" s="63">
        <f>'דוח 132'!H2802</f>
        <v>3.4231657612155502</v>
      </c>
      <c r="E2802" s="63">
        <f>'דוח 132'!G2802</f>
        <v>15.498482682515899</v>
      </c>
      <c r="F2802" s="63">
        <f>'דוח 132'!F2802</f>
        <v>15.436204468958801</v>
      </c>
      <c r="G2802" s="63">
        <f>'דוח 132'!E2802</f>
        <v>0</v>
      </c>
      <c r="H2802" s="63">
        <f>'דוח 132'!D2802</f>
        <v>0</v>
      </c>
      <c r="I2802" s="63">
        <f>'דוח 132'!C2802</f>
        <v>0</v>
      </c>
      <c r="J2802" s="63">
        <f>'דוח 132'!B2802</f>
        <v>0</v>
      </c>
      <c r="K2802" s="63">
        <f>'דוח 132'!A2802</f>
        <v>0</v>
      </c>
    </row>
    <row r="2803" spans="1:11" x14ac:dyDescent="0.2">
      <c r="A2803" s="63">
        <f>'דוח 132'!K2803</f>
        <v>15544</v>
      </c>
      <c r="B2803" s="63">
        <f>'דוח 132'!J2803</f>
        <v>5926</v>
      </c>
      <c r="C2803" s="63" t="str">
        <f>'דוח 132'!I2803</f>
        <v>הלוואה צמוד מדד</v>
      </c>
      <c r="D2803" s="63">
        <f>'דוח 132'!H2803</f>
        <v>4.6726582716048899</v>
      </c>
      <c r="E2803" s="63">
        <f>'דוח 132'!G2803</f>
        <v>4.8843720375216897</v>
      </c>
      <c r="F2803" s="63">
        <f>'דוח 132'!F2803</f>
        <v>4.8971958389559793</v>
      </c>
      <c r="G2803" s="63">
        <f>'דוח 132'!E2803</f>
        <v>0</v>
      </c>
      <c r="H2803" s="63">
        <f>'דוח 132'!D2803</f>
        <v>0</v>
      </c>
      <c r="I2803" s="63">
        <f>'דוח 132'!C2803</f>
        <v>0</v>
      </c>
      <c r="J2803" s="63">
        <f>'דוח 132'!B2803</f>
        <v>0</v>
      </c>
      <c r="K2803" s="63">
        <f>'דוח 132'!A2803</f>
        <v>0</v>
      </c>
    </row>
    <row r="2804" spans="1:11" x14ac:dyDescent="0.2">
      <c r="A2804" s="63">
        <f>'דוח 132'!K2804</f>
        <v>12978</v>
      </c>
      <c r="B2804" s="63">
        <f>'דוח 132'!J2804</f>
        <v>5926</v>
      </c>
      <c r="C2804" s="63" t="str">
        <f>'דוח 132'!I2804</f>
        <v xml:space="preserve">פקדונות לא סחירים </v>
      </c>
      <c r="D2804" s="63">
        <f>'דוח 132'!H2804</f>
        <v>4.141537670352279</v>
      </c>
      <c r="E2804" s="63">
        <f>'דוח 132'!G2804</f>
        <v>0.28669308004745103</v>
      </c>
      <c r="F2804" s="63">
        <f>'דוח 132'!F2804</f>
        <v>0.28762831954238</v>
      </c>
      <c r="G2804" s="63">
        <f>'דוח 132'!E2804</f>
        <v>0</v>
      </c>
      <c r="H2804" s="63">
        <f>'דוח 132'!D2804</f>
        <v>0</v>
      </c>
      <c r="I2804" s="63">
        <f>'דוח 132'!C2804</f>
        <v>0</v>
      </c>
      <c r="J2804" s="63">
        <f>'דוח 132'!B2804</f>
        <v>0</v>
      </c>
      <c r="K2804" s="63">
        <f>'דוח 132'!A2804</f>
        <v>0</v>
      </c>
    </row>
    <row r="2805" spans="1:11" x14ac:dyDescent="0.2">
      <c r="A2805" s="63">
        <f>'דוח 132'!K2805</f>
        <v>17726</v>
      </c>
      <c r="B2805" s="63">
        <f>'דוח 132'!J2805</f>
        <v>5926</v>
      </c>
      <c r="C2805" s="63" t="str">
        <f>'דוח 132'!I2805</f>
        <v>לא צמוד כולל נזילות</v>
      </c>
      <c r="D2805" s="63">
        <f>'דוח 132'!H2805</f>
        <v>3.5014120322126101</v>
      </c>
      <c r="E2805" s="63">
        <f>'דוח 132'!G2805</f>
        <v>42.571191058703398</v>
      </c>
      <c r="F2805" s="63">
        <f>'דוח 132'!F2805</f>
        <v>43.5374061603436</v>
      </c>
      <c r="G2805" s="63">
        <f>'דוח 132'!E2805</f>
        <v>0</v>
      </c>
      <c r="H2805" s="63">
        <f>'דוח 132'!D2805</f>
        <v>0</v>
      </c>
      <c r="I2805" s="63">
        <f>'דוח 132'!C2805</f>
        <v>2.5</v>
      </c>
      <c r="J2805" s="63">
        <f>'דוח 132'!B2805</f>
        <v>4.5</v>
      </c>
      <c r="K2805" s="63">
        <f>'דוח 132'!A2805</f>
        <v>0</v>
      </c>
    </row>
    <row r="2806" spans="1:11" x14ac:dyDescent="0.2">
      <c r="A2806" s="63">
        <f>'דוח 132'!K2806</f>
        <v>17727</v>
      </c>
      <c r="B2806" s="63">
        <f>'דוח 132'!J2806</f>
        <v>5926</v>
      </c>
      <c r="C2806" s="63" t="str">
        <f>'דוח 132'!I2806</f>
        <v>עו"ש ש"ח</v>
      </c>
      <c r="D2806" s="63">
        <f>'דוח 132'!H2806</f>
        <v>0</v>
      </c>
      <c r="E2806" s="63">
        <f>'דוח 132'!G2806</f>
        <v>1.2434454203480299</v>
      </c>
      <c r="F2806" s="63">
        <f>'דוח 132'!F2806</f>
        <v>2.2885088455222902</v>
      </c>
      <c r="G2806" s="63">
        <f>'דוח 132'!E2806</f>
        <v>0</v>
      </c>
      <c r="H2806" s="63">
        <f>'דוח 132'!D2806</f>
        <v>0</v>
      </c>
      <c r="I2806" s="63">
        <f>'דוח 132'!C2806</f>
        <v>0</v>
      </c>
      <c r="J2806" s="63">
        <f>'דוח 132'!B2806</f>
        <v>0</v>
      </c>
      <c r="K2806" s="63">
        <f>'דוח 132'!A2806</f>
        <v>0</v>
      </c>
    </row>
    <row r="2807" spans="1:11" x14ac:dyDescent="0.2">
      <c r="A2807" s="63">
        <f>'דוח 132'!K2807</f>
        <v>13592</v>
      </c>
      <c r="B2807" s="63">
        <f>'דוח 132'!J2807</f>
        <v>5926</v>
      </c>
      <c r="C2807" s="63" t="str">
        <f>'דוח 132'!I2807</f>
        <v xml:space="preserve">לא צמוד - לא כולל נזילות </v>
      </c>
      <c r="D2807" s="63">
        <f>'דוח 132'!H2807</f>
        <v>3.6956720713690396</v>
      </c>
      <c r="E2807" s="63">
        <f>'דוח 132'!G2807</f>
        <v>41.327745638355395</v>
      </c>
      <c r="F2807" s="63">
        <f>'דוח 132'!F2807</f>
        <v>41.248897314821299</v>
      </c>
      <c r="G2807" s="63">
        <f>'דוח 132'!E2807</f>
        <v>0</v>
      </c>
      <c r="H2807" s="63">
        <f>'דוח 132'!D2807</f>
        <v>0</v>
      </c>
      <c r="I2807" s="63">
        <f>'דוח 132'!C2807</f>
        <v>0</v>
      </c>
      <c r="J2807" s="63">
        <f>'דוח 132'!B2807</f>
        <v>0</v>
      </c>
      <c r="K2807" s="63">
        <f>'דוח 132'!A2807</f>
        <v>0</v>
      </c>
    </row>
    <row r="2808" spans="1:11" x14ac:dyDescent="0.2">
      <c r="A2808" s="63">
        <f>'דוח 132'!K2808</f>
        <v>11566</v>
      </c>
      <c r="B2808" s="63">
        <f>'דוח 132'!J2808</f>
        <v>5926</v>
      </c>
      <c r="C2808" s="63" t="str">
        <f>'דוח 132'!I2808</f>
        <v>מק"מ</v>
      </c>
      <c r="D2808" s="63">
        <f>'דוח 132'!H2808</f>
        <v>0.47900525723667098</v>
      </c>
      <c r="E2808" s="63">
        <f>'דוח 132'!G2808</f>
        <v>4.1445241253332901</v>
      </c>
      <c r="F2808" s="63">
        <f>'דוח 132'!F2808</f>
        <v>4.1443388619123089</v>
      </c>
      <c r="G2808" s="63">
        <f>'דוח 132'!E2808</f>
        <v>0</v>
      </c>
      <c r="H2808" s="63">
        <f>'דוח 132'!D2808</f>
        <v>0</v>
      </c>
      <c r="I2808" s="63">
        <f>'דוח 132'!C2808</f>
        <v>0</v>
      </c>
      <c r="J2808" s="63">
        <f>'דוח 132'!B2808</f>
        <v>0</v>
      </c>
      <c r="K2808" s="63">
        <f>'דוח 132'!A2808</f>
        <v>0</v>
      </c>
    </row>
    <row r="2809" spans="1:11" x14ac:dyDescent="0.2">
      <c r="A2809" s="63">
        <f>'דוח 132'!K2809</f>
        <v>13419</v>
      </c>
      <c r="B2809" s="63">
        <f>'דוח 132'!J2809</f>
        <v>5926</v>
      </c>
      <c r="C2809" s="63" t="str">
        <f>'דוח 132'!I2809</f>
        <v>ממשלתי  לא צמוד (שחר)</v>
      </c>
      <c r="D2809" s="63">
        <f>'דוח 132'!H2809</f>
        <v>4.3537862755533094</v>
      </c>
      <c r="E2809" s="63">
        <f>'דוח 132'!G2809</f>
        <v>24.373325701730501</v>
      </c>
      <c r="F2809" s="63">
        <f>'דוח 132'!F2809</f>
        <v>24.356350207599199</v>
      </c>
      <c r="G2809" s="63">
        <f>'דוח 132'!E2809</f>
        <v>0</v>
      </c>
      <c r="H2809" s="63">
        <f>'דוח 132'!D2809</f>
        <v>0</v>
      </c>
      <c r="I2809" s="63">
        <f>'דוח 132'!C2809</f>
        <v>0</v>
      </c>
      <c r="J2809" s="63">
        <f>'דוח 132'!B2809</f>
        <v>0</v>
      </c>
      <c r="K2809" s="63">
        <f>'דוח 132'!A2809</f>
        <v>0</v>
      </c>
    </row>
    <row r="2810" spans="1:11" x14ac:dyDescent="0.2">
      <c r="A2810" s="63">
        <f>'דוח 132'!K2810</f>
        <v>11568</v>
      </c>
      <c r="B2810" s="63">
        <f>'דוח 132'!J2810</f>
        <v>5926</v>
      </c>
      <c r="C2810" s="63" t="str">
        <f>'דוח 132'!I2810</f>
        <v>אג"ח ממשלתי לא צמוד ריבית משתנה-"גילון"</v>
      </c>
      <c r="D2810" s="63">
        <f>'דוח 132'!H2810</f>
        <v>0</v>
      </c>
      <c r="E2810" s="63">
        <f>'דוח 132'!G2810</f>
        <v>0</v>
      </c>
      <c r="F2810" s="63">
        <f>'דוח 132'!F2810</f>
        <v>0</v>
      </c>
      <c r="G2810" s="63">
        <f>'דוח 132'!E2810</f>
        <v>0</v>
      </c>
      <c r="H2810" s="63">
        <f>'דוח 132'!D2810</f>
        <v>0</v>
      </c>
      <c r="I2810" s="63">
        <f>'דוח 132'!C2810</f>
        <v>0</v>
      </c>
      <c r="J2810" s="63">
        <f>'דוח 132'!B2810</f>
        <v>0</v>
      </c>
      <c r="K2810" s="63">
        <f>'דוח 132'!A2810</f>
        <v>0</v>
      </c>
    </row>
    <row r="2811" spans="1:11" x14ac:dyDescent="0.2">
      <c r="A2811" s="63">
        <f>'דוח 132'!K2811</f>
        <v>12479</v>
      </c>
      <c r="B2811" s="63">
        <f>'דוח 132'!J2811</f>
        <v>5926</v>
      </c>
      <c r="C2811" s="63" t="str">
        <f>'דוח 132'!I2811</f>
        <v>קונצרני ריבית קבועה</v>
      </c>
      <c r="D2811" s="63">
        <f>'דוח 132'!H2811</f>
        <v>4.7337455945323192</v>
      </c>
      <c r="E2811" s="63">
        <f>'דוח 132'!G2811</f>
        <v>5.2085555350475792</v>
      </c>
      <c r="F2811" s="63">
        <f>'דוח 132'!F2811</f>
        <v>5.1786574635938791</v>
      </c>
      <c r="G2811" s="63">
        <f>'דוח 132'!E2811</f>
        <v>0</v>
      </c>
      <c r="H2811" s="63">
        <f>'דוח 132'!D2811</f>
        <v>0</v>
      </c>
      <c r="I2811" s="63">
        <f>'דוח 132'!C2811</f>
        <v>0</v>
      </c>
      <c r="J2811" s="63">
        <f>'דוח 132'!B2811</f>
        <v>0</v>
      </c>
      <c r="K2811" s="63">
        <f>'דוח 132'!A2811</f>
        <v>0</v>
      </c>
    </row>
    <row r="2812" spans="1:11" x14ac:dyDescent="0.2">
      <c r="A2812" s="63">
        <f>'דוח 132'!K2812</f>
        <v>12480</v>
      </c>
      <c r="B2812" s="63">
        <f>'דוח 132'!J2812</f>
        <v>5926</v>
      </c>
      <c r="C2812" s="63" t="str">
        <f>'דוח 132'!I2812</f>
        <v>קונצרני ריבית משתנה</v>
      </c>
      <c r="D2812" s="63">
        <f>'דוח 132'!H2812</f>
        <v>2.2781764919467702</v>
      </c>
      <c r="E2812" s="63">
        <f>'דוח 132'!G2812</f>
        <v>0.98078742780058392</v>
      </c>
      <c r="F2812" s="63">
        <f>'דוח 132'!F2812</f>
        <v>0.98133213624249294</v>
      </c>
      <c r="G2812" s="63">
        <f>'דוח 132'!E2812</f>
        <v>0</v>
      </c>
      <c r="H2812" s="63">
        <f>'דוח 132'!D2812</f>
        <v>0</v>
      </c>
      <c r="I2812" s="63">
        <f>'דוח 132'!C2812</f>
        <v>0</v>
      </c>
      <c r="J2812" s="63">
        <f>'דוח 132'!B2812</f>
        <v>0</v>
      </c>
      <c r="K2812" s="63">
        <f>'דוח 132'!A2812</f>
        <v>0</v>
      </c>
    </row>
    <row r="2813" spans="1:11" x14ac:dyDescent="0.2">
      <c r="A2813" s="63">
        <f>'דוח 132'!K2813</f>
        <v>11578</v>
      </c>
      <c r="B2813" s="63">
        <f>'דוח 132'!J2813</f>
        <v>5926</v>
      </c>
      <c r="C2813" s="63" t="str">
        <f>'דוח 132'!I2813</f>
        <v>אג"ח לא צמוד לא סחיר (ללא עמיתים)</v>
      </c>
      <c r="D2813" s="63">
        <f>'דוח 132'!H2813</f>
        <v>3.9613434183452001</v>
      </c>
      <c r="E2813" s="63">
        <f>'דוח 132'!G2813</f>
        <v>1.07661671258266</v>
      </c>
      <c r="F2813" s="63">
        <f>'דוח 132'!F2813</f>
        <v>1.0490871853710799</v>
      </c>
      <c r="G2813" s="63">
        <f>'דוח 132'!E2813</f>
        <v>0</v>
      </c>
      <c r="H2813" s="63">
        <f>'דוח 132'!D2813</f>
        <v>0</v>
      </c>
      <c r="I2813" s="63">
        <f>'דוח 132'!C2813</f>
        <v>0</v>
      </c>
      <c r="J2813" s="63">
        <f>'דוח 132'!B2813</f>
        <v>0</v>
      </c>
      <c r="K2813" s="63">
        <f>'דוח 132'!A2813</f>
        <v>0</v>
      </c>
    </row>
    <row r="2814" spans="1:11" x14ac:dyDescent="0.2">
      <c r="A2814" s="63">
        <f>'דוח 132'!K2814</f>
        <v>12497</v>
      </c>
      <c r="B2814" s="63">
        <f>'דוח 132'!J2814</f>
        <v>5926</v>
      </c>
      <c r="C2814" s="63" t="str">
        <f>'דוח 132'!I2814</f>
        <v>קונצרני לא סחיר ריבית משתנה (נע"מים)</v>
      </c>
      <c r="D2814" s="63">
        <f>'דוח 132'!H2814</f>
        <v>0</v>
      </c>
      <c r="E2814" s="63">
        <f>'דוח 132'!G2814</f>
        <v>0</v>
      </c>
      <c r="F2814" s="63">
        <f>'דוח 132'!F2814</f>
        <v>0</v>
      </c>
      <c r="G2814" s="63">
        <f>'דוח 132'!E2814</f>
        <v>0</v>
      </c>
      <c r="H2814" s="63">
        <f>'דוח 132'!D2814</f>
        <v>0</v>
      </c>
      <c r="I2814" s="63">
        <f>'דוח 132'!C2814</f>
        <v>0</v>
      </c>
      <c r="J2814" s="63">
        <f>'דוח 132'!B2814</f>
        <v>0</v>
      </c>
      <c r="K2814" s="63">
        <f>'דוח 132'!A2814</f>
        <v>0</v>
      </c>
    </row>
    <row r="2815" spans="1:11" x14ac:dyDescent="0.2">
      <c r="A2815" s="63">
        <f>'דוח 132'!K2815</f>
        <v>15546</v>
      </c>
      <c r="B2815" s="63">
        <f>'דוח 132'!J2815</f>
        <v>5926</v>
      </c>
      <c r="C2815" s="63" t="str">
        <f>'דוח 132'!I2815</f>
        <v>הלוואה לא צמוד</v>
      </c>
      <c r="D2815" s="63">
        <f>'דוח 132'!H2815</f>
        <v>7.0253257105296694</v>
      </c>
      <c r="E2815" s="63">
        <f>'דוח 132'!G2815</f>
        <v>1.8847730772513298</v>
      </c>
      <c r="F2815" s="63">
        <f>'דוח 132'!F2815</f>
        <v>1.8812471978091099</v>
      </c>
      <c r="G2815" s="63">
        <f>'דוח 132'!E2815</f>
        <v>0</v>
      </c>
      <c r="H2815" s="63">
        <f>'דוח 132'!D2815</f>
        <v>0</v>
      </c>
      <c r="I2815" s="63">
        <f>'דוח 132'!C2815</f>
        <v>0</v>
      </c>
      <c r="J2815" s="63">
        <f>'דוח 132'!B2815</f>
        <v>0</v>
      </c>
      <c r="K2815" s="63">
        <f>'דוח 132'!A2815</f>
        <v>0</v>
      </c>
    </row>
    <row r="2816" spans="1:11" x14ac:dyDescent="0.2">
      <c r="A2816" s="63">
        <f>'דוח 132'!K2816</f>
        <v>12481</v>
      </c>
      <c r="B2816" s="63">
        <f>'דוח 132'!J2816</f>
        <v>5926</v>
      </c>
      <c r="C2816" s="63" t="str">
        <f>'דוח 132'!I2816</f>
        <v>הלוואות לעמיתים.</v>
      </c>
      <c r="D2816" s="63">
        <f>'דוח 132'!H2816</f>
        <v>0.08</v>
      </c>
      <c r="E2816" s="63">
        <f>'דוח 132'!G2816</f>
        <v>3.6591630586094301</v>
      </c>
      <c r="F2816" s="63">
        <f>'דוח 132'!F2816</f>
        <v>3.6578842622932095</v>
      </c>
      <c r="G2816" s="63">
        <f>'דוח 132'!E2816</f>
        <v>0</v>
      </c>
      <c r="H2816" s="63">
        <f>'דוח 132'!D2816</f>
        <v>4</v>
      </c>
      <c r="I2816" s="63">
        <f>'דוח 132'!C2816</f>
        <v>0</v>
      </c>
      <c r="J2816" s="63">
        <f>'דוח 132'!B2816</f>
        <v>0</v>
      </c>
      <c r="K2816" s="63">
        <f>'דוח 132'!A2816</f>
        <v>0</v>
      </c>
    </row>
    <row r="2817" spans="1:11" x14ac:dyDescent="0.2">
      <c r="A2817" s="63">
        <f>'דוח 132'!K2817</f>
        <v>13594</v>
      </c>
      <c r="B2817" s="63">
        <f>'דוח 132'!J2817</f>
        <v>5926</v>
      </c>
      <c r="C2817" s="63" t="str">
        <f>'דוח 132'!I2817</f>
        <v>מט"ח וצמוד מט"ח</v>
      </c>
      <c r="D2817" s="63">
        <f>'דוח 132'!H2817</f>
        <v>2.9240140074832999</v>
      </c>
      <c r="E2817" s="63">
        <f>'דוח 132'!G2817</f>
        <v>15.253254222654199</v>
      </c>
      <c r="F2817" s="63">
        <f>'דוח 132'!F2817</f>
        <v>14.346804934578998</v>
      </c>
      <c r="G2817" s="63">
        <f>'דוח 132'!E2817</f>
        <v>0</v>
      </c>
      <c r="H2817" s="63">
        <f>'דוח 132'!D2817</f>
        <v>0</v>
      </c>
      <c r="I2817" s="63">
        <f>'דוח 132'!C2817</f>
        <v>0</v>
      </c>
      <c r="J2817" s="63">
        <f>'דוח 132'!B2817</f>
        <v>0</v>
      </c>
      <c r="K2817" s="63">
        <f>'דוח 132'!A2817</f>
        <v>0</v>
      </c>
    </row>
    <row r="2818" spans="1:11" x14ac:dyDescent="0.2">
      <c r="A2818" s="63">
        <f>'דוח 132'!K2818</f>
        <v>15609</v>
      </c>
      <c r="B2818" s="63">
        <f>'דוח 132'!J2818</f>
        <v>5926</v>
      </c>
      <c r="C2818" s="63" t="str">
        <f>'דוח 132'!I2818</f>
        <v>אג"ח ממשלתי צמוד מט"ח סחיר (1022)</v>
      </c>
      <c r="D2818" s="63">
        <f>'דוח 132'!H2818</f>
        <v>0.53194922064208106</v>
      </c>
      <c r="E2818" s="63">
        <f>'דוח 132'!G2818</f>
        <v>1.3280982876195999</v>
      </c>
      <c r="F2818" s="63">
        <f>'דוח 132'!F2818</f>
        <v>1.32265519050245</v>
      </c>
      <c r="G2818" s="63">
        <f>'דוח 132'!E2818</f>
        <v>0</v>
      </c>
      <c r="H2818" s="63">
        <f>'דוח 132'!D2818</f>
        <v>0</v>
      </c>
      <c r="I2818" s="63">
        <f>'דוח 132'!C2818</f>
        <v>0</v>
      </c>
      <c r="J2818" s="63">
        <f>'דוח 132'!B2818</f>
        <v>0</v>
      </c>
      <c r="K2818" s="63">
        <f>'דוח 132'!A2818</f>
        <v>0</v>
      </c>
    </row>
    <row r="2819" spans="1:11" x14ac:dyDescent="0.2">
      <c r="A2819" s="63">
        <f>'דוח 132'!K2819</f>
        <v>11524</v>
      </c>
      <c r="B2819" s="63">
        <f>'דוח 132'!J2819</f>
        <v>5926</v>
      </c>
      <c r="C2819" s="63" t="str">
        <f>'דוח 132'!I2819</f>
        <v xml:space="preserve"> אג"ח קונצרני בחו"ל </v>
      </c>
      <c r="D2819" s="63">
        <f>'דוח 132'!H2819</f>
        <v>3.0863211810138602</v>
      </c>
      <c r="E2819" s="63">
        <f>'דוח 132'!G2819</f>
        <v>12.910052339192298</v>
      </c>
      <c r="F2819" s="63">
        <f>'דוח 132'!F2819</f>
        <v>12.025911433936699</v>
      </c>
      <c r="G2819" s="63">
        <f>'דוח 132'!E2819</f>
        <v>0</v>
      </c>
      <c r="H2819" s="63">
        <f>'דוח 132'!D2819</f>
        <v>0</v>
      </c>
      <c r="I2819" s="63">
        <f>'דוח 132'!C2819</f>
        <v>0</v>
      </c>
      <c r="J2819" s="63">
        <f>'דוח 132'!B2819</f>
        <v>0</v>
      </c>
      <c r="K2819" s="63">
        <f>'דוח 132'!A2819</f>
        <v>0</v>
      </c>
    </row>
    <row r="2820" spans="1:11" x14ac:dyDescent="0.2">
      <c r="A2820" s="63">
        <f>'דוח 132'!K2820</f>
        <v>15745</v>
      </c>
      <c r="B2820" s="63">
        <f>'דוח 132'!J2820</f>
        <v>5926</v>
      </c>
      <c r="C2820" s="63" t="str">
        <f>'דוח 132'!I2820</f>
        <v>סה"כ קונצרני צמוד מט"ח</v>
      </c>
      <c r="D2820" s="63">
        <f>'דוח 132'!H2820</f>
        <v>4.5982363433334701</v>
      </c>
      <c r="E2820" s="63">
        <f>'דוח 132'!G2820</f>
        <v>0.65766381573684296</v>
      </c>
      <c r="F2820" s="63">
        <f>'דוח 132'!F2820</f>
        <v>0.6625871806652901</v>
      </c>
      <c r="G2820" s="63">
        <f>'דוח 132'!E2820</f>
        <v>0</v>
      </c>
      <c r="H2820" s="63">
        <f>'דוח 132'!D2820</f>
        <v>0</v>
      </c>
      <c r="I2820" s="63">
        <f>'דוח 132'!C2820</f>
        <v>0</v>
      </c>
      <c r="J2820" s="63">
        <f>'דוח 132'!B2820</f>
        <v>0</v>
      </c>
      <c r="K2820" s="63">
        <f>'דוח 132'!A2820</f>
        <v>0</v>
      </c>
    </row>
    <row r="2821" spans="1:11" x14ac:dyDescent="0.2">
      <c r="A2821" s="63">
        <f>'דוח 132'!K2821</f>
        <v>15545</v>
      </c>
      <c r="B2821" s="63">
        <f>'דוח 132'!J2821</f>
        <v>5926</v>
      </c>
      <c r="C2821" s="63" t="str">
        <f>'דוח 132'!I2821</f>
        <v>הלוואה צמוד מט"ח</v>
      </c>
      <c r="D2821" s="63">
        <f>'דוח 132'!H2821</f>
        <v>5.2470574203174101</v>
      </c>
      <c r="E2821" s="63">
        <f>'דוח 132'!G2821</f>
        <v>0.22031815050786402</v>
      </c>
      <c r="F2821" s="63">
        <f>'דוח 132'!F2821</f>
        <v>0.206614007130588</v>
      </c>
      <c r="G2821" s="63">
        <f>'דוח 132'!E2821</f>
        <v>0</v>
      </c>
      <c r="H2821" s="63">
        <f>'דוח 132'!D2821</f>
        <v>0</v>
      </c>
      <c r="I2821" s="63">
        <f>'דוח 132'!C2821</f>
        <v>0</v>
      </c>
      <c r="J2821" s="63">
        <f>'דוח 132'!B2821</f>
        <v>0</v>
      </c>
      <c r="K2821" s="63">
        <f>'דוח 132'!A2821</f>
        <v>0</v>
      </c>
    </row>
    <row r="2822" spans="1:11" x14ac:dyDescent="0.2">
      <c r="A2822" s="63">
        <f>'דוח 132'!K2822</f>
        <v>13595</v>
      </c>
      <c r="B2822" s="63">
        <f>'דוח 132'!J2822</f>
        <v>5926</v>
      </c>
      <c r="C2822" s="63" t="str">
        <f>'דוח 132'!I2822</f>
        <v>סה"כ מניות והמירים</v>
      </c>
      <c r="D2822" s="63">
        <f>'דוח 132'!H2822</f>
        <v>0</v>
      </c>
      <c r="E2822" s="63">
        <f>'דוח 132'!G2822</f>
        <v>1.43253341473073E-4</v>
      </c>
      <c r="F2822" s="63">
        <f>'דוח 132'!F2822</f>
        <v>1.4235618385303401E-4</v>
      </c>
      <c r="G2822" s="63">
        <f>'דוח 132'!E2822</f>
        <v>0</v>
      </c>
      <c r="H2822" s="63">
        <f>'דוח 132'!D2822</f>
        <v>0</v>
      </c>
      <c r="I2822" s="63">
        <f>'דוח 132'!C2822</f>
        <v>0</v>
      </c>
      <c r="J2822" s="63">
        <f>'דוח 132'!B2822</f>
        <v>0</v>
      </c>
      <c r="K2822" s="63">
        <f>'דוח 132'!A2822</f>
        <v>0</v>
      </c>
    </row>
    <row r="2823" spans="1:11" x14ac:dyDescent="0.2">
      <c r="A2823" s="63">
        <f>'דוח 132'!K2823</f>
        <v>15610</v>
      </c>
      <c r="B2823" s="63">
        <f>'דוח 132'!J2823</f>
        <v>5926</v>
      </c>
      <c r="C2823" s="63" t="str">
        <f>'דוח 132'!I2823</f>
        <v>נגזרים מתוך מניות והמירים</v>
      </c>
      <c r="D2823" s="63">
        <f>'דוח 132'!H2823</f>
        <v>0</v>
      </c>
      <c r="E2823" s="63">
        <f>'דוח 132'!G2823</f>
        <v>0</v>
      </c>
      <c r="F2823" s="63">
        <f>'דוח 132'!F2823</f>
        <v>0</v>
      </c>
      <c r="G2823" s="63">
        <f>'דוח 132'!E2823</f>
        <v>0</v>
      </c>
      <c r="H2823" s="63">
        <f>'דוח 132'!D2823</f>
        <v>0</v>
      </c>
      <c r="I2823" s="63">
        <f>'דוח 132'!C2823</f>
        <v>0</v>
      </c>
      <c r="J2823" s="63">
        <f>'דוח 132'!B2823</f>
        <v>0</v>
      </c>
      <c r="K2823" s="63">
        <f>'דוח 132'!A2823</f>
        <v>0</v>
      </c>
    </row>
    <row r="2824" spans="1:11" x14ac:dyDescent="0.2">
      <c r="A2824" s="63">
        <f>'דוח 132'!K2824</f>
        <v>15611</v>
      </c>
      <c r="B2824" s="63">
        <f>'דוח 132'!J2824</f>
        <v>5926</v>
      </c>
      <c r="C2824" s="63" t="str">
        <f>'דוח 132'!I2824</f>
        <v>מניות והמירים בארץ</v>
      </c>
      <c r="D2824" s="63">
        <f>'דוח 132'!H2824</f>
        <v>0</v>
      </c>
      <c r="E2824" s="63">
        <f>'דוח 132'!G2824</f>
        <v>2.0503681143678698E-6</v>
      </c>
      <c r="F2824" s="63">
        <f>'דוח 132'!F2824</f>
        <v>2.06398478386179E-6</v>
      </c>
      <c r="G2824" s="63">
        <f>'דוח 132'!E2824</f>
        <v>0</v>
      </c>
      <c r="H2824" s="63">
        <f>'דוח 132'!D2824</f>
        <v>0</v>
      </c>
      <c r="I2824" s="63">
        <f>'דוח 132'!C2824</f>
        <v>0</v>
      </c>
      <c r="J2824" s="63">
        <f>'דוח 132'!B2824</f>
        <v>0</v>
      </c>
      <c r="K2824" s="63">
        <f>'דוח 132'!A2824</f>
        <v>0</v>
      </c>
    </row>
    <row r="2825" spans="1:11" x14ac:dyDescent="0.2">
      <c r="A2825" s="63">
        <f>'דוח 132'!K2825</f>
        <v>15608</v>
      </c>
      <c r="B2825" s="63">
        <f>'דוח 132'!J2825</f>
        <v>5926</v>
      </c>
      <c r="C2825" s="63" t="str">
        <f>'דוח 132'!I2825</f>
        <v>מניות חו"ל</v>
      </c>
      <c r="D2825" s="63">
        <f>'דוח 132'!H2825</f>
        <v>0</v>
      </c>
      <c r="E2825" s="63">
        <f>'דוח 132'!G2825</f>
        <v>1.4120297335870502E-4</v>
      </c>
      <c r="F2825" s="63">
        <f>'דוח 132'!F2825</f>
        <v>1.4029219906917302E-4</v>
      </c>
      <c r="G2825" s="63">
        <f>'דוח 132'!E2825</f>
        <v>0</v>
      </c>
      <c r="H2825" s="63">
        <f>'דוח 132'!D2825</f>
        <v>0</v>
      </c>
      <c r="I2825" s="63">
        <f>'דוח 132'!C2825</f>
        <v>0</v>
      </c>
      <c r="J2825" s="63">
        <f>'דוח 132'!B2825</f>
        <v>0</v>
      </c>
      <c r="K2825" s="63">
        <f>'דוח 132'!A2825</f>
        <v>0</v>
      </c>
    </row>
    <row r="2826" spans="1:11" x14ac:dyDescent="0.2">
      <c r="A2826" s="63">
        <f>'דוח 132'!K2826</f>
        <v>15584</v>
      </c>
      <c r="B2826" s="63">
        <f>'דוח 132'!J2826</f>
        <v>5926</v>
      </c>
      <c r="C2826" s="63" t="str">
        <f>'דוח 132'!I2826</f>
        <v>נכסים אלטרנטיביים</v>
      </c>
      <c r="D2826" s="63">
        <f>'דוח 132'!H2826</f>
        <v>0</v>
      </c>
      <c r="E2826" s="63">
        <f>'דוח 132'!G2826</f>
        <v>0</v>
      </c>
      <c r="F2826" s="63">
        <f>'דוח 132'!F2826</f>
        <v>0</v>
      </c>
      <c r="G2826" s="63">
        <f>'דוח 132'!E2826</f>
        <v>0</v>
      </c>
      <c r="H2826" s="63">
        <f>'דוח 132'!D2826</f>
        <v>8</v>
      </c>
      <c r="I2826" s="63">
        <f>'דוח 132'!C2826</f>
        <v>0</v>
      </c>
      <c r="J2826" s="63">
        <f>'דוח 132'!B2826</f>
        <v>0</v>
      </c>
      <c r="K2826" s="63">
        <f>'דוח 132'!A2826</f>
        <v>0</v>
      </c>
    </row>
    <row r="2827" spans="1:11" x14ac:dyDescent="0.2">
      <c r="A2827" s="63">
        <f>'דוח 132'!K2827</f>
        <v>17728</v>
      </c>
      <c r="B2827" s="63">
        <f>'דוח 132'!J2827</f>
        <v>5926</v>
      </c>
      <c r="C2827" s="63" t="str">
        <f>'דוח 132'!I2827</f>
        <v>נכסי נדל"ן</v>
      </c>
      <c r="D2827" s="63">
        <f>'דוח 132'!H2827</f>
        <v>0</v>
      </c>
      <c r="E2827" s="63">
        <f>'דוח 132'!G2827</f>
        <v>0</v>
      </c>
      <c r="F2827" s="63">
        <f>'דוח 132'!F2827</f>
        <v>0</v>
      </c>
      <c r="G2827" s="63">
        <f>'דוח 132'!E2827</f>
        <v>0</v>
      </c>
      <c r="H2827" s="63">
        <f>'דוח 132'!D2827</f>
        <v>0</v>
      </c>
      <c r="I2827" s="63">
        <f>'דוח 132'!C2827</f>
        <v>0</v>
      </c>
      <c r="J2827" s="63">
        <f>'דוח 132'!B2827</f>
        <v>0</v>
      </c>
      <c r="K2827" s="63">
        <f>'דוח 132'!A2827</f>
        <v>0</v>
      </c>
    </row>
    <row r="2828" spans="1:11" x14ac:dyDescent="0.2">
      <c r="A2828" s="63">
        <f>'דוח 132'!K2828</f>
        <v>15624</v>
      </c>
      <c r="B2828" s="63">
        <f>'דוח 132'!J2828</f>
        <v>5926</v>
      </c>
      <c r="C2828" s="63" t="str">
        <f>'דוח 132'!I2828</f>
        <v>נגזרים מתוך חשיפת מט"ח</v>
      </c>
      <c r="D2828" s="63">
        <f>'דוח 132'!H2828</f>
        <v>0</v>
      </c>
      <c r="E2828" s="63">
        <f>'דוח 132'!G2828</f>
        <v>-4.9369520516745595</v>
      </c>
      <c r="F2828" s="63">
        <f>'דוח 132'!F2828</f>
        <v>-4.9085611597017298</v>
      </c>
      <c r="G2828" s="63">
        <f>'דוח 132'!E2828</f>
        <v>0</v>
      </c>
      <c r="H2828" s="63">
        <f>'דוח 132'!D2828</f>
        <v>0</v>
      </c>
      <c r="I2828" s="63">
        <f>'דוח 132'!C2828</f>
        <v>0</v>
      </c>
      <c r="J2828" s="63">
        <f>'דוח 132'!B2828</f>
        <v>0</v>
      </c>
      <c r="K2828" s="63">
        <f>'דוח 132'!A2828</f>
        <v>0</v>
      </c>
    </row>
    <row r="2829" spans="1:11" x14ac:dyDescent="0.2">
      <c r="A2829" s="63">
        <f>'דוח 132'!K2829</f>
        <v>15644</v>
      </c>
      <c r="B2829" s="63">
        <f>'דוח 132'!J2829</f>
        <v>5926</v>
      </c>
      <c r="C2829" s="63" t="str">
        <f>'דוח 132'!I2829</f>
        <v>סה"כ נזילות</v>
      </c>
      <c r="D2829" s="63">
        <f>'דוח 132'!H2829</f>
        <v>0</v>
      </c>
      <c r="E2829" s="63">
        <f>'דוח 132'!G2829</f>
        <v>1.3805670499456499</v>
      </c>
      <c r="F2829" s="63">
        <f>'דוח 132'!F2829</f>
        <v>2.4175459678663</v>
      </c>
      <c r="G2829" s="63">
        <f>'דוח 132'!E2829</f>
        <v>1</v>
      </c>
      <c r="H2829" s="63">
        <f>'דוח 132'!D2829</f>
        <v>10</v>
      </c>
      <c r="I2829" s="63">
        <f>'דוח 132'!C2829</f>
        <v>0</v>
      </c>
      <c r="J2829" s="63">
        <f>'דוח 132'!B2829</f>
        <v>0</v>
      </c>
      <c r="K2829" s="63">
        <f>'דוח 132'!A2829</f>
        <v>0</v>
      </c>
    </row>
    <row r="2830" spans="1:11" x14ac:dyDescent="0.2">
      <c r="A2830" s="63">
        <f>'דוח 132'!K2830</f>
        <v>15704</v>
      </c>
      <c r="B2830" s="63">
        <f>'דוח 132'!J2830</f>
        <v>5926</v>
      </c>
      <c r="C2830" s="63" t="str">
        <f>'דוח 132'!I2830</f>
        <v xml:space="preserve">סה"כ קונצרני והלוואות </v>
      </c>
      <c r="D2830" s="63">
        <f>'דוח 132'!H2830</f>
        <v>3.8015385607866001</v>
      </c>
      <c r="E2830" s="63">
        <f>'דוח 132'!G2830</f>
        <v>43.749529565977397</v>
      </c>
      <c r="F2830" s="63">
        <f>'דוח 132'!F2830</f>
        <v>42.736012938519501</v>
      </c>
      <c r="G2830" s="63">
        <f>'דוח 132'!E2830</f>
        <v>37</v>
      </c>
      <c r="H2830" s="63">
        <f>'דוח 132'!D2830</f>
        <v>43</v>
      </c>
      <c r="I2830" s="63">
        <f>'דוח 132'!C2830</f>
        <v>0</v>
      </c>
      <c r="J2830" s="63">
        <f>'דוח 132'!B2830</f>
        <v>0</v>
      </c>
      <c r="K2830" s="63">
        <f>'דוח 132'!A2830</f>
        <v>0</v>
      </c>
    </row>
    <row r="2831" spans="1:11" x14ac:dyDescent="0.2">
      <c r="A2831" s="63">
        <f>'דוח 132'!K2831</f>
        <v>15749</v>
      </c>
      <c r="B2831" s="63">
        <f>'דוח 132'!J2831</f>
        <v>5926</v>
      </c>
      <c r="C2831" s="63" t="str">
        <f>'דוח 132'!I2831</f>
        <v>סה"כ לא סחירים</v>
      </c>
      <c r="D2831" s="63">
        <f>'דוח 132'!H2831</f>
        <v>3.5648715240150799</v>
      </c>
      <c r="E2831" s="63">
        <f>'דוח 132'!G2831</f>
        <v>12.439843904340998</v>
      </c>
      <c r="F2831" s="63">
        <f>'דוח 132'!F2831</f>
        <v>12.3968328369579</v>
      </c>
      <c r="G2831" s="63">
        <f>'דוח 132'!E2831</f>
        <v>0</v>
      </c>
      <c r="H2831" s="63">
        <f>'דוח 132'!D2831</f>
        <v>0</v>
      </c>
      <c r="I2831" s="63">
        <f>'דוח 132'!C2831</f>
        <v>0</v>
      </c>
      <c r="J2831" s="63">
        <f>'דוח 132'!B2831</f>
        <v>0</v>
      </c>
      <c r="K2831" s="63">
        <f>'דוח 132'!A2831</f>
        <v>0</v>
      </c>
    </row>
    <row r="2832" spans="1:11" x14ac:dyDescent="0.2">
      <c r="A2832" s="63">
        <f>'דוח 132'!K2832</f>
        <v>11258</v>
      </c>
      <c r="B2832" s="63">
        <f>'דוח 132'!J2832</f>
        <v>5926</v>
      </c>
      <c r="C2832" s="63" t="str">
        <f>'דוח 132'!I2832</f>
        <v>כל נכסי הקופה</v>
      </c>
      <c r="D2832" s="63">
        <f>'דוח 132'!H2832</f>
        <v>3.8155565983759101</v>
      </c>
      <c r="E2832" s="63">
        <f>'דוח 132'!G2832</f>
        <v>100</v>
      </c>
      <c r="F2832" s="63">
        <f>'דוח 132'!F2832</f>
        <v>100</v>
      </c>
      <c r="G2832" s="63">
        <f>'דוח 132'!E2832</f>
        <v>0</v>
      </c>
      <c r="H2832" s="63">
        <f>'דוח 132'!D2832</f>
        <v>0</v>
      </c>
      <c r="I2832" s="63">
        <f>'דוח 132'!C2832</f>
        <v>0</v>
      </c>
      <c r="J2832" s="63">
        <f>'דוח 132'!B2832</f>
        <v>0</v>
      </c>
      <c r="K2832" s="63">
        <f>'דוח 132'!A2832</f>
        <v>0</v>
      </c>
    </row>
    <row r="2833" spans="1:11" x14ac:dyDescent="0.2">
      <c r="A2833" s="63">
        <f>'דוח 132'!K2833</f>
        <v>15705</v>
      </c>
      <c r="B2833" s="63">
        <f>'דוח 132'!J2833</f>
        <v>5926</v>
      </c>
      <c r="C2833" s="63" t="str">
        <f>'דוח 132'!I2833</f>
        <v>סה"כ ממשלתי</v>
      </c>
      <c r="D2833" s="63">
        <f>'דוח 132'!H2833</f>
        <v>4.2751639196870599</v>
      </c>
      <c r="E2833" s="63">
        <f>'דוח 132'!G2833</f>
        <v>50.923903992078699</v>
      </c>
      <c r="F2833" s="63">
        <f>'דוח 132'!F2833</f>
        <v>50.900786155594702</v>
      </c>
      <c r="G2833" s="63">
        <f>'דוח 132'!E2833</f>
        <v>50</v>
      </c>
      <c r="H2833" s="63">
        <f>'דוח 132'!D2833</f>
        <v>60</v>
      </c>
      <c r="I2833" s="63">
        <f>'דוח 132'!C2833</f>
        <v>0</v>
      </c>
      <c r="J2833" s="63">
        <f>'דוח 132'!B2833</f>
        <v>0</v>
      </c>
      <c r="K2833" s="63">
        <f>'דוח 132'!A2833</f>
        <v>0</v>
      </c>
    </row>
    <row r="2834" spans="1:11" x14ac:dyDescent="0.2">
      <c r="A2834" s="63">
        <f>'דוח 132'!K2834</f>
        <v>16144</v>
      </c>
      <c r="B2834" s="63">
        <f>'דוח 132'!J2834</f>
        <v>5926</v>
      </c>
      <c r="C2834" s="63" t="str">
        <f>'דוח 132'!I2834</f>
        <v>סך חשיפת מט"ח</v>
      </c>
      <c r="D2834" s="63">
        <f>'דוח 132'!H2834</f>
        <v>3.0639375245603397</v>
      </c>
      <c r="E2834" s="63">
        <f>'דוח 132'!G2834</f>
        <v>8.4942913305694905</v>
      </c>
      <c r="F2834" s="63">
        <f>'דוח 132'!F2834</f>
        <v>8.4406080665948906</v>
      </c>
      <c r="G2834" s="63">
        <f>'דוח 132'!E2834</f>
        <v>0</v>
      </c>
      <c r="H2834" s="63">
        <f>'דוח 132'!D2834</f>
        <v>0</v>
      </c>
      <c r="I2834" s="63">
        <f>'דוח 132'!C2834</f>
        <v>0</v>
      </c>
      <c r="J2834" s="63">
        <f>'דוח 132'!B2834</f>
        <v>0</v>
      </c>
      <c r="K2834" s="63">
        <f>'דוח 132'!A2834</f>
        <v>0</v>
      </c>
    </row>
    <row r="2835" spans="1:11" x14ac:dyDescent="0.2">
      <c r="A2835" s="63">
        <f>'דוח 132'!K2835</f>
        <v>12755</v>
      </c>
      <c r="B2835" s="63">
        <f>'דוח 132'!J2835</f>
        <v>5926</v>
      </c>
      <c r="C2835" s="63" t="str">
        <f>'דוח 132'!I2835</f>
        <v xml:space="preserve">נזילות מט"ח </v>
      </c>
      <c r="D2835" s="63">
        <f>'דוח 132'!H2835</f>
        <v>0</v>
      </c>
      <c r="E2835" s="63">
        <f>'דוח 132'!G2835</f>
        <v>0.137121629597624</v>
      </c>
      <c r="F2835" s="63">
        <f>'דוח 132'!F2835</f>
        <v>0.12903712234401002</v>
      </c>
      <c r="G2835" s="63">
        <f>'דוח 132'!E2835</f>
        <v>0</v>
      </c>
      <c r="H2835" s="63">
        <f>'דוח 132'!D2835</f>
        <v>0</v>
      </c>
      <c r="I2835" s="63">
        <f>'דוח 132'!C2835</f>
        <v>0</v>
      </c>
      <c r="J2835" s="63">
        <f>'דוח 132'!B2835</f>
        <v>0</v>
      </c>
      <c r="K2835" s="63">
        <f>'דוח 132'!A2835</f>
        <v>0</v>
      </c>
    </row>
    <row r="2836" spans="1:11" x14ac:dyDescent="0.2">
      <c r="A2836" s="63">
        <f>'דוח 132'!K2836</f>
        <v>12359</v>
      </c>
      <c r="B2836" s="63">
        <f>'דוח 132'!J2836</f>
        <v>5926</v>
      </c>
      <c r="C2836" s="63" t="str">
        <f>'דוח 132'!I2836</f>
        <v xml:space="preserve">קונצרני לא סחיר צמוד מדד </v>
      </c>
      <c r="D2836" s="63">
        <f>'דוח 132'!H2836</f>
        <v>3.2841172421527696</v>
      </c>
      <c r="E2836" s="63">
        <f>'דוח 132'!G2836</f>
        <v>0.42790778782059502</v>
      </c>
      <c r="F2836" s="63">
        <f>'דוח 132'!F2836</f>
        <v>0.41717602585558905</v>
      </c>
      <c r="G2836" s="63">
        <f>'דוח 132'!E2836</f>
        <v>0</v>
      </c>
      <c r="H2836" s="63">
        <f>'דוח 132'!D2836</f>
        <v>0</v>
      </c>
      <c r="I2836" s="63">
        <f>'דוח 132'!C2836</f>
        <v>0</v>
      </c>
      <c r="J2836" s="63">
        <f>'דוח 132'!B2836</f>
        <v>0</v>
      </c>
      <c r="K2836" s="63">
        <f>'דוח 132'!A2836</f>
        <v>0</v>
      </c>
    </row>
    <row r="2837" spans="1:11" x14ac:dyDescent="0.2">
      <c r="A2837" s="63">
        <f>'דוח 132'!K2837</f>
        <v>0</v>
      </c>
      <c r="B2837" s="63">
        <f>'דוח 132'!J2837</f>
        <v>0</v>
      </c>
      <c r="C2837" s="63">
        <f>'דוח 132'!I2837</f>
        <v>0</v>
      </c>
      <c r="D2837" s="63">
        <f>'דוח 132'!H2837</f>
        <v>0</v>
      </c>
      <c r="E2837" s="63">
        <f>'דוח 132'!G2837</f>
        <v>0</v>
      </c>
      <c r="F2837" s="63">
        <f>'דוח 132'!F2837</f>
        <v>0</v>
      </c>
      <c r="G2837" s="63">
        <f>'דוח 132'!E2837</f>
        <v>0</v>
      </c>
      <c r="H2837" s="63">
        <f>'דוח 132'!D2837</f>
        <v>0</v>
      </c>
      <c r="I2837" s="63">
        <f>'דוח 132'!C2837</f>
        <v>0</v>
      </c>
      <c r="J2837" s="63">
        <f>'דוח 132'!B2837</f>
        <v>0</v>
      </c>
      <c r="K2837" s="63">
        <f>'דוח 132'!A2837</f>
        <v>0</v>
      </c>
    </row>
    <row r="2838" spans="1:11" x14ac:dyDescent="0.2">
      <c r="A2838" s="63" t="str">
        <f>'דוח 132'!K2838</f>
        <v>קוד קבוצה</v>
      </c>
      <c r="B2838" s="63" t="str">
        <f>'דוח 132'!J2838</f>
        <v>קוד קופה</v>
      </c>
      <c r="C2838" s="63">
        <f>'דוח 132'!I2838</f>
        <v>0</v>
      </c>
      <c r="D2838" s="63" t="str">
        <f>'דוח 132'!H2838</f>
        <v>5934  שיא השתלמות כספי</v>
      </c>
      <c r="E2838" s="63">
        <f>'דוח 132'!G2838</f>
        <v>0</v>
      </c>
      <c r="F2838" s="63">
        <f>'דוח 132'!F2838</f>
        <v>0</v>
      </c>
      <c r="G2838" s="63">
        <f>'דוח 132'!E2838</f>
        <v>0</v>
      </c>
      <c r="H2838" s="63">
        <f>'דוח 132'!D2838</f>
        <v>0</v>
      </c>
      <c r="I2838" s="63">
        <f>'דוח 132'!C2838</f>
        <v>0</v>
      </c>
      <c r="J2838" s="63">
        <f>'דוח 132'!B2838</f>
        <v>0</v>
      </c>
      <c r="K2838" s="63">
        <f>'דוח 132'!A2838</f>
        <v>0</v>
      </c>
    </row>
    <row r="2839" spans="1:11" x14ac:dyDescent="0.2">
      <c r="A2839" s="63">
        <f>'דוח 132'!K2839</f>
        <v>0</v>
      </c>
      <c r="B2839" s="63">
        <f>'דוח 132'!J2839</f>
        <v>0</v>
      </c>
      <c r="C2839" s="63">
        <f>'דוח 132'!I2839</f>
        <v>0</v>
      </c>
      <c r="D2839" s="63">
        <f>'דוח 132'!H2839</f>
        <v>0</v>
      </c>
      <c r="E2839" s="63">
        <f>'דוח 132'!G2839</f>
        <v>0</v>
      </c>
      <c r="F2839" s="63" t="str">
        <f>'דוח 132'!F2839</f>
        <v>שווי קופה באשח  150,721.5</v>
      </c>
      <c r="G2839" s="63">
        <f>'דוח 132'!E2839</f>
        <v>0</v>
      </c>
      <c r="H2839" s="63">
        <f>'דוח 132'!D2839</f>
        <v>0</v>
      </c>
      <c r="I2839" s="63">
        <f>'דוח 132'!C2839</f>
        <v>0</v>
      </c>
      <c r="J2839" s="63">
        <f>'דוח 132'!B2839</f>
        <v>0</v>
      </c>
      <c r="K2839" s="63">
        <f>'דוח 132'!A2839</f>
        <v>0</v>
      </c>
    </row>
    <row r="2840" spans="1:11" x14ac:dyDescent="0.2">
      <c r="A2840" s="63">
        <f>'דוח 132'!K2840</f>
        <v>0</v>
      </c>
      <c r="B2840" s="63">
        <f>'דוח 132'!J2840</f>
        <v>0</v>
      </c>
      <c r="C2840" s="63" t="str">
        <f>'דוח 132'!I2840</f>
        <v>תאור קבוצה</v>
      </c>
      <c r="D2840" s="63" t="str">
        <f>'דוח 132'!H2840</f>
        <v>מח"מ</v>
      </c>
      <c r="E2840" s="63" t="str">
        <f>'דוח 132'!G2840</f>
        <v>חשיפה</v>
      </c>
      <c r="F2840" s="63" t="str">
        <f>'דוח 132'!F2840</f>
        <v>חשיפה</v>
      </c>
      <c r="G2840" s="63">
        <f>'דוח 132'!E2840</f>
        <v>0</v>
      </c>
      <c r="H2840" s="63" t="str">
        <f>'דוח 132'!D2840</f>
        <v>חשיפה</v>
      </c>
      <c r="I2840" s="63">
        <f>'דוח 132'!C2840</f>
        <v>0</v>
      </c>
      <c r="J2840" s="63" t="str">
        <f>'דוח 132'!B2840</f>
        <v>מח"מ</v>
      </c>
      <c r="K2840" s="63">
        <f>'דוח 132'!A2840</f>
        <v>0</v>
      </c>
    </row>
    <row r="2841" spans="1:11" x14ac:dyDescent="0.2">
      <c r="A2841" s="63">
        <f>'דוח 132'!K2841</f>
        <v>0</v>
      </c>
      <c r="B2841" s="63">
        <f>'דוח 132'!J2841</f>
        <v>0</v>
      </c>
      <c r="C2841" s="63">
        <f>'דוח 132'!I2841</f>
        <v>0</v>
      </c>
      <c r="D2841" s="63">
        <f>'דוח 132'!H2841</f>
        <v>0</v>
      </c>
      <c r="E2841" s="63" t="str">
        <f>'דוח 132'!G2841</f>
        <v>30/12/18</v>
      </c>
      <c r="F2841" s="63" t="str">
        <f>'דוח 132'!F2841</f>
        <v>31/12/18</v>
      </c>
      <c r="G2841" s="63" t="str">
        <f>'דוח 132'!E2841</f>
        <v>מינ'</v>
      </c>
      <c r="H2841" s="63" t="str">
        <f>'דוח 132'!D2841</f>
        <v>מקס'</v>
      </c>
      <c r="I2841" s="63" t="str">
        <f>'דוח 132'!C2841</f>
        <v>מינ'</v>
      </c>
      <c r="J2841" s="63" t="str">
        <f>'דוח 132'!B2841</f>
        <v>מקס'</v>
      </c>
      <c r="K2841" s="63">
        <f>'דוח 132'!A2841</f>
        <v>0</v>
      </c>
    </row>
    <row r="2842" spans="1:11" x14ac:dyDescent="0.2">
      <c r="A2842" s="63">
        <f>'דוח 132'!K2842</f>
        <v>13591</v>
      </c>
      <c r="B2842" s="63">
        <f>'דוח 132'!J2842</f>
        <v>5934</v>
      </c>
      <c r="C2842" s="63" t="str">
        <f>'דוח 132'!I2842</f>
        <v xml:space="preserve">צמוד מדד (כולל מיועדות) </v>
      </c>
      <c r="D2842" s="63">
        <f>'דוח 132'!H2842</f>
        <v>0</v>
      </c>
      <c r="E2842" s="63">
        <f>'דוח 132'!G2842</f>
        <v>0</v>
      </c>
      <c r="F2842" s="63">
        <f>'דוח 132'!F2842</f>
        <v>0</v>
      </c>
      <c r="G2842" s="63">
        <f>'דוח 132'!E2842</f>
        <v>0</v>
      </c>
      <c r="H2842" s="63">
        <f>'דוח 132'!D2842</f>
        <v>0</v>
      </c>
      <c r="I2842" s="63">
        <f>'דוח 132'!C2842</f>
        <v>0</v>
      </c>
      <c r="J2842" s="63">
        <f>'דוח 132'!B2842</f>
        <v>0</v>
      </c>
      <c r="K2842" s="63">
        <f>'דוח 132'!A2842</f>
        <v>0</v>
      </c>
    </row>
    <row r="2843" spans="1:11" x14ac:dyDescent="0.2">
      <c r="A2843" s="63">
        <f>'דוח 132'!K2843</f>
        <v>19967</v>
      </c>
      <c r="B2843" s="63">
        <f>'דוח 132'!J2843</f>
        <v>5934</v>
      </c>
      <c r="C2843" s="63" t="str">
        <f>'דוח 132'!I2843</f>
        <v>צמוד מדד ללא מיועדות</v>
      </c>
      <c r="D2843" s="63">
        <f>'דוח 132'!H2843</f>
        <v>0</v>
      </c>
      <c r="E2843" s="63">
        <f>'דוח 132'!G2843</f>
        <v>0</v>
      </c>
      <c r="F2843" s="63">
        <f>'דוח 132'!F2843</f>
        <v>0</v>
      </c>
      <c r="G2843" s="63">
        <f>'דוח 132'!E2843</f>
        <v>0</v>
      </c>
      <c r="H2843" s="63">
        <f>'דוח 132'!D2843</f>
        <v>0</v>
      </c>
      <c r="I2843" s="63">
        <f>'דוח 132'!C2843</f>
        <v>0</v>
      </c>
      <c r="J2843" s="63">
        <f>'דוח 132'!B2843</f>
        <v>0</v>
      </c>
      <c r="K2843" s="63">
        <f>'דוח 132'!A2843</f>
        <v>0</v>
      </c>
    </row>
    <row r="2844" spans="1:11" x14ac:dyDescent="0.2">
      <c r="A2844" s="63">
        <f>'דוח 132'!K2844</f>
        <v>15744</v>
      </c>
      <c r="B2844" s="63">
        <f>'דוח 132'!J2844</f>
        <v>5934</v>
      </c>
      <c r="C2844" s="63" t="str">
        <f>'דוח 132'!I2844</f>
        <v xml:space="preserve">סה"כ ממשלתי צמוד מדד כולל מיועדות </v>
      </c>
      <c r="D2844" s="63">
        <f>'דוח 132'!H2844</f>
        <v>0</v>
      </c>
      <c r="E2844" s="63">
        <f>'דוח 132'!G2844</f>
        <v>0</v>
      </c>
      <c r="F2844" s="63">
        <f>'דוח 132'!F2844</f>
        <v>0</v>
      </c>
      <c r="G2844" s="63">
        <f>'דוח 132'!E2844</f>
        <v>0</v>
      </c>
      <c r="H2844" s="63">
        <f>'דוח 132'!D2844</f>
        <v>0</v>
      </c>
      <c r="I2844" s="63">
        <f>'דוח 132'!C2844</f>
        <v>0</v>
      </c>
      <c r="J2844" s="63">
        <f>'דוח 132'!B2844</f>
        <v>0</v>
      </c>
      <c r="K2844" s="63">
        <f>'דוח 132'!A2844</f>
        <v>0</v>
      </c>
    </row>
    <row r="2845" spans="1:11" x14ac:dyDescent="0.2">
      <c r="A2845" s="63">
        <f>'דוח 132'!K2845</f>
        <v>13462</v>
      </c>
      <c r="B2845" s="63">
        <f>'דוח 132'!J2845</f>
        <v>5934</v>
      </c>
      <c r="C2845" s="63" t="str">
        <f>'דוח 132'!I2845</f>
        <v xml:space="preserve">קונצרני סחיר צמוד מדד </v>
      </c>
      <c r="D2845" s="63">
        <f>'דוח 132'!H2845</f>
        <v>0</v>
      </c>
      <c r="E2845" s="63">
        <f>'דוח 132'!G2845</f>
        <v>0</v>
      </c>
      <c r="F2845" s="63">
        <f>'דוח 132'!F2845</f>
        <v>0</v>
      </c>
      <c r="G2845" s="63">
        <f>'דוח 132'!E2845</f>
        <v>0</v>
      </c>
      <c r="H2845" s="63">
        <f>'דוח 132'!D2845</f>
        <v>0</v>
      </c>
      <c r="I2845" s="63">
        <f>'דוח 132'!C2845</f>
        <v>0</v>
      </c>
      <c r="J2845" s="63">
        <f>'דוח 132'!B2845</f>
        <v>0</v>
      </c>
      <c r="K2845" s="63">
        <f>'דוח 132'!A2845</f>
        <v>0</v>
      </c>
    </row>
    <row r="2846" spans="1:11" x14ac:dyDescent="0.2">
      <c r="A2846" s="63">
        <f>'דוח 132'!K2846</f>
        <v>15544</v>
      </c>
      <c r="B2846" s="63">
        <f>'דוח 132'!J2846</f>
        <v>5934</v>
      </c>
      <c r="C2846" s="63" t="str">
        <f>'דוח 132'!I2846</f>
        <v>הלוואה צמוד מדד</v>
      </c>
      <c r="D2846" s="63">
        <f>'דוח 132'!H2846</f>
        <v>0</v>
      </c>
      <c r="E2846" s="63">
        <f>'דוח 132'!G2846</f>
        <v>0</v>
      </c>
      <c r="F2846" s="63">
        <f>'דוח 132'!F2846</f>
        <v>0</v>
      </c>
      <c r="G2846" s="63">
        <f>'דוח 132'!E2846</f>
        <v>0</v>
      </c>
      <c r="H2846" s="63">
        <f>'דוח 132'!D2846</f>
        <v>0</v>
      </c>
      <c r="I2846" s="63">
        <f>'דוח 132'!C2846</f>
        <v>0</v>
      </c>
      <c r="J2846" s="63">
        <f>'דוח 132'!B2846</f>
        <v>0</v>
      </c>
      <c r="K2846" s="63">
        <f>'דוח 132'!A2846</f>
        <v>0</v>
      </c>
    </row>
    <row r="2847" spans="1:11" x14ac:dyDescent="0.2">
      <c r="A2847" s="63">
        <f>'דוח 132'!K2847</f>
        <v>12978</v>
      </c>
      <c r="B2847" s="63">
        <f>'דוח 132'!J2847</f>
        <v>5934</v>
      </c>
      <c r="C2847" s="63" t="str">
        <f>'דוח 132'!I2847</f>
        <v xml:space="preserve">פקדונות לא סחירים </v>
      </c>
      <c r="D2847" s="63">
        <f>'דוח 132'!H2847</f>
        <v>0</v>
      </c>
      <c r="E2847" s="63">
        <f>'דוח 132'!G2847</f>
        <v>0</v>
      </c>
      <c r="F2847" s="63">
        <f>'דוח 132'!F2847</f>
        <v>0</v>
      </c>
      <c r="G2847" s="63">
        <f>'דוח 132'!E2847</f>
        <v>0</v>
      </c>
      <c r="H2847" s="63">
        <f>'דוח 132'!D2847</f>
        <v>0</v>
      </c>
      <c r="I2847" s="63">
        <f>'דוח 132'!C2847</f>
        <v>0</v>
      </c>
      <c r="J2847" s="63">
        <f>'דוח 132'!B2847</f>
        <v>0</v>
      </c>
      <c r="K2847" s="63">
        <f>'דוח 132'!A2847</f>
        <v>0</v>
      </c>
    </row>
    <row r="2848" spans="1:11" x14ac:dyDescent="0.2">
      <c r="A2848" s="63">
        <f>'דוח 132'!K2848</f>
        <v>17726</v>
      </c>
      <c r="B2848" s="63">
        <f>'דוח 132'!J2848</f>
        <v>5934</v>
      </c>
      <c r="C2848" s="63" t="str">
        <f>'דוח 132'!I2848</f>
        <v>לא צמוד כולל נזילות</v>
      </c>
      <c r="D2848" s="63">
        <f>'דוח 132'!H2848</f>
        <v>0.17077445463790999</v>
      </c>
      <c r="E2848" s="63">
        <f>'דוח 132'!G2848</f>
        <v>100</v>
      </c>
      <c r="F2848" s="63">
        <f>'דוח 132'!F2848</f>
        <v>100</v>
      </c>
      <c r="G2848" s="63">
        <f>'דוח 132'!E2848</f>
        <v>0</v>
      </c>
      <c r="H2848" s="63">
        <f>'דוח 132'!D2848</f>
        <v>0</v>
      </c>
      <c r="I2848" s="63">
        <f>'דוח 132'!C2848</f>
        <v>0</v>
      </c>
      <c r="J2848" s="63">
        <f>'דוח 132'!B2848</f>
        <v>0</v>
      </c>
      <c r="K2848" s="63">
        <f>'דוח 132'!A2848</f>
        <v>0</v>
      </c>
    </row>
    <row r="2849" spans="1:11" x14ac:dyDescent="0.2">
      <c r="A2849" s="63">
        <f>'דוח 132'!K2849</f>
        <v>17727</v>
      </c>
      <c r="B2849" s="63">
        <f>'דוח 132'!J2849</f>
        <v>5934</v>
      </c>
      <c r="C2849" s="63" t="str">
        <f>'דוח 132'!I2849</f>
        <v>עו"ש ש"ח</v>
      </c>
      <c r="D2849" s="63">
        <f>'דוח 132'!H2849</f>
        <v>0</v>
      </c>
      <c r="E2849" s="63">
        <f>'דוח 132'!G2849</f>
        <v>54.711218359335497</v>
      </c>
      <c r="F2849" s="63">
        <f>'דוח 132'!F2849</f>
        <v>55.101870519806496</v>
      </c>
      <c r="G2849" s="63">
        <f>'דוח 132'!E2849</f>
        <v>0</v>
      </c>
      <c r="H2849" s="63">
        <f>'דוח 132'!D2849</f>
        <v>0</v>
      </c>
      <c r="I2849" s="63">
        <f>'דוח 132'!C2849</f>
        <v>0</v>
      </c>
      <c r="J2849" s="63">
        <f>'דוח 132'!B2849</f>
        <v>0</v>
      </c>
      <c r="K2849" s="63">
        <f>'דוח 132'!A2849</f>
        <v>0</v>
      </c>
    </row>
    <row r="2850" spans="1:11" x14ac:dyDescent="0.2">
      <c r="A2850" s="63">
        <f>'דוח 132'!K2850</f>
        <v>13592</v>
      </c>
      <c r="B2850" s="63">
        <f>'דוח 132'!J2850</f>
        <v>5934</v>
      </c>
      <c r="C2850" s="63" t="str">
        <f>'דוח 132'!I2850</f>
        <v xml:space="preserve">לא צמוד - לא כולל נזילות </v>
      </c>
      <c r="D2850" s="63">
        <f>'דוח 132'!H2850</f>
        <v>0.38035984263719902</v>
      </c>
      <c r="E2850" s="63">
        <f>'דוח 132'!G2850</f>
        <v>45.288781640664496</v>
      </c>
      <c r="F2850" s="63">
        <f>'דוח 132'!F2850</f>
        <v>44.898129480193496</v>
      </c>
      <c r="G2850" s="63">
        <f>'דוח 132'!E2850</f>
        <v>0</v>
      </c>
      <c r="H2850" s="63">
        <f>'דוח 132'!D2850</f>
        <v>0</v>
      </c>
      <c r="I2850" s="63">
        <f>'דוח 132'!C2850</f>
        <v>0</v>
      </c>
      <c r="J2850" s="63">
        <f>'דוח 132'!B2850</f>
        <v>0</v>
      </c>
      <c r="K2850" s="63">
        <f>'דוח 132'!A2850</f>
        <v>0</v>
      </c>
    </row>
    <row r="2851" spans="1:11" x14ac:dyDescent="0.2">
      <c r="A2851" s="63">
        <f>'דוח 132'!K2851</f>
        <v>11566</v>
      </c>
      <c r="B2851" s="63">
        <f>'דוח 132'!J2851</f>
        <v>5934</v>
      </c>
      <c r="C2851" s="63" t="str">
        <f>'דוח 132'!I2851</f>
        <v>מק"מ</v>
      </c>
      <c r="D2851" s="63">
        <f>'דוח 132'!H2851</f>
        <v>0.45512579420252908</v>
      </c>
      <c r="E2851" s="63">
        <f>'דוח 132'!G2851</f>
        <v>37.847532782166695</v>
      </c>
      <c r="F2851" s="63">
        <f>'דוח 132'!F2851</f>
        <v>37.5224733059001</v>
      </c>
      <c r="G2851" s="63">
        <f>'דוח 132'!E2851</f>
        <v>0</v>
      </c>
      <c r="H2851" s="63">
        <f>'דוח 132'!D2851</f>
        <v>0</v>
      </c>
      <c r="I2851" s="63">
        <f>'דוח 132'!C2851</f>
        <v>0</v>
      </c>
      <c r="J2851" s="63">
        <f>'דוח 132'!B2851</f>
        <v>0</v>
      </c>
      <c r="K2851" s="63">
        <f>'דוח 132'!A2851</f>
        <v>0</v>
      </c>
    </row>
    <row r="2852" spans="1:11" x14ac:dyDescent="0.2">
      <c r="A2852" s="63">
        <f>'דוח 132'!K2852</f>
        <v>13419</v>
      </c>
      <c r="B2852" s="63">
        <f>'דוח 132'!J2852</f>
        <v>5934</v>
      </c>
      <c r="C2852" s="63" t="str">
        <f>'דוח 132'!I2852</f>
        <v>ממשלתי  לא צמוד (שחר)</v>
      </c>
      <c r="D2852" s="63">
        <f>'דוח 132'!H2852</f>
        <v>0</v>
      </c>
      <c r="E2852" s="63">
        <f>'דוח 132'!G2852</f>
        <v>0</v>
      </c>
      <c r="F2852" s="63">
        <f>'דוח 132'!F2852</f>
        <v>0</v>
      </c>
      <c r="G2852" s="63">
        <f>'דוח 132'!E2852</f>
        <v>0</v>
      </c>
      <c r="H2852" s="63">
        <f>'דוח 132'!D2852</f>
        <v>0</v>
      </c>
      <c r="I2852" s="63">
        <f>'דוח 132'!C2852</f>
        <v>0</v>
      </c>
      <c r="J2852" s="63">
        <f>'דוח 132'!B2852</f>
        <v>0</v>
      </c>
      <c r="K2852" s="63">
        <f>'דוח 132'!A2852</f>
        <v>0</v>
      </c>
    </row>
    <row r="2853" spans="1:11" x14ac:dyDescent="0.2">
      <c r="A2853" s="63">
        <f>'דוח 132'!K2853</f>
        <v>11568</v>
      </c>
      <c r="B2853" s="63">
        <f>'דוח 132'!J2853</f>
        <v>5934</v>
      </c>
      <c r="C2853" s="63" t="str">
        <f>'דוח 132'!I2853</f>
        <v>אג"ח ממשלתי לא צמוד ריבית משתנה-"גילון"</v>
      </c>
      <c r="D2853" s="63">
        <f>'דוח 132'!H2853</f>
        <v>0</v>
      </c>
      <c r="E2853" s="63">
        <f>'דוח 132'!G2853</f>
        <v>0</v>
      </c>
      <c r="F2853" s="63">
        <f>'דוח 132'!F2853</f>
        <v>0</v>
      </c>
      <c r="G2853" s="63">
        <f>'דוח 132'!E2853</f>
        <v>0</v>
      </c>
      <c r="H2853" s="63">
        <f>'דוח 132'!D2853</f>
        <v>0</v>
      </c>
      <c r="I2853" s="63">
        <f>'דוח 132'!C2853</f>
        <v>0</v>
      </c>
      <c r="J2853" s="63">
        <f>'דוח 132'!B2853</f>
        <v>0</v>
      </c>
      <c r="K2853" s="63">
        <f>'דוח 132'!A2853</f>
        <v>0</v>
      </c>
    </row>
    <row r="2854" spans="1:11" x14ac:dyDescent="0.2">
      <c r="A2854" s="63">
        <f>'דוח 132'!K2854</f>
        <v>12479</v>
      </c>
      <c r="B2854" s="63">
        <f>'דוח 132'!J2854</f>
        <v>5934</v>
      </c>
      <c r="C2854" s="63" t="str">
        <f>'דוח 132'!I2854</f>
        <v>קונצרני ריבית קבועה</v>
      </c>
      <c r="D2854" s="63">
        <f>'דוח 132'!H2854</f>
        <v>0</v>
      </c>
      <c r="E2854" s="63">
        <f>'דוח 132'!G2854</f>
        <v>0</v>
      </c>
      <c r="F2854" s="63">
        <f>'דוח 132'!F2854</f>
        <v>0</v>
      </c>
      <c r="G2854" s="63">
        <f>'דוח 132'!E2854</f>
        <v>0</v>
      </c>
      <c r="H2854" s="63">
        <f>'דוח 132'!D2854</f>
        <v>0</v>
      </c>
      <c r="I2854" s="63">
        <f>'דוח 132'!C2854</f>
        <v>0</v>
      </c>
      <c r="J2854" s="63">
        <f>'דוח 132'!B2854</f>
        <v>0</v>
      </c>
      <c r="K2854" s="63">
        <f>'דוח 132'!A2854</f>
        <v>0</v>
      </c>
    </row>
    <row r="2855" spans="1:11" x14ac:dyDescent="0.2">
      <c r="A2855" s="63">
        <f>'דוח 132'!K2855</f>
        <v>12480</v>
      </c>
      <c r="B2855" s="63">
        <f>'דוח 132'!J2855</f>
        <v>5934</v>
      </c>
      <c r="C2855" s="63" t="str">
        <f>'דוח 132'!I2855</f>
        <v>קונצרני ריבית משתנה</v>
      </c>
      <c r="D2855" s="63">
        <f>'דוח 132'!H2855</f>
        <v>0</v>
      </c>
      <c r="E2855" s="63">
        <f>'דוח 132'!G2855</f>
        <v>0</v>
      </c>
      <c r="F2855" s="63">
        <f>'דוח 132'!F2855</f>
        <v>0</v>
      </c>
      <c r="G2855" s="63">
        <f>'דוח 132'!E2855</f>
        <v>0</v>
      </c>
      <c r="H2855" s="63">
        <f>'דוח 132'!D2855</f>
        <v>0</v>
      </c>
      <c r="I2855" s="63">
        <f>'דוח 132'!C2855</f>
        <v>0</v>
      </c>
      <c r="J2855" s="63">
        <f>'דוח 132'!B2855</f>
        <v>0</v>
      </c>
      <c r="K2855" s="63">
        <f>'דוח 132'!A2855</f>
        <v>0</v>
      </c>
    </row>
    <row r="2856" spans="1:11" x14ac:dyDescent="0.2">
      <c r="A2856" s="63">
        <f>'דוח 132'!K2856</f>
        <v>11578</v>
      </c>
      <c r="B2856" s="63">
        <f>'דוח 132'!J2856</f>
        <v>5934</v>
      </c>
      <c r="C2856" s="63" t="str">
        <f>'דוח 132'!I2856</f>
        <v>אג"ח לא צמוד לא סחיר (ללא עמיתים)</v>
      </c>
      <c r="D2856" s="63">
        <f>'דוח 132'!H2856</f>
        <v>0</v>
      </c>
      <c r="E2856" s="63">
        <f>'דוח 132'!G2856</f>
        <v>0</v>
      </c>
      <c r="F2856" s="63">
        <f>'דוח 132'!F2856</f>
        <v>0</v>
      </c>
      <c r="G2856" s="63">
        <f>'דוח 132'!E2856</f>
        <v>0</v>
      </c>
      <c r="H2856" s="63">
        <f>'דוח 132'!D2856</f>
        <v>0</v>
      </c>
      <c r="I2856" s="63">
        <f>'דוח 132'!C2856</f>
        <v>0</v>
      </c>
      <c r="J2856" s="63">
        <f>'דוח 132'!B2856</f>
        <v>0</v>
      </c>
      <c r="K2856" s="63">
        <f>'דוח 132'!A2856</f>
        <v>0</v>
      </c>
    </row>
    <row r="2857" spans="1:11" x14ac:dyDescent="0.2">
      <c r="A2857" s="63">
        <f>'דוח 132'!K2857</f>
        <v>12497</v>
      </c>
      <c r="B2857" s="63">
        <f>'דוח 132'!J2857</f>
        <v>5934</v>
      </c>
      <c r="C2857" s="63" t="str">
        <f>'דוח 132'!I2857</f>
        <v>קונצרני לא סחיר ריבית משתנה (נע"מים)</v>
      </c>
      <c r="D2857" s="63">
        <f>'דוח 132'!H2857</f>
        <v>0</v>
      </c>
      <c r="E2857" s="63">
        <f>'דוח 132'!G2857</f>
        <v>0</v>
      </c>
      <c r="F2857" s="63">
        <f>'דוח 132'!F2857</f>
        <v>0</v>
      </c>
      <c r="G2857" s="63">
        <f>'דוח 132'!E2857</f>
        <v>0</v>
      </c>
      <c r="H2857" s="63">
        <f>'דוח 132'!D2857</f>
        <v>0</v>
      </c>
      <c r="I2857" s="63">
        <f>'דוח 132'!C2857</f>
        <v>0</v>
      </c>
      <c r="J2857" s="63">
        <f>'דוח 132'!B2857</f>
        <v>0</v>
      </c>
      <c r="K2857" s="63">
        <f>'דוח 132'!A2857</f>
        <v>0</v>
      </c>
    </row>
    <row r="2858" spans="1:11" x14ac:dyDescent="0.2">
      <c r="A2858" s="63">
        <f>'דוח 132'!K2858</f>
        <v>15546</v>
      </c>
      <c r="B2858" s="63">
        <f>'דוח 132'!J2858</f>
        <v>5934</v>
      </c>
      <c r="C2858" s="63" t="str">
        <f>'דוח 132'!I2858</f>
        <v>הלוואה לא צמוד</v>
      </c>
      <c r="D2858" s="63">
        <f>'דוח 132'!H2858</f>
        <v>0</v>
      </c>
      <c r="E2858" s="63">
        <f>'דוח 132'!G2858</f>
        <v>0</v>
      </c>
      <c r="F2858" s="63">
        <f>'דוח 132'!F2858</f>
        <v>0</v>
      </c>
      <c r="G2858" s="63">
        <f>'דוח 132'!E2858</f>
        <v>0</v>
      </c>
      <c r="H2858" s="63">
        <f>'דוח 132'!D2858</f>
        <v>0</v>
      </c>
      <c r="I2858" s="63">
        <f>'דוח 132'!C2858</f>
        <v>0</v>
      </c>
      <c r="J2858" s="63">
        <f>'דוח 132'!B2858</f>
        <v>0</v>
      </c>
      <c r="K2858" s="63">
        <f>'דוח 132'!A2858</f>
        <v>0</v>
      </c>
    </row>
    <row r="2859" spans="1:11" x14ac:dyDescent="0.2">
      <c r="A2859" s="63">
        <f>'דוח 132'!K2859</f>
        <v>12481</v>
      </c>
      <c r="B2859" s="63">
        <f>'דוח 132'!J2859</f>
        <v>5934</v>
      </c>
      <c r="C2859" s="63" t="str">
        <f>'דוח 132'!I2859</f>
        <v>הלוואות לעמיתים.</v>
      </c>
      <c r="D2859" s="63">
        <f>'דוח 132'!H2859</f>
        <v>0</v>
      </c>
      <c r="E2859" s="63">
        <f>'דוח 132'!G2859</f>
        <v>0</v>
      </c>
      <c r="F2859" s="63">
        <f>'דוח 132'!F2859</f>
        <v>0</v>
      </c>
      <c r="G2859" s="63">
        <f>'דוח 132'!E2859</f>
        <v>0</v>
      </c>
      <c r="H2859" s="63">
        <f>'דוח 132'!D2859</f>
        <v>0</v>
      </c>
      <c r="I2859" s="63">
        <f>'דוח 132'!C2859</f>
        <v>0</v>
      </c>
      <c r="J2859" s="63">
        <f>'דוח 132'!B2859</f>
        <v>0</v>
      </c>
      <c r="K2859" s="63">
        <f>'דוח 132'!A2859</f>
        <v>0</v>
      </c>
    </row>
    <row r="2860" spans="1:11" x14ac:dyDescent="0.2">
      <c r="A2860" s="63">
        <f>'דוח 132'!K2860</f>
        <v>13594</v>
      </c>
      <c r="B2860" s="63">
        <f>'דוח 132'!J2860</f>
        <v>5934</v>
      </c>
      <c r="C2860" s="63" t="str">
        <f>'דוח 132'!I2860</f>
        <v>מט"ח וצמוד מט"ח</v>
      </c>
      <c r="D2860" s="63">
        <f>'דוח 132'!H2860</f>
        <v>0</v>
      </c>
      <c r="E2860" s="63">
        <f>'דוח 132'!G2860</f>
        <v>0</v>
      </c>
      <c r="F2860" s="63">
        <f>'דוח 132'!F2860</f>
        <v>0</v>
      </c>
      <c r="G2860" s="63">
        <f>'דוח 132'!E2860</f>
        <v>0</v>
      </c>
      <c r="H2860" s="63">
        <f>'דוח 132'!D2860</f>
        <v>0</v>
      </c>
      <c r="I2860" s="63">
        <f>'דוח 132'!C2860</f>
        <v>0</v>
      </c>
      <c r="J2860" s="63">
        <f>'דוח 132'!B2860</f>
        <v>0</v>
      </c>
      <c r="K2860" s="63">
        <f>'דוח 132'!A2860</f>
        <v>0</v>
      </c>
    </row>
    <row r="2861" spans="1:11" x14ac:dyDescent="0.2">
      <c r="A2861" s="63">
        <f>'דוח 132'!K2861</f>
        <v>15609</v>
      </c>
      <c r="B2861" s="63">
        <f>'דוח 132'!J2861</f>
        <v>5934</v>
      </c>
      <c r="C2861" s="63" t="str">
        <f>'דוח 132'!I2861</f>
        <v>אג"ח ממשלתי צמוד מט"ח סחיר (1022)</v>
      </c>
      <c r="D2861" s="63">
        <f>'דוח 132'!H2861</f>
        <v>0</v>
      </c>
      <c r="E2861" s="63">
        <f>'דוח 132'!G2861</f>
        <v>0</v>
      </c>
      <c r="F2861" s="63">
        <f>'דוח 132'!F2861</f>
        <v>0</v>
      </c>
      <c r="G2861" s="63">
        <f>'דוח 132'!E2861</f>
        <v>0</v>
      </c>
      <c r="H2861" s="63">
        <f>'דוח 132'!D2861</f>
        <v>0</v>
      </c>
      <c r="I2861" s="63">
        <f>'דוח 132'!C2861</f>
        <v>0</v>
      </c>
      <c r="J2861" s="63">
        <f>'דוח 132'!B2861</f>
        <v>0</v>
      </c>
      <c r="K2861" s="63">
        <f>'דוח 132'!A2861</f>
        <v>0</v>
      </c>
    </row>
    <row r="2862" spans="1:11" x14ac:dyDescent="0.2">
      <c r="A2862" s="63">
        <f>'דוח 132'!K2862</f>
        <v>11524</v>
      </c>
      <c r="B2862" s="63">
        <f>'דוח 132'!J2862</f>
        <v>5934</v>
      </c>
      <c r="C2862" s="63" t="str">
        <f>'דוח 132'!I2862</f>
        <v xml:space="preserve"> אג"ח קונצרני בחו"ל </v>
      </c>
      <c r="D2862" s="63">
        <f>'דוח 132'!H2862</f>
        <v>0</v>
      </c>
      <c r="E2862" s="63">
        <f>'דוח 132'!G2862</f>
        <v>0</v>
      </c>
      <c r="F2862" s="63">
        <f>'דוח 132'!F2862</f>
        <v>0</v>
      </c>
      <c r="G2862" s="63">
        <f>'דוח 132'!E2862</f>
        <v>0</v>
      </c>
      <c r="H2862" s="63">
        <f>'דוח 132'!D2862</f>
        <v>0</v>
      </c>
      <c r="I2862" s="63">
        <f>'דוח 132'!C2862</f>
        <v>0</v>
      </c>
      <c r="J2862" s="63">
        <f>'דוח 132'!B2862</f>
        <v>0</v>
      </c>
      <c r="K2862" s="63">
        <f>'דוח 132'!A2862</f>
        <v>0</v>
      </c>
    </row>
    <row r="2863" spans="1:11" x14ac:dyDescent="0.2">
      <c r="A2863" s="63">
        <f>'דוח 132'!K2863</f>
        <v>15745</v>
      </c>
      <c r="B2863" s="63">
        <f>'דוח 132'!J2863</f>
        <v>5934</v>
      </c>
      <c r="C2863" s="63" t="str">
        <f>'דוח 132'!I2863</f>
        <v>סה"כ קונצרני צמוד מט"ח</v>
      </c>
      <c r="D2863" s="63">
        <f>'דוח 132'!H2863</f>
        <v>0</v>
      </c>
      <c r="E2863" s="63">
        <f>'דוח 132'!G2863</f>
        <v>0</v>
      </c>
      <c r="F2863" s="63">
        <f>'דוח 132'!F2863</f>
        <v>0</v>
      </c>
      <c r="G2863" s="63">
        <f>'דוח 132'!E2863</f>
        <v>0</v>
      </c>
      <c r="H2863" s="63">
        <f>'דוח 132'!D2863</f>
        <v>0</v>
      </c>
      <c r="I2863" s="63">
        <f>'דוח 132'!C2863</f>
        <v>0</v>
      </c>
      <c r="J2863" s="63">
        <f>'דוח 132'!B2863</f>
        <v>0</v>
      </c>
      <c r="K2863" s="63">
        <f>'דוח 132'!A2863</f>
        <v>0</v>
      </c>
    </row>
    <row r="2864" spans="1:11" x14ac:dyDescent="0.2">
      <c r="A2864" s="63">
        <f>'דוח 132'!K2864</f>
        <v>15545</v>
      </c>
      <c r="B2864" s="63">
        <f>'דוח 132'!J2864</f>
        <v>5934</v>
      </c>
      <c r="C2864" s="63" t="str">
        <f>'דוח 132'!I2864</f>
        <v>הלוואה צמוד מט"ח</v>
      </c>
      <c r="D2864" s="63">
        <f>'דוח 132'!H2864</f>
        <v>0</v>
      </c>
      <c r="E2864" s="63">
        <f>'דוח 132'!G2864</f>
        <v>0</v>
      </c>
      <c r="F2864" s="63">
        <f>'דוח 132'!F2864</f>
        <v>0</v>
      </c>
      <c r="G2864" s="63">
        <f>'דוח 132'!E2864</f>
        <v>0</v>
      </c>
      <c r="H2864" s="63">
        <f>'דוח 132'!D2864</f>
        <v>0</v>
      </c>
      <c r="I2864" s="63">
        <f>'דוח 132'!C2864</f>
        <v>0</v>
      </c>
      <c r="J2864" s="63">
        <f>'דוח 132'!B2864</f>
        <v>0</v>
      </c>
      <c r="K2864" s="63">
        <f>'דוח 132'!A2864</f>
        <v>0</v>
      </c>
    </row>
    <row r="2865" spans="1:11" x14ac:dyDescent="0.2">
      <c r="A2865" s="63">
        <f>'דוח 132'!K2865</f>
        <v>13595</v>
      </c>
      <c r="B2865" s="63">
        <f>'דוח 132'!J2865</f>
        <v>5934</v>
      </c>
      <c r="C2865" s="63" t="str">
        <f>'דוח 132'!I2865</f>
        <v>סה"כ מניות והמירים</v>
      </c>
      <c r="D2865" s="63">
        <f>'דוח 132'!H2865</f>
        <v>0</v>
      </c>
      <c r="E2865" s="63">
        <f>'דוח 132'!G2865</f>
        <v>0</v>
      </c>
      <c r="F2865" s="63">
        <f>'דוח 132'!F2865</f>
        <v>0</v>
      </c>
      <c r="G2865" s="63">
        <f>'דוח 132'!E2865</f>
        <v>0</v>
      </c>
      <c r="H2865" s="63">
        <f>'דוח 132'!D2865</f>
        <v>0</v>
      </c>
      <c r="I2865" s="63">
        <f>'דוח 132'!C2865</f>
        <v>0</v>
      </c>
      <c r="J2865" s="63">
        <f>'דוח 132'!B2865</f>
        <v>0</v>
      </c>
      <c r="K2865" s="63">
        <f>'דוח 132'!A2865</f>
        <v>0</v>
      </c>
    </row>
    <row r="2866" spans="1:11" x14ac:dyDescent="0.2">
      <c r="A2866" s="63">
        <f>'דוח 132'!K2866</f>
        <v>15610</v>
      </c>
      <c r="B2866" s="63">
        <f>'דוח 132'!J2866</f>
        <v>5934</v>
      </c>
      <c r="C2866" s="63" t="str">
        <f>'דוח 132'!I2866</f>
        <v>נגזרים מתוך מניות והמירים</v>
      </c>
      <c r="D2866" s="63">
        <f>'דוח 132'!H2866</f>
        <v>0</v>
      </c>
      <c r="E2866" s="63">
        <f>'דוח 132'!G2866</f>
        <v>0</v>
      </c>
      <c r="F2866" s="63">
        <f>'דוח 132'!F2866</f>
        <v>0</v>
      </c>
      <c r="G2866" s="63">
        <f>'דוח 132'!E2866</f>
        <v>0</v>
      </c>
      <c r="H2866" s="63">
        <f>'דוח 132'!D2866</f>
        <v>0</v>
      </c>
      <c r="I2866" s="63">
        <f>'דוח 132'!C2866</f>
        <v>0</v>
      </c>
      <c r="J2866" s="63">
        <f>'דוח 132'!B2866</f>
        <v>0</v>
      </c>
      <c r="K2866" s="63">
        <f>'דוח 132'!A2866</f>
        <v>0</v>
      </c>
    </row>
    <row r="2867" spans="1:11" x14ac:dyDescent="0.2">
      <c r="A2867" s="63">
        <f>'דוח 132'!K2867</f>
        <v>15611</v>
      </c>
      <c r="B2867" s="63">
        <f>'דוח 132'!J2867</f>
        <v>5934</v>
      </c>
      <c r="C2867" s="63" t="str">
        <f>'דוח 132'!I2867</f>
        <v>מניות והמירים בארץ</v>
      </c>
      <c r="D2867" s="63">
        <f>'דוח 132'!H2867</f>
        <v>0</v>
      </c>
      <c r="E2867" s="63">
        <f>'דוח 132'!G2867</f>
        <v>0</v>
      </c>
      <c r="F2867" s="63">
        <f>'דוח 132'!F2867</f>
        <v>0</v>
      </c>
      <c r="G2867" s="63">
        <f>'דוח 132'!E2867</f>
        <v>0</v>
      </c>
      <c r="H2867" s="63">
        <f>'דוח 132'!D2867</f>
        <v>0</v>
      </c>
      <c r="I2867" s="63">
        <f>'דוח 132'!C2867</f>
        <v>0</v>
      </c>
      <c r="J2867" s="63">
        <f>'דוח 132'!B2867</f>
        <v>0</v>
      </c>
      <c r="K2867" s="63">
        <f>'דוח 132'!A2867</f>
        <v>0</v>
      </c>
    </row>
    <row r="2868" spans="1:11" x14ac:dyDescent="0.2">
      <c r="A2868" s="63">
        <f>'דוח 132'!K2868</f>
        <v>15608</v>
      </c>
      <c r="B2868" s="63">
        <f>'דוח 132'!J2868</f>
        <v>5934</v>
      </c>
      <c r="C2868" s="63" t="str">
        <f>'דוח 132'!I2868</f>
        <v>מניות חו"ל</v>
      </c>
      <c r="D2868" s="63">
        <f>'דוח 132'!H2868</f>
        <v>0</v>
      </c>
      <c r="E2868" s="63">
        <f>'דוח 132'!G2868</f>
        <v>0</v>
      </c>
      <c r="F2868" s="63">
        <f>'דוח 132'!F2868</f>
        <v>0</v>
      </c>
      <c r="G2868" s="63">
        <f>'דוח 132'!E2868</f>
        <v>0</v>
      </c>
      <c r="H2868" s="63">
        <f>'דוח 132'!D2868</f>
        <v>0</v>
      </c>
      <c r="I2868" s="63">
        <f>'דוח 132'!C2868</f>
        <v>0</v>
      </c>
      <c r="J2868" s="63">
        <f>'דוח 132'!B2868</f>
        <v>0</v>
      </c>
      <c r="K2868" s="63">
        <f>'דוח 132'!A2868</f>
        <v>0</v>
      </c>
    </row>
    <row r="2869" spans="1:11" x14ac:dyDescent="0.2">
      <c r="A2869" s="63">
        <f>'דוח 132'!K2869</f>
        <v>15584</v>
      </c>
      <c r="B2869" s="63">
        <f>'דוח 132'!J2869</f>
        <v>5934</v>
      </c>
      <c r="C2869" s="63" t="str">
        <f>'דוח 132'!I2869</f>
        <v>נכסים אלטרנטיביים</v>
      </c>
      <c r="D2869" s="63">
        <f>'דוח 132'!H2869</f>
        <v>0</v>
      </c>
      <c r="E2869" s="63">
        <f>'דוח 132'!G2869</f>
        <v>0</v>
      </c>
      <c r="F2869" s="63">
        <f>'דוח 132'!F2869</f>
        <v>0</v>
      </c>
      <c r="G2869" s="63">
        <f>'דוח 132'!E2869</f>
        <v>0</v>
      </c>
      <c r="H2869" s="63">
        <f>'דוח 132'!D2869</f>
        <v>0</v>
      </c>
      <c r="I2869" s="63">
        <f>'דוח 132'!C2869</f>
        <v>0</v>
      </c>
      <c r="J2869" s="63">
        <f>'דוח 132'!B2869</f>
        <v>0</v>
      </c>
      <c r="K2869" s="63">
        <f>'דוח 132'!A2869</f>
        <v>0</v>
      </c>
    </row>
    <row r="2870" spans="1:11" x14ac:dyDescent="0.2">
      <c r="A2870" s="63">
        <f>'דוח 132'!K2870</f>
        <v>17728</v>
      </c>
      <c r="B2870" s="63">
        <f>'דוח 132'!J2870</f>
        <v>5934</v>
      </c>
      <c r="C2870" s="63" t="str">
        <f>'דוח 132'!I2870</f>
        <v>נכסי נדל"ן</v>
      </c>
      <c r="D2870" s="63">
        <f>'דוח 132'!H2870</f>
        <v>0</v>
      </c>
      <c r="E2870" s="63">
        <f>'דוח 132'!G2870</f>
        <v>0</v>
      </c>
      <c r="F2870" s="63">
        <f>'דוח 132'!F2870</f>
        <v>0</v>
      </c>
      <c r="G2870" s="63">
        <f>'דוח 132'!E2870</f>
        <v>0</v>
      </c>
      <c r="H2870" s="63">
        <f>'דוח 132'!D2870</f>
        <v>0</v>
      </c>
      <c r="I2870" s="63">
        <f>'דוח 132'!C2870</f>
        <v>0</v>
      </c>
      <c r="J2870" s="63">
        <f>'דוח 132'!B2870</f>
        <v>0</v>
      </c>
      <c r="K2870" s="63">
        <f>'דוח 132'!A2870</f>
        <v>0</v>
      </c>
    </row>
    <row r="2871" spans="1:11" x14ac:dyDescent="0.2">
      <c r="A2871" s="63">
        <f>'דוח 132'!K2871</f>
        <v>15624</v>
      </c>
      <c r="B2871" s="63">
        <f>'דוח 132'!J2871</f>
        <v>5934</v>
      </c>
      <c r="C2871" s="63" t="str">
        <f>'דוח 132'!I2871</f>
        <v>נגזרים מתוך חשיפת מט"ח</v>
      </c>
      <c r="D2871" s="63">
        <f>'דוח 132'!H2871</f>
        <v>0</v>
      </c>
      <c r="E2871" s="63">
        <f>'דוח 132'!G2871</f>
        <v>0</v>
      </c>
      <c r="F2871" s="63">
        <f>'דוח 132'!F2871</f>
        <v>0</v>
      </c>
      <c r="G2871" s="63">
        <f>'דוח 132'!E2871</f>
        <v>0</v>
      </c>
      <c r="H2871" s="63">
        <f>'דוח 132'!D2871</f>
        <v>0</v>
      </c>
      <c r="I2871" s="63">
        <f>'דוח 132'!C2871</f>
        <v>0</v>
      </c>
      <c r="J2871" s="63">
        <f>'דוח 132'!B2871</f>
        <v>0</v>
      </c>
      <c r="K2871" s="63">
        <f>'דוח 132'!A2871</f>
        <v>0</v>
      </c>
    </row>
    <row r="2872" spans="1:11" x14ac:dyDescent="0.2">
      <c r="A2872" s="63">
        <f>'דוח 132'!K2872</f>
        <v>15644</v>
      </c>
      <c r="B2872" s="63">
        <f>'דוח 132'!J2872</f>
        <v>5934</v>
      </c>
      <c r="C2872" s="63" t="str">
        <f>'דוח 132'!I2872</f>
        <v>סה"כ נזילות</v>
      </c>
      <c r="D2872" s="63">
        <f>'דוח 132'!H2872</f>
        <v>0</v>
      </c>
      <c r="E2872" s="63">
        <f>'דוח 132'!G2872</f>
        <v>54.711218359335497</v>
      </c>
      <c r="F2872" s="63">
        <f>'דוח 132'!F2872</f>
        <v>55.101870519806496</v>
      </c>
      <c r="G2872" s="63">
        <f>'דוח 132'!E2872</f>
        <v>1</v>
      </c>
      <c r="H2872" s="63">
        <f>'דוח 132'!D2872</f>
        <v>0</v>
      </c>
      <c r="I2872" s="63">
        <f>'דוח 132'!C2872</f>
        <v>0</v>
      </c>
      <c r="J2872" s="63">
        <f>'דוח 132'!B2872</f>
        <v>0</v>
      </c>
      <c r="K2872" s="63">
        <f>'דוח 132'!A2872</f>
        <v>0</v>
      </c>
    </row>
    <row r="2873" spans="1:11" x14ac:dyDescent="0.2">
      <c r="A2873" s="63">
        <f>'דוח 132'!K2873</f>
        <v>15704</v>
      </c>
      <c r="B2873" s="63">
        <f>'דוח 132'!J2873</f>
        <v>5934</v>
      </c>
      <c r="C2873" s="63" t="str">
        <f>'דוח 132'!I2873</f>
        <v xml:space="preserve">סה"כ קונצרני והלוואות </v>
      </c>
      <c r="D2873" s="63">
        <f>'דוח 132'!H2873</f>
        <v>0</v>
      </c>
      <c r="E2873" s="63">
        <f>'דוח 132'!G2873</f>
        <v>0</v>
      </c>
      <c r="F2873" s="63">
        <f>'דוח 132'!F2873</f>
        <v>0</v>
      </c>
      <c r="G2873" s="63">
        <f>'דוח 132'!E2873</f>
        <v>0</v>
      </c>
      <c r="H2873" s="63">
        <f>'דוח 132'!D2873</f>
        <v>10</v>
      </c>
      <c r="I2873" s="63">
        <f>'דוח 132'!C2873</f>
        <v>0</v>
      </c>
      <c r="J2873" s="63">
        <f>'דוח 132'!B2873</f>
        <v>0</v>
      </c>
      <c r="K2873" s="63">
        <f>'דוח 132'!A2873</f>
        <v>0</v>
      </c>
    </row>
    <row r="2874" spans="1:11" x14ac:dyDescent="0.2">
      <c r="A2874" s="63">
        <f>'דוח 132'!K2874</f>
        <v>15749</v>
      </c>
      <c r="B2874" s="63">
        <f>'דוח 132'!J2874</f>
        <v>5934</v>
      </c>
      <c r="C2874" s="63" t="str">
        <f>'דוח 132'!I2874</f>
        <v>סה"כ לא סחירים</v>
      </c>
      <c r="D2874" s="63">
        <f>'דוח 132'!H2874</f>
        <v>0</v>
      </c>
      <c r="E2874" s="63">
        <f>'דוח 132'!G2874</f>
        <v>0</v>
      </c>
      <c r="F2874" s="63">
        <f>'דוח 132'!F2874</f>
        <v>0</v>
      </c>
      <c r="G2874" s="63">
        <f>'דוח 132'!E2874</f>
        <v>0</v>
      </c>
      <c r="H2874" s="63">
        <f>'דוח 132'!D2874</f>
        <v>0</v>
      </c>
      <c r="I2874" s="63">
        <f>'דוח 132'!C2874</f>
        <v>0</v>
      </c>
      <c r="J2874" s="63">
        <f>'דוח 132'!B2874</f>
        <v>0</v>
      </c>
      <c r="K2874" s="63">
        <f>'דוח 132'!A2874</f>
        <v>0</v>
      </c>
    </row>
    <row r="2875" spans="1:11" x14ac:dyDescent="0.2">
      <c r="A2875" s="63">
        <f>'דוח 132'!K2875</f>
        <v>11258</v>
      </c>
      <c r="B2875" s="63">
        <f>'דוח 132'!J2875</f>
        <v>5934</v>
      </c>
      <c r="C2875" s="63" t="str">
        <f>'דוח 132'!I2875</f>
        <v>כל נכסי הקופה</v>
      </c>
      <c r="D2875" s="63">
        <f>'דוח 132'!H2875</f>
        <v>0.17077445463790999</v>
      </c>
      <c r="E2875" s="63">
        <f>'דוח 132'!G2875</f>
        <v>100</v>
      </c>
      <c r="F2875" s="63">
        <f>'דוח 132'!F2875</f>
        <v>100</v>
      </c>
      <c r="G2875" s="63">
        <f>'דוח 132'!E2875</f>
        <v>0</v>
      </c>
      <c r="H2875" s="63">
        <f>'דוח 132'!D2875</f>
        <v>0</v>
      </c>
      <c r="I2875" s="63">
        <f>'דוח 132'!C2875</f>
        <v>0</v>
      </c>
      <c r="J2875" s="63">
        <f>'דוח 132'!B2875</f>
        <v>0</v>
      </c>
      <c r="K2875" s="63">
        <f>'דוח 132'!A2875</f>
        <v>0</v>
      </c>
    </row>
    <row r="2876" spans="1:11" x14ac:dyDescent="0.2">
      <c r="A2876" s="63">
        <f>'דוח 132'!K2876</f>
        <v>15705</v>
      </c>
      <c r="B2876" s="63">
        <f>'דוח 132'!J2876</f>
        <v>5934</v>
      </c>
      <c r="C2876" s="63" t="str">
        <f>'דוח 132'!I2876</f>
        <v>סה"כ ממשלתי</v>
      </c>
      <c r="D2876" s="63">
        <f>'דוח 132'!H2876</f>
        <v>0.38035984263719902</v>
      </c>
      <c r="E2876" s="63">
        <f>'דוח 132'!G2876</f>
        <v>45.288781640664496</v>
      </c>
      <c r="F2876" s="63">
        <f>'דוח 132'!F2876</f>
        <v>44.898129480193496</v>
      </c>
      <c r="G2876" s="63">
        <f>'דוח 132'!E2876</f>
        <v>0</v>
      </c>
      <c r="H2876" s="63">
        <f>'דוח 132'!D2876</f>
        <v>0</v>
      </c>
      <c r="I2876" s="63">
        <f>'דוח 132'!C2876</f>
        <v>0</v>
      </c>
      <c r="J2876" s="63">
        <f>'דוח 132'!B2876</f>
        <v>0</v>
      </c>
      <c r="K2876" s="63">
        <f>'דוח 132'!A2876</f>
        <v>0</v>
      </c>
    </row>
    <row r="2877" spans="1:11" x14ac:dyDescent="0.2">
      <c r="A2877" s="63">
        <f>'דוח 132'!K2877</f>
        <v>16144</v>
      </c>
      <c r="B2877" s="63">
        <f>'דוח 132'!J2877</f>
        <v>5934</v>
      </c>
      <c r="C2877" s="63" t="str">
        <f>'דוח 132'!I2877</f>
        <v>סך חשיפת מט"ח</v>
      </c>
      <c r="D2877" s="63">
        <f>'דוח 132'!H2877</f>
        <v>0</v>
      </c>
      <c r="E2877" s="63">
        <f>'דוח 132'!G2877</f>
        <v>0</v>
      </c>
      <c r="F2877" s="63">
        <f>'דוח 132'!F2877</f>
        <v>0</v>
      </c>
      <c r="G2877" s="63">
        <f>'דוח 132'!E2877</f>
        <v>0</v>
      </c>
      <c r="H2877" s="63">
        <f>'דוח 132'!D2877</f>
        <v>0</v>
      </c>
      <c r="I2877" s="63">
        <f>'דוח 132'!C2877</f>
        <v>0</v>
      </c>
      <c r="J2877" s="63">
        <f>'דוח 132'!B2877</f>
        <v>0</v>
      </c>
      <c r="K2877" s="63">
        <f>'דוח 132'!A2877</f>
        <v>0</v>
      </c>
    </row>
    <row r="2878" spans="1:11" x14ac:dyDescent="0.2">
      <c r="A2878" s="63">
        <f>'דוח 132'!K2878</f>
        <v>12755</v>
      </c>
      <c r="B2878" s="63">
        <f>'דוח 132'!J2878</f>
        <v>5934</v>
      </c>
      <c r="C2878" s="63" t="str">
        <f>'דוח 132'!I2878</f>
        <v xml:space="preserve">נזילות מט"ח </v>
      </c>
      <c r="D2878" s="63">
        <f>'דוח 132'!H2878</f>
        <v>0</v>
      </c>
      <c r="E2878" s="63">
        <f>'דוח 132'!G2878</f>
        <v>0</v>
      </c>
      <c r="F2878" s="63">
        <f>'דוח 132'!F2878</f>
        <v>0</v>
      </c>
      <c r="G2878" s="63">
        <f>'דוח 132'!E2878</f>
        <v>0</v>
      </c>
      <c r="H2878" s="63">
        <f>'דוח 132'!D2878</f>
        <v>0</v>
      </c>
      <c r="I2878" s="63">
        <f>'דוח 132'!C2878</f>
        <v>0</v>
      </c>
      <c r="J2878" s="63">
        <f>'דוח 132'!B2878</f>
        <v>0</v>
      </c>
      <c r="K2878" s="63">
        <f>'דוח 132'!A2878</f>
        <v>0</v>
      </c>
    </row>
    <row r="2879" spans="1:11" x14ac:dyDescent="0.2">
      <c r="A2879" s="63">
        <f>'דוח 132'!K2879</f>
        <v>12359</v>
      </c>
      <c r="B2879" s="63">
        <f>'דוח 132'!J2879</f>
        <v>5934</v>
      </c>
      <c r="C2879" s="63" t="str">
        <f>'דוח 132'!I2879</f>
        <v xml:space="preserve">קונצרני לא סחיר צמוד מדד </v>
      </c>
      <c r="D2879" s="63">
        <f>'דוח 132'!H2879</f>
        <v>0</v>
      </c>
      <c r="E2879" s="63">
        <f>'דוח 132'!G2879</f>
        <v>0</v>
      </c>
      <c r="F2879" s="63">
        <f>'דוח 132'!F2879</f>
        <v>0</v>
      </c>
      <c r="G2879" s="63">
        <f>'דוח 132'!E2879</f>
        <v>0</v>
      </c>
      <c r="H2879" s="63">
        <f>'דוח 132'!D2879</f>
        <v>0</v>
      </c>
      <c r="I2879" s="63">
        <f>'דוח 132'!C2879</f>
        <v>0</v>
      </c>
      <c r="J2879" s="63">
        <f>'דוח 132'!B2879</f>
        <v>0</v>
      </c>
      <c r="K2879" s="63">
        <f>'דוח 132'!A2879</f>
        <v>0</v>
      </c>
    </row>
    <row r="2880" spans="1:11" x14ac:dyDescent="0.2">
      <c r="A2880" s="63">
        <f>'דוח 132'!K2880</f>
        <v>0</v>
      </c>
      <c r="B2880" s="63">
        <f>'דוח 132'!J2880</f>
        <v>0</v>
      </c>
      <c r="C2880" s="63">
        <f>'דוח 132'!I2880</f>
        <v>0</v>
      </c>
      <c r="D2880" s="63">
        <f>'דוח 132'!H2880</f>
        <v>0</v>
      </c>
      <c r="E2880" s="63">
        <f>'דוח 132'!G2880</f>
        <v>0</v>
      </c>
      <c r="F2880" s="63">
        <f>'דוח 132'!F2880</f>
        <v>0</v>
      </c>
      <c r="G2880" s="63">
        <f>'דוח 132'!E2880</f>
        <v>0</v>
      </c>
      <c r="H2880" s="63">
        <f>'דוח 132'!D2880</f>
        <v>0</v>
      </c>
      <c r="I2880" s="63">
        <f>'דוח 132'!C2880</f>
        <v>0</v>
      </c>
      <c r="J2880" s="63">
        <f>'דוח 132'!B2880</f>
        <v>0</v>
      </c>
      <c r="K2880" s="63">
        <f>'דוח 132'!A2880</f>
        <v>0</v>
      </c>
    </row>
    <row r="2881" spans="1:11" x14ac:dyDescent="0.2">
      <c r="A2881" s="63" t="str">
        <f>'דוח 132'!K2881</f>
        <v>קוד קבוצה</v>
      </c>
      <c r="B2881" s="63" t="str">
        <f>'דוח 132'!J2881</f>
        <v>קוד קופה</v>
      </c>
      <c r="C2881" s="63">
        <f>'דוח 132'!I2881</f>
        <v>0</v>
      </c>
      <c r="D2881" s="63" t="str">
        <f>'דוח 132'!H2881</f>
        <v>5942  פסגות שיא השתלמות מניות</v>
      </c>
      <c r="E2881" s="63">
        <f>'דוח 132'!G2881</f>
        <v>0</v>
      </c>
      <c r="F2881" s="63">
        <f>'דוח 132'!F2881</f>
        <v>0</v>
      </c>
      <c r="G2881" s="63">
        <f>'דוח 132'!E2881</f>
        <v>0</v>
      </c>
      <c r="H2881" s="63">
        <f>'דוח 132'!D2881</f>
        <v>0</v>
      </c>
      <c r="I2881" s="63">
        <f>'דוח 132'!C2881</f>
        <v>0</v>
      </c>
      <c r="J2881" s="63">
        <f>'דוח 132'!B2881</f>
        <v>0</v>
      </c>
      <c r="K2881" s="63">
        <f>'דוח 132'!A2881</f>
        <v>0</v>
      </c>
    </row>
    <row r="2882" spans="1:11" x14ac:dyDescent="0.2">
      <c r="A2882" s="63">
        <f>'דוח 132'!K2882</f>
        <v>0</v>
      </c>
      <c r="B2882" s="63">
        <f>'דוח 132'!J2882</f>
        <v>0</v>
      </c>
      <c r="C2882" s="63">
        <f>'דוח 132'!I2882</f>
        <v>0</v>
      </c>
      <c r="D2882" s="63">
        <f>'דוח 132'!H2882</f>
        <v>0</v>
      </c>
      <c r="E2882" s="63">
        <f>'דוח 132'!G2882</f>
        <v>0</v>
      </c>
      <c r="F2882" s="63" t="str">
        <f>'דוח 132'!F2882</f>
        <v>שווי קופה באשח  457,773.29</v>
      </c>
      <c r="G2882" s="63">
        <f>'דוח 132'!E2882</f>
        <v>0</v>
      </c>
      <c r="H2882" s="63">
        <f>'דוח 132'!D2882</f>
        <v>0</v>
      </c>
      <c r="I2882" s="63">
        <f>'דוח 132'!C2882</f>
        <v>0</v>
      </c>
      <c r="J2882" s="63">
        <f>'דוח 132'!B2882</f>
        <v>0</v>
      </c>
      <c r="K2882" s="63">
        <f>'דוח 132'!A2882</f>
        <v>0</v>
      </c>
    </row>
    <row r="2883" spans="1:11" x14ac:dyDescent="0.2">
      <c r="A2883" s="63">
        <f>'דוח 132'!K2883</f>
        <v>0</v>
      </c>
      <c r="B2883" s="63">
        <f>'דוח 132'!J2883</f>
        <v>0</v>
      </c>
      <c r="C2883" s="63" t="str">
        <f>'דוח 132'!I2883</f>
        <v>תאור קבוצה</v>
      </c>
      <c r="D2883" s="63" t="str">
        <f>'דוח 132'!H2883</f>
        <v>מח"מ</v>
      </c>
      <c r="E2883" s="63" t="str">
        <f>'דוח 132'!G2883</f>
        <v>חשיפה</v>
      </c>
      <c r="F2883" s="63" t="str">
        <f>'דוח 132'!F2883</f>
        <v>חשיפה</v>
      </c>
      <c r="G2883" s="63">
        <f>'דוח 132'!E2883</f>
        <v>0</v>
      </c>
      <c r="H2883" s="63" t="str">
        <f>'דוח 132'!D2883</f>
        <v>חשיפה</v>
      </c>
      <c r="I2883" s="63">
        <f>'דוח 132'!C2883</f>
        <v>0</v>
      </c>
      <c r="J2883" s="63" t="str">
        <f>'דוח 132'!B2883</f>
        <v>מח"מ</v>
      </c>
      <c r="K2883" s="63">
        <f>'דוח 132'!A2883</f>
        <v>0</v>
      </c>
    </row>
    <row r="2884" spans="1:11" x14ac:dyDescent="0.2">
      <c r="A2884" s="63">
        <f>'דוח 132'!K2884</f>
        <v>0</v>
      </c>
      <c r="B2884" s="63">
        <f>'דוח 132'!J2884</f>
        <v>0</v>
      </c>
      <c r="C2884" s="63">
        <f>'דוח 132'!I2884</f>
        <v>0</v>
      </c>
      <c r="D2884" s="63">
        <f>'דוח 132'!H2884</f>
        <v>0</v>
      </c>
      <c r="E2884" s="63" t="str">
        <f>'דוח 132'!G2884</f>
        <v>30/12/18</v>
      </c>
      <c r="F2884" s="63" t="str">
        <f>'דוח 132'!F2884</f>
        <v>31/12/18</v>
      </c>
      <c r="G2884" s="63" t="str">
        <f>'דוח 132'!E2884</f>
        <v>מינ'</v>
      </c>
      <c r="H2884" s="63" t="str">
        <f>'דוח 132'!D2884</f>
        <v>מקס'</v>
      </c>
      <c r="I2884" s="63" t="str">
        <f>'דוח 132'!C2884</f>
        <v>מינ'</v>
      </c>
      <c r="J2884" s="63" t="str">
        <f>'דוח 132'!B2884</f>
        <v>מקס'</v>
      </c>
      <c r="K2884" s="63">
        <f>'דוח 132'!A2884</f>
        <v>0</v>
      </c>
    </row>
    <row r="2885" spans="1:11" x14ac:dyDescent="0.2">
      <c r="A2885" s="63">
        <f>'דוח 132'!K2885</f>
        <v>13591</v>
      </c>
      <c r="B2885" s="63">
        <f>'דוח 132'!J2885</f>
        <v>5942</v>
      </c>
      <c r="C2885" s="63" t="str">
        <f>'דוח 132'!I2885</f>
        <v xml:space="preserve">צמוד מדד (כולל מיועדות) </v>
      </c>
      <c r="D2885" s="63">
        <f>'דוח 132'!H2885</f>
        <v>0</v>
      </c>
      <c r="E2885" s="63">
        <f>'דוח 132'!G2885</f>
        <v>0</v>
      </c>
      <c r="F2885" s="63">
        <f>'דוח 132'!F2885</f>
        <v>0</v>
      </c>
      <c r="G2885" s="63">
        <f>'דוח 132'!E2885</f>
        <v>0</v>
      </c>
      <c r="H2885" s="63">
        <f>'דוח 132'!D2885</f>
        <v>0</v>
      </c>
      <c r="I2885" s="63">
        <f>'דוח 132'!C2885</f>
        <v>0</v>
      </c>
      <c r="J2885" s="63">
        <f>'דוח 132'!B2885</f>
        <v>0</v>
      </c>
      <c r="K2885" s="63">
        <f>'דוח 132'!A2885</f>
        <v>0</v>
      </c>
    </row>
    <row r="2886" spans="1:11" x14ac:dyDescent="0.2">
      <c r="A2886" s="63">
        <f>'דוח 132'!K2886</f>
        <v>19967</v>
      </c>
      <c r="B2886" s="63">
        <f>'דוח 132'!J2886</f>
        <v>5942</v>
      </c>
      <c r="C2886" s="63" t="str">
        <f>'דוח 132'!I2886</f>
        <v>צמוד מדד ללא מיועדות</v>
      </c>
      <c r="D2886" s="63">
        <f>'דוח 132'!H2886</f>
        <v>0</v>
      </c>
      <c r="E2886" s="63">
        <f>'דוח 132'!G2886</f>
        <v>0</v>
      </c>
      <c r="F2886" s="63">
        <f>'דוח 132'!F2886</f>
        <v>0</v>
      </c>
      <c r="G2886" s="63">
        <f>'דוח 132'!E2886</f>
        <v>0</v>
      </c>
      <c r="H2886" s="63">
        <f>'דוח 132'!D2886</f>
        <v>0</v>
      </c>
      <c r="I2886" s="63">
        <f>'דוח 132'!C2886</f>
        <v>0</v>
      </c>
      <c r="J2886" s="63">
        <f>'דוח 132'!B2886</f>
        <v>0</v>
      </c>
      <c r="K2886" s="63">
        <f>'דוח 132'!A2886</f>
        <v>0</v>
      </c>
    </row>
    <row r="2887" spans="1:11" x14ac:dyDescent="0.2">
      <c r="A2887" s="63">
        <f>'דוח 132'!K2887</f>
        <v>15744</v>
      </c>
      <c r="B2887" s="63">
        <f>'דוח 132'!J2887</f>
        <v>5942</v>
      </c>
      <c r="C2887" s="63" t="str">
        <f>'דוח 132'!I2887</f>
        <v xml:space="preserve">סה"כ ממשלתי צמוד מדד כולל מיועדות </v>
      </c>
      <c r="D2887" s="63">
        <f>'דוח 132'!H2887</f>
        <v>0</v>
      </c>
      <c r="E2887" s="63">
        <f>'דוח 132'!G2887</f>
        <v>0</v>
      </c>
      <c r="F2887" s="63">
        <f>'דוח 132'!F2887</f>
        <v>0</v>
      </c>
      <c r="G2887" s="63">
        <f>'דוח 132'!E2887</f>
        <v>0</v>
      </c>
      <c r="H2887" s="63">
        <f>'דוח 132'!D2887</f>
        <v>0</v>
      </c>
      <c r="I2887" s="63">
        <f>'דוח 132'!C2887</f>
        <v>0</v>
      </c>
      <c r="J2887" s="63">
        <f>'דוח 132'!B2887</f>
        <v>0</v>
      </c>
      <c r="K2887" s="63">
        <f>'דוח 132'!A2887</f>
        <v>0</v>
      </c>
    </row>
    <row r="2888" spans="1:11" x14ac:dyDescent="0.2">
      <c r="A2888" s="63">
        <f>'דוח 132'!K2888</f>
        <v>13462</v>
      </c>
      <c r="B2888" s="63">
        <f>'דוח 132'!J2888</f>
        <v>5942</v>
      </c>
      <c r="C2888" s="63" t="str">
        <f>'דוח 132'!I2888</f>
        <v xml:space="preserve">קונצרני סחיר צמוד מדד </v>
      </c>
      <c r="D2888" s="63">
        <f>'דוח 132'!H2888</f>
        <v>0</v>
      </c>
      <c r="E2888" s="63">
        <f>'דוח 132'!G2888</f>
        <v>0</v>
      </c>
      <c r="F2888" s="63">
        <f>'דוח 132'!F2888</f>
        <v>0</v>
      </c>
      <c r="G2888" s="63">
        <f>'דוח 132'!E2888</f>
        <v>0</v>
      </c>
      <c r="H2888" s="63">
        <f>'דוח 132'!D2888</f>
        <v>0</v>
      </c>
      <c r="I2888" s="63">
        <f>'דוח 132'!C2888</f>
        <v>0</v>
      </c>
      <c r="J2888" s="63">
        <f>'דוח 132'!B2888</f>
        <v>0</v>
      </c>
      <c r="K2888" s="63">
        <f>'דוח 132'!A2888</f>
        <v>0</v>
      </c>
    </row>
    <row r="2889" spans="1:11" x14ac:dyDescent="0.2">
      <c r="A2889" s="63">
        <f>'דוח 132'!K2889</f>
        <v>15544</v>
      </c>
      <c r="B2889" s="63">
        <f>'דוח 132'!J2889</f>
        <v>5942</v>
      </c>
      <c r="C2889" s="63" t="str">
        <f>'דוח 132'!I2889</f>
        <v>הלוואה צמוד מדד</v>
      </c>
      <c r="D2889" s="63">
        <f>'דוח 132'!H2889</f>
        <v>0</v>
      </c>
      <c r="E2889" s="63">
        <f>'דוח 132'!G2889</f>
        <v>0</v>
      </c>
      <c r="F2889" s="63">
        <f>'דוח 132'!F2889</f>
        <v>0</v>
      </c>
      <c r="G2889" s="63">
        <f>'דוח 132'!E2889</f>
        <v>0</v>
      </c>
      <c r="H2889" s="63">
        <f>'דוח 132'!D2889</f>
        <v>0</v>
      </c>
      <c r="I2889" s="63">
        <f>'דוח 132'!C2889</f>
        <v>0</v>
      </c>
      <c r="J2889" s="63">
        <f>'דוח 132'!B2889</f>
        <v>0</v>
      </c>
      <c r="K2889" s="63">
        <f>'דוח 132'!A2889</f>
        <v>0</v>
      </c>
    </row>
    <row r="2890" spans="1:11" x14ac:dyDescent="0.2">
      <c r="A2890" s="63">
        <f>'דוח 132'!K2890</f>
        <v>12978</v>
      </c>
      <c r="B2890" s="63">
        <f>'דוח 132'!J2890</f>
        <v>5942</v>
      </c>
      <c r="C2890" s="63" t="str">
        <f>'דוח 132'!I2890</f>
        <v xml:space="preserve">פקדונות לא סחירים </v>
      </c>
      <c r="D2890" s="63">
        <f>'דוח 132'!H2890</f>
        <v>0</v>
      </c>
      <c r="E2890" s="63">
        <f>'דוח 132'!G2890</f>
        <v>0</v>
      </c>
      <c r="F2890" s="63">
        <f>'דוח 132'!F2890</f>
        <v>0</v>
      </c>
      <c r="G2890" s="63">
        <f>'דוח 132'!E2890</f>
        <v>0</v>
      </c>
      <c r="H2890" s="63">
        <f>'דוח 132'!D2890</f>
        <v>0</v>
      </c>
      <c r="I2890" s="63">
        <f>'דוח 132'!C2890</f>
        <v>0</v>
      </c>
      <c r="J2890" s="63">
        <f>'דוח 132'!B2890</f>
        <v>0</v>
      </c>
      <c r="K2890" s="63">
        <f>'דוח 132'!A2890</f>
        <v>0</v>
      </c>
    </row>
    <row r="2891" spans="1:11" x14ac:dyDescent="0.2">
      <c r="A2891" s="63">
        <f>'דוח 132'!K2891</f>
        <v>17726</v>
      </c>
      <c r="B2891" s="63">
        <f>'דוח 132'!J2891</f>
        <v>5942</v>
      </c>
      <c r="C2891" s="63" t="str">
        <f>'דוח 132'!I2891</f>
        <v>לא צמוד כולל נזילות</v>
      </c>
      <c r="D2891" s="63">
        <f>'דוח 132'!H2891</f>
        <v>0.20847551739494999</v>
      </c>
      <c r="E2891" s="63">
        <f>'דוח 132'!G2891</f>
        <v>4.9277452640442094</v>
      </c>
      <c r="F2891" s="63">
        <f>'דוח 132'!F2891</f>
        <v>5.1330470625105695</v>
      </c>
      <c r="G2891" s="63">
        <f>'דוח 132'!E2891</f>
        <v>0</v>
      </c>
      <c r="H2891" s="63">
        <f>'דוח 132'!D2891</f>
        <v>0</v>
      </c>
      <c r="I2891" s="63">
        <f>'דוח 132'!C2891</f>
        <v>0</v>
      </c>
      <c r="J2891" s="63">
        <f>'דוח 132'!B2891</f>
        <v>0</v>
      </c>
      <c r="K2891" s="63">
        <f>'דוח 132'!A2891</f>
        <v>0</v>
      </c>
    </row>
    <row r="2892" spans="1:11" x14ac:dyDescent="0.2">
      <c r="A2892" s="63">
        <f>'דוח 132'!K2892</f>
        <v>17727</v>
      </c>
      <c r="B2892" s="63">
        <f>'דוח 132'!J2892</f>
        <v>5942</v>
      </c>
      <c r="C2892" s="63" t="str">
        <f>'דוח 132'!I2892</f>
        <v>עו"ש ש"ח</v>
      </c>
      <c r="D2892" s="63">
        <f>'דוח 132'!H2892</f>
        <v>0</v>
      </c>
      <c r="E2892" s="63">
        <f>'דוח 132'!G2892</f>
        <v>0.745651132480041</v>
      </c>
      <c r="F2892" s="63">
        <f>'דוח 132'!F2892</f>
        <v>0.98299369879926202</v>
      </c>
      <c r="G2892" s="63">
        <f>'דוח 132'!E2892</f>
        <v>0</v>
      </c>
      <c r="H2892" s="63">
        <f>'דוח 132'!D2892</f>
        <v>0</v>
      </c>
      <c r="I2892" s="63">
        <f>'דוח 132'!C2892</f>
        <v>0</v>
      </c>
      <c r="J2892" s="63">
        <f>'דוח 132'!B2892</f>
        <v>0</v>
      </c>
      <c r="K2892" s="63">
        <f>'דוח 132'!A2892</f>
        <v>0</v>
      </c>
    </row>
    <row r="2893" spans="1:11" x14ac:dyDescent="0.2">
      <c r="A2893" s="63">
        <f>'דוח 132'!K2893</f>
        <v>13592</v>
      </c>
      <c r="B2893" s="63">
        <f>'דוח 132'!J2893</f>
        <v>5942</v>
      </c>
      <c r="C2893" s="63" t="str">
        <f>'דוח 132'!I2893</f>
        <v xml:space="preserve">לא צמוד - לא כולל נזילות </v>
      </c>
      <c r="D2893" s="63">
        <f>'דוח 132'!H2893</f>
        <v>0.25785563422551699</v>
      </c>
      <c r="E2893" s="63">
        <f>'דוח 132'!G2893</f>
        <v>4.1820941315641695</v>
      </c>
      <c r="F2893" s="63">
        <f>'דוח 132'!F2893</f>
        <v>4.1500533637113097</v>
      </c>
      <c r="G2893" s="63">
        <f>'דוח 132'!E2893</f>
        <v>0</v>
      </c>
      <c r="H2893" s="63">
        <f>'דוח 132'!D2893</f>
        <v>0</v>
      </c>
      <c r="I2893" s="63">
        <f>'דוח 132'!C2893</f>
        <v>0</v>
      </c>
      <c r="J2893" s="63">
        <f>'דוח 132'!B2893</f>
        <v>0</v>
      </c>
      <c r="K2893" s="63">
        <f>'דוח 132'!A2893</f>
        <v>0</v>
      </c>
    </row>
    <row r="2894" spans="1:11" x14ac:dyDescent="0.2">
      <c r="A2894" s="63">
        <f>'דוח 132'!K2894</f>
        <v>11566</v>
      </c>
      <c r="B2894" s="63">
        <f>'דוח 132'!J2894</f>
        <v>5942</v>
      </c>
      <c r="C2894" s="63" t="str">
        <f>'דוח 132'!I2894</f>
        <v>מק"מ</v>
      </c>
      <c r="D2894" s="63">
        <f>'דוח 132'!H2894</f>
        <v>0.85</v>
      </c>
      <c r="E2894" s="63">
        <f>'דוח 132'!G2894</f>
        <v>0.96444431727360302</v>
      </c>
      <c r="F2894" s="63">
        <f>'דוח 132'!F2894</f>
        <v>0.95858490009430508</v>
      </c>
      <c r="G2894" s="63">
        <f>'דוח 132'!E2894</f>
        <v>0</v>
      </c>
      <c r="H2894" s="63">
        <f>'דוח 132'!D2894</f>
        <v>0</v>
      </c>
      <c r="I2894" s="63">
        <f>'דוח 132'!C2894</f>
        <v>0</v>
      </c>
      <c r="J2894" s="63">
        <f>'דוח 132'!B2894</f>
        <v>0</v>
      </c>
      <c r="K2894" s="63">
        <f>'דוח 132'!A2894</f>
        <v>0</v>
      </c>
    </row>
    <row r="2895" spans="1:11" x14ac:dyDescent="0.2">
      <c r="A2895" s="63">
        <f>'דוח 132'!K2895</f>
        <v>13419</v>
      </c>
      <c r="B2895" s="63">
        <f>'דוח 132'!J2895</f>
        <v>5942</v>
      </c>
      <c r="C2895" s="63" t="str">
        <f>'דוח 132'!I2895</f>
        <v>ממשלתי  לא צמוד (שחר)</v>
      </c>
      <c r="D2895" s="63">
        <f>'דוח 132'!H2895</f>
        <v>0</v>
      </c>
      <c r="E2895" s="63">
        <f>'דוח 132'!G2895</f>
        <v>0</v>
      </c>
      <c r="F2895" s="63">
        <f>'דוח 132'!F2895</f>
        <v>0</v>
      </c>
      <c r="G2895" s="63">
        <f>'דוח 132'!E2895</f>
        <v>0</v>
      </c>
      <c r="H2895" s="63">
        <f>'דוח 132'!D2895</f>
        <v>0</v>
      </c>
      <c r="I2895" s="63">
        <f>'דוח 132'!C2895</f>
        <v>0</v>
      </c>
      <c r="J2895" s="63">
        <f>'דוח 132'!B2895</f>
        <v>0</v>
      </c>
      <c r="K2895" s="63">
        <f>'דוח 132'!A2895</f>
        <v>0</v>
      </c>
    </row>
    <row r="2896" spans="1:11" x14ac:dyDescent="0.2">
      <c r="A2896" s="63">
        <f>'דוח 132'!K2896</f>
        <v>11568</v>
      </c>
      <c r="B2896" s="63">
        <f>'דוח 132'!J2896</f>
        <v>5942</v>
      </c>
      <c r="C2896" s="63" t="str">
        <f>'דוח 132'!I2896</f>
        <v>אג"ח ממשלתי לא צמוד ריבית משתנה-"גילון"</v>
      </c>
      <c r="D2896" s="63">
        <f>'דוח 132'!H2896</f>
        <v>0</v>
      </c>
      <c r="E2896" s="63">
        <f>'דוח 132'!G2896</f>
        <v>0</v>
      </c>
      <c r="F2896" s="63">
        <f>'דוח 132'!F2896</f>
        <v>0</v>
      </c>
      <c r="G2896" s="63">
        <f>'דוח 132'!E2896</f>
        <v>0</v>
      </c>
      <c r="H2896" s="63">
        <f>'דוח 132'!D2896</f>
        <v>0</v>
      </c>
      <c r="I2896" s="63">
        <f>'דוח 132'!C2896</f>
        <v>0</v>
      </c>
      <c r="J2896" s="63">
        <f>'דוח 132'!B2896</f>
        <v>0</v>
      </c>
      <c r="K2896" s="63">
        <f>'דוח 132'!A2896</f>
        <v>0</v>
      </c>
    </row>
    <row r="2897" spans="1:11" x14ac:dyDescent="0.2">
      <c r="A2897" s="63">
        <f>'דוח 132'!K2897</f>
        <v>12479</v>
      </c>
      <c r="B2897" s="63">
        <f>'דוח 132'!J2897</f>
        <v>5942</v>
      </c>
      <c r="C2897" s="63" t="str">
        <f>'דוח 132'!I2897</f>
        <v>קונצרני ריבית קבועה</v>
      </c>
      <c r="D2897" s="63">
        <f>'דוח 132'!H2897</f>
        <v>0</v>
      </c>
      <c r="E2897" s="63">
        <f>'דוח 132'!G2897</f>
        <v>0</v>
      </c>
      <c r="F2897" s="63">
        <f>'דוח 132'!F2897</f>
        <v>0</v>
      </c>
      <c r="G2897" s="63">
        <f>'דוח 132'!E2897</f>
        <v>0</v>
      </c>
      <c r="H2897" s="63">
        <f>'דוח 132'!D2897</f>
        <v>0</v>
      </c>
      <c r="I2897" s="63">
        <f>'דוח 132'!C2897</f>
        <v>0</v>
      </c>
      <c r="J2897" s="63">
        <f>'דוח 132'!B2897</f>
        <v>0</v>
      </c>
      <c r="K2897" s="63">
        <f>'דוח 132'!A2897</f>
        <v>0</v>
      </c>
    </row>
    <row r="2898" spans="1:11" x14ac:dyDescent="0.2">
      <c r="A2898" s="63">
        <f>'דוח 132'!K2898</f>
        <v>12480</v>
      </c>
      <c r="B2898" s="63">
        <f>'דוח 132'!J2898</f>
        <v>5942</v>
      </c>
      <c r="C2898" s="63" t="str">
        <f>'דוח 132'!I2898</f>
        <v>קונצרני ריבית משתנה</v>
      </c>
      <c r="D2898" s="63">
        <f>'דוח 132'!H2898</f>
        <v>0</v>
      </c>
      <c r="E2898" s="63">
        <f>'דוח 132'!G2898</f>
        <v>0</v>
      </c>
      <c r="F2898" s="63">
        <f>'דוח 132'!F2898</f>
        <v>0</v>
      </c>
      <c r="G2898" s="63">
        <f>'דוח 132'!E2898</f>
        <v>0</v>
      </c>
      <c r="H2898" s="63">
        <f>'דוח 132'!D2898</f>
        <v>0</v>
      </c>
      <c r="I2898" s="63">
        <f>'דוח 132'!C2898</f>
        <v>0</v>
      </c>
      <c r="J2898" s="63">
        <f>'דוח 132'!B2898</f>
        <v>0</v>
      </c>
      <c r="K2898" s="63">
        <f>'דוח 132'!A2898</f>
        <v>0</v>
      </c>
    </row>
    <row r="2899" spans="1:11" x14ac:dyDescent="0.2">
      <c r="A2899" s="63">
        <f>'דוח 132'!K2899</f>
        <v>11578</v>
      </c>
      <c r="B2899" s="63">
        <f>'דוח 132'!J2899</f>
        <v>5942</v>
      </c>
      <c r="C2899" s="63" t="str">
        <f>'דוח 132'!I2899</f>
        <v>אג"ח לא צמוד לא סחיר (ללא עמיתים)</v>
      </c>
      <c r="D2899" s="63">
        <f>'דוח 132'!H2899</f>
        <v>0</v>
      </c>
      <c r="E2899" s="63">
        <f>'דוח 132'!G2899</f>
        <v>0</v>
      </c>
      <c r="F2899" s="63">
        <f>'דוח 132'!F2899</f>
        <v>0</v>
      </c>
      <c r="G2899" s="63">
        <f>'דוח 132'!E2899</f>
        <v>0</v>
      </c>
      <c r="H2899" s="63">
        <f>'דוח 132'!D2899</f>
        <v>0</v>
      </c>
      <c r="I2899" s="63">
        <f>'דוח 132'!C2899</f>
        <v>0</v>
      </c>
      <c r="J2899" s="63">
        <f>'דוח 132'!B2899</f>
        <v>0</v>
      </c>
      <c r="K2899" s="63">
        <f>'דוח 132'!A2899</f>
        <v>0</v>
      </c>
    </row>
    <row r="2900" spans="1:11" x14ac:dyDescent="0.2">
      <c r="A2900" s="63">
        <f>'דוח 132'!K2900</f>
        <v>12497</v>
      </c>
      <c r="B2900" s="63">
        <f>'דוח 132'!J2900</f>
        <v>5942</v>
      </c>
      <c r="C2900" s="63" t="str">
        <f>'דוח 132'!I2900</f>
        <v>קונצרני לא סחיר ריבית משתנה (נע"מים)</v>
      </c>
      <c r="D2900" s="63">
        <f>'דוח 132'!H2900</f>
        <v>0</v>
      </c>
      <c r="E2900" s="63">
        <f>'דוח 132'!G2900</f>
        <v>0</v>
      </c>
      <c r="F2900" s="63">
        <f>'דוח 132'!F2900</f>
        <v>0</v>
      </c>
      <c r="G2900" s="63">
        <f>'דוח 132'!E2900</f>
        <v>0</v>
      </c>
      <c r="H2900" s="63">
        <f>'דוח 132'!D2900</f>
        <v>0</v>
      </c>
      <c r="I2900" s="63">
        <f>'דוח 132'!C2900</f>
        <v>0</v>
      </c>
      <c r="J2900" s="63">
        <f>'דוח 132'!B2900</f>
        <v>0</v>
      </c>
      <c r="K2900" s="63">
        <f>'דוח 132'!A2900</f>
        <v>0</v>
      </c>
    </row>
    <row r="2901" spans="1:11" x14ac:dyDescent="0.2">
      <c r="A2901" s="63">
        <f>'דוח 132'!K2901</f>
        <v>15546</v>
      </c>
      <c r="B2901" s="63">
        <f>'דוח 132'!J2901</f>
        <v>5942</v>
      </c>
      <c r="C2901" s="63" t="str">
        <f>'דוח 132'!I2901</f>
        <v>הלוואה לא צמוד</v>
      </c>
      <c r="D2901" s="63">
        <f>'דוח 132'!H2901</f>
        <v>0</v>
      </c>
      <c r="E2901" s="63">
        <f>'דוח 132'!G2901</f>
        <v>0</v>
      </c>
      <c r="F2901" s="63">
        <f>'דוח 132'!F2901</f>
        <v>0</v>
      </c>
      <c r="G2901" s="63">
        <f>'דוח 132'!E2901</f>
        <v>0</v>
      </c>
      <c r="H2901" s="63">
        <f>'דוח 132'!D2901</f>
        <v>0</v>
      </c>
      <c r="I2901" s="63">
        <f>'דוח 132'!C2901</f>
        <v>0</v>
      </c>
      <c r="J2901" s="63">
        <f>'דוח 132'!B2901</f>
        <v>0</v>
      </c>
      <c r="K2901" s="63">
        <f>'דוח 132'!A2901</f>
        <v>0</v>
      </c>
    </row>
    <row r="2902" spans="1:11" x14ac:dyDescent="0.2">
      <c r="A2902" s="63">
        <f>'דוח 132'!K2902</f>
        <v>12481</v>
      </c>
      <c r="B2902" s="63">
        <f>'דוח 132'!J2902</f>
        <v>5942</v>
      </c>
      <c r="C2902" s="63" t="str">
        <f>'דוח 132'!I2902</f>
        <v>הלוואות לעמיתים.</v>
      </c>
      <c r="D2902" s="63">
        <f>'דוח 132'!H2902</f>
        <v>0.08</v>
      </c>
      <c r="E2902" s="63">
        <f>'דוח 132'!G2902</f>
        <v>3.2176498142905596</v>
      </c>
      <c r="F2902" s="63">
        <f>'דוח 132'!F2902</f>
        <v>3.1914684636169999</v>
      </c>
      <c r="G2902" s="63">
        <f>'דוח 132'!E2902</f>
        <v>0</v>
      </c>
      <c r="H2902" s="63">
        <f>'דוח 132'!D2902</f>
        <v>4</v>
      </c>
      <c r="I2902" s="63">
        <f>'דוח 132'!C2902</f>
        <v>0</v>
      </c>
      <c r="J2902" s="63">
        <f>'דוח 132'!B2902</f>
        <v>0</v>
      </c>
      <c r="K2902" s="63">
        <f>'דוח 132'!A2902</f>
        <v>0</v>
      </c>
    </row>
    <row r="2903" spans="1:11" x14ac:dyDescent="0.2">
      <c r="A2903" s="63">
        <f>'דוח 132'!K2903</f>
        <v>13594</v>
      </c>
      <c r="B2903" s="63">
        <f>'דוח 132'!J2903</f>
        <v>5942</v>
      </c>
      <c r="C2903" s="63" t="str">
        <f>'דוח 132'!I2903</f>
        <v>מט"ח וצמוד מט"ח</v>
      </c>
      <c r="D2903" s="63">
        <f>'דוח 132'!H2903</f>
        <v>0</v>
      </c>
      <c r="E2903" s="63">
        <f>'דוח 132'!G2903</f>
        <v>1.34284037415013</v>
      </c>
      <c r="F2903" s="63">
        <f>'דוח 132'!F2903</f>
        <v>1.35071188158678</v>
      </c>
      <c r="G2903" s="63">
        <f>'דוח 132'!E2903</f>
        <v>0</v>
      </c>
      <c r="H2903" s="63">
        <f>'דוח 132'!D2903</f>
        <v>0</v>
      </c>
      <c r="I2903" s="63">
        <f>'דוח 132'!C2903</f>
        <v>0</v>
      </c>
      <c r="J2903" s="63">
        <f>'דוח 132'!B2903</f>
        <v>0</v>
      </c>
      <c r="K2903" s="63">
        <f>'דוח 132'!A2903</f>
        <v>0</v>
      </c>
    </row>
    <row r="2904" spans="1:11" x14ac:dyDescent="0.2">
      <c r="A2904" s="63">
        <f>'דוח 132'!K2904</f>
        <v>15609</v>
      </c>
      <c r="B2904" s="63">
        <f>'דוח 132'!J2904</f>
        <v>5942</v>
      </c>
      <c r="C2904" s="63" t="str">
        <f>'דוח 132'!I2904</f>
        <v>אג"ח ממשלתי צמוד מט"ח סחיר (1022)</v>
      </c>
      <c r="D2904" s="63">
        <f>'דוח 132'!H2904</f>
        <v>0</v>
      </c>
      <c r="E2904" s="63">
        <f>'דוח 132'!G2904</f>
        <v>0.12554186396114903</v>
      </c>
      <c r="F2904" s="63">
        <f>'דוח 132'!F2904</f>
        <v>0.12391191160874</v>
      </c>
      <c r="G2904" s="63">
        <f>'דוח 132'!E2904</f>
        <v>0</v>
      </c>
      <c r="H2904" s="63">
        <f>'דוח 132'!D2904</f>
        <v>0</v>
      </c>
      <c r="I2904" s="63">
        <f>'דוח 132'!C2904</f>
        <v>0</v>
      </c>
      <c r="J2904" s="63">
        <f>'דוח 132'!B2904</f>
        <v>0</v>
      </c>
      <c r="K2904" s="63">
        <f>'דוח 132'!A2904</f>
        <v>0</v>
      </c>
    </row>
    <row r="2905" spans="1:11" x14ac:dyDescent="0.2">
      <c r="A2905" s="63">
        <f>'דוח 132'!K2905</f>
        <v>11524</v>
      </c>
      <c r="B2905" s="63">
        <f>'דוח 132'!J2905</f>
        <v>5942</v>
      </c>
      <c r="C2905" s="63" t="str">
        <f>'דוח 132'!I2905</f>
        <v xml:space="preserve"> אג"ח קונצרני בחו"ל </v>
      </c>
      <c r="D2905" s="63">
        <f>'דוח 132'!H2905</f>
        <v>0</v>
      </c>
      <c r="E2905" s="63">
        <f>'דוח 132'!G2905</f>
        <v>0</v>
      </c>
      <c r="F2905" s="63">
        <f>'דוח 132'!F2905</f>
        <v>0</v>
      </c>
      <c r="G2905" s="63">
        <f>'דוח 132'!E2905</f>
        <v>0</v>
      </c>
      <c r="H2905" s="63">
        <f>'דוח 132'!D2905</f>
        <v>0</v>
      </c>
      <c r="I2905" s="63">
        <f>'דוח 132'!C2905</f>
        <v>0</v>
      </c>
      <c r="J2905" s="63">
        <f>'דוח 132'!B2905</f>
        <v>0</v>
      </c>
      <c r="K2905" s="63">
        <f>'דוח 132'!A2905</f>
        <v>0</v>
      </c>
    </row>
    <row r="2906" spans="1:11" x14ac:dyDescent="0.2">
      <c r="A2906" s="63">
        <f>'דוח 132'!K2906</f>
        <v>15745</v>
      </c>
      <c r="B2906" s="63">
        <f>'דוח 132'!J2906</f>
        <v>5942</v>
      </c>
      <c r="C2906" s="63" t="str">
        <f>'דוח 132'!I2906</f>
        <v>סה"כ קונצרני צמוד מט"ח</v>
      </c>
      <c r="D2906" s="63">
        <f>'דוח 132'!H2906</f>
        <v>0</v>
      </c>
      <c r="E2906" s="63">
        <f>'דוח 132'!G2906</f>
        <v>0</v>
      </c>
      <c r="F2906" s="63">
        <f>'דוח 132'!F2906</f>
        <v>0</v>
      </c>
      <c r="G2906" s="63">
        <f>'דוח 132'!E2906</f>
        <v>0</v>
      </c>
      <c r="H2906" s="63">
        <f>'דוח 132'!D2906</f>
        <v>0</v>
      </c>
      <c r="I2906" s="63">
        <f>'דוח 132'!C2906</f>
        <v>0</v>
      </c>
      <c r="J2906" s="63">
        <f>'דוח 132'!B2906</f>
        <v>0</v>
      </c>
      <c r="K2906" s="63">
        <f>'דוח 132'!A2906</f>
        <v>0</v>
      </c>
    </row>
    <row r="2907" spans="1:11" x14ac:dyDescent="0.2">
      <c r="A2907" s="63">
        <f>'דוח 132'!K2907</f>
        <v>15545</v>
      </c>
      <c r="B2907" s="63">
        <f>'דוח 132'!J2907</f>
        <v>5942</v>
      </c>
      <c r="C2907" s="63" t="str">
        <f>'דוח 132'!I2907</f>
        <v>הלוואה צמוד מט"ח</v>
      </c>
      <c r="D2907" s="63">
        <f>'דוח 132'!H2907</f>
        <v>0</v>
      </c>
      <c r="E2907" s="63">
        <f>'דוח 132'!G2907</f>
        <v>0</v>
      </c>
      <c r="F2907" s="63">
        <f>'דוח 132'!F2907</f>
        <v>0</v>
      </c>
      <c r="G2907" s="63">
        <f>'דוח 132'!E2907</f>
        <v>0</v>
      </c>
      <c r="H2907" s="63">
        <f>'דוח 132'!D2907</f>
        <v>0</v>
      </c>
      <c r="I2907" s="63">
        <f>'דוח 132'!C2907</f>
        <v>0</v>
      </c>
      <c r="J2907" s="63">
        <f>'דוח 132'!B2907</f>
        <v>0</v>
      </c>
      <c r="K2907" s="63">
        <f>'דוח 132'!A2907</f>
        <v>0</v>
      </c>
    </row>
    <row r="2908" spans="1:11" x14ac:dyDescent="0.2">
      <c r="A2908" s="63">
        <f>'דוח 132'!K2908</f>
        <v>13595</v>
      </c>
      <c r="B2908" s="63">
        <f>'דוח 132'!J2908</f>
        <v>5942</v>
      </c>
      <c r="C2908" s="63" t="str">
        <f>'דוח 132'!I2908</f>
        <v>סה"כ מניות והמירים</v>
      </c>
      <c r="D2908" s="63">
        <f>'דוח 132'!H2908</f>
        <v>0</v>
      </c>
      <c r="E2908" s="63">
        <f>'דוח 132'!G2908</f>
        <v>96.0393439418676</v>
      </c>
      <c r="F2908" s="63">
        <f>'דוח 132'!F2908</f>
        <v>95.810782682137187</v>
      </c>
      <c r="G2908" s="63">
        <f>'דוח 132'!E2908</f>
        <v>0</v>
      </c>
      <c r="H2908" s="63">
        <f>'דוח 132'!D2908</f>
        <v>0</v>
      </c>
      <c r="I2908" s="63">
        <f>'דוח 132'!C2908</f>
        <v>0</v>
      </c>
      <c r="J2908" s="63">
        <f>'דוח 132'!B2908</f>
        <v>0</v>
      </c>
      <c r="K2908" s="63">
        <f>'דוח 132'!A2908</f>
        <v>0</v>
      </c>
    </row>
    <row r="2909" spans="1:11" x14ac:dyDescent="0.2">
      <c r="A2909" s="63">
        <f>'דוח 132'!K2909</f>
        <v>15610</v>
      </c>
      <c r="B2909" s="63">
        <f>'דוח 132'!J2909</f>
        <v>5942</v>
      </c>
      <c r="C2909" s="63" t="str">
        <f>'דוח 132'!I2909</f>
        <v>נגזרים מתוך מניות והמירים</v>
      </c>
      <c r="D2909" s="63">
        <f>'דוח 132'!H2909</f>
        <v>0</v>
      </c>
      <c r="E2909" s="63">
        <f>'דוח 132'!G2909</f>
        <v>5.0426287393418994</v>
      </c>
      <c r="F2909" s="63">
        <f>'דוח 132'!F2909</f>
        <v>5.0369381450441297</v>
      </c>
      <c r="G2909" s="63">
        <f>'דוח 132'!E2909</f>
        <v>0</v>
      </c>
      <c r="H2909" s="63">
        <f>'דוח 132'!D2909</f>
        <v>0</v>
      </c>
      <c r="I2909" s="63">
        <f>'דוח 132'!C2909</f>
        <v>0</v>
      </c>
      <c r="J2909" s="63">
        <f>'דוח 132'!B2909</f>
        <v>0</v>
      </c>
      <c r="K2909" s="63">
        <f>'דוח 132'!A2909</f>
        <v>0</v>
      </c>
    </row>
    <row r="2910" spans="1:11" x14ac:dyDescent="0.2">
      <c r="A2910" s="63">
        <f>'דוח 132'!K2910</f>
        <v>15611</v>
      </c>
      <c r="B2910" s="63">
        <f>'דוח 132'!J2910</f>
        <v>5942</v>
      </c>
      <c r="C2910" s="63" t="str">
        <f>'דוח 132'!I2910</f>
        <v>מניות והמירים בארץ</v>
      </c>
      <c r="D2910" s="63">
        <f>'דוח 132'!H2910</f>
        <v>0</v>
      </c>
      <c r="E2910" s="63">
        <f>'דוח 132'!G2910</f>
        <v>45.193898775452098</v>
      </c>
      <c r="F2910" s="63">
        <f>'דוח 132'!F2910</f>
        <v>45.0382892579605</v>
      </c>
      <c r="G2910" s="63">
        <f>'דוח 132'!E2910</f>
        <v>0</v>
      </c>
      <c r="H2910" s="63">
        <f>'דוח 132'!D2910</f>
        <v>0</v>
      </c>
      <c r="I2910" s="63">
        <f>'דוח 132'!C2910</f>
        <v>0</v>
      </c>
      <c r="J2910" s="63">
        <f>'דוח 132'!B2910</f>
        <v>0</v>
      </c>
      <c r="K2910" s="63">
        <f>'דוח 132'!A2910</f>
        <v>0</v>
      </c>
    </row>
    <row r="2911" spans="1:11" x14ac:dyDescent="0.2">
      <c r="A2911" s="63">
        <f>'דוח 132'!K2911</f>
        <v>15608</v>
      </c>
      <c r="B2911" s="63">
        <f>'דוח 132'!J2911</f>
        <v>5942</v>
      </c>
      <c r="C2911" s="63" t="str">
        <f>'דוח 132'!I2911</f>
        <v>מניות חו"ל</v>
      </c>
      <c r="D2911" s="63">
        <f>'דוח 132'!H2911</f>
        <v>0</v>
      </c>
      <c r="E2911" s="63">
        <f>'דוח 132'!G2911</f>
        <v>50.845445166415494</v>
      </c>
      <c r="F2911" s="63">
        <f>'דוח 132'!F2911</f>
        <v>50.772493424176602</v>
      </c>
      <c r="G2911" s="63">
        <f>'דוח 132'!E2911</f>
        <v>0</v>
      </c>
      <c r="H2911" s="63">
        <f>'דוח 132'!D2911</f>
        <v>0</v>
      </c>
      <c r="I2911" s="63">
        <f>'דוח 132'!C2911</f>
        <v>0</v>
      </c>
      <c r="J2911" s="63">
        <f>'דוח 132'!B2911</f>
        <v>0</v>
      </c>
      <c r="K2911" s="63">
        <f>'דוח 132'!A2911</f>
        <v>0</v>
      </c>
    </row>
    <row r="2912" spans="1:11" x14ac:dyDescent="0.2">
      <c r="A2912" s="63">
        <f>'דוח 132'!K2912</f>
        <v>15584</v>
      </c>
      <c r="B2912" s="63">
        <f>'דוח 132'!J2912</f>
        <v>5942</v>
      </c>
      <c r="C2912" s="63" t="str">
        <f>'דוח 132'!I2912</f>
        <v>נכסים אלטרנטיביים</v>
      </c>
      <c r="D2912" s="63">
        <f>'דוח 132'!H2912</f>
        <v>0</v>
      </c>
      <c r="E2912" s="63">
        <f>'דוח 132'!G2912</f>
        <v>2.9326290583122301</v>
      </c>
      <c r="F2912" s="63">
        <f>'דוח 132'!F2912</f>
        <v>2.9097143249752895</v>
      </c>
      <c r="G2912" s="63">
        <f>'דוח 132'!E2912</f>
        <v>0</v>
      </c>
      <c r="H2912" s="63">
        <f>'דוח 132'!D2912</f>
        <v>8</v>
      </c>
      <c r="I2912" s="63">
        <f>'דוח 132'!C2912</f>
        <v>0</v>
      </c>
      <c r="J2912" s="63">
        <f>'דוח 132'!B2912</f>
        <v>0</v>
      </c>
      <c r="K2912" s="63">
        <f>'דוח 132'!A2912</f>
        <v>0</v>
      </c>
    </row>
    <row r="2913" spans="1:11" x14ac:dyDescent="0.2">
      <c r="A2913" s="63">
        <f>'דוח 132'!K2913</f>
        <v>17728</v>
      </c>
      <c r="B2913" s="63">
        <f>'דוח 132'!J2913</f>
        <v>5942</v>
      </c>
      <c r="C2913" s="63" t="str">
        <f>'דוח 132'!I2913</f>
        <v>נכסי נדל"ן</v>
      </c>
      <c r="D2913" s="63">
        <f>'דוח 132'!H2913</f>
        <v>0</v>
      </c>
      <c r="E2913" s="63">
        <f>'דוח 132'!G2913</f>
        <v>0</v>
      </c>
      <c r="F2913" s="63">
        <f>'דוח 132'!F2913</f>
        <v>0</v>
      </c>
      <c r="G2913" s="63">
        <f>'דוח 132'!E2913</f>
        <v>0</v>
      </c>
      <c r="H2913" s="63">
        <f>'דוח 132'!D2913</f>
        <v>0</v>
      </c>
      <c r="I2913" s="63">
        <f>'דוח 132'!C2913</f>
        <v>0</v>
      </c>
      <c r="J2913" s="63">
        <f>'דוח 132'!B2913</f>
        <v>0</v>
      </c>
      <c r="K2913" s="63">
        <f>'דוח 132'!A2913</f>
        <v>0</v>
      </c>
    </row>
    <row r="2914" spans="1:11" x14ac:dyDescent="0.2">
      <c r="A2914" s="63">
        <f>'דוח 132'!K2914</f>
        <v>15624</v>
      </c>
      <c r="B2914" s="63">
        <f>'דוח 132'!J2914</f>
        <v>5942</v>
      </c>
      <c r="C2914" s="63" t="str">
        <f>'דוח 132'!I2914</f>
        <v>נגזרים מתוך חשיפת מט"ח</v>
      </c>
      <c r="D2914" s="63">
        <f>'דוח 132'!H2914</f>
        <v>0</v>
      </c>
      <c r="E2914" s="63">
        <f>'דוח 132'!G2914</f>
        <v>-14.2894847302803</v>
      </c>
      <c r="F2914" s="63">
        <f>'דוח 132'!F2914</f>
        <v>-14.106028665243402</v>
      </c>
      <c r="G2914" s="63">
        <f>'דוח 132'!E2914</f>
        <v>0</v>
      </c>
      <c r="H2914" s="63">
        <f>'דוח 132'!D2914</f>
        <v>0</v>
      </c>
      <c r="I2914" s="63">
        <f>'דוח 132'!C2914</f>
        <v>0</v>
      </c>
      <c r="J2914" s="63">
        <f>'דוח 132'!B2914</f>
        <v>0</v>
      </c>
      <c r="K2914" s="63">
        <f>'דוח 132'!A2914</f>
        <v>0</v>
      </c>
    </row>
    <row r="2915" spans="1:11" x14ac:dyDescent="0.2">
      <c r="A2915" s="63">
        <f>'דוח 132'!K2915</f>
        <v>15644</v>
      </c>
      <c r="B2915" s="63">
        <f>'דוח 132'!J2915</f>
        <v>5942</v>
      </c>
      <c r="C2915" s="63" t="str">
        <f>'דוח 132'!I2915</f>
        <v>סה"כ נזילות</v>
      </c>
      <c r="D2915" s="63">
        <f>'דוח 132'!H2915</f>
        <v>0</v>
      </c>
      <c r="E2915" s="63">
        <f>'דוח 132'!G2915</f>
        <v>1.9629496426690198</v>
      </c>
      <c r="F2915" s="63">
        <f>'דוח 132'!F2915</f>
        <v>2.2097936687773001</v>
      </c>
      <c r="G2915" s="63">
        <f>'דוח 132'!E2915</f>
        <v>1</v>
      </c>
      <c r="H2915" s="63">
        <f>'דוח 132'!D2915</f>
        <v>10</v>
      </c>
      <c r="I2915" s="63">
        <f>'דוח 132'!C2915</f>
        <v>0</v>
      </c>
      <c r="J2915" s="63">
        <f>'דוח 132'!B2915</f>
        <v>0</v>
      </c>
      <c r="K2915" s="63">
        <f>'דוח 132'!A2915</f>
        <v>0</v>
      </c>
    </row>
    <row r="2916" spans="1:11" x14ac:dyDescent="0.2">
      <c r="A2916" s="63">
        <f>'דוח 132'!K2916</f>
        <v>15704</v>
      </c>
      <c r="B2916" s="63">
        <f>'דוח 132'!J2916</f>
        <v>5942</v>
      </c>
      <c r="C2916" s="63" t="str">
        <f>'דוח 132'!I2916</f>
        <v xml:space="preserve">סה"כ קונצרני והלוואות </v>
      </c>
      <c r="D2916" s="63">
        <f>'דוח 132'!H2916</f>
        <v>0</v>
      </c>
      <c r="E2916" s="63">
        <f>'דוח 132'!G2916</f>
        <v>0</v>
      </c>
      <c r="F2916" s="63">
        <f>'דוח 132'!F2916</f>
        <v>0</v>
      </c>
      <c r="G2916" s="63">
        <f>'דוח 132'!E2916</f>
        <v>0</v>
      </c>
      <c r="H2916" s="63">
        <f>'דוח 132'!D2916</f>
        <v>5</v>
      </c>
      <c r="I2916" s="63">
        <f>'דוח 132'!C2916</f>
        <v>0</v>
      </c>
      <c r="J2916" s="63">
        <f>'דוח 132'!B2916</f>
        <v>0</v>
      </c>
      <c r="K2916" s="63">
        <f>'דוח 132'!A2916</f>
        <v>0</v>
      </c>
    </row>
    <row r="2917" spans="1:11" x14ac:dyDescent="0.2">
      <c r="A2917" s="63">
        <f>'דוח 132'!K2917</f>
        <v>15749</v>
      </c>
      <c r="B2917" s="63">
        <f>'דוח 132'!J2917</f>
        <v>5942</v>
      </c>
      <c r="C2917" s="63" t="str">
        <f>'דוח 132'!I2917</f>
        <v>סה"כ לא סחירים</v>
      </c>
      <c r="D2917" s="63">
        <f>'דוח 132'!H2917</f>
        <v>4.1847209948657996E-2</v>
      </c>
      <c r="E2917" s="63">
        <f>'דוח 132'!G2917</f>
        <v>6.1502788726027999</v>
      </c>
      <c r="F2917" s="63">
        <f>'דוח 132'!F2917</f>
        <v>6.1011827885922996</v>
      </c>
      <c r="G2917" s="63">
        <f>'דוח 132'!E2917</f>
        <v>0</v>
      </c>
      <c r="H2917" s="63">
        <f>'דוח 132'!D2917</f>
        <v>0</v>
      </c>
      <c r="I2917" s="63">
        <f>'דוח 132'!C2917</f>
        <v>0</v>
      </c>
      <c r="J2917" s="63">
        <f>'דוח 132'!B2917</f>
        <v>0</v>
      </c>
      <c r="K2917" s="63">
        <f>'דוח 132'!A2917</f>
        <v>0</v>
      </c>
    </row>
    <row r="2918" spans="1:11" x14ac:dyDescent="0.2">
      <c r="A2918" s="63">
        <f>'דוח 132'!K2918</f>
        <v>11258</v>
      </c>
      <c r="B2918" s="63">
        <f>'דוח 132'!J2918</f>
        <v>5942</v>
      </c>
      <c r="C2918" s="63" t="str">
        <f>'דוח 132'!I2918</f>
        <v>כל נכסי הקופה</v>
      </c>
      <c r="D2918" s="63">
        <f>'דוח 132'!H2918</f>
        <v>1.07011464216952E-2</v>
      </c>
      <c r="E2918" s="63">
        <f>'דוח 132'!G2918</f>
        <v>105.24255863837401</v>
      </c>
      <c r="F2918" s="63">
        <f>'דוח 132'!F2918</f>
        <v>105.20425595121</v>
      </c>
      <c r="G2918" s="63">
        <f>'דוח 132'!E2918</f>
        <v>0</v>
      </c>
      <c r="H2918" s="63">
        <f>'דוח 132'!D2918</f>
        <v>0</v>
      </c>
      <c r="I2918" s="63">
        <f>'דוח 132'!C2918</f>
        <v>0</v>
      </c>
      <c r="J2918" s="63">
        <f>'דוח 132'!B2918</f>
        <v>0</v>
      </c>
      <c r="K2918" s="63">
        <f>'דוח 132'!A2918</f>
        <v>0</v>
      </c>
    </row>
    <row r="2919" spans="1:11" x14ac:dyDescent="0.2">
      <c r="A2919" s="63">
        <f>'דוח 132'!K2919</f>
        <v>15705</v>
      </c>
      <c r="B2919" s="63">
        <f>'דוח 132'!J2919</f>
        <v>5942</v>
      </c>
      <c r="C2919" s="63" t="str">
        <f>'דוח 132'!I2919</f>
        <v>סה"כ ממשלתי</v>
      </c>
      <c r="D2919" s="63">
        <f>'דוח 132'!H2919</f>
        <v>0.752701676597342</v>
      </c>
      <c r="E2919" s="63">
        <f>'דוח 132'!G2919</f>
        <v>1.08998618123475</v>
      </c>
      <c r="F2919" s="63">
        <f>'דוח 132'!F2919</f>
        <v>1.0824968117030498</v>
      </c>
      <c r="G2919" s="63">
        <f>'דוח 132'!E2919</f>
        <v>0</v>
      </c>
      <c r="H2919" s="63">
        <f>'דוח 132'!D2919</f>
        <v>0</v>
      </c>
      <c r="I2919" s="63">
        <f>'דוח 132'!C2919</f>
        <v>0</v>
      </c>
      <c r="J2919" s="63">
        <f>'דוח 132'!B2919</f>
        <v>0</v>
      </c>
      <c r="K2919" s="63">
        <f>'דוח 132'!A2919</f>
        <v>0</v>
      </c>
    </row>
    <row r="2920" spans="1:11" x14ac:dyDescent="0.2">
      <c r="A2920" s="63">
        <f>'דוח 132'!K2920</f>
        <v>16144</v>
      </c>
      <c r="B2920" s="63">
        <f>'דוח 132'!J2920</f>
        <v>5942</v>
      </c>
      <c r="C2920" s="63" t="str">
        <f>'דוח 132'!I2920</f>
        <v>סך חשיפת מט"ח</v>
      </c>
      <c r="D2920" s="63">
        <f>'דוח 132'!H2920</f>
        <v>0</v>
      </c>
      <c r="E2920" s="63">
        <f>'דוח 132'!G2920</f>
        <v>25.367394141534799</v>
      </c>
      <c r="F2920" s="63">
        <f>'דוח 132'!F2920</f>
        <v>25.510770630793896</v>
      </c>
      <c r="G2920" s="63">
        <f>'דוח 132'!E2920</f>
        <v>0</v>
      </c>
      <c r="H2920" s="63">
        <f>'דוח 132'!D2920</f>
        <v>0</v>
      </c>
      <c r="I2920" s="63">
        <f>'דוח 132'!C2920</f>
        <v>0</v>
      </c>
      <c r="J2920" s="63">
        <f>'דוח 132'!B2920</f>
        <v>0</v>
      </c>
      <c r="K2920" s="63">
        <f>'דוח 132'!A2920</f>
        <v>0</v>
      </c>
    </row>
    <row r="2921" spans="1:11" x14ac:dyDescent="0.2">
      <c r="A2921" s="63">
        <f>'דוח 132'!K2921</f>
        <v>12755</v>
      </c>
      <c r="B2921" s="63">
        <f>'דוח 132'!J2921</f>
        <v>5942</v>
      </c>
      <c r="C2921" s="63" t="str">
        <f>'דוח 132'!I2921</f>
        <v xml:space="preserve">נזילות מט"ח </v>
      </c>
      <c r="D2921" s="63">
        <f>'דוח 132'!H2921</f>
        <v>0</v>
      </c>
      <c r="E2921" s="63">
        <f>'דוח 132'!G2921</f>
        <v>1.2172985101889799</v>
      </c>
      <c r="F2921" s="63">
        <f>'דוח 132'!F2921</f>
        <v>1.2267999699780399</v>
      </c>
      <c r="G2921" s="63">
        <f>'דוח 132'!E2921</f>
        <v>0</v>
      </c>
      <c r="H2921" s="63">
        <f>'דוח 132'!D2921</f>
        <v>0</v>
      </c>
      <c r="I2921" s="63">
        <f>'דוח 132'!C2921</f>
        <v>0</v>
      </c>
      <c r="J2921" s="63">
        <f>'דוח 132'!B2921</f>
        <v>0</v>
      </c>
      <c r="K2921" s="63">
        <f>'דוח 132'!A2921</f>
        <v>0</v>
      </c>
    </row>
    <row r="2922" spans="1:11" x14ac:dyDescent="0.2">
      <c r="A2922" s="63">
        <f>'דוח 132'!K2922</f>
        <v>12359</v>
      </c>
      <c r="B2922" s="63">
        <f>'דוח 132'!J2922</f>
        <v>5942</v>
      </c>
      <c r="C2922" s="63" t="str">
        <f>'דוח 132'!I2922</f>
        <v xml:space="preserve">קונצרני לא סחיר צמוד מדד </v>
      </c>
      <c r="D2922" s="63">
        <f>'דוח 132'!H2922</f>
        <v>0</v>
      </c>
      <c r="E2922" s="63">
        <f>'דוח 132'!G2922</f>
        <v>0</v>
      </c>
      <c r="F2922" s="63">
        <f>'דוח 132'!F2922</f>
        <v>0</v>
      </c>
      <c r="G2922" s="63">
        <f>'דוח 132'!E2922</f>
        <v>0</v>
      </c>
      <c r="H2922" s="63">
        <f>'דוח 132'!D2922</f>
        <v>0</v>
      </c>
      <c r="I2922" s="63">
        <f>'דוח 132'!C2922</f>
        <v>0</v>
      </c>
      <c r="J2922" s="63">
        <f>'דוח 132'!B2922</f>
        <v>0</v>
      </c>
      <c r="K2922" s="63">
        <f>'דוח 132'!A2922</f>
        <v>0</v>
      </c>
    </row>
    <row r="2923" spans="1:11" x14ac:dyDescent="0.2">
      <c r="A2923" s="63">
        <f>'דוח 132'!K2923</f>
        <v>0</v>
      </c>
      <c r="B2923" s="63">
        <f>'דוח 132'!J2923</f>
        <v>0</v>
      </c>
      <c r="C2923" s="63">
        <f>'דוח 132'!I2923</f>
        <v>0</v>
      </c>
      <c r="D2923" s="63">
        <f>'דוח 132'!H2923</f>
        <v>0</v>
      </c>
      <c r="E2923" s="63">
        <f>'דוח 132'!G2923</f>
        <v>0</v>
      </c>
      <c r="F2923" s="63">
        <f>'דוח 132'!F2923</f>
        <v>0</v>
      </c>
      <c r="G2923" s="63">
        <f>'דוח 132'!E2923</f>
        <v>0</v>
      </c>
      <c r="H2923" s="63">
        <f>'דוח 132'!D2923</f>
        <v>0</v>
      </c>
      <c r="I2923" s="63">
        <f>'דוח 132'!C2923</f>
        <v>0</v>
      </c>
      <c r="J2923" s="63">
        <f>'דוח 132'!B2923</f>
        <v>0</v>
      </c>
      <c r="K2923" s="63">
        <f>'דוח 132'!A2923</f>
        <v>0</v>
      </c>
    </row>
    <row r="2924" spans="1:11" x14ac:dyDescent="0.2">
      <c r="A2924" s="63" t="str">
        <f>'דוח 132'!K2924</f>
        <v>קוד קבוצה</v>
      </c>
      <c r="B2924" s="63" t="str">
        <f>'דוח 132'!J2924</f>
        <v>קוד קופה</v>
      </c>
      <c r="C2924" s="63">
        <f>'דוח 132'!I2924</f>
        <v>0</v>
      </c>
      <c r="D2924" s="63" t="str">
        <f>'דוח 132'!H2924</f>
        <v>6051  קבוצת רולן</v>
      </c>
      <c r="E2924" s="63">
        <f>'דוח 132'!G2924</f>
        <v>0</v>
      </c>
      <c r="F2924" s="63">
        <f>'דוח 132'!F2924</f>
        <v>0</v>
      </c>
      <c r="G2924" s="63">
        <f>'דוח 132'!E2924</f>
        <v>0</v>
      </c>
      <c r="H2924" s="63">
        <f>'דוח 132'!D2924</f>
        <v>0</v>
      </c>
      <c r="I2924" s="63">
        <f>'דוח 132'!C2924</f>
        <v>0</v>
      </c>
      <c r="J2924" s="63">
        <f>'דוח 132'!B2924</f>
        <v>0</v>
      </c>
      <c r="K2924" s="63">
        <f>'דוח 132'!A2924</f>
        <v>0</v>
      </c>
    </row>
    <row r="2925" spans="1:11" x14ac:dyDescent="0.2">
      <c r="A2925" s="63">
        <f>'דוח 132'!K2925</f>
        <v>0</v>
      </c>
      <c r="B2925" s="63">
        <f>'דוח 132'!J2925</f>
        <v>0</v>
      </c>
      <c r="C2925" s="63">
        <f>'דוח 132'!I2925</f>
        <v>0</v>
      </c>
      <c r="D2925" s="63">
        <f>'דוח 132'!H2925</f>
        <v>0</v>
      </c>
      <c r="E2925" s="63">
        <f>'דוח 132'!G2925</f>
        <v>0</v>
      </c>
      <c r="F2925" s="63" t="str">
        <f>'דוח 132'!F2925</f>
        <v>שווי קופה באשח  9,111.88</v>
      </c>
      <c r="G2925" s="63">
        <f>'דוח 132'!E2925</f>
        <v>0</v>
      </c>
      <c r="H2925" s="63">
        <f>'דוח 132'!D2925</f>
        <v>0</v>
      </c>
      <c r="I2925" s="63">
        <f>'דוח 132'!C2925</f>
        <v>0</v>
      </c>
      <c r="J2925" s="63">
        <f>'דוח 132'!B2925</f>
        <v>0</v>
      </c>
      <c r="K2925" s="63">
        <f>'דוח 132'!A2925</f>
        <v>0</v>
      </c>
    </row>
    <row r="2926" spans="1:11" x14ac:dyDescent="0.2">
      <c r="A2926" s="63">
        <f>'דוח 132'!K2926</f>
        <v>0</v>
      </c>
      <c r="B2926" s="63">
        <f>'דוח 132'!J2926</f>
        <v>0</v>
      </c>
      <c r="C2926" s="63" t="str">
        <f>'דוח 132'!I2926</f>
        <v>תאור קבוצה</v>
      </c>
      <c r="D2926" s="63" t="str">
        <f>'דוח 132'!H2926</f>
        <v>מח"מ</v>
      </c>
      <c r="E2926" s="63" t="str">
        <f>'דוח 132'!G2926</f>
        <v>חשיפה</v>
      </c>
      <c r="F2926" s="63" t="str">
        <f>'דוח 132'!F2926</f>
        <v>חשיפה</v>
      </c>
      <c r="G2926" s="63">
        <f>'דוח 132'!E2926</f>
        <v>0</v>
      </c>
      <c r="H2926" s="63" t="str">
        <f>'דוח 132'!D2926</f>
        <v>חשיפה</v>
      </c>
      <c r="I2926" s="63">
        <f>'דוח 132'!C2926</f>
        <v>0</v>
      </c>
      <c r="J2926" s="63" t="str">
        <f>'דוח 132'!B2926</f>
        <v>מח"מ</v>
      </c>
      <c r="K2926" s="63">
        <f>'דוח 132'!A2926</f>
        <v>0</v>
      </c>
    </row>
    <row r="2927" spans="1:11" x14ac:dyDescent="0.2">
      <c r="A2927" s="63">
        <f>'דוח 132'!K2927</f>
        <v>0</v>
      </c>
      <c r="B2927" s="63">
        <f>'דוח 132'!J2927</f>
        <v>0</v>
      </c>
      <c r="C2927" s="63">
        <f>'דוח 132'!I2927</f>
        <v>0</v>
      </c>
      <c r="D2927" s="63">
        <f>'דוח 132'!H2927</f>
        <v>0</v>
      </c>
      <c r="E2927" s="63" t="str">
        <f>'דוח 132'!G2927</f>
        <v>30/12/18</v>
      </c>
      <c r="F2927" s="63" t="str">
        <f>'דוח 132'!F2927</f>
        <v>31/12/18</v>
      </c>
      <c r="G2927" s="63" t="str">
        <f>'דוח 132'!E2927</f>
        <v>מינ'</v>
      </c>
      <c r="H2927" s="63" t="str">
        <f>'דוח 132'!D2927</f>
        <v>מקס'</v>
      </c>
      <c r="I2927" s="63" t="str">
        <f>'דוח 132'!C2927</f>
        <v>מינ'</v>
      </c>
      <c r="J2927" s="63" t="str">
        <f>'דוח 132'!B2927</f>
        <v>מקס'</v>
      </c>
      <c r="K2927" s="63">
        <f>'דוח 132'!A2927</f>
        <v>0</v>
      </c>
    </row>
    <row r="2928" spans="1:11" x14ac:dyDescent="0.2">
      <c r="A2928" s="63">
        <f>'דוח 132'!K2928</f>
        <v>13591</v>
      </c>
      <c r="B2928" s="63">
        <f>'דוח 132'!J2928</f>
        <v>6051</v>
      </c>
      <c r="C2928" s="63" t="str">
        <f>'דוח 132'!I2928</f>
        <v xml:space="preserve">צמוד מדד (כולל מיועדות) </v>
      </c>
      <c r="D2928" s="63">
        <f>'דוח 132'!H2928</f>
        <v>3.0574982018869701</v>
      </c>
      <c r="E2928" s="63">
        <f>'דוח 132'!G2928</f>
        <v>29.674013168876499</v>
      </c>
      <c r="F2928" s="63">
        <f>'דוח 132'!F2928</f>
        <v>29.611017950426998</v>
      </c>
      <c r="G2928" s="63">
        <f>'דוח 132'!E2928</f>
        <v>0</v>
      </c>
      <c r="H2928" s="63">
        <f>'דוח 132'!D2928</f>
        <v>0</v>
      </c>
      <c r="I2928" s="63">
        <f>'דוח 132'!C2928</f>
        <v>0</v>
      </c>
      <c r="J2928" s="63">
        <f>'דוח 132'!B2928</f>
        <v>0</v>
      </c>
      <c r="K2928" s="63">
        <f>'דוח 132'!A2928</f>
        <v>0</v>
      </c>
    </row>
    <row r="2929" spans="1:11" x14ac:dyDescent="0.2">
      <c r="A2929" s="63">
        <f>'דוח 132'!K2929</f>
        <v>19967</v>
      </c>
      <c r="B2929" s="63">
        <f>'דוח 132'!J2929</f>
        <v>6051</v>
      </c>
      <c r="C2929" s="63" t="str">
        <f>'דוח 132'!I2929</f>
        <v>צמוד מדד ללא מיועדות</v>
      </c>
      <c r="D2929" s="63">
        <f>'דוח 132'!H2929</f>
        <v>3.0574982018869701</v>
      </c>
      <c r="E2929" s="63">
        <f>'דוח 132'!G2929</f>
        <v>29.674013168876499</v>
      </c>
      <c r="F2929" s="63">
        <f>'דוח 132'!F2929</f>
        <v>29.611017950426998</v>
      </c>
      <c r="G2929" s="63">
        <f>'דוח 132'!E2929</f>
        <v>0</v>
      </c>
      <c r="H2929" s="63">
        <f>'דוח 132'!D2929</f>
        <v>0</v>
      </c>
      <c r="I2929" s="63">
        <f>'דוח 132'!C2929</f>
        <v>0</v>
      </c>
      <c r="J2929" s="63">
        <f>'דוח 132'!B2929</f>
        <v>0</v>
      </c>
      <c r="K2929" s="63">
        <f>'דוח 132'!A2929</f>
        <v>0</v>
      </c>
    </row>
    <row r="2930" spans="1:11" x14ac:dyDescent="0.2">
      <c r="A2930" s="63">
        <f>'דוח 132'!K2930</f>
        <v>15744</v>
      </c>
      <c r="B2930" s="63">
        <f>'דוח 132'!J2930</f>
        <v>6051</v>
      </c>
      <c r="C2930" s="63" t="str">
        <f>'דוח 132'!I2930</f>
        <v xml:space="preserve">סה"כ ממשלתי צמוד מדד כולל מיועדות </v>
      </c>
      <c r="D2930" s="63">
        <f>'דוח 132'!H2930</f>
        <v>2.4700000000000002</v>
      </c>
      <c r="E2930" s="63">
        <f>'דוח 132'!G2930</f>
        <v>4.8835413685777098</v>
      </c>
      <c r="F2930" s="63">
        <f>'דוח 132'!F2930</f>
        <v>4.8783517219370296</v>
      </c>
      <c r="G2930" s="63">
        <f>'דוח 132'!E2930</f>
        <v>0</v>
      </c>
      <c r="H2930" s="63">
        <f>'דוח 132'!D2930</f>
        <v>0</v>
      </c>
      <c r="I2930" s="63">
        <f>'דוח 132'!C2930</f>
        <v>0</v>
      </c>
      <c r="J2930" s="63">
        <f>'דוח 132'!B2930</f>
        <v>0</v>
      </c>
      <c r="K2930" s="63">
        <f>'דוח 132'!A2930</f>
        <v>0</v>
      </c>
    </row>
    <row r="2931" spans="1:11" x14ac:dyDescent="0.2">
      <c r="A2931" s="63">
        <f>'דוח 132'!K2931</f>
        <v>13462</v>
      </c>
      <c r="B2931" s="63">
        <f>'דוח 132'!J2931</f>
        <v>6051</v>
      </c>
      <c r="C2931" s="63" t="str">
        <f>'דוח 132'!I2931</f>
        <v xml:space="preserve">קונצרני סחיר צמוד מדד </v>
      </c>
      <c r="D2931" s="63">
        <f>'דוח 132'!H2931</f>
        <v>3.1733782626265898</v>
      </c>
      <c r="E2931" s="63">
        <f>'דוח 132'!G2931</f>
        <v>24.7904718002988</v>
      </c>
      <c r="F2931" s="63">
        <f>'דוח 132'!F2931</f>
        <v>24.732666228489901</v>
      </c>
      <c r="G2931" s="63">
        <f>'דוח 132'!E2931</f>
        <v>0</v>
      </c>
      <c r="H2931" s="63">
        <f>'דוח 132'!D2931</f>
        <v>0</v>
      </c>
      <c r="I2931" s="63">
        <f>'דוח 132'!C2931</f>
        <v>0</v>
      </c>
      <c r="J2931" s="63">
        <f>'דוח 132'!B2931</f>
        <v>0</v>
      </c>
      <c r="K2931" s="63">
        <f>'דוח 132'!A2931</f>
        <v>0</v>
      </c>
    </row>
    <row r="2932" spans="1:11" x14ac:dyDescent="0.2">
      <c r="A2932" s="63">
        <f>'דוח 132'!K2932</f>
        <v>15544</v>
      </c>
      <c r="B2932" s="63">
        <f>'דוח 132'!J2932</f>
        <v>6051</v>
      </c>
      <c r="C2932" s="63" t="str">
        <f>'דוח 132'!I2932</f>
        <v>הלוואה צמוד מדד</v>
      </c>
      <c r="D2932" s="63">
        <f>'דוח 132'!H2932</f>
        <v>0</v>
      </c>
      <c r="E2932" s="63">
        <f>'דוח 132'!G2932</f>
        <v>0</v>
      </c>
      <c r="F2932" s="63">
        <f>'דוח 132'!F2932</f>
        <v>0</v>
      </c>
      <c r="G2932" s="63">
        <f>'דוח 132'!E2932</f>
        <v>0</v>
      </c>
      <c r="H2932" s="63">
        <f>'דוח 132'!D2932</f>
        <v>0</v>
      </c>
      <c r="I2932" s="63">
        <f>'דוח 132'!C2932</f>
        <v>0</v>
      </c>
      <c r="J2932" s="63">
        <f>'דוח 132'!B2932</f>
        <v>0</v>
      </c>
      <c r="K2932" s="63">
        <f>'דוח 132'!A2932</f>
        <v>0</v>
      </c>
    </row>
    <row r="2933" spans="1:11" x14ac:dyDescent="0.2">
      <c r="A2933" s="63">
        <f>'דוח 132'!K2933</f>
        <v>12978</v>
      </c>
      <c r="B2933" s="63">
        <f>'דוח 132'!J2933</f>
        <v>6051</v>
      </c>
      <c r="C2933" s="63" t="str">
        <f>'דוח 132'!I2933</f>
        <v xml:space="preserve">פקדונות לא סחירים </v>
      </c>
      <c r="D2933" s="63">
        <f>'דוח 132'!H2933</f>
        <v>0</v>
      </c>
      <c r="E2933" s="63">
        <f>'דוח 132'!G2933</f>
        <v>0</v>
      </c>
      <c r="F2933" s="63">
        <f>'דוח 132'!F2933</f>
        <v>0</v>
      </c>
      <c r="G2933" s="63">
        <f>'דוח 132'!E2933</f>
        <v>0</v>
      </c>
      <c r="H2933" s="63">
        <f>'דוח 132'!D2933</f>
        <v>0</v>
      </c>
      <c r="I2933" s="63">
        <f>'דוח 132'!C2933</f>
        <v>0</v>
      </c>
      <c r="J2933" s="63">
        <f>'דוח 132'!B2933</f>
        <v>0</v>
      </c>
      <c r="K2933" s="63">
        <f>'דוח 132'!A2933</f>
        <v>0</v>
      </c>
    </row>
    <row r="2934" spans="1:11" x14ac:dyDescent="0.2">
      <c r="A2934" s="63">
        <f>'דוח 132'!K2934</f>
        <v>17726</v>
      </c>
      <c r="B2934" s="63">
        <f>'דוח 132'!J2934</f>
        <v>6051</v>
      </c>
      <c r="C2934" s="63" t="str">
        <f>'דוח 132'!I2934</f>
        <v>לא צמוד כולל נזילות</v>
      </c>
      <c r="D2934" s="63">
        <f>'דוח 132'!H2934</f>
        <v>0.99932577626613894</v>
      </c>
      <c r="E2934" s="63">
        <f>'דוח 132'!G2934</f>
        <v>41.523617167007998</v>
      </c>
      <c r="F2934" s="63">
        <f>'דוח 132'!F2934</f>
        <v>41.522462455680397</v>
      </c>
      <c r="G2934" s="63">
        <f>'דוח 132'!E2934</f>
        <v>0</v>
      </c>
      <c r="H2934" s="63">
        <f>'דוח 132'!D2934</f>
        <v>0</v>
      </c>
      <c r="I2934" s="63">
        <f>'דוח 132'!C2934</f>
        <v>0</v>
      </c>
      <c r="J2934" s="63">
        <f>'דוח 132'!B2934</f>
        <v>0</v>
      </c>
      <c r="K2934" s="63">
        <f>'דוח 132'!A2934</f>
        <v>0</v>
      </c>
    </row>
    <row r="2935" spans="1:11" x14ac:dyDescent="0.2">
      <c r="A2935" s="63">
        <f>'דוח 132'!K2935</f>
        <v>17727</v>
      </c>
      <c r="B2935" s="63">
        <f>'דוח 132'!J2935</f>
        <v>6051</v>
      </c>
      <c r="C2935" s="63" t="str">
        <f>'דוח 132'!I2935</f>
        <v>עו"ש ש"ח</v>
      </c>
      <c r="D2935" s="63">
        <f>'דוח 132'!H2935</f>
        <v>0</v>
      </c>
      <c r="E2935" s="63">
        <f>'דוח 132'!G2935</f>
        <v>4.8721152117870101</v>
      </c>
      <c r="F2935" s="63">
        <f>'דוח 132'!F2935</f>
        <v>4.9209670811391</v>
      </c>
      <c r="G2935" s="63">
        <f>'דוח 132'!E2935</f>
        <v>0</v>
      </c>
      <c r="H2935" s="63">
        <f>'דוח 132'!D2935</f>
        <v>0</v>
      </c>
      <c r="I2935" s="63">
        <f>'דוח 132'!C2935</f>
        <v>0</v>
      </c>
      <c r="J2935" s="63">
        <f>'דוח 132'!B2935</f>
        <v>0</v>
      </c>
      <c r="K2935" s="63">
        <f>'דוח 132'!A2935</f>
        <v>0</v>
      </c>
    </row>
    <row r="2936" spans="1:11" x14ac:dyDescent="0.2">
      <c r="A2936" s="63">
        <f>'דוח 132'!K2936</f>
        <v>13592</v>
      </c>
      <c r="B2936" s="63">
        <f>'דוח 132'!J2936</f>
        <v>6051</v>
      </c>
      <c r="C2936" s="63" t="str">
        <f>'דוח 132'!I2936</f>
        <v xml:space="preserve">לא צמוד - לא כולל נזילות </v>
      </c>
      <c r="D2936" s="63">
        <f>'דוח 132'!H2936</f>
        <v>1.1336822881522599</v>
      </c>
      <c r="E2936" s="63">
        <f>'דוח 132'!G2936</f>
        <v>36.651501955221001</v>
      </c>
      <c r="F2936" s="63">
        <f>'דוח 132'!F2936</f>
        <v>36.601495374541294</v>
      </c>
      <c r="G2936" s="63">
        <f>'דוח 132'!E2936</f>
        <v>0</v>
      </c>
      <c r="H2936" s="63">
        <f>'דוח 132'!D2936</f>
        <v>0</v>
      </c>
      <c r="I2936" s="63">
        <f>'דוח 132'!C2936</f>
        <v>0</v>
      </c>
      <c r="J2936" s="63">
        <f>'דוח 132'!B2936</f>
        <v>0</v>
      </c>
      <c r="K2936" s="63">
        <f>'דוח 132'!A2936</f>
        <v>0</v>
      </c>
    </row>
    <row r="2937" spans="1:11" x14ac:dyDescent="0.2">
      <c r="A2937" s="63">
        <f>'דוח 132'!K2937</f>
        <v>11566</v>
      </c>
      <c r="B2937" s="63">
        <f>'דוח 132'!J2937</f>
        <v>6051</v>
      </c>
      <c r="C2937" s="63" t="str">
        <f>'דוח 132'!I2937</f>
        <v>מק"מ</v>
      </c>
      <c r="D2937" s="63">
        <f>'דוח 132'!H2937</f>
        <v>0.61166663117364395</v>
      </c>
      <c r="E2937" s="63">
        <f>'דוח 132'!G2937</f>
        <v>26.932069637260298</v>
      </c>
      <c r="F2937" s="63">
        <f>'דוח 132'!F2937</f>
        <v>26.9009935105504</v>
      </c>
      <c r="G2937" s="63">
        <f>'דוח 132'!E2937</f>
        <v>0</v>
      </c>
      <c r="H2937" s="63">
        <f>'דוח 132'!D2937</f>
        <v>0</v>
      </c>
      <c r="I2937" s="63">
        <f>'דוח 132'!C2937</f>
        <v>0</v>
      </c>
      <c r="J2937" s="63">
        <f>'דוח 132'!B2937</f>
        <v>0</v>
      </c>
      <c r="K2937" s="63">
        <f>'דוח 132'!A2937</f>
        <v>0</v>
      </c>
    </row>
    <row r="2938" spans="1:11" x14ac:dyDescent="0.2">
      <c r="A2938" s="63">
        <f>'דוח 132'!K2938</f>
        <v>13419</v>
      </c>
      <c r="B2938" s="63">
        <f>'דוח 132'!J2938</f>
        <v>6051</v>
      </c>
      <c r="C2938" s="63" t="str">
        <f>'דוח 132'!I2938</f>
        <v>ממשלתי  לא צמוד (שחר)</v>
      </c>
      <c r="D2938" s="63">
        <f>'דוח 132'!H2938</f>
        <v>2.5946103780087899</v>
      </c>
      <c r="E2938" s="63">
        <f>'דוח 132'!G2938</f>
        <v>9.6602962856922581</v>
      </c>
      <c r="F2938" s="63">
        <f>'דוח 132'!F2938</f>
        <v>9.6414543288693402</v>
      </c>
      <c r="G2938" s="63">
        <f>'דוח 132'!E2938</f>
        <v>0</v>
      </c>
      <c r="H2938" s="63">
        <f>'דוח 132'!D2938</f>
        <v>0</v>
      </c>
      <c r="I2938" s="63">
        <f>'דוח 132'!C2938</f>
        <v>0</v>
      </c>
      <c r="J2938" s="63">
        <f>'דוח 132'!B2938</f>
        <v>0</v>
      </c>
      <c r="K2938" s="63">
        <f>'דוח 132'!A2938</f>
        <v>0</v>
      </c>
    </row>
    <row r="2939" spans="1:11" x14ac:dyDescent="0.2">
      <c r="A2939" s="63">
        <f>'דוח 132'!K2939</f>
        <v>11568</v>
      </c>
      <c r="B2939" s="63">
        <f>'דוח 132'!J2939</f>
        <v>6051</v>
      </c>
      <c r="C2939" s="63" t="str">
        <f>'דוח 132'!I2939</f>
        <v>אג"ח ממשלתי לא צמוד ריבית משתנה-"גילון"</v>
      </c>
      <c r="D2939" s="63">
        <f>'דוח 132'!H2939</f>
        <v>0</v>
      </c>
      <c r="E2939" s="63">
        <f>'דוח 132'!G2939</f>
        <v>0</v>
      </c>
      <c r="F2939" s="63">
        <f>'דוח 132'!F2939</f>
        <v>0</v>
      </c>
      <c r="G2939" s="63">
        <f>'דוח 132'!E2939</f>
        <v>0</v>
      </c>
      <c r="H2939" s="63">
        <f>'דוח 132'!D2939</f>
        <v>0</v>
      </c>
      <c r="I2939" s="63">
        <f>'דוח 132'!C2939</f>
        <v>0</v>
      </c>
      <c r="J2939" s="63">
        <f>'דוח 132'!B2939</f>
        <v>0</v>
      </c>
      <c r="K2939" s="63">
        <f>'דוח 132'!A2939</f>
        <v>0</v>
      </c>
    </row>
    <row r="2940" spans="1:11" x14ac:dyDescent="0.2">
      <c r="A2940" s="63">
        <f>'דוח 132'!K2940</f>
        <v>12479</v>
      </c>
      <c r="B2940" s="63">
        <f>'דוח 132'!J2940</f>
        <v>6051</v>
      </c>
      <c r="C2940" s="63" t="str">
        <f>'דוח 132'!I2940</f>
        <v>קונצרני ריבית קבועה</v>
      </c>
      <c r="D2940" s="63">
        <f>'דוח 132'!H2940</f>
        <v>0.41</v>
      </c>
      <c r="E2940" s="63">
        <f>'דוח 132'!G2940</f>
        <v>5.91360322683952E-2</v>
      </c>
      <c r="F2940" s="63">
        <f>'דוח 132'!F2940</f>
        <v>5.9047535121592096E-2</v>
      </c>
      <c r="G2940" s="63">
        <f>'דוח 132'!E2940</f>
        <v>0</v>
      </c>
      <c r="H2940" s="63">
        <f>'דוח 132'!D2940</f>
        <v>0</v>
      </c>
      <c r="I2940" s="63">
        <f>'דוח 132'!C2940</f>
        <v>0</v>
      </c>
      <c r="J2940" s="63">
        <f>'דוח 132'!B2940</f>
        <v>0</v>
      </c>
      <c r="K2940" s="63">
        <f>'דוח 132'!A2940</f>
        <v>0</v>
      </c>
    </row>
    <row r="2941" spans="1:11" x14ac:dyDescent="0.2">
      <c r="A2941" s="63">
        <f>'דוח 132'!K2941</f>
        <v>12480</v>
      </c>
      <c r="B2941" s="63">
        <f>'דוח 132'!J2941</f>
        <v>6051</v>
      </c>
      <c r="C2941" s="63" t="str">
        <f>'דוח 132'!I2941</f>
        <v>קונצרני ריבית משתנה</v>
      </c>
      <c r="D2941" s="63">
        <f>'דוח 132'!H2941</f>
        <v>0</v>
      </c>
      <c r="E2941" s="63">
        <f>'דוח 132'!G2941</f>
        <v>0</v>
      </c>
      <c r="F2941" s="63">
        <f>'דוח 132'!F2941</f>
        <v>0</v>
      </c>
      <c r="G2941" s="63">
        <f>'דוח 132'!E2941</f>
        <v>0</v>
      </c>
      <c r="H2941" s="63">
        <f>'דוח 132'!D2941</f>
        <v>0</v>
      </c>
      <c r="I2941" s="63">
        <f>'דוח 132'!C2941</f>
        <v>0</v>
      </c>
      <c r="J2941" s="63">
        <f>'דוח 132'!B2941</f>
        <v>0</v>
      </c>
      <c r="K2941" s="63">
        <f>'דוח 132'!A2941</f>
        <v>0</v>
      </c>
    </row>
    <row r="2942" spans="1:11" x14ac:dyDescent="0.2">
      <c r="A2942" s="63">
        <f>'דוח 132'!K2942</f>
        <v>11578</v>
      </c>
      <c r="B2942" s="63">
        <f>'דוח 132'!J2942</f>
        <v>6051</v>
      </c>
      <c r="C2942" s="63" t="str">
        <f>'דוח 132'!I2942</f>
        <v>אג"ח לא צמוד לא סחיר (ללא עמיתים)</v>
      </c>
      <c r="D2942" s="63">
        <f>'דוח 132'!H2942</f>
        <v>0</v>
      </c>
      <c r="E2942" s="63">
        <f>'דוח 132'!G2942</f>
        <v>0</v>
      </c>
      <c r="F2942" s="63">
        <f>'דוח 132'!F2942</f>
        <v>0</v>
      </c>
      <c r="G2942" s="63">
        <f>'דוח 132'!E2942</f>
        <v>0</v>
      </c>
      <c r="H2942" s="63">
        <f>'דוח 132'!D2942</f>
        <v>0</v>
      </c>
      <c r="I2942" s="63">
        <f>'דוח 132'!C2942</f>
        <v>0</v>
      </c>
      <c r="J2942" s="63">
        <f>'דוח 132'!B2942</f>
        <v>0</v>
      </c>
      <c r="K2942" s="63">
        <f>'דוח 132'!A2942</f>
        <v>0</v>
      </c>
    </row>
    <row r="2943" spans="1:11" x14ac:dyDescent="0.2">
      <c r="A2943" s="63">
        <f>'דוח 132'!K2943</f>
        <v>12497</v>
      </c>
      <c r="B2943" s="63">
        <f>'דוח 132'!J2943</f>
        <v>6051</v>
      </c>
      <c r="C2943" s="63" t="str">
        <f>'דוח 132'!I2943</f>
        <v>קונצרני לא סחיר ריבית משתנה (נע"מים)</v>
      </c>
      <c r="D2943" s="63">
        <f>'דוח 132'!H2943</f>
        <v>0</v>
      </c>
      <c r="E2943" s="63">
        <f>'דוח 132'!G2943</f>
        <v>0</v>
      </c>
      <c r="F2943" s="63">
        <f>'דוח 132'!F2943</f>
        <v>0</v>
      </c>
      <c r="G2943" s="63">
        <f>'דוח 132'!E2943</f>
        <v>0</v>
      </c>
      <c r="H2943" s="63">
        <f>'דוח 132'!D2943</f>
        <v>0</v>
      </c>
      <c r="I2943" s="63">
        <f>'דוח 132'!C2943</f>
        <v>0</v>
      </c>
      <c r="J2943" s="63">
        <f>'דוח 132'!B2943</f>
        <v>0</v>
      </c>
      <c r="K2943" s="63">
        <f>'דוח 132'!A2943</f>
        <v>0</v>
      </c>
    </row>
    <row r="2944" spans="1:11" x14ac:dyDescent="0.2">
      <c r="A2944" s="63">
        <f>'דוח 132'!K2944</f>
        <v>15546</v>
      </c>
      <c r="B2944" s="63">
        <f>'דוח 132'!J2944</f>
        <v>6051</v>
      </c>
      <c r="C2944" s="63" t="str">
        <f>'דוח 132'!I2944</f>
        <v>הלוואה לא צמוד</v>
      </c>
      <c r="D2944" s="63">
        <f>'דוח 132'!H2944</f>
        <v>0</v>
      </c>
      <c r="E2944" s="63">
        <f>'דוח 132'!G2944</f>
        <v>0</v>
      </c>
      <c r="F2944" s="63">
        <f>'דוח 132'!F2944</f>
        <v>0</v>
      </c>
      <c r="G2944" s="63">
        <f>'דוח 132'!E2944</f>
        <v>0</v>
      </c>
      <c r="H2944" s="63">
        <f>'דוח 132'!D2944</f>
        <v>0</v>
      </c>
      <c r="I2944" s="63">
        <f>'דוח 132'!C2944</f>
        <v>0</v>
      </c>
      <c r="J2944" s="63">
        <f>'דוח 132'!B2944</f>
        <v>0</v>
      </c>
      <c r="K2944" s="63">
        <f>'דוח 132'!A2944</f>
        <v>0</v>
      </c>
    </row>
    <row r="2945" spans="1:11" x14ac:dyDescent="0.2">
      <c r="A2945" s="63">
        <f>'דוח 132'!K2945</f>
        <v>12481</v>
      </c>
      <c r="B2945" s="63">
        <f>'דוח 132'!J2945</f>
        <v>6051</v>
      </c>
      <c r="C2945" s="63" t="str">
        <f>'דוח 132'!I2945</f>
        <v>הלוואות לעמיתים.</v>
      </c>
      <c r="D2945" s="63">
        <f>'דוח 132'!H2945</f>
        <v>0</v>
      </c>
      <c r="E2945" s="63">
        <f>'דוח 132'!G2945</f>
        <v>0</v>
      </c>
      <c r="F2945" s="63">
        <f>'דוח 132'!F2945</f>
        <v>0</v>
      </c>
      <c r="G2945" s="63">
        <f>'דוח 132'!E2945</f>
        <v>0</v>
      </c>
      <c r="H2945" s="63">
        <f>'דוח 132'!D2945</f>
        <v>0</v>
      </c>
      <c r="I2945" s="63">
        <f>'דוח 132'!C2945</f>
        <v>0</v>
      </c>
      <c r="J2945" s="63">
        <f>'דוח 132'!B2945</f>
        <v>0</v>
      </c>
      <c r="K2945" s="63">
        <f>'דוח 132'!A2945</f>
        <v>0</v>
      </c>
    </row>
    <row r="2946" spans="1:11" x14ac:dyDescent="0.2">
      <c r="A2946" s="63">
        <f>'דוח 132'!K2946</f>
        <v>13594</v>
      </c>
      <c r="B2946" s="63">
        <f>'דוח 132'!J2946</f>
        <v>6051</v>
      </c>
      <c r="C2946" s="63" t="str">
        <f>'דוח 132'!I2946</f>
        <v>מט"ח וצמוד מט"ח</v>
      </c>
      <c r="D2946" s="63">
        <f>'דוח 132'!H2946</f>
        <v>2.4770522428311899</v>
      </c>
      <c r="E2946" s="63">
        <f>'דוח 132'!G2946</f>
        <v>9.85896049819846</v>
      </c>
      <c r="F2946" s="63">
        <f>'דוח 132'!F2946</f>
        <v>9.78805636213513</v>
      </c>
      <c r="G2946" s="63">
        <f>'דוח 132'!E2946</f>
        <v>0</v>
      </c>
      <c r="H2946" s="63">
        <f>'דוח 132'!D2946</f>
        <v>0</v>
      </c>
      <c r="I2946" s="63">
        <f>'דוח 132'!C2946</f>
        <v>0</v>
      </c>
      <c r="J2946" s="63">
        <f>'דוח 132'!B2946</f>
        <v>0</v>
      </c>
      <c r="K2946" s="63">
        <f>'דוח 132'!A2946</f>
        <v>0</v>
      </c>
    </row>
    <row r="2947" spans="1:11" x14ac:dyDescent="0.2">
      <c r="A2947" s="63">
        <f>'דוח 132'!K2947</f>
        <v>15609</v>
      </c>
      <c r="B2947" s="63">
        <f>'דוח 132'!J2947</f>
        <v>6051</v>
      </c>
      <c r="C2947" s="63" t="str">
        <f>'דוח 132'!I2947</f>
        <v>אג"ח ממשלתי צמוד מט"ח סחיר (1022)</v>
      </c>
      <c r="D2947" s="63">
        <f>'דוח 132'!H2947</f>
        <v>0</v>
      </c>
      <c r="E2947" s="63">
        <f>'דוח 132'!G2947</f>
        <v>0</v>
      </c>
      <c r="F2947" s="63">
        <f>'דוח 132'!F2947</f>
        <v>0</v>
      </c>
      <c r="G2947" s="63">
        <f>'דוח 132'!E2947</f>
        <v>0</v>
      </c>
      <c r="H2947" s="63">
        <f>'דוח 132'!D2947</f>
        <v>0</v>
      </c>
      <c r="I2947" s="63">
        <f>'דוח 132'!C2947</f>
        <v>0</v>
      </c>
      <c r="J2947" s="63">
        <f>'דוח 132'!B2947</f>
        <v>0</v>
      </c>
      <c r="K2947" s="63">
        <f>'דוח 132'!A2947</f>
        <v>0</v>
      </c>
    </row>
    <row r="2948" spans="1:11" x14ac:dyDescent="0.2">
      <c r="A2948" s="63">
        <f>'דוח 132'!K2948</f>
        <v>11524</v>
      </c>
      <c r="B2948" s="63">
        <f>'דוח 132'!J2948</f>
        <v>6051</v>
      </c>
      <c r="C2948" s="63" t="str">
        <f>'דוח 132'!I2948</f>
        <v xml:space="preserve"> אג"ח קונצרני בחו"ל </v>
      </c>
      <c r="D2948" s="63">
        <f>'דוח 132'!H2948</f>
        <v>2.5299563121469397</v>
      </c>
      <c r="E2948" s="63">
        <f>'דוח 132'!G2948</f>
        <v>9.6527340179871182</v>
      </c>
      <c r="F2948" s="63">
        <f>'דוח 132'!F2948</f>
        <v>9.5833777241038582</v>
      </c>
      <c r="G2948" s="63">
        <f>'דוח 132'!E2948</f>
        <v>0</v>
      </c>
      <c r="H2948" s="63">
        <f>'דוח 132'!D2948</f>
        <v>0</v>
      </c>
      <c r="I2948" s="63">
        <f>'דוח 132'!C2948</f>
        <v>0</v>
      </c>
      <c r="J2948" s="63">
        <f>'דוח 132'!B2948</f>
        <v>0</v>
      </c>
      <c r="K2948" s="63">
        <f>'דוח 132'!A2948</f>
        <v>0</v>
      </c>
    </row>
    <row r="2949" spans="1:11" x14ac:dyDescent="0.2">
      <c r="A2949" s="63">
        <f>'דוח 132'!K2949</f>
        <v>15745</v>
      </c>
      <c r="B2949" s="63">
        <f>'דוח 132'!J2949</f>
        <v>6051</v>
      </c>
      <c r="C2949" s="63" t="str">
        <f>'דוח 132'!I2949</f>
        <v>סה"כ קונצרני צמוד מט"ח</v>
      </c>
      <c r="D2949" s="63">
        <f>'דוח 132'!H2949</f>
        <v>0</v>
      </c>
      <c r="E2949" s="63">
        <f>'דוח 132'!G2949</f>
        <v>0</v>
      </c>
      <c r="F2949" s="63">
        <f>'דוח 132'!F2949</f>
        <v>0</v>
      </c>
      <c r="G2949" s="63">
        <f>'דוח 132'!E2949</f>
        <v>0</v>
      </c>
      <c r="H2949" s="63">
        <f>'דוח 132'!D2949</f>
        <v>0</v>
      </c>
      <c r="I2949" s="63">
        <f>'דוח 132'!C2949</f>
        <v>0</v>
      </c>
      <c r="J2949" s="63">
        <f>'דוח 132'!B2949</f>
        <v>0</v>
      </c>
      <c r="K2949" s="63">
        <f>'דוח 132'!A2949</f>
        <v>0</v>
      </c>
    </row>
    <row r="2950" spans="1:11" x14ac:dyDescent="0.2">
      <c r="A2950" s="63">
        <f>'דוח 132'!K2950</f>
        <v>15545</v>
      </c>
      <c r="B2950" s="63">
        <f>'דוח 132'!J2950</f>
        <v>6051</v>
      </c>
      <c r="C2950" s="63" t="str">
        <f>'דוח 132'!I2950</f>
        <v>הלוואה צמוד מט"ח</v>
      </c>
      <c r="D2950" s="63">
        <f>'דוח 132'!H2950</f>
        <v>0</v>
      </c>
      <c r="E2950" s="63">
        <f>'דוח 132'!G2950</f>
        <v>0</v>
      </c>
      <c r="F2950" s="63">
        <f>'דוח 132'!F2950</f>
        <v>0</v>
      </c>
      <c r="G2950" s="63">
        <f>'דוח 132'!E2950</f>
        <v>0</v>
      </c>
      <c r="H2950" s="63">
        <f>'דוח 132'!D2950</f>
        <v>0</v>
      </c>
      <c r="I2950" s="63">
        <f>'דוח 132'!C2950</f>
        <v>0</v>
      </c>
      <c r="J2950" s="63">
        <f>'דוח 132'!B2950</f>
        <v>0</v>
      </c>
      <c r="K2950" s="63">
        <f>'דוח 132'!A2950</f>
        <v>0</v>
      </c>
    </row>
    <row r="2951" spans="1:11" x14ac:dyDescent="0.2">
      <c r="A2951" s="63">
        <f>'דוח 132'!K2951</f>
        <v>13595</v>
      </c>
      <c r="B2951" s="63">
        <f>'דוח 132'!J2951</f>
        <v>6051</v>
      </c>
      <c r="C2951" s="63" t="str">
        <f>'דוח 132'!I2951</f>
        <v>סה"כ מניות והמירים</v>
      </c>
      <c r="D2951" s="63">
        <f>'דוח 132'!H2951</f>
        <v>0</v>
      </c>
      <c r="E2951" s="63">
        <f>'דוח 132'!G2951</f>
        <v>18.943409165917096</v>
      </c>
      <c r="F2951" s="63">
        <f>'דוח 132'!F2951</f>
        <v>19.0784632317575</v>
      </c>
      <c r="G2951" s="63">
        <f>'דוח 132'!E2951</f>
        <v>0</v>
      </c>
      <c r="H2951" s="63">
        <f>'דוח 132'!D2951</f>
        <v>0</v>
      </c>
      <c r="I2951" s="63">
        <f>'דוח 132'!C2951</f>
        <v>0</v>
      </c>
      <c r="J2951" s="63">
        <f>'דוח 132'!B2951</f>
        <v>0</v>
      </c>
      <c r="K2951" s="63">
        <f>'דוח 132'!A2951</f>
        <v>0</v>
      </c>
    </row>
    <row r="2952" spans="1:11" x14ac:dyDescent="0.2">
      <c r="A2952" s="63">
        <f>'דוח 132'!K2952</f>
        <v>15610</v>
      </c>
      <c r="B2952" s="63">
        <f>'דוח 132'!J2952</f>
        <v>6051</v>
      </c>
      <c r="C2952" s="63" t="str">
        <f>'דוח 132'!I2952</f>
        <v>נגזרים מתוך מניות והמירים</v>
      </c>
      <c r="D2952" s="63">
        <f>'דוח 132'!H2952</f>
        <v>0</v>
      </c>
      <c r="E2952" s="63">
        <f>'דוח 132'!G2952</f>
        <v>0</v>
      </c>
      <c r="F2952" s="63">
        <f>'דוח 132'!F2952</f>
        <v>0</v>
      </c>
      <c r="G2952" s="63">
        <f>'דוח 132'!E2952</f>
        <v>0</v>
      </c>
      <c r="H2952" s="63">
        <f>'דוח 132'!D2952</f>
        <v>0</v>
      </c>
      <c r="I2952" s="63">
        <f>'דוח 132'!C2952</f>
        <v>0</v>
      </c>
      <c r="J2952" s="63">
        <f>'דוח 132'!B2952</f>
        <v>0</v>
      </c>
      <c r="K2952" s="63">
        <f>'דוח 132'!A2952</f>
        <v>0</v>
      </c>
    </row>
    <row r="2953" spans="1:11" x14ac:dyDescent="0.2">
      <c r="A2953" s="63">
        <f>'דוח 132'!K2953</f>
        <v>15611</v>
      </c>
      <c r="B2953" s="63">
        <f>'דוח 132'!J2953</f>
        <v>6051</v>
      </c>
      <c r="C2953" s="63" t="str">
        <f>'דוח 132'!I2953</f>
        <v>מניות והמירים בארץ</v>
      </c>
      <c r="D2953" s="63">
        <f>'דוח 132'!H2953</f>
        <v>0</v>
      </c>
      <c r="E2953" s="63">
        <f>'דוח 132'!G2953</f>
        <v>4.8910282443972894</v>
      </c>
      <c r="F2953" s="63">
        <f>'דוח 132'!F2953</f>
        <v>4.900941903193039</v>
      </c>
      <c r="G2953" s="63">
        <f>'דוח 132'!E2953</f>
        <v>0</v>
      </c>
      <c r="H2953" s="63">
        <f>'דוח 132'!D2953</f>
        <v>0</v>
      </c>
      <c r="I2953" s="63">
        <f>'דוח 132'!C2953</f>
        <v>0</v>
      </c>
      <c r="J2953" s="63">
        <f>'דוח 132'!B2953</f>
        <v>0</v>
      </c>
      <c r="K2953" s="63">
        <f>'דוח 132'!A2953</f>
        <v>0</v>
      </c>
    </row>
    <row r="2954" spans="1:11" x14ac:dyDescent="0.2">
      <c r="A2954" s="63">
        <f>'דוח 132'!K2954</f>
        <v>15608</v>
      </c>
      <c r="B2954" s="63">
        <f>'דוח 132'!J2954</f>
        <v>6051</v>
      </c>
      <c r="C2954" s="63" t="str">
        <f>'דוח 132'!I2954</f>
        <v>מניות חו"ל</v>
      </c>
      <c r="D2954" s="63">
        <f>'דוח 132'!H2954</f>
        <v>0</v>
      </c>
      <c r="E2954" s="63">
        <f>'דוח 132'!G2954</f>
        <v>14.052380921519799</v>
      </c>
      <c r="F2954" s="63">
        <f>'דוח 132'!F2954</f>
        <v>14.177521328564399</v>
      </c>
      <c r="G2954" s="63">
        <f>'דוח 132'!E2954</f>
        <v>0</v>
      </c>
      <c r="H2954" s="63">
        <f>'דוח 132'!D2954</f>
        <v>0</v>
      </c>
      <c r="I2954" s="63">
        <f>'דוח 132'!C2954</f>
        <v>0</v>
      </c>
      <c r="J2954" s="63">
        <f>'דוח 132'!B2954</f>
        <v>0</v>
      </c>
      <c r="K2954" s="63">
        <f>'דוח 132'!A2954</f>
        <v>0</v>
      </c>
    </row>
    <row r="2955" spans="1:11" x14ac:dyDescent="0.2">
      <c r="A2955" s="63">
        <f>'דוח 132'!K2955</f>
        <v>15584</v>
      </c>
      <c r="B2955" s="63">
        <f>'דוח 132'!J2955</f>
        <v>6051</v>
      </c>
      <c r="C2955" s="63" t="str">
        <f>'דוח 132'!I2955</f>
        <v>נכסים אלטרנטיביים</v>
      </c>
      <c r="D2955" s="63">
        <f>'דוח 132'!H2955</f>
        <v>0</v>
      </c>
      <c r="E2955" s="63">
        <f>'דוח 132'!G2955</f>
        <v>0</v>
      </c>
      <c r="F2955" s="63">
        <f>'דוח 132'!F2955</f>
        <v>0</v>
      </c>
      <c r="G2955" s="63">
        <f>'דוח 132'!E2955</f>
        <v>0</v>
      </c>
      <c r="H2955" s="63">
        <f>'דוח 132'!D2955</f>
        <v>0</v>
      </c>
      <c r="I2955" s="63">
        <f>'דוח 132'!C2955</f>
        <v>0</v>
      </c>
      <c r="J2955" s="63">
        <f>'דוח 132'!B2955</f>
        <v>0</v>
      </c>
      <c r="K2955" s="63">
        <f>'דוח 132'!A2955</f>
        <v>0</v>
      </c>
    </row>
    <row r="2956" spans="1:11" x14ac:dyDescent="0.2">
      <c r="A2956" s="63">
        <f>'דוח 132'!K2956</f>
        <v>17728</v>
      </c>
      <c r="B2956" s="63">
        <f>'דוח 132'!J2956</f>
        <v>6051</v>
      </c>
      <c r="C2956" s="63" t="str">
        <f>'דוח 132'!I2956</f>
        <v>נכסי נדל"ן</v>
      </c>
      <c r="D2956" s="63">
        <f>'דוח 132'!H2956</f>
        <v>0</v>
      </c>
      <c r="E2956" s="63">
        <f>'דוח 132'!G2956</f>
        <v>0</v>
      </c>
      <c r="F2956" s="63">
        <f>'דוח 132'!F2956</f>
        <v>0</v>
      </c>
      <c r="G2956" s="63">
        <f>'דוח 132'!E2956</f>
        <v>0</v>
      </c>
      <c r="H2956" s="63">
        <f>'דוח 132'!D2956</f>
        <v>0</v>
      </c>
      <c r="I2956" s="63">
        <f>'דוח 132'!C2956</f>
        <v>0</v>
      </c>
      <c r="J2956" s="63">
        <f>'דוח 132'!B2956</f>
        <v>0</v>
      </c>
      <c r="K2956" s="63">
        <f>'דוח 132'!A2956</f>
        <v>0</v>
      </c>
    </row>
    <row r="2957" spans="1:11" x14ac:dyDescent="0.2">
      <c r="A2957" s="63">
        <f>'דוח 132'!K2957</f>
        <v>15624</v>
      </c>
      <c r="B2957" s="63">
        <f>'דוח 132'!J2957</f>
        <v>6051</v>
      </c>
      <c r="C2957" s="63" t="str">
        <f>'דוח 132'!I2957</f>
        <v>נגזרים מתוך חשיפת מט"ח</v>
      </c>
      <c r="D2957" s="63">
        <f>'דוח 132'!H2957</f>
        <v>0</v>
      </c>
      <c r="E2957" s="63">
        <f>'דוח 132'!G2957</f>
        <v>0</v>
      </c>
      <c r="F2957" s="63">
        <f>'דוח 132'!F2957</f>
        <v>0</v>
      </c>
      <c r="G2957" s="63">
        <f>'דוח 132'!E2957</f>
        <v>0</v>
      </c>
      <c r="H2957" s="63">
        <f>'דוח 132'!D2957</f>
        <v>0</v>
      </c>
      <c r="I2957" s="63">
        <f>'דוח 132'!C2957</f>
        <v>0</v>
      </c>
      <c r="J2957" s="63">
        <f>'דוח 132'!B2957</f>
        <v>0</v>
      </c>
      <c r="K2957" s="63">
        <f>'דוח 132'!A2957</f>
        <v>0</v>
      </c>
    </row>
    <row r="2958" spans="1:11" x14ac:dyDescent="0.2">
      <c r="A2958" s="63">
        <f>'דוח 132'!K2958</f>
        <v>15644</v>
      </c>
      <c r="B2958" s="63">
        <f>'דוח 132'!J2958</f>
        <v>6051</v>
      </c>
      <c r="C2958" s="63" t="str">
        <f>'דוח 132'!I2958</f>
        <v>סה"כ נזילות</v>
      </c>
      <c r="D2958" s="63">
        <f>'דוח 132'!H2958</f>
        <v>0</v>
      </c>
      <c r="E2958" s="63">
        <f>'דוח 132'!G2958</f>
        <v>5.0783416919983502</v>
      </c>
      <c r="F2958" s="63">
        <f>'דוח 132'!F2958</f>
        <v>5.1256457191703593</v>
      </c>
      <c r="G2958" s="63">
        <f>'דוח 132'!E2958</f>
        <v>0</v>
      </c>
      <c r="H2958" s="63">
        <f>'דוח 132'!D2958</f>
        <v>0</v>
      </c>
      <c r="I2958" s="63">
        <f>'דוח 132'!C2958</f>
        <v>0</v>
      </c>
      <c r="J2958" s="63">
        <f>'דוח 132'!B2958</f>
        <v>0</v>
      </c>
      <c r="K2958" s="63">
        <f>'דוח 132'!A2958</f>
        <v>0</v>
      </c>
    </row>
    <row r="2959" spans="1:11" x14ac:dyDescent="0.2">
      <c r="A2959" s="63">
        <f>'דוח 132'!K2959</f>
        <v>15704</v>
      </c>
      <c r="B2959" s="63">
        <f>'דוח 132'!J2959</f>
        <v>6051</v>
      </c>
      <c r="C2959" s="63" t="str">
        <f>'דוח 132'!I2959</f>
        <v xml:space="preserve">סה"כ קונצרני והלוואות </v>
      </c>
      <c r="D2959" s="63">
        <f>'דוח 132'!H2959</f>
        <v>2.9892528977616104</v>
      </c>
      <c r="E2959" s="63">
        <f>'דוח 132'!G2959</f>
        <v>34.502341850554295</v>
      </c>
      <c r="F2959" s="63">
        <f>'דוח 132'!F2959</f>
        <v>34.375091487715402</v>
      </c>
      <c r="G2959" s="63">
        <f>'דוח 132'!E2959</f>
        <v>0</v>
      </c>
      <c r="H2959" s="63">
        <f>'דוח 132'!D2959</f>
        <v>0</v>
      </c>
      <c r="I2959" s="63">
        <f>'דוח 132'!C2959</f>
        <v>0</v>
      </c>
      <c r="J2959" s="63">
        <f>'דוח 132'!B2959</f>
        <v>0</v>
      </c>
      <c r="K2959" s="63">
        <f>'דוח 132'!A2959</f>
        <v>0</v>
      </c>
    </row>
    <row r="2960" spans="1:11" x14ac:dyDescent="0.2">
      <c r="A2960" s="63">
        <f>'דוח 132'!K2960</f>
        <v>15749</v>
      </c>
      <c r="B2960" s="63">
        <f>'דוח 132'!J2960</f>
        <v>6051</v>
      </c>
      <c r="C2960" s="63" t="str">
        <f>'דוח 132'!I2960</f>
        <v>סה"כ לא סחירים</v>
      </c>
      <c r="D2960" s="63">
        <f>'דוח 132'!H2960</f>
        <v>0</v>
      </c>
      <c r="E2960" s="63">
        <f>'דוח 132'!G2960</f>
        <v>0</v>
      </c>
      <c r="F2960" s="63">
        <f>'דוח 132'!F2960</f>
        <v>0</v>
      </c>
      <c r="G2960" s="63">
        <f>'דוח 132'!E2960</f>
        <v>0</v>
      </c>
      <c r="H2960" s="63">
        <f>'דוח 132'!D2960</f>
        <v>0</v>
      </c>
      <c r="I2960" s="63">
        <f>'דוח 132'!C2960</f>
        <v>0</v>
      </c>
      <c r="J2960" s="63">
        <f>'דוח 132'!B2960</f>
        <v>0</v>
      </c>
      <c r="K2960" s="63">
        <f>'דוח 132'!A2960</f>
        <v>0</v>
      </c>
    </row>
    <row r="2961" spans="1:11" x14ac:dyDescent="0.2">
      <c r="A2961" s="63">
        <f>'דוח 132'!K2961</f>
        <v>11258</v>
      </c>
      <c r="B2961" s="63">
        <f>'דוח 132'!J2961</f>
        <v>6051</v>
      </c>
      <c r="C2961" s="63" t="str">
        <f>'דוח 132'!I2961</f>
        <v>כל נכסי הקופה</v>
      </c>
      <c r="D2961" s="63">
        <f>'דוח 132'!H2961</f>
        <v>1.5627562813026301</v>
      </c>
      <c r="E2961" s="63">
        <f>'דוח 132'!G2961</f>
        <v>100</v>
      </c>
      <c r="F2961" s="63">
        <f>'דוח 132'!F2961</f>
        <v>100</v>
      </c>
      <c r="G2961" s="63">
        <f>'דוח 132'!E2961</f>
        <v>0</v>
      </c>
      <c r="H2961" s="63">
        <f>'דוח 132'!D2961</f>
        <v>0</v>
      </c>
      <c r="I2961" s="63">
        <f>'דוח 132'!C2961</f>
        <v>0</v>
      </c>
      <c r="J2961" s="63">
        <f>'דוח 132'!B2961</f>
        <v>0</v>
      </c>
      <c r="K2961" s="63">
        <f>'דוח 132'!A2961</f>
        <v>0</v>
      </c>
    </row>
    <row r="2962" spans="1:11" x14ac:dyDescent="0.2">
      <c r="A2962" s="63">
        <f>'דוח 132'!K2962</f>
        <v>15705</v>
      </c>
      <c r="B2962" s="63">
        <f>'דוח 132'!J2962</f>
        <v>6051</v>
      </c>
      <c r="C2962" s="63" t="str">
        <f>'דוח 132'!I2962</f>
        <v>סה"כ ממשלתי</v>
      </c>
      <c r="D2962" s="63">
        <f>'דוח 132'!H2962</f>
        <v>1.2920993041312498</v>
      </c>
      <c r="E2962" s="63">
        <f>'דוח 132'!G2962</f>
        <v>41.475907291530298</v>
      </c>
      <c r="F2962" s="63">
        <f>'דוח 132'!F2962</f>
        <v>41.420799561356795</v>
      </c>
      <c r="G2962" s="63">
        <f>'דוח 132'!E2962</f>
        <v>0</v>
      </c>
      <c r="H2962" s="63">
        <f>'דוח 132'!D2962</f>
        <v>0</v>
      </c>
      <c r="I2962" s="63">
        <f>'דוח 132'!C2962</f>
        <v>0</v>
      </c>
      <c r="J2962" s="63">
        <f>'דוח 132'!B2962</f>
        <v>0</v>
      </c>
      <c r="K2962" s="63">
        <f>'דוח 132'!A2962</f>
        <v>0</v>
      </c>
    </row>
    <row r="2963" spans="1:11" x14ac:dyDescent="0.2">
      <c r="A2963" s="63">
        <f>'דוח 132'!K2963</f>
        <v>16144</v>
      </c>
      <c r="B2963" s="63">
        <f>'דוח 132'!J2963</f>
        <v>6051</v>
      </c>
      <c r="C2963" s="63" t="str">
        <f>'דוח 132'!I2963</f>
        <v>סך חשיפת מט"ח</v>
      </c>
      <c r="D2963" s="63">
        <f>'דוח 132'!H2963</f>
        <v>1.37873916404384</v>
      </c>
      <c r="E2963" s="63">
        <f>'דוח 132'!G2963</f>
        <v>17.640341970251598</v>
      </c>
      <c r="F2963" s="63">
        <f>'דוח 132'!F2963</f>
        <v>17.585289224448299</v>
      </c>
      <c r="G2963" s="63">
        <f>'דוח 132'!E2963</f>
        <v>0</v>
      </c>
      <c r="H2963" s="63">
        <f>'דוח 132'!D2963</f>
        <v>0</v>
      </c>
      <c r="I2963" s="63">
        <f>'דוח 132'!C2963</f>
        <v>0</v>
      </c>
      <c r="J2963" s="63">
        <f>'דוח 132'!B2963</f>
        <v>0</v>
      </c>
      <c r="K2963" s="63">
        <f>'דוח 132'!A2963</f>
        <v>0</v>
      </c>
    </row>
    <row r="2964" spans="1:11" x14ac:dyDescent="0.2">
      <c r="A2964" s="63">
        <f>'דוח 132'!K2964</f>
        <v>12755</v>
      </c>
      <c r="B2964" s="63">
        <f>'דוח 132'!J2964</f>
        <v>6051</v>
      </c>
      <c r="C2964" s="63" t="str">
        <f>'דוח 132'!I2964</f>
        <v xml:space="preserve">נזילות מט"ח </v>
      </c>
      <c r="D2964" s="63">
        <f>'דוח 132'!H2964</f>
        <v>0</v>
      </c>
      <c r="E2964" s="63">
        <f>'דוח 132'!G2964</f>
        <v>0.20622648021133802</v>
      </c>
      <c r="F2964" s="63">
        <f>'דוח 132'!F2964</f>
        <v>0.20467863803126798</v>
      </c>
      <c r="G2964" s="63">
        <f>'דוח 132'!E2964</f>
        <v>0</v>
      </c>
      <c r="H2964" s="63">
        <f>'דוח 132'!D2964</f>
        <v>0</v>
      </c>
      <c r="I2964" s="63">
        <f>'דוח 132'!C2964</f>
        <v>0</v>
      </c>
      <c r="J2964" s="63">
        <f>'דוח 132'!B2964</f>
        <v>0</v>
      </c>
      <c r="K2964" s="63">
        <f>'דוח 132'!A2964</f>
        <v>0</v>
      </c>
    </row>
    <row r="2965" spans="1:11" x14ac:dyDescent="0.2">
      <c r="A2965" s="63">
        <f>'דוח 132'!K2965</f>
        <v>12359</v>
      </c>
      <c r="B2965" s="63">
        <f>'דוח 132'!J2965</f>
        <v>6051</v>
      </c>
      <c r="C2965" s="63" t="str">
        <f>'דוח 132'!I2965</f>
        <v xml:space="preserve">קונצרני לא סחיר צמוד מדד </v>
      </c>
      <c r="D2965" s="63">
        <f>'דוח 132'!H2965</f>
        <v>0</v>
      </c>
      <c r="E2965" s="63">
        <f>'דוח 132'!G2965</f>
        <v>0</v>
      </c>
      <c r="F2965" s="63">
        <f>'דוח 132'!F2965</f>
        <v>0</v>
      </c>
      <c r="G2965" s="63">
        <f>'דוח 132'!E2965</f>
        <v>0</v>
      </c>
      <c r="H2965" s="63">
        <f>'דוח 132'!D2965</f>
        <v>0</v>
      </c>
      <c r="I2965" s="63">
        <f>'דוח 132'!C2965</f>
        <v>0</v>
      </c>
      <c r="J2965" s="63">
        <f>'דוח 132'!B2965</f>
        <v>0</v>
      </c>
      <c r="K2965" s="63">
        <f>'דוח 132'!A2965</f>
        <v>0</v>
      </c>
    </row>
    <row r="2966" spans="1:11" x14ac:dyDescent="0.2">
      <c r="A2966" s="63">
        <f>'דוח 132'!K2966</f>
        <v>0</v>
      </c>
      <c r="B2966" s="63">
        <f>'דוח 132'!J2966</f>
        <v>0</v>
      </c>
      <c r="C2966" s="63">
        <f>'דוח 132'!I2966</f>
        <v>0</v>
      </c>
      <c r="D2966" s="63">
        <f>'דוח 132'!H2966</f>
        <v>0</v>
      </c>
      <c r="E2966" s="63">
        <f>'דוח 132'!G2966</f>
        <v>0</v>
      </c>
      <c r="F2966" s="63">
        <f>'דוח 132'!F2966</f>
        <v>0</v>
      </c>
      <c r="G2966" s="63">
        <f>'דוח 132'!E2966</f>
        <v>0</v>
      </c>
      <c r="H2966" s="63">
        <f>'דוח 132'!D2966</f>
        <v>0</v>
      </c>
      <c r="I2966" s="63">
        <f>'דוח 132'!C2966</f>
        <v>0</v>
      </c>
      <c r="J2966" s="63">
        <f>'דוח 132'!B2966</f>
        <v>0</v>
      </c>
      <c r="K2966" s="63">
        <f>'דוח 132'!A2966</f>
        <v>0</v>
      </c>
    </row>
    <row r="2967" spans="1:11" x14ac:dyDescent="0.2">
      <c r="A2967" s="63" t="str">
        <f>'דוח 132'!K2967</f>
        <v>קוד קבוצה</v>
      </c>
      <c r="B2967" s="63" t="str">
        <f>'דוח 132'!J2967</f>
        <v>קוד קופה</v>
      </c>
      <c r="C2967" s="63">
        <f>'דוח 132'!I2967</f>
        <v>0</v>
      </c>
      <c r="D2967" s="63" t="str">
        <f>'דוח 132'!H2967</f>
        <v>6078  פסגות שיא השתלמות חו"ל</v>
      </c>
      <c r="E2967" s="63">
        <f>'דוח 132'!G2967</f>
        <v>0</v>
      </c>
      <c r="F2967" s="63">
        <f>'דוח 132'!F2967</f>
        <v>0</v>
      </c>
      <c r="G2967" s="63">
        <f>'דוח 132'!E2967</f>
        <v>0</v>
      </c>
      <c r="H2967" s="63">
        <f>'דוח 132'!D2967</f>
        <v>0</v>
      </c>
      <c r="I2967" s="63">
        <f>'דוח 132'!C2967</f>
        <v>0</v>
      </c>
      <c r="J2967" s="63">
        <f>'דוח 132'!B2967</f>
        <v>0</v>
      </c>
      <c r="K2967" s="63">
        <f>'דוח 132'!A2967</f>
        <v>0</v>
      </c>
    </row>
    <row r="2968" spans="1:11" x14ac:dyDescent="0.2">
      <c r="A2968" s="63">
        <f>'דוח 132'!K2968</f>
        <v>0</v>
      </c>
      <c r="B2968" s="63">
        <f>'דוח 132'!J2968</f>
        <v>0</v>
      </c>
      <c r="C2968" s="63">
        <f>'דוח 132'!I2968</f>
        <v>0</v>
      </c>
      <c r="D2968" s="63">
        <f>'דוח 132'!H2968</f>
        <v>0</v>
      </c>
      <c r="E2968" s="63">
        <f>'דוח 132'!G2968</f>
        <v>0</v>
      </c>
      <c r="F2968" s="63" t="str">
        <f>'דוח 132'!F2968</f>
        <v>שווי קופה באשח  32,910.05</v>
      </c>
      <c r="G2968" s="63">
        <f>'דוח 132'!E2968</f>
        <v>0</v>
      </c>
      <c r="H2968" s="63">
        <f>'דוח 132'!D2968</f>
        <v>0</v>
      </c>
      <c r="I2968" s="63">
        <f>'דוח 132'!C2968</f>
        <v>0</v>
      </c>
      <c r="J2968" s="63">
        <f>'דוח 132'!B2968</f>
        <v>0</v>
      </c>
      <c r="K2968" s="63">
        <f>'דוח 132'!A2968</f>
        <v>0</v>
      </c>
    </row>
    <row r="2969" spans="1:11" x14ac:dyDescent="0.2">
      <c r="A2969" s="63">
        <f>'דוח 132'!K2969</f>
        <v>0</v>
      </c>
      <c r="B2969" s="63">
        <f>'דוח 132'!J2969</f>
        <v>0</v>
      </c>
      <c r="C2969" s="63" t="str">
        <f>'דוח 132'!I2969</f>
        <v>תאור קבוצה</v>
      </c>
      <c r="D2969" s="63" t="str">
        <f>'דוח 132'!H2969</f>
        <v>מח"מ</v>
      </c>
      <c r="E2969" s="63" t="str">
        <f>'דוח 132'!G2969</f>
        <v>חשיפה</v>
      </c>
      <c r="F2969" s="63" t="str">
        <f>'דוח 132'!F2969</f>
        <v>חשיפה</v>
      </c>
      <c r="G2969" s="63">
        <f>'דוח 132'!E2969</f>
        <v>0</v>
      </c>
      <c r="H2969" s="63" t="str">
        <f>'דוח 132'!D2969</f>
        <v>חשיפה</v>
      </c>
      <c r="I2969" s="63">
        <f>'דוח 132'!C2969</f>
        <v>0</v>
      </c>
      <c r="J2969" s="63" t="str">
        <f>'דוח 132'!B2969</f>
        <v>מח"מ</v>
      </c>
      <c r="K2969" s="63">
        <f>'דוח 132'!A2969</f>
        <v>0</v>
      </c>
    </row>
    <row r="2970" spans="1:11" x14ac:dyDescent="0.2">
      <c r="A2970" s="63">
        <f>'דוח 132'!K2970</f>
        <v>0</v>
      </c>
      <c r="B2970" s="63">
        <f>'דוח 132'!J2970</f>
        <v>0</v>
      </c>
      <c r="C2970" s="63">
        <f>'דוח 132'!I2970</f>
        <v>0</v>
      </c>
      <c r="D2970" s="63">
        <f>'דוח 132'!H2970</f>
        <v>0</v>
      </c>
      <c r="E2970" s="63" t="str">
        <f>'דוח 132'!G2970</f>
        <v>30/12/18</v>
      </c>
      <c r="F2970" s="63" t="str">
        <f>'דוח 132'!F2970</f>
        <v>31/12/18</v>
      </c>
      <c r="G2970" s="63" t="str">
        <f>'דוח 132'!E2970</f>
        <v>מינ'</v>
      </c>
      <c r="H2970" s="63" t="str">
        <f>'דוח 132'!D2970</f>
        <v>מקס'</v>
      </c>
      <c r="I2970" s="63" t="str">
        <f>'דוח 132'!C2970</f>
        <v>מינ'</v>
      </c>
      <c r="J2970" s="63" t="str">
        <f>'דוח 132'!B2970</f>
        <v>מקס'</v>
      </c>
      <c r="K2970" s="63">
        <f>'דוח 132'!A2970</f>
        <v>0</v>
      </c>
    </row>
    <row r="2971" spans="1:11" x14ac:dyDescent="0.2">
      <c r="A2971" s="63">
        <f>'דוח 132'!K2971</f>
        <v>13591</v>
      </c>
      <c r="B2971" s="63">
        <f>'דוח 132'!J2971</f>
        <v>6078</v>
      </c>
      <c r="C2971" s="63" t="str">
        <f>'דוח 132'!I2971</f>
        <v xml:space="preserve">צמוד מדד (כולל מיועדות) </v>
      </c>
      <c r="D2971" s="63">
        <f>'דוח 132'!H2971</f>
        <v>0</v>
      </c>
      <c r="E2971" s="63">
        <f>'דוח 132'!G2971</f>
        <v>0</v>
      </c>
      <c r="F2971" s="63">
        <f>'דוח 132'!F2971</f>
        <v>0</v>
      </c>
      <c r="G2971" s="63">
        <f>'דוח 132'!E2971</f>
        <v>0</v>
      </c>
      <c r="H2971" s="63">
        <f>'דוח 132'!D2971</f>
        <v>0</v>
      </c>
      <c r="I2971" s="63">
        <f>'דוח 132'!C2971</f>
        <v>0</v>
      </c>
      <c r="J2971" s="63">
        <f>'דוח 132'!B2971</f>
        <v>0</v>
      </c>
      <c r="K2971" s="63">
        <f>'דוח 132'!A2971</f>
        <v>0</v>
      </c>
    </row>
    <row r="2972" spans="1:11" x14ac:dyDescent="0.2">
      <c r="A2972" s="63">
        <f>'דוח 132'!K2972</f>
        <v>19967</v>
      </c>
      <c r="B2972" s="63">
        <f>'דוח 132'!J2972</f>
        <v>6078</v>
      </c>
      <c r="C2972" s="63" t="str">
        <f>'דוח 132'!I2972</f>
        <v>צמוד מדד ללא מיועדות</v>
      </c>
      <c r="D2972" s="63">
        <f>'דוח 132'!H2972</f>
        <v>0</v>
      </c>
      <c r="E2972" s="63">
        <f>'דוח 132'!G2972</f>
        <v>0</v>
      </c>
      <c r="F2972" s="63">
        <f>'דוח 132'!F2972</f>
        <v>0</v>
      </c>
      <c r="G2972" s="63">
        <f>'דוח 132'!E2972</f>
        <v>0</v>
      </c>
      <c r="H2972" s="63">
        <f>'דוח 132'!D2972</f>
        <v>0</v>
      </c>
      <c r="I2972" s="63">
        <f>'דוח 132'!C2972</f>
        <v>0</v>
      </c>
      <c r="J2972" s="63">
        <f>'דוח 132'!B2972</f>
        <v>0</v>
      </c>
      <c r="K2972" s="63">
        <f>'דוח 132'!A2972</f>
        <v>0</v>
      </c>
    </row>
    <row r="2973" spans="1:11" x14ac:dyDescent="0.2">
      <c r="A2973" s="63">
        <f>'דוח 132'!K2973</f>
        <v>15744</v>
      </c>
      <c r="B2973" s="63">
        <f>'דוח 132'!J2973</f>
        <v>6078</v>
      </c>
      <c r="C2973" s="63" t="str">
        <f>'דוח 132'!I2973</f>
        <v xml:space="preserve">סה"כ ממשלתי צמוד מדד כולל מיועדות </v>
      </c>
      <c r="D2973" s="63">
        <f>'דוח 132'!H2973</f>
        <v>0</v>
      </c>
      <c r="E2973" s="63">
        <f>'דוח 132'!G2973</f>
        <v>0</v>
      </c>
      <c r="F2973" s="63">
        <f>'דוח 132'!F2973</f>
        <v>0</v>
      </c>
      <c r="G2973" s="63">
        <f>'דוח 132'!E2973</f>
        <v>0</v>
      </c>
      <c r="H2973" s="63">
        <f>'דוח 132'!D2973</f>
        <v>0</v>
      </c>
      <c r="I2973" s="63">
        <f>'דוח 132'!C2973</f>
        <v>0</v>
      </c>
      <c r="J2973" s="63">
        <f>'דוח 132'!B2973</f>
        <v>0</v>
      </c>
      <c r="K2973" s="63">
        <f>'דוח 132'!A2973</f>
        <v>0</v>
      </c>
    </row>
    <row r="2974" spans="1:11" x14ac:dyDescent="0.2">
      <c r="A2974" s="63">
        <f>'דוח 132'!K2974</f>
        <v>13462</v>
      </c>
      <c r="B2974" s="63">
        <f>'דוח 132'!J2974</f>
        <v>6078</v>
      </c>
      <c r="C2974" s="63" t="str">
        <f>'דוח 132'!I2974</f>
        <v xml:space="preserve">קונצרני סחיר צמוד מדד </v>
      </c>
      <c r="D2974" s="63">
        <f>'דוח 132'!H2974</f>
        <v>0</v>
      </c>
      <c r="E2974" s="63">
        <f>'דוח 132'!G2974</f>
        <v>0</v>
      </c>
      <c r="F2974" s="63">
        <f>'דוח 132'!F2974</f>
        <v>0</v>
      </c>
      <c r="G2974" s="63">
        <f>'דוח 132'!E2974</f>
        <v>0</v>
      </c>
      <c r="H2974" s="63">
        <f>'דוח 132'!D2974</f>
        <v>0</v>
      </c>
      <c r="I2974" s="63">
        <f>'דוח 132'!C2974</f>
        <v>0</v>
      </c>
      <c r="J2974" s="63">
        <f>'דוח 132'!B2974</f>
        <v>0</v>
      </c>
      <c r="K2974" s="63">
        <f>'דוח 132'!A2974</f>
        <v>0</v>
      </c>
    </row>
    <row r="2975" spans="1:11" x14ac:dyDescent="0.2">
      <c r="A2975" s="63">
        <f>'דוח 132'!K2975</f>
        <v>15544</v>
      </c>
      <c r="B2975" s="63">
        <f>'דוח 132'!J2975</f>
        <v>6078</v>
      </c>
      <c r="C2975" s="63" t="str">
        <f>'דוח 132'!I2975</f>
        <v>הלוואה צמוד מדד</v>
      </c>
      <c r="D2975" s="63">
        <f>'דוח 132'!H2975</f>
        <v>0</v>
      </c>
      <c r="E2975" s="63">
        <f>'דוח 132'!G2975</f>
        <v>0</v>
      </c>
      <c r="F2975" s="63">
        <f>'דוח 132'!F2975</f>
        <v>0</v>
      </c>
      <c r="G2975" s="63">
        <f>'דוח 132'!E2975</f>
        <v>0</v>
      </c>
      <c r="H2975" s="63">
        <f>'דוח 132'!D2975</f>
        <v>0</v>
      </c>
      <c r="I2975" s="63">
        <f>'דוח 132'!C2975</f>
        <v>0</v>
      </c>
      <c r="J2975" s="63">
        <f>'דוח 132'!B2975</f>
        <v>0</v>
      </c>
      <c r="K2975" s="63">
        <f>'דוח 132'!A2975</f>
        <v>0</v>
      </c>
    </row>
    <row r="2976" spans="1:11" x14ac:dyDescent="0.2">
      <c r="A2976" s="63">
        <f>'דוח 132'!K2976</f>
        <v>12978</v>
      </c>
      <c r="B2976" s="63">
        <f>'דוח 132'!J2976</f>
        <v>6078</v>
      </c>
      <c r="C2976" s="63" t="str">
        <f>'דוח 132'!I2976</f>
        <v xml:space="preserve">פקדונות לא סחירים </v>
      </c>
      <c r="D2976" s="63">
        <f>'דוח 132'!H2976</f>
        <v>0</v>
      </c>
      <c r="E2976" s="63">
        <f>'דוח 132'!G2976</f>
        <v>0</v>
      </c>
      <c r="F2976" s="63">
        <f>'דוח 132'!F2976</f>
        <v>0</v>
      </c>
      <c r="G2976" s="63">
        <f>'דוח 132'!E2976</f>
        <v>0</v>
      </c>
      <c r="H2976" s="63">
        <f>'דוח 132'!D2976</f>
        <v>0</v>
      </c>
      <c r="I2976" s="63">
        <f>'דוח 132'!C2976</f>
        <v>0</v>
      </c>
      <c r="J2976" s="63">
        <f>'דוח 132'!B2976</f>
        <v>0</v>
      </c>
      <c r="K2976" s="63">
        <f>'דוח 132'!A2976</f>
        <v>0</v>
      </c>
    </row>
    <row r="2977" spans="1:11" x14ac:dyDescent="0.2">
      <c r="A2977" s="63">
        <f>'דוח 132'!K2977</f>
        <v>17726</v>
      </c>
      <c r="B2977" s="63">
        <f>'דוח 132'!J2977</f>
        <v>6078</v>
      </c>
      <c r="C2977" s="63" t="str">
        <f>'דוח 132'!I2977</f>
        <v>לא צמוד כולל נזילות</v>
      </c>
      <c r="D2977" s="63">
        <f>'דוח 132'!H2977</f>
        <v>0</v>
      </c>
      <c r="E2977" s="63">
        <f>'דוח 132'!G2977</f>
        <v>8.0678787179819711</v>
      </c>
      <c r="F2977" s="63">
        <f>'דוח 132'!F2977</f>
        <v>8.3951095766690109</v>
      </c>
      <c r="G2977" s="63">
        <f>'דוח 132'!E2977</f>
        <v>0</v>
      </c>
      <c r="H2977" s="63">
        <f>'דוח 132'!D2977</f>
        <v>0</v>
      </c>
      <c r="I2977" s="63">
        <f>'דוח 132'!C2977</f>
        <v>0</v>
      </c>
      <c r="J2977" s="63">
        <f>'דוח 132'!B2977</f>
        <v>0</v>
      </c>
      <c r="K2977" s="63">
        <f>'דוח 132'!A2977</f>
        <v>0</v>
      </c>
    </row>
    <row r="2978" spans="1:11" x14ac:dyDescent="0.2">
      <c r="A2978" s="63">
        <f>'דוח 132'!K2978</f>
        <v>17727</v>
      </c>
      <c r="B2978" s="63">
        <f>'דוח 132'!J2978</f>
        <v>6078</v>
      </c>
      <c r="C2978" s="63" t="str">
        <f>'דוח 132'!I2978</f>
        <v>עו"ש ש"ח</v>
      </c>
      <c r="D2978" s="63">
        <f>'דוח 132'!H2978</f>
        <v>0</v>
      </c>
      <c r="E2978" s="63">
        <f>'דוח 132'!G2978</f>
        <v>8.0678787179819711</v>
      </c>
      <c r="F2978" s="63">
        <f>'דוח 132'!F2978</f>
        <v>8.3951095766690109</v>
      </c>
      <c r="G2978" s="63">
        <f>'דוח 132'!E2978</f>
        <v>0</v>
      </c>
      <c r="H2978" s="63">
        <f>'דוח 132'!D2978</f>
        <v>0</v>
      </c>
      <c r="I2978" s="63">
        <f>'דוח 132'!C2978</f>
        <v>0</v>
      </c>
      <c r="J2978" s="63">
        <f>'דוח 132'!B2978</f>
        <v>0</v>
      </c>
      <c r="K2978" s="63">
        <f>'דוח 132'!A2978</f>
        <v>0</v>
      </c>
    </row>
    <row r="2979" spans="1:11" x14ac:dyDescent="0.2">
      <c r="A2979" s="63">
        <f>'דוח 132'!K2979</f>
        <v>13592</v>
      </c>
      <c r="B2979" s="63">
        <f>'דוח 132'!J2979</f>
        <v>6078</v>
      </c>
      <c r="C2979" s="63" t="str">
        <f>'דוח 132'!I2979</f>
        <v xml:space="preserve">לא צמוד - לא כולל נזילות </v>
      </c>
      <c r="D2979" s="63">
        <f>'דוח 132'!H2979</f>
        <v>0</v>
      </c>
      <c r="E2979" s="63">
        <f>'דוח 132'!G2979</f>
        <v>0</v>
      </c>
      <c r="F2979" s="63">
        <f>'דוח 132'!F2979</f>
        <v>0</v>
      </c>
      <c r="G2979" s="63">
        <f>'דוח 132'!E2979</f>
        <v>0</v>
      </c>
      <c r="H2979" s="63">
        <f>'דוח 132'!D2979</f>
        <v>0</v>
      </c>
      <c r="I2979" s="63">
        <f>'דוח 132'!C2979</f>
        <v>0</v>
      </c>
      <c r="J2979" s="63">
        <f>'דוח 132'!B2979</f>
        <v>0</v>
      </c>
      <c r="K2979" s="63">
        <f>'דוח 132'!A2979</f>
        <v>0</v>
      </c>
    </row>
    <row r="2980" spans="1:11" x14ac:dyDescent="0.2">
      <c r="A2980" s="63">
        <f>'דוח 132'!K2980</f>
        <v>11566</v>
      </c>
      <c r="B2980" s="63">
        <f>'דוח 132'!J2980</f>
        <v>6078</v>
      </c>
      <c r="C2980" s="63" t="str">
        <f>'דוח 132'!I2980</f>
        <v>מק"מ</v>
      </c>
      <c r="D2980" s="63">
        <f>'דוח 132'!H2980</f>
        <v>0</v>
      </c>
      <c r="E2980" s="63">
        <f>'דוח 132'!G2980</f>
        <v>0</v>
      </c>
      <c r="F2980" s="63">
        <f>'דוח 132'!F2980</f>
        <v>0</v>
      </c>
      <c r="G2980" s="63">
        <f>'דוח 132'!E2980</f>
        <v>0</v>
      </c>
      <c r="H2980" s="63">
        <f>'דוח 132'!D2980</f>
        <v>0</v>
      </c>
      <c r="I2980" s="63">
        <f>'דוח 132'!C2980</f>
        <v>0</v>
      </c>
      <c r="J2980" s="63">
        <f>'דוח 132'!B2980</f>
        <v>0</v>
      </c>
      <c r="K2980" s="63">
        <f>'דוח 132'!A2980</f>
        <v>0</v>
      </c>
    </row>
    <row r="2981" spans="1:11" x14ac:dyDescent="0.2">
      <c r="A2981" s="63">
        <f>'דוח 132'!K2981</f>
        <v>13419</v>
      </c>
      <c r="B2981" s="63">
        <f>'דוח 132'!J2981</f>
        <v>6078</v>
      </c>
      <c r="C2981" s="63" t="str">
        <f>'דוח 132'!I2981</f>
        <v>ממשלתי  לא צמוד (שחר)</v>
      </c>
      <c r="D2981" s="63">
        <f>'דוח 132'!H2981</f>
        <v>0</v>
      </c>
      <c r="E2981" s="63">
        <f>'דוח 132'!G2981</f>
        <v>0</v>
      </c>
      <c r="F2981" s="63">
        <f>'דוח 132'!F2981</f>
        <v>0</v>
      </c>
      <c r="G2981" s="63">
        <f>'דוח 132'!E2981</f>
        <v>0</v>
      </c>
      <c r="H2981" s="63">
        <f>'דוח 132'!D2981</f>
        <v>0</v>
      </c>
      <c r="I2981" s="63">
        <f>'דוח 132'!C2981</f>
        <v>0</v>
      </c>
      <c r="J2981" s="63">
        <f>'דוח 132'!B2981</f>
        <v>0</v>
      </c>
      <c r="K2981" s="63">
        <f>'דוח 132'!A2981</f>
        <v>0</v>
      </c>
    </row>
    <row r="2982" spans="1:11" x14ac:dyDescent="0.2">
      <c r="A2982" s="63">
        <f>'דוח 132'!K2982</f>
        <v>11568</v>
      </c>
      <c r="B2982" s="63">
        <f>'דוח 132'!J2982</f>
        <v>6078</v>
      </c>
      <c r="C2982" s="63" t="str">
        <f>'דוח 132'!I2982</f>
        <v>אג"ח ממשלתי לא צמוד ריבית משתנה-"גילון"</v>
      </c>
      <c r="D2982" s="63">
        <f>'דוח 132'!H2982</f>
        <v>0</v>
      </c>
      <c r="E2982" s="63">
        <f>'דוח 132'!G2982</f>
        <v>0</v>
      </c>
      <c r="F2982" s="63">
        <f>'דוח 132'!F2982</f>
        <v>0</v>
      </c>
      <c r="G2982" s="63">
        <f>'דוח 132'!E2982</f>
        <v>0</v>
      </c>
      <c r="H2982" s="63">
        <f>'דוח 132'!D2982</f>
        <v>0</v>
      </c>
      <c r="I2982" s="63">
        <f>'דוח 132'!C2982</f>
        <v>0</v>
      </c>
      <c r="J2982" s="63">
        <f>'דוח 132'!B2982</f>
        <v>0</v>
      </c>
      <c r="K2982" s="63">
        <f>'דוח 132'!A2982</f>
        <v>0</v>
      </c>
    </row>
    <row r="2983" spans="1:11" x14ac:dyDescent="0.2">
      <c r="A2983" s="63">
        <f>'דוח 132'!K2983</f>
        <v>12479</v>
      </c>
      <c r="B2983" s="63">
        <f>'דוח 132'!J2983</f>
        <v>6078</v>
      </c>
      <c r="C2983" s="63" t="str">
        <f>'דוח 132'!I2983</f>
        <v>קונצרני ריבית קבועה</v>
      </c>
      <c r="D2983" s="63">
        <f>'דוח 132'!H2983</f>
        <v>0</v>
      </c>
      <c r="E2983" s="63">
        <f>'דוח 132'!G2983</f>
        <v>0</v>
      </c>
      <c r="F2983" s="63">
        <f>'דוח 132'!F2983</f>
        <v>0</v>
      </c>
      <c r="G2983" s="63">
        <f>'דוח 132'!E2983</f>
        <v>0</v>
      </c>
      <c r="H2983" s="63">
        <f>'דוח 132'!D2983</f>
        <v>0</v>
      </c>
      <c r="I2983" s="63">
        <f>'דוח 132'!C2983</f>
        <v>0</v>
      </c>
      <c r="J2983" s="63">
        <f>'דוח 132'!B2983</f>
        <v>0</v>
      </c>
      <c r="K2983" s="63">
        <f>'דוח 132'!A2983</f>
        <v>0</v>
      </c>
    </row>
    <row r="2984" spans="1:11" x14ac:dyDescent="0.2">
      <c r="A2984" s="63">
        <f>'דוח 132'!K2984</f>
        <v>12480</v>
      </c>
      <c r="B2984" s="63">
        <f>'דוח 132'!J2984</f>
        <v>6078</v>
      </c>
      <c r="C2984" s="63" t="str">
        <f>'דוח 132'!I2984</f>
        <v>קונצרני ריבית משתנה</v>
      </c>
      <c r="D2984" s="63">
        <f>'דוח 132'!H2984</f>
        <v>0</v>
      </c>
      <c r="E2984" s="63">
        <f>'דוח 132'!G2984</f>
        <v>0</v>
      </c>
      <c r="F2984" s="63">
        <f>'דוח 132'!F2984</f>
        <v>0</v>
      </c>
      <c r="G2984" s="63">
        <f>'דוח 132'!E2984</f>
        <v>0</v>
      </c>
      <c r="H2984" s="63">
        <f>'דוח 132'!D2984</f>
        <v>0</v>
      </c>
      <c r="I2984" s="63">
        <f>'דוח 132'!C2984</f>
        <v>0</v>
      </c>
      <c r="J2984" s="63">
        <f>'דוח 132'!B2984</f>
        <v>0</v>
      </c>
      <c r="K2984" s="63">
        <f>'דוח 132'!A2984</f>
        <v>0</v>
      </c>
    </row>
    <row r="2985" spans="1:11" x14ac:dyDescent="0.2">
      <c r="A2985" s="63">
        <f>'דוח 132'!K2985</f>
        <v>11578</v>
      </c>
      <c r="B2985" s="63">
        <f>'דוח 132'!J2985</f>
        <v>6078</v>
      </c>
      <c r="C2985" s="63" t="str">
        <f>'דוח 132'!I2985</f>
        <v>אג"ח לא צמוד לא סחיר (ללא עמיתים)</v>
      </c>
      <c r="D2985" s="63">
        <f>'דוח 132'!H2985</f>
        <v>0</v>
      </c>
      <c r="E2985" s="63">
        <f>'דוח 132'!G2985</f>
        <v>0</v>
      </c>
      <c r="F2985" s="63">
        <f>'דוח 132'!F2985</f>
        <v>0</v>
      </c>
      <c r="G2985" s="63">
        <f>'דוח 132'!E2985</f>
        <v>0</v>
      </c>
      <c r="H2985" s="63">
        <f>'דוח 132'!D2985</f>
        <v>0</v>
      </c>
      <c r="I2985" s="63">
        <f>'דוח 132'!C2985</f>
        <v>0</v>
      </c>
      <c r="J2985" s="63">
        <f>'דוח 132'!B2985</f>
        <v>0</v>
      </c>
      <c r="K2985" s="63">
        <f>'דוח 132'!A2985</f>
        <v>0</v>
      </c>
    </row>
    <row r="2986" spans="1:11" x14ac:dyDescent="0.2">
      <c r="A2986" s="63">
        <f>'דוח 132'!K2986</f>
        <v>12497</v>
      </c>
      <c r="B2986" s="63">
        <f>'דוח 132'!J2986</f>
        <v>6078</v>
      </c>
      <c r="C2986" s="63" t="str">
        <f>'דוח 132'!I2986</f>
        <v>קונצרני לא סחיר ריבית משתנה (נע"מים)</v>
      </c>
      <c r="D2986" s="63">
        <f>'דוח 132'!H2986</f>
        <v>0</v>
      </c>
      <c r="E2986" s="63">
        <f>'דוח 132'!G2986</f>
        <v>0</v>
      </c>
      <c r="F2986" s="63">
        <f>'דוח 132'!F2986</f>
        <v>0</v>
      </c>
      <c r="G2986" s="63">
        <f>'דוח 132'!E2986</f>
        <v>0</v>
      </c>
      <c r="H2986" s="63">
        <f>'דוח 132'!D2986</f>
        <v>0</v>
      </c>
      <c r="I2986" s="63">
        <f>'דוח 132'!C2986</f>
        <v>0</v>
      </c>
      <c r="J2986" s="63">
        <f>'דוח 132'!B2986</f>
        <v>0</v>
      </c>
      <c r="K2986" s="63">
        <f>'דוח 132'!A2986</f>
        <v>0</v>
      </c>
    </row>
    <row r="2987" spans="1:11" x14ac:dyDescent="0.2">
      <c r="A2987" s="63">
        <f>'דוח 132'!K2987</f>
        <v>15546</v>
      </c>
      <c r="B2987" s="63">
        <f>'דוח 132'!J2987</f>
        <v>6078</v>
      </c>
      <c r="C2987" s="63" t="str">
        <f>'דוח 132'!I2987</f>
        <v>הלוואה לא צמוד</v>
      </c>
      <c r="D2987" s="63">
        <f>'דוח 132'!H2987</f>
        <v>0</v>
      </c>
      <c r="E2987" s="63">
        <f>'דוח 132'!G2987</f>
        <v>0</v>
      </c>
      <c r="F2987" s="63">
        <f>'דוח 132'!F2987</f>
        <v>0</v>
      </c>
      <c r="G2987" s="63">
        <f>'דוח 132'!E2987</f>
        <v>0</v>
      </c>
      <c r="H2987" s="63">
        <f>'דוח 132'!D2987</f>
        <v>0</v>
      </c>
      <c r="I2987" s="63">
        <f>'דוח 132'!C2987</f>
        <v>0</v>
      </c>
      <c r="J2987" s="63">
        <f>'דוח 132'!B2987</f>
        <v>0</v>
      </c>
      <c r="K2987" s="63">
        <f>'דוח 132'!A2987</f>
        <v>0</v>
      </c>
    </row>
    <row r="2988" spans="1:11" x14ac:dyDescent="0.2">
      <c r="A2988" s="63">
        <f>'דוח 132'!K2988</f>
        <v>12481</v>
      </c>
      <c r="B2988" s="63">
        <f>'דוח 132'!J2988</f>
        <v>6078</v>
      </c>
      <c r="C2988" s="63" t="str">
        <f>'דוח 132'!I2988</f>
        <v>הלוואות לעמיתים.</v>
      </c>
      <c r="D2988" s="63">
        <f>'דוח 132'!H2988</f>
        <v>0</v>
      </c>
      <c r="E2988" s="63">
        <f>'דוח 132'!G2988</f>
        <v>0</v>
      </c>
      <c r="F2988" s="63">
        <f>'דוח 132'!F2988</f>
        <v>0</v>
      </c>
      <c r="G2988" s="63">
        <f>'דוח 132'!E2988</f>
        <v>0</v>
      </c>
      <c r="H2988" s="63">
        <f>'דוח 132'!D2988</f>
        <v>4</v>
      </c>
      <c r="I2988" s="63">
        <f>'דוח 132'!C2988</f>
        <v>0</v>
      </c>
      <c r="J2988" s="63">
        <f>'דוח 132'!B2988</f>
        <v>0</v>
      </c>
      <c r="K2988" s="63">
        <f>'דוח 132'!A2988</f>
        <v>0</v>
      </c>
    </row>
    <row r="2989" spans="1:11" x14ac:dyDescent="0.2">
      <c r="A2989" s="63">
        <f>'דוח 132'!K2989</f>
        <v>13594</v>
      </c>
      <c r="B2989" s="63">
        <f>'דוח 132'!J2989</f>
        <v>6078</v>
      </c>
      <c r="C2989" s="63" t="str">
        <f>'דוח 132'!I2989</f>
        <v>מט"ח וצמוד מט"ח</v>
      </c>
      <c r="D2989" s="63">
        <f>'דוח 132'!H2989</f>
        <v>3.74466563194943</v>
      </c>
      <c r="E2989" s="63">
        <f>'דוח 132'!G2989</f>
        <v>61.604862889576594</v>
      </c>
      <c r="F2989" s="63">
        <f>'דוח 132'!F2989</f>
        <v>61.65262463821589</v>
      </c>
      <c r="G2989" s="63">
        <f>'דוח 132'!E2989</f>
        <v>0</v>
      </c>
      <c r="H2989" s="63">
        <f>'דוח 132'!D2989</f>
        <v>0</v>
      </c>
      <c r="I2989" s="63">
        <f>'דוח 132'!C2989</f>
        <v>0</v>
      </c>
      <c r="J2989" s="63">
        <f>'דוח 132'!B2989</f>
        <v>0</v>
      </c>
      <c r="K2989" s="63">
        <f>'דוח 132'!A2989</f>
        <v>0</v>
      </c>
    </row>
    <row r="2990" spans="1:11" x14ac:dyDescent="0.2">
      <c r="A2990" s="63">
        <f>'דוח 132'!K2990</f>
        <v>15609</v>
      </c>
      <c r="B2990" s="63">
        <f>'דוח 132'!J2990</f>
        <v>6078</v>
      </c>
      <c r="C2990" s="63" t="str">
        <f>'דוח 132'!I2990</f>
        <v>אג"ח ממשלתי צמוד מט"ח סחיר (1022)</v>
      </c>
      <c r="D2990" s="63">
        <f>'דוח 132'!H2990</f>
        <v>2.9230334554611197</v>
      </c>
      <c r="E2990" s="63">
        <f>'דוח 132'!G2990</f>
        <v>16.3349609654415</v>
      </c>
      <c r="F2990" s="63">
        <f>'דוח 132'!F2990</f>
        <v>15.947710208354998</v>
      </c>
      <c r="G2990" s="63">
        <f>'דוח 132'!E2990</f>
        <v>0</v>
      </c>
      <c r="H2990" s="63">
        <f>'דוח 132'!D2990</f>
        <v>0</v>
      </c>
      <c r="I2990" s="63">
        <f>'דוח 132'!C2990</f>
        <v>0</v>
      </c>
      <c r="J2990" s="63">
        <f>'דוח 132'!B2990</f>
        <v>0</v>
      </c>
      <c r="K2990" s="63">
        <f>'דוח 132'!A2990</f>
        <v>0</v>
      </c>
    </row>
    <row r="2991" spans="1:11" x14ac:dyDescent="0.2">
      <c r="A2991" s="63">
        <f>'דוח 132'!K2991</f>
        <v>11524</v>
      </c>
      <c r="B2991" s="63">
        <f>'דוח 132'!J2991</f>
        <v>6078</v>
      </c>
      <c r="C2991" s="63" t="str">
        <f>'דוח 132'!I2991</f>
        <v xml:space="preserve"> אג"ח קונצרני בחו"ל </v>
      </c>
      <c r="D2991" s="63">
        <f>'דוח 132'!H2991</f>
        <v>4.2067461808892395</v>
      </c>
      <c r="E2991" s="63">
        <f>'דוח 132'!G2991</f>
        <v>44.631235713182598</v>
      </c>
      <c r="F2991" s="63">
        <f>'דוח 132'!F2991</f>
        <v>43.799356129976196</v>
      </c>
      <c r="G2991" s="63">
        <f>'דוח 132'!E2991</f>
        <v>0</v>
      </c>
      <c r="H2991" s="63">
        <f>'דוח 132'!D2991</f>
        <v>0</v>
      </c>
      <c r="I2991" s="63">
        <f>'דוח 132'!C2991</f>
        <v>0</v>
      </c>
      <c r="J2991" s="63">
        <f>'דוח 132'!B2991</f>
        <v>0</v>
      </c>
      <c r="K2991" s="63">
        <f>'דוח 132'!A2991</f>
        <v>0</v>
      </c>
    </row>
    <row r="2992" spans="1:11" x14ac:dyDescent="0.2">
      <c r="A2992" s="63">
        <f>'דוח 132'!K2992</f>
        <v>15745</v>
      </c>
      <c r="B2992" s="63">
        <f>'דוח 132'!J2992</f>
        <v>6078</v>
      </c>
      <c r="C2992" s="63" t="str">
        <f>'דוח 132'!I2992</f>
        <v>סה"כ קונצרני צמוד מט"ח</v>
      </c>
      <c r="D2992" s="63">
        <f>'דוח 132'!H2992</f>
        <v>0</v>
      </c>
      <c r="E2992" s="63">
        <f>'דוח 132'!G2992</f>
        <v>0</v>
      </c>
      <c r="F2992" s="63">
        <f>'דוח 132'!F2992</f>
        <v>0</v>
      </c>
      <c r="G2992" s="63">
        <f>'דוח 132'!E2992</f>
        <v>0</v>
      </c>
      <c r="H2992" s="63">
        <f>'דוח 132'!D2992</f>
        <v>0</v>
      </c>
      <c r="I2992" s="63">
        <f>'דוח 132'!C2992</f>
        <v>0</v>
      </c>
      <c r="J2992" s="63">
        <f>'דוח 132'!B2992</f>
        <v>0</v>
      </c>
      <c r="K2992" s="63">
        <f>'דוח 132'!A2992</f>
        <v>0</v>
      </c>
    </row>
    <row r="2993" spans="1:11" x14ac:dyDescent="0.2">
      <c r="A2993" s="63">
        <f>'דוח 132'!K2993</f>
        <v>15545</v>
      </c>
      <c r="B2993" s="63">
        <f>'דוח 132'!J2993</f>
        <v>6078</v>
      </c>
      <c r="C2993" s="63" t="str">
        <f>'דוח 132'!I2993</f>
        <v>הלוואה צמוד מט"ח</v>
      </c>
      <c r="D2993" s="63">
        <f>'דוח 132'!H2993</f>
        <v>0</v>
      </c>
      <c r="E2993" s="63">
        <f>'דוח 132'!G2993</f>
        <v>0</v>
      </c>
      <c r="F2993" s="63">
        <f>'דוח 132'!F2993</f>
        <v>0</v>
      </c>
      <c r="G2993" s="63">
        <f>'דוח 132'!E2993</f>
        <v>0</v>
      </c>
      <c r="H2993" s="63">
        <f>'דוח 132'!D2993</f>
        <v>0</v>
      </c>
      <c r="I2993" s="63">
        <f>'דוח 132'!C2993</f>
        <v>0</v>
      </c>
      <c r="J2993" s="63">
        <f>'דוח 132'!B2993</f>
        <v>0</v>
      </c>
      <c r="K2993" s="63">
        <f>'דוח 132'!A2993</f>
        <v>0</v>
      </c>
    </row>
    <row r="2994" spans="1:11" x14ac:dyDescent="0.2">
      <c r="A2994" s="63">
        <f>'דוח 132'!K2994</f>
        <v>13595</v>
      </c>
      <c r="B2994" s="63">
        <f>'דוח 132'!J2994</f>
        <v>6078</v>
      </c>
      <c r="C2994" s="63" t="str">
        <f>'דוח 132'!I2994</f>
        <v>סה"כ מניות והמירים</v>
      </c>
      <c r="D2994" s="63">
        <f>'דוח 132'!H2994</f>
        <v>0</v>
      </c>
      <c r="E2994" s="63">
        <f>'דוח 132'!G2994</f>
        <v>33.215852693560194</v>
      </c>
      <c r="F2994" s="63">
        <f>'דוח 132'!F2994</f>
        <v>32.809955210928393</v>
      </c>
      <c r="G2994" s="63">
        <f>'דוח 132'!E2994</f>
        <v>0</v>
      </c>
      <c r="H2994" s="63">
        <f>'דוח 132'!D2994</f>
        <v>0</v>
      </c>
      <c r="I2994" s="63">
        <f>'דוח 132'!C2994</f>
        <v>0</v>
      </c>
      <c r="J2994" s="63">
        <f>'דוח 132'!B2994</f>
        <v>0</v>
      </c>
      <c r="K2994" s="63">
        <f>'דוח 132'!A2994</f>
        <v>0</v>
      </c>
    </row>
    <row r="2995" spans="1:11" x14ac:dyDescent="0.2">
      <c r="A2995" s="63">
        <f>'דוח 132'!K2995</f>
        <v>15610</v>
      </c>
      <c r="B2995" s="63">
        <f>'דוח 132'!J2995</f>
        <v>6078</v>
      </c>
      <c r="C2995" s="63" t="str">
        <f>'דוח 132'!I2995</f>
        <v>נגזרים מתוך מניות והמירים</v>
      </c>
      <c r="D2995" s="63">
        <f>'דוח 132'!H2995</f>
        <v>0</v>
      </c>
      <c r="E2995" s="63">
        <f>'דוח 132'!G2995</f>
        <v>2.8077339901377498</v>
      </c>
      <c r="F2995" s="63">
        <f>'דוח 132'!F2995</f>
        <v>2.8052066669500602</v>
      </c>
      <c r="G2995" s="63">
        <f>'דוח 132'!E2995</f>
        <v>0</v>
      </c>
      <c r="H2995" s="63">
        <f>'דוח 132'!D2995</f>
        <v>0</v>
      </c>
      <c r="I2995" s="63">
        <f>'דוח 132'!C2995</f>
        <v>0</v>
      </c>
      <c r="J2995" s="63">
        <f>'דוח 132'!B2995</f>
        <v>0</v>
      </c>
      <c r="K2995" s="63">
        <f>'דוח 132'!A2995</f>
        <v>0</v>
      </c>
    </row>
    <row r="2996" spans="1:11" x14ac:dyDescent="0.2">
      <c r="A2996" s="63">
        <f>'דוח 132'!K2996</f>
        <v>15611</v>
      </c>
      <c r="B2996" s="63">
        <f>'דוח 132'!J2996</f>
        <v>6078</v>
      </c>
      <c r="C2996" s="63" t="str">
        <f>'דוח 132'!I2996</f>
        <v>מניות והמירים בארץ</v>
      </c>
      <c r="D2996" s="63">
        <f>'דוח 132'!H2996</f>
        <v>0</v>
      </c>
      <c r="E2996" s="63">
        <f>'דוח 132'!G2996</f>
        <v>0</v>
      </c>
      <c r="F2996" s="63">
        <f>'דוח 132'!F2996</f>
        <v>0</v>
      </c>
      <c r="G2996" s="63">
        <f>'דוח 132'!E2996</f>
        <v>0</v>
      </c>
      <c r="H2996" s="63">
        <f>'דוח 132'!D2996</f>
        <v>0</v>
      </c>
      <c r="I2996" s="63">
        <f>'דוח 132'!C2996</f>
        <v>0</v>
      </c>
      <c r="J2996" s="63">
        <f>'דוח 132'!B2996</f>
        <v>0</v>
      </c>
      <c r="K2996" s="63">
        <f>'דוח 132'!A2996</f>
        <v>0</v>
      </c>
    </row>
    <row r="2997" spans="1:11" x14ac:dyDescent="0.2">
      <c r="A2997" s="63">
        <f>'דוח 132'!K2997</f>
        <v>15608</v>
      </c>
      <c r="B2997" s="63">
        <f>'דוח 132'!J2997</f>
        <v>6078</v>
      </c>
      <c r="C2997" s="63" t="str">
        <f>'דוח 132'!I2997</f>
        <v>מניות חו"ל</v>
      </c>
      <c r="D2997" s="63">
        <f>'דוח 132'!H2997</f>
        <v>0</v>
      </c>
      <c r="E2997" s="63">
        <f>'דוח 132'!G2997</f>
        <v>33.215852693560194</v>
      </c>
      <c r="F2997" s="63">
        <f>'דוח 132'!F2997</f>
        <v>32.809955210928393</v>
      </c>
      <c r="G2997" s="63">
        <f>'דוח 132'!E2997</f>
        <v>0</v>
      </c>
      <c r="H2997" s="63">
        <f>'דוח 132'!D2997</f>
        <v>0</v>
      </c>
      <c r="I2997" s="63">
        <f>'דוח 132'!C2997</f>
        <v>0</v>
      </c>
      <c r="J2997" s="63">
        <f>'דוח 132'!B2997</f>
        <v>0</v>
      </c>
      <c r="K2997" s="63">
        <f>'דוח 132'!A2997</f>
        <v>0</v>
      </c>
    </row>
    <row r="2998" spans="1:11" x14ac:dyDescent="0.2">
      <c r="A2998" s="63">
        <f>'דוח 132'!K2998</f>
        <v>15584</v>
      </c>
      <c r="B2998" s="63">
        <f>'דוח 132'!J2998</f>
        <v>6078</v>
      </c>
      <c r="C2998" s="63" t="str">
        <f>'דוח 132'!I2998</f>
        <v>נכסים אלטרנטיביים</v>
      </c>
      <c r="D2998" s="63">
        <f>'דוח 132'!H2998</f>
        <v>0</v>
      </c>
      <c r="E2998" s="63">
        <f>'דוח 132'!G2998</f>
        <v>0</v>
      </c>
      <c r="F2998" s="63">
        <f>'דוח 132'!F2998</f>
        <v>0</v>
      </c>
      <c r="G2998" s="63">
        <f>'דוח 132'!E2998</f>
        <v>0</v>
      </c>
      <c r="H2998" s="63">
        <f>'דוח 132'!D2998</f>
        <v>0</v>
      </c>
      <c r="I2998" s="63">
        <f>'דוח 132'!C2998</f>
        <v>0</v>
      </c>
      <c r="J2998" s="63">
        <f>'דוח 132'!B2998</f>
        <v>0</v>
      </c>
      <c r="K2998" s="63">
        <f>'דוח 132'!A2998</f>
        <v>0</v>
      </c>
    </row>
    <row r="2999" spans="1:11" x14ac:dyDescent="0.2">
      <c r="A2999" s="63">
        <f>'דוח 132'!K2999</f>
        <v>17728</v>
      </c>
      <c r="B2999" s="63">
        <f>'דוח 132'!J2999</f>
        <v>6078</v>
      </c>
      <c r="C2999" s="63" t="str">
        <f>'דוח 132'!I2999</f>
        <v>נכסי נדל"ן</v>
      </c>
      <c r="D2999" s="63">
        <f>'דוח 132'!H2999</f>
        <v>0</v>
      </c>
      <c r="E2999" s="63">
        <f>'דוח 132'!G2999</f>
        <v>0</v>
      </c>
      <c r="F2999" s="63">
        <f>'דוח 132'!F2999</f>
        <v>0</v>
      </c>
      <c r="G2999" s="63">
        <f>'דוח 132'!E2999</f>
        <v>0</v>
      </c>
      <c r="H2999" s="63">
        <f>'דוח 132'!D2999</f>
        <v>0</v>
      </c>
      <c r="I2999" s="63">
        <f>'דוח 132'!C2999</f>
        <v>0</v>
      </c>
      <c r="J2999" s="63">
        <f>'דוח 132'!B2999</f>
        <v>0</v>
      </c>
      <c r="K2999" s="63">
        <f>'דוח 132'!A2999</f>
        <v>0</v>
      </c>
    </row>
    <row r="3000" spans="1:11" x14ac:dyDescent="0.2">
      <c r="A3000" s="63">
        <f>'דוח 132'!K3000</f>
        <v>15624</v>
      </c>
      <c r="B3000" s="63">
        <f>'דוח 132'!J3000</f>
        <v>6078</v>
      </c>
      <c r="C3000" s="63" t="str">
        <f>'דוח 132'!I3000</f>
        <v>נגזרים מתוך חשיפת מט"ח</v>
      </c>
      <c r="D3000" s="63">
        <f>'דוח 132'!H3000</f>
        <v>0</v>
      </c>
      <c r="E3000" s="63">
        <f>'דוח 132'!G3000</f>
        <v>-0.469917813469032</v>
      </c>
      <c r="F3000" s="63">
        <f>'דוח 132'!F3000</f>
        <v>-0.466085039035607</v>
      </c>
      <c r="G3000" s="63">
        <f>'דוח 132'!E3000</f>
        <v>0</v>
      </c>
      <c r="H3000" s="63">
        <f>'דוח 132'!D3000</f>
        <v>0</v>
      </c>
      <c r="I3000" s="63">
        <f>'דוח 132'!C3000</f>
        <v>0</v>
      </c>
      <c r="J3000" s="63">
        <f>'דוח 132'!B3000</f>
        <v>0</v>
      </c>
      <c r="K3000" s="63">
        <f>'דוח 132'!A3000</f>
        <v>0</v>
      </c>
    </row>
    <row r="3001" spans="1:11" x14ac:dyDescent="0.2">
      <c r="A3001" s="63">
        <f>'דוח 132'!K3001</f>
        <v>15644</v>
      </c>
      <c r="B3001" s="63">
        <f>'דוח 132'!J3001</f>
        <v>6078</v>
      </c>
      <c r="C3001" s="63" t="str">
        <f>'דוח 132'!I3001</f>
        <v>סה"כ נזילות</v>
      </c>
      <c r="D3001" s="63">
        <f>'דוח 132'!H3001</f>
        <v>0</v>
      </c>
      <c r="E3001" s="63">
        <f>'דוח 132'!G3001</f>
        <v>8.7065449289344201</v>
      </c>
      <c r="F3001" s="63">
        <f>'דוח 132'!F3001</f>
        <v>10.300667876553799</v>
      </c>
      <c r="G3001" s="63">
        <f>'דוח 132'!E3001</f>
        <v>1</v>
      </c>
      <c r="H3001" s="63">
        <f>'דוח 132'!D3001</f>
        <v>10</v>
      </c>
      <c r="I3001" s="63">
        <f>'דוח 132'!C3001</f>
        <v>0</v>
      </c>
      <c r="J3001" s="63">
        <f>'דוח 132'!B3001</f>
        <v>0</v>
      </c>
      <c r="K3001" s="63">
        <f>'דוח 132'!A3001</f>
        <v>0</v>
      </c>
    </row>
    <row r="3002" spans="1:11" x14ac:dyDescent="0.2">
      <c r="A3002" s="63">
        <f>'דוח 132'!K3002</f>
        <v>15704</v>
      </c>
      <c r="B3002" s="63">
        <f>'דוח 132'!J3002</f>
        <v>6078</v>
      </c>
      <c r="C3002" s="63" t="str">
        <f>'דוח 132'!I3002</f>
        <v xml:space="preserve">סה"כ קונצרני והלוואות </v>
      </c>
      <c r="D3002" s="63">
        <f>'דוח 132'!H3002</f>
        <v>4.2067461808892395</v>
      </c>
      <c r="E3002" s="63">
        <f>'דוח 132'!G3002</f>
        <v>44.631235713182598</v>
      </c>
      <c r="F3002" s="63">
        <f>'דוח 132'!F3002</f>
        <v>43.799356129976196</v>
      </c>
      <c r="G3002" s="63">
        <f>'דוח 132'!E3002</f>
        <v>43</v>
      </c>
      <c r="H3002" s="63">
        <f>'דוח 132'!D3002</f>
        <v>49</v>
      </c>
      <c r="I3002" s="63">
        <f>'דוח 132'!C3002</f>
        <v>0</v>
      </c>
      <c r="J3002" s="63">
        <f>'דוח 132'!B3002</f>
        <v>0</v>
      </c>
      <c r="K3002" s="63">
        <f>'דוח 132'!A3002</f>
        <v>0</v>
      </c>
    </row>
    <row r="3003" spans="1:11" x14ac:dyDescent="0.2">
      <c r="A3003" s="63">
        <f>'דוח 132'!K3003</f>
        <v>15749</v>
      </c>
      <c r="B3003" s="63">
        <f>'דוח 132'!J3003</f>
        <v>6078</v>
      </c>
      <c r="C3003" s="63" t="str">
        <f>'דוח 132'!I3003</f>
        <v>סה"כ לא סחירים</v>
      </c>
      <c r="D3003" s="63">
        <f>'דוח 132'!H3003</f>
        <v>0</v>
      </c>
      <c r="E3003" s="63">
        <f>'דוח 132'!G3003</f>
        <v>0</v>
      </c>
      <c r="F3003" s="63">
        <f>'דוח 132'!F3003</f>
        <v>0</v>
      </c>
      <c r="G3003" s="63">
        <f>'דוח 132'!E3003</f>
        <v>0</v>
      </c>
      <c r="H3003" s="63">
        <f>'דוח 132'!D3003</f>
        <v>0</v>
      </c>
      <c r="I3003" s="63">
        <f>'דוח 132'!C3003</f>
        <v>0</v>
      </c>
      <c r="J3003" s="63">
        <f>'דוח 132'!B3003</f>
        <v>0</v>
      </c>
      <c r="K3003" s="63">
        <f>'דוח 132'!A3003</f>
        <v>0</v>
      </c>
    </row>
    <row r="3004" spans="1:11" x14ac:dyDescent="0.2">
      <c r="A3004" s="63">
        <f>'דוח 132'!K3004</f>
        <v>11258</v>
      </c>
      <c r="B3004" s="63">
        <f>'דוח 132'!J3004</f>
        <v>6078</v>
      </c>
      <c r="C3004" s="63" t="str">
        <f>'דוח 132'!I3004</f>
        <v>כל נכסי הקופה</v>
      </c>
      <c r="D3004" s="63">
        <f>'דוח 132'!H3004</f>
        <v>2.3086846460220602</v>
      </c>
      <c r="E3004" s="63">
        <f>'דוח 132'!G3004</f>
        <v>102.888594301119</v>
      </c>
      <c r="F3004" s="63">
        <f>'דוח 132'!F3004</f>
        <v>102.85768942581301</v>
      </c>
      <c r="G3004" s="63">
        <f>'דוח 132'!E3004</f>
        <v>0</v>
      </c>
      <c r="H3004" s="63">
        <f>'דוח 132'!D3004</f>
        <v>0</v>
      </c>
      <c r="I3004" s="63">
        <f>'דוח 132'!C3004</f>
        <v>0</v>
      </c>
      <c r="J3004" s="63">
        <f>'דוח 132'!B3004</f>
        <v>0</v>
      </c>
      <c r="K3004" s="63">
        <f>'דוח 132'!A3004</f>
        <v>0</v>
      </c>
    </row>
    <row r="3005" spans="1:11" x14ac:dyDescent="0.2">
      <c r="A3005" s="63">
        <f>'דוח 132'!K3005</f>
        <v>15705</v>
      </c>
      <c r="B3005" s="63">
        <f>'דוח 132'!J3005</f>
        <v>6078</v>
      </c>
      <c r="C3005" s="63" t="str">
        <f>'דוח 132'!I3005</f>
        <v>סה"כ ממשלתי</v>
      </c>
      <c r="D3005" s="63">
        <f>'דוח 132'!H3005</f>
        <v>2.9230334554611197</v>
      </c>
      <c r="E3005" s="63">
        <f>'דוח 132'!G3005</f>
        <v>16.3349609654415</v>
      </c>
      <c r="F3005" s="63">
        <f>'דוח 132'!F3005</f>
        <v>15.947710208354998</v>
      </c>
      <c r="G3005" s="63">
        <f>'דוח 132'!E3005</f>
        <v>10</v>
      </c>
      <c r="H3005" s="63">
        <f>'דוח 132'!D3005</f>
        <v>20</v>
      </c>
      <c r="I3005" s="63">
        <f>'דוח 132'!C3005</f>
        <v>0</v>
      </c>
      <c r="J3005" s="63">
        <f>'דוח 132'!B3005</f>
        <v>0</v>
      </c>
      <c r="K3005" s="63">
        <f>'דוח 132'!A3005</f>
        <v>0</v>
      </c>
    </row>
    <row r="3006" spans="1:11" x14ac:dyDescent="0.2">
      <c r="A3006" s="63">
        <f>'דוח 132'!K3006</f>
        <v>16144</v>
      </c>
      <c r="B3006" s="63">
        <f>'דוח 132'!J3006</f>
        <v>6078</v>
      </c>
      <c r="C3006" s="63" t="str">
        <f>'דוח 132'!I3006</f>
        <v>סך חשיפת מט"ח</v>
      </c>
      <c r="D3006" s="63">
        <f>'דוח 132'!H3006</f>
        <v>2.5238538346929702</v>
      </c>
      <c r="E3006" s="63">
        <f>'דוח 132'!G3006</f>
        <v>89.8869438160594</v>
      </c>
      <c r="F3006" s="63">
        <f>'דוח 132'!F3006</f>
        <v>91.010760713057792</v>
      </c>
      <c r="G3006" s="63">
        <f>'דוח 132'!E3006</f>
        <v>0</v>
      </c>
      <c r="H3006" s="63">
        <f>'דוח 132'!D3006</f>
        <v>0</v>
      </c>
      <c r="I3006" s="63">
        <f>'דוח 132'!C3006</f>
        <v>0</v>
      </c>
      <c r="J3006" s="63">
        <f>'דוח 132'!B3006</f>
        <v>0</v>
      </c>
      <c r="K3006" s="63">
        <f>'דוח 132'!A3006</f>
        <v>0</v>
      </c>
    </row>
    <row r="3007" spans="1:11" x14ac:dyDescent="0.2">
      <c r="A3007" s="63">
        <f>'דוח 132'!K3007</f>
        <v>12755</v>
      </c>
      <c r="B3007" s="63">
        <f>'דוח 132'!J3007</f>
        <v>6078</v>
      </c>
      <c r="C3007" s="63" t="str">
        <f>'דוח 132'!I3007</f>
        <v xml:space="preserve">נזילות מט"ח </v>
      </c>
      <c r="D3007" s="63">
        <f>'דוח 132'!H3007</f>
        <v>0</v>
      </c>
      <c r="E3007" s="63">
        <f>'דוח 132'!G3007</f>
        <v>0.63866621095244303</v>
      </c>
      <c r="F3007" s="63">
        <f>'דוח 132'!F3007</f>
        <v>1.9055582998847598</v>
      </c>
      <c r="G3007" s="63">
        <f>'דוח 132'!E3007</f>
        <v>0</v>
      </c>
      <c r="H3007" s="63">
        <f>'דוח 132'!D3007</f>
        <v>0</v>
      </c>
      <c r="I3007" s="63">
        <f>'דוח 132'!C3007</f>
        <v>0</v>
      </c>
      <c r="J3007" s="63">
        <f>'דוח 132'!B3007</f>
        <v>0</v>
      </c>
      <c r="K3007" s="63">
        <f>'דוח 132'!A3007</f>
        <v>0</v>
      </c>
    </row>
    <row r="3008" spans="1:11" x14ac:dyDescent="0.2">
      <c r="A3008" s="63">
        <f>'דוח 132'!K3008</f>
        <v>12359</v>
      </c>
      <c r="B3008" s="63">
        <f>'דוח 132'!J3008</f>
        <v>6078</v>
      </c>
      <c r="C3008" s="63" t="str">
        <f>'דוח 132'!I3008</f>
        <v xml:space="preserve">קונצרני לא סחיר צמוד מדד </v>
      </c>
      <c r="D3008" s="63">
        <f>'דוח 132'!H3008</f>
        <v>0</v>
      </c>
      <c r="E3008" s="63">
        <f>'דוח 132'!G3008</f>
        <v>0</v>
      </c>
      <c r="F3008" s="63">
        <f>'דוח 132'!F3008</f>
        <v>0</v>
      </c>
      <c r="G3008" s="63">
        <f>'דוח 132'!E3008</f>
        <v>0</v>
      </c>
      <c r="H3008" s="63">
        <f>'דוח 132'!D3008</f>
        <v>0</v>
      </c>
      <c r="I3008" s="63">
        <f>'דוח 132'!C3008</f>
        <v>0</v>
      </c>
      <c r="J3008" s="63">
        <f>'דוח 132'!B3008</f>
        <v>0</v>
      </c>
      <c r="K3008" s="63">
        <f>'דוח 132'!A3008</f>
        <v>0</v>
      </c>
    </row>
    <row r="3009" spans="1:11" x14ac:dyDescent="0.2">
      <c r="A3009" s="63">
        <f>'דוח 132'!K3009</f>
        <v>0</v>
      </c>
      <c r="B3009" s="63">
        <f>'דוח 132'!J3009</f>
        <v>0</v>
      </c>
      <c r="C3009" s="63">
        <f>'דוח 132'!I3009</f>
        <v>0</v>
      </c>
      <c r="D3009" s="63">
        <f>'דוח 132'!H3009</f>
        <v>0</v>
      </c>
      <c r="E3009" s="63">
        <f>'דוח 132'!G3009</f>
        <v>0</v>
      </c>
      <c r="F3009" s="63">
        <f>'דוח 132'!F3009</f>
        <v>0</v>
      </c>
      <c r="G3009" s="63">
        <f>'דוח 132'!E3009</f>
        <v>0</v>
      </c>
      <c r="H3009" s="63">
        <f>'דוח 132'!D3009</f>
        <v>0</v>
      </c>
      <c r="I3009" s="63">
        <f>'דוח 132'!C3009</f>
        <v>0</v>
      </c>
      <c r="J3009" s="63">
        <f>'דוח 132'!B3009</f>
        <v>0</v>
      </c>
      <c r="K3009" s="63">
        <f>'דוח 132'!A3009</f>
        <v>0</v>
      </c>
    </row>
    <row r="3010" spans="1:11" x14ac:dyDescent="0.2">
      <c r="A3010" s="63" t="str">
        <f>'דוח 132'!K3010</f>
        <v>קוד קבוצה</v>
      </c>
      <c r="B3010" s="63" t="str">
        <f>'דוח 132'!J3010</f>
        <v>קוד קופה</v>
      </c>
      <c r="C3010" s="63">
        <f>'דוח 132'!I3010</f>
        <v>0</v>
      </c>
      <c r="D3010" s="63" t="str">
        <f>'דוח 132'!H3010</f>
        <v>6191  חיסכון לכל ילד- מעדיפים סיכון  מועט</v>
      </c>
      <c r="E3010" s="63">
        <f>'דוח 132'!G3010</f>
        <v>0</v>
      </c>
      <c r="F3010" s="63">
        <f>'דוח 132'!F3010</f>
        <v>0</v>
      </c>
      <c r="G3010" s="63">
        <f>'דוח 132'!E3010</f>
        <v>0</v>
      </c>
      <c r="H3010" s="63">
        <f>'דוח 132'!D3010</f>
        <v>0</v>
      </c>
      <c r="I3010" s="63">
        <f>'דוח 132'!C3010</f>
        <v>0</v>
      </c>
      <c r="J3010" s="63">
        <f>'דוח 132'!B3010</f>
        <v>0</v>
      </c>
      <c r="K3010" s="63">
        <f>'דוח 132'!A3010</f>
        <v>0</v>
      </c>
    </row>
    <row r="3011" spans="1:11" x14ac:dyDescent="0.2">
      <c r="A3011" s="63">
        <f>'דוח 132'!K3011</f>
        <v>0</v>
      </c>
      <c r="B3011" s="63">
        <f>'דוח 132'!J3011</f>
        <v>0</v>
      </c>
      <c r="C3011" s="63">
        <f>'דוח 132'!I3011</f>
        <v>0</v>
      </c>
      <c r="D3011" s="63">
        <f>'דוח 132'!H3011</f>
        <v>0</v>
      </c>
      <c r="E3011" s="63">
        <f>'דוח 132'!G3011</f>
        <v>0</v>
      </c>
      <c r="F3011" s="63" t="str">
        <f>'דוח 132'!F3011</f>
        <v>שווי קופה באשח  132,624.5</v>
      </c>
      <c r="G3011" s="63">
        <f>'דוח 132'!E3011</f>
        <v>0</v>
      </c>
      <c r="H3011" s="63">
        <f>'דוח 132'!D3011</f>
        <v>0</v>
      </c>
      <c r="I3011" s="63">
        <f>'דוח 132'!C3011</f>
        <v>0</v>
      </c>
      <c r="J3011" s="63">
        <f>'דוח 132'!B3011</f>
        <v>0</v>
      </c>
      <c r="K3011" s="63">
        <f>'דוח 132'!A3011</f>
        <v>0</v>
      </c>
    </row>
    <row r="3012" spans="1:11" x14ac:dyDescent="0.2">
      <c r="A3012" s="63">
        <f>'דוח 132'!K3012</f>
        <v>0</v>
      </c>
      <c r="B3012" s="63">
        <f>'דוח 132'!J3012</f>
        <v>0</v>
      </c>
      <c r="C3012" s="63" t="str">
        <f>'דוח 132'!I3012</f>
        <v>תאור קבוצה</v>
      </c>
      <c r="D3012" s="63" t="str">
        <f>'דוח 132'!H3012</f>
        <v>מח"מ</v>
      </c>
      <c r="E3012" s="63" t="str">
        <f>'דוח 132'!G3012</f>
        <v>חשיפה</v>
      </c>
      <c r="F3012" s="63" t="str">
        <f>'דוח 132'!F3012</f>
        <v>חשיפה</v>
      </c>
      <c r="G3012" s="63">
        <f>'דוח 132'!E3012</f>
        <v>0</v>
      </c>
      <c r="H3012" s="63" t="str">
        <f>'דוח 132'!D3012</f>
        <v>חשיפה</v>
      </c>
      <c r="I3012" s="63">
        <f>'דוח 132'!C3012</f>
        <v>0</v>
      </c>
      <c r="J3012" s="63" t="str">
        <f>'דוח 132'!B3012</f>
        <v>מח"מ</v>
      </c>
      <c r="K3012" s="63">
        <f>'דוח 132'!A3012</f>
        <v>0</v>
      </c>
    </row>
    <row r="3013" spans="1:11" x14ac:dyDescent="0.2">
      <c r="A3013" s="63">
        <f>'דוח 132'!K3013</f>
        <v>0</v>
      </c>
      <c r="B3013" s="63">
        <f>'דוח 132'!J3013</f>
        <v>0</v>
      </c>
      <c r="C3013" s="63">
        <f>'דוח 132'!I3013</f>
        <v>0</v>
      </c>
      <c r="D3013" s="63">
        <f>'דוח 132'!H3013</f>
        <v>0</v>
      </c>
      <c r="E3013" s="63" t="str">
        <f>'דוח 132'!G3013</f>
        <v>30/12/18</v>
      </c>
      <c r="F3013" s="63" t="str">
        <f>'דוח 132'!F3013</f>
        <v>31/12/18</v>
      </c>
      <c r="G3013" s="63" t="str">
        <f>'דוח 132'!E3013</f>
        <v>מינ'</v>
      </c>
      <c r="H3013" s="63" t="str">
        <f>'דוח 132'!D3013</f>
        <v>מקס'</v>
      </c>
      <c r="I3013" s="63" t="str">
        <f>'דוח 132'!C3013</f>
        <v>מינ'</v>
      </c>
      <c r="J3013" s="63" t="str">
        <f>'דוח 132'!B3013</f>
        <v>מקס'</v>
      </c>
      <c r="K3013" s="63">
        <f>'דוח 132'!A3013</f>
        <v>0</v>
      </c>
    </row>
    <row r="3014" spans="1:11" x14ac:dyDescent="0.2">
      <c r="A3014" s="63">
        <f>'דוח 132'!K3014</f>
        <v>13591</v>
      </c>
      <c r="B3014" s="63">
        <f>'דוח 132'!J3014</f>
        <v>6191</v>
      </c>
      <c r="C3014" s="63" t="str">
        <f>'דוח 132'!I3014</f>
        <v xml:space="preserve">צמוד מדד (כולל מיועדות) </v>
      </c>
      <c r="D3014" s="63">
        <f>'דוח 132'!H3014</f>
        <v>4.7028819657729697</v>
      </c>
      <c r="E3014" s="63">
        <f>'דוח 132'!G3014</f>
        <v>40.8521049517555</v>
      </c>
      <c r="F3014" s="63">
        <f>'דוח 132'!F3014</f>
        <v>40.827395264421</v>
      </c>
      <c r="G3014" s="63">
        <f>'דוח 132'!E3014</f>
        <v>0</v>
      </c>
      <c r="H3014" s="63">
        <f>'דוח 132'!D3014</f>
        <v>0</v>
      </c>
      <c r="I3014" s="63">
        <f>'דוח 132'!C3014</f>
        <v>3.5</v>
      </c>
      <c r="J3014" s="63">
        <f>'דוח 132'!B3014</f>
        <v>5.5</v>
      </c>
      <c r="K3014" s="63">
        <f>'דוח 132'!A3014</f>
        <v>0</v>
      </c>
    </row>
    <row r="3015" spans="1:11" x14ac:dyDescent="0.2">
      <c r="A3015" s="63">
        <f>'דוח 132'!K3015</f>
        <v>19967</v>
      </c>
      <c r="B3015" s="63">
        <f>'דוח 132'!J3015</f>
        <v>6191</v>
      </c>
      <c r="C3015" s="63" t="str">
        <f>'דוח 132'!I3015</f>
        <v>צמוד מדד ללא מיועדות</v>
      </c>
      <c r="D3015" s="63">
        <f>'דוח 132'!H3015</f>
        <v>4.7028819657729697</v>
      </c>
      <c r="E3015" s="63">
        <f>'דוח 132'!G3015</f>
        <v>40.8521049517555</v>
      </c>
      <c r="F3015" s="63">
        <f>'דוח 132'!F3015</f>
        <v>40.827395264421</v>
      </c>
      <c r="G3015" s="63">
        <f>'דוח 132'!E3015</f>
        <v>0</v>
      </c>
      <c r="H3015" s="63">
        <f>'דוח 132'!D3015</f>
        <v>0</v>
      </c>
      <c r="I3015" s="63">
        <f>'דוח 132'!C3015</f>
        <v>0</v>
      </c>
      <c r="J3015" s="63">
        <f>'דוח 132'!B3015</f>
        <v>0</v>
      </c>
      <c r="K3015" s="63">
        <f>'דוח 132'!A3015</f>
        <v>0</v>
      </c>
    </row>
    <row r="3016" spans="1:11" x14ac:dyDescent="0.2">
      <c r="A3016" s="63">
        <f>'דוח 132'!K3016</f>
        <v>15744</v>
      </c>
      <c r="B3016" s="63">
        <f>'דוח 132'!J3016</f>
        <v>6191</v>
      </c>
      <c r="C3016" s="63" t="str">
        <f>'דוח 132'!I3016</f>
        <v xml:space="preserve">סה"כ ממשלתי צמוד מדד כולל מיועדות </v>
      </c>
      <c r="D3016" s="63">
        <f>'דוח 132'!H3016</f>
        <v>5.31784553751136</v>
      </c>
      <c r="E3016" s="63">
        <f>'דוח 132'!G3016</f>
        <v>21.3323388861218</v>
      </c>
      <c r="F3016" s="63">
        <f>'דוח 132'!F3016</f>
        <v>21.316116870574195</v>
      </c>
      <c r="G3016" s="63">
        <f>'דוח 132'!E3016</f>
        <v>0</v>
      </c>
      <c r="H3016" s="63">
        <f>'דוח 132'!D3016</f>
        <v>0</v>
      </c>
      <c r="I3016" s="63">
        <f>'דוח 132'!C3016</f>
        <v>0</v>
      </c>
      <c r="J3016" s="63">
        <f>'דוח 132'!B3016</f>
        <v>0</v>
      </c>
      <c r="K3016" s="63">
        <f>'דוח 132'!A3016</f>
        <v>0</v>
      </c>
    </row>
    <row r="3017" spans="1:11" x14ac:dyDescent="0.2">
      <c r="A3017" s="63">
        <f>'דוח 132'!K3017</f>
        <v>13462</v>
      </c>
      <c r="B3017" s="63">
        <f>'דוח 132'!J3017</f>
        <v>6191</v>
      </c>
      <c r="C3017" s="63" t="str">
        <f>'דוח 132'!I3017</f>
        <v xml:space="preserve">קונצרני סחיר צמוד מדד </v>
      </c>
      <c r="D3017" s="63">
        <f>'דוח 132'!H3017</f>
        <v>4.0446780427941604</v>
      </c>
      <c r="E3017" s="63">
        <f>'דוח 132'!G3017</f>
        <v>19.239871449787099</v>
      </c>
      <c r="F3017" s="63">
        <f>'דוח 132'!F3017</f>
        <v>19.230999131724001</v>
      </c>
      <c r="G3017" s="63">
        <f>'דוח 132'!E3017</f>
        <v>0</v>
      </c>
      <c r="H3017" s="63">
        <f>'דוח 132'!D3017</f>
        <v>0</v>
      </c>
      <c r="I3017" s="63">
        <f>'דוח 132'!C3017</f>
        <v>0</v>
      </c>
      <c r="J3017" s="63">
        <f>'דוח 132'!B3017</f>
        <v>0</v>
      </c>
      <c r="K3017" s="63">
        <f>'דוח 132'!A3017</f>
        <v>0</v>
      </c>
    </row>
    <row r="3018" spans="1:11" x14ac:dyDescent="0.2">
      <c r="A3018" s="63">
        <f>'דוח 132'!K3018</f>
        <v>15544</v>
      </c>
      <c r="B3018" s="63">
        <f>'דוח 132'!J3018</f>
        <v>6191</v>
      </c>
      <c r="C3018" s="63" t="str">
        <f>'דוח 132'!I3018</f>
        <v>הלוואה צמוד מדד</v>
      </c>
      <c r="D3018" s="63">
        <f>'דוח 132'!H3018</f>
        <v>3.22</v>
      </c>
      <c r="E3018" s="63">
        <f>'דוח 132'!G3018</f>
        <v>0.202249275952641</v>
      </c>
      <c r="F3018" s="63">
        <f>'דוח 132'!F3018</f>
        <v>0.20228985804150199</v>
      </c>
      <c r="G3018" s="63">
        <f>'דוח 132'!E3018</f>
        <v>0</v>
      </c>
      <c r="H3018" s="63">
        <f>'דוח 132'!D3018</f>
        <v>0</v>
      </c>
      <c r="I3018" s="63">
        <f>'דוח 132'!C3018</f>
        <v>0</v>
      </c>
      <c r="J3018" s="63">
        <f>'דוח 132'!B3018</f>
        <v>0</v>
      </c>
      <c r="K3018" s="63">
        <f>'דוח 132'!A3018</f>
        <v>0</v>
      </c>
    </row>
    <row r="3019" spans="1:11" x14ac:dyDescent="0.2">
      <c r="A3019" s="63">
        <f>'דוח 132'!K3019</f>
        <v>12978</v>
      </c>
      <c r="B3019" s="63">
        <f>'דוח 132'!J3019</f>
        <v>6191</v>
      </c>
      <c r="C3019" s="63" t="str">
        <f>'דוח 132'!I3019</f>
        <v xml:space="preserve">פקדונות לא סחירים </v>
      </c>
      <c r="D3019" s="63">
        <f>'דוח 132'!H3019</f>
        <v>0</v>
      </c>
      <c r="E3019" s="63">
        <f>'דוח 132'!G3019</f>
        <v>0</v>
      </c>
      <c r="F3019" s="63">
        <f>'דוח 132'!F3019</f>
        <v>0</v>
      </c>
      <c r="G3019" s="63">
        <f>'דוח 132'!E3019</f>
        <v>0</v>
      </c>
      <c r="H3019" s="63">
        <f>'דוח 132'!D3019</f>
        <v>0</v>
      </c>
      <c r="I3019" s="63">
        <f>'דוח 132'!C3019</f>
        <v>0</v>
      </c>
      <c r="J3019" s="63">
        <f>'דוח 132'!B3019</f>
        <v>0</v>
      </c>
      <c r="K3019" s="63">
        <f>'דוח 132'!A3019</f>
        <v>0</v>
      </c>
    </row>
    <row r="3020" spans="1:11" x14ac:dyDescent="0.2">
      <c r="A3020" s="63">
        <f>'דוח 132'!K3020</f>
        <v>17726</v>
      </c>
      <c r="B3020" s="63">
        <f>'דוח 132'!J3020</f>
        <v>6191</v>
      </c>
      <c r="C3020" s="63" t="str">
        <f>'דוח 132'!I3020</f>
        <v>לא צמוד כולל נזילות</v>
      </c>
      <c r="D3020" s="63">
        <f>'דוח 132'!H3020</f>
        <v>3.6226471175277899</v>
      </c>
      <c r="E3020" s="63">
        <f>'דוח 132'!G3020</f>
        <v>40.001323308443894</v>
      </c>
      <c r="F3020" s="63">
        <f>'דוח 132'!F3020</f>
        <v>40.004878760580297</v>
      </c>
      <c r="G3020" s="63">
        <f>'דוח 132'!E3020</f>
        <v>0</v>
      </c>
      <c r="H3020" s="63">
        <f>'דוח 132'!D3020</f>
        <v>0</v>
      </c>
      <c r="I3020" s="63">
        <f>'דוח 132'!C3020</f>
        <v>2.5</v>
      </c>
      <c r="J3020" s="63">
        <f>'דוח 132'!B3020</f>
        <v>4.5</v>
      </c>
      <c r="K3020" s="63">
        <f>'דוח 132'!A3020</f>
        <v>0</v>
      </c>
    </row>
    <row r="3021" spans="1:11" x14ac:dyDescent="0.2">
      <c r="A3021" s="63">
        <f>'דוח 132'!K3021</f>
        <v>17727</v>
      </c>
      <c r="B3021" s="63">
        <f>'דוח 132'!J3021</f>
        <v>6191</v>
      </c>
      <c r="C3021" s="63" t="str">
        <f>'דוח 132'!I3021</f>
        <v>עו"ש ש"ח</v>
      </c>
      <c r="D3021" s="63">
        <f>'דוח 132'!H3021</f>
        <v>0</v>
      </c>
      <c r="E3021" s="63">
        <f>'דוח 132'!G3021</f>
        <v>3.1910338965205902</v>
      </c>
      <c r="F3021" s="63">
        <f>'דוח 132'!F3021</f>
        <v>3.2219014322226398</v>
      </c>
      <c r="G3021" s="63">
        <f>'דוח 132'!E3021</f>
        <v>0</v>
      </c>
      <c r="H3021" s="63">
        <f>'דוח 132'!D3021</f>
        <v>0</v>
      </c>
      <c r="I3021" s="63">
        <f>'דוח 132'!C3021</f>
        <v>0</v>
      </c>
      <c r="J3021" s="63">
        <f>'דוח 132'!B3021</f>
        <v>0</v>
      </c>
      <c r="K3021" s="63">
        <f>'דוח 132'!A3021</f>
        <v>0</v>
      </c>
    </row>
    <row r="3022" spans="1:11" x14ac:dyDescent="0.2">
      <c r="A3022" s="63">
        <f>'דוח 132'!K3022</f>
        <v>13592</v>
      </c>
      <c r="B3022" s="63">
        <f>'דוח 132'!J3022</f>
        <v>6191</v>
      </c>
      <c r="C3022" s="63" t="str">
        <f>'דוח 132'!I3022</f>
        <v xml:space="preserve">לא צמוד - לא כולל נזילות </v>
      </c>
      <c r="D3022" s="63">
        <f>'דוח 132'!H3022</f>
        <v>3.9399627016418002</v>
      </c>
      <c r="E3022" s="63">
        <f>'דוח 132'!G3022</f>
        <v>36.8102894119233</v>
      </c>
      <c r="F3022" s="63">
        <f>'דוח 132'!F3022</f>
        <v>36.782977328357696</v>
      </c>
      <c r="G3022" s="63">
        <f>'דוח 132'!E3022</f>
        <v>0</v>
      </c>
      <c r="H3022" s="63">
        <f>'דוח 132'!D3022</f>
        <v>0</v>
      </c>
      <c r="I3022" s="63">
        <f>'דוח 132'!C3022</f>
        <v>0</v>
      </c>
      <c r="J3022" s="63">
        <f>'דוח 132'!B3022</f>
        <v>0</v>
      </c>
      <c r="K3022" s="63">
        <f>'דוח 132'!A3022</f>
        <v>0</v>
      </c>
    </row>
    <row r="3023" spans="1:11" x14ac:dyDescent="0.2">
      <c r="A3023" s="63">
        <f>'דוח 132'!K3023</f>
        <v>11566</v>
      </c>
      <c r="B3023" s="63">
        <f>'דוח 132'!J3023</f>
        <v>6191</v>
      </c>
      <c r="C3023" s="63" t="str">
        <f>'דוח 132'!I3023</f>
        <v>מק"מ</v>
      </c>
      <c r="D3023" s="63">
        <f>'דוח 132'!H3023</f>
        <v>0.34078270930587401</v>
      </c>
      <c r="E3023" s="63">
        <f>'דוח 132'!G3023</f>
        <v>11.176043542180201</v>
      </c>
      <c r="F3023" s="63">
        <f>'דוח 132'!F3023</f>
        <v>11.1654319008887</v>
      </c>
      <c r="G3023" s="63">
        <f>'דוח 132'!E3023</f>
        <v>0</v>
      </c>
      <c r="H3023" s="63">
        <f>'דוח 132'!D3023</f>
        <v>0</v>
      </c>
      <c r="I3023" s="63">
        <f>'דוח 132'!C3023</f>
        <v>0</v>
      </c>
      <c r="J3023" s="63">
        <f>'דוח 132'!B3023</f>
        <v>0</v>
      </c>
      <c r="K3023" s="63">
        <f>'דוח 132'!A3023</f>
        <v>0</v>
      </c>
    </row>
    <row r="3024" spans="1:11" x14ac:dyDescent="0.2">
      <c r="A3024" s="63">
        <f>'דוח 132'!K3024</f>
        <v>13419</v>
      </c>
      <c r="B3024" s="63">
        <f>'דוח 132'!J3024</f>
        <v>6191</v>
      </c>
      <c r="C3024" s="63" t="str">
        <f>'דוח 132'!I3024</f>
        <v>ממשלתי  לא צמוד (שחר)</v>
      </c>
      <c r="D3024" s="63">
        <f>'דוח 132'!H3024</f>
        <v>5.9421418779324595</v>
      </c>
      <c r="E3024" s="63">
        <f>'דוח 132'!G3024</f>
        <v>17.388934292792499</v>
      </c>
      <c r="F3024" s="63">
        <f>'דוח 132'!F3024</f>
        <v>17.3581041815922</v>
      </c>
      <c r="G3024" s="63">
        <f>'דוח 132'!E3024</f>
        <v>0</v>
      </c>
      <c r="H3024" s="63">
        <f>'דוח 132'!D3024</f>
        <v>0</v>
      </c>
      <c r="I3024" s="63">
        <f>'דוח 132'!C3024</f>
        <v>0</v>
      </c>
      <c r="J3024" s="63">
        <f>'דוח 132'!B3024</f>
        <v>0</v>
      </c>
      <c r="K3024" s="63">
        <f>'דוח 132'!A3024</f>
        <v>0</v>
      </c>
    </row>
    <row r="3025" spans="1:11" x14ac:dyDescent="0.2">
      <c r="A3025" s="63">
        <f>'דוח 132'!K3025</f>
        <v>11568</v>
      </c>
      <c r="B3025" s="63">
        <f>'דוח 132'!J3025</f>
        <v>6191</v>
      </c>
      <c r="C3025" s="63" t="str">
        <f>'דוח 132'!I3025</f>
        <v>אג"ח ממשלתי לא צמוד ריבית משתנה-"גילון"</v>
      </c>
      <c r="D3025" s="63">
        <f>'דוח 132'!H3025</f>
        <v>0</v>
      </c>
      <c r="E3025" s="63">
        <f>'דוח 132'!G3025</f>
        <v>0</v>
      </c>
      <c r="F3025" s="63">
        <f>'דוח 132'!F3025</f>
        <v>0</v>
      </c>
      <c r="G3025" s="63">
        <f>'דוח 132'!E3025</f>
        <v>0</v>
      </c>
      <c r="H3025" s="63">
        <f>'דוח 132'!D3025</f>
        <v>0</v>
      </c>
      <c r="I3025" s="63">
        <f>'דוח 132'!C3025</f>
        <v>0</v>
      </c>
      <c r="J3025" s="63">
        <f>'דוח 132'!B3025</f>
        <v>0</v>
      </c>
      <c r="K3025" s="63">
        <f>'דוח 132'!A3025</f>
        <v>0</v>
      </c>
    </row>
    <row r="3026" spans="1:11" x14ac:dyDescent="0.2">
      <c r="A3026" s="63">
        <f>'דוח 132'!K3026</f>
        <v>12479</v>
      </c>
      <c r="B3026" s="63">
        <f>'דוח 132'!J3026</f>
        <v>6191</v>
      </c>
      <c r="C3026" s="63" t="str">
        <f>'דוח 132'!I3026</f>
        <v>קונצרני ריבית קבועה</v>
      </c>
      <c r="D3026" s="63">
        <f>'דוח 132'!H3026</f>
        <v>4.5757384992911598</v>
      </c>
      <c r="E3026" s="63">
        <f>'דוח 132'!G3026</f>
        <v>8.1311600015441492</v>
      </c>
      <c r="F3026" s="63">
        <f>'דוח 132'!F3026</f>
        <v>8.1450589138668885</v>
      </c>
      <c r="G3026" s="63">
        <f>'דוח 132'!E3026</f>
        <v>0</v>
      </c>
      <c r="H3026" s="63">
        <f>'דוח 132'!D3026</f>
        <v>0</v>
      </c>
      <c r="I3026" s="63">
        <f>'דוח 132'!C3026</f>
        <v>0</v>
      </c>
      <c r="J3026" s="63">
        <f>'דוח 132'!B3026</f>
        <v>0</v>
      </c>
      <c r="K3026" s="63">
        <f>'דוח 132'!A3026</f>
        <v>0</v>
      </c>
    </row>
    <row r="3027" spans="1:11" x14ac:dyDescent="0.2">
      <c r="A3027" s="63">
        <f>'דוח 132'!K3027</f>
        <v>12480</v>
      </c>
      <c r="B3027" s="63">
        <f>'דוח 132'!J3027</f>
        <v>6191</v>
      </c>
      <c r="C3027" s="63" t="str">
        <f>'דוח 132'!I3027</f>
        <v>קונצרני ריבית משתנה</v>
      </c>
      <c r="D3027" s="63">
        <f>'דוח 132'!H3027</f>
        <v>6.16</v>
      </c>
      <c r="E3027" s="63">
        <f>'דוח 132'!G3027</f>
        <v>0.11415157540643901</v>
      </c>
      <c r="F3027" s="63">
        <f>'דוח 132'!F3027</f>
        <v>0.11438233200996101</v>
      </c>
      <c r="G3027" s="63">
        <f>'דוח 132'!E3027</f>
        <v>0</v>
      </c>
      <c r="H3027" s="63">
        <f>'דוח 132'!D3027</f>
        <v>0</v>
      </c>
      <c r="I3027" s="63">
        <f>'דוח 132'!C3027</f>
        <v>0</v>
      </c>
      <c r="J3027" s="63">
        <f>'דוח 132'!B3027</f>
        <v>0</v>
      </c>
      <c r="K3027" s="63">
        <f>'דוח 132'!A3027</f>
        <v>0</v>
      </c>
    </row>
    <row r="3028" spans="1:11" x14ac:dyDescent="0.2">
      <c r="A3028" s="63">
        <f>'דוח 132'!K3028</f>
        <v>11578</v>
      </c>
      <c r="B3028" s="63">
        <f>'דוח 132'!J3028</f>
        <v>6191</v>
      </c>
      <c r="C3028" s="63" t="str">
        <f>'דוח 132'!I3028</f>
        <v>אג"ח לא צמוד לא סחיר (ללא עמיתים)</v>
      </c>
      <c r="D3028" s="63">
        <f>'דוח 132'!H3028</f>
        <v>0</v>
      </c>
      <c r="E3028" s="63">
        <f>'דוח 132'!G3028</f>
        <v>0</v>
      </c>
      <c r="F3028" s="63">
        <f>'דוח 132'!F3028</f>
        <v>0</v>
      </c>
      <c r="G3028" s="63">
        <f>'דוח 132'!E3028</f>
        <v>0</v>
      </c>
      <c r="H3028" s="63">
        <f>'דוח 132'!D3028</f>
        <v>0</v>
      </c>
      <c r="I3028" s="63">
        <f>'דוח 132'!C3028</f>
        <v>0</v>
      </c>
      <c r="J3028" s="63">
        <f>'דוח 132'!B3028</f>
        <v>0</v>
      </c>
      <c r="K3028" s="63">
        <f>'דוח 132'!A3028</f>
        <v>0</v>
      </c>
    </row>
    <row r="3029" spans="1:11" x14ac:dyDescent="0.2">
      <c r="A3029" s="63">
        <f>'דוח 132'!K3029</f>
        <v>12497</v>
      </c>
      <c r="B3029" s="63">
        <f>'דוח 132'!J3029</f>
        <v>6191</v>
      </c>
      <c r="C3029" s="63" t="str">
        <f>'דוח 132'!I3029</f>
        <v>קונצרני לא סחיר ריבית משתנה (נע"מים)</v>
      </c>
      <c r="D3029" s="63">
        <f>'דוח 132'!H3029</f>
        <v>0</v>
      </c>
      <c r="E3029" s="63">
        <f>'דוח 132'!G3029</f>
        <v>0</v>
      </c>
      <c r="F3029" s="63">
        <f>'דוח 132'!F3029</f>
        <v>0</v>
      </c>
      <c r="G3029" s="63">
        <f>'דוח 132'!E3029</f>
        <v>0</v>
      </c>
      <c r="H3029" s="63">
        <f>'דוח 132'!D3029</f>
        <v>0</v>
      </c>
      <c r="I3029" s="63">
        <f>'דוח 132'!C3029</f>
        <v>0</v>
      </c>
      <c r="J3029" s="63">
        <f>'דוח 132'!B3029</f>
        <v>0</v>
      </c>
      <c r="K3029" s="63">
        <f>'דוח 132'!A3029</f>
        <v>0</v>
      </c>
    </row>
    <row r="3030" spans="1:11" x14ac:dyDescent="0.2">
      <c r="A3030" s="63">
        <f>'דוח 132'!K3030</f>
        <v>15546</v>
      </c>
      <c r="B3030" s="63">
        <f>'דוח 132'!J3030</f>
        <v>6191</v>
      </c>
      <c r="C3030" s="63" t="str">
        <f>'דוח 132'!I3030</f>
        <v>הלוואה לא צמוד</v>
      </c>
      <c r="D3030" s="63">
        <f>'דוח 132'!H3030</f>
        <v>0</v>
      </c>
      <c r="E3030" s="63">
        <f>'דוח 132'!G3030</f>
        <v>0</v>
      </c>
      <c r="F3030" s="63">
        <f>'דוח 132'!F3030</f>
        <v>0</v>
      </c>
      <c r="G3030" s="63">
        <f>'דוח 132'!E3030</f>
        <v>0</v>
      </c>
      <c r="H3030" s="63">
        <f>'דוח 132'!D3030</f>
        <v>0</v>
      </c>
      <c r="I3030" s="63">
        <f>'דוח 132'!C3030</f>
        <v>0</v>
      </c>
      <c r="J3030" s="63">
        <f>'דוח 132'!B3030</f>
        <v>0</v>
      </c>
      <c r="K3030" s="63">
        <f>'דוח 132'!A3030</f>
        <v>0</v>
      </c>
    </row>
    <row r="3031" spans="1:11" x14ac:dyDescent="0.2">
      <c r="A3031" s="63">
        <f>'דוח 132'!K3031</f>
        <v>12481</v>
      </c>
      <c r="B3031" s="63">
        <f>'דוח 132'!J3031</f>
        <v>6191</v>
      </c>
      <c r="C3031" s="63" t="str">
        <f>'דוח 132'!I3031</f>
        <v>הלוואות לעמיתים.</v>
      </c>
      <c r="D3031" s="63">
        <f>'דוח 132'!H3031</f>
        <v>0</v>
      </c>
      <c r="E3031" s="63">
        <f>'דוח 132'!G3031</f>
        <v>0</v>
      </c>
      <c r="F3031" s="63">
        <f>'דוח 132'!F3031</f>
        <v>0</v>
      </c>
      <c r="G3031" s="63">
        <f>'דוח 132'!E3031</f>
        <v>0</v>
      </c>
      <c r="H3031" s="63">
        <f>'דוח 132'!D3031</f>
        <v>4</v>
      </c>
      <c r="I3031" s="63">
        <f>'דוח 132'!C3031</f>
        <v>0</v>
      </c>
      <c r="J3031" s="63">
        <f>'דוח 132'!B3031</f>
        <v>0</v>
      </c>
      <c r="K3031" s="63">
        <f>'דוח 132'!A3031</f>
        <v>0</v>
      </c>
    </row>
    <row r="3032" spans="1:11" x14ac:dyDescent="0.2">
      <c r="A3032" s="63">
        <f>'דוח 132'!K3032</f>
        <v>13594</v>
      </c>
      <c r="B3032" s="63">
        <f>'דוח 132'!J3032</f>
        <v>6191</v>
      </c>
      <c r="C3032" s="63" t="str">
        <f>'דוח 132'!I3032</f>
        <v>מט"ח וצמוד מט"ח</v>
      </c>
      <c r="D3032" s="63">
        <f>'דוח 132'!H3032</f>
        <v>3.4172059253081399</v>
      </c>
      <c r="E3032" s="63">
        <f>'דוח 132'!G3032</f>
        <v>9.3044026626872203</v>
      </c>
      <c r="F3032" s="63">
        <f>'דוח 132'!F3032</f>
        <v>9.2606829276593796</v>
      </c>
      <c r="G3032" s="63">
        <f>'דוח 132'!E3032</f>
        <v>0</v>
      </c>
      <c r="H3032" s="63">
        <f>'דוח 132'!D3032</f>
        <v>0</v>
      </c>
      <c r="I3032" s="63">
        <f>'דוח 132'!C3032</f>
        <v>0</v>
      </c>
      <c r="J3032" s="63">
        <f>'דוח 132'!B3032</f>
        <v>0</v>
      </c>
      <c r="K3032" s="63">
        <f>'דוח 132'!A3032</f>
        <v>0</v>
      </c>
    </row>
    <row r="3033" spans="1:11" x14ac:dyDescent="0.2">
      <c r="A3033" s="63">
        <f>'דוח 132'!K3033</f>
        <v>15609</v>
      </c>
      <c r="B3033" s="63">
        <f>'דוח 132'!J3033</f>
        <v>6191</v>
      </c>
      <c r="C3033" s="63" t="str">
        <f>'דוח 132'!I3033</f>
        <v>אג"ח ממשלתי צמוד מט"ח סחיר (1022)</v>
      </c>
      <c r="D3033" s="63">
        <f>'דוח 132'!H3033</f>
        <v>0.34864504372486005</v>
      </c>
      <c r="E3033" s="63">
        <f>'דוח 132'!G3033</f>
        <v>0.84612313156360308</v>
      </c>
      <c r="F3033" s="63">
        <f>'דוח 132'!F3033</f>
        <v>0.84199176618263893</v>
      </c>
      <c r="G3033" s="63">
        <f>'דוח 132'!E3033</f>
        <v>0</v>
      </c>
      <c r="H3033" s="63">
        <f>'דוח 132'!D3033</f>
        <v>0</v>
      </c>
      <c r="I3033" s="63">
        <f>'דוח 132'!C3033</f>
        <v>0</v>
      </c>
      <c r="J3033" s="63">
        <f>'דוח 132'!B3033</f>
        <v>0</v>
      </c>
      <c r="K3033" s="63">
        <f>'דוח 132'!A3033</f>
        <v>0</v>
      </c>
    </row>
    <row r="3034" spans="1:11" x14ac:dyDescent="0.2">
      <c r="A3034" s="63">
        <f>'דוח 132'!K3034</f>
        <v>11524</v>
      </c>
      <c r="B3034" s="63">
        <f>'דוח 132'!J3034</f>
        <v>6191</v>
      </c>
      <c r="C3034" s="63" t="str">
        <f>'דוח 132'!I3034</f>
        <v xml:space="preserve"> אג"ח קונצרני בחו"ל </v>
      </c>
      <c r="D3034" s="63">
        <f>'דוח 132'!H3034</f>
        <v>3.8186864163116199</v>
      </c>
      <c r="E3034" s="63">
        <f>'דוח 132'!G3034</f>
        <v>7.0031415509525194</v>
      </c>
      <c r="F3034" s="63">
        <f>'דוח 132'!F3034</f>
        <v>6.9625218579055694</v>
      </c>
      <c r="G3034" s="63">
        <f>'דוח 132'!E3034</f>
        <v>0</v>
      </c>
      <c r="H3034" s="63">
        <f>'דוח 132'!D3034</f>
        <v>0</v>
      </c>
      <c r="I3034" s="63">
        <f>'דוח 132'!C3034</f>
        <v>0</v>
      </c>
      <c r="J3034" s="63">
        <f>'דוח 132'!B3034</f>
        <v>0</v>
      </c>
      <c r="K3034" s="63">
        <f>'דוח 132'!A3034</f>
        <v>0</v>
      </c>
    </row>
    <row r="3035" spans="1:11" x14ac:dyDescent="0.2">
      <c r="A3035" s="63">
        <f>'דוח 132'!K3035</f>
        <v>15745</v>
      </c>
      <c r="B3035" s="63">
        <f>'דוח 132'!J3035</f>
        <v>6191</v>
      </c>
      <c r="C3035" s="63" t="str">
        <f>'דוח 132'!I3035</f>
        <v>סה"כ קונצרני צמוד מט"ח</v>
      </c>
      <c r="D3035" s="63">
        <f>'דוח 132'!H3035</f>
        <v>4.51993269605134</v>
      </c>
      <c r="E3035" s="63">
        <f>'דוח 132'!G3035</f>
        <v>1.0502699428348399</v>
      </c>
      <c r="F3035" s="63">
        <f>'דוח 132'!F3035</f>
        <v>1.05409018120255</v>
      </c>
      <c r="G3035" s="63">
        <f>'דוח 132'!E3035</f>
        <v>0</v>
      </c>
      <c r="H3035" s="63">
        <f>'דוח 132'!D3035</f>
        <v>0</v>
      </c>
      <c r="I3035" s="63">
        <f>'דוח 132'!C3035</f>
        <v>0</v>
      </c>
      <c r="J3035" s="63">
        <f>'דוח 132'!B3035</f>
        <v>0</v>
      </c>
      <c r="K3035" s="63">
        <f>'דוח 132'!A3035</f>
        <v>0</v>
      </c>
    </row>
    <row r="3036" spans="1:11" x14ac:dyDescent="0.2">
      <c r="A3036" s="63">
        <f>'דוח 132'!K3036</f>
        <v>15545</v>
      </c>
      <c r="B3036" s="63">
        <f>'דוח 132'!J3036</f>
        <v>6191</v>
      </c>
      <c r="C3036" s="63" t="str">
        <f>'דוח 132'!I3036</f>
        <v>הלוואה צמוד מט"ח</v>
      </c>
      <c r="D3036" s="63">
        <f>'דוח 132'!H3036</f>
        <v>0</v>
      </c>
      <c r="E3036" s="63">
        <f>'דוח 132'!G3036</f>
        <v>0</v>
      </c>
      <c r="F3036" s="63">
        <f>'דוח 132'!F3036</f>
        <v>0</v>
      </c>
      <c r="G3036" s="63">
        <f>'דוח 132'!E3036</f>
        <v>0</v>
      </c>
      <c r="H3036" s="63">
        <f>'דוח 132'!D3036</f>
        <v>0</v>
      </c>
      <c r="I3036" s="63">
        <f>'דוח 132'!C3036</f>
        <v>0</v>
      </c>
      <c r="J3036" s="63">
        <f>'דוח 132'!B3036</f>
        <v>0</v>
      </c>
      <c r="K3036" s="63">
        <f>'דוח 132'!A3036</f>
        <v>0</v>
      </c>
    </row>
    <row r="3037" spans="1:11" x14ac:dyDescent="0.2">
      <c r="A3037" s="63">
        <f>'דוח 132'!K3037</f>
        <v>13595</v>
      </c>
      <c r="B3037" s="63">
        <f>'דוח 132'!J3037</f>
        <v>6191</v>
      </c>
      <c r="C3037" s="63" t="str">
        <f>'דוח 132'!I3037</f>
        <v>סה"כ מניות והמירים</v>
      </c>
      <c r="D3037" s="63">
        <f>'דוח 132'!H3037</f>
        <v>0</v>
      </c>
      <c r="E3037" s="63">
        <f>'דוח 132'!G3037</f>
        <v>9.7858746612296112</v>
      </c>
      <c r="F3037" s="63">
        <f>'דוח 132'!F3037</f>
        <v>9.9070430473393394</v>
      </c>
      <c r="G3037" s="63">
        <f>'דוח 132'!E3037</f>
        <v>0</v>
      </c>
      <c r="H3037" s="63">
        <f>'דוח 132'!D3037</f>
        <v>0</v>
      </c>
      <c r="I3037" s="63">
        <f>'דוח 132'!C3037</f>
        <v>0</v>
      </c>
      <c r="J3037" s="63">
        <f>'דוח 132'!B3037</f>
        <v>0</v>
      </c>
      <c r="K3037" s="63">
        <f>'דוח 132'!A3037</f>
        <v>0</v>
      </c>
    </row>
    <row r="3038" spans="1:11" x14ac:dyDescent="0.2">
      <c r="A3038" s="63">
        <f>'דוח 132'!K3038</f>
        <v>15610</v>
      </c>
      <c r="B3038" s="63">
        <f>'דוח 132'!J3038</f>
        <v>6191</v>
      </c>
      <c r="C3038" s="63" t="str">
        <f>'דוח 132'!I3038</f>
        <v>נגזרים מתוך מניות והמירים</v>
      </c>
      <c r="D3038" s="63">
        <f>'דוח 132'!H3038</f>
        <v>0</v>
      </c>
      <c r="E3038" s="63">
        <f>'דוח 132'!G3038</f>
        <v>0</v>
      </c>
      <c r="F3038" s="63">
        <f>'דוח 132'!F3038</f>
        <v>0</v>
      </c>
      <c r="G3038" s="63">
        <f>'דוח 132'!E3038</f>
        <v>0</v>
      </c>
      <c r="H3038" s="63">
        <f>'דוח 132'!D3038</f>
        <v>0</v>
      </c>
      <c r="I3038" s="63">
        <f>'דוח 132'!C3038</f>
        <v>0</v>
      </c>
      <c r="J3038" s="63">
        <f>'דוח 132'!B3038</f>
        <v>0</v>
      </c>
      <c r="K3038" s="63">
        <f>'דוח 132'!A3038</f>
        <v>0</v>
      </c>
    </row>
    <row r="3039" spans="1:11" x14ac:dyDescent="0.2">
      <c r="A3039" s="63">
        <f>'דוח 132'!K3039</f>
        <v>15611</v>
      </c>
      <c r="B3039" s="63">
        <f>'דוח 132'!J3039</f>
        <v>6191</v>
      </c>
      <c r="C3039" s="63" t="str">
        <f>'דוח 132'!I3039</f>
        <v>מניות והמירים בארץ</v>
      </c>
      <c r="D3039" s="63">
        <f>'דוח 132'!H3039</f>
        <v>0</v>
      </c>
      <c r="E3039" s="63">
        <f>'דוח 132'!G3039</f>
        <v>3.8651041786463898</v>
      </c>
      <c r="F3039" s="63">
        <f>'דוח 132'!F3039</f>
        <v>3.8834713279673596</v>
      </c>
      <c r="G3039" s="63">
        <f>'דוח 132'!E3039</f>
        <v>0</v>
      </c>
      <c r="H3039" s="63">
        <f>'דוח 132'!D3039</f>
        <v>0</v>
      </c>
      <c r="I3039" s="63">
        <f>'דוח 132'!C3039</f>
        <v>0</v>
      </c>
      <c r="J3039" s="63">
        <f>'דוח 132'!B3039</f>
        <v>0</v>
      </c>
      <c r="K3039" s="63">
        <f>'דוח 132'!A3039</f>
        <v>0</v>
      </c>
    </row>
    <row r="3040" spans="1:11" x14ac:dyDescent="0.2">
      <c r="A3040" s="63">
        <f>'דוח 132'!K3040</f>
        <v>15608</v>
      </c>
      <c r="B3040" s="63">
        <f>'דוח 132'!J3040</f>
        <v>6191</v>
      </c>
      <c r="C3040" s="63" t="str">
        <f>'דוח 132'!I3040</f>
        <v>מניות חו"ל</v>
      </c>
      <c r="D3040" s="63">
        <f>'דוח 132'!H3040</f>
        <v>0</v>
      </c>
      <c r="E3040" s="63">
        <f>'דוח 132'!G3040</f>
        <v>5.9207704825832197</v>
      </c>
      <c r="F3040" s="63">
        <f>'דוח 132'!F3040</f>
        <v>6.0235717193719793</v>
      </c>
      <c r="G3040" s="63">
        <f>'דוח 132'!E3040</f>
        <v>0</v>
      </c>
      <c r="H3040" s="63">
        <f>'דוח 132'!D3040</f>
        <v>0</v>
      </c>
      <c r="I3040" s="63">
        <f>'דוח 132'!C3040</f>
        <v>0</v>
      </c>
      <c r="J3040" s="63">
        <f>'דוח 132'!B3040</f>
        <v>0</v>
      </c>
      <c r="K3040" s="63">
        <f>'דוח 132'!A3040</f>
        <v>0</v>
      </c>
    </row>
    <row r="3041" spans="1:11" x14ac:dyDescent="0.2">
      <c r="A3041" s="63">
        <f>'דוח 132'!K3041</f>
        <v>15584</v>
      </c>
      <c r="B3041" s="63">
        <f>'דוח 132'!J3041</f>
        <v>6191</v>
      </c>
      <c r="C3041" s="63" t="str">
        <f>'דוח 132'!I3041</f>
        <v>נכסים אלטרנטיביים</v>
      </c>
      <c r="D3041" s="63">
        <f>'דוח 132'!H3041</f>
        <v>0</v>
      </c>
      <c r="E3041" s="63">
        <f>'דוח 132'!G3041</f>
        <v>0</v>
      </c>
      <c r="F3041" s="63">
        <f>'דוח 132'!F3041</f>
        <v>0</v>
      </c>
      <c r="G3041" s="63">
        <f>'דוח 132'!E3041</f>
        <v>0</v>
      </c>
      <c r="H3041" s="63">
        <f>'דוח 132'!D3041</f>
        <v>0</v>
      </c>
      <c r="I3041" s="63">
        <f>'דוח 132'!C3041</f>
        <v>0</v>
      </c>
      <c r="J3041" s="63">
        <f>'דוח 132'!B3041</f>
        <v>0</v>
      </c>
      <c r="K3041" s="63">
        <f>'דוח 132'!A3041</f>
        <v>0</v>
      </c>
    </row>
    <row r="3042" spans="1:11" x14ac:dyDescent="0.2">
      <c r="A3042" s="63">
        <f>'דוח 132'!K3042</f>
        <v>17728</v>
      </c>
      <c r="B3042" s="63">
        <f>'דוח 132'!J3042</f>
        <v>6191</v>
      </c>
      <c r="C3042" s="63" t="str">
        <f>'דוח 132'!I3042</f>
        <v>נכסי נדל"ן</v>
      </c>
      <c r="D3042" s="63">
        <f>'דוח 132'!H3042</f>
        <v>0</v>
      </c>
      <c r="E3042" s="63">
        <f>'דוח 132'!G3042</f>
        <v>0</v>
      </c>
      <c r="F3042" s="63">
        <f>'דוח 132'!F3042</f>
        <v>0</v>
      </c>
      <c r="G3042" s="63">
        <f>'דוח 132'!E3042</f>
        <v>0</v>
      </c>
      <c r="H3042" s="63">
        <f>'דוח 132'!D3042</f>
        <v>0</v>
      </c>
      <c r="I3042" s="63">
        <f>'דוח 132'!C3042</f>
        <v>0</v>
      </c>
      <c r="J3042" s="63">
        <f>'דוח 132'!B3042</f>
        <v>0</v>
      </c>
      <c r="K3042" s="63">
        <f>'דוח 132'!A3042</f>
        <v>0</v>
      </c>
    </row>
    <row r="3043" spans="1:11" x14ac:dyDescent="0.2">
      <c r="A3043" s="63">
        <f>'דוח 132'!K3043</f>
        <v>15624</v>
      </c>
      <c r="B3043" s="63">
        <f>'דוח 132'!J3043</f>
        <v>6191</v>
      </c>
      <c r="C3043" s="63" t="str">
        <f>'דוח 132'!I3043</f>
        <v>נגזרים מתוך חשיפת מט"ח</v>
      </c>
      <c r="D3043" s="63">
        <f>'דוח 132'!H3043</f>
        <v>0</v>
      </c>
      <c r="E3043" s="63">
        <f>'דוח 132'!G3043</f>
        <v>-2.2345878291850703</v>
      </c>
      <c r="F3043" s="63">
        <f>'דוח 132'!F3043</f>
        <v>-2.2184286619757998</v>
      </c>
      <c r="G3043" s="63">
        <f>'דוח 132'!E3043</f>
        <v>0</v>
      </c>
      <c r="H3043" s="63">
        <f>'דוח 132'!D3043</f>
        <v>0</v>
      </c>
      <c r="I3043" s="63">
        <f>'דוח 132'!C3043</f>
        <v>0</v>
      </c>
      <c r="J3043" s="63">
        <f>'דוח 132'!B3043</f>
        <v>0</v>
      </c>
      <c r="K3043" s="63">
        <f>'דוח 132'!A3043</f>
        <v>0</v>
      </c>
    </row>
    <row r="3044" spans="1:11" x14ac:dyDescent="0.2">
      <c r="A3044" s="63">
        <f>'דוח 132'!K3044</f>
        <v>15644</v>
      </c>
      <c r="B3044" s="63">
        <f>'דוח 132'!J3044</f>
        <v>6191</v>
      </c>
      <c r="C3044" s="63" t="str">
        <f>'דוח 132'!I3044</f>
        <v>סה"כ נזילות</v>
      </c>
      <c r="D3044" s="63">
        <f>'דוח 132'!H3044</f>
        <v>0</v>
      </c>
      <c r="E3044" s="63">
        <f>'דוח 132'!G3044</f>
        <v>3.5959019338568501</v>
      </c>
      <c r="F3044" s="63">
        <f>'דוח 132'!F3044</f>
        <v>3.6239805545912702</v>
      </c>
      <c r="G3044" s="63">
        <f>'דוח 132'!E3044</f>
        <v>1</v>
      </c>
      <c r="H3044" s="63">
        <f>'דוח 132'!D3044</f>
        <v>8</v>
      </c>
      <c r="I3044" s="63">
        <f>'דוח 132'!C3044</f>
        <v>0</v>
      </c>
      <c r="J3044" s="63">
        <f>'דוח 132'!B3044</f>
        <v>0</v>
      </c>
      <c r="K3044" s="63">
        <f>'דוח 132'!A3044</f>
        <v>0</v>
      </c>
    </row>
    <row r="3045" spans="1:11" x14ac:dyDescent="0.2">
      <c r="A3045" s="63">
        <f>'דוח 132'!K3045</f>
        <v>15704</v>
      </c>
      <c r="B3045" s="63">
        <f>'דוח 132'!J3045</f>
        <v>6191</v>
      </c>
      <c r="C3045" s="63" t="str">
        <f>'דוח 132'!I3045</f>
        <v xml:space="preserve">סה"כ קונצרני והלוואות </v>
      </c>
      <c r="D3045" s="63">
        <f>'דוח 132'!H3045</f>
        <v>4.1348979125432397</v>
      </c>
      <c r="E3045" s="63">
        <f>'דוח 132'!G3045</f>
        <v>35.818489136371596</v>
      </c>
      <c r="F3045" s="63">
        <f>'דוח 132'!F3045</f>
        <v>35.787331678831805</v>
      </c>
      <c r="G3045" s="63">
        <f>'דוח 132'!E3045</f>
        <v>33</v>
      </c>
      <c r="H3045" s="63">
        <f>'דוח 132'!D3045</f>
        <v>39</v>
      </c>
      <c r="I3045" s="63">
        <f>'דוח 132'!C3045</f>
        <v>0</v>
      </c>
      <c r="J3045" s="63">
        <f>'דוח 132'!B3045</f>
        <v>0</v>
      </c>
      <c r="K3045" s="63">
        <f>'דוח 132'!A3045</f>
        <v>0</v>
      </c>
    </row>
    <row r="3046" spans="1:11" x14ac:dyDescent="0.2">
      <c r="A3046" s="63">
        <f>'דוח 132'!K3046</f>
        <v>15749</v>
      </c>
      <c r="B3046" s="63">
        <f>'דוח 132'!J3046</f>
        <v>6191</v>
      </c>
      <c r="C3046" s="63" t="str">
        <f>'דוח 132'!I3046</f>
        <v>סה"כ לא סחירים</v>
      </c>
      <c r="D3046" s="63">
        <f>'דוח 132'!H3046</f>
        <v>3.0947847715497296</v>
      </c>
      <c r="E3046" s="63">
        <f>'דוח 132'!G3046</f>
        <v>0.27989461584653197</v>
      </c>
      <c r="F3046" s="63">
        <f>'דוח 132'!F3046</f>
        <v>0.28027926212278303</v>
      </c>
      <c r="G3046" s="63">
        <f>'דוח 132'!E3046</f>
        <v>0</v>
      </c>
      <c r="H3046" s="63">
        <f>'דוח 132'!D3046</f>
        <v>0</v>
      </c>
      <c r="I3046" s="63">
        <f>'דוח 132'!C3046</f>
        <v>0</v>
      </c>
      <c r="J3046" s="63">
        <f>'דוח 132'!B3046</f>
        <v>0</v>
      </c>
      <c r="K3046" s="63">
        <f>'דוח 132'!A3046</f>
        <v>0</v>
      </c>
    </row>
    <row r="3047" spans="1:11" x14ac:dyDescent="0.2">
      <c r="A3047" s="63">
        <f>'דוח 132'!K3047</f>
        <v>11258</v>
      </c>
      <c r="B3047" s="63">
        <f>'דוח 132'!J3047</f>
        <v>6191</v>
      </c>
      <c r="C3047" s="63" t="str">
        <f>'דוח 132'!I3047</f>
        <v>כל נכסי הקופה</v>
      </c>
      <c r="D3047" s="63">
        <f>'דוח 132'!H3047</f>
        <v>3.68575640200392</v>
      </c>
      <c r="E3047" s="63">
        <f>'דוח 132'!G3047</f>
        <v>100</v>
      </c>
      <c r="F3047" s="63">
        <f>'דוח 132'!F3047</f>
        <v>100</v>
      </c>
      <c r="G3047" s="63">
        <f>'דוח 132'!E3047</f>
        <v>0</v>
      </c>
      <c r="H3047" s="63">
        <f>'דוח 132'!D3047</f>
        <v>0</v>
      </c>
      <c r="I3047" s="63">
        <f>'דוח 132'!C3047</f>
        <v>0</v>
      </c>
      <c r="J3047" s="63">
        <f>'דוח 132'!B3047</f>
        <v>0</v>
      </c>
      <c r="K3047" s="63">
        <f>'דוח 132'!A3047</f>
        <v>0</v>
      </c>
    </row>
    <row r="3048" spans="1:11" x14ac:dyDescent="0.2">
      <c r="A3048" s="63">
        <f>'דוח 132'!K3048</f>
        <v>15705</v>
      </c>
      <c r="B3048" s="63">
        <f>'דוח 132'!J3048</f>
        <v>6191</v>
      </c>
      <c r="C3048" s="63" t="str">
        <f>'דוח 132'!I3048</f>
        <v>סה"כ ממשלתי</v>
      </c>
      <c r="D3048" s="63">
        <f>'דוח 132'!H3048</f>
        <v>4.3526345359972902</v>
      </c>
      <c r="E3048" s="63">
        <f>'דוח 132'!G3048</f>
        <v>50.743439852658092</v>
      </c>
      <c r="F3048" s="63">
        <f>'דוח 132'!F3048</f>
        <v>50.681644719237596</v>
      </c>
      <c r="G3048" s="63">
        <f>'דוח 132'!E3048</f>
        <v>46</v>
      </c>
      <c r="H3048" s="63">
        <f>'דוח 132'!D3048</f>
        <v>56</v>
      </c>
      <c r="I3048" s="63">
        <f>'דוח 132'!C3048</f>
        <v>0</v>
      </c>
      <c r="J3048" s="63">
        <f>'דוח 132'!B3048</f>
        <v>0</v>
      </c>
      <c r="K3048" s="63">
        <f>'דוח 132'!A3048</f>
        <v>0</v>
      </c>
    </row>
    <row r="3049" spans="1:11" x14ac:dyDescent="0.2">
      <c r="A3049" s="63">
        <f>'דוח 132'!K3049</f>
        <v>16144</v>
      </c>
      <c r="B3049" s="63">
        <f>'דוח 132'!J3049</f>
        <v>6191</v>
      </c>
      <c r="C3049" s="63" t="str">
        <f>'דוח 132'!I3049</f>
        <v>סך חשיפת מט"ח</v>
      </c>
      <c r="D3049" s="63">
        <f>'דוח 132'!H3049</f>
        <v>2.1975101690674701</v>
      </c>
      <c r="E3049" s="63">
        <f>'דוח 132'!G3049</f>
        <v>11.4465884864728</v>
      </c>
      <c r="F3049" s="63">
        <f>'דוח 132'!F3049</f>
        <v>11.440341491639799</v>
      </c>
      <c r="G3049" s="63">
        <f>'דוח 132'!E3049</f>
        <v>0</v>
      </c>
      <c r="H3049" s="63">
        <f>'דוח 132'!D3049</f>
        <v>0</v>
      </c>
      <c r="I3049" s="63">
        <f>'דוח 132'!C3049</f>
        <v>0</v>
      </c>
      <c r="J3049" s="63">
        <f>'דוח 132'!B3049</f>
        <v>0</v>
      </c>
      <c r="K3049" s="63">
        <f>'דוח 132'!A3049</f>
        <v>0</v>
      </c>
    </row>
    <row r="3050" spans="1:11" x14ac:dyDescent="0.2">
      <c r="A3050" s="63">
        <f>'דוח 132'!K3050</f>
        <v>12755</v>
      </c>
      <c r="B3050" s="63">
        <f>'דוח 132'!J3050</f>
        <v>6191</v>
      </c>
      <c r="C3050" s="63" t="str">
        <f>'דוח 132'!I3050</f>
        <v xml:space="preserve">נזילות מט"ח </v>
      </c>
      <c r="D3050" s="63">
        <f>'דוח 132'!H3050</f>
        <v>0</v>
      </c>
      <c r="E3050" s="63">
        <f>'דוח 132'!G3050</f>
        <v>0.40486803733625298</v>
      </c>
      <c r="F3050" s="63">
        <f>'דוח 132'!F3050</f>
        <v>0.40207912236862398</v>
      </c>
      <c r="G3050" s="63">
        <f>'דוח 132'!E3050</f>
        <v>0</v>
      </c>
      <c r="H3050" s="63">
        <f>'דוח 132'!D3050</f>
        <v>0</v>
      </c>
      <c r="I3050" s="63">
        <f>'דוח 132'!C3050</f>
        <v>0</v>
      </c>
      <c r="J3050" s="63">
        <f>'דוח 132'!B3050</f>
        <v>0</v>
      </c>
      <c r="K3050" s="63">
        <f>'דוח 132'!A3050</f>
        <v>0</v>
      </c>
    </row>
    <row r="3051" spans="1:11" x14ac:dyDescent="0.2">
      <c r="A3051" s="63">
        <f>'דוח 132'!K3051</f>
        <v>12359</v>
      </c>
      <c r="B3051" s="63">
        <f>'דוח 132'!J3051</f>
        <v>6191</v>
      </c>
      <c r="C3051" s="63" t="str">
        <f>'דוח 132'!I3051</f>
        <v xml:space="preserve">קונצרני לא סחיר צמוד מדד </v>
      </c>
      <c r="D3051" s="63">
        <f>'דוח 132'!H3051</f>
        <v>2.77</v>
      </c>
      <c r="E3051" s="63">
        <f>'דוח 132'!G3051</f>
        <v>7.7645339893890691E-2</v>
      </c>
      <c r="F3051" s="63">
        <f>'דוח 132'!F3051</f>
        <v>7.79894040812808E-2</v>
      </c>
      <c r="G3051" s="63">
        <f>'דוח 132'!E3051</f>
        <v>0</v>
      </c>
      <c r="H3051" s="63">
        <f>'דוח 132'!D3051</f>
        <v>0</v>
      </c>
      <c r="I3051" s="63">
        <f>'דוח 132'!C3051</f>
        <v>0</v>
      </c>
      <c r="J3051" s="63">
        <f>'דוח 132'!B3051</f>
        <v>0</v>
      </c>
      <c r="K3051" s="63">
        <f>'דוח 132'!A3051</f>
        <v>0</v>
      </c>
    </row>
    <row r="3052" spans="1:11" x14ac:dyDescent="0.2">
      <c r="A3052" s="63">
        <f>'דוח 132'!K3052</f>
        <v>0</v>
      </c>
      <c r="B3052" s="63">
        <f>'דוח 132'!J3052</f>
        <v>0</v>
      </c>
      <c r="C3052" s="63">
        <f>'דוח 132'!I3052</f>
        <v>0</v>
      </c>
      <c r="D3052" s="63">
        <f>'דוח 132'!H3052</f>
        <v>0</v>
      </c>
      <c r="E3052" s="63">
        <f>'דוח 132'!G3052</f>
        <v>0</v>
      </c>
      <c r="F3052" s="63">
        <f>'דוח 132'!F3052</f>
        <v>0</v>
      </c>
      <c r="G3052" s="63">
        <f>'דוח 132'!E3052</f>
        <v>0</v>
      </c>
      <c r="H3052" s="63">
        <f>'דוח 132'!D3052</f>
        <v>0</v>
      </c>
      <c r="I3052" s="63">
        <f>'דוח 132'!C3052</f>
        <v>0</v>
      </c>
      <c r="J3052" s="63">
        <f>'דוח 132'!B3052</f>
        <v>0</v>
      </c>
      <c r="K3052" s="63">
        <f>'דוח 132'!A3052</f>
        <v>0</v>
      </c>
    </row>
    <row r="3053" spans="1:11" x14ac:dyDescent="0.2">
      <c r="A3053" s="63" t="str">
        <f>'דוח 132'!K3053</f>
        <v>קוד קבוצה</v>
      </c>
      <c r="B3053" s="63" t="str">
        <f>'דוח 132'!J3053</f>
        <v>קוד קופה</v>
      </c>
      <c r="C3053" s="63">
        <f>'דוח 132'!I3053</f>
        <v>0</v>
      </c>
      <c r="D3053" s="63" t="str">
        <f>'דוח 132'!H3053</f>
        <v>6299  חיסכון לכל ילד-מעדיפים סיכון בינוני</v>
      </c>
      <c r="E3053" s="63">
        <f>'דוח 132'!G3053</f>
        <v>0</v>
      </c>
      <c r="F3053" s="63">
        <f>'דוח 132'!F3053</f>
        <v>0</v>
      </c>
      <c r="G3053" s="63">
        <f>'דוח 132'!E3053</f>
        <v>0</v>
      </c>
      <c r="H3053" s="63">
        <f>'דוח 132'!D3053</f>
        <v>0</v>
      </c>
      <c r="I3053" s="63">
        <f>'דוח 132'!C3053</f>
        <v>0</v>
      </c>
      <c r="J3053" s="63">
        <f>'דוח 132'!B3053</f>
        <v>0</v>
      </c>
      <c r="K3053" s="63">
        <f>'דוח 132'!A3053</f>
        <v>0</v>
      </c>
    </row>
    <row r="3054" spans="1:11" x14ac:dyDescent="0.2">
      <c r="A3054" s="63">
        <f>'דוח 132'!K3054</f>
        <v>0</v>
      </c>
      <c r="B3054" s="63">
        <f>'דוח 132'!J3054</f>
        <v>0</v>
      </c>
      <c r="C3054" s="63">
        <f>'דוח 132'!I3054</f>
        <v>0</v>
      </c>
      <c r="D3054" s="63">
        <f>'דוח 132'!H3054</f>
        <v>0</v>
      </c>
      <c r="E3054" s="63">
        <f>'דוח 132'!G3054</f>
        <v>0</v>
      </c>
      <c r="F3054" s="63" t="str">
        <f>'דוח 132'!F3054</f>
        <v>שווי קופה באשח  40,007.86</v>
      </c>
      <c r="G3054" s="63">
        <f>'דוח 132'!E3054</f>
        <v>0</v>
      </c>
      <c r="H3054" s="63">
        <f>'דוח 132'!D3054</f>
        <v>0</v>
      </c>
      <c r="I3054" s="63">
        <f>'דוח 132'!C3054</f>
        <v>0</v>
      </c>
      <c r="J3054" s="63">
        <f>'דוח 132'!B3054</f>
        <v>0</v>
      </c>
      <c r="K3054" s="63">
        <f>'דוח 132'!A3054</f>
        <v>0</v>
      </c>
    </row>
    <row r="3055" spans="1:11" x14ac:dyDescent="0.2">
      <c r="A3055" s="63">
        <f>'דוח 132'!K3055</f>
        <v>0</v>
      </c>
      <c r="B3055" s="63">
        <f>'דוח 132'!J3055</f>
        <v>0</v>
      </c>
      <c r="C3055" s="63" t="str">
        <f>'דוח 132'!I3055</f>
        <v>תאור קבוצה</v>
      </c>
      <c r="D3055" s="63" t="str">
        <f>'דוח 132'!H3055</f>
        <v>מח"מ</v>
      </c>
      <c r="E3055" s="63" t="str">
        <f>'דוח 132'!G3055</f>
        <v>חשיפה</v>
      </c>
      <c r="F3055" s="63" t="str">
        <f>'דוח 132'!F3055</f>
        <v>חשיפה</v>
      </c>
      <c r="G3055" s="63">
        <f>'דוח 132'!E3055</f>
        <v>0</v>
      </c>
      <c r="H3055" s="63" t="str">
        <f>'דוח 132'!D3055</f>
        <v>חשיפה</v>
      </c>
      <c r="I3055" s="63">
        <f>'דוח 132'!C3055</f>
        <v>0</v>
      </c>
      <c r="J3055" s="63" t="str">
        <f>'דוח 132'!B3055</f>
        <v>מח"מ</v>
      </c>
      <c r="K3055" s="63">
        <f>'דוח 132'!A3055</f>
        <v>0</v>
      </c>
    </row>
    <row r="3056" spans="1:11" x14ac:dyDescent="0.2">
      <c r="A3056" s="63">
        <f>'דוח 132'!K3056</f>
        <v>0</v>
      </c>
      <c r="B3056" s="63">
        <f>'דוח 132'!J3056</f>
        <v>0</v>
      </c>
      <c r="C3056" s="63">
        <f>'דוח 132'!I3056</f>
        <v>0</v>
      </c>
      <c r="D3056" s="63">
        <f>'דוח 132'!H3056</f>
        <v>0</v>
      </c>
      <c r="E3056" s="63" t="str">
        <f>'דוח 132'!G3056</f>
        <v>30/12/18</v>
      </c>
      <c r="F3056" s="63" t="str">
        <f>'דוח 132'!F3056</f>
        <v>31/12/18</v>
      </c>
      <c r="G3056" s="63" t="str">
        <f>'דוח 132'!E3056</f>
        <v>מינ'</v>
      </c>
      <c r="H3056" s="63" t="str">
        <f>'דוח 132'!D3056</f>
        <v>מקס'</v>
      </c>
      <c r="I3056" s="63" t="str">
        <f>'דוח 132'!C3056</f>
        <v>מינ'</v>
      </c>
      <c r="J3056" s="63" t="str">
        <f>'דוח 132'!B3056</f>
        <v>מקס'</v>
      </c>
      <c r="K3056" s="63">
        <f>'דוח 132'!A3056</f>
        <v>0</v>
      </c>
    </row>
    <row r="3057" spans="1:11" x14ac:dyDescent="0.2">
      <c r="A3057" s="63">
        <f>'דוח 132'!K3057</f>
        <v>13591</v>
      </c>
      <c r="B3057" s="63">
        <f>'דוח 132'!J3057</f>
        <v>6299</v>
      </c>
      <c r="C3057" s="63" t="str">
        <f>'דוח 132'!I3057</f>
        <v xml:space="preserve">צמוד מדד (כולל מיועדות) </v>
      </c>
      <c r="D3057" s="63">
        <f>'דוח 132'!H3057</f>
        <v>4.42808326209017</v>
      </c>
      <c r="E3057" s="63">
        <f>'דוח 132'!G3057</f>
        <v>29.112911041079702</v>
      </c>
      <c r="F3057" s="63">
        <f>'דוח 132'!F3057</f>
        <v>29.0453277528269</v>
      </c>
      <c r="G3057" s="63">
        <f>'דוח 132'!E3057</f>
        <v>0</v>
      </c>
      <c r="H3057" s="63">
        <f>'דוח 132'!D3057</f>
        <v>0</v>
      </c>
      <c r="I3057" s="63">
        <f>'דוח 132'!C3057</f>
        <v>3.5</v>
      </c>
      <c r="J3057" s="63">
        <f>'דוח 132'!B3057</f>
        <v>5.5</v>
      </c>
      <c r="K3057" s="63">
        <f>'דוח 132'!A3057</f>
        <v>0</v>
      </c>
    </row>
    <row r="3058" spans="1:11" x14ac:dyDescent="0.2">
      <c r="A3058" s="63">
        <f>'דוח 132'!K3058</f>
        <v>19967</v>
      </c>
      <c r="B3058" s="63">
        <f>'דוח 132'!J3058</f>
        <v>6299</v>
      </c>
      <c r="C3058" s="63" t="str">
        <f>'דוח 132'!I3058</f>
        <v>צמוד מדד ללא מיועדות</v>
      </c>
      <c r="D3058" s="63">
        <f>'דוח 132'!H3058</f>
        <v>4.42808326209017</v>
      </c>
      <c r="E3058" s="63">
        <f>'דוח 132'!G3058</f>
        <v>29.112911041079702</v>
      </c>
      <c r="F3058" s="63">
        <f>'דוח 132'!F3058</f>
        <v>29.0453277528269</v>
      </c>
      <c r="G3058" s="63">
        <f>'דוח 132'!E3058</f>
        <v>0</v>
      </c>
      <c r="H3058" s="63">
        <f>'דוח 132'!D3058</f>
        <v>0</v>
      </c>
      <c r="I3058" s="63">
        <f>'דוח 132'!C3058</f>
        <v>0</v>
      </c>
      <c r="J3058" s="63">
        <f>'דוח 132'!B3058</f>
        <v>0</v>
      </c>
      <c r="K3058" s="63">
        <f>'דוח 132'!A3058</f>
        <v>0</v>
      </c>
    </row>
    <row r="3059" spans="1:11" x14ac:dyDescent="0.2">
      <c r="A3059" s="63">
        <f>'דוח 132'!K3059</f>
        <v>15744</v>
      </c>
      <c r="B3059" s="63">
        <f>'דוח 132'!J3059</f>
        <v>6299</v>
      </c>
      <c r="C3059" s="63" t="str">
        <f>'דוח 132'!I3059</f>
        <v xml:space="preserve">סה"כ ממשלתי צמוד מדד כולל מיועדות </v>
      </c>
      <c r="D3059" s="63">
        <f>'דוח 132'!H3059</f>
        <v>5.2892332899755097</v>
      </c>
      <c r="E3059" s="63">
        <f>'דוח 132'!G3059</f>
        <v>6.5936265102127791</v>
      </c>
      <c r="F3059" s="63">
        <f>'דוח 132'!F3059</f>
        <v>6.5751073737143795</v>
      </c>
      <c r="G3059" s="63">
        <f>'דוח 132'!E3059</f>
        <v>0</v>
      </c>
      <c r="H3059" s="63">
        <f>'דוח 132'!D3059</f>
        <v>0</v>
      </c>
      <c r="I3059" s="63">
        <f>'דוח 132'!C3059</f>
        <v>0</v>
      </c>
      <c r="J3059" s="63">
        <f>'דוח 132'!B3059</f>
        <v>0</v>
      </c>
      <c r="K3059" s="63">
        <f>'דוח 132'!A3059</f>
        <v>0</v>
      </c>
    </row>
    <row r="3060" spans="1:11" x14ac:dyDescent="0.2">
      <c r="A3060" s="63">
        <f>'דוח 132'!K3060</f>
        <v>13462</v>
      </c>
      <c r="B3060" s="63">
        <f>'דוח 132'!J3060</f>
        <v>6299</v>
      </c>
      <c r="C3060" s="63" t="str">
        <f>'דוח 132'!I3060</f>
        <v xml:space="preserve">קונצרני סחיר צמוד מדד </v>
      </c>
      <c r="D3060" s="63">
        <f>'דוח 132'!H3060</f>
        <v>4.1760984660938396</v>
      </c>
      <c r="E3060" s="63">
        <f>'דוח 132'!G3060</f>
        <v>22.519284530866997</v>
      </c>
      <c r="F3060" s="63">
        <f>'דוח 132'!F3060</f>
        <v>22.470220379112497</v>
      </c>
      <c r="G3060" s="63">
        <f>'דוח 132'!E3060</f>
        <v>0</v>
      </c>
      <c r="H3060" s="63">
        <f>'דוח 132'!D3060</f>
        <v>0</v>
      </c>
      <c r="I3060" s="63">
        <f>'דוח 132'!C3060</f>
        <v>0</v>
      </c>
      <c r="J3060" s="63">
        <f>'דוח 132'!B3060</f>
        <v>0</v>
      </c>
      <c r="K3060" s="63">
        <f>'דוח 132'!A3060</f>
        <v>0</v>
      </c>
    </row>
    <row r="3061" spans="1:11" x14ac:dyDescent="0.2">
      <c r="A3061" s="63">
        <f>'דוח 132'!K3061</f>
        <v>15544</v>
      </c>
      <c r="B3061" s="63">
        <f>'דוח 132'!J3061</f>
        <v>6299</v>
      </c>
      <c r="C3061" s="63" t="str">
        <f>'דוח 132'!I3061</f>
        <v>הלוואה צמוד מדד</v>
      </c>
      <c r="D3061" s="63">
        <f>'דוח 132'!H3061</f>
        <v>0</v>
      </c>
      <c r="E3061" s="63">
        <f>'דוח 132'!G3061</f>
        <v>0</v>
      </c>
      <c r="F3061" s="63">
        <f>'דוח 132'!F3061</f>
        <v>0</v>
      </c>
      <c r="G3061" s="63">
        <f>'דוח 132'!E3061</f>
        <v>0</v>
      </c>
      <c r="H3061" s="63">
        <f>'דוח 132'!D3061</f>
        <v>0</v>
      </c>
      <c r="I3061" s="63">
        <f>'דוח 132'!C3061</f>
        <v>0</v>
      </c>
      <c r="J3061" s="63">
        <f>'דוח 132'!B3061</f>
        <v>0</v>
      </c>
      <c r="K3061" s="63">
        <f>'דוח 132'!A3061</f>
        <v>0</v>
      </c>
    </row>
    <row r="3062" spans="1:11" x14ac:dyDescent="0.2">
      <c r="A3062" s="63">
        <f>'דוח 132'!K3062</f>
        <v>12978</v>
      </c>
      <c r="B3062" s="63">
        <f>'דוח 132'!J3062</f>
        <v>6299</v>
      </c>
      <c r="C3062" s="63" t="str">
        <f>'דוח 132'!I3062</f>
        <v xml:space="preserve">פקדונות לא סחירים </v>
      </c>
      <c r="D3062" s="63">
        <f>'דוח 132'!H3062</f>
        <v>0</v>
      </c>
      <c r="E3062" s="63">
        <f>'דוח 132'!G3062</f>
        <v>0</v>
      </c>
      <c r="F3062" s="63">
        <f>'דוח 132'!F3062</f>
        <v>0</v>
      </c>
      <c r="G3062" s="63">
        <f>'דוח 132'!E3062</f>
        <v>0</v>
      </c>
      <c r="H3062" s="63">
        <f>'דוח 132'!D3062</f>
        <v>0</v>
      </c>
      <c r="I3062" s="63">
        <f>'דוח 132'!C3062</f>
        <v>0</v>
      </c>
      <c r="J3062" s="63">
        <f>'דוח 132'!B3062</f>
        <v>0</v>
      </c>
      <c r="K3062" s="63">
        <f>'דוח 132'!A3062</f>
        <v>0</v>
      </c>
    </row>
    <row r="3063" spans="1:11" x14ac:dyDescent="0.2">
      <c r="A3063" s="63">
        <f>'דוח 132'!K3063</f>
        <v>17726</v>
      </c>
      <c r="B3063" s="63">
        <f>'דוח 132'!J3063</f>
        <v>6299</v>
      </c>
      <c r="C3063" s="63" t="str">
        <f>'דוח 132'!I3063</f>
        <v>לא צמוד כולל נזילות</v>
      </c>
      <c r="D3063" s="63">
        <f>'דוח 132'!H3063</f>
        <v>3.4005166439251195</v>
      </c>
      <c r="E3063" s="63">
        <f>'דוח 132'!G3063</f>
        <v>26.639379685843</v>
      </c>
      <c r="F3063" s="63">
        <f>'דוח 132'!F3063</f>
        <v>26.849410631159699</v>
      </c>
      <c r="G3063" s="63">
        <f>'דוח 132'!E3063</f>
        <v>0</v>
      </c>
      <c r="H3063" s="63">
        <f>'דוח 132'!D3063</f>
        <v>0</v>
      </c>
      <c r="I3063" s="63">
        <f>'דוח 132'!C3063</f>
        <v>2.5</v>
      </c>
      <c r="J3063" s="63">
        <f>'דוח 132'!B3063</f>
        <v>4.5</v>
      </c>
      <c r="K3063" s="63">
        <f>'דוח 132'!A3063</f>
        <v>0</v>
      </c>
    </row>
    <row r="3064" spans="1:11" x14ac:dyDescent="0.2">
      <c r="A3064" s="63">
        <f>'דוח 132'!K3064</f>
        <v>17727</v>
      </c>
      <c r="B3064" s="63">
        <f>'דוח 132'!J3064</f>
        <v>6299</v>
      </c>
      <c r="C3064" s="63" t="str">
        <f>'דוח 132'!I3064</f>
        <v>עו"ש ש"ח</v>
      </c>
      <c r="D3064" s="63">
        <f>'דוח 132'!H3064</f>
        <v>0</v>
      </c>
      <c r="E3064" s="63">
        <f>'דוח 132'!G3064</f>
        <v>4.2773203275599991</v>
      </c>
      <c r="F3064" s="63">
        <f>'דוח 132'!F3064</f>
        <v>4.5417642919376391</v>
      </c>
      <c r="G3064" s="63">
        <f>'דוח 132'!E3064</f>
        <v>0</v>
      </c>
      <c r="H3064" s="63">
        <f>'דוח 132'!D3064</f>
        <v>0</v>
      </c>
      <c r="I3064" s="63">
        <f>'דוח 132'!C3064</f>
        <v>0</v>
      </c>
      <c r="J3064" s="63">
        <f>'דוח 132'!B3064</f>
        <v>0</v>
      </c>
      <c r="K3064" s="63">
        <f>'דוח 132'!A3064</f>
        <v>0</v>
      </c>
    </row>
    <row r="3065" spans="1:11" x14ac:dyDescent="0.2">
      <c r="A3065" s="63">
        <f>'דוח 132'!K3065</f>
        <v>13592</v>
      </c>
      <c r="B3065" s="63">
        <f>'דוח 132'!J3065</f>
        <v>6299</v>
      </c>
      <c r="C3065" s="63" t="str">
        <f>'דוח 132'!I3065</f>
        <v xml:space="preserve">לא צמוד - לא כולל נזילות </v>
      </c>
      <c r="D3065" s="63">
        <f>'דוח 132'!H3065</f>
        <v>4.0928507805105596</v>
      </c>
      <c r="E3065" s="63">
        <f>'דוח 132'!G3065</f>
        <v>22.362059358283002</v>
      </c>
      <c r="F3065" s="63">
        <f>'דוח 132'!F3065</f>
        <v>22.307646339222099</v>
      </c>
      <c r="G3065" s="63">
        <f>'דוח 132'!E3065</f>
        <v>0</v>
      </c>
      <c r="H3065" s="63">
        <f>'דוח 132'!D3065</f>
        <v>0</v>
      </c>
      <c r="I3065" s="63">
        <f>'דוח 132'!C3065</f>
        <v>0</v>
      </c>
      <c r="J3065" s="63">
        <f>'דוח 132'!B3065</f>
        <v>0</v>
      </c>
      <c r="K3065" s="63">
        <f>'דוח 132'!A3065</f>
        <v>0</v>
      </c>
    </row>
    <row r="3066" spans="1:11" x14ac:dyDescent="0.2">
      <c r="A3066" s="63">
        <f>'דוח 132'!K3066</f>
        <v>11566</v>
      </c>
      <c r="B3066" s="63">
        <f>'דוח 132'!J3066</f>
        <v>6299</v>
      </c>
      <c r="C3066" s="63" t="str">
        <f>'דוח 132'!I3066</f>
        <v>מק"מ</v>
      </c>
      <c r="D3066" s="63">
        <f>'דוח 132'!H3066</f>
        <v>0.44413485734945102</v>
      </c>
      <c r="E3066" s="63">
        <f>'דוח 132'!G3066</f>
        <v>5.2215659691252396</v>
      </c>
      <c r="F3066" s="63">
        <f>'דוח 132'!F3066</f>
        <v>5.2075374612844492</v>
      </c>
      <c r="G3066" s="63">
        <f>'דוח 132'!E3066</f>
        <v>0</v>
      </c>
      <c r="H3066" s="63">
        <f>'דוח 132'!D3066</f>
        <v>0</v>
      </c>
      <c r="I3066" s="63">
        <f>'דוח 132'!C3066</f>
        <v>0</v>
      </c>
      <c r="J3066" s="63">
        <f>'דוח 132'!B3066</f>
        <v>0</v>
      </c>
      <c r="K3066" s="63">
        <f>'דוח 132'!A3066</f>
        <v>0</v>
      </c>
    </row>
    <row r="3067" spans="1:11" x14ac:dyDescent="0.2">
      <c r="A3067" s="63">
        <f>'דוח 132'!K3067</f>
        <v>13419</v>
      </c>
      <c r="B3067" s="63">
        <f>'דוח 132'!J3067</f>
        <v>6299</v>
      </c>
      <c r="C3067" s="63" t="str">
        <f>'דוח 132'!I3067</f>
        <v>ממשלתי  לא צמוד (שחר)</v>
      </c>
      <c r="D3067" s="63">
        <f>'דוח 132'!H3067</f>
        <v>5.2316751602710001</v>
      </c>
      <c r="E3067" s="63">
        <f>'דוח 132'!G3067</f>
        <v>10.574128721276502</v>
      </c>
      <c r="F3067" s="63">
        <f>'דוח 132'!F3067</f>
        <v>10.534128111445</v>
      </c>
      <c r="G3067" s="63">
        <f>'דוח 132'!E3067</f>
        <v>0</v>
      </c>
      <c r="H3067" s="63">
        <f>'דוח 132'!D3067</f>
        <v>0</v>
      </c>
      <c r="I3067" s="63">
        <f>'דוח 132'!C3067</f>
        <v>0</v>
      </c>
      <c r="J3067" s="63">
        <f>'דוח 132'!B3067</f>
        <v>0</v>
      </c>
      <c r="K3067" s="63">
        <f>'דוח 132'!A3067</f>
        <v>0</v>
      </c>
    </row>
    <row r="3068" spans="1:11" x14ac:dyDescent="0.2">
      <c r="A3068" s="63">
        <f>'דוח 132'!K3068</f>
        <v>11568</v>
      </c>
      <c r="B3068" s="63">
        <f>'דוח 132'!J3068</f>
        <v>6299</v>
      </c>
      <c r="C3068" s="63" t="str">
        <f>'דוח 132'!I3068</f>
        <v>אג"ח ממשלתי לא צמוד ריבית משתנה-"גילון"</v>
      </c>
      <c r="D3068" s="63">
        <f>'דוח 132'!H3068</f>
        <v>0</v>
      </c>
      <c r="E3068" s="63">
        <f>'דוח 132'!G3068</f>
        <v>0</v>
      </c>
      <c r="F3068" s="63">
        <f>'דוח 132'!F3068</f>
        <v>0</v>
      </c>
      <c r="G3068" s="63">
        <f>'דוח 132'!E3068</f>
        <v>0</v>
      </c>
      <c r="H3068" s="63">
        <f>'דוח 132'!D3068</f>
        <v>0</v>
      </c>
      <c r="I3068" s="63">
        <f>'דוח 132'!C3068</f>
        <v>0</v>
      </c>
      <c r="J3068" s="63">
        <f>'דוח 132'!B3068</f>
        <v>0</v>
      </c>
      <c r="K3068" s="63">
        <f>'דוח 132'!A3068</f>
        <v>0</v>
      </c>
    </row>
    <row r="3069" spans="1:11" x14ac:dyDescent="0.2">
      <c r="A3069" s="63">
        <f>'דוח 132'!K3069</f>
        <v>12479</v>
      </c>
      <c r="B3069" s="63">
        <f>'דוח 132'!J3069</f>
        <v>6299</v>
      </c>
      <c r="C3069" s="63" t="str">
        <f>'דוח 132'!I3069</f>
        <v>קונצרני ריבית קבועה</v>
      </c>
      <c r="D3069" s="63">
        <f>'דוח 132'!H3069</f>
        <v>5.1086929869545594</v>
      </c>
      <c r="E3069" s="63">
        <f>'דוח 132'!G3069</f>
        <v>6.2484093834272594</v>
      </c>
      <c r="F3069" s="63">
        <f>'דוח 132'!F3069</f>
        <v>6.2479932051407401</v>
      </c>
      <c r="G3069" s="63">
        <f>'דוח 132'!E3069</f>
        <v>0</v>
      </c>
      <c r="H3069" s="63">
        <f>'דוח 132'!D3069</f>
        <v>0</v>
      </c>
      <c r="I3069" s="63">
        <f>'דוח 132'!C3069</f>
        <v>0</v>
      </c>
      <c r="J3069" s="63">
        <f>'דוח 132'!B3069</f>
        <v>0</v>
      </c>
      <c r="K3069" s="63">
        <f>'דוח 132'!A3069</f>
        <v>0</v>
      </c>
    </row>
    <row r="3070" spans="1:11" x14ac:dyDescent="0.2">
      <c r="A3070" s="63">
        <f>'דוח 132'!K3070</f>
        <v>12480</v>
      </c>
      <c r="B3070" s="63">
        <f>'דוח 132'!J3070</f>
        <v>6299</v>
      </c>
      <c r="C3070" s="63" t="str">
        <f>'דוח 132'!I3070</f>
        <v>קונצרני ריבית משתנה</v>
      </c>
      <c r="D3070" s="63">
        <f>'דוח 132'!H3070</f>
        <v>6.16</v>
      </c>
      <c r="E3070" s="63">
        <f>'דוח 132'!G3070</f>
        <v>0.317955284454078</v>
      </c>
      <c r="F3070" s="63">
        <f>'דוח 132'!F3070</f>
        <v>0.317987561351877</v>
      </c>
      <c r="G3070" s="63">
        <f>'דוח 132'!E3070</f>
        <v>0</v>
      </c>
      <c r="H3070" s="63">
        <f>'דוח 132'!D3070</f>
        <v>0</v>
      </c>
      <c r="I3070" s="63">
        <f>'דוח 132'!C3070</f>
        <v>0</v>
      </c>
      <c r="J3070" s="63">
        <f>'דוח 132'!B3070</f>
        <v>0</v>
      </c>
      <c r="K3070" s="63">
        <f>'דוח 132'!A3070</f>
        <v>0</v>
      </c>
    </row>
    <row r="3071" spans="1:11" x14ac:dyDescent="0.2">
      <c r="A3071" s="63">
        <f>'דוח 132'!K3071</f>
        <v>11578</v>
      </c>
      <c r="B3071" s="63">
        <f>'דוח 132'!J3071</f>
        <v>6299</v>
      </c>
      <c r="C3071" s="63" t="str">
        <f>'דוח 132'!I3071</f>
        <v>אג"ח לא צמוד לא סחיר (ללא עמיתים)</v>
      </c>
      <c r="D3071" s="63">
        <f>'דוח 132'!H3071</f>
        <v>0</v>
      </c>
      <c r="E3071" s="63">
        <f>'דוח 132'!G3071</f>
        <v>0</v>
      </c>
      <c r="F3071" s="63">
        <f>'דוח 132'!F3071</f>
        <v>0</v>
      </c>
      <c r="G3071" s="63">
        <f>'דוח 132'!E3071</f>
        <v>0</v>
      </c>
      <c r="H3071" s="63">
        <f>'דוח 132'!D3071</f>
        <v>0</v>
      </c>
      <c r="I3071" s="63">
        <f>'דוח 132'!C3071</f>
        <v>0</v>
      </c>
      <c r="J3071" s="63">
        <f>'דוח 132'!B3071</f>
        <v>0</v>
      </c>
      <c r="K3071" s="63">
        <f>'דוח 132'!A3071</f>
        <v>0</v>
      </c>
    </row>
    <row r="3072" spans="1:11" x14ac:dyDescent="0.2">
      <c r="A3072" s="63">
        <f>'דוח 132'!K3072</f>
        <v>12497</v>
      </c>
      <c r="B3072" s="63">
        <f>'דוח 132'!J3072</f>
        <v>6299</v>
      </c>
      <c r="C3072" s="63" t="str">
        <f>'דוח 132'!I3072</f>
        <v>קונצרני לא סחיר ריבית משתנה (נע"מים)</v>
      </c>
      <c r="D3072" s="63">
        <f>'דוח 132'!H3072</f>
        <v>0</v>
      </c>
      <c r="E3072" s="63">
        <f>'דוח 132'!G3072</f>
        <v>0</v>
      </c>
      <c r="F3072" s="63">
        <f>'דוח 132'!F3072</f>
        <v>0</v>
      </c>
      <c r="G3072" s="63">
        <f>'דוח 132'!E3072</f>
        <v>0</v>
      </c>
      <c r="H3072" s="63">
        <f>'דוח 132'!D3072</f>
        <v>0</v>
      </c>
      <c r="I3072" s="63">
        <f>'דוח 132'!C3072</f>
        <v>0</v>
      </c>
      <c r="J3072" s="63">
        <f>'דוח 132'!B3072</f>
        <v>0</v>
      </c>
      <c r="K3072" s="63">
        <f>'דוח 132'!A3072</f>
        <v>0</v>
      </c>
    </row>
    <row r="3073" spans="1:11" x14ac:dyDescent="0.2">
      <c r="A3073" s="63">
        <f>'דוח 132'!K3073</f>
        <v>15546</v>
      </c>
      <c r="B3073" s="63">
        <f>'דוח 132'!J3073</f>
        <v>6299</v>
      </c>
      <c r="C3073" s="63" t="str">
        <f>'דוח 132'!I3073</f>
        <v>הלוואה לא צמוד</v>
      </c>
      <c r="D3073" s="63">
        <f>'דוח 132'!H3073</f>
        <v>0</v>
      </c>
      <c r="E3073" s="63">
        <f>'דוח 132'!G3073</f>
        <v>0</v>
      </c>
      <c r="F3073" s="63">
        <f>'דוח 132'!F3073</f>
        <v>0</v>
      </c>
      <c r="G3073" s="63">
        <f>'דוח 132'!E3073</f>
        <v>0</v>
      </c>
      <c r="H3073" s="63">
        <f>'דוח 132'!D3073</f>
        <v>0</v>
      </c>
      <c r="I3073" s="63">
        <f>'דוח 132'!C3073</f>
        <v>0</v>
      </c>
      <c r="J3073" s="63">
        <f>'דוח 132'!B3073</f>
        <v>0</v>
      </c>
      <c r="K3073" s="63">
        <f>'דוח 132'!A3073</f>
        <v>0</v>
      </c>
    </row>
    <row r="3074" spans="1:11" x14ac:dyDescent="0.2">
      <c r="A3074" s="63">
        <f>'דוח 132'!K3074</f>
        <v>12481</v>
      </c>
      <c r="B3074" s="63">
        <f>'דוח 132'!J3074</f>
        <v>6299</v>
      </c>
      <c r="C3074" s="63" t="str">
        <f>'דוח 132'!I3074</f>
        <v>הלוואות לעמיתים.</v>
      </c>
      <c r="D3074" s="63">
        <f>'דוח 132'!H3074</f>
        <v>0</v>
      </c>
      <c r="E3074" s="63">
        <f>'דוח 132'!G3074</f>
        <v>0</v>
      </c>
      <c r="F3074" s="63">
        <f>'דוח 132'!F3074</f>
        <v>0</v>
      </c>
      <c r="G3074" s="63">
        <f>'דוח 132'!E3074</f>
        <v>0</v>
      </c>
      <c r="H3074" s="63">
        <f>'דוח 132'!D3074</f>
        <v>4</v>
      </c>
      <c r="I3074" s="63">
        <f>'דוח 132'!C3074</f>
        <v>0</v>
      </c>
      <c r="J3074" s="63">
        <f>'דוח 132'!B3074</f>
        <v>0</v>
      </c>
      <c r="K3074" s="63">
        <f>'דוח 132'!A3074</f>
        <v>0</v>
      </c>
    </row>
    <row r="3075" spans="1:11" x14ac:dyDescent="0.2">
      <c r="A3075" s="63">
        <f>'דוח 132'!K3075</f>
        <v>13594</v>
      </c>
      <c r="B3075" s="63">
        <f>'דוח 132'!J3075</f>
        <v>6299</v>
      </c>
      <c r="C3075" s="63" t="str">
        <f>'דוח 132'!I3075</f>
        <v>מט"ח וצמוד מט"ח</v>
      </c>
      <c r="D3075" s="63">
        <f>'דוח 132'!H3075</f>
        <v>1.5052623661435298</v>
      </c>
      <c r="E3075" s="63">
        <f>'דוח 132'!G3075</f>
        <v>9.1709546578662895</v>
      </c>
      <c r="F3075" s="63">
        <f>'דוח 132'!F3075</f>
        <v>9.058356753484901</v>
      </c>
      <c r="G3075" s="63">
        <f>'דוח 132'!E3075</f>
        <v>0</v>
      </c>
      <c r="H3075" s="63">
        <f>'דוח 132'!D3075</f>
        <v>0</v>
      </c>
      <c r="I3075" s="63">
        <f>'דוח 132'!C3075</f>
        <v>0</v>
      </c>
      <c r="J3075" s="63">
        <f>'דוח 132'!B3075</f>
        <v>0</v>
      </c>
      <c r="K3075" s="63">
        <f>'דוח 132'!A3075</f>
        <v>0</v>
      </c>
    </row>
    <row r="3076" spans="1:11" x14ac:dyDescent="0.2">
      <c r="A3076" s="63">
        <f>'דוח 132'!K3076</f>
        <v>15609</v>
      </c>
      <c r="B3076" s="63">
        <f>'דוח 132'!J3076</f>
        <v>6299</v>
      </c>
      <c r="C3076" s="63" t="str">
        <f>'דוח 132'!I3076</f>
        <v>אג"ח ממשלתי צמוד מט"ח סחיר (1022)</v>
      </c>
      <c r="D3076" s="63">
        <f>'דוח 132'!H3076</f>
        <v>0.55586748841721401</v>
      </c>
      <c r="E3076" s="63">
        <f>'דוח 132'!G3076</f>
        <v>1.0577592718583599</v>
      </c>
      <c r="F3076" s="63">
        <f>'דוח 132'!F3076</f>
        <v>1.0503882427733198</v>
      </c>
      <c r="G3076" s="63">
        <f>'דוח 132'!E3076</f>
        <v>0</v>
      </c>
      <c r="H3076" s="63">
        <f>'דוח 132'!D3076</f>
        <v>0</v>
      </c>
      <c r="I3076" s="63">
        <f>'דוח 132'!C3076</f>
        <v>0</v>
      </c>
      <c r="J3076" s="63">
        <f>'דוח 132'!B3076</f>
        <v>0</v>
      </c>
      <c r="K3076" s="63">
        <f>'דוח 132'!A3076</f>
        <v>0</v>
      </c>
    </row>
    <row r="3077" spans="1:11" x14ac:dyDescent="0.2">
      <c r="A3077" s="63">
        <f>'דוח 132'!K3077</f>
        <v>11524</v>
      </c>
      <c r="B3077" s="63">
        <f>'דוח 132'!J3077</f>
        <v>6299</v>
      </c>
      <c r="C3077" s="63" t="str">
        <f>'דוח 132'!I3077</f>
        <v xml:space="preserve"> אג"ח קונצרני בחו"ל </v>
      </c>
      <c r="D3077" s="63">
        <f>'דוח 132'!H3077</f>
        <v>1.2579178632197299</v>
      </c>
      <c r="E3077" s="63">
        <f>'דוח 132'!G3077</f>
        <v>8.1900779543054618</v>
      </c>
      <c r="F3077" s="63">
        <f>'דוח 132'!F3077</f>
        <v>8.1430507009428492</v>
      </c>
      <c r="G3077" s="63">
        <f>'דוח 132'!E3077</f>
        <v>0</v>
      </c>
      <c r="H3077" s="63">
        <f>'דוח 132'!D3077</f>
        <v>0</v>
      </c>
      <c r="I3077" s="63">
        <f>'דוח 132'!C3077</f>
        <v>0</v>
      </c>
      <c r="J3077" s="63">
        <f>'דוח 132'!B3077</f>
        <v>0</v>
      </c>
      <c r="K3077" s="63">
        <f>'דוח 132'!A3077</f>
        <v>0</v>
      </c>
    </row>
    <row r="3078" spans="1:11" x14ac:dyDescent="0.2">
      <c r="A3078" s="63">
        <f>'דוח 132'!K3078</f>
        <v>15745</v>
      </c>
      <c r="B3078" s="63">
        <f>'דוח 132'!J3078</f>
        <v>6299</v>
      </c>
      <c r="C3078" s="63" t="str">
        <f>'דוח 132'!I3078</f>
        <v>סה"כ קונצרני צמוד מט"ח</v>
      </c>
      <c r="D3078" s="63">
        <f>'דוח 132'!H3078</f>
        <v>4.8080337959680799</v>
      </c>
      <c r="E3078" s="63">
        <f>'דוח 132'!G3078</f>
        <v>0.58123342077057505</v>
      </c>
      <c r="F3078" s="63">
        <f>'דוח 132'!F3078</f>
        <v>0.58403040142611906</v>
      </c>
      <c r="G3078" s="63">
        <f>'דוח 132'!E3078</f>
        <v>0</v>
      </c>
      <c r="H3078" s="63">
        <f>'דוח 132'!D3078</f>
        <v>0</v>
      </c>
      <c r="I3078" s="63">
        <f>'דוח 132'!C3078</f>
        <v>0</v>
      </c>
      <c r="J3078" s="63">
        <f>'דוח 132'!B3078</f>
        <v>0</v>
      </c>
      <c r="K3078" s="63">
        <f>'דוח 132'!A3078</f>
        <v>0</v>
      </c>
    </row>
    <row r="3079" spans="1:11" x14ac:dyDescent="0.2">
      <c r="A3079" s="63">
        <f>'דוח 132'!K3079</f>
        <v>15545</v>
      </c>
      <c r="B3079" s="63">
        <f>'דוח 132'!J3079</f>
        <v>6299</v>
      </c>
      <c r="C3079" s="63" t="str">
        <f>'דוח 132'!I3079</f>
        <v>הלוואה צמוד מט"ח</v>
      </c>
      <c r="D3079" s="63">
        <f>'דוח 132'!H3079</f>
        <v>0</v>
      </c>
      <c r="E3079" s="63">
        <f>'דוח 132'!G3079</f>
        <v>0</v>
      </c>
      <c r="F3079" s="63">
        <f>'דוח 132'!F3079</f>
        <v>0</v>
      </c>
      <c r="G3079" s="63">
        <f>'דוח 132'!E3079</f>
        <v>0</v>
      </c>
      <c r="H3079" s="63">
        <f>'דוח 132'!D3079</f>
        <v>0</v>
      </c>
      <c r="I3079" s="63">
        <f>'דוח 132'!C3079</f>
        <v>0</v>
      </c>
      <c r="J3079" s="63">
        <f>'דוח 132'!B3079</f>
        <v>0</v>
      </c>
      <c r="K3079" s="63">
        <f>'דוח 132'!A3079</f>
        <v>0</v>
      </c>
    </row>
    <row r="3080" spans="1:11" x14ac:dyDescent="0.2">
      <c r="A3080" s="63">
        <f>'דוח 132'!K3080</f>
        <v>13595</v>
      </c>
      <c r="B3080" s="63">
        <f>'דוח 132'!J3080</f>
        <v>6299</v>
      </c>
      <c r="C3080" s="63" t="str">
        <f>'דוח 132'!I3080</f>
        <v>סה"כ מניות והמירים</v>
      </c>
      <c r="D3080" s="63">
        <f>'דוח 132'!H3080</f>
        <v>0</v>
      </c>
      <c r="E3080" s="63">
        <f>'דוח 132'!G3080</f>
        <v>35.076754615210902</v>
      </c>
      <c r="F3080" s="63">
        <f>'דוח 132'!F3080</f>
        <v>35.0469048625285</v>
      </c>
      <c r="G3080" s="63">
        <f>'דוח 132'!E3080</f>
        <v>0</v>
      </c>
      <c r="H3080" s="63">
        <f>'דוח 132'!D3080</f>
        <v>0</v>
      </c>
      <c r="I3080" s="63">
        <f>'דוח 132'!C3080</f>
        <v>0</v>
      </c>
      <c r="J3080" s="63">
        <f>'דוח 132'!B3080</f>
        <v>0</v>
      </c>
      <c r="K3080" s="63">
        <f>'דוח 132'!A3080</f>
        <v>0</v>
      </c>
    </row>
    <row r="3081" spans="1:11" x14ac:dyDescent="0.2">
      <c r="A3081" s="63">
        <f>'דוח 132'!K3081</f>
        <v>15610</v>
      </c>
      <c r="B3081" s="63">
        <f>'דוח 132'!J3081</f>
        <v>6299</v>
      </c>
      <c r="C3081" s="63" t="str">
        <f>'דוח 132'!I3081</f>
        <v>נגזרים מתוך מניות והמירים</v>
      </c>
      <c r="D3081" s="63">
        <f>'דוח 132'!H3081</f>
        <v>0</v>
      </c>
      <c r="E3081" s="63">
        <f>'דוח 132'!G3081</f>
        <v>0</v>
      </c>
      <c r="F3081" s="63">
        <f>'דוח 132'!F3081</f>
        <v>0</v>
      </c>
      <c r="G3081" s="63">
        <f>'דוח 132'!E3081</f>
        <v>0</v>
      </c>
      <c r="H3081" s="63">
        <f>'דוח 132'!D3081</f>
        <v>0</v>
      </c>
      <c r="I3081" s="63">
        <f>'דוח 132'!C3081</f>
        <v>0</v>
      </c>
      <c r="J3081" s="63">
        <f>'דוח 132'!B3081</f>
        <v>0</v>
      </c>
      <c r="K3081" s="63">
        <f>'דוח 132'!A3081</f>
        <v>0</v>
      </c>
    </row>
    <row r="3082" spans="1:11" x14ac:dyDescent="0.2">
      <c r="A3082" s="63">
        <f>'דוח 132'!K3082</f>
        <v>15611</v>
      </c>
      <c r="B3082" s="63">
        <f>'דוח 132'!J3082</f>
        <v>6299</v>
      </c>
      <c r="C3082" s="63" t="str">
        <f>'דוח 132'!I3082</f>
        <v>מניות והמירים בארץ</v>
      </c>
      <c r="D3082" s="63">
        <f>'דוח 132'!H3082</f>
        <v>0</v>
      </c>
      <c r="E3082" s="63">
        <f>'דוח 132'!G3082</f>
        <v>13.5033960017808</v>
      </c>
      <c r="F3082" s="63">
        <f>'דוח 132'!F3082</f>
        <v>13.501934782567398</v>
      </c>
      <c r="G3082" s="63">
        <f>'דוח 132'!E3082</f>
        <v>0</v>
      </c>
      <c r="H3082" s="63">
        <f>'דוח 132'!D3082</f>
        <v>0</v>
      </c>
      <c r="I3082" s="63">
        <f>'דוח 132'!C3082</f>
        <v>0</v>
      </c>
      <c r="J3082" s="63">
        <f>'דוח 132'!B3082</f>
        <v>0</v>
      </c>
      <c r="K3082" s="63">
        <f>'דוח 132'!A3082</f>
        <v>0</v>
      </c>
    </row>
    <row r="3083" spans="1:11" x14ac:dyDescent="0.2">
      <c r="A3083" s="63">
        <f>'דוח 132'!K3083</f>
        <v>15608</v>
      </c>
      <c r="B3083" s="63">
        <f>'דוח 132'!J3083</f>
        <v>6299</v>
      </c>
      <c r="C3083" s="63" t="str">
        <f>'דוח 132'!I3083</f>
        <v>מניות חו"ל</v>
      </c>
      <c r="D3083" s="63">
        <f>'דוח 132'!H3083</f>
        <v>0</v>
      </c>
      <c r="E3083" s="63">
        <f>'דוח 132'!G3083</f>
        <v>21.573358613430099</v>
      </c>
      <c r="F3083" s="63">
        <f>'דוח 132'!F3083</f>
        <v>21.544970079961097</v>
      </c>
      <c r="G3083" s="63">
        <f>'דוח 132'!E3083</f>
        <v>0</v>
      </c>
      <c r="H3083" s="63">
        <f>'דוח 132'!D3083</f>
        <v>0</v>
      </c>
      <c r="I3083" s="63">
        <f>'דוח 132'!C3083</f>
        <v>0</v>
      </c>
      <c r="J3083" s="63">
        <f>'דוח 132'!B3083</f>
        <v>0</v>
      </c>
      <c r="K3083" s="63">
        <f>'דוח 132'!A3083</f>
        <v>0</v>
      </c>
    </row>
    <row r="3084" spans="1:11" x14ac:dyDescent="0.2">
      <c r="A3084" s="63">
        <f>'דוח 132'!K3084</f>
        <v>15584</v>
      </c>
      <c r="B3084" s="63">
        <f>'דוח 132'!J3084</f>
        <v>6299</v>
      </c>
      <c r="C3084" s="63" t="str">
        <f>'דוח 132'!I3084</f>
        <v>נכסים אלטרנטיביים</v>
      </c>
      <c r="D3084" s="63">
        <f>'דוח 132'!H3084</f>
        <v>0</v>
      </c>
      <c r="E3084" s="63">
        <f>'דוח 132'!G3084</f>
        <v>0</v>
      </c>
      <c r="F3084" s="63">
        <f>'דוח 132'!F3084</f>
        <v>0</v>
      </c>
      <c r="G3084" s="63">
        <f>'דוח 132'!E3084</f>
        <v>0</v>
      </c>
      <c r="H3084" s="63">
        <f>'דוח 132'!D3084</f>
        <v>8</v>
      </c>
      <c r="I3084" s="63">
        <f>'דוח 132'!C3084</f>
        <v>0</v>
      </c>
      <c r="J3084" s="63">
        <f>'דוח 132'!B3084</f>
        <v>0</v>
      </c>
      <c r="K3084" s="63">
        <f>'דוח 132'!A3084</f>
        <v>0</v>
      </c>
    </row>
    <row r="3085" spans="1:11" x14ac:dyDescent="0.2">
      <c r="A3085" s="63">
        <f>'דוח 132'!K3085</f>
        <v>17728</v>
      </c>
      <c r="B3085" s="63">
        <f>'דוח 132'!J3085</f>
        <v>6299</v>
      </c>
      <c r="C3085" s="63" t="str">
        <f>'דוח 132'!I3085</f>
        <v>נכסי נדל"ן</v>
      </c>
      <c r="D3085" s="63">
        <f>'דוח 132'!H3085</f>
        <v>0</v>
      </c>
      <c r="E3085" s="63">
        <f>'דוח 132'!G3085</f>
        <v>0</v>
      </c>
      <c r="F3085" s="63">
        <f>'דוח 132'!F3085</f>
        <v>0</v>
      </c>
      <c r="G3085" s="63">
        <f>'דוח 132'!E3085</f>
        <v>0</v>
      </c>
      <c r="H3085" s="63">
        <f>'דוח 132'!D3085</f>
        <v>2</v>
      </c>
      <c r="I3085" s="63">
        <f>'דוח 132'!C3085</f>
        <v>0</v>
      </c>
      <c r="J3085" s="63">
        <f>'דוח 132'!B3085</f>
        <v>0</v>
      </c>
      <c r="K3085" s="63">
        <f>'דוח 132'!A3085</f>
        <v>0</v>
      </c>
    </row>
    <row r="3086" spans="1:11" x14ac:dyDescent="0.2">
      <c r="A3086" s="63">
        <f>'דוח 132'!K3086</f>
        <v>15624</v>
      </c>
      <c r="B3086" s="63">
        <f>'דוח 132'!J3086</f>
        <v>6299</v>
      </c>
      <c r="C3086" s="63" t="str">
        <f>'דוח 132'!I3086</f>
        <v>נגזרים מתוך חשיפת מט"ח</v>
      </c>
      <c r="D3086" s="63">
        <f>'דוח 132'!H3086</f>
        <v>0</v>
      </c>
      <c r="E3086" s="63">
        <f>'דוח 132'!G3086</f>
        <v>-12.8618989211332</v>
      </c>
      <c r="F3086" s="63">
        <f>'דוח 132'!F3086</f>
        <v>-12.747845886454199</v>
      </c>
      <c r="G3086" s="63">
        <f>'דוח 132'!E3086</f>
        <v>0</v>
      </c>
      <c r="H3086" s="63">
        <f>'דוח 132'!D3086</f>
        <v>0</v>
      </c>
      <c r="I3086" s="63">
        <f>'דוח 132'!C3086</f>
        <v>0</v>
      </c>
      <c r="J3086" s="63">
        <f>'דוח 132'!B3086</f>
        <v>0</v>
      </c>
      <c r="K3086" s="63">
        <f>'דוח 132'!A3086</f>
        <v>0</v>
      </c>
    </row>
    <row r="3087" spans="1:11" x14ac:dyDescent="0.2">
      <c r="A3087" s="63">
        <f>'דוח 132'!K3087</f>
        <v>15644</v>
      </c>
      <c r="B3087" s="63">
        <f>'דוח 132'!J3087</f>
        <v>6299</v>
      </c>
      <c r="C3087" s="63" t="str">
        <f>'דוח 132'!I3087</f>
        <v>סה"כ נזילות</v>
      </c>
      <c r="D3087" s="63">
        <f>'דוח 132'!H3087</f>
        <v>0</v>
      </c>
      <c r="E3087" s="63">
        <f>'דוח 132'!G3087</f>
        <v>3.6192043384919099</v>
      </c>
      <c r="F3087" s="63">
        <f>'דוח 132'!F3087</f>
        <v>3.82265170028024</v>
      </c>
      <c r="G3087" s="63">
        <f>'דוח 132'!E3087</f>
        <v>1</v>
      </c>
      <c r="H3087" s="63">
        <f>'דוח 132'!D3087</f>
        <v>8</v>
      </c>
      <c r="I3087" s="63">
        <f>'דוח 132'!C3087</f>
        <v>0</v>
      </c>
      <c r="J3087" s="63">
        <f>'דוח 132'!B3087</f>
        <v>0</v>
      </c>
      <c r="K3087" s="63">
        <f>'דוח 132'!A3087</f>
        <v>0</v>
      </c>
    </row>
    <row r="3088" spans="1:11" x14ac:dyDescent="0.2">
      <c r="A3088" s="63">
        <f>'דוח 132'!K3088</f>
        <v>15704</v>
      </c>
      <c r="B3088" s="63">
        <f>'דוח 132'!J3088</f>
        <v>6299</v>
      </c>
      <c r="C3088" s="63" t="str">
        <f>'דוח 132'!I3088</f>
        <v xml:space="preserve">סה"כ קונצרני והלוואות </v>
      </c>
      <c r="D3088" s="63">
        <f>'דוח 132'!H3088</f>
        <v>3.7276172454229304</v>
      </c>
      <c r="E3088" s="63">
        <f>'דוח 132'!G3088</f>
        <v>37.856960573824296</v>
      </c>
      <c r="F3088" s="63">
        <f>'דוח 132'!F3088</f>
        <v>37.763282247974097</v>
      </c>
      <c r="G3088" s="63">
        <f>'דוח 132'!E3088</f>
        <v>35</v>
      </c>
      <c r="H3088" s="63">
        <f>'דוח 132'!D3088</f>
        <v>41</v>
      </c>
      <c r="I3088" s="63">
        <f>'דוח 132'!C3088</f>
        <v>0</v>
      </c>
      <c r="J3088" s="63">
        <f>'דוח 132'!B3088</f>
        <v>0</v>
      </c>
      <c r="K3088" s="63">
        <f>'דוח 132'!A3088</f>
        <v>0</v>
      </c>
    </row>
    <row r="3089" spans="1:11" x14ac:dyDescent="0.2">
      <c r="A3089" s="63">
        <f>'דוח 132'!K3089</f>
        <v>15749</v>
      </c>
      <c r="B3089" s="63">
        <f>'דוח 132'!J3089</f>
        <v>6299</v>
      </c>
      <c r="C3089" s="63" t="str">
        <f>'דוח 132'!I3089</f>
        <v>סה"כ לא סחירים</v>
      </c>
      <c r="D3089" s="63">
        <f>'דוח 132'!H3089</f>
        <v>0</v>
      </c>
      <c r="E3089" s="63">
        <f>'דוח 132'!G3089</f>
        <v>0</v>
      </c>
      <c r="F3089" s="63">
        <f>'דוח 132'!F3089</f>
        <v>0</v>
      </c>
      <c r="G3089" s="63">
        <f>'דוח 132'!E3089</f>
        <v>0</v>
      </c>
      <c r="H3089" s="63">
        <f>'דוח 132'!D3089</f>
        <v>0</v>
      </c>
      <c r="I3089" s="63">
        <f>'דוח 132'!C3089</f>
        <v>0</v>
      </c>
      <c r="J3089" s="63">
        <f>'דוח 132'!B3089</f>
        <v>0</v>
      </c>
      <c r="K3089" s="63">
        <f>'דוח 132'!A3089</f>
        <v>0</v>
      </c>
    </row>
    <row r="3090" spans="1:11" x14ac:dyDescent="0.2">
      <c r="A3090" s="63">
        <f>'דוח 132'!K3090</f>
        <v>11258</v>
      </c>
      <c r="B3090" s="63">
        <f>'דוח 132'!J3090</f>
        <v>6299</v>
      </c>
      <c r="C3090" s="63" t="str">
        <f>'דוח 132'!I3090</f>
        <v>כל נכסי הקופה</v>
      </c>
      <c r="D3090" s="63">
        <f>'דוח 132'!H3090</f>
        <v>2.3355220091517701</v>
      </c>
      <c r="E3090" s="63">
        <f>'דוח 132'!G3090</f>
        <v>100</v>
      </c>
      <c r="F3090" s="63">
        <f>'דוח 132'!F3090</f>
        <v>100</v>
      </c>
      <c r="G3090" s="63">
        <f>'דוח 132'!E3090</f>
        <v>0</v>
      </c>
      <c r="H3090" s="63">
        <f>'דוח 132'!D3090</f>
        <v>0</v>
      </c>
      <c r="I3090" s="63">
        <f>'דוח 132'!C3090</f>
        <v>0</v>
      </c>
      <c r="J3090" s="63">
        <f>'דוח 132'!B3090</f>
        <v>0</v>
      </c>
      <c r="K3090" s="63">
        <f>'דוח 132'!A3090</f>
        <v>0</v>
      </c>
    </row>
    <row r="3091" spans="1:11" x14ac:dyDescent="0.2">
      <c r="A3091" s="63">
        <f>'דוח 132'!K3091</f>
        <v>15705</v>
      </c>
      <c r="B3091" s="63">
        <f>'דוח 132'!J3091</f>
        <v>6299</v>
      </c>
      <c r="C3091" s="63" t="str">
        <f>'דוח 132'!I3091</f>
        <v>סה"כ ממשלתי</v>
      </c>
      <c r="D3091" s="63">
        <f>'דוח 132'!H3091</f>
        <v>3.9707492926728198</v>
      </c>
      <c r="E3091" s="63">
        <f>'דוח 132'!G3091</f>
        <v>23.447080472472802</v>
      </c>
      <c r="F3091" s="63">
        <f>'דוח 132'!F3091</f>
        <v>23.3671611892172</v>
      </c>
      <c r="G3091" s="63">
        <f>'דוח 132'!E3091</f>
        <v>18</v>
      </c>
      <c r="H3091" s="63">
        <f>'דוח 132'!D3091</f>
        <v>28</v>
      </c>
      <c r="I3091" s="63">
        <f>'דוח 132'!C3091</f>
        <v>0</v>
      </c>
      <c r="J3091" s="63">
        <f>'דוח 132'!B3091</f>
        <v>0</v>
      </c>
      <c r="K3091" s="63">
        <f>'דוח 132'!A3091</f>
        <v>0</v>
      </c>
    </row>
    <row r="3092" spans="1:11" x14ac:dyDescent="0.2">
      <c r="A3092" s="63">
        <f>'דוח 132'!K3092</f>
        <v>16144</v>
      </c>
      <c r="B3092" s="63">
        <f>'דוח 132'!J3092</f>
        <v>6299</v>
      </c>
      <c r="C3092" s="63" t="str">
        <f>'דוח 132'!I3092</f>
        <v>סך חשיפת מט"ח</v>
      </c>
      <c r="D3092" s="63">
        <f>'דוח 132'!H3092</f>
        <v>0.41119617127388203</v>
      </c>
      <c r="E3092" s="63">
        <f>'דוח 132'!G3092</f>
        <v>17.4431644536532</v>
      </c>
      <c r="F3092" s="63">
        <f>'דוח 132'!F3092</f>
        <v>17.547758869147398</v>
      </c>
      <c r="G3092" s="63">
        <f>'דוח 132'!E3092</f>
        <v>0</v>
      </c>
      <c r="H3092" s="63">
        <f>'דוח 132'!D3092</f>
        <v>0</v>
      </c>
      <c r="I3092" s="63">
        <f>'דוח 132'!C3092</f>
        <v>0</v>
      </c>
      <c r="J3092" s="63">
        <f>'דוח 132'!B3092</f>
        <v>0</v>
      </c>
      <c r="K3092" s="63">
        <f>'דוח 132'!A3092</f>
        <v>0</v>
      </c>
    </row>
    <row r="3093" spans="1:11" x14ac:dyDescent="0.2">
      <c r="A3093" s="63">
        <f>'דוח 132'!K3093</f>
        <v>12755</v>
      </c>
      <c r="B3093" s="63">
        <f>'דוח 132'!J3093</f>
        <v>6299</v>
      </c>
      <c r="C3093" s="63" t="str">
        <f>'דוח 132'!I3093</f>
        <v xml:space="preserve">נזילות מט"ח </v>
      </c>
      <c r="D3093" s="63">
        <f>'דוח 132'!H3093</f>
        <v>0</v>
      </c>
      <c r="E3093" s="63">
        <f>'דוח 132'!G3093</f>
        <v>-0.65811598906809499</v>
      </c>
      <c r="F3093" s="63">
        <f>'דוח 132'!F3093</f>
        <v>-0.71911259165739205</v>
      </c>
      <c r="G3093" s="63">
        <f>'דוח 132'!E3093</f>
        <v>0</v>
      </c>
      <c r="H3093" s="63">
        <f>'דוח 132'!D3093</f>
        <v>0</v>
      </c>
      <c r="I3093" s="63">
        <f>'דוח 132'!C3093</f>
        <v>0</v>
      </c>
      <c r="J3093" s="63">
        <f>'דוח 132'!B3093</f>
        <v>0</v>
      </c>
      <c r="K3093" s="63">
        <f>'דוח 132'!A3093</f>
        <v>0</v>
      </c>
    </row>
    <row r="3094" spans="1:11" x14ac:dyDescent="0.2">
      <c r="A3094" s="63">
        <f>'דוח 132'!K3094</f>
        <v>12359</v>
      </c>
      <c r="B3094" s="63">
        <f>'דוח 132'!J3094</f>
        <v>6299</v>
      </c>
      <c r="C3094" s="63" t="str">
        <f>'דוח 132'!I3094</f>
        <v xml:space="preserve">קונצרני לא סחיר צמוד מדד </v>
      </c>
      <c r="D3094" s="63">
        <f>'דוח 132'!H3094</f>
        <v>0</v>
      </c>
      <c r="E3094" s="63">
        <f>'דוח 132'!G3094</f>
        <v>0</v>
      </c>
      <c r="F3094" s="63">
        <f>'דוח 132'!F3094</f>
        <v>0</v>
      </c>
      <c r="G3094" s="63">
        <f>'דוח 132'!E3094</f>
        <v>0</v>
      </c>
      <c r="H3094" s="63">
        <f>'דוח 132'!D3094</f>
        <v>0</v>
      </c>
      <c r="I3094" s="63">
        <f>'דוח 132'!C3094</f>
        <v>0</v>
      </c>
      <c r="J3094" s="63">
        <f>'דוח 132'!B3094</f>
        <v>0</v>
      </c>
      <c r="K3094" s="63">
        <f>'דוח 132'!A3094</f>
        <v>0</v>
      </c>
    </row>
    <row r="3095" spans="1:11" x14ac:dyDescent="0.2">
      <c r="A3095" s="63">
        <f>'דוח 132'!K3095</f>
        <v>0</v>
      </c>
      <c r="B3095" s="63">
        <f>'דוח 132'!J3095</f>
        <v>0</v>
      </c>
      <c r="C3095" s="63">
        <f>'דוח 132'!I3095</f>
        <v>0</v>
      </c>
      <c r="D3095" s="63">
        <f>'דוח 132'!H3095</f>
        <v>0</v>
      </c>
      <c r="E3095" s="63">
        <f>'דוח 132'!G3095</f>
        <v>0</v>
      </c>
      <c r="F3095" s="63">
        <f>'דוח 132'!F3095</f>
        <v>0</v>
      </c>
      <c r="G3095" s="63">
        <f>'דוח 132'!E3095</f>
        <v>0</v>
      </c>
      <c r="H3095" s="63">
        <f>'דוח 132'!D3095</f>
        <v>0</v>
      </c>
      <c r="I3095" s="63">
        <f>'דוח 132'!C3095</f>
        <v>0</v>
      </c>
      <c r="J3095" s="63">
        <f>'דוח 132'!B3095</f>
        <v>0</v>
      </c>
      <c r="K3095" s="63">
        <f>'דוח 132'!A3095</f>
        <v>0</v>
      </c>
    </row>
    <row r="3096" spans="1:11" x14ac:dyDescent="0.2">
      <c r="A3096" s="63" t="str">
        <f>'דוח 132'!K3096</f>
        <v>קוד קבוצה</v>
      </c>
      <c r="B3096" s="63" t="str">
        <f>'דוח 132'!J3096</f>
        <v>קוד קופה</v>
      </c>
      <c r="C3096" s="63">
        <f>'דוח 132'!I3096</f>
        <v>0</v>
      </c>
      <c r="D3096" s="63" t="str">
        <f>'דוח 132'!H3096</f>
        <v>6345  חיסכון לכל ילד- מעדיפים סיכון  גבוה</v>
      </c>
      <c r="E3096" s="63">
        <f>'דוח 132'!G3096</f>
        <v>0</v>
      </c>
      <c r="F3096" s="63">
        <f>'דוח 132'!F3096</f>
        <v>0</v>
      </c>
      <c r="G3096" s="63">
        <f>'דוח 132'!E3096</f>
        <v>0</v>
      </c>
      <c r="H3096" s="63">
        <f>'דוח 132'!D3096</f>
        <v>0</v>
      </c>
      <c r="I3096" s="63">
        <f>'דוח 132'!C3096</f>
        <v>0</v>
      </c>
      <c r="J3096" s="63">
        <f>'דוח 132'!B3096</f>
        <v>0</v>
      </c>
      <c r="K3096" s="63">
        <f>'דוח 132'!A3096</f>
        <v>0</v>
      </c>
    </row>
    <row r="3097" spans="1:11" x14ac:dyDescent="0.2">
      <c r="A3097" s="63">
        <f>'דוח 132'!K3097</f>
        <v>0</v>
      </c>
      <c r="B3097" s="63">
        <f>'דוח 132'!J3097</f>
        <v>0</v>
      </c>
      <c r="C3097" s="63">
        <f>'דוח 132'!I3097</f>
        <v>0</v>
      </c>
      <c r="D3097" s="63">
        <f>'דוח 132'!H3097</f>
        <v>0</v>
      </c>
      <c r="E3097" s="63">
        <f>'דוח 132'!G3097</f>
        <v>0</v>
      </c>
      <c r="F3097" s="63" t="str">
        <f>'דוח 132'!F3097</f>
        <v>שווי קופה באשח  80,598.95</v>
      </c>
      <c r="G3097" s="63">
        <f>'דוח 132'!E3097</f>
        <v>0</v>
      </c>
      <c r="H3097" s="63">
        <f>'דוח 132'!D3097</f>
        <v>0</v>
      </c>
      <c r="I3097" s="63">
        <f>'דוח 132'!C3097</f>
        <v>0</v>
      </c>
      <c r="J3097" s="63">
        <f>'דוח 132'!B3097</f>
        <v>0</v>
      </c>
      <c r="K3097" s="63">
        <f>'דוח 132'!A3097</f>
        <v>0</v>
      </c>
    </row>
    <row r="3098" spans="1:11" x14ac:dyDescent="0.2">
      <c r="A3098" s="63">
        <f>'דוח 132'!K3098</f>
        <v>0</v>
      </c>
      <c r="B3098" s="63">
        <f>'דוח 132'!J3098</f>
        <v>0</v>
      </c>
      <c r="C3098" s="63" t="str">
        <f>'דוח 132'!I3098</f>
        <v>תאור קבוצה</v>
      </c>
      <c r="D3098" s="63" t="str">
        <f>'דוח 132'!H3098</f>
        <v>מח"מ</v>
      </c>
      <c r="E3098" s="63" t="str">
        <f>'דוח 132'!G3098</f>
        <v>חשיפה</v>
      </c>
      <c r="F3098" s="63" t="str">
        <f>'דוח 132'!F3098</f>
        <v>חשיפה</v>
      </c>
      <c r="G3098" s="63">
        <f>'דוח 132'!E3098</f>
        <v>0</v>
      </c>
      <c r="H3098" s="63" t="str">
        <f>'דוח 132'!D3098</f>
        <v>חשיפה</v>
      </c>
      <c r="I3098" s="63">
        <f>'דוח 132'!C3098</f>
        <v>0</v>
      </c>
      <c r="J3098" s="63" t="str">
        <f>'דוח 132'!B3098</f>
        <v>מח"מ</v>
      </c>
      <c r="K3098" s="63">
        <f>'דוח 132'!A3098</f>
        <v>0</v>
      </c>
    </row>
    <row r="3099" spans="1:11" x14ac:dyDescent="0.2">
      <c r="A3099" s="63">
        <f>'דוח 132'!K3099</f>
        <v>0</v>
      </c>
      <c r="B3099" s="63">
        <f>'דוח 132'!J3099</f>
        <v>0</v>
      </c>
      <c r="C3099" s="63">
        <f>'דוח 132'!I3099</f>
        <v>0</v>
      </c>
      <c r="D3099" s="63">
        <f>'דוח 132'!H3099</f>
        <v>0</v>
      </c>
      <c r="E3099" s="63" t="str">
        <f>'דוח 132'!G3099</f>
        <v>30/12/18</v>
      </c>
      <c r="F3099" s="63" t="str">
        <f>'דוח 132'!F3099</f>
        <v>31/12/18</v>
      </c>
      <c r="G3099" s="63" t="str">
        <f>'דוח 132'!E3099</f>
        <v>מינ'</v>
      </c>
      <c r="H3099" s="63" t="str">
        <f>'דוח 132'!D3099</f>
        <v>מקס'</v>
      </c>
      <c r="I3099" s="63" t="str">
        <f>'דוח 132'!C3099</f>
        <v>מינ'</v>
      </c>
      <c r="J3099" s="63" t="str">
        <f>'דוח 132'!B3099</f>
        <v>מקס'</v>
      </c>
      <c r="K3099" s="63">
        <f>'דוח 132'!A3099</f>
        <v>0</v>
      </c>
    </row>
    <row r="3100" spans="1:11" x14ac:dyDescent="0.2">
      <c r="A3100" s="63">
        <f>'דוח 132'!K3100</f>
        <v>13591</v>
      </c>
      <c r="B3100" s="63">
        <f>'דוח 132'!J3100</f>
        <v>6345</v>
      </c>
      <c r="C3100" s="63" t="str">
        <f>'דוח 132'!I3100</f>
        <v xml:space="preserve">צמוד מדד (כולל מיועדות) </v>
      </c>
      <c r="D3100" s="63">
        <f>'דוח 132'!H3100</f>
        <v>0</v>
      </c>
      <c r="E3100" s="63">
        <f>'דוח 132'!G3100</f>
        <v>0</v>
      </c>
      <c r="F3100" s="63">
        <f>'דוח 132'!F3100</f>
        <v>0</v>
      </c>
      <c r="G3100" s="63">
        <f>'דוח 132'!E3100</f>
        <v>0</v>
      </c>
      <c r="H3100" s="63">
        <f>'דוח 132'!D3100</f>
        <v>0</v>
      </c>
      <c r="I3100" s="63">
        <f>'דוח 132'!C3100</f>
        <v>0</v>
      </c>
      <c r="J3100" s="63">
        <f>'דוח 132'!B3100</f>
        <v>0</v>
      </c>
      <c r="K3100" s="63">
        <f>'דוח 132'!A3100</f>
        <v>0</v>
      </c>
    </row>
    <row r="3101" spans="1:11" x14ac:dyDescent="0.2">
      <c r="A3101" s="63">
        <f>'דוח 132'!K3101</f>
        <v>19967</v>
      </c>
      <c r="B3101" s="63">
        <f>'דוח 132'!J3101</f>
        <v>6345</v>
      </c>
      <c r="C3101" s="63" t="str">
        <f>'דוח 132'!I3101</f>
        <v>צמוד מדד ללא מיועדות</v>
      </c>
      <c r="D3101" s="63">
        <f>'דוח 132'!H3101</f>
        <v>0</v>
      </c>
      <c r="E3101" s="63">
        <f>'דוח 132'!G3101</f>
        <v>0</v>
      </c>
      <c r="F3101" s="63">
        <f>'דוח 132'!F3101</f>
        <v>0</v>
      </c>
      <c r="G3101" s="63">
        <f>'דוח 132'!E3101</f>
        <v>0</v>
      </c>
      <c r="H3101" s="63">
        <f>'דוח 132'!D3101</f>
        <v>0</v>
      </c>
      <c r="I3101" s="63">
        <f>'דוח 132'!C3101</f>
        <v>0</v>
      </c>
      <c r="J3101" s="63">
        <f>'דוח 132'!B3101</f>
        <v>0</v>
      </c>
      <c r="K3101" s="63">
        <f>'דוח 132'!A3101</f>
        <v>0</v>
      </c>
    </row>
    <row r="3102" spans="1:11" x14ac:dyDescent="0.2">
      <c r="A3102" s="63">
        <f>'דוח 132'!K3102</f>
        <v>15744</v>
      </c>
      <c r="B3102" s="63">
        <f>'דוח 132'!J3102</f>
        <v>6345</v>
      </c>
      <c r="C3102" s="63" t="str">
        <f>'דוח 132'!I3102</f>
        <v xml:space="preserve">סה"כ ממשלתי צמוד מדד כולל מיועדות </v>
      </c>
      <c r="D3102" s="63">
        <f>'דוח 132'!H3102</f>
        <v>0</v>
      </c>
      <c r="E3102" s="63">
        <f>'דוח 132'!G3102</f>
        <v>0</v>
      </c>
      <c r="F3102" s="63">
        <f>'דוח 132'!F3102</f>
        <v>0</v>
      </c>
      <c r="G3102" s="63">
        <f>'דוח 132'!E3102</f>
        <v>0</v>
      </c>
      <c r="H3102" s="63">
        <f>'דוח 132'!D3102</f>
        <v>0</v>
      </c>
      <c r="I3102" s="63">
        <f>'דוח 132'!C3102</f>
        <v>0</v>
      </c>
      <c r="J3102" s="63">
        <f>'דוח 132'!B3102</f>
        <v>0</v>
      </c>
      <c r="K3102" s="63">
        <f>'דוח 132'!A3102</f>
        <v>0</v>
      </c>
    </row>
    <row r="3103" spans="1:11" x14ac:dyDescent="0.2">
      <c r="A3103" s="63">
        <f>'דוח 132'!K3103</f>
        <v>13462</v>
      </c>
      <c r="B3103" s="63">
        <f>'דוח 132'!J3103</f>
        <v>6345</v>
      </c>
      <c r="C3103" s="63" t="str">
        <f>'דוח 132'!I3103</f>
        <v xml:space="preserve">קונצרני סחיר צמוד מדד </v>
      </c>
      <c r="D3103" s="63">
        <f>'דוח 132'!H3103</f>
        <v>0</v>
      </c>
      <c r="E3103" s="63">
        <f>'דוח 132'!G3103</f>
        <v>0</v>
      </c>
      <c r="F3103" s="63">
        <f>'דוח 132'!F3103</f>
        <v>0</v>
      </c>
      <c r="G3103" s="63">
        <f>'דוח 132'!E3103</f>
        <v>0</v>
      </c>
      <c r="H3103" s="63">
        <f>'דוח 132'!D3103</f>
        <v>0</v>
      </c>
      <c r="I3103" s="63">
        <f>'דוח 132'!C3103</f>
        <v>0</v>
      </c>
      <c r="J3103" s="63">
        <f>'דוח 132'!B3103</f>
        <v>0</v>
      </c>
      <c r="K3103" s="63">
        <f>'דוח 132'!A3103</f>
        <v>0</v>
      </c>
    </row>
    <row r="3104" spans="1:11" x14ac:dyDescent="0.2">
      <c r="A3104" s="63">
        <f>'דוח 132'!K3104</f>
        <v>15544</v>
      </c>
      <c r="B3104" s="63">
        <f>'דוח 132'!J3104</f>
        <v>6345</v>
      </c>
      <c r="C3104" s="63" t="str">
        <f>'דוח 132'!I3104</f>
        <v>הלוואה צמוד מדד</v>
      </c>
      <c r="D3104" s="63">
        <f>'דוח 132'!H3104</f>
        <v>0</v>
      </c>
      <c r="E3104" s="63">
        <f>'דוח 132'!G3104</f>
        <v>0</v>
      </c>
      <c r="F3104" s="63">
        <f>'דוח 132'!F3104</f>
        <v>0</v>
      </c>
      <c r="G3104" s="63">
        <f>'דוח 132'!E3104</f>
        <v>0</v>
      </c>
      <c r="H3104" s="63">
        <f>'דוח 132'!D3104</f>
        <v>0</v>
      </c>
      <c r="I3104" s="63">
        <f>'דוח 132'!C3104</f>
        <v>0</v>
      </c>
      <c r="J3104" s="63">
        <f>'דוח 132'!B3104</f>
        <v>0</v>
      </c>
      <c r="K3104" s="63">
        <f>'דוח 132'!A3104</f>
        <v>0</v>
      </c>
    </row>
    <row r="3105" spans="1:11" x14ac:dyDescent="0.2">
      <c r="A3105" s="63">
        <f>'דוח 132'!K3105</f>
        <v>12978</v>
      </c>
      <c r="B3105" s="63">
        <f>'דוח 132'!J3105</f>
        <v>6345</v>
      </c>
      <c r="C3105" s="63" t="str">
        <f>'דוח 132'!I3105</f>
        <v xml:space="preserve">פקדונות לא סחירים </v>
      </c>
      <c r="D3105" s="63">
        <f>'דוח 132'!H3105</f>
        <v>0</v>
      </c>
      <c r="E3105" s="63">
        <f>'דוח 132'!G3105</f>
        <v>0</v>
      </c>
      <c r="F3105" s="63">
        <f>'דוח 132'!F3105</f>
        <v>0</v>
      </c>
      <c r="G3105" s="63">
        <f>'דוח 132'!E3105</f>
        <v>0</v>
      </c>
      <c r="H3105" s="63">
        <f>'דוח 132'!D3105</f>
        <v>0</v>
      </c>
      <c r="I3105" s="63">
        <f>'דוח 132'!C3105</f>
        <v>0</v>
      </c>
      <c r="J3105" s="63">
        <f>'דוח 132'!B3105</f>
        <v>0</v>
      </c>
      <c r="K3105" s="63">
        <f>'דוח 132'!A3105</f>
        <v>0</v>
      </c>
    </row>
    <row r="3106" spans="1:11" x14ac:dyDescent="0.2">
      <c r="A3106" s="63">
        <f>'דוח 132'!K3106</f>
        <v>17726</v>
      </c>
      <c r="B3106" s="63">
        <f>'דוח 132'!J3106</f>
        <v>6345</v>
      </c>
      <c r="C3106" s="63" t="str">
        <f>'דוח 132'!I3106</f>
        <v>לא צמוד כולל נזילות</v>
      </c>
      <c r="D3106" s="63">
        <f>'דוח 132'!H3106</f>
        <v>0</v>
      </c>
      <c r="E3106" s="63">
        <f>'דוח 132'!G3106</f>
        <v>4.5800852219401396</v>
      </c>
      <c r="F3106" s="63">
        <f>'דוח 132'!F3106</f>
        <v>4.9541570553727396</v>
      </c>
      <c r="G3106" s="63">
        <f>'דוח 132'!E3106</f>
        <v>0</v>
      </c>
      <c r="H3106" s="63">
        <f>'דוח 132'!D3106</f>
        <v>0</v>
      </c>
      <c r="I3106" s="63">
        <f>'דוח 132'!C3106</f>
        <v>0</v>
      </c>
      <c r="J3106" s="63">
        <f>'דוח 132'!B3106</f>
        <v>0</v>
      </c>
      <c r="K3106" s="63">
        <f>'דוח 132'!A3106</f>
        <v>0</v>
      </c>
    </row>
    <row r="3107" spans="1:11" x14ac:dyDescent="0.2">
      <c r="A3107" s="63">
        <f>'דוח 132'!K3107</f>
        <v>17727</v>
      </c>
      <c r="B3107" s="63">
        <f>'דוח 132'!J3107</f>
        <v>6345</v>
      </c>
      <c r="C3107" s="63" t="str">
        <f>'דוח 132'!I3107</f>
        <v>עו"ש ש"ח</v>
      </c>
      <c r="D3107" s="63">
        <f>'דוח 132'!H3107</f>
        <v>0</v>
      </c>
      <c r="E3107" s="63">
        <f>'דוח 132'!G3107</f>
        <v>4.5800852219401396</v>
      </c>
      <c r="F3107" s="63">
        <f>'דוח 132'!F3107</f>
        <v>4.9541570553727396</v>
      </c>
      <c r="G3107" s="63">
        <f>'דוח 132'!E3107</f>
        <v>0</v>
      </c>
      <c r="H3107" s="63">
        <f>'דוח 132'!D3107</f>
        <v>0</v>
      </c>
      <c r="I3107" s="63">
        <f>'דוח 132'!C3107</f>
        <v>0</v>
      </c>
      <c r="J3107" s="63">
        <f>'דוח 132'!B3107</f>
        <v>0</v>
      </c>
      <c r="K3107" s="63">
        <f>'דוח 132'!A3107</f>
        <v>0</v>
      </c>
    </row>
    <row r="3108" spans="1:11" x14ac:dyDescent="0.2">
      <c r="A3108" s="63">
        <f>'דוח 132'!K3108</f>
        <v>13592</v>
      </c>
      <c r="B3108" s="63">
        <f>'דוח 132'!J3108</f>
        <v>6345</v>
      </c>
      <c r="C3108" s="63" t="str">
        <f>'דוח 132'!I3108</f>
        <v xml:space="preserve">לא צמוד - לא כולל נזילות </v>
      </c>
      <c r="D3108" s="63">
        <f>'דוח 132'!H3108</f>
        <v>0</v>
      </c>
      <c r="E3108" s="63">
        <f>'דוח 132'!G3108</f>
        <v>0</v>
      </c>
      <c r="F3108" s="63">
        <f>'דוח 132'!F3108</f>
        <v>0</v>
      </c>
      <c r="G3108" s="63">
        <f>'דוח 132'!E3108</f>
        <v>0</v>
      </c>
      <c r="H3108" s="63">
        <f>'דוח 132'!D3108</f>
        <v>0</v>
      </c>
      <c r="I3108" s="63">
        <f>'דוח 132'!C3108</f>
        <v>0</v>
      </c>
      <c r="J3108" s="63">
        <f>'דוח 132'!B3108</f>
        <v>0</v>
      </c>
      <c r="K3108" s="63">
        <f>'דוח 132'!A3108</f>
        <v>0</v>
      </c>
    </row>
    <row r="3109" spans="1:11" x14ac:dyDescent="0.2">
      <c r="A3109" s="63">
        <f>'דוח 132'!K3109</f>
        <v>11566</v>
      </c>
      <c r="B3109" s="63">
        <f>'דוח 132'!J3109</f>
        <v>6345</v>
      </c>
      <c r="C3109" s="63" t="str">
        <f>'דוח 132'!I3109</f>
        <v>מק"מ</v>
      </c>
      <c r="D3109" s="63">
        <f>'דוח 132'!H3109</f>
        <v>0</v>
      </c>
      <c r="E3109" s="63">
        <f>'דוח 132'!G3109</f>
        <v>0</v>
      </c>
      <c r="F3109" s="63">
        <f>'דוח 132'!F3109</f>
        <v>0</v>
      </c>
      <c r="G3109" s="63">
        <f>'דוח 132'!E3109</f>
        <v>0</v>
      </c>
      <c r="H3109" s="63">
        <f>'דוח 132'!D3109</f>
        <v>0</v>
      </c>
      <c r="I3109" s="63">
        <f>'דוח 132'!C3109</f>
        <v>0</v>
      </c>
      <c r="J3109" s="63">
        <f>'דוח 132'!B3109</f>
        <v>0</v>
      </c>
      <c r="K3109" s="63">
        <f>'דוח 132'!A3109</f>
        <v>0</v>
      </c>
    </row>
    <row r="3110" spans="1:11" x14ac:dyDescent="0.2">
      <c r="A3110" s="63">
        <f>'דוח 132'!K3110</f>
        <v>13419</v>
      </c>
      <c r="B3110" s="63">
        <f>'דוח 132'!J3110</f>
        <v>6345</v>
      </c>
      <c r="C3110" s="63" t="str">
        <f>'דוח 132'!I3110</f>
        <v>ממשלתי  לא צמוד (שחר)</v>
      </c>
      <c r="D3110" s="63">
        <f>'דוח 132'!H3110</f>
        <v>0</v>
      </c>
      <c r="E3110" s="63">
        <f>'דוח 132'!G3110</f>
        <v>0</v>
      </c>
      <c r="F3110" s="63">
        <f>'דוח 132'!F3110</f>
        <v>0</v>
      </c>
      <c r="G3110" s="63">
        <f>'דוח 132'!E3110</f>
        <v>0</v>
      </c>
      <c r="H3110" s="63">
        <f>'דוח 132'!D3110</f>
        <v>0</v>
      </c>
      <c r="I3110" s="63">
        <f>'דוח 132'!C3110</f>
        <v>0</v>
      </c>
      <c r="J3110" s="63">
        <f>'דוח 132'!B3110</f>
        <v>0</v>
      </c>
      <c r="K3110" s="63">
        <f>'דוח 132'!A3110</f>
        <v>0</v>
      </c>
    </row>
    <row r="3111" spans="1:11" x14ac:dyDescent="0.2">
      <c r="A3111" s="63">
        <f>'דוח 132'!K3111</f>
        <v>11568</v>
      </c>
      <c r="B3111" s="63">
        <f>'דוח 132'!J3111</f>
        <v>6345</v>
      </c>
      <c r="C3111" s="63" t="str">
        <f>'דוח 132'!I3111</f>
        <v>אג"ח ממשלתי לא צמוד ריבית משתנה-"גילון"</v>
      </c>
      <c r="D3111" s="63">
        <f>'דוח 132'!H3111</f>
        <v>0</v>
      </c>
      <c r="E3111" s="63">
        <f>'דוח 132'!G3111</f>
        <v>0</v>
      </c>
      <c r="F3111" s="63">
        <f>'דוח 132'!F3111</f>
        <v>0</v>
      </c>
      <c r="G3111" s="63">
        <f>'דוח 132'!E3111</f>
        <v>0</v>
      </c>
      <c r="H3111" s="63">
        <f>'דוח 132'!D3111</f>
        <v>0</v>
      </c>
      <c r="I3111" s="63">
        <f>'דוח 132'!C3111</f>
        <v>0</v>
      </c>
      <c r="J3111" s="63">
        <f>'דוח 132'!B3111</f>
        <v>0</v>
      </c>
      <c r="K3111" s="63">
        <f>'דוח 132'!A3111</f>
        <v>0</v>
      </c>
    </row>
    <row r="3112" spans="1:11" x14ac:dyDescent="0.2">
      <c r="A3112" s="63">
        <f>'דוח 132'!K3112</f>
        <v>12479</v>
      </c>
      <c r="B3112" s="63">
        <f>'דוח 132'!J3112</f>
        <v>6345</v>
      </c>
      <c r="C3112" s="63" t="str">
        <f>'דוח 132'!I3112</f>
        <v>קונצרני ריבית קבועה</v>
      </c>
      <c r="D3112" s="63">
        <f>'דוח 132'!H3112</f>
        <v>0</v>
      </c>
      <c r="E3112" s="63">
        <f>'דוח 132'!G3112</f>
        <v>0</v>
      </c>
      <c r="F3112" s="63">
        <f>'דוח 132'!F3112</f>
        <v>0</v>
      </c>
      <c r="G3112" s="63">
        <f>'דוח 132'!E3112</f>
        <v>0</v>
      </c>
      <c r="H3112" s="63">
        <f>'דוח 132'!D3112</f>
        <v>0</v>
      </c>
      <c r="I3112" s="63">
        <f>'דוח 132'!C3112</f>
        <v>0</v>
      </c>
      <c r="J3112" s="63">
        <f>'דוח 132'!B3112</f>
        <v>0</v>
      </c>
      <c r="K3112" s="63">
        <f>'דוח 132'!A3112</f>
        <v>0</v>
      </c>
    </row>
    <row r="3113" spans="1:11" x14ac:dyDescent="0.2">
      <c r="A3113" s="63">
        <f>'דוח 132'!K3113</f>
        <v>12480</v>
      </c>
      <c r="B3113" s="63">
        <f>'דוח 132'!J3113</f>
        <v>6345</v>
      </c>
      <c r="C3113" s="63" t="str">
        <f>'דוח 132'!I3113</f>
        <v>קונצרני ריבית משתנה</v>
      </c>
      <c r="D3113" s="63">
        <f>'דוח 132'!H3113</f>
        <v>0</v>
      </c>
      <c r="E3113" s="63">
        <f>'דוח 132'!G3113</f>
        <v>0</v>
      </c>
      <c r="F3113" s="63">
        <f>'דוח 132'!F3113</f>
        <v>0</v>
      </c>
      <c r="G3113" s="63">
        <f>'דוח 132'!E3113</f>
        <v>0</v>
      </c>
      <c r="H3113" s="63">
        <f>'דוח 132'!D3113</f>
        <v>0</v>
      </c>
      <c r="I3113" s="63">
        <f>'דוח 132'!C3113</f>
        <v>0</v>
      </c>
      <c r="J3113" s="63">
        <f>'דוח 132'!B3113</f>
        <v>0</v>
      </c>
      <c r="K3113" s="63">
        <f>'דוח 132'!A3113</f>
        <v>0</v>
      </c>
    </row>
    <row r="3114" spans="1:11" x14ac:dyDescent="0.2">
      <c r="A3114" s="63">
        <f>'דוח 132'!K3114</f>
        <v>11578</v>
      </c>
      <c r="B3114" s="63">
        <f>'דוח 132'!J3114</f>
        <v>6345</v>
      </c>
      <c r="C3114" s="63" t="str">
        <f>'דוח 132'!I3114</f>
        <v>אג"ח לא צמוד לא סחיר (ללא עמיתים)</v>
      </c>
      <c r="D3114" s="63">
        <f>'דוח 132'!H3114</f>
        <v>0</v>
      </c>
      <c r="E3114" s="63">
        <f>'דוח 132'!G3114</f>
        <v>0</v>
      </c>
      <c r="F3114" s="63">
        <f>'דוח 132'!F3114</f>
        <v>0</v>
      </c>
      <c r="G3114" s="63">
        <f>'דוח 132'!E3114</f>
        <v>0</v>
      </c>
      <c r="H3114" s="63">
        <f>'דוח 132'!D3114</f>
        <v>0</v>
      </c>
      <c r="I3114" s="63">
        <f>'דוח 132'!C3114</f>
        <v>0</v>
      </c>
      <c r="J3114" s="63">
        <f>'דוח 132'!B3114</f>
        <v>0</v>
      </c>
      <c r="K3114" s="63">
        <f>'דוח 132'!A3114</f>
        <v>0</v>
      </c>
    </row>
    <row r="3115" spans="1:11" x14ac:dyDescent="0.2">
      <c r="A3115" s="63">
        <f>'דוח 132'!K3115</f>
        <v>12497</v>
      </c>
      <c r="B3115" s="63">
        <f>'דוח 132'!J3115</f>
        <v>6345</v>
      </c>
      <c r="C3115" s="63" t="str">
        <f>'דוח 132'!I3115</f>
        <v>קונצרני לא סחיר ריבית משתנה (נע"מים)</v>
      </c>
      <c r="D3115" s="63">
        <f>'דוח 132'!H3115</f>
        <v>0</v>
      </c>
      <c r="E3115" s="63">
        <f>'דוח 132'!G3115</f>
        <v>0</v>
      </c>
      <c r="F3115" s="63">
        <f>'דוח 132'!F3115</f>
        <v>0</v>
      </c>
      <c r="G3115" s="63">
        <f>'דוח 132'!E3115</f>
        <v>0</v>
      </c>
      <c r="H3115" s="63">
        <f>'דוח 132'!D3115</f>
        <v>0</v>
      </c>
      <c r="I3115" s="63">
        <f>'דוח 132'!C3115</f>
        <v>0</v>
      </c>
      <c r="J3115" s="63">
        <f>'דוח 132'!B3115</f>
        <v>0</v>
      </c>
      <c r="K3115" s="63">
        <f>'דוח 132'!A3115</f>
        <v>0</v>
      </c>
    </row>
    <row r="3116" spans="1:11" x14ac:dyDescent="0.2">
      <c r="A3116" s="63">
        <f>'דוח 132'!K3116</f>
        <v>15546</v>
      </c>
      <c r="B3116" s="63">
        <f>'דוח 132'!J3116</f>
        <v>6345</v>
      </c>
      <c r="C3116" s="63" t="str">
        <f>'דוח 132'!I3116</f>
        <v>הלוואה לא צמוד</v>
      </c>
      <c r="D3116" s="63">
        <f>'דוח 132'!H3116</f>
        <v>0</v>
      </c>
      <c r="E3116" s="63">
        <f>'דוח 132'!G3116</f>
        <v>0</v>
      </c>
      <c r="F3116" s="63">
        <f>'דוח 132'!F3116</f>
        <v>0</v>
      </c>
      <c r="G3116" s="63">
        <f>'דוח 132'!E3116</f>
        <v>0</v>
      </c>
      <c r="H3116" s="63">
        <f>'דוח 132'!D3116</f>
        <v>0</v>
      </c>
      <c r="I3116" s="63">
        <f>'דוח 132'!C3116</f>
        <v>0</v>
      </c>
      <c r="J3116" s="63">
        <f>'דוח 132'!B3116</f>
        <v>0</v>
      </c>
      <c r="K3116" s="63">
        <f>'דוח 132'!A3116</f>
        <v>0</v>
      </c>
    </row>
    <row r="3117" spans="1:11" x14ac:dyDescent="0.2">
      <c r="A3117" s="63">
        <f>'דוח 132'!K3117</f>
        <v>12481</v>
      </c>
      <c r="B3117" s="63">
        <f>'דוח 132'!J3117</f>
        <v>6345</v>
      </c>
      <c r="C3117" s="63" t="str">
        <f>'דוח 132'!I3117</f>
        <v>הלוואות לעמיתים.</v>
      </c>
      <c r="D3117" s="63">
        <f>'דוח 132'!H3117</f>
        <v>0</v>
      </c>
      <c r="E3117" s="63">
        <f>'דוח 132'!G3117</f>
        <v>0</v>
      </c>
      <c r="F3117" s="63">
        <f>'דוח 132'!F3117</f>
        <v>0</v>
      </c>
      <c r="G3117" s="63">
        <f>'דוח 132'!E3117</f>
        <v>0</v>
      </c>
      <c r="H3117" s="63">
        <f>'דוח 132'!D3117</f>
        <v>4</v>
      </c>
      <c r="I3117" s="63">
        <f>'דוח 132'!C3117</f>
        <v>0</v>
      </c>
      <c r="J3117" s="63">
        <f>'דוח 132'!B3117</f>
        <v>0</v>
      </c>
      <c r="K3117" s="63">
        <f>'דוח 132'!A3117</f>
        <v>0</v>
      </c>
    </row>
    <row r="3118" spans="1:11" x14ac:dyDescent="0.2">
      <c r="A3118" s="63">
        <f>'דוח 132'!K3118</f>
        <v>13594</v>
      </c>
      <c r="B3118" s="63">
        <f>'דוח 132'!J3118</f>
        <v>6345</v>
      </c>
      <c r="C3118" s="63" t="str">
        <f>'דוח 132'!I3118</f>
        <v>מט"ח וצמוד מט"ח</v>
      </c>
      <c r="D3118" s="63">
        <f>'דוח 132'!H3118</f>
        <v>0.125879291739877</v>
      </c>
      <c r="E3118" s="63">
        <f>'דוח 132'!G3118</f>
        <v>-0.30851817042241397</v>
      </c>
      <c r="F3118" s="63">
        <f>'דוח 132'!F3118</f>
        <v>-0.50758112192577998</v>
      </c>
      <c r="G3118" s="63">
        <f>'דוח 132'!E3118</f>
        <v>0</v>
      </c>
      <c r="H3118" s="63">
        <f>'דוח 132'!D3118</f>
        <v>0</v>
      </c>
      <c r="I3118" s="63">
        <f>'דוח 132'!C3118</f>
        <v>0</v>
      </c>
      <c r="J3118" s="63">
        <f>'דוח 132'!B3118</f>
        <v>0</v>
      </c>
      <c r="K3118" s="63">
        <f>'דוח 132'!A3118</f>
        <v>0</v>
      </c>
    </row>
    <row r="3119" spans="1:11" x14ac:dyDescent="0.2">
      <c r="A3119" s="63">
        <f>'דוח 132'!K3119</f>
        <v>15609</v>
      </c>
      <c r="B3119" s="63">
        <f>'דוח 132'!J3119</f>
        <v>6345</v>
      </c>
      <c r="C3119" s="63" t="str">
        <f>'דוח 132'!I3119</f>
        <v>אג"ח ממשלתי צמוד מט"ח סחיר (1022)</v>
      </c>
      <c r="D3119" s="63">
        <f>'דוח 132'!H3119</f>
        <v>0</v>
      </c>
      <c r="E3119" s="63">
        <f>'דוח 132'!G3119</f>
        <v>0</v>
      </c>
      <c r="F3119" s="63">
        <f>'דוח 132'!F3119</f>
        <v>0</v>
      </c>
      <c r="G3119" s="63">
        <f>'דוח 132'!E3119</f>
        <v>0</v>
      </c>
      <c r="H3119" s="63">
        <f>'דוח 132'!D3119</f>
        <v>0</v>
      </c>
      <c r="I3119" s="63">
        <f>'דוח 132'!C3119</f>
        <v>0</v>
      </c>
      <c r="J3119" s="63">
        <f>'דוח 132'!B3119</f>
        <v>0</v>
      </c>
      <c r="K3119" s="63">
        <f>'דוח 132'!A3119</f>
        <v>0</v>
      </c>
    </row>
    <row r="3120" spans="1:11" x14ac:dyDescent="0.2">
      <c r="A3120" s="63">
        <f>'דוח 132'!K3120</f>
        <v>11524</v>
      </c>
      <c r="B3120" s="63">
        <f>'דוח 132'!J3120</f>
        <v>6345</v>
      </c>
      <c r="C3120" s="63" t="str">
        <f>'דוח 132'!I3120</f>
        <v xml:space="preserve"> אג"ח קונצרני בחו"ל </v>
      </c>
      <c r="D3120" s="63">
        <f>'דוח 132'!H3120</f>
        <v>3.74</v>
      </c>
      <c r="E3120" s="63">
        <f>'דוח 132'!G3120</f>
        <v>1.72877833663799E-2</v>
      </c>
      <c r="F3120" s="63">
        <f>'דוח 132'!F3120</f>
        <v>1.7083944419398301E-2</v>
      </c>
      <c r="G3120" s="63">
        <f>'דוח 132'!E3120</f>
        <v>0</v>
      </c>
      <c r="H3120" s="63">
        <f>'דוח 132'!D3120</f>
        <v>0</v>
      </c>
      <c r="I3120" s="63">
        <f>'דוח 132'!C3120</f>
        <v>0</v>
      </c>
      <c r="J3120" s="63">
        <f>'דוח 132'!B3120</f>
        <v>0</v>
      </c>
      <c r="K3120" s="63">
        <f>'דוח 132'!A3120</f>
        <v>0</v>
      </c>
    </row>
    <row r="3121" spans="1:11" x14ac:dyDescent="0.2">
      <c r="A3121" s="63">
        <f>'דוח 132'!K3121</f>
        <v>15745</v>
      </c>
      <c r="B3121" s="63">
        <f>'דוח 132'!J3121</f>
        <v>6345</v>
      </c>
      <c r="C3121" s="63" t="str">
        <f>'דוח 132'!I3121</f>
        <v>סה"כ קונצרני צמוד מט"ח</v>
      </c>
      <c r="D3121" s="63">
        <f>'דוח 132'!H3121</f>
        <v>0</v>
      </c>
      <c r="E3121" s="63">
        <f>'דוח 132'!G3121</f>
        <v>0</v>
      </c>
      <c r="F3121" s="63">
        <f>'דוח 132'!F3121</f>
        <v>0</v>
      </c>
      <c r="G3121" s="63">
        <f>'דוח 132'!E3121</f>
        <v>0</v>
      </c>
      <c r="H3121" s="63">
        <f>'דוח 132'!D3121</f>
        <v>0</v>
      </c>
      <c r="I3121" s="63">
        <f>'דוח 132'!C3121</f>
        <v>0</v>
      </c>
      <c r="J3121" s="63">
        <f>'דוח 132'!B3121</f>
        <v>0</v>
      </c>
      <c r="K3121" s="63">
        <f>'דוח 132'!A3121</f>
        <v>0</v>
      </c>
    </row>
    <row r="3122" spans="1:11" x14ac:dyDescent="0.2">
      <c r="A3122" s="63">
        <f>'דוח 132'!K3122</f>
        <v>15545</v>
      </c>
      <c r="B3122" s="63">
        <f>'דוח 132'!J3122</f>
        <v>6345</v>
      </c>
      <c r="C3122" s="63" t="str">
        <f>'דוח 132'!I3122</f>
        <v>הלוואה צמוד מט"ח</v>
      </c>
      <c r="D3122" s="63">
        <f>'דוח 132'!H3122</f>
        <v>0</v>
      </c>
      <c r="E3122" s="63">
        <f>'דוח 132'!G3122</f>
        <v>0</v>
      </c>
      <c r="F3122" s="63">
        <f>'דוח 132'!F3122</f>
        <v>0</v>
      </c>
      <c r="G3122" s="63">
        <f>'דוח 132'!E3122</f>
        <v>0</v>
      </c>
      <c r="H3122" s="63">
        <f>'דוח 132'!D3122</f>
        <v>0</v>
      </c>
      <c r="I3122" s="63">
        <f>'דוח 132'!C3122</f>
        <v>0</v>
      </c>
      <c r="J3122" s="63">
        <f>'דוח 132'!B3122</f>
        <v>0</v>
      </c>
      <c r="K3122" s="63">
        <f>'דוח 132'!A3122</f>
        <v>0</v>
      </c>
    </row>
    <row r="3123" spans="1:11" x14ac:dyDescent="0.2">
      <c r="A3123" s="63">
        <f>'דוח 132'!K3123</f>
        <v>13595</v>
      </c>
      <c r="B3123" s="63">
        <f>'דוח 132'!J3123</f>
        <v>6345</v>
      </c>
      <c r="C3123" s="63" t="str">
        <f>'דוח 132'!I3123</f>
        <v>סה"כ מניות והמירים</v>
      </c>
      <c r="D3123" s="63">
        <f>'דוח 132'!H3123</f>
        <v>0</v>
      </c>
      <c r="E3123" s="63">
        <f>'דוח 132'!G3123</f>
        <v>94.273731064507004</v>
      </c>
      <c r="F3123" s="63">
        <f>'דוח 132'!F3123</f>
        <v>94.095516569380891</v>
      </c>
      <c r="G3123" s="63">
        <f>'דוח 132'!E3123</f>
        <v>0</v>
      </c>
      <c r="H3123" s="63">
        <f>'דוח 132'!D3123</f>
        <v>0</v>
      </c>
      <c r="I3123" s="63">
        <f>'דוח 132'!C3123</f>
        <v>0</v>
      </c>
      <c r="J3123" s="63">
        <f>'דוח 132'!B3123</f>
        <v>0</v>
      </c>
      <c r="K3123" s="63">
        <f>'דוח 132'!A3123</f>
        <v>0</v>
      </c>
    </row>
    <row r="3124" spans="1:11" x14ac:dyDescent="0.2">
      <c r="A3124" s="63">
        <f>'דוח 132'!K3124</f>
        <v>15610</v>
      </c>
      <c r="B3124" s="63">
        <f>'דוח 132'!J3124</f>
        <v>6345</v>
      </c>
      <c r="C3124" s="63" t="str">
        <f>'דוח 132'!I3124</f>
        <v>נגזרים מתוך מניות והמירים</v>
      </c>
      <c r="D3124" s="63">
        <f>'דוח 132'!H3124</f>
        <v>0</v>
      </c>
      <c r="E3124" s="63">
        <f>'דוח 132'!G3124</f>
        <v>0</v>
      </c>
      <c r="F3124" s="63">
        <f>'דוח 132'!F3124</f>
        <v>0</v>
      </c>
      <c r="G3124" s="63">
        <f>'דוח 132'!E3124</f>
        <v>0</v>
      </c>
      <c r="H3124" s="63">
        <f>'דוח 132'!D3124</f>
        <v>0</v>
      </c>
      <c r="I3124" s="63">
        <f>'דוח 132'!C3124</f>
        <v>0</v>
      </c>
      <c r="J3124" s="63">
        <f>'דוח 132'!B3124</f>
        <v>0</v>
      </c>
      <c r="K3124" s="63">
        <f>'דוח 132'!A3124</f>
        <v>0</v>
      </c>
    </row>
    <row r="3125" spans="1:11" x14ac:dyDescent="0.2">
      <c r="A3125" s="63">
        <f>'דוח 132'!K3125</f>
        <v>15611</v>
      </c>
      <c r="B3125" s="63">
        <f>'דוח 132'!J3125</f>
        <v>6345</v>
      </c>
      <c r="C3125" s="63" t="str">
        <f>'דוח 132'!I3125</f>
        <v>מניות והמירים בארץ</v>
      </c>
      <c r="D3125" s="63">
        <f>'דוח 132'!H3125</f>
        <v>0</v>
      </c>
      <c r="E3125" s="63">
        <f>'דוח 132'!G3125</f>
        <v>36.456657003367098</v>
      </c>
      <c r="F3125" s="63">
        <f>'דוח 132'!F3125</f>
        <v>36.416282492053597</v>
      </c>
      <c r="G3125" s="63">
        <f>'דוח 132'!E3125</f>
        <v>0</v>
      </c>
      <c r="H3125" s="63">
        <f>'דוח 132'!D3125</f>
        <v>0</v>
      </c>
      <c r="I3125" s="63">
        <f>'דוח 132'!C3125</f>
        <v>0</v>
      </c>
      <c r="J3125" s="63">
        <f>'דוח 132'!B3125</f>
        <v>0</v>
      </c>
      <c r="K3125" s="63">
        <f>'דוח 132'!A3125</f>
        <v>0</v>
      </c>
    </row>
    <row r="3126" spans="1:11" x14ac:dyDescent="0.2">
      <c r="A3126" s="63">
        <f>'דוח 132'!K3126</f>
        <v>15608</v>
      </c>
      <c r="B3126" s="63">
        <f>'דוח 132'!J3126</f>
        <v>6345</v>
      </c>
      <c r="C3126" s="63" t="str">
        <f>'דוח 132'!I3126</f>
        <v>מניות חו"ל</v>
      </c>
      <c r="D3126" s="63">
        <f>'דוח 132'!H3126</f>
        <v>0</v>
      </c>
      <c r="E3126" s="63">
        <f>'דוח 132'!G3126</f>
        <v>57.817074061139898</v>
      </c>
      <c r="F3126" s="63">
        <f>'דוח 132'!F3126</f>
        <v>57.679234077327393</v>
      </c>
      <c r="G3126" s="63">
        <f>'דוח 132'!E3126</f>
        <v>0</v>
      </c>
      <c r="H3126" s="63">
        <f>'דוח 132'!D3126</f>
        <v>0</v>
      </c>
      <c r="I3126" s="63">
        <f>'דוח 132'!C3126</f>
        <v>0</v>
      </c>
      <c r="J3126" s="63">
        <f>'דוח 132'!B3126</f>
        <v>0</v>
      </c>
      <c r="K3126" s="63">
        <f>'דוח 132'!A3126</f>
        <v>0</v>
      </c>
    </row>
    <row r="3127" spans="1:11" x14ac:dyDescent="0.2">
      <c r="A3127" s="63">
        <f>'דוח 132'!K3127</f>
        <v>15584</v>
      </c>
      <c r="B3127" s="63">
        <f>'דוח 132'!J3127</f>
        <v>6345</v>
      </c>
      <c r="C3127" s="63" t="str">
        <f>'דוח 132'!I3127</f>
        <v>נכסים אלטרנטיביים</v>
      </c>
      <c r="D3127" s="63">
        <f>'דוח 132'!H3127</f>
        <v>0</v>
      </c>
      <c r="E3127" s="63">
        <f>'דוח 132'!G3127</f>
        <v>1.4547018839752701</v>
      </c>
      <c r="F3127" s="63">
        <f>'דוח 132'!F3127</f>
        <v>1.4579074971720698</v>
      </c>
      <c r="G3127" s="63">
        <f>'דוח 132'!E3127</f>
        <v>0</v>
      </c>
      <c r="H3127" s="63">
        <f>'דוח 132'!D3127</f>
        <v>8</v>
      </c>
      <c r="I3127" s="63">
        <f>'דוח 132'!C3127</f>
        <v>0</v>
      </c>
      <c r="J3127" s="63">
        <f>'דוח 132'!B3127</f>
        <v>0</v>
      </c>
      <c r="K3127" s="63">
        <f>'דוח 132'!A3127</f>
        <v>0</v>
      </c>
    </row>
    <row r="3128" spans="1:11" x14ac:dyDescent="0.2">
      <c r="A3128" s="63">
        <f>'דוח 132'!K3128</f>
        <v>17728</v>
      </c>
      <c r="B3128" s="63">
        <f>'דוח 132'!J3128</f>
        <v>6345</v>
      </c>
      <c r="C3128" s="63" t="str">
        <f>'דוח 132'!I3128</f>
        <v>נכסי נדל"ן</v>
      </c>
      <c r="D3128" s="63">
        <f>'דוח 132'!H3128</f>
        <v>0</v>
      </c>
      <c r="E3128" s="63">
        <f>'דוח 132'!G3128</f>
        <v>0</v>
      </c>
      <c r="F3128" s="63">
        <f>'דוח 132'!F3128</f>
        <v>0</v>
      </c>
      <c r="G3128" s="63">
        <f>'דוח 132'!E3128</f>
        <v>0</v>
      </c>
      <c r="H3128" s="63">
        <f>'דוח 132'!D3128</f>
        <v>2</v>
      </c>
      <c r="I3128" s="63">
        <f>'דוח 132'!C3128</f>
        <v>0</v>
      </c>
      <c r="J3128" s="63">
        <f>'דוח 132'!B3128</f>
        <v>0</v>
      </c>
      <c r="K3128" s="63">
        <f>'דוח 132'!A3128</f>
        <v>0</v>
      </c>
    </row>
    <row r="3129" spans="1:11" x14ac:dyDescent="0.2">
      <c r="A3129" s="63">
        <f>'דוח 132'!K3129</f>
        <v>15624</v>
      </c>
      <c r="B3129" s="63">
        <f>'דוח 132'!J3129</f>
        <v>6345</v>
      </c>
      <c r="C3129" s="63" t="str">
        <f>'דוח 132'!I3129</f>
        <v>נגזרים מתוך חשיפת מט"ח</v>
      </c>
      <c r="D3129" s="63">
        <f>'דוח 132'!H3129</f>
        <v>0</v>
      </c>
      <c r="E3129" s="63">
        <f>'דוח 132'!G3129</f>
        <v>-31.2213755020015</v>
      </c>
      <c r="F3129" s="63">
        <f>'דוח 132'!F3129</f>
        <v>-30.913603310473899</v>
      </c>
      <c r="G3129" s="63">
        <f>'דוח 132'!E3129</f>
        <v>0</v>
      </c>
      <c r="H3129" s="63">
        <f>'דוח 132'!D3129</f>
        <v>0</v>
      </c>
      <c r="I3129" s="63">
        <f>'דוח 132'!C3129</f>
        <v>0</v>
      </c>
      <c r="J3129" s="63">
        <f>'דוח 132'!B3129</f>
        <v>0</v>
      </c>
      <c r="K3129" s="63">
        <f>'דוח 132'!A3129</f>
        <v>0</v>
      </c>
    </row>
    <row r="3130" spans="1:11" x14ac:dyDescent="0.2">
      <c r="A3130" s="63">
        <f>'דוח 132'!K3130</f>
        <v>15644</v>
      </c>
      <c r="B3130" s="63">
        <f>'דוח 132'!J3130</f>
        <v>6345</v>
      </c>
      <c r="C3130" s="63" t="str">
        <f>'דוח 132'!I3130</f>
        <v>סה"כ נזילות</v>
      </c>
      <c r="D3130" s="63">
        <f>'דוח 132'!H3130</f>
        <v>0</v>
      </c>
      <c r="E3130" s="63">
        <f>'דוח 132'!G3130</f>
        <v>4.2542792681513495</v>
      </c>
      <c r="F3130" s="63">
        <f>'דוח 132'!F3130</f>
        <v>4.4294919890275697</v>
      </c>
      <c r="G3130" s="63">
        <f>'דוח 132'!E3130</f>
        <v>1</v>
      </c>
      <c r="H3130" s="63">
        <f>'דוח 132'!D3130</f>
        <v>9</v>
      </c>
      <c r="I3130" s="63">
        <f>'דוח 132'!C3130</f>
        <v>0</v>
      </c>
      <c r="J3130" s="63">
        <f>'דוח 132'!B3130</f>
        <v>0</v>
      </c>
      <c r="K3130" s="63">
        <f>'דוח 132'!A3130</f>
        <v>0</v>
      </c>
    </row>
    <row r="3131" spans="1:11" x14ac:dyDescent="0.2">
      <c r="A3131" s="63">
        <f>'דוח 132'!K3131</f>
        <v>15704</v>
      </c>
      <c r="B3131" s="63">
        <f>'דוח 132'!J3131</f>
        <v>6345</v>
      </c>
      <c r="C3131" s="63" t="str">
        <f>'דוח 132'!I3131</f>
        <v xml:space="preserve">סה"כ קונצרני והלוואות </v>
      </c>
      <c r="D3131" s="63">
        <f>'דוח 132'!H3131</f>
        <v>3.74</v>
      </c>
      <c r="E3131" s="63">
        <f>'דוח 132'!G3131</f>
        <v>1.72877833663799E-2</v>
      </c>
      <c r="F3131" s="63">
        <f>'דוח 132'!F3131</f>
        <v>1.7083944419398301E-2</v>
      </c>
      <c r="G3131" s="63">
        <f>'דוח 132'!E3131</f>
        <v>0</v>
      </c>
      <c r="H3131" s="63">
        <f>'דוח 132'!D3131</f>
        <v>5</v>
      </c>
      <c r="I3131" s="63">
        <f>'דוח 132'!C3131</f>
        <v>0</v>
      </c>
      <c r="J3131" s="63">
        <f>'דוח 132'!B3131</f>
        <v>0</v>
      </c>
      <c r="K3131" s="63">
        <f>'דוח 132'!A3131</f>
        <v>0</v>
      </c>
    </row>
    <row r="3132" spans="1:11" x14ac:dyDescent="0.2">
      <c r="A3132" s="63">
        <f>'דוח 132'!K3132</f>
        <v>15749</v>
      </c>
      <c r="B3132" s="63">
        <f>'דוח 132'!J3132</f>
        <v>6345</v>
      </c>
      <c r="C3132" s="63" t="str">
        <f>'דוח 132'!I3132</f>
        <v>סה"כ לא סחירים</v>
      </c>
      <c r="D3132" s="63">
        <f>'דוח 132'!H3132</f>
        <v>0</v>
      </c>
      <c r="E3132" s="63">
        <f>'דוח 132'!G3132</f>
        <v>1.4547018839752701</v>
      </c>
      <c r="F3132" s="63">
        <f>'דוח 132'!F3132</f>
        <v>1.4579074971720698</v>
      </c>
      <c r="G3132" s="63">
        <f>'דוח 132'!E3132</f>
        <v>0</v>
      </c>
      <c r="H3132" s="63">
        <f>'דוח 132'!D3132</f>
        <v>0</v>
      </c>
      <c r="I3132" s="63">
        <f>'דוח 132'!C3132</f>
        <v>0</v>
      </c>
      <c r="J3132" s="63">
        <f>'דוח 132'!B3132</f>
        <v>0</v>
      </c>
      <c r="K3132" s="63">
        <f>'דוח 132'!A3132</f>
        <v>0</v>
      </c>
    </row>
    <row r="3133" spans="1:11" x14ac:dyDescent="0.2">
      <c r="A3133" s="63">
        <f>'דוח 132'!K3133</f>
        <v>11258</v>
      </c>
      <c r="B3133" s="63">
        <f>'דוח 132'!J3133</f>
        <v>6345</v>
      </c>
      <c r="C3133" s="63" t="str">
        <f>'דוח 132'!I3133</f>
        <v>כל נכסי הקופה</v>
      </c>
      <c r="D3133" s="63">
        <f>'דוח 132'!H3133</f>
        <v>6.3893952128549496E-4</v>
      </c>
      <c r="E3133" s="63">
        <f>'דוח 132'!G3133</f>
        <v>100</v>
      </c>
      <c r="F3133" s="63">
        <f>'דוח 132'!F3133</f>
        <v>100</v>
      </c>
      <c r="G3133" s="63">
        <f>'דוח 132'!E3133</f>
        <v>0</v>
      </c>
      <c r="H3133" s="63">
        <f>'דוח 132'!D3133</f>
        <v>0</v>
      </c>
      <c r="I3133" s="63">
        <f>'דוח 132'!C3133</f>
        <v>0</v>
      </c>
      <c r="J3133" s="63">
        <f>'דוח 132'!B3133</f>
        <v>0</v>
      </c>
      <c r="K3133" s="63">
        <f>'דוח 132'!A3133</f>
        <v>0</v>
      </c>
    </row>
    <row r="3134" spans="1:11" x14ac:dyDescent="0.2">
      <c r="A3134" s="63">
        <f>'דוח 132'!K3134</f>
        <v>15705</v>
      </c>
      <c r="B3134" s="63">
        <f>'דוח 132'!J3134</f>
        <v>6345</v>
      </c>
      <c r="C3134" s="63" t="str">
        <f>'דוח 132'!I3134</f>
        <v>סה"כ ממשלתי</v>
      </c>
      <c r="D3134" s="63">
        <f>'דוח 132'!H3134</f>
        <v>0</v>
      </c>
      <c r="E3134" s="63">
        <f>'דוח 132'!G3134</f>
        <v>0</v>
      </c>
      <c r="F3134" s="63">
        <f>'דוח 132'!F3134</f>
        <v>0</v>
      </c>
      <c r="G3134" s="63">
        <f>'דוח 132'!E3134</f>
        <v>0</v>
      </c>
      <c r="H3134" s="63">
        <f>'דוח 132'!D3134</f>
        <v>0</v>
      </c>
      <c r="I3134" s="63">
        <f>'דוח 132'!C3134</f>
        <v>0</v>
      </c>
      <c r="J3134" s="63">
        <f>'דוח 132'!B3134</f>
        <v>0</v>
      </c>
      <c r="K3134" s="63">
        <f>'דוח 132'!A3134</f>
        <v>0</v>
      </c>
    </row>
    <row r="3135" spans="1:11" x14ac:dyDescent="0.2">
      <c r="A3135" s="63">
        <f>'דוח 132'!K3135</f>
        <v>16144</v>
      </c>
      <c r="B3135" s="63">
        <f>'דוח 132'!J3135</f>
        <v>6345</v>
      </c>
      <c r="C3135" s="63" t="str">
        <f>'דוח 132'!I3135</f>
        <v>סך חשיפת מט"ח</v>
      </c>
      <c r="D3135" s="63">
        <f>'דוח 132'!H3135</f>
        <v>1.12831580274715E-3</v>
      </c>
      <c r="E3135" s="63">
        <f>'דוח 132'!G3135</f>
        <v>26.554345891502599</v>
      </c>
      <c r="F3135" s="63">
        <f>'דוח 132'!F3135</f>
        <v>26.730045750390701</v>
      </c>
      <c r="G3135" s="63">
        <f>'דוח 132'!E3135</f>
        <v>0</v>
      </c>
      <c r="H3135" s="63">
        <f>'דוח 132'!D3135</f>
        <v>0</v>
      </c>
      <c r="I3135" s="63">
        <f>'דוח 132'!C3135</f>
        <v>0</v>
      </c>
      <c r="J3135" s="63">
        <f>'דוח 132'!B3135</f>
        <v>0</v>
      </c>
      <c r="K3135" s="63">
        <f>'דוח 132'!A3135</f>
        <v>0</v>
      </c>
    </row>
    <row r="3136" spans="1:11" x14ac:dyDescent="0.2">
      <c r="A3136" s="63">
        <f>'דוח 132'!K3136</f>
        <v>12755</v>
      </c>
      <c r="B3136" s="63">
        <f>'דוח 132'!J3136</f>
        <v>6345</v>
      </c>
      <c r="C3136" s="63" t="str">
        <f>'דוח 132'!I3136</f>
        <v xml:space="preserve">נזילות מט"ח </v>
      </c>
      <c r="D3136" s="63">
        <f>'דוח 132'!H3136</f>
        <v>0</v>
      </c>
      <c r="E3136" s="63">
        <f>'דוח 132'!G3136</f>
        <v>-0.32580595378879401</v>
      </c>
      <c r="F3136" s="63">
        <f>'דוח 132'!F3136</f>
        <v>-0.52466506634517807</v>
      </c>
      <c r="G3136" s="63">
        <f>'דוח 132'!E3136</f>
        <v>0</v>
      </c>
      <c r="H3136" s="63">
        <f>'דוח 132'!D3136</f>
        <v>0</v>
      </c>
      <c r="I3136" s="63">
        <f>'דוח 132'!C3136</f>
        <v>0</v>
      </c>
      <c r="J3136" s="63">
        <f>'דוח 132'!B3136</f>
        <v>0</v>
      </c>
      <c r="K3136" s="63">
        <f>'דוח 132'!A3136</f>
        <v>0</v>
      </c>
    </row>
    <row r="3137" spans="1:11" x14ac:dyDescent="0.2">
      <c r="A3137" s="63">
        <f>'דוח 132'!K3137</f>
        <v>12359</v>
      </c>
      <c r="B3137" s="63">
        <f>'דוח 132'!J3137</f>
        <v>6345</v>
      </c>
      <c r="C3137" s="63" t="str">
        <f>'דוח 132'!I3137</f>
        <v xml:space="preserve">קונצרני לא סחיר צמוד מדד </v>
      </c>
      <c r="D3137" s="63">
        <f>'דוח 132'!H3137</f>
        <v>0</v>
      </c>
      <c r="E3137" s="63">
        <f>'דוח 132'!G3137</f>
        <v>0</v>
      </c>
      <c r="F3137" s="63">
        <f>'דוח 132'!F3137</f>
        <v>0</v>
      </c>
      <c r="G3137" s="63">
        <f>'דוח 132'!E3137</f>
        <v>0</v>
      </c>
      <c r="H3137" s="63">
        <f>'דוח 132'!D3137</f>
        <v>0</v>
      </c>
      <c r="I3137" s="63">
        <f>'דוח 132'!C3137</f>
        <v>0</v>
      </c>
      <c r="J3137" s="63">
        <f>'דוח 132'!B3137</f>
        <v>0</v>
      </c>
      <c r="K3137" s="63">
        <f>'דוח 132'!A3137</f>
        <v>0</v>
      </c>
    </row>
    <row r="3138" spans="1:11" x14ac:dyDescent="0.2">
      <c r="A3138" s="63">
        <f>'דוח 132'!K3138</f>
        <v>0</v>
      </c>
      <c r="B3138" s="63">
        <f>'דוח 132'!J3138</f>
        <v>0</v>
      </c>
      <c r="C3138" s="63">
        <f>'דוח 132'!I3138</f>
        <v>0</v>
      </c>
      <c r="D3138" s="63">
        <f>'דוח 132'!H3138</f>
        <v>0</v>
      </c>
      <c r="E3138" s="63">
        <f>'דוח 132'!G3138</f>
        <v>0</v>
      </c>
      <c r="F3138" s="63">
        <f>'דוח 132'!F3138</f>
        <v>0</v>
      </c>
      <c r="G3138" s="63">
        <f>'דוח 132'!E3138</f>
        <v>0</v>
      </c>
      <c r="H3138" s="63">
        <f>'דוח 132'!D3138</f>
        <v>0</v>
      </c>
      <c r="I3138" s="63">
        <f>'דוח 132'!C3138</f>
        <v>0</v>
      </c>
      <c r="J3138" s="63">
        <f>'דוח 132'!B3138</f>
        <v>0</v>
      </c>
      <c r="K3138" s="63">
        <f>'דוח 132'!A3138</f>
        <v>0</v>
      </c>
    </row>
    <row r="3139" spans="1:11" x14ac:dyDescent="0.2">
      <c r="A3139" s="63" t="str">
        <f>'דוח 132'!K3139</f>
        <v>קוד קבוצה</v>
      </c>
      <c r="B3139" s="63" t="str">
        <f>'דוח 132'!J3139</f>
        <v>קוד קופה</v>
      </c>
      <c r="C3139" s="63">
        <f>'דוח 132'!I3139</f>
        <v>0</v>
      </c>
      <c r="D3139" s="63" t="str">
        <f>'דוח 132'!H3139</f>
        <v>6426  חיסכון לכל ילד- הלכתי הלכה יהודית</v>
      </c>
      <c r="E3139" s="63">
        <f>'דוח 132'!G3139</f>
        <v>0</v>
      </c>
      <c r="F3139" s="63">
        <f>'דוח 132'!F3139</f>
        <v>0</v>
      </c>
      <c r="G3139" s="63">
        <f>'דוח 132'!E3139</f>
        <v>0</v>
      </c>
      <c r="H3139" s="63">
        <f>'דוח 132'!D3139</f>
        <v>0</v>
      </c>
      <c r="I3139" s="63">
        <f>'דוח 132'!C3139</f>
        <v>0</v>
      </c>
      <c r="J3139" s="63">
        <f>'דוח 132'!B3139</f>
        <v>0</v>
      </c>
      <c r="K3139" s="63">
        <f>'דוח 132'!A3139</f>
        <v>0</v>
      </c>
    </row>
    <row r="3140" spans="1:11" x14ac:dyDescent="0.2">
      <c r="A3140" s="63">
        <f>'דוח 132'!K3140</f>
        <v>0</v>
      </c>
      <c r="B3140" s="63">
        <f>'דוח 132'!J3140</f>
        <v>0</v>
      </c>
      <c r="C3140" s="63">
        <f>'דוח 132'!I3140</f>
        <v>0</v>
      </c>
      <c r="D3140" s="63">
        <f>'דוח 132'!H3140</f>
        <v>0</v>
      </c>
      <c r="E3140" s="63">
        <f>'דוח 132'!G3140</f>
        <v>0</v>
      </c>
      <c r="F3140" s="63" t="str">
        <f>'דוח 132'!F3140</f>
        <v>שווי קופה באשח  482,386.7</v>
      </c>
      <c r="G3140" s="63">
        <f>'דוח 132'!E3140</f>
        <v>0</v>
      </c>
      <c r="H3140" s="63">
        <f>'דוח 132'!D3140</f>
        <v>0</v>
      </c>
      <c r="I3140" s="63">
        <f>'דוח 132'!C3140</f>
        <v>0</v>
      </c>
      <c r="J3140" s="63">
        <f>'דוח 132'!B3140</f>
        <v>0</v>
      </c>
      <c r="K3140" s="63">
        <f>'דוח 132'!A3140</f>
        <v>0</v>
      </c>
    </row>
    <row r="3141" spans="1:11" x14ac:dyDescent="0.2">
      <c r="A3141" s="63">
        <f>'דוח 132'!K3141</f>
        <v>0</v>
      </c>
      <c r="B3141" s="63">
        <f>'דוח 132'!J3141</f>
        <v>0</v>
      </c>
      <c r="C3141" s="63" t="str">
        <f>'דוח 132'!I3141</f>
        <v>תאור קבוצה</v>
      </c>
      <c r="D3141" s="63" t="str">
        <f>'דוח 132'!H3141</f>
        <v>מח"מ</v>
      </c>
      <c r="E3141" s="63" t="str">
        <f>'דוח 132'!G3141</f>
        <v>חשיפה</v>
      </c>
      <c r="F3141" s="63" t="str">
        <f>'דוח 132'!F3141</f>
        <v>חשיפה</v>
      </c>
      <c r="G3141" s="63">
        <f>'דוח 132'!E3141</f>
        <v>0</v>
      </c>
      <c r="H3141" s="63" t="str">
        <f>'דוח 132'!D3141</f>
        <v>חשיפה</v>
      </c>
      <c r="I3141" s="63">
        <f>'דוח 132'!C3141</f>
        <v>0</v>
      </c>
      <c r="J3141" s="63" t="str">
        <f>'דוח 132'!B3141</f>
        <v>מח"מ</v>
      </c>
      <c r="K3141" s="63">
        <f>'דוח 132'!A3141</f>
        <v>0</v>
      </c>
    </row>
    <row r="3142" spans="1:11" x14ac:dyDescent="0.2">
      <c r="A3142" s="63">
        <f>'דוח 132'!K3142</f>
        <v>0</v>
      </c>
      <c r="B3142" s="63">
        <f>'דוח 132'!J3142</f>
        <v>0</v>
      </c>
      <c r="C3142" s="63">
        <f>'דוח 132'!I3142</f>
        <v>0</v>
      </c>
      <c r="D3142" s="63">
        <f>'דוח 132'!H3142</f>
        <v>0</v>
      </c>
      <c r="E3142" s="63" t="str">
        <f>'דוח 132'!G3142</f>
        <v>30/12/18</v>
      </c>
      <c r="F3142" s="63" t="str">
        <f>'דוח 132'!F3142</f>
        <v>31/12/18</v>
      </c>
      <c r="G3142" s="63" t="str">
        <f>'דוח 132'!E3142</f>
        <v>מינ'</v>
      </c>
      <c r="H3142" s="63" t="str">
        <f>'דוח 132'!D3142</f>
        <v>מקס'</v>
      </c>
      <c r="I3142" s="63" t="str">
        <f>'דוח 132'!C3142</f>
        <v>מינ'</v>
      </c>
      <c r="J3142" s="63" t="str">
        <f>'דוח 132'!B3142</f>
        <v>מקס'</v>
      </c>
      <c r="K3142" s="63">
        <f>'דוח 132'!A3142</f>
        <v>0</v>
      </c>
    </row>
    <row r="3143" spans="1:11" x14ac:dyDescent="0.2">
      <c r="A3143" s="63">
        <f>'דוח 132'!K3143</f>
        <v>13591</v>
      </c>
      <c r="B3143" s="63">
        <f>'דוח 132'!J3143</f>
        <v>6426</v>
      </c>
      <c r="C3143" s="63" t="str">
        <f>'דוח 132'!I3143</f>
        <v xml:space="preserve">צמוד מדד (כולל מיועדות) </v>
      </c>
      <c r="D3143" s="63">
        <f>'דוח 132'!H3143</f>
        <v>4.7506023067215795</v>
      </c>
      <c r="E3143" s="63">
        <f>'דוח 132'!G3143</f>
        <v>32.809873966392097</v>
      </c>
      <c r="F3143" s="63">
        <f>'דוח 132'!F3143</f>
        <v>32.803912911096496</v>
      </c>
      <c r="G3143" s="63">
        <f>'דוח 132'!E3143</f>
        <v>0</v>
      </c>
      <c r="H3143" s="63">
        <f>'דוח 132'!D3143</f>
        <v>0</v>
      </c>
      <c r="I3143" s="63">
        <f>'דוח 132'!C3143</f>
        <v>3.5</v>
      </c>
      <c r="J3143" s="63">
        <f>'דוח 132'!B3143</f>
        <v>5.5</v>
      </c>
      <c r="K3143" s="63">
        <f>'דוח 132'!A3143</f>
        <v>0</v>
      </c>
    </row>
    <row r="3144" spans="1:11" x14ac:dyDescent="0.2">
      <c r="A3144" s="63">
        <f>'דוח 132'!K3144</f>
        <v>19967</v>
      </c>
      <c r="B3144" s="63">
        <f>'דוח 132'!J3144</f>
        <v>6426</v>
      </c>
      <c r="C3144" s="63" t="str">
        <f>'דוח 132'!I3144</f>
        <v>צמוד מדד ללא מיועדות</v>
      </c>
      <c r="D3144" s="63">
        <f>'דוח 132'!H3144</f>
        <v>4.7506023067215795</v>
      </c>
      <c r="E3144" s="63">
        <f>'דוח 132'!G3144</f>
        <v>32.809873966392097</v>
      </c>
      <c r="F3144" s="63">
        <f>'דוח 132'!F3144</f>
        <v>32.803912911096496</v>
      </c>
      <c r="G3144" s="63">
        <f>'דוח 132'!E3144</f>
        <v>0</v>
      </c>
      <c r="H3144" s="63">
        <f>'דוח 132'!D3144</f>
        <v>0</v>
      </c>
      <c r="I3144" s="63">
        <f>'דוח 132'!C3144</f>
        <v>0</v>
      </c>
      <c r="J3144" s="63">
        <f>'דוח 132'!B3144</f>
        <v>0</v>
      </c>
      <c r="K3144" s="63">
        <f>'דוח 132'!A3144</f>
        <v>0</v>
      </c>
    </row>
    <row r="3145" spans="1:11" x14ac:dyDescent="0.2">
      <c r="A3145" s="63">
        <f>'דוח 132'!K3145</f>
        <v>15744</v>
      </c>
      <c r="B3145" s="63">
        <f>'דוח 132'!J3145</f>
        <v>6426</v>
      </c>
      <c r="C3145" s="63" t="str">
        <f>'דוח 132'!I3145</f>
        <v xml:space="preserve">סה"כ ממשלתי צמוד מדד כולל מיועדות </v>
      </c>
      <c r="D3145" s="63">
        <f>'דוח 132'!H3145</f>
        <v>4.7506023067215795</v>
      </c>
      <c r="E3145" s="63">
        <f>'דוח 132'!G3145</f>
        <v>32.809873966392097</v>
      </c>
      <c r="F3145" s="63">
        <f>'דוח 132'!F3145</f>
        <v>32.803912911096496</v>
      </c>
      <c r="G3145" s="63">
        <f>'דוח 132'!E3145</f>
        <v>0</v>
      </c>
      <c r="H3145" s="63">
        <f>'דוח 132'!D3145</f>
        <v>0</v>
      </c>
      <c r="I3145" s="63">
        <f>'דוח 132'!C3145</f>
        <v>0</v>
      </c>
      <c r="J3145" s="63">
        <f>'דוח 132'!B3145</f>
        <v>0</v>
      </c>
      <c r="K3145" s="63">
        <f>'דוח 132'!A3145</f>
        <v>0</v>
      </c>
    </row>
    <row r="3146" spans="1:11" x14ac:dyDescent="0.2">
      <c r="A3146" s="63">
        <f>'דוח 132'!K3146</f>
        <v>13462</v>
      </c>
      <c r="B3146" s="63">
        <f>'דוח 132'!J3146</f>
        <v>6426</v>
      </c>
      <c r="C3146" s="63" t="str">
        <f>'דוח 132'!I3146</f>
        <v xml:space="preserve">קונצרני סחיר צמוד מדד </v>
      </c>
      <c r="D3146" s="63">
        <f>'דוח 132'!H3146</f>
        <v>0</v>
      </c>
      <c r="E3146" s="63">
        <f>'דוח 132'!G3146</f>
        <v>0</v>
      </c>
      <c r="F3146" s="63">
        <f>'דוח 132'!F3146</f>
        <v>0</v>
      </c>
      <c r="G3146" s="63">
        <f>'דוח 132'!E3146</f>
        <v>0</v>
      </c>
      <c r="H3146" s="63">
        <f>'דוח 132'!D3146</f>
        <v>0</v>
      </c>
      <c r="I3146" s="63">
        <f>'דוח 132'!C3146</f>
        <v>0</v>
      </c>
      <c r="J3146" s="63">
        <f>'דוח 132'!B3146</f>
        <v>0</v>
      </c>
      <c r="K3146" s="63">
        <f>'דוח 132'!A3146</f>
        <v>0</v>
      </c>
    </row>
    <row r="3147" spans="1:11" x14ac:dyDescent="0.2">
      <c r="A3147" s="63">
        <f>'דוח 132'!K3147</f>
        <v>15544</v>
      </c>
      <c r="B3147" s="63">
        <f>'דוח 132'!J3147</f>
        <v>6426</v>
      </c>
      <c r="C3147" s="63" t="str">
        <f>'דוח 132'!I3147</f>
        <v>הלוואה צמוד מדד</v>
      </c>
      <c r="D3147" s="63">
        <f>'דוח 132'!H3147</f>
        <v>0</v>
      </c>
      <c r="E3147" s="63">
        <f>'דוח 132'!G3147</f>
        <v>0</v>
      </c>
      <c r="F3147" s="63">
        <f>'דוח 132'!F3147</f>
        <v>0</v>
      </c>
      <c r="G3147" s="63">
        <f>'דוח 132'!E3147</f>
        <v>0</v>
      </c>
      <c r="H3147" s="63">
        <f>'דוח 132'!D3147</f>
        <v>0</v>
      </c>
      <c r="I3147" s="63">
        <f>'דוח 132'!C3147</f>
        <v>0</v>
      </c>
      <c r="J3147" s="63">
        <f>'דוח 132'!B3147</f>
        <v>0</v>
      </c>
      <c r="K3147" s="63">
        <f>'דוח 132'!A3147</f>
        <v>0</v>
      </c>
    </row>
    <row r="3148" spans="1:11" x14ac:dyDescent="0.2">
      <c r="A3148" s="63">
        <f>'דוח 132'!K3148</f>
        <v>12978</v>
      </c>
      <c r="B3148" s="63">
        <f>'דוח 132'!J3148</f>
        <v>6426</v>
      </c>
      <c r="C3148" s="63" t="str">
        <f>'דוח 132'!I3148</f>
        <v xml:space="preserve">פקדונות לא סחירים </v>
      </c>
      <c r="D3148" s="63">
        <f>'דוח 132'!H3148</f>
        <v>0</v>
      </c>
      <c r="E3148" s="63">
        <f>'דוח 132'!G3148</f>
        <v>0</v>
      </c>
      <c r="F3148" s="63">
        <f>'דוח 132'!F3148</f>
        <v>0</v>
      </c>
      <c r="G3148" s="63">
        <f>'דוח 132'!E3148</f>
        <v>0</v>
      </c>
      <c r="H3148" s="63">
        <f>'דוח 132'!D3148</f>
        <v>0</v>
      </c>
      <c r="I3148" s="63">
        <f>'דוח 132'!C3148</f>
        <v>0</v>
      </c>
      <c r="J3148" s="63">
        <f>'דוח 132'!B3148</f>
        <v>0</v>
      </c>
      <c r="K3148" s="63">
        <f>'דוח 132'!A3148</f>
        <v>0</v>
      </c>
    </row>
    <row r="3149" spans="1:11" x14ac:dyDescent="0.2">
      <c r="A3149" s="63">
        <f>'דוח 132'!K3149</f>
        <v>17726</v>
      </c>
      <c r="B3149" s="63">
        <f>'דוח 132'!J3149</f>
        <v>6426</v>
      </c>
      <c r="C3149" s="63" t="str">
        <f>'דוח 132'!I3149</f>
        <v>לא צמוד כולל נזילות</v>
      </c>
      <c r="D3149" s="63">
        <f>'דוח 132'!H3149</f>
        <v>2.2516971874882303</v>
      </c>
      <c r="E3149" s="63">
        <f>'דוח 132'!G3149</f>
        <v>65.637689947005896</v>
      </c>
      <c r="F3149" s="63">
        <f>'דוח 132'!F3149</f>
        <v>65.556275261659493</v>
      </c>
      <c r="G3149" s="63">
        <f>'דוח 132'!E3149</f>
        <v>0</v>
      </c>
      <c r="H3149" s="63">
        <f>'דוח 132'!D3149</f>
        <v>0</v>
      </c>
      <c r="I3149" s="63">
        <f>'דוח 132'!C3149</f>
        <v>1.5</v>
      </c>
      <c r="J3149" s="63">
        <f>'דוח 132'!B3149</f>
        <v>3.5</v>
      </c>
      <c r="K3149" s="63">
        <f>'דוח 132'!A3149</f>
        <v>0</v>
      </c>
    </row>
    <row r="3150" spans="1:11" x14ac:dyDescent="0.2">
      <c r="A3150" s="63">
        <f>'דוח 132'!K3150</f>
        <v>17727</v>
      </c>
      <c r="B3150" s="63">
        <f>'דוח 132'!J3150</f>
        <v>6426</v>
      </c>
      <c r="C3150" s="63" t="str">
        <f>'דוח 132'!I3150</f>
        <v>עו"ש ש"ח</v>
      </c>
      <c r="D3150" s="63">
        <f>'דוח 132'!H3150</f>
        <v>0</v>
      </c>
      <c r="E3150" s="63">
        <f>'דוח 132'!G3150</f>
        <v>1.80659022790243</v>
      </c>
      <c r="F3150" s="63">
        <f>'דוח 132'!F3150</f>
        <v>1.76903998474837</v>
      </c>
      <c r="G3150" s="63">
        <f>'דוח 132'!E3150</f>
        <v>0</v>
      </c>
      <c r="H3150" s="63">
        <f>'דוח 132'!D3150</f>
        <v>0</v>
      </c>
      <c r="I3150" s="63">
        <f>'דוח 132'!C3150</f>
        <v>0</v>
      </c>
      <c r="J3150" s="63">
        <f>'דוח 132'!B3150</f>
        <v>0</v>
      </c>
      <c r="K3150" s="63">
        <f>'דוח 132'!A3150</f>
        <v>0</v>
      </c>
    </row>
    <row r="3151" spans="1:11" x14ac:dyDescent="0.2">
      <c r="A3151" s="63">
        <f>'דוח 132'!K3151</f>
        <v>13592</v>
      </c>
      <c r="B3151" s="63">
        <f>'דוח 132'!J3151</f>
        <v>6426</v>
      </c>
      <c r="C3151" s="63" t="str">
        <f>'דוח 132'!I3151</f>
        <v xml:space="preserve">לא צמוד - לא כולל נזילות </v>
      </c>
      <c r="D3151" s="63">
        <f>'דוח 132'!H3151</f>
        <v>2.3141445147774498</v>
      </c>
      <c r="E3151" s="63">
        <f>'דוח 132'!G3151</f>
        <v>63.831099719103392</v>
      </c>
      <c r="F3151" s="63">
        <f>'דוח 132'!F3151</f>
        <v>63.787235276911197</v>
      </c>
      <c r="G3151" s="63">
        <f>'דוח 132'!E3151</f>
        <v>0</v>
      </c>
      <c r="H3151" s="63">
        <f>'דוח 132'!D3151</f>
        <v>0</v>
      </c>
      <c r="I3151" s="63">
        <f>'דוח 132'!C3151</f>
        <v>0</v>
      </c>
      <c r="J3151" s="63">
        <f>'דוח 132'!B3151</f>
        <v>0</v>
      </c>
      <c r="K3151" s="63">
        <f>'דוח 132'!A3151</f>
        <v>0</v>
      </c>
    </row>
    <row r="3152" spans="1:11" x14ac:dyDescent="0.2">
      <c r="A3152" s="63">
        <f>'דוח 132'!K3152</f>
        <v>11566</v>
      </c>
      <c r="B3152" s="63">
        <f>'דוח 132'!J3152</f>
        <v>6426</v>
      </c>
      <c r="C3152" s="63" t="str">
        <f>'דוח 132'!I3152</f>
        <v>מק"מ</v>
      </c>
      <c r="D3152" s="63">
        <f>'דוח 132'!H3152</f>
        <v>0.40466408758796202</v>
      </c>
      <c r="E3152" s="63">
        <f>'דוח 132'!G3152</f>
        <v>38.3023097298029</v>
      </c>
      <c r="F3152" s="63">
        <f>'דוח 132'!F3152</f>
        <v>38.286293995567902</v>
      </c>
      <c r="G3152" s="63">
        <f>'דוח 132'!E3152</f>
        <v>0</v>
      </c>
      <c r="H3152" s="63">
        <f>'דוח 132'!D3152</f>
        <v>0</v>
      </c>
      <c r="I3152" s="63">
        <f>'דוח 132'!C3152</f>
        <v>0</v>
      </c>
      <c r="J3152" s="63">
        <f>'דוח 132'!B3152</f>
        <v>0</v>
      </c>
      <c r="K3152" s="63">
        <f>'דוח 132'!A3152</f>
        <v>0</v>
      </c>
    </row>
    <row r="3153" spans="1:11" x14ac:dyDescent="0.2">
      <c r="A3153" s="63">
        <f>'דוח 132'!K3153</f>
        <v>13419</v>
      </c>
      <c r="B3153" s="63">
        <f>'דוח 132'!J3153</f>
        <v>6426</v>
      </c>
      <c r="C3153" s="63" t="str">
        <f>'דוח 132'!I3153</f>
        <v>ממשלתי  לא צמוד (שחר)</v>
      </c>
      <c r="D3153" s="63">
        <f>'דוח 132'!H3153</f>
        <v>5.1809770841165692</v>
      </c>
      <c r="E3153" s="63">
        <f>'דוח 132'!G3153</f>
        <v>25.528789989300499</v>
      </c>
      <c r="F3153" s="63">
        <f>'דוח 132'!F3153</f>
        <v>25.500941281343298</v>
      </c>
      <c r="G3153" s="63">
        <f>'דוח 132'!E3153</f>
        <v>0</v>
      </c>
      <c r="H3153" s="63">
        <f>'דוח 132'!D3153</f>
        <v>0</v>
      </c>
      <c r="I3153" s="63">
        <f>'דוח 132'!C3153</f>
        <v>0</v>
      </c>
      <c r="J3153" s="63">
        <f>'דוח 132'!B3153</f>
        <v>0</v>
      </c>
      <c r="K3153" s="63">
        <f>'דוח 132'!A3153</f>
        <v>0</v>
      </c>
    </row>
    <row r="3154" spans="1:11" x14ac:dyDescent="0.2">
      <c r="A3154" s="63">
        <f>'דוח 132'!K3154</f>
        <v>11568</v>
      </c>
      <c r="B3154" s="63">
        <f>'דוח 132'!J3154</f>
        <v>6426</v>
      </c>
      <c r="C3154" s="63" t="str">
        <f>'דוח 132'!I3154</f>
        <v>אג"ח ממשלתי לא צמוד ריבית משתנה-"גילון"</v>
      </c>
      <c r="D3154" s="63">
        <f>'דוח 132'!H3154</f>
        <v>0</v>
      </c>
      <c r="E3154" s="63">
        <f>'דוח 132'!G3154</f>
        <v>0</v>
      </c>
      <c r="F3154" s="63">
        <f>'דוח 132'!F3154</f>
        <v>0</v>
      </c>
      <c r="G3154" s="63">
        <f>'דוח 132'!E3154</f>
        <v>0</v>
      </c>
      <c r="H3154" s="63">
        <f>'דוח 132'!D3154</f>
        <v>0</v>
      </c>
      <c r="I3154" s="63">
        <f>'דוח 132'!C3154</f>
        <v>0</v>
      </c>
      <c r="J3154" s="63">
        <f>'דוח 132'!B3154</f>
        <v>0</v>
      </c>
      <c r="K3154" s="63">
        <f>'דוח 132'!A3154</f>
        <v>0</v>
      </c>
    </row>
    <row r="3155" spans="1:11" x14ac:dyDescent="0.2">
      <c r="A3155" s="63">
        <f>'דוח 132'!K3155</f>
        <v>12479</v>
      </c>
      <c r="B3155" s="63">
        <f>'דוח 132'!J3155</f>
        <v>6426</v>
      </c>
      <c r="C3155" s="63" t="str">
        <f>'דוח 132'!I3155</f>
        <v>קונצרני ריבית קבועה</v>
      </c>
      <c r="D3155" s="63">
        <f>'דוח 132'!H3155</f>
        <v>0</v>
      </c>
      <c r="E3155" s="63">
        <f>'דוח 132'!G3155</f>
        <v>0</v>
      </c>
      <c r="F3155" s="63">
        <f>'דוח 132'!F3155</f>
        <v>0</v>
      </c>
      <c r="G3155" s="63">
        <f>'דוח 132'!E3155</f>
        <v>0</v>
      </c>
      <c r="H3155" s="63">
        <f>'דוח 132'!D3155</f>
        <v>0</v>
      </c>
      <c r="I3155" s="63">
        <f>'דוח 132'!C3155</f>
        <v>0</v>
      </c>
      <c r="J3155" s="63">
        <f>'דוח 132'!B3155</f>
        <v>0</v>
      </c>
      <c r="K3155" s="63">
        <f>'דוח 132'!A3155</f>
        <v>0</v>
      </c>
    </row>
    <row r="3156" spans="1:11" x14ac:dyDescent="0.2">
      <c r="A3156" s="63">
        <f>'דוח 132'!K3156</f>
        <v>12480</v>
      </c>
      <c r="B3156" s="63">
        <f>'דוח 132'!J3156</f>
        <v>6426</v>
      </c>
      <c r="C3156" s="63" t="str">
        <f>'דוח 132'!I3156</f>
        <v>קונצרני ריבית משתנה</v>
      </c>
      <c r="D3156" s="63">
        <f>'דוח 132'!H3156</f>
        <v>0</v>
      </c>
      <c r="E3156" s="63">
        <f>'דוח 132'!G3156</f>
        <v>0</v>
      </c>
      <c r="F3156" s="63">
        <f>'דוח 132'!F3156</f>
        <v>0</v>
      </c>
      <c r="G3156" s="63">
        <f>'דוח 132'!E3156</f>
        <v>0</v>
      </c>
      <c r="H3156" s="63">
        <f>'דוח 132'!D3156</f>
        <v>0</v>
      </c>
      <c r="I3156" s="63">
        <f>'דוח 132'!C3156</f>
        <v>0</v>
      </c>
      <c r="J3156" s="63">
        <f>'דוח 132'!B3156</f>
        <v>0</v>
      </c>
      <c r="K3156" s="63">
        <f>'דוח 132'!A3156</f>
        <v>0</v>
      </c>
    </row>
    <row r="3157" spans="1:11" x14ac:dyDescent="0.2">
      <c r="A3157" s="63">
        <f>'דוח 132'!K3157</f>
        <v>11578</v>
      </c>
      <c r="B3157" s="63">
        <f>'דוח 132'!J3157</f>
        <v>6426</v>
      </c>
      <c r="C3157" s="63" t="str">
        <f>'דוח 132'!I3157</f>
        <v>אג"ח לא צמוד לא סחיר (ללא עמיתים)</v>
      </c>
      <c r="D3157" s="63">
        <f>'דוח 132'!H3157</f>
        <v>0</v>
      </c>
      <c r="E3157" s="63">
        <f>'דוח 132'!G3157</f>
        <v>0</v>
      </c>
      <c r="F3157" s="63">
        <f>'דוח 132'!F3157</f>
        <v>0</v>
      </c>
      <c r="G3157" s="63">
        <f>'דוח 132'!E3157</f>
        <v>0</v>
      </c>
      <c r="H3157" s="63">
        <f>'דוח 132'!D3157</f>
        <v>0</v>
      </c>
      <c r="I3157" s="63">
        <f>'דוח 132'!C3157</f>
        <v>0</v>
      </c>
      <c r="J3157" s="63">
        <f>'דוח 132'!B3157</f>
        <v>0</v>
      </c>
      <c r="K3157" s="63">
        <f>'דוח 132'!A3157</f>
        <v>0</v>
      </c>
    </row>
    <row r="3158" spans="1:11" x14ac:dyDescent="0.2">
      <c r="A3158" s="63">
        <f>'דוח 132'!K3158</f>
        <v>12497</v>
      </c>
      <c r="B3158" s="63">
        <f>'דוח 132'!J3158</f>
        <v>6426</v>
      </c>
      <c r="C3158" s="63" t="str">
        <f>'דוח 132'!I3158</f>
        <v>קונצרני לא סחיר ריבית משתנה (נע"מים)</v>
      </c>
      <c r="D3158" s="63">
        <f>'דוח 132'!H3158</f>
        <v>0</v>
      </c>
      <c r="E3158" s="63">
        <f>'דוח 132'!G3158</f>
        <v>0</v>
      </c>
      <c r="F3158" s="63">
        <f>'דוח 132'!F3158</f>
        <v>0</v>
      </c>
      <c r="G3158" s="63">
        <f>'דוח 132'!E3158</f>
        <v>0</v>
      </c>
      <c r="H3158" s="63">
        <f>'דוח 132'!D3158</f>
        <v>0</v>
      </c>
      <c r="I3158" s="63">
        <f>'דוח 132'!C3158</f>
        <v>0</v>
      </c>
      <c r="J3158" s="63">
        <f>'דוח 132'!B3158</f>
        <v>0</v>
      </c>
      <c r="K3158" s="63">
        <f>'דוח 132'!A3158</f>
        <v>0</v>
      </c>
    </row>
    <row r="3159" spans="1:11" x14ac:dyDescent="0.2">
      <c r="A3159" s="63">
        <f>'דוח 132'!K3159</f>
        <v>15546</v>
      </c>
      <c r="B3159" s="63">
        <f>'דוח 132'!J3159</f>
        <v>6426</v>
      </c>
      <c r="C3159" s="63" t="str">
        <f>'דוח 132'!I3159</f>
        <v>הלוואה לא צמוד</v>
      </c>
      <c r="D3159" s="63">
        <f>'דוח 132'!H3159</f>
        <v>0</v>
      </c>
      <c r="E3159" s="63">
        <f>'דוח 132'!G3159</f>
        <v>0</v>
      </c>
      <c r="F3159" s="63">
        <f>'דוח 132'!F3159</f>
        <v>0</v>
      </c>
      <c r="G3159" s="63">
        <f>'דוח 132'!E3159</f>
        <v>0</v>
      </c>
      <c r="H3159" s="63">
        <f>'דוח 132'!D3159</f>
        <v>0</v>
      </c>
      <c r="I3159" s="63">
        <f>'דוח 132'!C3159</f>
        <v>0</v>
      </c>
      <c r="J3159" s="63">
        <f>'דוח 132'!B3159</f>
        <v>0</v>
      </c>
      <c r="K3159" s="63">
        <f>'דוח 132'!A3159</f>
        <v>0</v>
      </c>
    </row>
    <row r="3160" spans="1:11" x14ac:dyDescent="0.2">
      <c r="A3160" s="63">
        <f>'דוח 132'!K3160</f>
        <v>12481</v>
      </c>
      <c r="B3160" s="63">
        <f>'דוח 132'!J3160</f>
        <v>6426</v>
      </c>
      <c r="C3160" s="63" t="str">
        <f>'דוח 132'!I3160</f>
        <v>הלוואות לעמיתים.</v>
      </c>
      <c r="D3160" s="63">
        <f>'דוח 132'!H3160</f>
        <v>0</v>
      </c>
      <c r="E3160" s="63">
        <f>'דוח 132'!G3160</f>
        <v>0</v>
      </c>
      <c r="F3160" s="63">
        <f>'דוח 132'!F3160</f>
        <v>0</v>
      </c>
      <c r="G3160" s="63">
        <f>'דוח 132'!E3160</f>
        <v>0</v>
      </c>
      <c r="H3160" s="63">
        <f>'דוח 132'!D3160</f>
        <v>4</v>
      </c>
      <c r="I3160" s="63">
        <f>'דוח 132'!C3160</f>
        <v>0</v>
      </c>
      <c r="J3160" s="63">
        <f>'דוח 132'!B3160</f>
        <v>0</v>
      </c>
      <c r="K3160" s="63">
        <f>'דוח 132'!A3160</f>
        <v>0</v>
      </c>
    </row>
    <row r="3161" spans="1:11" x14ac:dyDescent="0.2">
      <c r="A3161" s="63">
        <f>'דוח 132'!K3161</f>
        <v>13594</v>
      </c>
      <c r="B3161" s="63">
        <f>'דוח 132'!J3161</f>
        <v>6426</v>
      </c>
      <c r="C3161" s="63" t="str">
        <f>'דוח 132'!I3161</f>
        <v>מט"ח וצמוד מט"ח</v>
      </c>
      <c r="D3161" s="63">
        <f>'דוח 132'!H3161</f>
        <v>0</v>
      </c>
      <c r="E3161" s="63">
        <f>'דוח 132'!G3161</f>
        <v>1.37152151831228</v>
      </c>
      <c r="F3161" s="63">
        <f>'דוח 132'!F3161</f>
        <v>1.36233065744889</v>
      </c>
      <c r="G3161" s="63">
        <f>'דוח 132'!E3161</f>
        <v>0</v>
      </c>
      <c r="H3161" s="63">
        <f>'דוח 132'!D3161</f>
        <v>0</v>
      </c>
      <c r="I3161" s="63">
        <f>'דוח 132'!C3161</f>
        <v>0</v>
      </c>
      <c r="J3161" s="63">
        <f>'דוח 132'!B3161</f>
        <v>0</v>
      </c>
      <c r="K3161" s="63">
        <f>'דוח 132'!A3161</f>
        <v>0</v>
      </c>
    </row>
    <row r="3162" spans="1:11" x14ac:dyDescent="0.2">
      <c r="A3162" s="63">
        <f>'דוח 132'!K3162</f>
        <v>15609</v>
      </c>
      <c r="B3162" s="63">
        <f>'דוח 132'!J3162</f>
        <v>6426</v>
      </c>
      <c r="C3162" s="63" t="str">
        <f>'דוח 132'!I3162</f>
        <v>אג"ח ממשלתי צמוד מט"ח סחיר (1022)</v>
      </c>
      <c r="D3162" s="63">
        <f>'דוח 132'!H3162</f>
        <v>0</v>
      </c>
      <c r="E3162" s="63">
        <f>'דוח 132'!G3162</f>
        <v>1.2984191996254399</v>
      </c>
      <c r="F3162" s="63">
        <f>'דוח 132'!F3162</f>
        <v>1.28969018106683</v>
      </c>
      <c r="G3162" s="63">
        <f>'דוח 132'!E3162</f>
        <v>0</v>
      </c>
      <c r="H3162" s="63">
        <f>'דוח 132'!D3162</f>
        <v>0</v>
      </c>
      <c r="I3162" s="63">
        <f>'דוח 132'!C3162</f>
        <v>0</v>
      </c>
      <c r="J3162" s="63">
        <f>'דוח 132'!B3162</f>
        <v>0</v>
      </c>
      <c r="K3162" s="63">
        <f>'דוח 132'!A3162</f>
        <v>0</v>
      </c>
    </row>
    <row r="3163" spans="1:11" x14ac:dyDescent="0.2">
      <c r="A3163" s="63">
        <f>'דוח 132'!K3163</f>
        <v>11524</v>
      </c>
      <c r="B3163" s="63">
        <f>'דוח 132'!J3163</f>
        <v>6426</v>
      </c>
      <c r="C3163" s="63" t="str">
        <f>'דוח 132'!I3163</f>
        <v xml:space="preserve"> אג"ח קונצרני בחו"ל </v>
      </c>
      <c r="D3163" s="63">
        <f>'דוח 132'!H3163</f>
        <v>0</v>
      </c>
      <c r="E3163" s="63">
        <f>'דוח 132'!G3163</f>
        <v>0</v>
      </c>
      <c r="F3163" s="63">
        <f>'דוח 132'!F3163</f>
        <v>0</v>
      </c>
      <c r="G3163" s="63">
        <f>'דוח 132'!E3163</f>
        <v>0</v>
      </c>
      <c r="H3163" s="63">
        <f>'דוח 132'!D3163</f>
        <v>0</v>
      </c>
      <c r="I3163" s="63">
        <f>'דוח 132'!C3163</f>
        <v>0</v>
      </c>
      <c r="J3163" s="63">
        <f>'דוח 132'!B3163</f>
        <v>0</v>
      </c>
      <c r="K3163" s="63">
        <f>'דוח 132'!A3163</f>
        <v>0</v>
      </c>
    </row>
    <row r="3164" spans="1:11" x14ac:dyDescent="0.2">
      <c r="A3164" s="63">
        <f>'דוח 132'!K3164</f>
        <v>15745</v>
      </c>
      <c r="B3164" s="63">
        <f>'דוח 132'!J3164</f>
        <v>6426</v>
      </c>
      <c r="C3164" s="63" t="str">
        <f>'דוח 132'!I3164</f>
        <v>סה"כ קונצרני צמוד מט"ח</v>
      </c>
      <c r="D3164" s="63">
        <f>'דוח 132'!H3164</f>
        <v>0</v>
      </c>
      <c r="E3164" s="63">
        <f>'דוח 132'!G3164</f>
        <v>0</v>
      </c>
      <c r="F3164" s="63">
        <f>'דוח 132'!F3164</f>
        <v>0</v>
      </c>
      <c r="G3164" s="63">
        <f>'דוח 132'!E3164</f>
        <v>0</v>
      </c>
      <c r="H3164" s="63">
        <f>'דוח 132'!D3164</f>
        <v>0</v>
      </c>
      <c r="I3164" s="63">
        <f>'דוח 132'!C3164</f>
        <v>0</v>
      </c>
      <c r="J3164" s="63">
        <f>'דוח 132'!B3164</f>
        <v>0</v>
      </c>
      <c r="K3164" s="63">
        <f>'דוח 132'!A3164</f>
        <v>0</v>
      </c>
    </row>
    <row r="3165" spans="1:11" x14ac:dyDescent="0.2">
      <c r="A3165" s="63">
        <f>'דוח 132'!K3165</f>
        <v>15545</v>
      </c>
      <c r="B3165" s="63">
        <f>'דוח 132'!J3165</f>
        <v>6426</v>
      </c>
      <c r="C3165" s="63" t="str">
        <f>'דוח 132'!I3165</f>
        <v>הלוואה צמוד מט"ח</v>
      </c>
      <c r="D3165" s="63">
        <f>'דוח 132'!H3165</f>
        <v>0</v>
      </c>
      <c r="E3165" s="63">
        <f>'דוח 132'!G3165</f>
        <v>0</v>
      </c>
      <c r="F3165" s="63">
        <f>'דוח 132'!F3165</f>
        <v>0</v>
      </c>
      <c r="G3165" s="63">
        <f>'דוח 132'!E3165</f>
        <v>0</v>
      </c>
      <c r="H3165" s="63">
        <f>'דוח 132'!D3165</f>
        <v>0</v>
      </c>
      <c r="I3165" s="63">
        <f>'דוח 132'!C3165</f>
        <v>0</v>
      </c>
      <c r="J3165" s="63">
        <f>'דוח 132'!B3165</f>
        <v>0</v>
      </c>
      <c r="K3165" s="63">
        <f>'דוח 132'!A3165</f>
        <v>0</v>
      </c>
    </row>
    <row r="3166" spans="1:11" x14ac:dyDescent="0.2">
      <c r="A3166" s="63">
        <f>'דוח 132'!K3166</f>
        <v>13595</v>
      </c>
      <c r="B3166" s="63">
        <f>'דוח 132'!J3166</f>
        <v>6426</v>
      </c>
      <c r="C3166" s="63" t="str">
        <f>'דוח 132'!I3166</f>
        <v>סה"כ מניות והמירים</v>
      </c>
      <c r="D3166" s="63">
        <f>'דוח 132'!H3166</f>
        <v>0</v>
      </c>
      <c r="E3166" s="63">
        <f>'דוח 132'!G3166</f>
        <v>36.517606535011197</v>
      </c>
      <c r="F3166" s="63">
        <f>'דוח 132'!F3166</f>
        <v>36.5464888194794</v>
      </c>
      <c r="G3166" s="63">
        <f>'דוח 132'!E3166</f>
        <v>0</v>
      </c>
      <c r="H3166" s="63">
        <f>'דוח 132'!D3166</f>
        <v>0</v>
      </c>
      <c r="I3166" s="63">
        <f>'דוח 132'!C3166</f>
        <v>0</v>
      </c>
      <c r="J3166" s="63">
        <f>'דוח 132'!B3166</f>
        <v>0</v>
      </c>
      <c r="K3166" s="63">
        <f>'דוח 132'!A3166</f>
        <v>0</v>
      </c>
    </row>
    <row r="3167" spans="1:11" x14ac:dyDescent="0.2">
      <c r="A3167" s="63">
        <f>'דוח 132'!K3167</f>
        <v>15610</v>
      </c>
      <c r="B3167" s="63">
        <f>'דוח 132'!J3167</f>
        <v>6426</v>
      </c>
      <c r="C3167" s="63" t="str">
        <f>'דוח 132'!I3167</f>
        <v>נגזרים מתוך מניות והמירים</v>
      </c>
      <c r="D3167" s="63">
        <f>'דוח 132'!H3167</f>
        <v>0</v>
      </c>
      <c r="E3167" s="63">
        <f>'דוח 132'!G3167</f>
        <v>36.517606535011197</v>
      </c>
      <c r="F3167" s="63">
        <f>'דוח 132'!F3167</f>
        <v>36.5464888194794</v>
      </c>
      <c r="G3167" s="63">
        <f>'דוח 132'!E3167</f>
        <v>0</v>
      </c>
      <c r="H3167" s="63">
        <f>'דוח 132'!D3167</f>
        <v>0</v>
      </c>
      <c r="I3167" s="63">
        <f>'דוח 132'!C3167</f>
        <v>0</v>
      </c>
      <c r="J3167" s="63">
        <f>'דוח 132'!B3167</f>
        <v>0</v>
      </c>
      <c r="K3167" s="63">
        <f>'דוח 132'!A3167</f>
        <v>0</v>
      </c>
    </row>
    <row r="3168" spans="1:11" x14ac:dyDescent="0.2">
      <c r="A3168" s="63">
        <f>'דוח 132'!K3168</f>
        <v>15611</v>
      </c>
      <c r="B3168" s="63">
        <f>'דוח 132'!J3168</f>
        <v>6426</v>
      </c>
      <c r="C3168" s="63" t="str">
        <f>'דוח 132'!I3168</f>
        <v>מניות והמירים בארץ</v>
      </c>
      <c r="D3168" s="63">
        <f>'דוח 132'!H3168</f>
        <v>0</v>
      </c>
      <c r="E3168" s="63">
        <f>'דוח 132'!G3168</f>
        <v>14.671112480907299</v>
      </c>
      <c r="F3168" s="63">
        <f>'דוח 132'!F3168</f>
        <v>14.6573113170826</v>
      </c>
      <c r="G3168" s="63">
        <f>'דוח 132'!E3168</f>
        <v>0</v>
      </c>
      <c r="H3168" s="63">
        <f>'דוח 132'!D3168</f>
        <v>0</v>
      </c>
      <c r="I3168" s="63">
        <f>'דוח 132'!C3168</f>
        <v>0</v>
      </c>
      <c r="J3168" s="63">
        <f>'דוח 132'!B3168</f>
        <v>0</v>
      </c>
      <c r="K3168" s="63">
        <f>'דוח 132'!A3168</f>
        <v>0</v>
      </c>
    </row>
    <row r="3169" spans="1:11" x14ac:dyDescent="0.2">
      <c r="A3169" s="63">
        <f>'דוח 132'!K3169</f>
        <v>15608</v>
      </c>
      <c r="B3169" s="63">
        <f>'דוח 132'!J3169</f>
        <v>6426</v>
      </c>
      <c r="C3169" s="63" t="str">
        <f>'דוח 132'!I3169</f>
        <v>מניות חו"ל</v>
      </c>
      <c r="D3169" s="63">
        <f>'דוח 132'!H3169</f>
        <v>0</v>
      </c>
      <c r="E3169" s="63">
        <f>'דוח 132'!G3169</f>
        <v>21.8464940541038</v>
      </c>
      <c r="F3169" s="63">
        <f>'דוח 132'!F3169</f>
        <v>21.889177502396802</v>
      </c>
      <c r="G3169" s="63">
        <f>'דוח 132'!E3169</f>
        <v>0</v>
      </c>
      <c r="H3169" s="63">
        <f>'דוח 132'!D3169</f>
        <v>0</v>
      </c>
      <c r="I3169" s="63">
        <f>'דוח 132'!C3169</f>
        <v>0</v>
      </c>
      <c r="J3169" s="63">
        <f>'דוח 132'!B3169</f>
        <v>0</v>
      </c>
      <c r="K3169" s="63">
        <f>'דוח 132'!A3169</f>
        <v>0</v>
      </c>
    </row>
    <row r="3170" spans="1:11" x14ac:dyDescent="0.2">
      <c r="A3170" s="63">
        <f>'דוח 132'!K3170</f>
        <v>15584</v>
      </c>
      <c r="B3170" s="63">
        <f>'דוח 132'!J3170</f>
        <v>6426</v>
      </c>
      <c r="C3170" s="63" t="str">
        <f>'דוח 132'!I3170</f>
        <v>נכסים אלטרנטיביים</v>
      </c>
      <c r="D3170" s="63">
        <f>'דוח 132'!H3170</f>
        <v>0</v>
      </c>
      <c r="E3170" s="63">
        <f>'דוח 132'!G3170</f>
        <v>0</v>
      </c>
      <c r="F3170" s="63">
        <f>'דוח 132'!F3170</f>
        <v>0</v>
      </c>
      <c r="G3170" s="63">
        <f>'דוח 132'!E3170</f>
        <v>0</v>
      </c>
      <c r="H3170" s="63">
        <f>'דוח 132'!D3170</f>
        <v>0</v>
      </c>
      <c r="I3170" s="63">
        <f>'דוח 132'!C3170</f>
        <v>0</v>
      </c>
      <c r="J3170" s="63">
        <f>'דוח 132'!B3170</f>
        <v>0</v>
      </c>
      <c r="K3170" s="63">
        <f>'דוח 132'!A3170</f>
        <v>0</v>
      </c>
    </row>
    <row r="3171" spans="1:11" x14ac:dyDescent="0.2">
      <c r="A3171" s="63">
        <f>'דוח 132'!K3171</f>
        <v>17728</v>
      </c>
      <c r="B3171" s="63">
        <f>'דוח 132'!J3171</f>
        <v>6426</v>
      </c>
      <c r="C3171" s="63" t="str">
        <f>'דוח 132'!I3171</f>
        <v>נכסי נדל"ן</v>
      </c>
      <c r="D3171" s="63">
        <f>'דוח 132'!H3171</f>
        <v>0</v>
      </c>
      <c r="E3171" s="63">
        <f>'דוח 132'!G3171</f>
        <v>0</v>
      </c>
      <c r="F3171" s="63">
        <f>'דוח 132'!F3171</f>
        <v>0</v>
      </c>
      <c r="G3171" s="63">
        <f>'דוח 132'!E3171</f>
        <v>0</v>
      </c>
      <c r="H3171" s="63">
        <f>'דוח 132'!D3171</f>
        <v>0</v>
      </c>
      <c r="I3171" s="63">
        <f>'דוח 132'!C3171</f>
        <v>0</v>
      </c>
      <c r="J3171" s="63">
        <f>'דוח 132'!B3171</f>
        <v>0</v>
      </c>
      <c r="K3171" s="63">
        <f>'דוח 132'!A3171</f>
        <v>0</v>
      </c>
    </row>
    <row r="3172" spans="1:11" x14ac:dyDescent="0.2">
      <c r="A3172" s="63">
        <f>'דוח 132'!K3172</f>
        <v>15624</v>
      </c>
      <c r="B3172" s="63">
        <f>'דוח 132'!J3172</f>
        <v>6426</v>
      </c>
      <c r="C3172" s="63" t="str">
        <f>'דוח 132'!I3172</f>
        <v>נגזרים מתוך חשיפת מט"ח</v>
      </c>
      <c r="D3172" s="63">
        <f>'דוח 132'!H3172</f>
        <v>0</v>
      </c>
      <c r="E3172" s="63">
        <f>'דוח 132'!G3172</f>
        <v>8.7917259758835193</v>
      </c>
      <c r="F3172" s="63">
        <f>'דוח 132'!F3172</f>
        <v>8.7323716896384695</v>
      </c>
      <c r="G3172" s="63">
        <f>'דוח 132'!E3172</f>
        <v>0</v>
      </c>
      <c r="H3172" s="63">
        <f>'דוח 132'!D3172</f>
        <v>0</v>
      </c>
      <c r="I3172" s="63">
        <f>'דוח 132'!C3172</f>
        <v>0</v>
      </c>
      <c r="J3172" s="63">
        <f>'דוח 132'!B3172</f>
        <v>0</v>
      </c>
      <c r="K3172" s="63">
        <f>'דוח 132'!A3172</f>
        <v>0</v>
      </c>
    </row>
    <row r="3173" spans="1:11" x14ac:dyDescent="0.2">
      <c r="A3173" s="63">
        <f>'דוח 132'!K3173</f>
        <v>15644</v>
      </c>
      <c r="B3173" s="63">
        <f>'דוח 132'!J3173</f>
        <v>6426</v>
      </c>
      <c r="C3173" s="63" t="str">
        <f>'דוח 132'!I3173</f>
        <v>סה"כ נזילות</v>
      </c>
      <c r="D3173" s="63">
        <f>'דוח 132'!H3173</f>
        <v>0</v>
      </c>
      <c r="E3173" s="63">
        <f>'דוח 132'!G3173</f>
        <v>1.87969254658927</v>
      </c>
      <c r="F3173" s="63">
        <f>'דוח 132'!F3173</f>
        <v>1.84168046113044</v>
      </c>
      <c r="G3173" s="63">
        <f>'דוח 132'!E3173</f>
        <v>1</v>
      </c>
      <c r="H3173" s="63">
        <f>'דוח 132'!D3173</f>
        <v>9</v>
      </c>
      <c r="I3173" s="63">
        <f>'דוח 132'!C3173</f>
        <v>0</v>
      </c>
      <c r="J3173" s="63">
        <f>'דוח 132'!B3173</f>
        <v>0</v>
      </c>
      <c r="K3173" s="63">
        <f>'דוח 132'!A3173</f>
        <v>0</v>
      </c>
    </row>
    <row r="3174" spans="1:11" x14ac:dyDescent="0.2">
      <c r="A3174" s="63">
        <f>'דוח 132'!K3174</f>
        <v>15704</v>
      </c>
      <c r="B3174" s="63">
        <f>'דוח 132'!J3174</f>
        <v>6426</v>
      </c>
      <c r="C3174" s="63" t="str">
        <f>'דוח 132'!I3174</f>
        <v xml:space="preserve">סה"כ קונצרני והלוואות </v>
      </c>
      <c r="D3174" s="63">
        <f>'דוח 132'!H3174</f>
        <v>0</v>
      </c>
      <c r="E3174" s="63">
        <f>'דוח 132'!G3174</f>
        <v>0</v>
      </c>
      <c r="F3174" s="63">
        <f>'דוח 132'!F3174</f>
        <v>0</v>
      </c>
      <c r="G3174" s="63">
        <f>'דוח 132'!E3174</f>
        <v>0</v>
      </c>
      <c r="H3174" s="63">
        <f>'דוח 132'!D3174</f>
        <v>0</v>
      </c>
      <c r="I3174" s="63">
        <f>'דוח 132'!C3174</f>
        <v>0</v>
      </c>
      <c r="J3174" s="63">
        <f>'דוח 132'!B3174</f>
        <v>0</v>
      </c>
      <c r="K3174" s="63">
        <f>'דוח 132'!A3174</f>
        <v>0</v>
      </c>
    </row>
    <row r="3175" spans="1:11" x14ac:dyDescent="0.2">
      <c r="A3175" s="63">
        <f>'דוח 132'!K3175</f>
        <v>15749</v>
      </c>
      <c r="B3175" s="63">
        <f>'דוח 132'!J3175</f>
        <v>6426</v>
      </c>
      <c r="C3175" s="63" t="str">
        <f>'דוח 132'!I3175</f>
        <v>סה"כ לא סחירים</v>
      </c>
      <c r="D3175" s="63">
        <f>'דוח 132'!H3175</f>
        <v>0</v>
      </c>
      <c r="E3175" s="63">
        <f>'דוח 132'!G3175</f>
        <v>0</v>
      </c>
      <c r="F3175" s="63">
        <f>'דוח 132'!F3175</f>
        <v>0</v>
      </c>
      <c r="G3175" s="63">
        <f>'דוח 132'!E3175</f>
        <v>0</v>
      </c>
      <c r="H3175" s="63">
        <f>'דוח 132'!D3175</f>
        <v>0</v>
      </c>
      <c r="I3175" s="63">
        <f>'דוח 132'!C3175</f>
        <v>0</v>
      </c>
      <c r="J3175" s="63">
        <f>'דוח 132'!B3175</f>
        <v>0</v>
      </c>
      <c r="K3175" s="63">
        <f>'דוח 132'!A3175</f>
        <v>0</v>
      </c>
    </row>
    <row r="3176" spans="1:11" x14ac:dyDescent="0.2">
      <c r="A3176" s="63">
        <f>'דוח 132'!K3176</f>
        <v>11258</v>
      </c>
      <c r="B3176" s="63">
        <f>'דוח 132'!J3176</f>
        <v>6426</v>
      </c>
      <c r="C3176" s="63" t="str">
        <f>'דוח 132'!I3176</f>
        <v>כל נכסי הקופה</v>
      </c>
      <c r="D3176" s="63">
        <f>'דוח 132'!H3176</f>
        <v>3.0345122497383201</v>
      </c>
      <c r="E3176" s="63">
        <f>'דוח 132'!G3176</f>
        <v>122.418542827666</v>
      </c>
      <c r="F3176" s="63">
        <f>'דוח 132'!F3176</f>
        <v>122.36435202723699</v>
      </c>
      <c r="G3176" s="63">
        <f>'דוח 132'!E3176</f>
        <v>0</v>
      </c>
      <c r="H3176" s="63">
        <f>'דוח 132'!D3176</f>
        <v>0</v>
      </c>
      <c r="I3176" s="63">
        <f>'דוח 132'!C3176</f>
        <v>0</v>
      </c>
      <c r="J3176" s="63">
        <f>'דוח 132'!B3176</f>
        <v>0</v>
      </c>
      <c r="K3176" s="63">
        <f>'דוח 132'!A3176</f>
        <v>0</v>
      </c>
    </row>
    <row r="3177" spans="1:11" x14ac:dyDescent="0.2">
      <c r="A3177" s="63">
        <f>'דוח 132'!K3177</f>
        <v>15705</v>
      </c>
      <c r="B3177" s="63">
        <f>'דוח 132'!J3177</f>
        <v>6426</v>
      </c>
      <c r="C3177" s="63" t="str">
        <f>'דוח 132'!I3177</f>
        <v>סה"כ ממשלתי</v>
      </c>
      <c r="D3177" s="63">
        <f>'דוח 132'!H3177</f>
        <v>3.1002107259198497</v>
      </c>
      <c r="E3177" s="63">
        <f>'דוח 132'!G3177</f>
        <v>97.939392885120895</v>
      </c>
      <c r="F3177" s="63">
        <f>'דוח 132'!F3177</f>
        <v>97.88083836907451</v>
      </c>
      <c r="G3177" s="63">
        <f>'דוח 132'!E3177</f>
        <v>90</v>
      </c>
      <c r="H3177" s="63">
        <f>'דוח 132'!D3177</f>
        <v>100</v>
      </c>
      <c r="I3177" s="63">
        <f>'דוח 132'!C3177</f>
        <v>0</v>
      </c>
      <c r="J3177" s="63">
        <f>'דוח 132'!B3177</f>
        <v>0</v>
      </c>
      <c r="K3177" s="63">
        <f>'דוח 132'!A3177</f>
        <v>0</v>
      </c>
    </row>
    <row r="3178" spans="1:11" x14ac:dyDescent="0.2">
      <c r="A3178" s="63">
        <f>'דוח 132'!K3178</f>
        <v>16144</v>
      </c>
      <c r="B3178" s="63">
        <f>'דוח 132'!J3178</f>
        <v>6426</v>
      </c>
      <c r="C3178" s="63" t="str">
        <f>'דוח 132'!I3178</f>
        <v>סך חשיפת מט"ח</v>
      </c>
      <c r="D3178" s="63">
        <f>'דוח 132'!H3178</f>
        <v>0</v>
      </c>
      <c r="E3178" s="63">
        <f>'דוח 132'!G3178</f>
        <v>9.5911987206336207</v>
      </c>
      <c r="F3178" s="63">
        <f>'דוח 132'!F3178</f>
        <v>9.6195278222476404</v>
      </c>
      <c r="G3178" s="63">
        <f>'דוח 132'!E3178</f>
        <v>0</v>
      </c>
      <c r="H3178" s="63">
        <f>'דוח 132'!D3178</f>
        <v>0</v>
      </c>
      <c r="I3178" s="63">
        <f>'דוח 132'!C3178</f>
        <v>0</v>
      </c>
      <c r="J3178" s="63">
        <f>'דוח 132'!B3178</f>
        <v>0</v>
      </c>
      <c r="K3178" s="63">
        <f>'דוח 132'!A3178</f>
        <v>0</v>
      </c>
    </row>
    <row r="3179" spans="1:11" x14ac:dyDescent="0.2">
      <c r="A3179" s="63">
        <f>'דוח 132'!K3179</f>
        <v>12755</v>
      </c>
      <c r="B3179" s="63">
        <f>'דוח 132'!J3179</f>
        <v>6426</v>
      </c>
      <c r="C3179" s="63" t="str">
        <f>'דוח 132'!I3179</f>
        <v xml:space="preserve">נזילות מט"ח </v>
      </c>
      <c r="D3179" s="63">
        <f>'דוח 132'!H3179</f>
        <v>0</v>
      </c>
      <c r="E3179" s="63">
        <f>'דוח 132'!G3179</f>
        <v>7.3102318686837697E-2</v>
      </c>
      <c r="F3179" s="63">
        <f>'דוח 132'!F3179</f>
        <v>7.2640476382065194E-2</v>
      </c>
      <c r="G3179" s="63">
        <f>'דוח 132'!E3179</f>
        <v>0</v>
      </c>
      <c r="H3179" s="63">
        <f>'דוח 132'!D3179</f>
        <v>0</v>
      </c>
      <c r="I3179" s="63">
        <f>'דוח 132'!C3179</f>
        <v>0</v>
      </c>
      <c r="J3179" s="63">
        <f>'דוח 132'!B3179</f>
        <v>0</v>
      </c>
      <c r="K3179" s="63">
        <f>'דוח 132'!A3179</f>
        <v>0</v>
      </c>
    </row>
    <row r="3180" spans="1:11" x14ac:dyDescent="0.2">
      <c r="A3180" s="63">
        <f>'דוח 132'!K3180</f>
        <v>12359</v>
      </c>
      <c r="B3180" s="63">
        <f>'דוח 132'!J3180</f>
        <v>6426</v>
      </c>
      <c r="C3180" s="63" t="str">
        <f>'דוח 132'!I3180</f>
        <v xml:space="preserve">קונצרני לא סחיר צמוד מדד </v>
      </c>
      <c r="D3180" s="63">
        <f>'דוח 132'!H3180</f>
        <v>0</v>
      </c>
      <c r="E3180" s="63">
        <f>'דוח 132'!G3180</f>
        <v>0</v>
      </c>
      <c r="F3180" s="63">
        <f>'דוח 132'!F3180</f>
        <v>0</v>
      </c>
      <c r="G3180" s="63">
        <f>'דוח 132'!E3180</f>
        <v>0</v>
      </c>
      <c r="H3180" s="63">
        <f>'דוח 132'!D3180</f>
        <v>0</v>
      </c>
      <c r="I3180" s="63">
        <f>'דוח 132'!C3180</f>
        <v>0</v>
      </c>
      <c r="J3180" s="63">
        <f>'דוח 132'!B3180</f>
        <v>0</v>
      </c>
      <c r="K3180" s="63">
        <f>'דוח 132'!A3180</f>
        <v>0</v>
      </c>
    </row>
    <row r="3181" spans="1:11" x14ac:dyDescent="0.2">
      <c r="A3181" s="63">
        <f>'דוח 132'!K3181</f>
        <v>0</v>
      </c>
      <c r="B3181" s="63">
        <f>'דוח 132'!J3181</f>
        <v>0</v>
      </c>
      <c r="C3181" s="63">
        <f>'דוח 132'!I3181</f>
        <v>0</v>
      </c>
      <c r="D3181" s="63">
        <f>'דוח 132'!H3181</f>
        <v>0</v>
      </c>
      <c r="E3181" s="63">
        <f>'דוח 132'!G3181</f>
        <v>0</v>
      </c>
      <c r="F3181" s="63">
        <f>'דוח 132'!F3181</f>
        <v>0</v>
      </c>
      <c r="G3181" s="63">
        <f>'דוח 132'!E3181</f>
        <v>0</v>
      </c>
      <c r="H3181" s="63">
        <f>'דוח 132'!D3181</f>
        <v>0</v>
      </c>
      <c r="I3181" s="63">
        <f>'דוח 132'!C3181</f>
        <v>0</v>
      </c>
      <c r="J3181" s="63">
        <f>'דוח 132'!B3181</f>
        <v>0</v>
      </c>
      <c r="K3181" s="63">
        <f>'דוח 132'!A3181</f>
        <v>0</v>
      </c>
    </row>
    <row r="3182" spans="1:11" x14ac:dyDescent="0.2">
      <c r="A3182" s="63" t="str">
        <f>'דוח 132'!K3182</f>
        <v>קוד קבוצה</v>
      </c>
      <c r="B3182" s="63" t="str">
        <f>'דוח 132'!J3182</f>
        <v>קוד קופה</v>
      </c>
      <c r="C3182" s="63">
        <f>'דוח 132'!I3182</f>
        <v>0</v>
      </c>
      <c r="D3182" s="63" t="str">
        <f>'דוח 132'!H3182</f>
        <v>6612  פסגות פנסיה תקציבית מסלול כללי</v>
      </c>
      <c r="E3182" s="63">
        <f>'דוח 132'!G3182</f>
        <v>0</v>
      </c>
      <c r="F3182" s="63">
        <f>'דוח 132'!F3182</f>
        <v>0</v>
      </c>
      <c r="G3182" s="63">
        <f>'דוח 132'!E3182</f>
        <v>0</v>
      </c>
      <c r="H3182" s="63">
        <f>'דוח 132'!D3182</f>
        <v>0</v>
      </c>
      <c r="I3182" s="63">
        <f>'דוח 132'!C3182</f>
        <v>0</v>
      </c>
      <c r="J3182" s="63">
        <f>'דוח 132'!B3182</f>
        <v>0</v>
      </c>
      <c r="K3182" s="63">
        <f>'דוח 132'!A3182</f>
        <v>0</v>
      </c>
    </row>
    <row r="3183" spans="1:11" x14ac:dyDescent="0.2">
      <c r="A3183" s="63">
        <f>'דוח 132'!K3183</f>
        <v>0</v>
      </c>
      <c r="B3183" s="63">
        <f>'דוח 132'!J3183</f>
        <v>0</v>
      </c>
      <c r="C3183" s="63">
        <f>'דוח 132'!I3183</f>
        <v>0</v>
      </c>
      <c r="D3183" s="63">
        <f>'דוח 132'!H3183</f>
        <v>0</v>
      </c>
      <c r="E3183" s="63">
        <f>'דוח 132'!G3183</f>
        <v>0</v>
      </c>
      <c r="F3183" s="63" t="str">
        <f>'דוח 132'!F3183</f>
        <v>שווי קופה באשח  22,631.68</v>
      </c>
      <c r="G3183" s="63">
        <f>'דוח 132'!E3183</f>
        <v>0</v>
      </c>
      <c r="H3183" s="63">
        <f>'דוח 132'!D3183</f>
        <v>0</v>
      </c>
      <c r="I3183" s="63">
        <f>'דוח 132'!C3183</f>
        <v>0</v>
      </c>
      <c r="J3183" s="63">
        <f>'דוח 132'!B3183</f>
        <v>0</v>
      </c>
      <c r="K3183" s="63">
        <f>'דוח 132'!A3183</f>
        <v>0</v>
      </c>
    </row>
    <row r="3184" spans="1:11" x14ac:dyDescent="0.2">
      <c r="A3184" s="63">
        <f>'דוח 132'!K3184</f>
        <v>0</v>
      </c>
      <c r="B3184" s="63">
        <f>'דוח 132'!J3184</f>
        <v>0</v>
      </c>
      <c r="C3184" s="63" t="str">
        <f>'דוח 132'!I3184</f>
        <v>תאור קבוצה</v>
      </c>
      <c r="D3184" s="63" t="str">
        <f>'דוח 132'!H3184</f>
        <v>מח"מ</v>
      </c>
      <c r="E3184" s="63" t="str">
        <f>'דוח 132'!G3184</f>
        <v>חשיפה</v>
      </c>
      <c r="F3184" s="63" t="str">
        <f>'דוח 132'!F3184</f>
        <v>חשיפה</v>
      </c>
      <c r="G3184" s="63">
        <f>'דוח 132'!E3184</f>
        <v>0</v>
      </c>
      <c r="H3184" s="63" t="str">
        <f>'דוח 132'!D3184</f>
        <v>חשיפה</v>
      </c>
      <c r="I3184" s="63">
        <f>'דוח 132'!C3184</f>
        <v>0</v>
      </c>
      <c r="J3184" s="63" t="str">
        <f>'דוח 132'!B3184</f>
        <v>מח"מ</v>
      </c>
      <c r="K3184" s="63">
        <f>'דוח 132'!A3184</f>
        <v>0</v>
      </c>
    </row>
    <row r="3185" spans="1:11" x14ac:dyDescent="0.2">
      <c r="A3185" s="63">
        <f>'דוח 132'!K3185</f>
        <v>0</v>
      </c>
      <c r="B3185" s="63">
        <f>'דוח 132'!J3185</f>
        <v>0</v>
      </c>
      <c r="C3185" s="63">
        <f>'דוח 132'!I3185</f>
        <v>0</v>
      </c>
      <c r="D3185" s="63">
        <f>'דוח 132'!H3185</f>
        <v>0</v>
      </c>
      <c r="E3185" s="63" t="str">
        <f>'דוח 132'!G3185</f>
        <v>30/12/18</v>
      </c>
      <c r="F3185" s="63" t="str">
        <f>'דוח 132'!F3185</f>
        <v>31/12/18</v>
      </c>
      <c r="G3185" s="63" t="str">
        <f>'דוח 132'!E3185</f>
        <v>מינ'</v>
      </c>
      <c r="H3185" s="63" t="str">
        <f>'דוח 132'!D3185</f>
        <v>מקס'</v>
      </c>
      <c r="I3185" s="63" t="str">
        <f>'דוח 132'!C3185</f>
        <v>מינ'</v>
      </c>
      <c r="J3185" s="63" t="str">
        <f>'דוח 132'!B3185</f>
        <v>מקס'</v>
      </c>
      <c r="K3185" s="63">
        <f>'דוח 132'!A3185</f>
        <v>0</v>
      </c>
    </row>
    <row r="3186" spans="1:11" x14ac:dyDescent="0.2">
      <c r="A3186" s="63">
        <f>'דוח 132'!K3186</f>
        <v>13591</v>
      </c>
      <c r="B3186" s="63">
        <f>'דוח 132'!J3186</f>
        <v>6612</v>
      </c>
      <c r="C3186" s="63" t="str">
        <f>'דוח 132'!I3186</f>
        <v xml:space="preserve">צמוד מדד (כולל מיועדות) </v>
      </c>
      <c r="D3186" s="63">
        <f>'דוח 132'!H3186</f>
        <v>4.3637371670154996</v>
      </c>
      <c r="E3186" s="63">
        <f>'דוח 132'!G3186</f>
        <v>26.987584108562295</v>
      </c>
      <c r="F3186" s="63">
        <f>'דוח 132'!F3186</f>
        <v>26.796586195370001</v>
      </c>
      <c r="G3186" s="63">
        <f>'דוח 132'!E3186</f>
        <v>0</v>
      </c>
      <c r="H3186" s="63">
        <f>'דוח 132'!D3186</f>
        <v>0</v>
      </c>
      <c r="I3186" s="63">
        <f>'דוח 132'!C3186</f>
        <v>3.5</v>
      </c>
      <c r="J3186" s="63">
        <f>'דוח 132'!B3186</f>
        <v>5.5</v>
      </c>
      <c r="K3186" s="63">
        <f>'דוח 132'!A3186</f>
        <v>0</v>
      </c>
    </row>
    <row r="3187" spans="1:11" x14ac:dyDescent="0.2">
      <c r="A3187" s="63">
        <f>'דוח 132'!K3187</f>
        <v>19967</v>
      </c>
      <c r="B3187" s="63">
        <f>'דוח 132'!J3187</f>
        <v>6612</v>
      </c>
      <c r="C3187" s="63" t="str">
        <f>'דוח 132'!I3187</f>
        <v>צמוד מדד ללא מיועדות</v>
      </c>
      <c r="D3187" s="63">
        <f>'דוח 132'!H3187</f>
        <v>4.3637371670154996</v>
      </c>
      <c r="E3187" s="63">
        <f>'דוח 132'!G3187</f>
        <v>26.987584108562295</v>
      </c>
      <c r="F3187" s="63">
        <f>'דוח 132'!F3187</f>
        <v>26.796586195370001</v>
      </c>
      <c r="G3187" s="63">
        <f>'דוח 132'!E3187</f>
        <v>0</v>
      </c>
      <c r="H3187" s="63">
        <f>'דוח 132'!D3187</f>
        <v>0</v>
      </c>
      <c r="I3187" s="63">
        <f>'דוח 132'!C3187</f>
        <v>0</v>
      </c>
      <c r="J3187" s="63">
        <f>'דוח 132'!B3187</f>
        <v>0</v>
      </c>
      <c r="K3187" s="63">
        <f>'דוח 132'!A3187</f>
        <v>0</v>
      </c>
    </row>
    <row r="3188" spans="1:11" x14ac:dyDescent="0.2">
      <c r="A3188" s="63">
        <f>'דוח 132'!K3188</f>
        <v>15744</v>
      </c>
      <c r="B3188" s="63">
        <f>'דוח 132'!J3188</f>
        <v>6612</v>
      </c>
      <c r="C3188" s="63" t="str">
        <f>'דוח 132'!I3188</f>
        <v xml:space="preserve">סה"כ ממשלתי צמוד מדד כולל מיועדות </v>
      </c>
      <c r="D3188" s="63">
        <f>'דוח 132'!H3188</f>
        <v>5.9396473832050001</v>
      </c>
      <c r="E3188" s="63">
        <f>'דוח 132'!G3188</f>
        <v>10.1152409354476</v>
      </c>
      <c r="F3188" s="63">
        <f>'דוח 132'!F3188</f>
        <v>10.064671762511599</v>
      </c>
      <c r="G3188" s="63">
        <f>'דוח 132'!E3188</f>
        <v>0</v>
      </c>
      <c r="H3188" s="63">
        <f>'דוח 132'!D3188</f>
        <v>0</v>
      </c>
      <c r="I3188" s="63">
        <f>'דוח 132'!C3188</f>
        <v>0</v>
      </c>
      <c r="J3188" s="63">
        <f>'דוח 132'!B3188</f>
        <v>0</v>
      </c>
      <c r="K3188" s="63">
        <f>'דוח 132'!A3188</f>
        <v>0</v>
      </c>
    </row>
    <row r="3189" spans="1:11" x14ac:dyDescent="0.2">
      <c r="A3189" s="63">
        <f>'דוח 132'!K3189</f>
        <v>13462</v>
      </c>
      <c r="B3189" s="63">
        <f>'דוח 132'!J3189</f>
        <v>6612</v>
      </c>
      <c r="C3189" s="63" t="str">
        <f>'דוח 132'!I3189</f>
        <v xml:space="preserve">קונצרני סחיר צמוד מדד </v>
      </c>
      <c r="D3189" s="63">
        <f>'דוח 132'!H3189</f>
        <v>3.4015393322090399</v>
      </c>
      <c r="E3189" s="63">
        <f>'דוח 132'!G3189</f>
        <v>16.6731297654642</v>
      </c>
      <c r="F3189" s="63">
        <f>'דוח 132'!F3189</f>
        <v>16.532998612978599</v>
      </c>
      <c r="G3189" s="63">
        <f>'דוח 132'!E3189</f>
        <v>0</v>
      </c>
      <c r="H3189" s="63">
        <f>'דוח 132'!D3189</f>
        <v>0</v>
      </c>
      <c r="I3189" s="63">
        <f>'דוח 132'!C3189</f>
        <v>0</v>
      </c>
      <c r="J3189" s="63">
        <f>'דוח 132'!B3189</f>
        <v>0</v>
      </c>
      <c r="K3189" s="63">
        <f>'דוח 132'!A3189</f>
        <v>0</v>
      </c>
    </row>
    <row r="3190" spans="1:11" x14ac:dyDescent="0.2">
      <c r="A3190" s="63">
        <f>'דוח 132'!K3190</f>
        <v>15544</v>
      </c>
      <c r="B3190" s="63">
        <f>'דוח 132'!J3190</f>
        <v>6612</v>
      </c>
      <c r="C3190" s="63" t="str">
        <f>'דוח 132'!I3190</f>
        <v>הלוואה צמוד מדד</v>
      </c>
      <c r="D3190" s="63">
        <f>'דוח 132'!H3190</f>
        <v>0</v>
      </c>
      <c r="E3190" s="63">
        <f>'דוח 132'!G3190</f>
        <v>0</v>
      </c>
      <c r="F3190" s="63">
        <f>'דוח 132'!F3190</f>
        <v>0</v>
      </c>
      <c r="G3190" s="63">
        <f>'דוח 132'!E3190</f>
        <v>0</v>
      </c>
      <c r="H3190" s="63">
        <f>'דוח 132'!D3190</f>
        <v>0</v>
      </c>
      <c r="I3190" s="63">
        <f>'דוח 132'!C3190</f>
        <v>0</v>
      </c>
      <c r="J3190" s="63">
        <f>'דוח 132'!B3190</f>
        <v>0</v>
      </c>
      <c r="K3190" s="63">
        <f>'דוח 132'!A3190</f>
        <v>0</v>
      </c>
    </row>
    <row r="3191" spans="1:11" x14ac:dyDescent="0.2">
      <c r="A3191" s="63">
        <f>'דוח 132'!K3191</f>
        <v>12978</v>
      </c>
      <c r="B3191" s="63">
        <f>'דוח 132'!J3191</f>
        <v>6612</v>
      </c>
      <c r="C3191" s="63" t="str">
        <f>'דוח 132'!I3191</f>
        <v xml:space="preserve">פקדונות לא סחירים </v>
      </c>
      <c r="D3191" s="63">
        <f>'דוח 132'!H3191</f>
        <v>4.6000000000000005</v>
      </c>
      <c r="E3191" s="63">
        <f>'דוח 132'!G3191</f>
        <v>0.19921340765040502</v>
      </c>
      <c r="F3191" s="63">
        <f>'דוח 132'!F3191</f>
        <v>0.19891581987974302</v>
      </c>
      <c r="G3191" s="63">
        <f>'דוח 132'!E3191</f>
        <v>0</v>
      </c>
      <c r="H3191" s="63">
        <f>'דוח 132'!D3191</f>
        <v>0</v>
      </c>
      <c r="I3191" s="63">
        <f>'דוח 132'!C3191</f>
        <v>0</v>
      </c>
      <c r="J3191" s="63">
        <f>'דוח 132'!B3191</f>
        <v>0</v>
      </c>
      <c r="K3191" s="63">
        <f>'דוח 132'!A3191</f>
        <v>0</v>
      </c>
    </row>
    <row r="3192" spans="1:11" x14ac:dyDescent="0.2">
      <c r="A3192" s="63">
        <f>'דוח 132'!K3192</f>
        <v>17726</v>
      </c>
      <c r="B3192" s="63">
        <f>'דוח 132'!J3192</f>
        <v>6612</v>
      </c>
      <c r="C3192" s="63" t="str">
        <f>'דוח 132'!I3192</f>
        <v>לא צמוד כולל נזילות</v>
      </c>
      <c r="D3192" s="63">
        <f>'דוח 132'!H3192</f>
        <v>3.9588646956822897</v>
      </c>
      <c r="E3192" s="63">
        <f>'דוח 132'!G3192</f>
        <v>28.167556382736997</v>
      </c>
      <c r="F3192" s="63">
        <f>'דוח 132'!F3192</f>
        <v>28.137542522459697</v>
      </c>
      <c r="G3192" s="63">
        <f>'דוח 132'!E3192</f>
        <v>0</v>
      </c>
      <c r="H3192" s="63">
        <f>'דוח 132'!D3192</f>
        <v>0</v>
      </c>
      <c r="I3192" s="63">
        <f>'דוח 132'!C3192</f>
        <v>2.5</v>
      </c>
      <c r="J3192" s="63">
        <f>'דוח 132'!B3192</f>
        <v>4.5</v>
      </c>
      <c r="K3192" s="63">
        <f>'דוח 132'!A3192</f>
        <v>0</v>
      </c>
    </row>
    <row r="3193" spans="1:11" x14ac:dyDescent="0.2">
      <c r="A3193" s="63">
        <f>'דוח 132'!K3193</f>
        <v>17727</v>
      </c>
      <c r="B3193" s="63">
        <f>'דוח 132'!J3193</f>
        <v>6612</v>
      </c>
      <c r="C3193" s="63" t="str">
        <f>'דוח 132'!I3193</f>
        <v>עו"ש ש"ח</v>
      </c>
      <c r="D3193" s="63">
        <f>'דוח 132'!H3193</f>
        <v>0</v>
      </c>
      <c r="E3193" s="63">
        <f>'דוח 132'!G3193</f>
        <v>2.3096916133885999</v>
      </c>
      <c r="F3193" s="63">
        <f>'דוח 132'!F3193</f>
        <v>2.44180370013127</v>
      </c>
      <c r="G3193" s="63">
        <f>'דוח 132'!E3193</f>
        <v>0</v>
      </c>
      <c r="H3193" s="63">
        <f>'דוח 132'!D3193</f>
        <v>0</v>
      </c>
      <c r="I3193" s="63">
        <f>'דוח 132'!C3193</f>
        <v>0</v>
      </c>
      <c r="J3193" s="63">
        <f>'דוח 132'!B3193</f>
        <v>0</v>
      </c>
      <c r="K3193" s="63">
        <f>'דוח 132'!A3193</f>
        <v>0</v>
      </c>
    </row>
    <row r="3194" spans="1:11" x14ac:dyDescent="0.2">
      <c r="A3194" s="63">
        <f>'דוח 132'!K3194</f>
        <v>13592</v>
      </c>
      <c r="B3194" s="63">
        <f>'דוח 132'!J3194</f>
        <v>6612</v>
      </c>
      <c r="C3194" s="63" t="str">
        <f>'דוח 132'!I3194</f>
        <v xml:space="preserve">לא צמוד - לא כולל נזילות </v>
      </c>
      <c r="D3194" s="63">
        <f>'דוח 132'!H3194</f>
        <v>4.3350660000727297</v>
      </c>
      <c r="E3194" s="63">
        <f>'דוח 132'!G3194</f>
        <v>25.857864769348399</v>
      </c>
      <c r="F3194" s="63">
        <f>'דוח 132'!F3194</f>
        <v>25.695738822328398</v>
      </c>
      <c r="G3194" s="63">
        <f>'דוח 132'!E3194</f>
        <v>0</v>
      </c>
      <c r="H3194" s="63">
        <f>'דוח 132'!D3194</f>
        <v>0</v>
      </c>
      <c r="I3194" s="63">
        <f>'דוח 132'!C3194</f>
        <v>0</v>
      </c>
      <c r="J3194" s="63">
        <f>'דוח 132'!B3194</f>
        <v>0</v>
      </c>
      <c r="K3194" s="63">
        <f>'דוח 132'!A3194</f>
        <v>0</v>
      </c>
    </row>
    <row r="3195" spans="1:11" x14ac:dyDescent="0.2">
      <c r="A3195" s="63">
        <f>'דוח 132'!K3195</f>
        <v>11566</v>
      </c>
      <c r="B3195" s="63">
        <f>'דוח 132'!J3195</f>
        <v>6612</v>
      </c>
      <c r="C3195" s="63" t="str">
        <f>'דוח 132'!I3195</f>
        <v>מק"מ</v>
      </c>
      <c r="D3195" s="63">
        <f>'דוח 132'!H3195</f>
        <v>0.48141356283780601</v>
      </c>
      <c r="E3195" s="63">
        <f>'דוח 132'!G3195</f>
        <v>7.4435935597887202</v>
      </c>
      <c r="F3195" s="63">
        <f>'דוח 132'!F3195</f>
        <v>7.4052152807288403</v>
      </c>
      <c r="G3195" s="63">
        <f>'דוח 132'!E3195</f>
        <v>0</v>
      </c>
      <c r="H3195" s="63">
        <f>'דוח 132'!D3195</f>
        <v>0</v>
      </c>
      <c r="I3195" s="63">
        <f>'דוח 132'!C3195</f>
        <v>0</v>
      </c>
      <c r="J3195" s="63">
        <f>'דוח 132'!B3195</f>
        <v>0</v>
      </c>
      <c r="K3195" s="63">
        <f>'דוח 132'!A3195</f>
        <v>0</v>
      </c>
    </row>
    <row r="3196" spans="1:11" x14ac:dyDescent="0.2">
      <c r="A3196" s="63">
        <f>'דוח 132'!K3196</f>
        <v>13419</v>
      </c>
      <c r="B3196" s="63">
        <f>'דוח 132'!J3196</f>
        <v>6612</v>
      </c>
      <c r="C3196" s="63" t="str">
        <f>'דוח 132'!I3196</f>
        <v>ממשלתי  לא צמוד (שחר)</v>
      </c>
      <c r="D3196" s="63">
        <f>'דוח 132'!H3196</f>
        <v>7.0364973434541094</v>
      </c>
      <c r="E3196" s="63">
        <f>'דוח 132'!G3196</f>
        <v>11.4695637283509</v>
      </c>
      <c r="F3196" s="63">
        <f>'דוח 132'!F3196</f>
        <v>11.396423560279198</v>
      </c>
      <c r="G3196" s="63">
        <f>'דוח 132'!E3196</f>
        <v>0</v>
      </c>
      <c r="H3196" s="63">
        <f>'דוח 132'!D3196</f>
        <v>0</v>
      </c>
      <c r="I3196" s="63">
        <f>'דוח 132'!C3196</f>
        <v>0</v>
      </c>
      <c r="J3196" s="63">
        <f>'דוח 132'!B3196</f>
        <v>0</v>
      </c>
      <c r="K3196" s="63">
        <f>'דוח 132'!A3196</f>
        <v>0</v>
      </c>
    </row>
    <row r="3197" spans="1:11" x14ac:dyDescent="0.2">
      <c r="A3197" s="63">
        <f>'דוח 132'!K3197</f>
        <v>11568</v>
      </c>
      <c r="B3197" s="63">
        <f>'דוח 132'!J3197</f>
        <v>6612</v>
      </c>
      <c r="C3197" s="63" t="str">
        <f>'דוח 132'!I3197</f>
        <v>אג"ח ממשלתי לא צמוד ריבית משתנה-"גילון"</v>
      </c>
      <c r="D3197" s="63">
        <f>'דוח 132'!H3197</f>
        <v>0</v>
      </c>
      <c r="E3197" s="63">
        <f>'דוח 132'!G3197</f>
        <v>0</v>
      </c>
      <c r="F3197" s="63">
        <f>'דוח 132'!F3197</f>
        <v>0</v>
      </c>
      <c r="G3197" s="63">
        <f>'דוח 132'!E3197</f>
        <v>0</v>
      </c>
      <c r="H3197" s="63">
        <f>'דוח 132'!D3197</f>
        <v>0</v>
      </c>
      <c r="I3197" s="63">
        <f>'דוח 132'!C3197</f>
        <v>0</v>
      </c>
      <c r="J3197" s="63">
        <f>'דוח 132'!B3197</f>
        <v>0</v>
      </c>
      <c r="K3197" s="63">
        <f>'דוח 132'!A3197</f>
        <v>0</v>
      </c>
    </row>
    <row r="3198" spans="1:11" x14ac:dyDescent="0.2">
      <c r="A3198" s="63">
        <f>'דוח 132'!K3198</f>
        <v>12479</v>
      </c>
      <c r="B3198" s="63">
        <f>'דוח 132'!J3198</f>
        <v>6612</v>
      </c>
      <c r="C3198" s="63" t="str">
        <f>'דוח 132'!I3198</f>
        <v>קונצרני ריבית קבועה</v>
      </c>
      <c r="D3198" s="63">
        <f>'דוח 132'!H3198</f>
        <v>4.6697132668094401</v>
      </c>
      <c r="E3198" s="63">
        <f>'דוח 132'!G3198</f>
        <v>5.5341833417584994</v>
      </c>
      <c r="F3198" s="63">
        <f>'דוח 132'!F3198</f>
        <v>5.490719665227779</v>
      </c>
      <c r="G3198" s="63">
        <f>'דוח 132'!E3198</f>
        <v>0</v>
      </c>
      <c r="H3198" s="63">
        <f>'דוח 132'!D3198</f>
        <v>0</v>
      </c>
      <c r="I3198" s="63">
        <f>'דוח 132'!C3198</f>
        <v>0</v>
      </c>
      <c r="J3198" s="63">
        <f>'דוח 132'!B3198</f>
        <v>0</v>
      </c>
      <c r="K3198" s="63">
        <f>'דוח 132'!A3198</f>
        <v>0</v>
      </c>
    </row>
    <row r="3199" spans="1:11" x14ac:dyDescent="0.2">
      <c r="A3199" s="63">
        <f>'דוח 132'!K3199</f>
        <v>12480</v>
      </c>
      <c r="B3199" s="63">
        <f>'דוח 132'!J3199</f>
        <v>6612</v>
      </c>
      <c r="C3199" s="63" t="str">
        <f>'דוח 132'!I3199</f>
        <v>קונצרני ריבית משתנה</v>
      </c>
      <c r="D3199" s="63">
        <f>'דוח 132'!H3199</f>
        <v>1.42282319968666</v>
      </c>
      <c r="E3199" s="63">
        <f>'דוח 132'!G3199</f>
        <v>1.4105241394503099</v>
      </c>
      <c r="F3199" s="63">
        <f>'דוח 132'!F3199</f>
        <v>1.4033803160926099</v>
      </c>
      <c r="G3199" s="63">
        <f>'דוח 132'!E3199</f>
        <v>0</v>
      </c>
      <c r="H3199" s="63">
        <f>'דוח 132'!D3199</f>
        <v>0</v>
      </c>
      <c r="I3199" s="63">
        <f>'דוח 132'!C3199</f>
        <v>0</v>
      </c>
      <c r="J3199" s="63">
        <f>'דוח 132'!B3199</f>
        <v>0</v>
      </c>
      <c r="K3199" s="63">
        <f>'דוח 132'!A3199</f>
        <v>0</v>
      </c>
    </row>
    <row r="3200" spans="1:11" x14ac:dyDescent="0.2">
      <c r="A3200" s="63">
        <f>'דוח 132'!K3200</f>
        <v>11578</v>
      </c>
      <c r="B3200" s="63">
        <f>'דוח 132'!J3200</f>
        <v>6612</v>
      </c>
      <c r="C3200" s="63" t="str">
        <f>'דוח 132'!I3200</f>
        <v>אג"ח לא צמוד לא סחיר (ללא עמיתים)</v>
      </c>
      <c r="D3200" s="63">
        <f>'דוח 132'!H3200</f>
        <v>0</v>
      </c>
      <c r="E3200" s="63">
        <f>'דוח 132'!G3200</f>
        <v>0</v>
      </c>
      <c r="F3200" s="63">
        <f>'דוח 132'!F3200</f>
        <v>0</v>
      </c>
      <c r="G3200" s="63">
        <f>'דוח 132'!E3200</f>
        <v>0</v>
      </c>
      <c r="H3200" s="63">
        <f>'דוח 132'!D3200</f>
        <v>0</v>
      </c>
      <c r="I3200" s="63">
        <f>'דוח 132'!C3200</f>
        <v>0</v>
      </c>
      <c r="J3200" s="63">
        <f>'דוח 132'!B3200</f>
        <v>0</v>
      </c>
      <c r="K3200" s="63">
        <f>'דוח 132'!A3200</f>
        <v>0</v>
      </c>
    </row>
    <row r="3201" spans="1:11" x14ac:dyDescent="0.2">
      <c r="A3201" s="63">
        <f>'דוח 132'!K3201</f>
        <v>12497</v>
      </c>
      <c r="B3201" s="63">
        <f>'דוח 132'!J3201</f>
        <v>6612</v>
      </c>
      <c r="C3201" s="63" t="str">
        <f>'דוח 132'!I3201</f>
        <v>קונצרני לא סחיר ריבית משתנה (נע"מים)</v>
      </c>
      <c r="D3201" s="63">
        <f>'דוח 132'!H3201</f>
        <v>0</v>
      </c>
      <c r="E3201" s="63">
        <f>'דוח 132'!G3201</f>
        <v>0</v>
      </c>
      <c r="F3201" s="63">
        <f>'דוח 132'!F3201</f>
        <v>0</v>
      </c>
      <c r="G3201" s="63">
        <f>'דוח 132'!E3201</f>
        <v>0</v>
      </c>
      <c r="H3201" s="63">
        <f>'דוח 132'!D3201</f>
        <v>0</v>
      </c>
      <c r="I3201" s="63">
        <f>'דוח 132'!C3201</f>
        <v>0</v>
      </c>
      <c r="J3201" s="63">
        <f>'דוח 132'!B3201</f>
        <v>0</v>
      </c>
      <c r="K3201" s="63">
        <f>'דוח 132'!A3201</f>
        <v>0</v>
      </c>
    </row>
    <row r="3202" spans="1:11" x14ac:dyDescent="0.2">
      <c r="A3202" s="63">
        <f>'דוח 132'!K3202</f>
        <v>15546</v>
      </c>
      <c r="B3202" s="63">
        <f>'דוח 132'!J3202</f>
        <v>6612</v>
      </c>
      <c r="C3202" s="63" t="str">
        <f>'דוח 132'!I3202</f>
        <v>הלוואה לא צמוד</v>
      </c>
      <c r="D3202" s="63">
        <f>'דוח 132'!H3202</f>
        <v>0</v>
      </c>
      <c r="E3202" s="63">
        <f>'דוח 132'!G3202</f>
        <v>0</v>
      </c>
      <c r="F3202" s="63">
        <f>'דוח 132'!F3202</f>
        <v>0</v>
      </c>
      <c r="G3202" s="63">
        <f>'דוח 132'!E3202</f>
        <v>0</v>
      </c>
      <c r="H3202" s="63">
        <f>'דוח 132'!D3202</f>
        <v>0</v>
      </c>
      <c r="I3202" s="63">
        <f>'דוח 132'!C3202</f>
        <v>0</v>
      </c>
      <c r="J3202" s="63">
        <f>'דוח 132'!B3202</f>
        <v>0</v>
      </c>
      <c r="K3202" s="63">
        <f>'דוח 132'!A3202</f>
        <v>0</v>
      </c>
    </row>
    <row r="3203" spans="1:11" x14ac:dyDescent="0.2">
      <c r="A3203" s="63">
        <f>'דוח 132'!K3203</f>
        <v>12481</v>
      </c>
      <c r="B3203" s="63">
        <f>'דוח 132'!J3203</f>
        <v>6612</v>
      </c>
      <c r="C3203" s="63" t="str">
        <f>'דוח 132'!I3203</f>
        <v>הלוואות לעמיתים.</v>
      </c>
      <c r="D3203" s="63">
        <f>'דוח 132'!H3203</f>
        <v>0</v>
      </c>
      <c r="E3203" s="63">
        <f>'דוח 132'!G3203</f>
        <v>0</v>
      </c>
      <c r="F3203" s="63">
        <f>'דוח 132'!F3203</f>
        <v>0</v>
      </c>
      <c r="G3203" s="63">
        <f>'דוח 132'!E3203</f>
        <v>0</v>
      </c>
      <c r="H3203" s="63">
        <f>'דוח 132'!D3203</f>
        <v>4</v>
      </c>
      <c r="I3203" s="63">
        <f>'דוח 132'!C3203</f>
        <v>0</v>
      </c>
      <c r="J3203" s="63">
        <f>'דוח 132'!B3203</f>
        <v>0</v>
      </c>
      <c r="K3203" s="63">
        <f>'דוח 132'!A3203</f>
        <v>0</v>
      </c>
    </row>
    <row r="3204" spans="1:11" x14ac:dyDescent="0.2">
      <c r="A3204" s="63">
        <f>'דוח 132'!K3204</f>
        <v>13594</v>
      </c>
      <c r="B3204" s="63">
        <f>'דוח 132'!J3204</f>
        <v>6612</v>
      </c>
      <c r="C3204" s="63" t="str">
        <f>'דוח 132'!I3204</f>
        <v>מט"ח וצמוד מט"ח</v>
      </c>
      <c r="D3204" s="63">
        <f>'דוח 132'!H3204</f>
        <v>2.98090323110844</v>
      </c>
      <c r="E3204" s="63">
        <f>'דוח 132'!G3204</f>
        <v>10.5941645758893</v>
      </c>
      <c r="F3204" s="63">
        <f>'דוח 132'!F3204</f>
        <v>10.487443923588799</v>
      </c>
      <c r="G3204" s="63">
        <f>'דוח 132'!E3204</f>
        <v>0</v>
      </c>
      <c r="H3204" s="63">
        <f>'דוח 132'!D3204</f>
        <v>0</v>
      </c>
      <c r="I3204" s="63">
        <f>'דוח 132'!C3204</f>
        <v>0</v>
      </c>
      <c r="J3204" s="63">
        <f>'דוח 132'!B3204</f>
        <v>0</v>
      </c>
      <c r="K3204" s="63">
        <f>'דוח 132'!A3204</f>
        <v>0</v>
      </c>
    </row>
    <row r="3205" spans="1:11" x14ac:dyDescent="0.2">
      <c r="A3205" s="63">
        <f>'דוח 132'!K3205</f>
        <v>15609</v>
      </c>
      <c r="B3205" s="63">
        <f>'דוח 132'!J3205</f>
        <v>6612</v>
      </c>
      <c r="C3205" s="63" t="str">
        <f>'דוח 132'!I3205</f>
        <v>אג"ח ממשלתי צמוד מט"ח סחיר (1022)</v>
      </c>
      <c r="D3205" s="63">
        <f>'דוח 132'!H3205</f>
        <v>0</v>
      </c>
      <c r="E3205" s="63">
        <f>'דוח 132'!G3205</f>
        <v>1.08868114620398</v>
      </c>
      <c r="F3205" s="63">
        <f>'דוח 132'!F3205</f>
        <v>1.0785955159746199</v>
      </c>
      <c r="G3205" s="63">
        <f>'דוח 132'!E3205</f>
        <v>0</v>
      </c>
      <c r="H3205" s="63">
        <f>'דוח 132'!D3205</f>
        <v>0</v>
      </c>
      <c r="I3205" s="63">
        <f>'דוח 132'!C3205</f>
        <v>0</v>
      </c>
      <c r="J3205" s="63">
        <f>'דוח 132'!B3205</f>
        <v>0</v>
      </c>
      <c r="K3205" s="63">
        <f>'דוח 132'!A3205</f>
        <v>0</v>
      </c>
    </row>
    <row r="3206" spans="1:11" x14ac:dyDescent="0.2">
      <c r="A3206" s="63">
        <f>'דוח 132'!K3206</f>
        <v>11524</v>
      </c>
      <c r="B3206" s="63">
        <f>'דוח 132'!J3206</f>
        <v>6612</v>
      </c>
      <c r="C3206" s="63" t="str">
        <f>'דוח 132'!I3206</f>
        <v xml:space="preserve"> אג"ח קונצרני בחו"ל </v>
      </c>
      <c r="D3206" s="63">
        <f>'דוח 132'!H3206</f>
        <v>4.0597615490005401</v>
      </c>
      <c r="E3206" s="63">
        <f>'דוח 132'!G3206</f>
        <v>7.5035111751857295</v>
      </c>
      <c r="F3206" s="63">
        <f>'דוח 132'!F3206</f>
        <v>7.4259354797966903</v>
      </c>
      <c r="G3206" s="63">
        <f>'דוח 132'!E3206</f>
        <v>0</v>
      </c>
      <c r="H3206" s="63">
        <f>'דוח 132'!D3206</f>
        <v>0</v>
      </c>
      <c r="I3206" s="63">
        <f>'דוח 132'!C3206</f>
        <v>0</v>
      </c>
      <c r="J3206" s="63">
        <f>'דוח 132'!B3206</f>
        <v>0</v>
      </c>
      <c r="K3206" s="63">
        <f>'דוח 132'!A3206</f>
        <v>0</v>
      </c>
    </row>
    <row r="3207" spans="1:11" x14ac:dyDescent="0.2">
      <c r="A3207" s="63">
        <f>'דוח 132'!K3207</f>
        <v>15745</v>
      </c>
      <c r="B3207" s="63">
        <f>'דוח 132'!J3207</f>
        <v>6612</v>
      </c>
      <c r="C3207" s="63" t="str">
        <f>'דוח 132'!I3207</f>
        <v>סה"כ קונצרני צמוד מט"ח</v>
      </c>
      <c r="D3207" s="63">
        <f>'דוח 132'!H3207</f>
        <v>4.6136759165839294</v>
      </c>
      <c r="E3207" s="63">
        <f>'דוח 132'!G3207</f>
        <v>0.24028781077830302</v>
      </c>
      <c r="F3207" s="63">
        <f>'דוח 132'!F3207</f>
        <v>0.24157053330310002</v>
      </c>
      <c r="G3207" s="63">
        <f>'דוח 132'!E3207</f>
        <v>0</v>
      </c>
      <c r="H3207" s="63">
        <f>'דוח 132'!D3207</f>
        <v>0</v>
      </c>
      <c r="I3207" s="63">
        <f>'דוח 132'!C3207</f>
        <v>0</v>
      </c>
      <c r="J3207" s="63">
        <f>'דוח 132'!B3207</f>
        <v>0</v>
      </c>
      <c r="K3207" s="63">
        <f>'דוח 132'!A3207</f>
        <v>0</v>
      </c>
    </row>
    <row r="3208" spans="1:11" x14ac:dyDescent="0.2">
      <c r="A3208" s="63">
        <f>'דוח 132'!K3208</f>
        <v>15545</v>
      </c>
      <c r="B3208" s="63">
        <f>'דוח 132'!J3208</f>
        <v>6612</v>
      </c>
      <c r="C3208" s="63" t="str">
        <f>'דוח 132'!I3208</f>
        <v>הלוואה צמוד מט"ח</v>
      </c>
      <c r="D3208" s="63">
        <f>'דוח 132'!H3208</f>
        <v>0</v>
      </c>
      <c r="E3208" s="63">
        <f>'דוח 132'!G3208</f>
        <v>0</v>
      </c>
      <c r="F3208" s="63">
        <f>'דוח 132'!F3208</f>
        <v>0</v>
      </c>
      <c r="G3208" s="63">
        <f>'דוח 132'!E3208</f>
        <v>0</v>
      </c>
      <c r="H3208" s="63">
        <f>'דוח 132'!D3208</f>
        <v>0</v>
      </c>
      <c r="I3208" s="63">
        <f>'דוח 132'!C3208</f>
        <v>0</v>
      </c>
      <c r="J3208" s="63">
        <f>'דוח 132'!B3208</f>
        <v>0</v>
      </c>
      <c r="K3208" s="63">
        <f>'דוח 132'!A3208</f>
        <v>0</v>
      </c>
    </row>
    <row r="3209" spans="1:11" x14ac:dyDescent="0.2">
      <c r="A3209" s="63">
        <f>'דוח 132'!K3209</f>
        <v>13595</v>
      </c>
      <c r="B3209" s="63">
        <f>'דוח 132'!J3209</f>
        <v>6612</v>
      </c>
      <c r="C3209" s="63" t="str">
        <f>'דוח 132'!I3209</f>
        <v>סה"כ מניות והמירים</v>
      </c>
      <c r="D3209" s="63">
        <f>'דוח 132'!H3209</f>
        <v>0</v>
      </c>
      <c r="E3209" s="63">
        <f>'דוח 132'!G3209</f>
        <v>34.250694932811399</v>
      </c>
      <c r="F3209" s="63">
        <f>'דוח 132'!F3209</f>
        <v>34.5784273585816</v>
      </c>
      <c r="G3209" s="63">
        <f>'דוח 132'!E3209</f>
        <v>0</v>
      </c>
      <c r="H3209" s="63">
        <f>'דוח 132'!D3209</f>
        <v>0</v>
      </c>
      <c r="I3209" s="63">
        <f>'דוח 132'!C3209</f>
        <v>0</v>
      </c>
      <c r="J3209" s="63">
        <f>'דוח 132'!B3209</f>
        <v>0</v>
      </c>
      <c r="K3209" s="63">
        <f>'דוח 132'!A3209</f>
        <v>0</v>
      </c>
    </row>
    <row r="3210" spans="1:11" x14ac:dyDescent="0.2">
      <c r="A3210" s="63">
        <f>'דוח 132'!K3210</f>
        <v>15610</v>
      </c>
      <c r="B3210" s="63">
        <f>'דוח 132'!J3210</f>
        <v>6612</v>
      </c>
      <c r="C3210" s="63" t="str">
        <f>'דוח 132'!I3210</f>
        <v>נגזרים מתוך מניות והמירים</v>
      </c>
      <c r="D3210" s="63">
        <f>'דוח 132'!H3210</f>
        <v>0</v>
      </c>
      <c r="E3210" s="63">
        <f>'דוח 132'!G3210</f>
        <v>0</v>
      </c>
      <c r="F3210" s="63">
        <f>'דוח 132'!F3210</f>
        <v>0</v>
      </c>
      <c r="G3210" s="63">
        <f>'דוח 132'!E3210</f>
        <v>0</v>
      </c>
      <c r="H3210" s="63">
        <f>'דוח 132'!D3210</f>
        <v>0</v>
      </c>
      <c r="I3210" s="63">
        <f>'דוח 132'!C3210</f>
        <v>0</v>
      </c>
      <c r="J3210" s="63">
        <f>'דוח 132'!B3210</f>
        <v>0</v>
      </c>
      <c r="K3210" s="63">
        <f>'דוח 132'!A3210</f>
        <v>0</v>
      </c>
    </row>
    <row r="3211" spans="1:11" x14ac:dyDescent="0.2">
      <c r="A3211" s="63">
        <f>'דוח 132'!K3211</f>
        <v>15611</v>
      </c>
      <c r="B3211" s="63">
        <f>'דוח 132'!J3211</f>
        <v>6612</v>
      </c>
      <c r="C3211" s="63" t="str">
        <f>'דוח 132'!I3211</f>
        <v>מניות והמירים בארץ</v>
      </c>
      <c r="D3211" s="63">
        <f>'דוח 132'!H3211</f>
        <v>0</v>
      </c>
      <c r="E3211" s="63">
        <f>'דוח 132'!G3211</f>
        <v>15.366412614671697</v>
      </c>
      <c r="F3211" s="63">
        <f>'דוח 132'!F3211</f>
        <v>15.421124530709999</v>
      </c>
      <c r="G3211" s="63">
        <f>'דוח 132'!E3211</f>
        <v>0</v>
      </c>
      <c r="H3211" s="63">
        <f>'דוח 132'!D3211</f>
        <v>0</v>
      </c>
      <c r="I3211" s="63">
        <f>'דוח 132'!C3211</f>
        <v>0</v>
      </c>
      <c r="J3211" s="63">
        <f>'דוח 132'!B3211</f>
        <v>0</v>
      </c>
      <c r="K3211" s="63">
        <f>'דוח 132'!A3211</f>
        <v>0</v>
      </c>
    </row>
    <row r="3212" spans="1:11" x14ac:dyDescent="0.2">
      <c r="A3212" s="63">
        <f>'דוח 132'!K3212</f>
        <v>15608</v>
      </c>
      <c r="B3212" s="63">
        <f>'דוח 132'!J3212</f>
        <v>6612</v>
      </c>
      <c r="C3212" s="63" t="str">
        <f>'דוח 132'!I3212</f>
        <v>מניות חו"ל</v>
      </c>
      <c r="D3212" s="63">
        <f>'דוח 132'!H3212</f>
        <v>0</v>
      </c>
      <c r="E3212" s="63">
        <f>'דוח 132'!G3212</f>
        <v>18.8842823181397</v>
      </c>
      <c r="F3212" s="63">
        <f>'דוח 132'!F3212</f>
        <v>19.157302827871597</v>
      </c>
      <c r="G3212" s="63">
        <f>'דוח 132'!E3212</f>
        <v>0</v>
      </c>
      <c r="H3212" s="63">
        <f>'דוח 132'!D3212</f>
        <v>0</v>
      </c>
      <c r="I3212" s="63">
        <f>'דוח 132'!C3212</f>
        <v>0</v>
      </c>
      <c r="J3212" s="63">
        <f>'דוח 132'!B3212</f>
        <v>0</v>
      </c>
      <c r="K3212" s="63">
        <f>'דוח 132'!A3212</f>
        <v>0</v>
      </c>
    </row>
    <row r="3213" spans="1:11" x14ac:dyDescent="0.2">
      <c r="A3213" s="63">
        <f>'דוח 132'!K3213</f>
        <v>15584</v>
      </c>
      <c r="B3213" s="63">
        <f>'דוח 132'!J3213</f>
        <v>6612</v>
      </c>
      <c r="C3213" s="63" t="str">
        <f>'דוח 132'!I3213</f>
        <v>נכסים אלטרנטיביים</v>
      </c>
      <c r="D3213" s="63">
        <f>'דוח 132'!H3213</f>
        <v>0</v>
      </c>
      <c r="E3213" s="63">
        <f>'דוח 132'!G3213</f>
        <v>0</v>
      </c>
      <c r="F3213" s="63">
        <f>'דוח 132'!F3213</f>
        <v>0</v>
      </c>
      <c r="G3213" s="63">
        <f>'דוח 132'!E3213</f>
        <v>0</v>
      </c>
      <c r="H3213" s="63">
        <f>'דוח 132'!D3213</f>
        <v>0</v>
      </c>
      <c r="I3213" s="63">
        <f>'דוח 132'!C3213</f>
        <v>0</v>
      </c>
      <c r="J3213" s="63">
        <f>'דוח 132'!B3213</f>
        <v>0</v>
      </c>
      <c r="K3213" s="63">
        <f>'דוח 132'!A3213</f>
        <v>0</v>
      </c>
    </row>
    <row r="3214" spans="1:11" x14ac:dyDescent="0.2">
      <c r="A3214" s="63">
        <f>'דוח 132'!K3214</f>
        <v>17728</v>
      </c>
      <c r="B3214" s="63">
        <f>'דוח 132'!J3214</f>
        <v>6612</v>
      </c>
      <c r="C3214" s="63" t="str">
        <f>'דוח 132'!I3214</f>
        <v>נכסי נדל"ן</v>
      </c>
      <c r="D3214" s="63">
        <f>'דוח 132'!H3214</f>
        <v>0</v>
      </c>
      <c r="E3214" s="63">
        <f>'דוח 132'!G3214</f>
        <v>0</v>
      </c>
      <c r="F3214" s="63">
        <f>'דוח 132'!F3214</f>
        <v>0</v>
      </c>
      <c r="G3214" s="63">
        <f>'דוח 132'!E3214</f>
        <v>0</v>
      </c>
      <c r="H3214" s="63">
        <f>'דוח 132'!D3214</f>
        <v>0</v>
      </c>
      <c r="I3214" s="63">
        <f>'דוח 132'!C3214</f>
        <v>0</v>
      </c>
      <c r="J3214" s="63">
        <f>'דוח 132'!B3214</f>
        <v>0</v>
      </c>
      <c r="K3214" s="63">
        <f>'דוח 132'!A3214</f>
        <v>0</v>
      </c>
    </row>
    <row r="3215" spans="1:11" x14ac:dyDescent="0.2">
      <c r="A3215" s="63">
        <f>'דוח 132'!K3215</f>
        <v>15624</v>
      </c>
      <c r="B3215" s="63">
        <f>'דוח 132'!J3215</f>
        <v>6612</v>
      </c>
      <c r="C3215" s="63" t="str">
        <f>'דוח 132'!I3215</f>
        <v>נגזרים מתוך חשיפת מט"ח</v>
      </c>
      <c r="D3215" s="63">
        <f>'דוח 132'!H3215</f>
        <v>0</v>
      </c>
      <c r="E3215" s="63">
        <f>'דוח 132'!G3215</f>
        <v>-6.7017597595760501</v>
      </c>
      <c r="F3215" s="63">
        <f>'דוח 132'!F3215</f>
        <v>-6.6243413115578296</v>
      </c>
      <c r="G3215" s="63">
        <f>'דוח 132'!E3215</f>
        <v>0</v>
      </c>
      <c r="H3215" s="63">
        <f>'דוח 132'!D3215</f>
        <v>0</v>
      </c>
      <c r="I3215" s="63">
        <f>'דוח 132'!C3215</f>
        <v>0</v>
      </c>
      <c r="J3215" s="63">
        <f>'דוח 132'!B3215</f>
        <v>0</v>
      </c>
      <c r="K3215" s="63">
        <f>'דוח 132'!A3215</f>
        <v>0</v>
      </c>
    </row>
    <row r="3216" spans="1:11" x14ac:dyDescent="0.2">
      <c r="A3216" s="63">
        <f>'דוח 132'!K3216</f>
        <v>15644</v>
      </c>
      <c r="B3216" s="63">
        <f>'דוח 132'!J3216</f>
        <v>6612</v>
      </c>
      <c r="C3216" s="63" t="str">
        <f>'דוח 132'!I3216</f>
        <v>סה"כ נזילות</v>
      </c>
      <c r="D3216" s="63">
        <f>'דוח 132'!H3216</f>
        <v>0</v>
      </c>
      <c r="E3216" s="63">
        <f>'דוח 132'!G3216</f>
        <v>4.0713760571098598</v>
      </c>
      <c r="F3216" s="63">
        <f>'דוח 132'!F3216</f>
        <v>4.1831460946456298</v>
      </c>
      <c r="G3216" s="63">
        <f>'דוח 132'!E3216</f>
        <v>1</v>
      </c>
      <c r="H3216" s="63">
        <f>'דוח 132'!D3216</f>
        <v>9</v>
      </c>
      <c r="I3216" s="63">
        <f>'דוח 132'!C3216</f>
        <v>0</v>
      </c>
      <c r="J3216" s="63">
        <f>'דוח 132'!B3216</f>
        <v>0</v>
      </c>
      <c r="K3216" s="63">
        <f>'דוח 132'!A3216</f>
        <v>0</v>
      </c>
    </row>
    <row r="3217" spans="1:11" x14ac:dyDescent="0.2">
      <c r="A3217" s="63">
        <f>'דוח 132'!K3217</f>
        <v>15704</v>
      </c>
      <c r="B3217" s="63">
        <f>'דוח 132'!J3217</f>
        <v>6612</v>
      </c>
      <c r="C3217" s="63" t="str">
        <f>'דוח 132'!I3217</f>
        <v xml:space="preserve">סה"כ קונצרני והלוואות </v>
      </c>
      <c r="D3217" s="63">
        <f>'דוח 132'!H3217</f>
        <v>3.7027822199311102</v>
      </c>
      <c r="E3217" s="63">
        <f>'דוח 132'!G3217</f>
        <v>31.3616362326371</v>
      </c>
      <c r="F3217" s="63">
        <f>'דוח 132'!F3217</f>
        <v>31.0946046073988</v>
      </c>
      <c r="G3217" s="63">
        <f>'דוח 132'!E3217</f>
        <v>27</v>
      </c>
      <c r="H3217" s="63">
        <f>'דוח 132'!D3217</f>
        <v>33</v>
      </c>
      <c r="I3217" s="63">
        <f>'דוח 132'!C3217</f>
        <v>0</v>
      </c>
      <c r="J3217" s="63">
        <f>'דוח 132'!B3217</f>
        <v>0</v>
      </c>
      <c r="K3217" s="63">
        <f>'דוח 132'!A3217</f>
        <v>0</v>
      </c>
    </row>
    <row r="3218" spans="1:11" x14ac:dyDescent="0.2">
      <c r="A3218" s="63">
        <f>'דוח 132'!K3218</f>
        <v>15749</v>
      </c>
      <c r="B3218" s="63">
        <f>'דוח 132'!J3218</f>
        <v>6612</v>
      </c>
      <c r="C3218" s="63" t="str">
        <f>'דוח 132'!I3218</f>
        <v>סה"כ לא סחירים</v>
      </c>
      <c r="D3218" s="63">
        <f>'דוח 132'!H3218</f>
        <v>4.6000000000000005</v>
      </c>
      <c r="E3218" s="63">
        <f>'דוח 132'!G3218</f>
        <v>0.19921340765040502</v>
      </c>
      <c r="F3218" s="63">
        <f>'דוח 132'!F3218</f>
        <v>0.19891581987974302</v>
      </c>
      <c r="G3218" s="63">
        <f>'דוח 132'!E3218</f>
        <v>0</v>
      </c>
      <c r="H3218" s="63">
        <f>'דוח 132'!D3218</f>
        <v>0</v>
      </c>
      <c r="I3218" s="63">
        <f>'דוח 132'!C3218</f>
        <v>0</v>
      </c>
      <c r="J3218" s="63">
        <f>'דוח 132'!B3218</f>
        <v>0</v>
      </c>
      <c r="K3218" s="63">
        <f>'דוח 132'!A3218</f>
        <v>0</v>
      </c>
    </row>
    <row r="3219" spans="1:11" x14ac:dyDescent="0.2">
      <c r="A3219" s="63">
        <f>'דוח 132'!K3219</f>
        <v>11258</v>
      </c>
      <c r="B3219" s="63">
        <f>'דוח 132'!J3219</f>
        <v>6612</v>
      </c>
      <c r="C3219" s="63" t="str">
        <f>'דוח 132'!I3219</f>
        <v>כל נכסי הקופה</v>
      </c>
      <c r="D3219" s="63">
        <f>'דוח 132'!H3219</f>
        <v>2.5958803832319002</v>
      </c>
      <c r="E3219" s="63">
        <f>'דוח 132'!G3219</f>
        <v>100</v>
      </c>
      <c r="F3219" s="63">
        <f>'דוח 132'!F3219</f>
        <v>100</v>
      </c>
      <c r="G3219" s="63">
        <f>'דוח 132'!E3219</f>
        <v>0</v>
      </c>
      <c r="H3219" s="63">
        <f>'דוח 132'!D3219</f>
        <v>0</v>
      </c>
      <c r="I3219" s="63">
        <f>'דוח 132'!C3219</f>
        <v>0</v>
      </c>
      <c r="J3219" s="63">
        <f>'דוח 132'!B3219</f>
        <v>0</v>
      </c>
      <c r="K3219" s="63">
        <f>'דוח 132'!A3219</f>
        <v>0</v>
      </c>
    </row>
    <row r="3220" spans="1:11" x14ac:dyDescent="0.2">
      <c r="A3220" s="63">
        <f>'דוח 132'!K3220</f>
        <v>15705</v>
      </c>
      <c r="B3220" s="63">
        <f>'דוח 132'!J3220</f>
        <v>6612</v>
      </c>
      <c r="C3220" s="63" t="str">
        <f>'דוח 132'!I3220</f>
        <v>סה"כ ממשלתי</v>
      </c>
      <c r="D3220" s="63">
        <f>'דוח 132'!H3220</f>
        <v>4.7933520279843398</v>
      </c>
      <c r="E3220" s="63">
        <f>'דוח 132'!G3220</f>
        <v>30.117079369791199</v>
      </c>
      <c r="F3220" s="63">
        <f>'דוח 132'!F3220</f>
        <v>29.944906119494298</v>
      </c>
      <c r="G3220" s="63">
        <f>'דוח 132'!E3220</f>
        <v>26</v>
      </c>
      <c r="H3220" s="63">
        <f>'דוח 132'!D3220</f>
        <v>36</v>
      </c>
      <c r="I3220" s="63">
        <f>'דוח 132'!C3220</f>
        <v>0</v>
      </c>
      <c r="J3220" s="63">
        <f>'דוח 132'!B3220</f>
        <v>0</v>
      </c>
      <c r="K3220" s="63">
        <f>'דוח 132'!A3220</f>
        <v>0</v>
      </c>
    </row>
    <row r="3221" spans="1:11" x14ac:dyDescent="0.2">
      <c r="A3221" s="63">
        <f>'דוח 132'!K3221</f>
        <v>16144</v>
      </c>
      <c r="B3221" s="63">
        <f>'דוח 132'!J3221</f>
        <v>6612</v>
      </c>
      <c r="C3221" s="63" t="str">
        <f>'דוח 132'!I3221</f>
        <v>סך חשיפת מט"ח</v>
      </c>
      <c r="D3221" s="63">
        <f>'דוח 132'!H3221</f>
        <v>1.1771235024323199</v>
      </c>
      <c r="E3221" s="63">
        <f>'דוח 132'!G3221</f>
        <v>19.248725293437701</v>
      </c>
      <c r="F3221" s="63">
        <f>'דוח 132'!F3221</f>
        <v>19.491662302103396</v>
      </c>
      <c r="G3221" s="63">
        <f>'דוח 132'!E3221</f>
        <v>0</v>
      </c>
      <c r="H3221" s="63">
        <f>'דוח 132'!D3221</f>
        <v>0</v>
      </c>
      <c r="I3221" s="63">
        <f>'דוח 132'!C3221</f>
        <v>0</v>
      </c>
      <c r="J3221" s="63">
        <f>'דוח 132'!B3221</f>
        <v>0</v>
      </c>
      <c r="K3221" s="63">
        <f>'דוח 132'!A3221</f>
        <v>0</v>
      </c>
    </row>
    <row r="3222" spans="1:11" x14ac:dyDescent="0.2">
      <c r="A3222" s="63">
        <f>'דוח 132'!K3222</f>
        <v>12755</v>
      </c>
      <c r="B3222" s="63">
        <f>'דוח 132'!J3222</f>
        <v>6612</v>
      </c>
      <c r="C3222" s="63" t="str">
        <f>'דוח 132'!I3222</f>
        <v xml:space="preserve">נזילות מט"ח </v>
      </c>
      <c r="D3222" s="63">
        <f>'דוח 132'!H3222</f>
        <v>0</v>
      </c>
      <c r="E3222" s="63">
        <f>'דוח 132'!G3222</f>
        <v>1.76168444372125</v>
      </c>
      <c r="F3222" s="63">
        <f>'דוח 132'!F3222</f>
        <v>1.74134239451436</v>
      </c>
      <c r="G3222" s="63">
        <f>'דוח 132'!E3222</f>
        <v>0</v>
      </c>
      <c r="H3222" s="63">
        <f>'דוח 132'!D3222</f>
        <v>0</v>
      </c>
      <c r="I3222" s="63">
        <f>'דוח 132'!C3222</f>
        <v>0</v>
      </c>
      <c r="J3222" s="63">
        <f>'דוח 132'!B3222</f>
        <v>0</v>
      </c>
      <c r="K3222" s="63">
        <f>'דוח 132'!A3222</f>
        <v>0</v>
      </c>
    </row>
    <row r="3223" spans="1:11" x14ac:dyDescent="0.2">
      <c r="A3223" s="63">
        <f>'דוח 132'!K3223</f>
        <v>12359</v>
      </c>
      <c r="B3223" s="63">
        <f>'דוח 132'!J3223</f>
        <v>6612</v>
      </c>
      <c r="C3223" s="63" t="str">
        <f>'דוח 132'!I3223</f>
        <v xml:space="preserve">קונצרני לא סחיר צמוד מדד </v>
      </c>
      <c r="D3223" s="63">
        <f>'דוח 132'!H3223</f>
        <v>0</v>
      </c>
      <c r="E3223" s="63">
        <f>'דוח 132'!G3223</f>
        <v>0</v>
      </c>
      <c r="F3223" s="63">
        <f>'דוח 132'!F3223</f>
        <v>0</v>
      </c>
      <c r="G3223" s="63">
        <f>'דוח 132'!E3223</f>
        <v>0</v>
      </c>
      <c r="H3223" s="63">
        <f>'דוח 132'!D3223</f>
        <v>0</v>
      </c>
      <c r="I3223" s="63">
        <f>'דוח 132'!C3223</f>
        <v>0</v>
      </c>
      <c r="J3223" s="63">
        <f>'דוח 132'!B3223</f>
        <v>0</v>
      </c>
      <c r="K3223" s="63">
        <f>'דוח 132'!A3223</f>
        <v>0</v>
      </c>
    </row>
    <row r="3224" spans="1:11" x14ac:dyDescent="0.2">
      <c r="A3224" s="63">
        <f>'דוח 132'!K3224</f>
        <v>0</v>
      </c>
      <c r="B3224" s="63">
        <f>'דוח 132'!J3224</f>
        <v>0</v>
      </c>
      <c r="C3224" s="63">
        <f>'דוח 132'!I3224</f>
        <v>0</v>
      </c>
      <c r="D3224" s="63">
        <f>'דוח 132'!H3224</f>
        <v>0</v>
      </c>
      <c r="E3224" s="63">
        <f>'דוח 132'!G3224</f>
        <v>0</v>
      </c>
      <c r="F3224" s="63">
        <f>'דוח 132'!F3224</f>
        <v>0</v>
      </c>
      <c r="G3224" s="63">
        <f>'דוח 132'!E3224</f>
        <v>0</v>
      </c>
      <c r="H3224" s="63">
        <f>'דוח 132'!D3224</f>
        <v>0</v>
      </c>
      <c r="I3224" s="63">
        <f>'דוח 132'!C3224</f>
        <v>0</v>
      </c>
      <c r="J3224" s="63">
        <f>'דוח 132'!B3224</f>
        <v>0</v>
      </c>
      <c r="K3224" s="63">
        <f>'דוח 132'!A3224</f>
        <v>0</v>
      </c>
    </row>
    <row r="3225" spans="1:11" x14ac:dyDescent="0.2">
      <c r="A3225" s="63" t="str">
        <f>'דוח 132'!K3225</f>
        <v>קוד קבוצה</v>
      </c>
      <c r="B3225" s="63" t="str">
        <f>'דוח 132'!J3225</f>
        <v>קוד קופה</v>
      </c>
      <c r="C3225" s="63">
        <f>'דוח 132'!I3225</f>
        <v>0</v>
      </c>
      <c r="D3225" s="63" t="str">
        <f>'דוח 132'!H3225</f>
        <v>6752  קופת פיצויים הבינלאומי לא סחיר</v>
      </c>
      <c r="E3225" s="63">
        <f>'דוח 132'!G3225</f>
        <v>0</v>
      </c>
      <c r="F3225" s="63">
        <f>'דוח 132'!F3225</f>
        <v>0</v>
      </c>
      <c r="G3225" s="63">
        <f>'דוח 132'!E3225</f>
        <v>0</v>
      </c>
      <c r="H3225" s="63">
        <f>'דוח 132'!D3225</f>
        <v>0</v>
      </c>
      <c r="I3225" s="63">
        <f>'דוח 132'!C3225</f>
        <v>0</v>
      </c>
      <c r="J3225" s="63">
        <f>'דוח 132'!B3225</f>
        <v>0</v>
      </c>
      <c r="K3225" s="63">
        <f>'דוח 132'!A3225</f>
        <v>0</v>
      </c>
    </row>
    <row r="3226" spans="1:11" x14ac:dyDescent="0.2">
      <c r="A3226" s="63">
        <f>'דוח 132'!K3226</f>
        <v>0</v>
      </c>
      <c r="B3226" s="63">
        <f>'דוח 132'!J3226</f>
        <v>0</v>
      </c>
      <c r="C3226" s="63">
        <f>'דוח 132'!I3226</f>
        <v>0</v>
      </c>
      <c r="D3226" s="63">
        <f>'דוח 132'!H3226</f>
        <v>0</v>
      </c>
      <c r="E3226" s="63">
        <f>'דוח 132'!G3226</f>
        <v>0</v>
      </c>
      <c r="F3226" s="63" t="str">
        <f>'דוח 132'!F3226</f>
        <v>שווי קופה באשח  20,415.36</v>
      </c>
      <c r="G3226" s="63">
        <f>'דוח 132'!E3226</f>
        <v>0</v>
      </c>
      <c r="H3226" s="63">
        <f>'דוח 132'!D3226</f>
        <v>0</v>
      </c>
      <c r="I3226" s="63">
        <f>'דוח 132'!C3226</f>
        <v>0</v>
      </c>
      <c r="J3226" s="63">
        <f>'דוח 132'!B3226</f>
        <v>0</v>
      </c>
      <c r="K3226" s="63">
        <f>'דוח 132'!A3226</f>
        <v>0</v>
      </c>
    </row>
    <row r="3227" spans="1:11" x14ac:dyDescent="0.2">
      <c r="A3227" s="63">
        <f>'דוח 132'!K3227</f>
        <v>0</v>
      </c>
      <c r="B3227" s="63">
        <f>'דוח 132'!J3227</f>
        <v>0</v>
      </c>
      <c r="C3227" s="63" t="str">
        <f>'דוח 132'!I3227</f>
        <v>תאור קבוצה</v>
      </c>
      <c r="D3227" s="63" t="str">
        <f>'דוח 132'!H3227</f>
        <v>מח"מ</v>
      </c>
      <c r="E3227" s="63" t="str">
        <f>'דוח 132'!G3227</f>
        <v>חשיפה</v>
      </c>
      <c r="F3227" s="63" t="str">
        <f>'דוח 132'!F3227</f>
        <v>חשיפה</v>
      </c>
      <c r="G3227" s="63">
        <f>'דוח 132'!E3227</f>
        <v>0</v>
      </c>
      <c r="H3227" s="63" t="str">
        <f>'דוח 132'!D3227</f>
        <v>חשיפה</v>
      </c>
      <c r="I3227" s="63">
        <f>'דוח 132'!C3227</f>
        <v>0</v>
      </c>
      <c r="J3227" s="63" t="str">
        <f>'דוח 132'!B3227</f>
        <v>מח"מ</v>
      </c>
      <c r="K3227" s="63">
        <f>'דוח 132'!A3227</f>
        <v>0</v>
      </c>
    </row>
    <row r="3228" spans="1:11" x14ac:dyDescent="0.2">
      <c r="A3228" s="63">
        <f>'דוח 132'!K3228</f>
        <v>0</v>
      </c>
      <c r="B3228" s="63">
        <f>'דוח 132'!J3228</f>
        <v>0</v>
      </c>
      <c r="C3228" s="63">
        <f>'דוח 132'!I3228</f>
        <v>0</v>
      </c>
      <c r="D3228" s="63">
        <f>'דוח 132'!H3228</f>
        <v>0</v>
      </c>
      <c r="E3228" s="63" t="str">
        <f>'דוח 132'!G3228</f>
        <v>30/12/18</v>
      </c>
      <c r="F3228" s="63" t="str">
        <f>'דוח 132'!F3228</f>
        <v>31/12/18</v>
      </c>
      <c r="G3228" s="63" t="str">
        <f>'דוח 132'!E3228</f>
        <v>מינ'</v>
      </c>
      <c r="H3228" s="63" t="str">
        <f>'דוח 132'!D3228</f>
        <v>מקס'</v>
      </c>
      <c r="I3228" s="63" t="str">
        <f>'דוח 132'!C3228</f>
        <v>מינ'</v>
      </c>
      <c r="J3228" s="63" t="str">
        <f>'דוח 132'!B3228</f>
        <v>מקס'</v>
      </c>
      <c r="K3228" s="63">
        <f>'דוח 132'!A3228</f>
        <v>0</v>
      </c>
    </row>
    <row r="3229" spans="1:11" x14ac:dyDescent="0.2">
      <c r="A3229" s="63">
        <f>'דוח 132'!K3229</f>
        <v>13591</v>
      </c>
      <c r="B3229" s="63">
        <f>'דוח 132'!J3229</f>
        <v>6752</v>
      </c>
      <c r="C3229" s="63" t="str">
        <f>'דוח 132'!I3229</f>
        <v xml:space="preserve">צמוד מדד (כולל מיועדות) </v>
      </c>
      <c r="D3229" s="63">
        <f>'דוח 132'!H3229</f>
        <v>3.6080623222931401</v>
      </c>
      <c r="E3229" s="63">
        <f>'דוח 132'!G3229</f>
        <v>44.7828043310532</v>
      </c>
      <c r="F3229" s="63">
        <f>'דוח 132'!F3229</f>
        <v>47.507885964911694</v>
      </c>
      <c r="G3229" s="63">
        <f>'דוח 132'!E3229</f>
        <v>0</v>
      </c>
      <c r="H3229" s="63">
        <f>'דוח 132'!D3229</f>
        <v>0</v>
      </c>
      <c r="I3229" s="63">
        <f>'דוח 132'!C3229</f>
        <v>0</v>
      </c>
      <c r="J3229" s="63">
        <f>'דוח 132'!B3229</f>
        <v>0</v>
      </c>
      <c r="K3229" s="63">
        <f>'דוח 132'!A3229</f>
        <v>0</v>
      </c>
    </row>
    <row r="3230" spans="1:11" x14ac:dyDescent="0.2">
      <c r="A3230" s="63">
        <f>'דוח 132'!K3230</f>
        <v>19967</v>
      </c>
      <c r="B3230" s="63">
        <f>'דוח 132'!J3230</f>
        <v>6752</v>
      </c>
      <c r="C3230" s="63" t="str">
        <f>'דוח 132'!I3230</f>
        <v>צמוד מדד ללא מיועדות</v>
      </c>
      <c r="D3230" s="63">
        <f>'דוח 132'!H3230</f>
        <v>3.6080623222931401</v>
      </c>
      <c r="E3230" s="63">
        <f>'דוח 132'!G3230</f>
        <v>44.7828043310532</v>
      </c>
      <c r="F3230" s="63">
        <f>'דוח 132'!F3230</f>
        <v>47.507885964911694</v>
      </c>
      <c r="G3230" s="63">
        <f>'דוח 132'!E3230</f>
        <v>0</v>
      </c>
      <c r="H3230" s="63">
        <f>'דוח 132'!D3230</f>
        <v>0</v>
      </c>
      <c r="I3230" s="63">
        <f>'דוח 132'!C3230</f>
        <v>0</v>
      </c>
      <c r="J3230" s="63">
        <f>'דוח 132'!B3230</f>
        <v>0</v>
      </c>
      <c r="K3230" s="63">
        <f>'דוח 132'!A3230</f>
        <v>0</v>
      </c>
    </row>
    <row r="3231" spans="1:11" x14ac:dyDescent="0.2">
      <c r="A3231" s="63">
        <f>'דוח 132'!K3231</f>
        <v>15744</v>
      </c>
      <c r="B3231" s="63">
        <f>'דוח 132'!J3231</f>
        <v>6752</v>
      </c>
      <c r="C3231" s="63" t="str">
        <f>'דוח 132'!I3231</f>
        <v xml:space="preserve">סה"כ ממשלתי צמוד מדד כולל מיועדות </v>
      </c>
      <c r="D3231" s="63">
        <f>'דוח 132'!H3231</f>
        <v>0</v>
      </c>
      <c r="E3231" s="63">
        <f>'דוח 132'!G3231</f>
        <v>0</v>
      </c>
      <c r="F3231" s="63">
        <f>'דוח 132'!F3231</f>
        <v>0</v>
      </c>
      <c r="G3231" s="63">
        <f>'דוח 132'!E3231</f>
        <v>0</v>
      </c>
      <c r="H3231" s="63">
        <f>'דוח 132'!D3231</f>
        <v>0</v>
      </c>
      <c r="I3231" s="63">
        <f>'דוח 132'!C3231</f>
        <v>0</v>
      </c>
      <c r="J3231" s="63">
        <f>'דוח 132'!B3231</f>
        <v>0</v>
      </c>
      <c r="K3231" s="63">
        <f>'דוח 132'!A3231</f>
        <v>0</v>
      </c>
    </row>
    <row r="3232" spans="1:11" x14ac:dyDescent="0.2">
      <c r="A3232" s="63">
        <f>'דוח 132'!K3232</f>
        <v>13462</v>
      </c>
      <c r="B3232" s="63">
        <f>'דוח 132'!J3232</f>
        <v>6752</v>
      </c>
      <c r="C3232" s="63" t="str">
        <f>'דוח 132'!I3232</f>
        <v xml:space="preserve">קונצרני סחיר צמוד מדד </v>
      </c>
      <c r="D3232" s="63">
        <f>'דוח 132'!H3232</f>
        <v>0</v>
      </c>
      <c r="E3232" s="63">
        <f>'דוח 132'!G3232</f>
        <v>0</v>
      </c>
      <c r="F3232" s="63">
        <f>'דוח 132'!F3232</f>
        <v>0</v>
      </c>
      <c r="G3232" s="63">
        <f>'דוח 132'!E3232</f>
        <v>0</v>
      </c>
      <c r="H3232" s="63">
        <f>'דוח 132'!D3232</f>
        <v>0</v>
      </c>
      <c r="I3232" s="63">
        <f>'דוח 132'!C3232</f>
        <v>0</v>
      </c>
      <c r="J3232" s="63">
        <f>'דוח 132'!B3232</f>
        <v>0</v>
      </c>
      <c r="K3232" s="63">
        <f>'דוח 132'!A3232</f>
        <v>0</v>
      </c>
    </row>
    <row r="3233" spans="1:11" x14ac:dyDescent="0.2">
      <c r="A3233" s="63">
        <f>'דוח 132'!K3233</f>
        <v>15544</v>
      </c>
      <c r="B3233" s="63">
        <f>'דוח 132'!J3233</f>
        <v>6752</v>
      </c>
      <c r="C3233" s="63" t="str">
        <f>'דוח 132'!I3233</f>
        <v>הלוואה צמוד מדד</v>
      </c>
      <c r="D3233" s="63">
        <f>'דוח 132'!H3233</f>
        <v>4.25</v>
      </c>
      <c r="E3233" s="63">
        <f>'דוח 132'!G3233</f>
        <v>16.429628991667901</v>
      </c>
      <c r="F3233" s="63">
        <f>'דוח 132'!F3233</f>
        <v>16.8519299743846</v>
      </c>
      <c r="G3233" s="63">
        <f>'דוח 132'!E3233</f>
        <v>0</v>
      </c>
      <c r="H3233" s="63">
        <f>'דוח 132'!D3233</f>
        <v>0</v>
      </c>
      <c r="I3233" s="63">
        <f>'דוח 132'!C3233</f>
        <v>0</v>
      </c>
      <c r="J3233" s="63">
        <f>'דוח 132'!B3233</f>
        <v>0</v>
      </c>
      <c r="K3233" s="63">
        <f>'דוח 132'!A3233</f>
        <v>0</v>
      </c>
    </row>
    <row r="3234" spans="1:11" x14ac:dyDescent="0.2">
      <c r="A3234" s="63">
        <f>'דוח 132'!K3234</f>
        <v>12978</v>
      </c>
      <c r="B3234" s="63">
        <f>'דוח 132'!J3234</f>
        <v>6752</v>
      </c>
      <c r="C3234" s="63" t="str">
        <f>'דוח 132'!I3234</f>
        <v xml:space="preserve">פקדונות לא סחירים </v>
      </c>
      <c r="D3234" s="63">
        <f>'דוח 132'!H3234</f>
        <v>3.2897747474200401</v>
      </c>
      <c r="E3234" s="63">
        <f>'דוח 132'!G3234</f>
        <v>26.472623948911302</v>
      </c>
      <c r="F3234" s="63">
        <f>'דוח 132'!F3234</f>
        <v>28.615689870843799</v>
      </c>
      <c r="G3234" s="63">
        <f>'דוח 132'!E3234</f>
        <v>0</v>
      </c>
      <c r="H3234" s="63">
        <f>'דוח 132'!D3234</f>
        <v>0</v>
      </c>
      <c r="I3234" s="63">
        <f>'דוח 132'!C3234</f>
        <v>0</v>
      </c>
      <c r="J3234" s="63">
        <f>'דוח 132'!B3234</f>
        <v>0</v>
      </c>
      <c r="K3234" s="63">
        <f>'דוח 132'!A3234</f>
        <v>0</v>
      </c>
    </row>
    <row r="3235" spans="1:11" x14ac:dyDescent="0.2">
      <c r="A3235" s="63">
        <f>'דוח 132'!K3235</f>
        <v>17726</v>
      </c>
      <c r="B3235" s="63">
        <f>'דוח 132'!J3235</f>
        <v>6752</v>
      </c>
      <c r="C3235" s="63" t="str">
        <f>'דוח 132'!I3235</f>
        <v>לא צמוד כולל נזילות</v>
      </c>
      <c r="D3235" s="63">
        <f>'דוח 132'!H3235</f>
        <v>0</v>
      </c>
      <c r="E3235" s="63">
        <f>'דוח 132'!G3235</f>
        <v>16.760289889576899</v>
      </c>
      <c r="F3235" s="63">
        <f>'דוח 132'!F3235</f>
        <v>11.010512124702799</v>
      </c>
      <c r="G3235" s="63">
        <f>'דוח 132'!E3235</f>
        <v>0</v>
      </c>
      <c r="H3235" s="63">
        <f>'דוח 132'!D3235</f>
        <v>0</v>
      </c>
      <c r="I3235" s="63">
        <f>'דוח 132'!C3235</f>
        <v>0</v>
      </c>
      <c r="J3235" s="63">
        <f>'דוח 132'!B3235</f>
        <v>0</v>
      </c>
      <c r="K3235" s="63">
        <f>'דוח 132'!A3235</f>
        <v>0</v>
      </c>
    </row>
    <row r="3236" spans="1:11" x14ac:dyDescent="0.2">
      <c r="A3236" s="63">
        <f>'דוח 132'!K3236</f>
        <v>17727</v>
      </c>
      <c r="B3236" s="63">
        <f>'דוח 132'!J3236</f>
        <v>6752</v>
      </c>
      <c r="C3236" s="63" t="str">
        <f>'דוח 132'!I3236</f>
        <v>עו"ש ש"ח</v>
      </c>
      <c r="D3236" s="63">
        <f>'דוח 132'!H3236</f>
        <v>0</v>
      </c>
      <c r="E3236" s="63">
        <f>'דוח 132'!G3236</f>
        <v>16.760289889576899</v>
      </c>
      <c r="F3236" s="63">
        <f>'דוח 132'!F3236</f>
        <v>11.010512124702799</v>
      </c>
      <c r="G3236" s="63">
        <f>'דוח 132'!E3236</f>
        <v>0</v>
      </c>
      <c r="H3236" s="63">
        <f>'דוח 132'!D3236</f>
        <v>0</v>
      </c>
      <c r="I3236" s="63">
        <f>'דוח 132'!C3236</f>
        <v>0</v>
      </c>
      <c r="J3236" s="63">
        <f>'דוח 132'!B3236</f>
        <v>0</v>
      </c>
      <c r="K3236" s="63">
        <f>'דוח 132'!A3236</f>
        <v>0</v>
      </c>
    </row>
    <row r="3237" spans="1:11" x14ac:dyDescent="0.2">
      <c r="A3237" s="63">
        <f>'דוח 132'!K3237</f>
        <v>13592</v>
      </c>
      <c r="B3237" s="63">
        <f>'דוח 132'!J3237</f>
        <v>6752</v>
      </c>
      <c r="C3237" s="63" t="str">
        <f>'דוח 132'!I3237</f>
        <v xml:space="preserve">לא צמוד - לא כולל נזילות </v>
      </c>
      <c r="D3237" s="63">
        <f>'דוח 132'!H3237</f>
        <v>0</v>
      </c>
      <c r="E3237" s="63">
        <f>'דוח 132'!G3237</f>
        <v>0</v>
      </c>
      <c r="F3237" s="63">
        <f>'דוח 132'!F3237</f>
        <v>0</v>
      </c>
      <c r="G3237" s="63">
        <f>'דוח 132'!E3237</f>
        <v>0</v>
      </c>
      <c r="H3237" s="63">
        <f>'דוח 132'!D3237</f>
        <v>0</v>
      </c>
      <c r="I3237" s="63">
        <f>'דוח 132'!C3237</f>
        <v>0</v>
      </c>
      <c r="J3237" s="63">
        <f>'דוח 132'!B3237</f>
        <v>0</v>
      </c>
      <c r="K3237" s="63">
        <f>'דוח 132'!A3237</f>
        <v>0</v>
      </c>
    </row>
    <row r="3238" spans="1:11" x14ac:dyDescent="0.2">
      <c r="A3238" s="63">
        <f>'דוח 132'!K3238</f>
        <v>11566</v>
      </c>
      <c r="B3238" s="63">
        <f>'דוח 132'!J3238</f>
        <v>6752</v>
      </c>
      <c r="C3238" s="63" t="str">
        <f>'דוח 132'!I3238</f>
        <v>מק"מ</v>
      </c>
      <c r="D3238" s="63">
        <f>'דוח 132'!H3238</f>
        <v>0</v>
      </c>
      <c r="E3238" s="63">
        <f>'דוח 132'!G3238</f>
        <v>0</v>
      </c>
      <c r="F3238" s="63">
        <f>'דוח 132'!F3238</f>
        <v>0</v>
      </c>
      <c r="G3238" s="63">
        <f>'דוח 132'!E3238</f>
        <v>0</v>
      </c>
      <c r="H3238" s="63">
        <f>'דוח 132'!D3238</f>
        <v>0</v>
      </c>
      <c r="I3238" s="63">
        <f>'דוח 132'!C3238</f>
        <v>0</v>
      </c>
      <c r="J3238" s="63">
        <f>'דוח 132'!B3238</f>
        <v>0</v>
      </c>
      <c r="K3238" s="63">
        <f>'דוח 132'!A3238</f>
        <v>0</v>
      </c>
    </row>
    <row r="3239" spans="1:11" x14ac:dyDescent="0.2">
      <c r="A3239" s="63">
        <f>'דוח 132'!K3239</f>
        <v>13419</v>
      </c>
      <c r="B3239" s="63">
        <f>'דוח 132'!J3239</f>
        <v>6752</v>
      </c>
      <c r="C3239" s="63" t="str">
        <f>'דוח 132'!I3239</f>
        <v>ממשלתי  לא צמוד (שחר)</v>
      </c>
      <c r="D3239" s="63">
        <f>'דוח 132'!H3239</f>
        <v>0</v>
      </c>
      <c r="E3239" s="63">
        <f>'דוח 132'!G3239</f>
        <v>0</v>
      </c>
      <c r="F3239" s="63">
        <f>'דוח 132'!F3239</f>
        <v>0</v>
      </c>
      <c r="G3239" s="63">
        <f>'דוח 132'!E3239</f>
        <v>0</v>
      </c>
      <c r="H3239" s="63">
        <f>'דוח 132'!D3239</f>
        <v>0</v>
      </c>
      <c r="I3239" s="63">
        <f>'דוח 132'!C3239</f>
        <v>0</v>
      </c>
      <c r="J3239" s="63">
        <f>'דוח 132'!B3239</f>
        <v>0</v>
      </c>
      <c r="K3239" s="63">
        <f>'דוח 132'!A3239</f>
        <v>0</v>
      </c>
    </row>
    <row r="3240" spans="1:11" x14ac:dyDescent="0.2">
      <c r="A3240" s="63">
        <f>'דוח 132'!K3240</f>
        <v>11568</v>
      </c>
      <c r="B3240" s="63">
        <f>'דוח 132'!J3240</f>
        <v>6752</v>
      </c>
      <c r="C3240" s="63" t="str">
        <f>'דוח 132'!I3240</f>
        <v>אג"ח ממשלתי לא צמוד ריבית משתנה-"גילון"</v>
      </c>
      <c r="D3240" s="63">
        <f>'דוח 132'!H3240</f>
        <v>0</v>
      </c>
      <c r="E3240" s="63">
        <f>'דוח 132'!G3240</f>
        <v>0</v>
      </c>
      <c r="F3240" s="63">
        <f>'דוח 132'!F3240</f>
        <v>0</v>
      </c>
      <c r="G3240" s="63">
        <f>'דוח 132'!E3240</f>
        <v>0</v>
      </c>
      <c r="H3240" s="63">
        <f>'דוח 132'!D3240</f>
        <v>0</v>
      </c>
      <c r="I3240" s="63">
        <f>'דוח 132'!C3240</f>
        <v>0</v>
      </c>
      <c r="J3240" s="63">
        <f>'דוח 132'!B3240</f>
        <v>0</v>
      </c>
      <c r="K3240" s="63">
        <f>'דוח 132'!A3240</f>
        <v>0</v>
      </c>
    </row>
    <row r="3241" spans="1:11" x14ac:dyDescent="0.2">
      <c r="A3241" s="63">
        <f>'דוח 132'!K3241</f>
        <v>12479</v>
      </c>
      <c r="B3241" s="63">
        <f>'דוח 132'!J3241</f>
        <v>6752</v>
      </c>
      <c r="C3241" s="63" t="str">
        <f>'דוח 132'!I3241</f>
        <v>קונצרני ריבית קבועה</v>
      </c>
      <c r="D3241" s="63">
        <f>'דוח 132'!H3241</f>
        <v>0</v>
      </c>
      <c r="E3241" s="63">
        <f>'דוח 132'!G3241</f>
        <v>0</v>
      </c>
      <c r="F3241" s="63">
        <f>'דוח 132'!F3241</f>
        <v>0</v>
      </c>
      <c r="G3241" s="63">
        <f>'דוח 132'!E3241</f>
        <v>0</v>
      </c>
      <c r="H3241" s="63">
        <f>'דוח 132'!D3241</f>
        <v>0</v>
      </c>
      <c r="I3241" s="63">
        <f>'דוח 132'!C3241</f>
        <v>0</v>
      </c>
      <c r="J3241" s="63">
        <f>'דוח 132'!B3241</f>
        <v>0</v>
      </c>
      <c r="K3241" s="63">
        <f>'דוח 132'!A3241</f>
        <v>0</v>
      </c>
    </row>
    <row r="3242" spans="1:11" x14ac:dyDescent="0.2">
      <c r="A3242" s="63">
        <f>'דוח 132'!K3242</f>
        <v>12480</v>
      </c>
      <c r="B3242" s="63">
        <f>'דוח 132'!J3242</f>
        <v>6752</v>
      </c>
      <c r="C3242" s="63" t="str">
        <f>'דוח 132'!I3242</f>
        <v>קונצרני ריבית משתנה</v>
      </c>
      <c r="D3242" s="63">
        <f>'דוח 132'!H3242</f>
        <v>0</v>
      </c>
      <c r="E3242" s="63">
        <f>'דוח 132'!G3242</f>
        <v>0</v>
      </c>
      <c r="F3242" s="63">
        <f>'דוח 132'!F3242</f>
        <v>0</v>
      </c>
      <c r="G3242" s="63">
        <f>'דוח 132'!E3242</f>
        <v>0</v>
      </c>
      <c r="H3242" s="63">
        <f>'דוח 132'!D3242</f>
        <v>0</v>
      </c>
      <c r="I3242" s="63">
        <f>'דוח 132'!C3242</f>
        <v>0</v>
      </c>
      <c r="J3242" s="63">
        <f>'דוח 132'!B3242</f>
        <v>0</v>
      </c>
      <c r="K3242" s="63">
        <f>'דוח 132'!A3242</f>
        <v>0</v>
      </c>
    </row>
    <row r="3243" spans="1:11" x14ac:dyDescent="0.2">
      <c r="A3243" s="63">
        <f>'דוח 132'!K3243</f>
        <v>11578</v>
      </c>
      <c r="B3243" s="63">
        <f>'דוח 132'!J3243</f>
        <v>6752</v>
      </c>
      <c r="C3243" s="63" t="str">
        <f>'דוח 132'!I3243</f>
        <v>אג"ח לא צמוד לא סחיר (ללא עמיתים)</v>
      </c>
      <c r="D3243" s="63">
        <f>'דוח 132'!H3243</f>
        <v>0</v>
      </c>
      <c r="E3243" s="63">
        <f>'דוח 132'!G3243</f>
        <v>0</v>
      </c>
      <c r="F3243" s="63">
        <f>'דוח 132'!F3243</f>
        <v>0</v>
      </c>
      <c r="G3243" s="63">
        <f>'דוח 132'!E3243</f>
        <v>0</v>
      </c>
      <c r="H3243" s="63">
        <f>'דוח 132'!D3243</f>
        <v>0</v>
      </c>
      <c r="I3243" s="63">
        <f>'דוח 132'!C3243</f>
        <v>0</v>
      </c>
      <c r="J3243" s="63">
        <f>'דוח 132'!B3243</f>
        <v>0</v>
      </c>
      <c r="K3243" s="63">
        <f>'דוח 132'!A3243</f>
        <v>0</v>
      </c>
    </row>
    <row r="3244" spans="1:11" x14ac:dyDescent="0.2">
      <c r="A3244" s="63">
        <f>'דוח 132'!K3244</f>
        <v>12497</v>
      </c>
      <c r="B3244" s="63">
        <f>'דוח 132'!J3244</f>
        <v>6752</v>
      </c>
      <c r="C3244" s="63" t="str">
        <f>'דוח 132'!I3244</f>
        <v>קונצרני לא סחיר ריבית משתנה (נע"מים)</v>
      </c>
      <c r="D3244" s="63">
        <f>'דוח 132'!H3244</f>
        <v>0</v>
      </c>
      <c r="E3244" s="63">
        <f>'דוח 132'!G3244</f>
        <v>0</v>
      </c>
      <c r="F3244" s="63">
        <f>'דוח 132'!F3244</f>
        <v>0</v>
      </c>
      <c r="G3244" s="63">
        <f>'דוח 132'!E3244</f>
        <v>0</v>
      </c>
      <c r="H3244" s="63">
        <f>'דוח 132'!D3244</f>
        <v>0</v>
      </c>
      <c r="I3244" s="63">
        <f>'דוח 132'!C3244</f>
        <v>0</v>
      </c>
      <c r="J3244" s="63">
        <f>'דוח 132'!B3244</f>
        <v>0</v>
      </c>
      <c r="K3244" s="63">
        <f>'דוח 132'!A3244</f>
        <v>0</v>
      </c>
    </row>
    <row r="3245" spans="1:11" x14ac:dyDescent="0.2">
      <c r="A3245" s="63">
        <f>'דוח 132'!K3245</f>
        <v>15546</v>
      </c>
      <c r="B3245" s="63">
        <f>'דוח 132'!J3245</f>
        <v>6752</v>
      </c>
      <c r="C3245" s="63" t="str">
        <f>'דוח 132'!I3245</f>
        <v>הלוואה לא צמוד</v>
      </c>
      <c r="D3245" s="63">
        <f>'דוח 132'!H3245</f>
        <v>0</v>
      </c>
      <c r="E3245" s="63">
        <f>'דוח 132'!G3245</f>
        <v>0</v>
      </c>
      <c r="F3245" s="63">
        <f>'דוח 132'!F3245</f>
        <v>0</v>
      </c>
      <c r="G3245" s="63">
        <f>'דוח 132'!E3245</f>
        <v>0</v>
      </c>
      <c r="H3245" s="63">
        <f>'דוח 132'!D3245</f>
        <v>0</v>
      </c>
      <c r="I3245" s="63">
        <f>'דוח 132'!C3245</f>
        <v>0</v>
      </c>
      <c r="J3245" s="63">
        <f>'דוח 132'!B3245</f>
        <v>0</v>
      </c>
      <c r="K3245" s="63">
        <f>'דוח 132'!A3245</f>
        <v>0</v>
      </c>
    </row>
    <row r="3246" spans="1:11" x14ac:dyDescent="0.2">
      <c r="A3246" s="63">
        <f>'דוח 132'!K3246</f>
        <v>12481</v>
      </c>
      <c r="B3246" s="63">
        <f>'דוח 132'!J3246</f>
        <v>6752</v>
      </c>
      <c r="C3246" s="63" t="str">
        <f>'דוח 132'!I3246</f>
        <v>הלוואות לעמיתים.</v>
      </c>
      <c r="D3246" s="63">
        <f>'דוח 132'!H3246</f>
        <v>0</v>
      </c>
      <c r="E3246" s="63">
        <f>'דוח 132'!G3246</f>
        <v>0</v>
      </c>
      <c r="F3246" s="63">
        <f>'דוח 132'!F3246</f>
        <v>0</v>
      </c>
      <c r="G3246" s="63">
        <f>'דוח 132'!E3246</f>
        <v>0</v>
      </c>
      <c r="H3246" s="63">
        <f>'דוח 132'!D3246</f>
        <v>0</v>
      </c>
      <c r="I3246" s="63">
        <f>'דוח 132'!C3246</f>
        <v>0</v>
      </c>
      <c r="J3246" s="63">
        <f>'דוח 132'!B3246</f>
        <v>0</v>
      </c>
      <c r="K3246" s="63">
        <f>'דוח 132'!A3246</f>
        <v>0</v>
      </c>
    </row>
    <row r="3247" spans="1:11" x14ac:dyDescent="0.2">
      <c r="A3247" s="63">
        <f>'דוח 132'!K3247</f>
        <v>13594</v>
      </c>
      <c r="B3247" s="63">
        <f>'דוח 132'!J3247</f>
        <v>6752</v>
      </c>
      <c r="C3247" s="63" t="str">
        <f>'דוח 132'!I3247</f>
        <v>מט"ח וצמוד מט"ח</v>
      </c>
      <c r="D3247" s="63">
        <f>'דוח 132'!H3247</f>
        <v>5.9278795960477302</v>
      </c>
      <c r="E3247" s="63">
        <f>'דוח 132'!G3247</f>
        <v>2.83927385918521</v>
      </c>
      <c r="F3247" s="63">
        <f>'דוח 132'!F3247</f>
        <v>3.0628000428269599</v>
      </c>
      <c r="G3247" s="63">
        <f>'דוח 132'!E3247</f>
        <v>0</v>
      </c>
      <c r="H3247" s="63">
        <f>'דוח 132'!D3247</f>
        <v>0</v>
      </c>
      <c r="I3247" s="63">
        <f>'דוח 132'!C3247</f>
        <v>0</v>
      </c>
      <c r="J3247" s="63">
        <f>'דוח 132'!B3247</f>
        <v>0</v>
      </c>
      <c r="K3247" s="63">
        <f>'דוח 132'!A3247</f>
        <v>0</v>
      </c>
    </row>
    <row r="3248" spans="1:11" x14ac:dyDescent="0.2">
      <c r="A3248" s="63">
        <f>'דוח 132'!K3248</f>
        <v>15609</v>
      </c>
      <c r="B3248" s="63">
        <f>'דוח 132'!J3248</f>
        <v>6752</v>
      </c>
      <c r="C3248" s="63" t="str">
        <f>'דוח 132'!I3248</f>
        <v>אג"ח ממשלתי צמוד מט"ח סחיר (1022)</v>
      </c>
      <c r="D3248" s="63">
        <f>'דוח 132'!H3248</f>
        <v>0</v>
      </c>
      <c r="E3248" s="63">
        <f>'דוח 132'!G3248</f>
        <v>0</v>
      </c>
      <c r="F3248" s="63">
        <f>'דוח 132'!F3248</f>
        <v>0</v>
      </c>
      <c r="G3248" s="63">
        <f>'דוח 132'!E3248</f>
        <v>0</v>
      </c>
      <c r="H3248" s="63">
        <f>'דוח 132'!D3248</f>
        <v>0</v>
      </c>
      <c r="I3248" s="63">
        <f>'דוח 132'!C3248</f>
        <v>0</v>
      </c>
      <c r="J3248" s="63">
        <f>'דוח 132'!B3248</f>
        <v>0</v>
      </c>
      <c r="K3248" s="63">
        <f>'דוח 132'!A3248</f>
        <v>0</v>
      </c>
    </row>
    <row r="3249" spans="1:11" x14ac:dyDescent="0.2">
      <c r="A3249" s="63">
        <f>'דוח 132'!K3249</f>
        <v>11524</v>
      </c>
      <c r="B3249" s="63">
        <f>'דוח 132'!J3249</f>
        <v>6752</v>
      </c>
      <c r="C3249" s="63" t="str">
        <f>'דוח 132'!I3249</f>
        <v xml:space="preserve"> אג"ח קונצרני בחו"ל </v>
      </c>
      <c r="D3249" s="63">
        <f>'דוח 132'!H3249</f>
        <v>0</v>
      </c>
      <c r="E3249" s="63">
        <f>'דוח 132'!G3249</f>
        <v>0</v>
      </c>
      <c r="F3249" s="63">
        <f>'דוח 132'!F3249</f>
        <v>0</v>
      </c>
      <c r="G3249" s="63">
        <f>'דוח 132'!E3249</f>
        <v>0</v>
      </c>
      <c r="H3249" s="63">
        <f>'דוח 132'!D3249</f>
        <v>0</v>
      </c>
      <c r="I3249" s="63">
        <f>'דוח 132'!C3249</f>
        <v>0</v>
      </c>
      <c r="J3249" s="63">
        <f>'דוח 132'!B3249</f>
        <v>0</v>
      </c>
      <c r="K3249" s="63">
        <f>'דוח 132'!A3249</f>
        <v>0</v>
      </c>
    </row>
    <row r="3250" spans="1:11" x14ac:dyDescent="0.2">
      <c r="A3250" s="63">
        <f>'דוח 132'!K3250</f>
        <v>15745</v>
      </c>
      <c r="B3250" s="63">
        <f>'דוח 132'!J3250</f>
        <v>6752</v>
      </c>
      <c r="C3250" s="63" t="str">
        <f>'דוח 132'!I3250</f>
        <v>סה"כ קונצרני צמוד מט"ח</v>
      </c>
      <c r="D3250" s="63">
        <f>'דוח 132'!H3250</f>
        <v>6.13</v>
      </c>
      <c r="E3250" s="63">
        <f>'דוח 132'!G3250</f>
        <v>2.7451822210874801</v>
      </c>
      <c r="F3250" s="63">
        <f>'דוח 132'!F3250</f>
        <v>2.9618123785722799</v>
      </c>
      <c r="G3250" s="63">
        <f>'דוח 132'!E3250</f>
        <v>0</v>
      </c>
      <c r="H3250" s="63">
        <f>'דוח 132'!D3250</f>
        <v>0</v>
      </c>
      <c r="I3250" s="63">
        <f>'דוח 132'!C3250</f>
        <v>0</v>
      </c>
      <c r="J3250" s="63">
        <f>'דוח 132'!B3250</f>
        <v>0</v>
      </c>
      <c r="K3250" s="63">
        <f>'דוח 132'!A3250</f>
        <v>0</v>
      </c>
    </row>
    <row r="3251" spans="1:11" x14ac:dyDescent="0.2">
      <c r="A3251" s="63">
        <f>'דוח 132'!K3251</f>
        <v>15545</v>
      </c>
      <c r="B3251" s="63">
        <f>'דוח 132'!J3251</f>
        <v>6752</v>
      </c>
      <c r="C3251" s="63" t="str">
        <f>'דוח 132'!I3251</f>
        <v>הלוואה צמוד מט"ח</v>
      </c>
      <c r="D3251" s="63">
        <f>'דוח 132'!H3251</f>
        <v>0</v>
      </c>
      <c r="E3251" s="63">
        <f>'דוח 132'!G3251</f>
        <v>0</v>
      </c>
      <c r="F3251" s="63">
        <f>'דוח 132'!F3251</f>
        <v>0</v>
      </c>
      <c r="G3251" s="63">
        <f>'דוח 132'!E3251</f>
        <v>0</v>
      </c>
      <c r="H3251" s="63">
        <f>'דוח 132'!D3251</f>
        <v>0</v>
      </c>
      <c r="I3251" s="63">
        <f>'דוח 132'!C3251</f>
        <v>0</v>
      </c>
      <c r="J3251" s="63">
        <f>'דוח 132'!B3251</f>
        <v>0</v>
      </c>
      <c r="K3251" s="63">
        <f>'דוח 132'!A3251</f>
        <v>0</v>
      </c>
    </row>
    <row r="3252" spans="1:11" x14ac:dyDescent="0.2">
      <c r="A3252" s="63">
        <f>'דוח 132'!K3252</f>
        <v>13595</v>
      </c>
      <c r="B3252" s="63">
        <f>'דוח 132'!J3252</f>
        <v>6752</v>
      </c>
      <c r="C3252" s="63" t="str">
        <f>'דוח 132'!I3252</f>
        <v>סה"כ מניות והמירים</v>
      </c>
      <c r="D3252" s="63">
        <f>'דוח 132'!H3252</f>
        <v>0</v>
      </c>
      <c r="E3252" s="63">
        <f>'דוח 132'!G3252</f>
        <v>35.567012661891098</v>
      </c>
      <c r="F3252" s="63">
        <f>'דוח 132'!F3252</f>
        <v>38.364521181706799</v>
      </c>
      <c r="G3252" s="63">
        <f>'דוח 132'!E3252</f>
        <v>0</v>
      </c>
      <c r="H3252" s="63">
        <f>'דוח 132'!D3252</f>
        <v>0</v>
      </c>
      <c r="I3252" s="63">
        <f>'דוח 132'!C3252</f>
        <v>0</v>
      </c>
      <c r="J3252" s="63">
        <f>'דוח 132'!B3252</f>
        <v>0</v>
      </c>
      <c r="K3252" s="63">
        <f>'דוח 132'!A3252</f>
        <v>0</v>
      </c>
    </row>
    <row r="3253" spans="1:11" x14ac:dyDescent="0.2">
      <c r="A3253" s="63">
        <f>'דוח 132'!K3253</f>
        <v>15610</v>
      </c>
      <c r="B3253" s="63">
        <f>'דוח 132'!J3253</f>
        <v>6752</v>
      </c>
      <c r="C3253" s="63" t="str">
        <f>'דוח 132'!I3253</f>
        <v>נגזרים מתוך מניות והמירים</v>
      </c>
      <c r="D3253" s="63">
        <f>'דוח 132'!H3253</f>
        <v>0</v>
      </c>
      <c r="E3253" s="63">
        <f>'דוח 132'!G3253</f>
        <v>0</v>
      </c>
      <c r="F3253" s="63">
        <f>'דוח 132'!F3253</f>
        <v>0</v>
      </c>
      <c r="G3253" s="63">
        <f>'דוח 132'!E3253</f>
        <v>0</v>
      </c>
      <c r="H3253" s="63">
        <f>'דוח 132'!D3253</f>
        <v>0</v>
      </c>
      <c r="I3253" s="63">
        <f>'דוח 132'!C3253</f>
        <v>0</v>
      </c>
      <c r="J3253" s="63">
        <f>'דוח 132'!B3253</f>
        <v>0</v>
      </c>
      <c r="K3253" s="63">
        <f>'דוח 132'!A3253</f>
        <v>0</v>
      </c>
    </row>
    <row r="3254" spans="1:11" x14ac:dyDescent="0.2">
      <c r="A3254" s="63">
        <f>'דוח 132'!K3254</f>
        <v>15611</v>
      </c>
      <c r="B3254" s="63">
        <f>'דוח 132'!J3254</f>
        <v>6752</v>
      </c>
      <c r="C3254" s="63" t="str">
        <f>'דוח 132'!I3254</f>
        <v>מניות והמירים בארץ</v>
      </c>
      <c r="D3254" s="63">
        <f>'דוח 132'!H3254</f>
        <v>0</v>
      </c>
      <c r="E3254" s="63">
        <f>'דוח 132'!G3254</f>
        <v>0</v>
      </c>
      <c r="F3254" s="63">
        <f>'דוח 132'!F3254</f>
        <v>0</v>
      </c>
      <c r="G3254" s="63">
        <f>'דוח 132'!E3254</f>
        <v>0</v>
      </c>
      <c r="H3254" s="63">
        <f>'דוח 132'!D3254</f>
        <v>0</v>
      </c>
      <c r="I3254" s="63">
        <f>'דוח 132'!C3254</f>
        <v>0</v>
      </c>
      <c r="J3254" s="63">
        <f>'דוח 132'!B3254</f>
        <v>0</v>
      </c>
      <c r="K3254" s="63">
        <f>'דוח 132'!A3254</f>
        <v>0</v>
      </c>
    </row>
    <row r="3255" spans="1:11" x14ac:dyDescent="0.2">
      <c r="A3255" s="63">
        <f>'דוח 132'!K3255</f>
        <v>15608</v>
      </c>
      <c r="B3255" s="63">
        <f>'דוח 132'!J3255</f>
        <v>6752</v>
      </c>
      <c r="C3255" s="63" t="str">
        <f>'דוח 132'!I3255</f>
        <v>מניות חו"ל</v>
      </c>
      <c r="D3255" s="63">
        <f>'דוח 132'!H3255</f>
        <v>0</v>
      </c>
      <c r="E3255" s="63">
        <f>'דוח 132'!G3255</f>
        <v>0</v>
      </c>
      <c r="F3255" s="63">
        <f>'דוח 132'!F3255</f>
        <v>0</v>
      </c>
      <c r="G3255" s="63">
        <f>'דוח 132'!E3255</f>
        <v>0</v>
      </c>
      <c r="H3255" s="63">
        <f>'דוח 132'!D3255</f>
        <v>0</v>
      </c>
      <c r="I3255" s="63">
        <f>'דוח 132'!C3255</f>
        <v>0</v>
      </c>
      <c r="J3255" s="63">
        <f>'דוח 132'!B3255</f>
        <v>0</v>
      </c>
      <c r="K3255" s="63">
        <f>'דוח 132'!A3255</f>
        <v>0</v>
      </c>
    </row>
    <row r="3256" spans="1:11" x14ac:dyDescent="0.2">
      <c r="A3256" s="63">
        <f>'דוח 132'!K3256</f>
        <v>15584</v>
      </c>
      <c r="B3256" s="63">
        <f>'דוח 132'!J3256</f>
        <v>6752</v>
      </c>
      <c r="C3256" s="63" t="str">
        <f>'דוח 132'!I3256</f>
        <v>נכסים אלטרנטיביים</v>
      </c>
      <c r="D3256" s="63">
        <f>'דוח 132'!H3256</f>
        <v>0</v>
      </c>
      <c r="E3256" s="63">
        <f>'דוח 132'!G3256</f>
        <v>5.0619258293581701E-2</v>
      </c>
      <c r="F3256" s="63">
        <f>'דוח 132'!F3256</f>
        <v>5.4280685851709198E-2</v>
      </c>
      <c r="G3256" s="63">
        <f>'דוח 132'!E3256</f>
        <v>0</v>
      </c>
      <c r="H3256" s="63">
        <f>'דוח 132'!D3256</f>
        <v>0</v>
      </c>
      <c r="I3256" s="63">
        <f>'דוח 132'!C3256</f>
        <v>0</v>
      </c>
      <c r="J3256" s="63">
        <f>'דוח 132'!B3256</f>
        <v>0</v>
      </c>
      <c r="K3256" s="63">
        <f>'דוח 132'!A3256</f>
        <v>0</v>
      </c>
    </row>
    <row r="3257" spans="1:11" x14ac:dyDescent="0.2">
      <c r="A3257" s="63">
        <f>'דוח 132'!K3257</f>
        <v>17728</v>
      </c>
      <c r="B3257" s="63">
        <f>'דוח 132'!J3257</f>
        <v>6752</v>
      </c>
      <c r="C3257" s="63" t="str">
        <f>'דוח 132'!I3257</f>
        <v>נכסי נדל"ן</v>
      </c>
      <c r="D3257" s="63">
        <f>'דוח 132'!H3257</f>
        <v>0</v>
      </c>
      <c r="E3257" s="63">
        <f>'דוח 132'!G3257</f>
        <v>0</v>
      </c>
      <c r="F3257" s="63">
        <f>'דוח 132'!F3257</f>
        <v>0</v>
      </c>
      <c r="G3257" s="63">
        <f>'דוח 132'!E3257</f>
        <v>0</v>
      </c>
      <c r="H3257" s="63">
        <f>'דוח 132'!D3257</f>
        <v>0</v>
      </c>
      <c r="I3257" s="63">
        <f>'דוח 132'!C3257</f>
        <v>0</v>
      </c>
      <c r="J3257" s="63">
        <f>'דוח 132'!B3257</f>
        <v>0</v>
      </c>
      <c r="K3257" s="63">
        <f>'דוח 132'!A3257</f>
        <v>0</v>
      </c>
    </row>
    <row r="3258" spans="1:11" x14ac:dyDescent="0.2">
      <c r="A3258" s="63">
        <f>'דוח 132'!K3258</f>
        <v>15624</v>
      </c>
      <c r="B3258" s="63">
        <f>'דוח 132'!J3258</f>
        <v>6752</v>
      </c>
      <c r="C3258" s="63" t="str">
        <f>'דוח 132'!I3258</f>
        <v>נגזרים מתוך חשיפת מט"ח</v>
      </c>
      <c r="D3258" s="63">
        <f>'דוח 132'!H3258</f>
        <v>0</v>
      </c>
      <c r="E3258" s="63">
        <f>'דוח 132'!G3258</f>
        <v>-84.809322074133206</v>
      </c>
      <c r="F3258" s="63">
        <f>'דוח 132'!F3258</f>
        <v>-90.866463745579907</v>
      </c>
      <c r="G3258" s="63">
        <f>'דוח 132'!E3258</f>
        <v>0</v>
      </c>
      <c r="H3258" s="63">
        <f>'דוח 132'!D3258</f>
        <v>0</v>
      </c>
      <c r="I3258" s="63">
        <f>'דוח 132'!C3258</f>
        <v>0</v>
      </c>
      <c r="J3258" s="63">
        <f>'דוח 132'!B3258</f>
        <v>0</v>
      </c>
      <c r="K3258" s="63">
        <f>'דוח 132'!A3258</f>
        <v>0</v>
      </c>
    </row>
    <row r="3259" spans="1:11" x14ac:dyDescent="0.2">
      <c r="A3259" s="63">
        <f>'דוח 132'!K3259</f>
        <v>15644</v>
      </c>
      <c r="B3259" s="63">
        <f>'דוח 132'!J3259</f>
        <v>6752</v>
      </c>
      <c r="C3259" s="63" t="str">
        <f>'דוח 132'!I3259</f>
        <v>סה"כ נזילות</v>
      </c>
      <c r="D3259" s="63">
        <f>'דוח 132'!H3259</f>
        <v>0</v>
      </c>
      <c r="E3259" s="63">
        <f>'דוח 132'!G3259</f>
        <v>16.854381527674601</v>
      </c>
      <c r="F3259" s="63">
        <f>'דוח 132'!F3259</f>
        <v>11.1114997889575</v>
      </c>
      <c r="G3259" s="63">
        <f>'דוח 132'!E3259</f>
        <v>0</v>
      </c>
      <c r="H3259" s="63">
        <f>'דוח 132'!D3259</f>
        <v>0</v>
      </c>
      <c r="I3259" s="63">
        <f>'דוח 132'!C3259</f>
        <v>0</v>
      </c>
      <c r="J3259" s="63">
        <f>'דוח 132'!B3259</f>
        <v>0</v>
      </c>
      <c r="K3259" s="63">
        <f>'דוח 132'!A3259</f>
        <v>0</v>
      </c>
    </row>
    <row r="3260" spans="1:11" x14ac:dyDescent="0.2">
      <c r="A3260" s="63">
        <f>'דוח 132'!K3260</f>
        <v>15704</v>
      </c>
      <c r="B3260" s="63">
        <f>'דוח 132'!J3260</f>
        <v>6752</v>
      </c>
      <c r="C3260" s="63" t="str">
        <f>'דוח 132'!I3260</f>
        <v xml:space="preserve">סה"כ קונצרני והלוואות </v>
      </c>
      <c r="D3260" s="63">
        <f>'דוח 132'!H3260</f>
        <v>4.3666199473112597</v>
      </c>
      <c r="E3260" s="63">
        <f>'דוח 132'!G3260</f>
        <v>21.055362603229398</v>
      </c>
      <c r="F3260" s="63">
        <f>'דוח 132'!F3260</f>
        <v>21.854008472640199</v>
      </c>
      <c r="G3260" s="63">
        <f>'דוח 132'!E3260</f>
        <v>0</v>
      </c>
      <c r="H3260" s="63">
        <f>'דוח 132'!D3260</f>
        <v>0</v>
      </c>
      <c r="I3260" s="63">
        <f>'דוח 132'!C3260</f>
        <v>0</v>
      </c>
      <c r="J3260" s="63">
        <f>'דוח 132'!B3260</f>
        <v>0</v>
      </c>
      <c r="K3260" s="63">
        <f>'דוח 132'!A3260</f>
        <v>0</v>
      </c>
    </row>
    <row r="3261" spans="1:11" x14ac:dyDescent="0.2">
      <c r="A3261" s="63">
        <f>'דוח 132'!K3261</f>
        <v>15749</v>
      </c>
      <c r="B3261" s="63">
        <f>'דוח 132'!J3261</f>
        <v>6752</v>
      </c>
      <c r="C3261" s="63" t="str">
        <f>'דוח 132'!I3261</f>
        <v>סה"כ לא סחירים</v>
      </c>
      <c r="D3261" s="63">
        <f>'דוח 132'!H3261</f>
        <v>1.9948565188035099</v>
      </c>
      <c r="E3261" s="63">
        <f>'דוח 132'!G3261</f>
        <v>80.400436251237892</v>
      </c>
      <c r="F3261" s="63">
        <f>'דוח 132'!F3261</f>
        <v>85.926687832470307</v>
      </c>
      <c r="G3261" s="63">
        <f>'דוח 132'!E3261</f>
        <v>0</v>
      </c>
      <c r="H3261" s="63">
        <f>'דוח 132'!D3261</f>
        <v>0</v>
      </c>
      <c r="I3261" s="63">
        <f>'דוח 132'!C3261</f>
        <v>0</v>
      </c>
      <c r="J3261" s="63">
        <f>'דוח 132'!B3261</f>
        <v>0</v>
      </c>
      <c r="K3261" s="63">
        <f>'דוח 132'!A3261</f>
        <v>0</v>
      </c>
    </row>
    <row r="3262" spans="1:11" x14ac:dyDescent="0.2">
      <c r="A3262" s="63">
        <f>'דוח 132'!K3262</f>
        <v>11258</v>
      </c>
      <c r="B3262" s="63">
        <f>'דוח 132'!J3262</f>
        <v>6752</v>
      </c>
      <c r="C3262" s="63" t="str">
        <f>'דוח 132'!I3262</f>
        <v>כל נכסי הקופה</v>
      </c>
      <c r="D3262" s="63">
        <f>'דוח 132'!H3262</f>
        <v>1.8956732324244498</v>
      </c>
      <c r="E3262" s="63">
        <f>'דוח 132'!G3262</f>
        <v>100</v>
      </c>
      <c r="F3262" s="63">
        <f>'דוח 132'!F3262</f>
        <v>100</v>
      </c>
      <c r="G3262" s="63">
        <f>'דוח 132'!E3262</f>
        <v>0</v>
      </c>
      <c r="H3262" s="63">
        <f>'דוח 132'!D3262</f>
        <v>0</v>
      </c>
      <c r="I3262" s="63">
        <f>'דוח 132'!C3262</f>
        <v>0</v>
      </c>
      <c r="J3262" s="63">
        <f>'דוח 132'!B3262</f>
        <v>0</v>
      </c>
      <c r="K3262" s="63">
        <f>'דוח 132'!A3262</f>
        <v>0</v>
      </c>
    </row>
    <row r="3263" spans="1:11" x14ac:dyDescent="0.2">
      <c r="A3263" s="63">
        <f>'דוח 132'!K3263</f>
        <v>15705</v>
      </c>
      <c r="B3263" s="63">
        <f>'דוח 132'!J3263</f>
        <v>6752</v>
      </c>
      <c r="C3263" s="63" t="str">
        <f>'דוח 132'!I3263</f>
        <v>סה"כ ממשלתי</v>
      </c>
      <c r="D3263" s="63">
        <f>'דוח 132'!H3263</f>
        <v>0</v>
      </c>
      <c r="E3263" s="63">
        <f>'דוח 132'!G3263</f>
        <v>0</v>
      </c>
      <c r="F3263" s="63">
        <f>'דוח 132'!F3263</f>
        <v>0</v>
      </c>
      <c r="G3263" s="63">
        <f>'דוח 132'!E3263</f>
        <v>0</v>
      </c>
      <c r="H3263" s="63">
        <f>'דוח 132'!D3263</f>
        <v>0</v>
      </c>
      <c r="I3263" s="63">
        <f>'דוח 132'!C3263</f>
        <v>0</v>
      </c>
      <c r="J3263" s="63">
        <f>'דוח 132'!B3263</f>
        <v>0</v>
      </c>
      <c r="K3263" s="63">
        <f>'דוח 132'!A3263</f>
        <v>0</v>
      </c>
    </row>
    <row r="3264" spans="1:11" x14ac:dyDescent="0.2">
      <c r="A3264" s="63">
        <f>'דוח 132'!K3264</f>
        <v>16144</v>
      </c>
      <c r="B3264" s="63">
        <f>'דוח 132'!J3264</f>
        <v>6752</v>
      </c>
      <c r="C3264" s="63" t="str">
        <f>'דוח 132'!I3264</f>
        <v>סך חשיפת מט"ח</v>
      </c>
      <c r="D3264" s="63">
        <f>'דוח 132'!H3264</f>
        <v>0</v>
      </c>
      <c r="E3264" s="63">
        <f>'דוח 132'!G3264</f>
        <v>-83.268685068549487</v>
      </c>
      <c r="F3264" s="63">
        <f>'דוח 132'!F3264</f>
        <v>-89.21429865181041</v>
      </c>
      <c r="G3264" s="63">
        <f>'דוח 132'!E3264</f>
        <v>0</v>
      </c>
      <c r="H3264" s="63">
        <f>'דוח 132'!D3264</f>
        <v>0</v>
      </c>
      <c r="I3264" s="63">
        <f>'דוח 132'!C3264</f>
        <v>0</v>
      </c>
      <c r="J3264" s="63">
        <f>'דוח 132'!B3264</f>
        <v>0</v>
      </c>
      <c r="K3264" s="63">
        <f>'דוח 132'!A3264</f>
        <v>0</v>
      </c>
    </row>
    <row r="3265" spans="1:11" x14ac:dyDescent="0.2">
      <c r="A3265" s="63">
        <f>'דוח 132'!K3265</f>
        <v>12755</v>
      </c>
      <c r="B3265" s="63">
        <f>'דוח 132'!J3265</f>
        <v>6752</v>
      </c>
      <c r="C3265" s="63" t="str">
        <f>'דוח 132'!I3265</f>
        <v xml:space="preserve">נזילות מט"ח </v>
      </c>
      <c r="D3265" s="63">
        <f>'דוח 132'!H3265</f>
        <v>0</v>
      </c>
      <c r="E3265" s="63">
        <f>'דוח 132'!G3265</f>
        <v>9.4091638097732688E-2</v>
      </c>
      <c r="F3265" s="63">
        <f>'דוח 132'!F3265</f>
        <v>0.100987664254682</v>
      </c>
      <c r="G3265" s="63">
        <f>'דוח 132'!E3265</f>
        <v>0</v>
      </c>
      <c r="H3265" s="63">
        <f>'דוח 132'!D3265</f>
        <v>0</v>
      </c>
      <c r="I3265" s="63">
        <f>'דוח 132'!C3265</f>
        <v>0</v>
      </c>
      <c r="J3265" s="63">
        <f>'דוח 132'!B3265</f>
        <v>0</v>
      </c>
      <c r="K3265" s="63">
        <f>'דוח 132'!A3265</f>
        <v>0</v>
      </c>
    </row>
    <row r="3266" spans="1:11" x14ac:dyDescent="0.2">
      <c r="A3266" s="63">
        <f>'דוח 132'!K3266</f>
        <v>12359</v>
      </c>
      <c r="B3266" s="63">
        <f>'דוח 132'!J3266</f>
        <v>6752</v>
      </c>
      <c r="C3266" s="63" t="str">
        <f>'דוח 132'!I3266</f>
        <v xml:space="preserve">קונצרני לא סחיר צמוד מדד </v>
      </c>
      <c r="D3266" s="63">
        <f>'דוח 132'!H3266</f>
        <v>2.7699999519839897</v>
      </c>
      <c r="E3266" s="63">
        <f>'דוח 132'!G3266</f>
        <v>1.8805513904739899</v>
      </c>
      <c r="F3266" s="63">
        <f>'דוח 132'!F3266</f>
        <v>2.0402661196833503</v>
      </c>
      <c r="G3266" s="63">
        <f>'דוח 132'!E3266</f>
        <v>0</v>
      </c>
      <c r="H3266" s="63">
        <f>'דוח 132'!D3266</f>
        <v>0</v>
      </c>
      <c r="I3266" s="63">
        <f>'דוח 132'!C3266</f>
        <v>0</v>
      </c>
      <c r="J3266" s="63">
        <f>'דוח 132'!B3266</f>
        <v>0</v>
      </c>
      <c r="K3266" s="63">
        <f>'דוח 132'!A3266</f>
        <v>0</v>
      </c>
    </row>
    <row r="3267" spans="1:11" x14ac:dyDescent="0.2">
      <c r="A3267" s="63">
        <f>'דוח 132'!K3267</f>
        <v>0</v>
      </c>
      <c r="B3267" s="63">
        <f>'דוח 132'!J3267</f>
        <v>0</v>
      </c>
      <c r="C3267" s="63">
        <f>'דוח 132'!I3267</f>
        <v>0</v>
      </c>
      <c r="D3267" s="63">
        <f>'דוח 132'!H3267</f>
        <v>0</v>
      </c>
      <c r="E3267" s="63">
        <f>'דוח 132'!G3267</f>
        <v>0</v>
      </c>
      <c r="F3267" s="63">
        <f>'דוח 132'!F3267</f>
        <v>0</v>
      </c>
      <c r="G3267" s="63">
        <f>'דוח 132'!E3267</f>
        <v>0</v>
      </c>
      <c r="H3267" s="63">
        <f>'דוח 132'!D3267</f>
        <v>0</v>
      </c>
      <c r="I3267" s="63">
        <f>'דוח 132'!C3267</f>
        <v>0</v>
      </c>
      <c r="J3267" s="63">
        <f>'דוח 132'!B3267</f>
        <v>0</v>
      </c>
      <c r="K3267" s="63">
        <f>'דוח 132'!A3267</f>
        <v>0</v>
      </c>
    </row>
    <row r="3268" spans="1:11" x14ac:dyDescent="0.2">
      <c r="A3268" s="63" t="str">
        <f>'דוח 132'!K3268</f>
        <v>קוד קבוצה</v>
      </c>
      <c r="B3268" s="63" t="str">
        <f>'דוח 132'!J3268</f>
        <v>קוד קופה</v>
      </c>
      <c r="C3268" s="63">
        <f>'דוח 132'!I3268</f>
        <v>0</v>
      </c>
      <c r="D3268" s="63" t="str">
        <f>'דוח 132'!H3268</f>
        <v xml:space="preserve">6795  קרן פנסיה מקיפה - פנסיונרים </v>
      </c>
      <c r="E3268" s="63">
        <f>'דוח 132'!G3268</f>
        <v>0</v>
      </c>
      <c r="F3268" s="63">
        <f>'דוח 132'!F3268</f>
        <v>0</v>
      </c>
      <c r="G3268" s="63">
        <f>'דוח 132'!E3268</f>
        <v>0</v>
      </c>
      <c r="H3268" s="63">
        <f>'דוח 132'!D3268</f>
        <v>0</v>
      </c>
      <c r="I3268" s="63">
        <f>'דוח 132'!C3268</f>
        <v>0</v>
      </c>
      <c r="J3268" s="63">
        <f>'דוח 132'!B3268</f>
        <v>0</v>
      </c>
      <c r="K3268" s="63">
        <f>'דוח 132'!A3268</f>
        <v>0</v>
      </c>
    </row>
    <row r="3269" spans="1:11" x14ac:dyDescent="0.2">
      <c r="A3269" s="63">
        <f>'דוח 132'!K3269</f>
        <v>0</v>
      </c>
      <c r="B3269" s="63">
        <f>'דוח 132'!J3269</f>
        <v>0</v>
      </c>
      <c r="C3269" s="63">
        <f>'דוח 132'!I3269</f>
        <v>0</v>
      </c>
      <c r="D3269" s="63">
        <f>'דוח 132'!H3269</f>
        <v>0</v>
      </c>
      <c r="E3269" s="63">
        <f>'דוח 132'!G3269</f>
        <v>0</v>
      </c>
      <c r="F3269" s="63" t="str">
        <f>'דוח 132'!F3269</f>
        <v xml:space="preserve">שווי קופה באשח  </v>
      </c>
      <c r="G3269" s="63">
        <f>'דוח 132'!E3269</f>
        <v>0</v>
      </c>
      <c r="H3269" s="63">
        <f>'דוח 132'!D3269</f>
        <v>0</v>
      </c>
      <c r="I3269" s="63">
        <f>'דוח 132'!C3269</f>
        <v>0</v>
      </c>
      <c r="J3269" s="63">
        <f>'דוח 132'!B3269</f>
        <v>0</v>
      </c>
      <c r="K3269" s="63">
        <f>'דוח 132'!A3269</f>
        <v>0</v>
      </c>
    </row>
    <row r="3270" spans="1:11" x14ac:dyDescent="0.2">
      <c r="A3270" s="63">
        <f>'דוח 132'!K3270</f>
        <v>0</v>
      </c>
      <c r="B3270" s="63">
        <f>'דוח 132'!J3270</f>
        <v>0</v>
      </c>
      <c r="C3270" s="63" t="str">
        <f>'דוח 132'!I3270</f>
        <v>תאור קבוצה</v>
      </c>
      <c r="D3270" s="63" t="str">
        <f>'דוח 132'!H3270</f>
        <v>מח"מ</v>
      </c>
      <c r="E3270" s="63" t="str">
        <f>'דוח 132'!G3270</f>
        <v>חשיפה</v>
      </c>
      <c r="F3270" s="63" t="str">
        <f>'דוח 132'!F3270</f>
        <v>חשיפה</v>
      </c>
      <c r="G3270" s="63">
        <f>'דוח 132'!E3270</f>
        <v>0</v>
      </c>
      <c r="H3270" s="63" t="str">
        <f>'דוח 132'!D3270</f>
        <v>חשיפה</v>
      </c>
      <c r="I3270" s="63">
        <f>'דוח 132'!C3270</f>
        <v>0</v>
      </c>
      <c r="J3270" s="63" t="str">
        <f>'דוח 132'!B3270</f>
        <v>מח"מ</v>
      </c>
      <c r="K3270" s="63">
        <f>'דוח 132'!A3270</f>
        <v>0</v>
      </c>
    </row>
    <row r="3271" spans="1:11" x14ac:dyDescent="0.2">
      <c r="A3271" s="63">
        <f>'דוח 132'!K3271</f>
        <v>0</v>
      </c>
      <c r="B3271" s="63">
        <f>'דוח 132'!J3271</f>
        <v>0</v>
      </c>
      <c r="C3271" s="63">
        <f>'דוח 132'!I3271</f>
        <v>0</v>
      </c>
      <c r="D3271" s="63">
        <f>'דוח 132'!H3271</f>
        <v>0</v>
      </c>
      <c r="E3271" s="63" t="str">
        <f>'דוח 132'!G3271</f>
        <v>31/12/18</v>
      </c>
      <c r="F3271" s="63" t="str">
        <f>'דוח 132'!F3271</f>
        <v>31/12/18</v>
      </c>
      <c r="G3271" s="63" t="str">
        <f>'דוח 132'!E3271</f>
        <v>מינ'</v>
      </c>
      <c r="H3271" s="63" t="str">
        <f>'דוח 132'!D3271</f>
        <v>מקס'</v>
      </c>
      <c r="I3271" s="63" t="str">
        <f>'דוח 132'!C3271</f>
        <v>מינ'</v>
      </c>
      <c r="J3271" s="63" t="str">
        <f>'דוח 132'!B3271</f>
        <v>מקס'</v>
      </c>
      <c r="K3271" s="63">
        <f>'דוח 132'!A3271</f>
        <v>0</v>
      </c>
    </row>
    <row r="3272" spans="1:11" x14ac:dyDescent="0.2">
      <c r="A3272" s="63">
        <f>'דוח 132'!K3272</f>
        <v>13591</v>
      </c>
      <c r="B3272" s="63">
        <f>'דוח 132'!J3272</f>
        <v>6795</v>
      </c>
      <c r="C3272" s="63" t="str">
        <f>'דוח 132'!I3272</f>
        <v xml:space="preserve">צמוד מדד (כולל מיועדות) </v>
      </c>
      <c r="D3272" s="63">
        <f>'דוח 132'!H3272</f>
        <v>0</v>
      </c>
      <c r="E3272" s="63">
        <f>'דוח 132'!G3272</f>
        <v>0</v>
      </c>
      <c r="F3272" s="63">
        <f>'דוח 132'!F3272</f>
        <v>0</v>
      </c>
      <c r="G3272" s="63">
        <f>'דוח 132'!E3272</f>
        <v>70</v>
      </c>
      <c r="H3272" s="63">
        <f>'דוח 132'!D3272</f>
        <v>100</v>
      </c>
      <c r="I3272" s="63">
        <f>'דוח 132'!C3272</f>
        <v>6</v>
      </c>
      <c r="J3272" s="63">
        <f>'דוח 132'!B3272</f>
        <v>10</v>
      </c>
      <c r="K3272" s="63">
        <f>'דוח 132'!A3272</f>
        <v>0</v>
      </c>
    </row>
    <row r="3273" spans="1:11" x14ac:dyDescent="0.2">
      <c r="A3273" s="63">
        <f>'דוח 132'!K3273</f>
        <v>17726</v>
      </c>
      <c r="B3273" s="63">
        <f>'דוח 132'!J3273</f>
        <v>6795</v>
      </c>
      <c r="C3273" s="63" t="str">
        <f>'דוח 132'!I3273</f>
        <v>לא צמוד כולל נזילות</v>
      </c>
      <c r="D3273" s="63">
        <f>'דוח 132'!H3273</f>
        <v>0</v>
      </c>
      <c r="E3273" s="63">
        <f>'דוח 132'!G3273</f>
        <v>0</v>
      </c>
      <c r="F3273" s="63">
        <f>'דוח 132'!F3273</f>
        <v>0</v>
      </c>
      <c r="G3273" s="63">
        <f>'דוח 132'!E3273</f>
        <v>0</v>
      </c>
      <c r="H3273" s="63">
        <f>'דוח 132'!D3273</f>
        <v>30</v>
      </c>
      <c r="I3273" s="63">
        <f>'דוח 132'!C3273</f>
        <v>6</v>
      </c>
      <c r="J3273" s="63">
        <f>'דוח 132'!B3273</f>
        <v>10</v>
      </c>
      <c r="K3273" s="63">
        <f>'דוח 132'!A3273</f>
        <v>0</v>
      </c>
    </row>
    <row r="3274" spans="1:11" x14ac:dyDescent="0.2">
      <c r="A3274" s="63">
        <f>'דוח 132'!K3274</f>
        <v>12497</v>
      </c>
      <c r="B3274" s="63">
        <f>'דוח 132'!J3274</f>
        <v>6795</v>
      </c>
      <c r="C3274" s="63" t="str">
        <f>'דוח 132'!I3274</f>
        <v>קונצרני לא סחיר ריבית משתנה (נע"מים)</v>
      </c>
      <c r="D3274" s="63">
        <f>'דוח 132'!H3274</f>
        <v>0</v>
      </c>
      <c r="E3274" s="63">
        <f>'דוח 132'!G3274</f>
        <v>0</v>
      </c>
      <c r="F3274" s="63">
        <f>'דוח 132'!F3274</f>
        <v>0</v>
      </c>
      <c r="G3274" s="63">
        <f>'דוח 132'!E3274</f>
        <v>0</v>
      </c>
      <c r="H3274" s="63">
        <f>'דוח 132'!D3274</f>
        <v>5</v>
      </c>
      <c r="I3274" s="63">
        <f>'דוח 132'!C3274</f>
        <v>0</v>
      </c>
      <c r="J3274" s="63">
        <f>'דוח 132'!B3274</f>
        <v>0</v>
      </c>
      <c r="K3274" s="63">
        <f>'דוח 132'!A3274</f>
        <v>0</v>
      </c>
    </row>
    <row r="3275" spans="1:11" x14ac:dyDescent="0.2">
      <c r="A3275" s="63">
        <f>'דוח 132'!K3275</f>
        <v>12481</v>
      </c>
      <c r="B3275" s="63">
        <f>'דוח 132'!J3275</f>
        <v>6795</v>
      </c>
      <c r="C3275" s="63" t="str">
        <f>'דוח 132'!I3275</f>
        <v>הלוואות לעמיתים.</v>
      </c>
      <c r="D3275" s="63">
        <f>'דוח 132'!H3275</f>
        <v>0</v>
      </c>
      <c r="E3275" s="63">
        <f>'דוח 132'!G3275</f>
        <v>0</v>
      </c>
      <c r="F3275" s="63">
        <f>'דוח 132'!F3275</f>
        <v>0</v>
      </c>
      <c r="G3275" s="63">
        <f>'דוח 132'!E3275</f>
        <v>0</v>
      </c>
      <c r="H3275" s="63">
        <f>'דוח 132'!D3275</f>
        <v>3</v>
      </c>
      <c r="I3275" s="63">
        <f>'דוח 132'!C3275</f>
        <v>0</v>
      </c>
      <c r="J3275" s="63">
        <f>'דוח 132'!B3275</f>
        <v>0</v>
      </c>
      <c r="K3275" s="63">
        <f>'דוח 132'!A3275</f>
        <v>0</v>
      </c>
    </row>
    <row r="3276" spans="1:11" x14ac:dyDescent="0.2">
      <c r="A3276" s="63">
        <f>'דוח 132'!K3276</f>
        <v>13595</v>
      </c>
      <c r="B3276" s="63">
        <f>'דוח 132'!J3276</f>
        <v>6795</v>
      </c>
      <c r="C3276" s="63" t="str">
        <f>'דוח 132'!I3276</f>
        <v>סה"כ מניות והמירים</v>
      </c>
      <c r="D3276" s="63">
        <f>'דוח 132'!H3276</f>
        <v>0</v>
      </c>
      <c r="E3276" s="63">
        <f>'דוח 132'!G3276</f>
        <v>0</v>
      </c>
      <c r="F3276" s="63">
        <f>'דוח 132'!F3276</f>
        <v>0</v>
      </c>
      <c r="G3276" s="63">
        <f>'דוח 132'!E3276</f>
        <v>0</v>
      </c>
      <c r="H3276" s="63">
        <f>'דוח 132'!D3276</f>
        <v>0</v>
      </c>
      <c r="I3276" s="63">
        <f>'דוח 132'!C3276</f>
        <v>0</v>
      </c>
      <c r="J3276" s="63">
        <f>'דוח 132'!B3276</f>
        <v>0</v>
      </c>
      <c r="K3276" s="63">
        <f>'דוח 132'!A3276</f>
        <v>0</v>
      </c>
    </row>
    <row r="3277" spans="1:11" x14ac:dyDescent="0.2">
      <c r="A3277" s="63">
        <f>'דוח 132'!K3277</f>
        <v>15584</v>
      </c>
      <c r="B3277" s="63">
        <f>'דוח 132'!J3277</f>
        <v>6795</v>
      </c>
      <c r="C3277" s="63" t="str">
        <f>'דוח 132'!I3277</f>
        <v>נכסים אלטרנטיביים</v>
      </c>
      <c r="D3277" s="63">
        <f>'דוח 132'!H3277</f>
        <v>0</v>
      </c>
      <c r="E3277" s="63">
        <f>'דוח 132'!G3277</f>
        <v>0</v>
      </c>
      <c r="F3277" s="63">
        <f>'דוח 132'!F3277</f>
        <v>0</v>
      </c>
      <c r="G3277" s="63">
        <f>'דוח 132'!E3277</f>
        <v>0</v>
      </c>
      <c r="H3277" s="63">
        <f>'דוח 132'!D3277</f>
        <v>0</v>
      </c>
      <c r="I3277" s="63">
        <f>'דוח 132'!C3277</f>
        <v>0</v>
      </c>
      <c r="J3277" s="63">
        <f>'דוח 132'!B3277</f>
        <v>0</v>
      </c>
      <c r="K3277" s="63">
        <f>'דוח 132'!A3277</f>
        <v>0</v>
      </c>
    </row>
    <row r="3278" spans="1:11" x14ac:dyDescent="0.2">
      <c r="A3278" s="63">
        <f>'דוח 132'!K3278</f>
        <v>17728</v>
      </c>
      <c r="B3278" s="63">
        <f>'דוח 132'!J3278</f>
        <v>6795</v>
      </c>
      <c r="C3278" s="63" t="str">
        <f>'דוח 132'!I3278</f>
        <v>נכסי נדל"ן</v>
      </c>
      <c r="D3278" s="63">
        <f>'דוח 132'!H3278</f>
        <v>0</v>
      </c>
      <c r="E3278" s="63">
        <f>'דוח 132'!G3278</f>
        <v>0</v>
      </c>
      <c r="F3278" s="63">
        <f>'דוח 132'!F3278</f>
        <v>0</v>
      </c>
      <c r="G3278" s="63">
        <f>'דוח 132'!E3278</f>
        <v>0</v>
      </c>
      <c r="H3278" s="63">
        <f>'דוח 132'!D3278</f>
        <v>0</v>
      </c>
      <c r="I3278" s="63">
        <f>'דוח 132'!C3278</f>
        <v>0</v>
      </c>
      <c r="J3278" s="63">
        <f>'דוח 132'!B3278</f>
        <v>0</v>
      </c>
      <c r="K3278" s="63">
        <f>'דוח 132'!A3278</f>
        <v>0</v>
      </c>
    </row>
    <row r="3279" spans="1:11" x14ac:dyDescent="0.2">
      <c r="A3279" s="63">
        <f>'דוח 132'!K3279</f>
        <v>15644</v>
      </c>
      <c r="B3279" s="63">
        <f>'דוח 132'!J3279</f>
        <v>6795</v>
      </c>
      <c r="C3279" s="63" t="str">
        <f>'דוח 132'!I3279</f>
        <v>סה"כ נזילות</v>
      </c>
      <c r="D3279" s="63">
        <f>'דוח 132'!H3279</f>
        <v>0</v>
      </c>
      <c r="E3279" s="63">
        <f>'דוח 132'!G3279</f>
        <v>0</v>
      </c>
      <c r="F3279" s="63">
        <f>'דוח 132'!F3279</f>
        <v>0</v>
      </c>
      <c r="G3279" s="63">
        <f>'דוח 132'!E3279</f>
        <v>0</v>
      </c>
      <c r="H3279" s="63">
        <f>'דוח 132'!D3279</f>
        <v>10</v>
      </c>
      <c r="I3279" s="63">
        <f>'דוח 132'!C3279</f>
        <v>0</v>
      </c>
      <c r="J3279" s="63">
        <f>'דוח 132'!B3279</f>
        <v>0</v>
      </c>
      <c r="K3279" s="63">
        <f>'דוח 132'!A3279</f>
        <v>0</v>
      </c>
    </row>
    <row r="3280" spans="1:11" x14ac:dyDescent="0.2">
      <c r="A3280" s="63">
        <f>'דוח 132'!K3280</f>
        <v>15704</v>
      </c>
      <c r="B3280" s="63">
        <f>'דוח 132'!J3280</f>
        <v>6795</v>
      </c>
      <c r="C3280" s="63" t="str">
        <f>'דוח 132'!I3280</f>
        <v xml:space="preserve">סה"כ קונצרני והלוואות </v>
      </c>
      <c r="D3280" s="63">
        <f>'דוח 132'!H3280</f>
        <v>0</v>
      </c>
      <c r="E3280" s="63">
        <f>'דוח 132'!G3280</f>
        <v>0</v>
      </c>
      <c r="F3280" s="63">
        <f>'דוח 132'!F3280</f>
        <v>0</v>
      </c>
      <c r="G3280" s="63">
        <f>'דוח 132'!E3280</f>
        <v>18</v>
      </c>
      <c r="H3280" s="63">
        <f>'דוח 132'!D3280</f>
        <v>25</v>
      </c>
      <c r="I3280" s="63">
        <f>'דוח 132'!C3280</f>
        <v>0</v>
      </c>
      <c r="J3280" s="63">
        <f>'דוח 132'!B3280</f>
        <v>0</v>
      </c>
      <c r="K3280" s="63">
        <f>'דוח 132'!A3280</f>
        <v>0</v>
      </c>
    </row>
    <row r="3281" spans="1:11" x14ac:dyDescent="0.2">
      <c r="A3281" s="63">
        <f>'דוח 132'!K3281</f>
        <v>15705</v>
      </c>
      <c r="B3281" s="63">
        <f>'דוח 132'!J3281</f>
        <v>6795</v>
      </c>
      <c r="C3281" s="63" t="str">
        <f>'דוח 132'!I3281</f>
        <v>סה"כ ממשלתי</v>
      </c>
      <c r="D3281" s="63">
        <f>'דוח 132'!H3281</f>
        <v>0</v>
      </c>
      <c r="E3281" s="63">
        <f>'דוח 132'!G3281</f>
        <v>0</v>
      </c>
      <c r="F3281" s="63">
        <f>'דוח 132'!F3281</f>
        <v>0</v>
      </c>
      <c r="G3281" s="63">
        <f>'דוח 132'!E3281</f>
        <v>67</v>
      </c>
      <c r="H3281" s="63">
        <f>'דוח 132'!D3281</f>
        <v>77</v>
      </c>
      <c r="I3281" s="63">
        <f>'דוח 132'!C3281</f>
        <v>0</v>
      </c>
      <c r="J3281" s="63">
        <f>'דוח 132'!B3281</f>
        <v>0</v>
      </c>
      <c r="K3281" s="63">
        <f>'דוח 132'!A3281</f>
        <v>0</v>
      </c>
    </row>
    <row r="3282" spans="1:11" x14ac:dyDescent="0.2">
      <c r="A3282" s="63">
        <f>'דוח 132'!K3282</f>
        <v>16144</v>
      </c>
      <c r="B3282" s="63">
        <f>'דוח 132'!J3282</f>
        <v>6795</v>
      </c>
      <c r="C3282" s="63" t="str">
        <f>'דוח 132'!I3282</f>
        <v>סך חשיפת מט"ח</v>
      </c>
      <c r="D3282" s="63">
        <f>'דוח 132'!H3282</f>
        <v>0</v>
      </c>
      <c r="E3282" s="63">
        <f>'דוח 132'!G3282</f>
        <v>0</v>
      </c>
      <c r="F3282" s="63">
        <f>'דוח 132'!F3282</f>
        <v>0</v>
      </c>
      <c r="G3282" s="63">
        <f>'דוח 132'!E3282</f>
        <v>0</v>
      </c>
      <c r="H3282" s="63">
        <f>'דוח 132'!D3282</f>
        <v>0</v>
      </c>
      <c r="I3282" s="63">
        <f>'דוח 132'!C3282</f>
        <v>0</v>
      </c>
      <c r="J3282" s="63">
        <f>'דוח 132'!B3282</f>
        <v>0</v>
      </c>
      <c r="K3282" s="63">
        <f>'דוח 132'!A3282</f>
        <v>0</v>
      </c>
    </row>
    <row r="3283" spans="1:11" x14ac:dyDescent="0.2">
      <c r="A3283" s="63">
        <f>'דוח 132'!K3283</f>
        <v>0</v>
      </c>
      <c r="B3283" s="63">
        <f>'דוח 132'!J3283</f>
        <v>0</v>
      </c>
      <c r="C3283" s="63">
        <f>'דוח 132'!I3283</f>
        <v>0</v>
      </c>
      <c r="D3283" s="63">
        <f>'דוח 132'!H3283</f>
        <v>0</v>
      </c>
      <c r="E3283" s="63">
        <f>'דוח 132'!G3283</f>
        <v>0</v>
      </c>
      <c r="F3283" s="63">
        <f>'דוח 132'!F3283</f>
        <v>0</v>
      </c>
      <c r="G3283" s="63">
        <f>'דוח 132'!E3283</f>
        <v>0</v>
      </c>
      <c r="H3283" s="63">
        <f>'דוח 132'!D3283</f>
        <v>0</v>
      </c>
      <c r="I3283" s="63">
        <f>'דוח 132'!C3283</f>
        <v>0</v>
      </c>
      <c r="J3283" s="63">
        <f>'דוח 132'!B3283</f>
        <v>0</v>
      </c>
      <c r="K3283" s="63">
        <f>'דוח 132'!A3283</f>
        <v>0</v>
      </c>
    </row>
    <row r="3284" spans="1:11" x14ac:dyDescent="0.2">
      <c r="A3284" s="63" t="str">
        <f>'דוח 132'!K3284</f>
        <v>קוד קבוצה</v>
      </c>
      <c r="B3284" s="63" t="str">
        <f>'דוח 132'!J3284</f>
        <v>קוד קופה</v>
      </c>
      <c r="C3284" s="63">
        <f>'דוח 132'!I3284</f>
        <v>0</v>
      </c>
      <c r="D3284" s="63" t="str">
        <f>'דוח 132'!H3284</f>
        <v>6922  פסגות שיא פיצויים כספית</v>
      </c>
      <c r="E3284" s="63">
        <f>'דוח 132'!G3284</f>
        <v>0</v>
      </c>
      <c r="F3284" s="63">
        <f>'דוח 132'!F3284</f>
        <v>0</v>
      </c>
      <c r="G3284" s="63">
        <f>'דוח 132'!E3284</f>
        <v>0</v>
      </c>
      <c r="H3284" s="63">
        <f>'דוח 132'!D3284</f>
        <v>0</v>
      </c>
      <c r="I3284" s="63">
        <f>'דוח 132'!C3284</f>
        <v>0</v>
      </c>
      <c r="J3284" s="63">
        <f>'דוח 132'!B3284</f>
        <v>0</v>
      </c>
      <c r="K3284" s="63">
        <f>'דוח 132'!A3284</f>
        <v>0</v>
      </c>
    </row>
    <row r="3285" spans="1:11" x14ac:dyDescent="0.2">
      <c r="A3285" s="63">
        <f>'דוח 132'!K3285</f>
        <v>0</v>
      </c>
      <c r="B3285" s="63">
        <f>'דוח 132'!J3285</f>
        <v>0</v>
      </c>
      <c r="C3285" s="63">
        <f>'דוח 132'!I3285</f>
        <v>0</v>
      </c>
      <c r="D3285" s="63">
        <f>'דוח 132'!H3285</f>
        <v>0</v>
      </c>
      <c r="E3285" s="63">
        <f>'דוח 132'!G3285</f>
        <v>0</v>
      </c>
      <c r="F3285" s="63" t="str">
        <f>'דוח 132'!F3285</f>
        <v>שווי קופה באשח  273,362.25</v>
      </c>
      <c r="G3285" s="63">
        <f>'דוח 132'!E3285</f>
        <v>0</v>
      </c>
      <c r="H3285" s="63">
        <f>'דוח 132'!D3285</f>
        <v>0</v>
      </c>
      <c r="I3285" s="63">
        <f>'דוח 132'!C3285</f>
        <v>0</v>
      </c>
      <c r="J3285" s="63">
        <f>'דוח 132'!B3285</f>
        <v>0</v>
      </c>
      <c r="K3285" s="63">
        <f>'דוח 132'!A3285</f>
        <v>0</v>
      </c>
    </row>
    <row r="3286" spans="1:11" x14ac:dyDescent="0.2">
      <c r="A3286" s="63">
        <f>'דוח 132'!K3286</f>
        <v>0</v>
      </c>
      <c r="B3286" s="63">
        <f>'דוח 132'!J3286</f>
        <v>0</v>
      </c>
      <c r="C3286" s="63" t="str">
        <f>'דוח 132'!I3286</f>
        <v>תאור קבוצה</v>
      </c>
      <c r="D3286" s="63" t="str">
        <f>'דוח 132'!H3286</f>
        <v>מח"מ</v>
      </c>
      <c r="E3286" s="63" t="str">
        <f>'דוח 132'!G3286</f>
        <v>חשיפה</v>
      </c>
      <c r="F3286" s="63" t="str">
        <f>'דוח 132'!F3286</f>
        <v>חשיפה</v>
      </c>
      <c r="G3286" s="63">
        <f>'דוח 132'!E3286</f>
        <v>0</v>
      </c>
      <c r="H3286" s="63" t="str">
        <f>'דוח 132'!D3286</f>
        <v>חשיפה</v>
      </c>
      <c r="I3286" s="63">
        <f>'דוח 132'!C3286</f>
        <v>0</v>
      </c>
      <c r="J3286" s="63" t="str">
        <f>'דוח 132'!B3286</f>
        <v>מח"מ</v>
      </c>
      <c r="K3286" s="63">
        <f>'דוח 132'!A3286</f>
        <v>0</v>
      </c>
    </row>
    <row r="3287" spans="1:11" x14ac:dyDescent="0.2">
      <c r="A3287" s="63">
        <f>'דוח 132'!K3287</f>
        <v>0</v>
      </c>
      <c r="B3287" s="63">
        <f>'דוח 132'!J3287</f>
        <v>0</v>
      </c>
      <c r="C3287" s="63">
        <f>'דוח 132'!I3287</f>
        <v>0</v>
      </c>
      <c r="D3287" s="63">
        <f>'דוח 132'!H3287</f>
        <v>0</v>
      </c>
      <c r="E3287" s="63" t="str">
        <f>'דוח 132'!G3287</f>
        <v>30/12/18</v>
      </c>
      <c r="F3287" s="63" t="str">
        <f>'דוח 132'!F3287</f>
        <v>31/12/18</v>
      </c>
      <c r="G3287" s="63" t="str">
        <f>'דוח 132'!E3287</f>
        <v>מינ'</v>
      </c>
      <c r="H3287" s="63" t="str">
        <f>'דוח 132'!D3287</f>
        <v>מקס'</v>
      </c>
      <c r="I3287" s="63" t="str">
        <f>'דוח 132'!C3287</f>
        <v>מינ'</v>
      </c>
      <c r="J3287" s="63" t="str">
        <f>'דוח 132'!B3287</f>
        <v>מקס'</v>
      </c>
      <c r="K3287" s="63">
        <f>'דוח 132'!A3287</f>
        <v>0</v>
      </c>
    </row>
    <row r="3288" spans="1:11" x14ac:dyDescent="0.2">
      <c r="A3288" s="63">
        <f>'דוח 132'!K3288</f>
        <v>13591</v>
      </c>
      <c r="B3288" s="63">
        <f>'דוח 132'!J3288</f>
        <v>6922</v>
      </c>
      <c r="C3288" s="63" t="str">
        <f>'דוח 132'!I3288</f>
        <v xml:space="preserve">צמוד מדד (כולל מיועדות) </v>
      </c>
      <c r="D3288" s="63">
        <f>'דוח 132'!H3288</f>
        <v>0</v>
      </c>
      <c r="E3288" s="63">
        <f>'דוח 132'!G3288</f>
        <v>0</v>
      </c>
      <c r="F3288" s="63">
        <f>'דוח 132'!F3288</f>
        <v>0</v>
      </c>
      <c r="G3288" s="63">
        <f>'דוח 132'!E3288</f>
        <v>0</v>
      </c>
      <c r="H3288" s="63">
        <f>'דוח 132'!D3288</f>
        <v>0</v>
      </c>
      <c r="I3288" s="63">
        <f>'דוח 132'!C3288</f>
        <v>0</v>
      </c>
      <c r="J3288" s="63">
        <f>'דוח 132'!B3288</f>
        <v>0</v>
      </c>
      <c r="K3288" s="63">
        <f>'דוח 132'!A3288</f>
        <v>0</v>
      </c>
    </row>
    <row r="3289" spans="1:11" x14ac:dyDescent="0.2">
      <c r="A3289" s="63">
        <f>'דוח 132'!K3289</f>
        <v>19967</v>
      </c>
      <c r="B3289" s="63">
        <f>'דוח 132'!J3289</f>
        <v>6922</v>
      </c>
      <c r="C3289" s="63" t="str">
        <f>'דוח 132'!I3289</f>
        <v>צמוד מדד ללא מיועדות</v>
      </c>
      <c r="D3289" s="63">
        <f>'דוח 132'!H3289</f>
        <v>0</v>
      </c>
      <c r="E3289" s="63">
        <f>'דוח 132'!G3289</f>
        <v>0</v>
      </c>
      <c r="F3289" s="63">
        <f>'דוח 132'!F3289</f>
        <v>0</v>
      </c>
      <c r="G3289" s="63">
        <f>'דוח 132'!E3289</f>
        <v>0</v>
      </c>
      <c r="H3289" s="63">
        <f>'דוח 132'!D3289</f>
        <v>0</v>
      </c>
      <c r="I3289" s="63">
        <f>'דוח 132'!C3289</f>
        <v>0</v>
      </c>
      <c r="J3289" s="63">
        <f>'דוח 132'!B3289</f>
        <v>0</v>
      </c>
      <c r="K3289" s="63">
        <f>'דוח 132'!A3289</f>
        <v>0</v>
      </c>
    </row>
    <row r="3290" spans="1:11" x14ac:dyDescent="0.2">
      <c r="A3290" s="63">
        <f>'דוח 132'!K3290</f>
        <v>15744</v>
      </c>
      <c r="B3290" s="63">
        <f>'דוח 132'!J3290</f>
        <v>6922</v>
      </c>
      <c r="C3290" s="63" t="str">
        <f>'דוח 132'!I3290</f>
        <v xml:space="preserve">סה"כ ממשלתי צמוד מדד כולל מיועדות </v>
      </c>
      <c r="D3290" s="63">
        <f>'דוח 132'!H3290</f>
        <v>0</v>
      </c>
      <c r="E3290" s="63">
        <f>'דוח 132'!G3290</f>
        <v>0</v>
      </c>
      <c r="F3290" s="63">
        <f>'דוח 132'!F3290</f>
        <v>0</v>
      </c>
      <c r="G3290" s="63">
        <f>'דוח 132'!E3290</f>
        <v>0</v>
      </c>
      <c r="H3290" s="63">
        <f>'דוח 132'!D3290</f>
        <v>0</v>
      </c>
      <c r="I3290" s="63">
        <f>'דוח 132'!C3290</f>
        <v>0</v>
      </c>
      <c r="J3290" s="63">
        <f>'דוח 132'!B3290</f>
        <v>0</v>
      </c>
      <c r="K3290" s="63">
        <f>'דוח 132'!A3290</f>
        <v>0</v>
      </c>
    </row>
    <row r="3291" spans="1:11" x14ac:dyDescent="0.2">
      <c r="A3291" s="63">
        <f>'דוח 132'!K3291</f>
        <v>13462</v>
      </c>
      <c r="B3291" s="63">
        <f>'דוח 132'!J3291</f>
        <v>6922</v>
      </c>
      <c r="C3291" s="63" t="str">
        <f>'דוח 132'!I3291</f>
        <v xml:space="preserve">קונצרני סחיר צמוד מדד </v>
      </c>
      <c r="D3291" s="63">
        <f>'דוח 132'!H3291</f>
        <v>0</v>
      </c>
      <c r="E3291" s="63">
        <f>'דוח 132'!G3291</f>
        <v>0</v>
      </c>
      <c r="F3291" s="63">
        <f>'דוח 132'!F3291</f>
        <v>0</v>
      </c>
      <c r="G3291" s="63">
        <f>'דוח 132'!E3291</f>
        <v>0</v>
      </c>
      <c r="H3291" s="63">
        <f>'דוח 132'!D3291</f>
        <v>0</v>
      </c>
      <c r="I3291" s="63">
        <f>'דוח 132'!C3291</f>
        <v>0</v>
      </c>
      <c r="J3291" s="63">
        <f>'דוח 132'!B3291</f>
        <v>0</v>
      </c>
      <c r="K3291" s="63">
        <f>'דוח 132'!A3291</f>
        <v>0</v>
      </c>
    </row>
    <row r="3292" spans="1:11" x14ac:dyDescent="0.2">
      <c r="A3292" s="63">
        <f>'דוח 132'!K3292</f>
        <v>15544</v>
      </c>
      <c r="B3292" s="63">
        <f>'דוח 132'!J3292</f>
        <v>6922</v>
      </c>
      <c r="C3292" s="63" t="str">
        <f>'דוח 132'!I3292</f>
        <v>הלוואה צמוד מדד</v>
      </c>
      <c r="D3292" s="63">
        <f>'דוח 132'!H3292</f>
        <v>0</v>
      </c>
      <c r="E3292" s="63">
        <f>'דוח 132'!G3292</f>
        <v>0</v>
      </c>
      <c r="F3292" s="63">
        <f>'דוח 132'!F3292</f>
        <v>0</v>
      </c>
      <c r="G3292" s="63">
        <f>'דוח 132'!E3292</f>
        <v>0</v>
      </c>
      <c r="H3292" s="63">
        <f>'דוח 132'!D3292</f>
        <v>0</v>
      </c>
      <c r="I3292" s="63">
        <f>'דוח 132'!C3292</f>
        <v>0</v>
      </c>
      <c r="J3292" s="63">
        <f>'דוח 132'!B3292</f>
        <v>0</v>
      </c>
      <c r="K3292" s="63">
        <f>'דוח 132'!A3292</f>
        <v>0</v>
      </c>
    </row>
    <row r="3293" spans="1:11" x14ac:dyDescent="0.2">
      <c r="A3293" s="63">
        <f>'דוח 132'!K3293</f>
        <v>12978</v>
      </c>
      <c r="B3293" s="63">
        <f>'דוח 132'!J3293</f>
        <v>6922</v>
      </c>
      <c r="C3293" s="63" t="str">
        <f>'דוח 132'!I3293</f>
        <v xml:space="preserve">פקדונות לא סחירים </v>
      </c>
      <c r="D3293" s="63">
        <f>'דוח 132'!H3293</f>
        <v>0</v>
      </c>
      <c r="E3293" s="63">
        <f>'דוח 132'!G3293</f>
        <v>0</v>
      </c>
      <c r="F3293" s="63">
        <f>'דוח 132'!F3293</f>
        <v>0</v>
      </c>
      <c r="G3293" s="63">
        <f>'דוח 132'!E3293</f>
        <v>0</v>
      </c>
      <c r="H3293" s="63">
        <f>'דוח 132'!D3293</f>
        <v>0</v>
      </c>
      <c r="I3293" s="63">
        <f>'דוח 132'!C3293</f>
        <v>0</v>
      </c>
      <c r="J3293" s="63">
        <f>'דוח 132'!B3293</f>
        <v>0</v>
      </c>
      <c r="K3293" s="63">
        <f>'דוח 132'!A3293</f>
        <v>0</v>
      </c>
    </row>
    <row r="3294" spans="1:11" x14ac:dyDescent="0.2">
      <c r="A3294" s="63">
        <f>'דוח 132'!K3294</f>
        <v>17726</v>
      </c>
      <c r="B3294" s="63">
        <f>'דוח 132'!J3294</f>
        <v>6922</v>
      </c>
      <c r="C3294" s="63" t="str">
        <f>'דוח 132'!I3294</f>
        <v>לא צמוד כולל נזילות</v>
      </c>
      <c r="D3294" s="63">
        <f>'דוח 132'!H3294</f>
        <v>0.193182002886366</v>
      </c>
      <c r="E3294" s="63">
        <f>'דוח 132'!G3294</f>
        <v>100</v>
      </c>
      <c r="F3294" s="63">
        <f>'דוח 132'!F3294</f>
        <v>100</v>
      </c>
      <c r="G3294" s="63">
        <f>'דוח 132'!E3294</f>
        <v>0</v>
      </c>
      <c r="H3294" s="63">
        <f>'דוח 132'!D3294</f>
        <v>0</v>
      </c>
      <c r="I3294" s="63">
        <f>'דוח 132'!C3294</f>
        <v>0</v>
      </c>
      <c r="J3294" s="63">
        <f>'דוח 132'!B3294</f>
        <v>0</v>
      </c>
      <c r="K3294" s="63">
        <f>'דוח 132'!A3294</f>
        <v>0</v>
      </c>
    </row>
    <row r="3295" spans="1:11" x14ac:dyDescent="0.2">
      <c r="A3295" s="63">
        <f>'דוח 132'!K3295</f>
        <v>17727</v>
      </c>
      <c r="B3295" s="63">
        <f>'דוח 132'!J3295</f>
        <v>6922</v>
      </c>
      <c r="C3295" s="63" t="str">
        <f>'דוח 132'!I3295</f>
        <v>עו"ש ש"ח</v>
      </c>
      <c r="D3295" s="63">
        <f>'דוח 132'!H3295</f>
        <v>0</v>
      </c>
      <c r="E3295" s="63">
        <f>'דוח 132'!G3295</f>
        <v>74.336523858498808</v>
      </c>
      <c r="F3295" s="63">
        <f>'דוח 132'!F3295</f>
        <v>74.336953163775988</v>
      </c>
      <c r="G3295" s="63">
        <f>'דוח 132'!E3295</f>
        <v>0</v>
      </c>
      <c r="H3295" s="63">
        <f>'דוח 132'!D3295</f>
        <v>0</v>
      </c>
      <c r="I3295" s="63">
        <f>'דוח 132'!C3295</f>
        <v>0</v>
      </c>
      <c r="J3295" s="63">
        <f>'דוח 132'!B3295</f>
        <v>0</v>
      </c>
      <c r="K3295" s="63">
        <f>'דוח 132'!A3295</f>
        <v>0</v>
      </c>
    </row>
    <row r="3296" spans="1:11" x14ac:dyDescent="0.2">
      <c r="A3296" s="63">
        <f>'דוח 132'!K3296</f>
        <v>13592</v>
      </c>
      <c r="B3296" s="63">
        <f>'דוח 132'!J3296</f>
        <v>6922</v>
      </c>
      <c r="C3296" s="63" t="str">
        <f>'דוח 132'!I3296</f>
        <v xml:space="preserve">לא צמוד - לא כולל נזילות </v>
      </c>
      <c r="D3296" s="63">
        <f>'דוח 132'!H3296</f>
        <v>0.75276331808616692</v>
      </c>
      <c r="E3296" s="63">
        <f>'דוח 132'!G3296</f>
        <v>25.663476141501199</v>
      </c>
      <c r="F3296" s="63">
        <f>'דוח 132'!F3296</f>
        <v>25.663046836223998</v>
      </c>
      <c r="G3296" s="63">
        <f>'דוח 132'!E3296</f>
        <v>0</v>
      </c>
      <c r="H3296" s="63">
        <f>'דוח 132'!D3296</f>
        <v>0</v>
      </c>
      <c r="I3296" s="63">
        <f>'דוח 132'!C3296</f>
        <v>0</v>
      </c>
      <c r="J3296" s="63">
        <f>'דוח 132'!B3296</f>
        <v>0</v>
      </c>
      <c r="K3296" s="63">
        <f>'דוח 132'!A3296</f>
        <v>0</v>
      </c>
    </row>
    <row r="3297" spans="1:11" x14ac:dyDescent="0.2">
      <c r="A3297" s="63">
        <f>'דוח 132'!K3297</f>
        <v>11566</v>
      </c>
      <c r="B3297" s="63">
        <f>'דוח 132'!J3297</f>
        <v>6922</v>
      </c>
      <c r="C3297" s="63" t="str">
        <f>'דוח 132'!I3297</f>
        <v>מק"מ</v>
      </c>
      <c r="D3297" s="63">
        <f>'דוח 132'!H3297</f>
        <v>0.75681240758814405</v>
      </c>
      <c r="E3297" s="63">
        <f>'דוח 132'!G3297</f>
        <v>25.5261641981255</v>
      </c>
      <c r="F3297" s="63">
        <f>'דוח 132'!F3297</f>
        <v>25.525744682491499</v>
      </c>
      <c r="G3297" s="63">
        <f>'דוח 132'!E3297</f>
        <v>0</v>
      </c>
      <c r="H3297" s="63">
        <f>'דוח 132'!D3297</f>
        <v>0</v>
      </c>
      <c r="I3297" s="63">
        <f>'דוח 132'!C3297</f>
        <v>0</v>
      </c>
      <c r="J3297" s="63">
        <f>'דוח 132'!B3297</f>
        <v>0</v>
      </c>
      <c r="K3297" s="63">
        <f>'דוח 132'!A3297</f>
        <v>0</v>
      </c>
    </row>
    <row r="3298" spans="1:11" x14ac:dyDescent="0.2">
      <c r="A3298" s="63">
        <f>'דוח 132'!K3298</f>
        <v>13419</v>
      </c>
      <c r="B3298" s="63">
        <f>'דוח 132'!J3298</f>
        <v>6922</v>
      </c>
      <c r="C3298" s="63" t="str">
        <f>'דוח 132'!I3298</f>
        <v>ממשלתי  לא צמוד (שחר)</v>
      </c>
      <c r="D3298" s="63">
        <f>'דוח 132'!H3298</f>
        <v>0</v>
      </c>
      <c r="E3298" s="63">
        <f>'דוח 132'!G3298</f>
        <v>0</v>
      </c>
      <c r="F3298" s="63">
        <f>'דוח 132'!F3298</f>
        <v>0</v>
      </c>
      <c r="G3298" s="63">
        <f>'דוח 132'!E3298</f>
        <v>0</v>
      </c>
      <c r="H3298" s="63">
        <f>'דוח 132'!D3298</f>
        <v>0</v>
      </c>
      <c r="I3298" s="63">
        <f>'דוח 132'!C3298</f>
        <v>0</v>
      </c>
      <c r="J3298" s="63">
        <f>'דוח 132'!B3298</f>
        <v>0</v>
      </c>
      <c r="K3298" s="63">
        <f>'דוח 132'!A3298</f>
        <v>0</v>
      </c>
    </row>
    <row r="3299" spans="1:11" x14ac:dyDescent="0.2">
      <c r="A3299" s="63">
        <f>'דוח 132'!K3299</f>
        <v>11568</v>
      </c>
      <c r="B3299" s="63">
        <f>'דוח 132'!J3299</f>
        <v>6922</v>
      </c>
      <c r="C3299" s="63" t="str">
        <f>'דוח 132'!I3299</f>
        <v>אג"ח ממשלתי לא צמוד ריבית משתנה-"גילון"</v>
      </c>
      <c r="D3299" s="63">
        <f>'דוח 132'!H3299</f>
        <v>0</v>
      </c>
      <c r="E3299" s="63">
        <f>'דוח 132'!G3299</f>
        <v>0</v>
      </c>
      <c r="F3299" s="63">
        <f>'דוח 132'!F3299</f>
        <v>0</v>
      </c>
      <c r="G3299" s="63">
        <f>'דוח 132'!E3299</f>
        <v>0</v>
      </c>
      <c r="H3299" s="63">
        <f>'דוח 132'!D3299</f>
        <v>0</v>
      </c>
      <c r="I3299" s="63">
        <f>'דוח 132'!C3299</f>
        <v>0</v>
      </c>
      <c r="J3299" s="63">
        <f>'דוח 132'!B3299</f>
        <v>0</v>
      </c>
      <c r="K3299" s="63">
        <f>'דוח 132'!A3299</f>
        <v>0</v>
      </c>
    </row>
    <row r="3300" spans="1:11" x14ac:dyDescent="0.2">
      <c r="A3300" s="63">
        <f>'דוח 132'!K3300</f>
        <v>12479</v>
      </c>
      <c r="B3300" s="63">
        <f>'דוח 132'!J3300</f>
        <v>6922</v>
      </c>
      <c r="C3300" s="63" t="str">
        <f>'דוח 132'!I3300</f>
        <v>קונצרני ריבית קבועה</v>
      </c>
      <c r="D3300" s="63">
        <f>'דוח 132'!H3300</f>
        <v>0</v>
      </c>
      <c r="E3300" s="63">
        <f>'דוח 132'!G3300</f>
        <v>0</v>
      </c>
      <c r="F3300" s="63">
        <f>'דוח 132'!F3300</f>
        <v>0</v>
      </c>
      <c r="G3300" s="63">
        <f>'דוח 132'!E3300</f>
        <v>0</v>
      </c>
      <c r="H3300" s="63">
        <f>'דוח 132'!D3300</f>
        <v>0</v>
      </c>
      <c r="I3300" s="63">
        <f>'דוח 132'!C3300</f>
        <v>0</v>
      </c>
      <c r="J3300" s="63">
        <f>'דוח 132'!B3300</f>
        <v>0</v>
      </c>
      <c r="K3300" s="63">
        <f>'דוח 132'!A3300</f>
        <v>0</v>
      </c>
    </row>
    <row r="3301" spans="1:11" x14ac:dyDescent="0.2">
      <c r="A3301" s="63">
        <f>'דוח 132'!K3301</f>
        <v>12480</v>
      </c>
      <c r="B3301" s="63">
        <f>'דוח 132'!J3301</f>
        <v>6922</v>
      </c>
      <c r="C3301" s="63" t="str">
        <f>'דוח 132'!I3301</f>
        <v>קונצרני ריבית משתנה</v>
      </c>
      <c r="D3301" s="63">
        <f>'דוח 132'!H3301</f>
        <v>0</v>
      </c>
      <c r="E3301" s="63">
        <f>'דוח 132'!G3301</f>
        <v>0</v>
      </c>
      <c r="F3301" s="63">
        <f>'דוח 132'!F3301</f>
        <v>0</v>
      </c>
      <c r="G3301" s="63">
        <f>'דוח 132'!E3301</f>
        <v>0</v>
      </c>
      <c r="H3301" s="63">
        <f>'דוח 132'!D3301</f>
        <v>0</v>
      </c>
      <c r="I3301" s="63">
        <f>'דוח 132'!C3301</f>
        <v>0</v>
      </c>
      <c r="J3301" s="63">
        <f>'דוח 132'!B3301</f>
        <v>0</v>
      </c>
      <c r="K3301" s="63">
        <f>'דוח 132'!A3301</f>
        <v>0</v>
      </c>
    </row>
    <row r="3302" spans="1:11" x14ac:dyDescent="0.2">
      <c r="A3302" s="63">
        <f>'דוח 132'!K3302</f>
        <v>11578</v>
      </c>
      <c r="B3302" s="63">
        <f>'דוח 132'!J3302</f>
        <v>6922</v>
      </c>
      <c r="C3302" s="63" t="str">
        <f>'דוח 132'!I3302</f>
        <v>אג"ח לא צמוד לא סחיר (ללא עמיתים)</v>
      </c>
      <c r="D3302" s="63">
        <f>'דוח 132'!H3302</f>
        <v>0</v>
      </c>
      <c r="E3302" s="63">
        <f>'דוח 132'!G3302</f>
        <v>0</v>
      </c>
      <c r="F3302" s="63">
        <f>'דוח 132'!F3302</f>
        <v>0</v>
      </c>
      <c r="G3302" s="63">
        <f>'דוח 132'!E3302</f>
        <v>0</v>
      </c>
      <c r="H3302" s="63">
        <f>'דוח 132'!D3302</f>
        <v>0</v>
      </c>
      <c r="I3302" s="63">
        <f>'דוח 132'!C3302</f>
        <v>0</v>
      </c>
      <c r="J3302" s="63">
        <f>'דוח 132'!B3302</f>
        <v>0</v>
      </c>
      <c r="K3302" s="63">
        <f>'דוח 132'!A3302</f>
        <v>0</v>
      </c>
    </row>
    <row r="3303" spans="1:11" x14ac:dyDescent="0.2">
      <c r="A3303" s="63">
        <f>'דוח 132'!K3303</f>
        <v>12497</v>
      </c>
      <c r="B3303" s="63">
        <f>'דוח 132'!J3303</f>
        <v>6922</v>
      </c>
      <c r="C3303" s="63" t="str">
        <f>'דוח 132'!I3303</f>
        <v>קונצרני לא סחיר ריבית משתנה (נע"מים)</v>
      </c>
      <c r="D3303" s="63">
        <f>'דוח 132'!H3303</f>
        <v>0</v>
      </c>
      <c r="E3303" s="63">
        <f>'דוח 132'!G3303</f>
        <v>0</v>
      </c>
      <c r="F3303" s="63">
        <f>'דוח 132'!F3303</f>
        <v>0</v>
      </c>
      <c r="G3303" s="63">
        <f>'דוח 132'!E3303</f>
        <v>0</v>
      </c>
      <c r="H3303" s="63">
        <f>'דוח 132'!D3303</f>
        <v>0</v>
      </c>
      <c r="I3303" s="63">
        <f>'דוח 132'!C3303</f>
        <v>0</v>
      </c>
      <c r="J3303" s="63">
        <f>'דוח 132'!B3303</f>
        <v>0</v>
      </c>
      <c r="K3303" s="63">
        <f>'דוח 132'!A3303</f>
        <v>0</v>
      </c>
    </row>
    <row r="3304" spans="1:11" x14ac:dyDescent="0.2">
      <c r="A3304" s="63">
        <f>'דוח 132'!K3304</f>
        <v>15546</v>
      </c>
      <c r="B3304" s="63">
        <f>'דוח 132'!J3304</f>
        <v>6922</v>
      </c>
      <c r="C3304" s="63" t="str">
        <f>'דוח 132'!I3304</f>
        <v>הלוואה לא צמוד</v>
      </c>
      <c r="D3304" s="63">
        <f>'דוח 132'!H3304</f>
        <v>0</v>
      </c>
      <c r="E3304" s="63">
        <f>'דוח 132'!G3304</f>
        <v>0</v>
      </c>
      <c r="F3304" s="63">
        <f>'דוח 132'!F3304</f>
        <v>0</v>
      </c>
      <c r="G3304" s="63">
        <f>'דוח 132'!E3304</f>
        <v>0</v>
      </c>
      <c r="H3304" s="63">
        <f>'דוח 132'!D3304</f>
        <v>0</v>
      </c>
      <c r="I3304" s="63">
        <f>'דוח 132'!C3304</f>
        <v>0</v>
      </c>
      <c r="J3304" s="63">
        <f>'דוח 132'!B3304</f>
        <v>0</v>
      </c>
      <c r="K3304" s="63">
        <f>'דוח 132'!A3304</f>
        <v>0</v>
      </c>
    </row>
    <row r="3305" spans="1:11" x14ac:dyDescent="0.2">
      <c r="A3305" s="63">
        <f>'דוח 132'!K3305</f>
        <v>12481</v>
      </c>
      <c r="B3305" s="63">
        <f>'דוח 132'!J3305</f>
        <v>6922</v>
      </c>
      <c r="C3305" s="63" t="str">
        <f>'דוח 132'!I3305</f>
        <v>הלוואות לעמיתים.</v>
      </c>
      <c r="D3305" s="63">
        <f>'דוח 132'!H3305</f>
        <v>0</v>
      </c>
      <c r="E3305" s="63">
        <f>'דוח 132'!G3305</f>
        <v>0</v>
      </c>
      <c r="F3305" s="63">
        <f>'דוח 132'!F3305</f>
        <v>0</v>
      </c>
      <c r="G3305" s="63">
        <f>'דוח 132'!E3305</f>
        <v>0</v>
      </c>
      <c r="H3305" s="63">
        <f>'דוח 132'!D3305</f>
        <v>0</v>
      </c>
      <c r="I3305" s="63">
        <f>'דוח 132'!C3305</f>
        <v>0</v>
      </c>
      <c r="J3305" s="63">
        <f>'דוח 132'!B3305</f>
        <v>0</v>
      </c>
      <c r="K3305" s="63">
        <f>'דוח 132'!A3305</f>
        <v>0</v>
      </c>
    </row>
    <row r="3306" spans="1:11" x14ac:dyDescent="0.2">
      <c r="A3306" s="63">
        <f>'דוח 132'!K3306</f>
        <v>13594</v>
      </c>
      <c r="B3306" s="63">
        <f>'דוח 132'!J3306</f>
        <v>6922</v>
      </c>
      <c r="C3306" s="63" t="str">
        <f>'דוח 132'!I3306</f>
        <v>מט"ח וצמוד מט"ח</v>
      </c>
      <c r="D3306" s="63">
        <f>'דוח 132'!H3306</f>
        <v>0</v>
      </c>
      <c r="E3306" s="63">
        <f>'דוח 132'!G3306</f>
        <v>0</v>
      </c>
      <c r="F3306" s="63">
        <f>'דוח 132'!F3306</f>
        <v>0</v>
      </c>
      <c r="G3306" s="63">
        <f>'דוח 132'!E3306</f>
        <v>0</v>
      </c>
      <c r="H3306" s="63">
        <f>'דוח 132'!D3306</f>
        <v>0</v>
      </c>
      <c r="I3306" s="63">
        <f>'דוח 132'!C3306</f>
        <v>0</v>
      </c>
      <c r="J3306" s="63">
        <f>'דוח 132'!B3306</f>
        <v>0</v>
      </c>
      <c r="K3306" s="63">
        <f>'דוח 132'!A3306</f>
        <v>0</v>
      </c>
    </row>
    <row r="3307" spans="1:11" x14ac:dyDescent="0.2">
      <c r="A3307" s="63">
        <f>'דוח 132'!K3307</f>
        <v>15609</v>
      </c>
      <c r="B3307" s="63">
        <f>'דוח 132'!J3307</f>
        <v>6922</v>
      </c>
      <c r="C3307" s="63" t="str">
        <f>'דוח 132'!I3307</f>
        <v>אג"ח ממשלתי צמוד מט"ח סחיר (1022)</v>
      </c>
      <c r="D3307" s="63">
        <f>'דוח 132'!H3307</f>
        <v>0</v>
      </c>
      <c r="E3307" s="63">
        <f>'דוח 132'!G3307</f>
        <v>0</v>
      </c>
      <c r="F3307" s="63">
        <f>'דוח 132'!F3307</f>
        <v>0</v>
      </c>
      <c r="G3307" s="63">
        <f>'דוח 132'!E3307</f>
        <v>0</v>
      </c>
      <c r="H3307" s="63">
        <f>'דוח 132'!D3307</f>
        <v>0</v>
      </c>
      <c r="I3307" s="63">
        <f>'דוח 132'!C3307</f>
        <v>0</v>
      </c>
      <c r="J3307" s="63">
        <f>'דוח 132'!B3307</f>
        <v>0</v>
      </c>
      <c r="K3307" s="63">
        <f>'דוח 132'!A3307</f>
        <v>0</v>
      </c>
    </row>
    <row r="3308" spans="1:11" x14ac:dyDescent="0.2">
      <c r="A3308" s="63">
        <f>'דוח 132'!K3308</f>
        <v>11524</v>
      </c>
      <c r="B3308" s="63">
        <f>'דוח 132'!J3308</f>
        <v>6922</v>
      </c>
      <c r="C3308" s="63" t="str">
        <f>'דוח 132'!I3308</f>
        <v xml:space="preserve"> אג"ח קונצרני בחו"ל </v>
      </c>
      <c r="D3308" s="63">
        <f>'דוח 132'!H3308</f>
        <v>0</v>
      </c>
      <c r="E3308" s="63">
        <f>'דוח 132'!G3308</f>
        <v>0</v>
      </c>
      <c r="F3308" s="63">
        <f>'דוח 132'!F3308</f>
        <v>0</v>
      </c>
      <c r="G3308" s="63">
        <f>'דוח 132'!E3308</f>
        <v>0</v>
      </c>
      <c r="H3308" s="63">
        <f>'דוח 132'!D3308</f>
        <v>0</v>
      </c>
      <c r="I3308" s="63">
        <f>'דוח 132'!C3308</f>
        <v>0</v>
      </c>
      <c r="J3308" s="63">
        <f>'דוח 132'!B3308</f>
        <v>0</v>
      </c>
      <c r="K3308" s="63">
        <f>'דוח 132'!A3308</f>
        <v>0</v>
      </c>
    </row>
    <row r="3309" spans="1:11" x14ac:dyDescent="0.2">
      <c r="A3309" s="63">
        <f>'דוח 132'!K3309</f>
        <v>15745</v>
      </c>
      <c r="B3309" s="63">
        <f>'דוח 132'!J3309</f>
        <v>6922</v>
      </c>
      <c r="C3309" s="63" t="str">
        <f>'דוח 132'!I3309</f>
        <v>סה"כ קונצרני צמוד מט"ח</v>
      </c>
      <c r="D3309" s="63">
        <f>'דוח 132'!H3309</f>
        <v>0</v>
      </c>
      <c r="E3309" s="63">
        <f>'דוח 132'!G3309</f>
        <v>0</v>
      </c>
      <c r="F3309" s="63">
        <f>'דוח 132'!F3309</f>
        <v>0</v>
      </c>
      <c r="G3309" s="63">
        <f>'דוח 132'!E3309</f>
        <v>0</v>
      </c>
      <c r="H3309" s="63">
        <f>'דוח 132'!D3309</f>
        <v>0</v>
      </c>
      <c r="I3309" s="63">
        <f>'דוח 132'!C3309</f>
        <v>0</v>
      </c>
      <c r="J3309" s="63">
        <f>'דוח 132'!B3309</f>
        <v>0</v>
      </c>
      <c r="K3309" s="63">
        <f>'דוח 132'!A3309</f>
        <v>0</v>
      </c>
    </row>
    <row r="3310" spans="1:11" x14ac:dyDescent="0.2">
      <c r="A3310" s="63">
        <f>'דוח 132'!K3310</f>
        <v>15545</v>
      </c>
      <c r="B3310" s="63">
        <f>'דוח 132'!J3310</f>
        <v>6922</v>
      </c>
      <c r="C3310" s="63" t="str">
        <f>'דוח 132'!I3310</f>
        <v>הלוואה צמוד מט"ח</v>
      </c>
      <c r="D3310" s="63">
        <f>'דוח 132'!H3310</f>
        <v>0</v>
      </c>
      <c r="E3310" s="63">
        <f>'דוח 132'!G3310</f>
        <v>0</v>
      </c>
      <c r="F3310" s="63">
        <f>'דוח 132'!F3310</f>
        <v>0</v>
      </c>
      <c r="G3310" s="63">
        <f>'דוח 132'!E3310</f>
        <v>0</v>
      </c>
      <c r="H3310" s="63">
        <f>'דוח 132'!D3310</f>
        <v>0</v>
      </c>
      <c r="I3310" s="63">
        <f>'דוח 132'!C3310</f>
        <v>0</v>
      </c>
      <c r="J3310" s="63">
        <f>'דוח 132'!B3310</f>
        <v>0</v>
      </c>
      <c r="K3310" s="63">
        <f>'דוח 132'!A3310</f>
        <v>0</v>
      </c>
    </row>
    <row r="3311" spans="1:11" x14ac:dyDescent="0.2">
      <c r="A3311" s="63">
        <f>'דוח 132'!K3311</f>
        <v>13595</v>
      </c>
      <c r="B3311" s="63">
        <f>'דוח 132'!J3311</f>
        <v>6922</v>
      </c>
      <c r="C3311" s="63" t="str">
        <f>'דוח 132'!I3311</f>
        <v>סה"כ מניות והמירים</v>
      </c>
      <c r="D3311" s="63">
        <f>'דוח 132'!H3311</f>
        <v>0</v>
      </c>
      <c r="E3311" s="63">
        <f>'דוח 132'!G3311</f>
        <v>0</v>
      </c>
      <c r="F3311" s="63">
        <f>'דוח 132'!F3311</f>
        <v>0</v>
      </c>
      <c r="G3311" s="63">
        <f>'דוח 132'!E3311</f>
        <v>0</v>
      </c>
      <c r="H3311" s="63">
        <f>'דוח 132'!D3311</f>
        <v>0</v>
      </c>
      <c r="I3311" s="63">
        <f>'דוח 132'!C3311</f>
        <v>0</v>
      </c>
      <c r="J3311" s="63">
        <f>'דוח 132'!B3311</f>
        <v>0</v>
      </c>
      <c r="K3311" s="63">
        <f>'דוח 132'!A3311</f>
        <v>0</v>
      </c>
    </row>
    <row r="3312" spans="1:11" x14ac:dyDescent="0.2">
      <c r="A3312" s="63">
        <f>'דוח 132'!K3312</f>
        <v>15610</v>
      </c>
      <c r="B3312" s="63">
        <f>'דוח 132'!J3312</f>
        <v>6922</v>
      </c>
      <c r="C3312" s="63" t="str">
        <f>'דוח 132'!I3312</f>
        <v>נגזרים מתוך מניות והמירים</v>
      </c>
      <c r="D3312" s="63">
        <f>'דוח 132'!H3312</f>
        <v>0</v>
      </c>
      <c r="E3312" s="63">
        <f>'דוח 132'!G3312</f>
        <v>0</v>
      </c>
      <c r="F3312" s="63">
        <f>'דוח 132'!F3312</f>
        <v>0</v>
      </c>
      <c r="G3312" s="63">
        <f>'דוח 132'!E3312</f>
        <v>0</v>
      </c>
      <c r="H3312" s="63">
        <f>'דוח 132'!D3312</f>
        <v>0</v>
      </c>
      <c r="I3312" s="63">
        <f>'דוח 132'!C3312</f>
        <v>0</v>
      </c>
      <c r="J3312" s="63">
        <f>'דוח 132'!B3312</f>
        <v>0</v>
      </c>
      <c r="K3312" s="63">
        <f>'דוח 132'!A3312</f>
        <v>0</v>
      </c>
    </row>
    <row r="3313" spans="1:11" x14ac:dyDescent="0.2">
      <c r="A3313" s="63">
        <f>'דוח 132'!K3313</f>
        <v>15611</v>
      </c>
      <c r="B3313" s="63">
        <f>'דוח 132'!J3313</f>
        <v>6922</v>
      </c>
      <c r="C3313" s="63" t="str">
        <f>'דוח 132'!I3313</f>
        <v>מניות והמירים בארץ</v>
      </c>
      <c r="D3313" s="63">
        <f>'דוח 132'!H3313</f>
        <v>0</v>
      </c>
      <c r="E3313" s="63">
        <f>'דוח 132'!G3313</f>
        <v>0</v>
      </c>
      <c r="F3313" s="63">
        <f>'דוח 132'!F3313</f>
        <v>0</v>
      </c>
      <c r="G3313" s="63">
        <f>'דוח 132'!E3313</f>
        <v>0</v>
      </c>
      <c r="H3313" s="63">
        <f>'דוח 132'!D3313</f>
        <v>0</v>
      </c>
      <c r="I3313" s="63">
        <f>'דוח 132'!C3313</f>
        <v>0</v>
      </c>
      <c r="J3313" s="63">
        <f>'דוח 132'!B3313</f>
        <v>0</v>
      </c>
      <c r="K3313" s="63">
        <f>'דוח 132'!A3313</f>
        <v>0</v>
      </c>
    </row>
    <row r="3314" spans="1:11" x14ac:dyDescent="0.2">
      <c r="A3314" s="63">
        <f>'דוח 132'!K3314</f>
        <v>15608</v>
      </c>
      <c r="B3314" s="63">
        <f>'דוח 132'!J3314</f>
        <v>6922</v>
      </c>
      <c r="C3314" s="63" t="str">
        <f>'דוח 132'!I3314</f>
        <v>מניות חו"ל</v>
      </c>
      <c r="D3314" s="63">
        <f>'דוח 132'!H3314</f>
        <v>0</v>
      </c>
      <c r="E3314" s="63">
        <f>'דוח 132'!G3314</f>
        <v>0</v>
      </c>
      <c r="F3314" s="63">
        <f>'דוח 132'!F3314</f>
        <v>0</v>
      </c>
      <c r="G3314" s="63">
        <f>'דוח 132'!E3314</f>
        <v>0</v>
      </c>
      <c r="H3314" s="63">
        <f>'דוח 132'!D3314</f>
        <v>0</v>
      </c>
      <c r="I3314" s="63">
        <f>'דוח 132'!C3314</f>
        <v>0</v>
      </c>
      <c r="J3314" s="63">
        <f>'דוח 132'!B3314</f>
        <v>0</v>
      </c>
      <c r="K3314" s="63">
        <f>'דוח 132'!A3314</f>
        <v>0</v>
      </c>
    </row>
    <row r="3315" spans="1:11" x14ac:dyDescent="0.2">
      <c r="A3315" s="63">
        <f>'דוח 132'!K3315</f>
        <v>15584</v>
      </c>
      <c r="B3315" s="63">
        <f>'דוח 132'!J3315</f>
        <v>6922</v>
      </c>
      <c r="C3315" s="63" t="str">
        <f>'דוח 132'!I3315</f>
        <v>נכסים אלטרנטיביים</v>
      </c>
      <c r="D3315" s="63">
        <f>'דוח 132'!H3315</f>
        <v>0</v>
      </c>
      <c r="E3315" s="63">
        <f>'דוח 132'!G3315</f>
        <v>0</v>
      </c>
      <c r="F3315" s="63">
        <f>'דוח 132'!F3315</f>
        <v>0</v>
      </c>
      <c r="G3315" s="63">
        <f>'דוח 132'!E3315</f>
        <v>0</v>
      </c>
      <c r="H3315" s="63">
        <f>'דוח 132'!D3315</f>
        <v>0</v>
      </c>
      <c r="I3315" s="63">
        <f>'דוח 132'!C3315</f>
        <v>0</v>
      </c>
      <c r="J3315" s="63">
        <f>'דוח 132'!B3315</f>
        <v>0</v>
      </c>
      <c r="K3315" s="63">
        <f>'דוח 132'!A3315</f>
        <v>0</v>
      </c>
    </row>
    <row r="3316" spans="1:11" x14ac:dyDescent="0.2">
      <c r="A3316" s="63">
        <f>'דוח 132'!K3316</f>
        <v>17728</v>
      </c>
      <c r="B3316" s="63">
        <f>'דוח 132'!J3316</f>
        <v>6922</v>
      </c>
      <c r="C3316" s="63" t="str">
        <f>'דוח 132'!I3316</f>
        <v>נכסי נדל"ן</v>
      </c>
      <c r="D3316" s="63">
        <f>'דוח 132'!H3316</f>
        <v>0</v>
      </c>
      <c r="E3316" s="63">
        <f>'דוח 132'!G3316</f>
        <v>0</v>
      </c>
      <c r="F3316" s="63">
        <f>'דוח 132'!F3316</f>
        <v>0</v>
      </c>
      <c r="G3316" s="63">
        <f>'דוח 132'!E3316</f>
        <v>0</v>
      </c>
      <c r="H3316" s="63">
        <f>'דוח 132'!D3316</f>
        <v>0</v>
      </c>
      <c r="I3316" s="63">
        <f>'דוח 132'!C3316</f>
        <v>0</v>
      </c>
      <c r="J3316" s="63">
        <f>'דוח 132'!B3316</f>
        <v>0</v>
      </c>
      <c r="K3316" s="63">
        <f>'דוח 132'!A3316</f>
        <v>0</v>
      </c>
    </row>
    <row r="3317" spans="1:11" x14ac:dyDescent="0.2">
      <c r="A3317" s="63">
        <f>'דוח 132'!K3317</f>
        <v>15624</v>
      </c>
      <c r="B3317" s="63">
        <f>'דוח 132'!J3317</f>
        <v>6922</v>
      </c>
      <c r="C3317" s="63" t="str">
        <f>'דוח 132'!I3317</f>
        <v>נגזרים מתוך חשיפת מט"ח</v>
      </c>
      <c r="D3317" s="63">
        <f>'דוח 132'!H3317</f>
        <v>0</v>
      </c>
      <c r="E3317" s="63">
        <f>'דוח 132'!G3317</f>
        <v>0</v>
      </c>
      <c r="F3317" s="63">
        <f>'דוח 132'!F3317</f>
        <v>0</v>
      </c>
      <c r="G3317" s="63">
        <f>'דוח 132'!E3317</f>
        <v>0</v>
      </c>
      <c r="H3317" s="63">
        <f>'דוח 132'!D3317</f>
        <v>0</v>
      </c>
      <c r="I3317" s="63">
        <f>'דוח 132'!C3317</f>
        <v>0</v>
      </c>
      <c r="J3317" s="63">
        <f>'דוח 132'!B3317</f>
        <v>0</v>
      </c>
      <c r="K3317" s="63">
        <f>'דוח 132'!A3317</f>
        <v>0</v>
      </c>
    </row>
    <row r="3318" spans="1:11" x14ac:dyDescent="0.2">
      <c r="A3318" s="63">
        <f>'דוח 132'!K3318</f>
        <v>15644</v>
      </c>
      <c r="B3318" s="63">
        <f>'דוח 132'!J3318</f>
        <v>6922</v>
      </c>
      <c r="C3318" s="63" t="str">
        <f>'דוח 132'!I3318</f>
        <v>סה"כ נזילות</v>
      </c>
      <c r="D3318" s="63">
        <f>'דוח 132'!H3318</f>
        <v>0</v>
      </c>
      <c r="E3318" s="63">
        <f>'דוח 132'!G3318</f>
        <v>74.336523858498808</v>
      </c>
      <c r="F3318" s="63">
        <f>'דוח 132'!F3318</f>
        <v>74.336953163775988</v>
      </c>
      <c r="G3318" s="63">
        <f>'דוח 132'!E3318</f>
        <v>1</v>
      </c>
      <c r="H3318" s="63">
        <f>'דוח 132'!D3318</f>
        <v>0</v>
      </c>
      <c r="I3318" s="63">
        <f>'דוח 132'!C3318</f>
        <v>0</v>
      </c>
      <c r="J3318" s="63">
        <f>'דוח 132'!B3318</f>
        <v>0</v>
      </c>
      <c r="K3318" s="63">
        <f>'דוח 132'!A3318</f>
        <v>0</v>
      </c>
    </row>
    <row r="3319" spans="1:11" x14ac:dyDescent="0.2">
      <c r="A3319" s="63">
        <f>'דוח 132'!K3319</f>
        <v>15704</v>
      </c>
      <c r="B3319" s="63">
        <f>'דוח 132'!J3319</f>
        <v>6922</v>
      </c>
      <c r="C3319" s="63" t="str">
        <f>'דוח 132'!I3319</f>
        <v xml:space="preserve">סה"כ קונצרני והלוואות </v>
      </c>
      <c r="D3319" s="63">
        <f>'דוח 132'!H3319</f>
        <v>0</v>
      </c>
      <c r="E3319" s="63">
        <f>'דוח 132'!G3319</f>
        <v>0</v>
      </c>
      <c r="F3319" s="63">
        <f>'דוח 132'!F3319</f>
        <v>0</v>
      </c>
      <c r="G3319" s="63">
        <f>'דוח 132'!E3319</f>
        <v>0</v>
      </c>
      <c r="H3319" s="63">
        <f>'דוח 132'!D3319</f>
        <v>10</v>
      </c>
      <c r="I3319" s="63">
        <f>'דוח 132'!C3319</f>
        <v>0</v>
      </c>
      <c r="J3319" s="63">
        <f>'דוח 132'!B3319</f>
        <v>0</v>
      </c>
      <c r="K3319" s="63">
        <f>'דוח 132'!A3319</f>
        <v>0</v>
      </c>
    </row>
    <row r="3320" spans="1:11" x14ac:dyDescent="0.2">
      <c r="A3320" s="63">
        <f>'דוח 132'!K3320</f>
        <v>15749</v>
      </c>
      <c r="B3320" s="63">
        <f>'דוח 132'!J3320</f>
        <v>6922</v>
      </c>
      <c r="C3320" s="63" t="str">
        <f>'דוח 132'!I3320</f>
        <v>סה"כ לא סחירים</v>
      </c>
      <c r="D3320" s="63">
        <f>'דוח 132'!H3320</f>
        <v>0</v>
      </c>
      <c r="E3320" s="63">
        <f>'דוח 132'!G3320</f>
        <v>0</v>
      </c>
      <c r="F3320" s="63">
        <f>'דוח 132'!F3320</f>
        <v>0</v>
      </c>
      <c r="G3320" s="63">
        <f>'דוח 132'!E3320</f>
        <v>0</v>
      </c>
      <c r="H3320" s="63">
        <f>'דוח 132'!D3320</f>
        <v>0</v>
      </c>
      <c r="I3320" s="63">
        <f>'דוח 132'!C3320</f>
        <v>0</v>
      </c>
      <c r="J3320" s="63">
        <f>'דוח 132'!B3320</f>
        <v>0</v>
      </c>
      <c r="K3320" s="63">
        <f>'דוח 132'!A3320</f>
        <v>0</v>
      </c>
    </row>
    <row r="3321" spans="1:11" x14ac:dyDescent="0.2">
      <c r="A3321" s="63">
        <f>'דוח 132'!K3321</f>
        <v>11258</v>
      </c>
      <c r="B3321" s="63">
        <f>'דוח 132'!J3321</f>
        <v>6922</v>
      </c>
      <c r="C3321" s="63" t="str">
        <f>'דוח 132'!I3321</f>
        <v>כל נכסי הקופה</v>
      </c>
      <c r="D3321" s="63">
        <f>'דוח 132'!H3321</f>
        <v>0.193182002886366</v>
      </c>
      <c r="E3321" s="63">
        <f>'דוח 132'!G3321</f>
        <v>100</v>
      </c>
      <c r="F3321" s="63">
        <f>'דוח 132'!F3321</f>
        <v>100</v>
      </c>
      <c r="G3321" s="63">
        <f>'דוח 132'!E3321</f>
        <v>0</v>
      </c>
      <c r="H3321" s="63">
        <f>'דוח 132'!D3321</f>
        <v>0</v>
      </c>
      <c r="I3321" s="63">
        <f>'דוח 132'!C3321</f>
        <v>0</v>
      </c>
      <c r="J3321" s="63">
        <f>'דוח 132'!B3321</f>
        <v>0</v>
      </c>
      <c r="K3321" s="63">
        <f>'דוח 132'!A3321</f>
        <v>0</v>
      </c>
    </row>
    <row r="3322" spans="1:11" x14ac:dyDescent="0.2">
      <c r="A3322" s="63">
        <f>'דוח 132'!K3322</f>
        <v>15705</v>
      </c>
      <c r="B3322" s="63">
        <f>'דוח 132'!J3322</f>
        <v>6922</v>
      </c>
      <c r="C3322" s="63" t="str">
        <f>'דוח 132'!I3322</f>
        <v>סה"כ ממשלתי</v>
      </c>
      <c r="D3322" s="63">
        <f>'דוח 132'!H3322</f>
        <v>0.75276331808616692</v>
      </c>
      <c r="E3322" s="63">
        <f>'דוח 132'!G3322</f>
        <v>25.663476141501199</v>
      </c>
      <c r="F3322" s="63">
        <f>'דוח 132'!F3322</f>
        <v>25.663046836223998</v>
      </c>
      <c r="G3322" s="63">
        <f>'דוח 132'!E3322</f>
        <v>0</v>
      </c>
      <c r="H3322" s="63">
        <f>'דוח 132'!D3322</f>
        <v>0</v>
      </c>
      <c r="I3322" s="63">
        <f>'דוח 132'!C3322</f>
        <v>0</v>
      </c>
      <c r="J3322" s="63">
        <f>'דוח 132'!B3322</f>
        <v>0</v>
      </c>
      <c r="K3322" s="63">
        <f>'דוח 132'!A3322</f>
        <v>0</v>
      </c>
    </row>
    <row r="3323" spans="1:11" x14ac:dyDescent="0.2">
      <c r="A3323" s="63">
        <f>'דוח 132'!K3323</f>
        <v>16144</v>
      </c>
      <c r="B3323" s="63">
        <f>'דוח 132'!J3323</f>
        <v>6922</v>
      </c>
      <c r="C3323" s="63" t="str">
        <f>'דוח 132'!I3323</f>
        <v>סך חשיפת מט"ח</v>
      </c>
      <c r="D3323" s="63">
        <f>'דוח 132'!H3323</f>
        <v>0</v>
      </c>
      <c r="E3323" s="63">
        <f>'דוח 132'!G3323</f>
        <v>0</v>
      </c>
      <c r="F3323" s="63">
        <f>'דוח 132'!F3323</f>
        <v>0</v>
      </c>
      <c r="G3323" s="63">
        <f>'דוח 132'!E3323</f>
        <v>0</v>
      </c>
      <c r="H3323" s="63">
        <f>'דוח 132'!D3323</f>
        <v>0</v>
      </c>
      <c r="I3323" s="63">
        <f>'דוח 132'!C3323</f>
        <v>0</v>
      </c>
      <c r="J3323" s="63">
        <f>'דוח 132'!B3323</f>
        <v>0</v>
      </c>
      <c r="K3323" s="63">
        <f>'דוח 132'!A3323</f>
        <v>0</v>
      </c>
    </row>
    <row r="3324" spans="1:11" x14ac:dyDescent="0.2">
      <c r="A3324" s="63">
        <f>'דוח 132'!K3324</f>
        <v>12755</v>
      </c>
      <c r="B3324" s="63">
        <f>'דוח 132'!J3324</f>
        <v>6922</v>
      </c>
      <c r="C3324" s="63" t="str">
        <f>'דוח 132'!I3324</f>
        <v xml:space="preserve">נזילות מט"ח </v>
      </c>
      <c r="D3324" s="63">
        <f>'דוח 132'!H3324</f>
        <v>0</v>
      </c>
      <c r="E3324" s="63">
        <f>'דוח 132'!G3324</f>
        <v>0</v>
      </c>
      <c r="F3324" s="63">
        <f>'דוח 132'!F3324</f>
        <v>0</v>
      </c>
      <c r="G3324" s="63">
        <f>'דוח 132'!E3324</f>
        <v>0</v>
      </c>
      <c r="H3324" s="63">
        <f>'דוח 132'!D3324</f>
        <v>0</v>
      </c>
      <c r="I3324" s="63">
        <f>'דוח 132'!C3324</f>
        <v>0</v>
      </c>
      <c r="J3324" s="63">
        <f>'דוח 132'!B3324</f>
        <v>0</v>
      </c>
      <c r="K3324" s="63">
        <f>'דוח 132'!A3324</f>
        <v>0</v>
      </c>
    </row>
    <row r="3325" spans="1:11" x14ac:dyDescent="0.2">
      <c r="A3325" s="63">
        <f>'דוח 132'!K3325</f>
        <v>12359</v>
      </c>
      <c r="B3325" s="63">
        <f>'דוח 132'!J3325</f>
        <v>6922</v>
      </c>
      <c r="C3325" s="63" t="str">
        <f>'דוח 132'!I3325</f>
        <v xml:space="preserve">קונצרני לא סחיר צמוד מדד </v>
      </c>
      <c r="D3325" s="63">
        <f>'דוח 132'!H3325</f>
        <v>0</v>
      </c>
      <c r="E3325" s="63">
        <f>'דוח 132'!G3325</f>
        <v>0</v>
      </c>
      <c r="F3325" s="63">
        <f>'דוח 132'!F3325</f>
        <v>0</v>
      </c>
      <c r="G3325" s="63">
        <f>'דוח 132'!E3325</f>
        <v>0</v>
      </c>
      <c r="H3325" s="63">
        <f>'דוח 132'!D3325</f>
        <v>0</v>
      </c>
      <c r="I3325" s="63">
        <f>'דוח 132'!C3325</f>
        <v>0</v>
      </c>
      <c r="J3325" s="63">
        <f>'דוח 132'!B3325</f>
        <v>0</v>
      </c>
      <c r="K3325" s="63">
        <f>'דוח 132'!A3325</f>
        <v>0</v>
      </c>
    </row>
    <row r="3326" spans="1:11" x14ac:dyDescent="0.2">
      <c r="A3326" s="63">
        <f>'דוח 132'!K3326</f>
        <v>0</v>
      </c>
      <c r="B3326" s="63">
        <f>'דוח 132'!J3326</f>
        <v>0</v>
      </c>
      <c r="C3326" s="63">
        <f>'דוח 132'!I3326</f>
        <v>0</v>
      </c>
      <c r="D3326" s="63">
        <f>'דוח 132'!H3326</f>
        <v>0</v>
      </c>
      <c r="E3326" s="63">
        <f>'דוח 132'!G3326</f>
        <v>0</v>
      </c>
      <c r="F3326" s="63">
        <f>'דוח 132'!F3326</f>
        <v>0</v>
      </c>
      <c r="G3326" s="63">
        <f>'דוח 132'!E3326</f>
        <v>0</v>
      </c>
      <c r="H3326" s="63">
        <f>'דוח 132'!D3326</f>
        <v>0</v>
      </c>
      <c r="I3326" s="63">
        <f>'דוח 132'!C3326</f>
        <v>0</v>
      </c>
      <c r="J3326" s="63">
        <f>'דוח 132'!B3326</f>
        <v>0</v>
      </c>
      <c r="K3326" s="63">
        <f>'דוח 132'!A3326</f>
        <v>0</v>
      </c>
    </row>
    <row r="3327" spans="1:11" x14ac:dyDescent="0.2">
      <c r="A3327" s="63" t="str">
        <f>'דוח 132'!K3327</f>
        <v>קוד קבוצה</v>
      </c>
      <c r="B3327" s="63" t="str">
        <f>'דוח 132'!J3327</f>
        <v>קוד קופה</v>
      </c>
      <c r="C3327" s="63">
        <f>'דוח 132'!I3327</f>
        <v>0</v>
      </c>
      <c r="D3327" s="63" t="str">
        <f>'דוח 132'!H3327</f>
        <v>6930  פסגות שיא פיצ שקלי ללא מנ</v>
      </c>
      <c r="E3327" s="63">
        <f>'דוח 132'!G3327</f>
        <v>0</v>
      </c>
      <c r="F3327" s="63">
        <f>'דוח 132'!F3327</f>
        <v>0</v>
      </c>
      <c r="G3327" s="63">
        <f>'דוח 132'!E3327</f>
        <v>0</v>
      </c>
      <c r="H3327" s="63">
        <f>'דוח 132'!D3327</f>
        <v>0</v>
      </c>
      <c r="I3327" s="63">
        <f>'דוח 132'!C3327</f>
        <v>0</v>
      </c>
      <c r="J3327" s="63">
        <f>'דוח 132'!B3327</f>
        <v>0</v>
      </c>
      <c r="K3327" s="63">
        <f>'דוח 132'!A3327</f>
        <v>0</v>
      </c>
    </row>
    <row r="3328" spans="1:11" x14ac:dyDescent="0.2">
      <c r="A3328" s="63">
        <f>'דוח 132'!K3328</f>
        <v>0</v>
      </c>
      <c r="B3328" s="63">
        <f>'דוח 132'!J3328</f>
        <v>0</v>
      </c>
      <c r="C3328" s="63">
        <f>'דוח 132'!I3328</f>
        <v>0</v>
      </c>
      <c r="D3328" s="63">
        <f>'דוח 132'!H3328</f>
        <v>0</v>
      </c>
      <c r="E3328" s="63">
        <f>'דוח 132'!G3328</f>
        <v>0</v>
      </c>
      <c r="F3328" s="63" t="str">
        <f>'דוח 132'!F3328</f>
        <v>שווי קופה באשח  7,338.51</v>
      </c>
      <c r="G3328" s="63">
        <f>'דוח 132'!E3328</f>
        <v>0</v>
      </c>
      <c r="H3328" s="63">
        <f>'דוח 132'!D3328</f>
        <v>0</v>
      </c>
      <c r="I3328" s="63">
        <f>'דוח 132'!C3328</f>
        <v>0</v>
      </c>
      <c r="J3328" s="63">
        <f>'דוח 132'!B3328</f>
        <v>0</v>
      </c>
      <c r="K3328" s="63">
        <f>'דוח 132'!A3328</f>
        <v>0</v>
      </c>
    </row>
    <row r="3329" spans="1:11" x14ac:dyDescent="0.2">
      <c r="A3329" s="63">
        <f>'דוח 132'!K3329</f>
        <v>0</v>
      </c>
      <c r="B3329" s="63">
        <f>'דוח 132'!J3329</f>
        <v>0</v>
      </c>
      <c r="C3329" s="63" t="str">
        <f>'דוח 132'!I3329</f>
        <v>תאור קבוצה</v>
      </c>
      <c r="D3329" s="63" t="str">
        <f>'דוח 132'!H3329</f>
        <v>מח"מ</v>
      </c>
      <c r="E3329" s="63" t="str">
        <f>'דוח 132'!G3329</f>
        <v>חשיפה</v>
      </c>
      <c r="F3329" s="63" t="str">
        <f>'דוח 132'!F3329</f>
        <v>חשיפה</v>
      </c>
      <c r="G3329" s="63">
        <f>'דוח 132'!E3329</f>
        <v>0</v>
      </c>
      <c r="H3329" s="63" t="str">
        <f>'דוח 132'!D3329</f>
        <v>חשיפה</v>
      </c>
      <c r="I3329" s="63">
        <f>'דוח 132'!C3329</f>
        <v>0</v>
      </c>
      <c r="J3329" s="63" t="str">
        <f>'דוח 132'!B3329</f>
        <v>מח"מ</v>
      </c>
      <c r="K3329" s="63">
        <f>'דוח 132'!A3329</f>
        <v>0</v>
      </c>
    </row>
    <row r="3330" spans="1:11" x14ac:dyDescent="0.2">
      <c r="A3330" s="63">
        <f>'דוח 132'!K3330</f>
        <v>0</v>
      </c>
      <c r="B3330" s="63">
        <f>'דוח 132'!J3330</f>
        <v>0</v>
      </c>
      <c r="C3330" s="63">
        <f>'דוח 132'!I3330</f>
        <v>0</v>
      </c>
      <c r="D3330" s="63">
        <f>'דוח 132'!H3330</f>
        <v>0</v>
      </c>
      <c r="E3330" s="63" t="str">
        <f>'דוח 132'!G3330</f>
        <v>30/12/18</v>
      </c>
      <c r="F3330" s="63" t="str">
        <f>'דוח 132'!F3330</f>
        <v>31/12/18</v>
      </c>
      <c r="G3330" s="63" t="str">
        <f>'דוח 132'!E3330</f>
        <v>מינ'</v>
      </c>
      <c r="H3330" s="63" t="str">
        <f>'דוח 132'!D3330</f>
        <v>מקס'</v>
      </c>
      <c r="I3330" s="63" t="str">
        <f>'דוח 132'!C3330</f>
        <v>מינ'</v>
      </c>
      <c r="J3330" s="63" t="str">
        <f>'דוח 132'!B3330</f>
        <v>מקס'</v>
      </c>
      <c r="K3330" s="63">
        <f>'דוח 132'!A3330</f>
        <v>0</v>
      </c>
    </row>
    <row r="3331" spans="1:11" x14ac:dyDescent="0.2">
      <c r="A3331" s="63">
        <f>'דוח 132'!K3331</f>
        <v>13591</v>
      </c>
      <c r="B3331" s="63">
        <f>'דוח 132'!J3331</f>
        <v>6930</v>
      </c>
      <c r="C3331" s="63" t="str">
        <f>'דוח 132'!I3331</f>
        <v xml:space="preserve">צמוד מדד (כולל מיועדות) </v>
      </c>
      <c r="D3331" s="63">
        <f>'דוח 132'!H3331</f>
        <v>0</v>
      </c>
      <c r="E3331" s="63">
        <f>'דוח 132'!G3331</f>
        <v>3.1388770012520602</v>
      </c>
      <c r="F3331" s="63">
        <f>'דוח 132'!F3331</f>
        <v>3.1757677827631303</v>
      </c>
      <c r="G3331" s="63">
        <f>'דוח 132'!E3331</f>
        <v>0</v>
      </c>
      <c r="H3331" s="63">
        <f>'דוח 132'!D3331</f>
        <v>0</v>
      </c>
      <c r="I3331" s="63">
        <f>'דוח 132'!C3331</f>
        <v>0</v>
      </c>
      <c r="J3331" s="63">
        <f>'דוח 132'!B3331</f>
        <v>0</v>
      </c>
      <c r="K3331" s="63">
        <f>'דוח 132'!A3331</f>
        <v>0</v>
      </c>
    </row>
    <row r="3332" spans="1:11" x14ac:dyDescent="0.2">
      <c r="A3332" s="63">
        <f>'דוח 132'!K3332</f>
        <v>19967</v>
      </c>
      <c r="B3332" s="63">
        <f>'דוח 132'!J3332</f>
        <v>6930</v>
      </c>
      <c r="C3332" s="63" t="str">
        <f>'דוח 132'!I3332</f>
        <v>צמוד מדד ללא מיועדות</v>
      </c>
      <c r="D3332" s="63">
        <f>'דוח 132'!H3332</f>
        <v>0</v>
      </c>
      <c r="E3332" s="63">
        <f>'דוח 132'!G3332</f>
        <v>3.1388770012520602</v>
      </c>
      <c r="F3332" s="63">
        <f>'דוח 132'!F3332</f>
        <v>3.1757677827631303</v>
      </c>
      <c r="G3332" s="63">
        <f>'דוח 132'!E3332</f>
        <v>0</v>
      </c>
      <c r="H3332" s="63">
        <f>'דוח 132'!D3332</f>
        <v>0</v>
      </c>
      <c r="I3332" s="63">
        <f>'דוח 132'!C3332</f>
        <v>0</v>
      </c>
      <c r="J3332" s="63">
        <f>'דוח 132'!B3332</f>
        <v>0</v>
      </c>
      <c r="K3332" s="63">
        <f>'דוח 132'!A3332</f>
        <v>0</v>
      </c>
    </row>
    <row r="3333" spans="1:11" x14ac:dyDescent="0.2">
      <c r="A3333" s="63">
        <f>'דוח 132'!K3333</f>
        <v>15744</v>
      </c>
      <c r="B3333" s="63">
        <f>'דוח 132'!J3333</f>
        <v>6930</v>
      </c>
      <c r="C3333" s="63" t="str">
        <f>'דוח 132'!I3333</f>
        <v xml:space="preserve">סה"כ ממשלתי צמוד מדד כולל מיועדות </v>
      </c>
      <c r="D3333" s="63">
        <f>'דוח 132'!H3333</f>
        <v>0</v>
      </c>
      <c r="E3333" s="63">
        <f>'דוח 132'!G3333</f>
        <v>0</v>
      </c>
      <c r="F3333" s="63">
        <f>'דוח 132'!F3333</f>
        <v>0</v>
      </c>
      <c r="G3333" s="63">
        <f>'דוח 132'!E3333</f>
        <v>0</v>
      </c>
      <c r="H3333" s="63">
        <f>'דוח 132'!D3333</f>
        <v>0</v>
      </c>
      <c r="I3333" s="63">
        <f>'דוח 132'!C3333</f>
        <v>0</v>
      </c>
      <c r="J3333" s="63">
        <f>'דוח 132'!B3333</f>
        <v>0</v>
      </c>
      <c r="K3333" s="63">
        <f>'דוח 132'!A3333</f>
        <v>0</v>
      </c>
    </row>
    <row r="3334" spans="1:11" x14ac:dyDescent="0.2">
      <c r="A3334" s="63">
        <f>'דוח 132'!K3334</f>
        <v>13462</v>
      </c>
      <c r="B3334" s="63">
        <f>'דוח 132'!J3334</f>
        <v>6930</v>
      </c>
      <c r="C3334" s="63" t="str">
        <f>'דוח 132'!I3334</f>
        <v xml:space="preserve">קונצרני סחיר צמוד מדד </v>
      </c>
      <c r="D3334" s="63">
        <f>'דוח 132'!H3334</f>
        <v>0</v>
      </c>
      <c r="E3334" s="63">
        <f>'דוח 132'!G3334</f>
        <v>3.1388770012520602</v>
      </c>
      <c r="F3334" s="63">
        <f>'דוח 132'!F3334</f>
        <v>3.1757677827631303</v>
      </c>
      <c r="G3334" s="63">
        <f>'דוח 132'!E3334</f>
        <v>0</v>
      </c>
      <c r="H3334" s="63">
        <f>'דוח 132'!D3334</f>
        <v>0</v>
      </c>
      <c r="I3334" s="63">
        <f>'דוח 132'!C3334</f>
        <v>0</v>
      </c>
      <c r="J3334" s="63">
        <f>'דוח 132'!B3334</f>
        <v>0</v>
      </c>
      <c r="K3334" s="63">
        <f>'דוח 132'!A3334</f>
        <v>0</v>
      </c>
    </row>
    <row r="3335" spans="1:11" x14ac:dyDescent="0.2">
      <c r="A3335" s="63">
        <f>'דוח 132'!K3335</f>
        <v>15544</v>
      </c>
      <c r="B3335" s="63">
        <f>'דוח 132'!J3335</f>
        <v>6930</v>
      </c>
      <c r="C3335" s="63" t="str">
        <f>'דוח 132'!I3335</f>
        <v>הלוואה צמוד מדד</v>
      </c>
      <c r="D3335" s="63">
        <f>'דוח 132'!H3335</f>
        <v>0</v>
      </c>
      <c r="E3335" s="63">
        <f>'דוח 132'!G3335</f>
        <v>0</v>
      </c>
      <c r="F3335" s="63">
        <f>'דוח 132'!F3335</f>
        <v>0</v>
      </c>
      <c r="G3335" s="63">
        <f>'דוח 132'!E3335</f>
        <v>0</v>
      </c>
      <c r="H3335" s="63">
        <f>'דוח 132'!D3335</f>
        <v>0</v>
      </c>
      <c r="I3335" s="63">
        <f>'דוח 132'!C3335</f>
        <v>0</v>
      </c>
      <c r="J3335" s="63">
        <f>'דוח 132'!B3335</f>
        <v>0</v>
      </c>
      <c r="K3335" s="63">
        <f>'דוח 132'!A3335</f>
        <v>0</v>
      </c>
    </row>
    <row r="3336" spans="1:11" x14ac:dyDescent="0.2">
      <c r="A3336" s="63">
        <f>'דוח 132'!K3336</f>
        <v>12978</v>
      </c>
      <c r="B3336" s="63">
        <f>'דוח 132'!J3336</f>
        <v>6930</v>
      </c>
      <c r="C3336" s="63" t="str">
        <f>'דוח 132'!I3336</f>
        <v xml:space="preserve">פקדונות לא סחירים </v>
      </c>
      <c r="D3336" s="63">
        <f>'דוח 132'!H3336</f>
        <v>0</v>
      </c>
      <c r="E3336" s="63">
        <f>'דוח 132'!G3336</f>
        <v>0</v>
      </c>
      <c r="F3336" s="63">
        <f>'דוח 132'!F3336</f>
        <v>0</v>
      </c>
      <c r="G3336" s="63">
        <f>'דוח 132'!E3336</f>
        <v>0</v>
      </c>
      <c r="H3336" s="63">
        <f>'דוח 132'!D3336</f>
        <v>0</v>
      </c>
      <c r="I3336" s="63">
        <f>'דוח 132'!C3336</f>
        <v>0</v>
      </c>
      <c r="J3336" s="63">
        <f>'דוח 132'!B3336</f>
        <v>0</v>
      </c>
      <c r="K3336" s="63">
        <f>'דוח 132'!A3336</f>
        <v>0</v>
      </c>
    </row>
    <row r="3337" spans="1:11" x14ac:dyDescent="0.2">
      <c r="A3337" s="63">
        <f>'דוח 132'!K3337</f>
        <v>17726</v>
      </c>
      <c r="B3337" s="63">
        <f>'דוח 132'!J3337</f>
        <v>6930</v>
      </c>
      <c r="C3337" s="63" t="str">
        <f>'דוח 132'!I3337</f>
        <v>לא צמוד כולל נזילות</v>
      </c>
      <c r="D3337" s="63">
        <f>'דוח 132'!H3337</f>
        <v>3.4879304453501501</v>
      </c>
      <c r="E3337" s="63">
        <f>'דוח 132'!G3337</f>
        <v>96.774737480460701</v>
      </c>
      <c r="F3337" s="63">
        <f>'דוח 132'!F3337</f>
        <v>96.737559753165002</v>
      </c>
      <c r="G3337" s="63">
        <f>'דוח 132'!E3337</f>
        <v>0</v>
      </c>
      <c r="H3337" s="63">
        <f>'דוח 132'!D3337</f>
        <v>0</v>
      </c>
      <c r="I3337" s="63">
        <f>'דוח 132'!C3337</f>
        <v>2.5</v>
      </c>
      <c r="J3337" s="63">
        <f>'דוח 132'!B3337</f>
        <v>4.5</v>
      </c>
      <c r="K3337" s="63">
        <f>'דוח 132'!A3337</f>
        <v>0</v>
      </c>
    </row>
    <row r="3338" spans="1:11" x14ac:dyDescent="0.2">
      <c r="A3338" s="63">
        <f>'דוח 132'!K3338</f>
        <v>17727</v>
      </c>
      <c r="B3338" s="63">
        <f>'דוח 132'!J3338</f>
        <v>6930</v>
      </c>
      <c r="C3338" s="63" t="str">
        <f>'דוח 132'!I3338</f>
        <v>עו"ש ש"ח</v>
      </c>
      <c r="D3338" s="63">
        <f>'דוח 132'!H3338</f>
        <v>0</v>
      </c>
      <c r="E3338" s="63">
        <f>'דוח 132'!G3338</f>
        <v>1.0840232634759199</v>
      </c>
      <c r="F3338" s="63">
        <f>'דוח 132'!F3338</f>
        <v>1.18958119437535</v>
      </c>
      <c r="G3338" s="63">
        <f>'דוח 132'!E3338</f>
        <v>0</v>
      </c>
      <c r="H3338" s="63">
        <f>'דוח 132'!D3338</f>
        <v>0</v>
      </c>
      <c r="I3338" s="63">
        <f>'דוח 132'!C3338</f>
        <v>0</v>
      </c>
      <c r="J3338" s="63">
        <f>'דוח 132'!B3338</f>
        <v>0</v>
      </c>
      <c r="K3338" s="63">
        <f>'דוח 132'!A3338</f>
        <v>0</v>
      </c>
    </row>
    <row r="3339" spans="1:11" x14ac:dyDescent="0.2">
      <c r="A3339" s="63">
        <f>'דוח 132'!K3339</f>
        <v>13592</v>
      </c>
      <c r="B3339" s="63">
        <f>'דוח 132'!J3339</f>
        <v>6930</v>
      </c>
      <c r="C3339" s="63" t="str">
        <f>'דוח 132'!I3339</f>
        <v xml:space="preserve">לא צמוד - לא כולל נזילות </v>
      </c>
      <c r="D3339" s="63">
        <f>'דוח 132'!H3339</f>
        <v>3.5313555028726902</v>
      </c>
      <c r="E3339" s="63">
        <f>'דוח 132'!G3339</f>
        <v>95.690714216984802</v>
      </c>
      <c r="F3339" s="63">
        <f>'דוח 132'!F3339</f>
        <v>95.547978558789708</v>
      </c>
      <c r="G3339" s="63">
        <f>'דוח 132'!E3339</f>
        <v>0</v>
      </c>
      <c r="H3339" s="63">
        <f>'דוח 132'!D3339</f>
        <v>0</v>
      </c>
      <c r="I3339" s="63">
        <f>'דוח 132'!C3339</f>
        <v>2.5</v>
      </c>
      <c r="J3339" s="63">
        <f>'דוח 132'!B3339</f>
        <v>4.5</v>
      </c>
      <c r="K3339" s="63">
        <f>'דוח 132'!A3339</f>
        <v>0</v>
      </c>
    </row>
    <row r="3340" spans="1:11" x14ac:dyDescent="0.2">
      <c r="A3340" s="63">
        <f>'דוח 132'!K3340</f>
        <v>11566</v>
      </c>
      <c r="B3340" s="63">
        <f>'דוח 132'!J3340</f>
        <v>6930</v>
      </c>
      <c r="C3340" s="63" t="str">
        <f>'דוח 132'!I3340</f>
        <v>מק"מ</v>
      </c>
      <c r="D3340" s="63">
        <f>'דוח 132'!H3340</f>
        <v>0.49532091371452597</v>
      </c>
      <c r="E3340" s="63">
        <f>'דוח 132'!G3340</f>
        <v>26.403056578491299</v>
      </c>
      <c r="F3340" s="63">
        <f>'דוח 132'!F3340</f>
        <v>26.374283770937499</v>
      </c>
      <c r="G3340" s="63">
        <f>'דוח 132'!E3340</f>
        <v>0</v>
      </c>
      <c r="H3340" s="63">
        <f>'דוח 132'!D3340</f>
        <v>0</v>
      </c>
      <c r="I3340" s="63">
        <f>'דוח 132'!C3340</f>
        <v>0</v>
      </c>
      <c r="J3340" s="63">
        <f>'דוח 132'!B3340</f>
        <v>0</v>
      </c>
      <c r="K3340" s="63">
        <f>'דוח 132'!A3340</f>
        <v>0</v>
      </c>
    </row>
    <row r="3341" spans="1:11" x14ac:dyDescent="0.2">
      <c r="A3341" s="63">
        <f>'דוח 132'!K3341</f>
        <v>13419</v>
      </c>
      <c r="B3341" s="63">
        <f>'דוח 132'!J3341</f>
        <v>6930</v>
      </c>
      <c r="C3341" s="63" t="str">
        <f>'דוח 132'!I3341</f>
        <v>ממשלתי  לא צמוד (שחר)</v>
      </c>
      <c r="D3341" s="63">
        <f>'דוח 132'!H3341</f>
        <v>5.7408201495017392</v>
      </c>
      <c r="E3341" s="63">
        <f>'דוח 132'!G3341</f>
        <v>31.157945118672597</v>
      </c>
      <c r="F3341" s="63">
        <f>'דוח 132'!F3341</f>
        <v>31.093578706568898</v>
      </c>
      <c r="G3341" s="63">
        <f>'דוח 132'!E3341</f>
        <v>0</v>
      </c>
      <c r="H3341" s="63">
        <f>'דוח 132'!D3341</f>
        <v>0</v>
      </c>
      <c r="I3341" s="63">
        <f>'דוח 132'!C3341</f>
        <v>0</v>
      </c>
      <c r="J3341" s="63">
        <f>'דוח 132'!B3341</f>
        <v>0</v>
      </c>
      <c r="K3341" s="63">
        <f>'דוח 132'!A3341</f>
        <v>0</v>
      </c>
    </row>
    <row r="3342" spans="1:11" x14ac:dyDescent="0.2">
      <c r="A3342" s="63">
        <f>'דוח 132'!K3342</f>
        <v>11568</v>
      </c>
      <c r="B3342" s="63">
        <f>'דוח 132'!J3342</f>
        <v>6930</v>
      </c>
      <c r="C3342" s="63" t="str">
        <f>'דוח 132'!I3342</f>
        <v>אג"ח ממשלתי לא צמוד ריבית משתנה-"גילון"</v>
      </c>
      <c r="D3342" s="63">
        <f>'דוח 132'!H3342</f>
        <v>0</v>
      </c>
      <c r="E3342" s="63">
        <f>'דוח 132'!G3342</f>
        <v>0</v>
      </c>
      <c r="F3342" s="63">
        <f>'דוח 132'!F3342</f>
        <v>0</v>
      </c>
      <c r="G3342" s="63">
        <f>'דוח 132'!E3342</f>
        <v>0</v>
      </c>
      <c r="H3342" s="63">
        <f>'דוח 132'!D3342</f>
        <v>0</v>
      </c>
      <c r="I3342" s="63">
        <f>'דוח 132'!C3342</f>
        <v>0</v>
      </c>
      <c r="J3342" s="63">
        <f>'דוח 132'!B3342</f>
        <v>0</v>
      </c>
      <c r="K3342" s="63">
        <f>'דוח 132'!A3342</f>
        <v>0</v>
      </c>
    </row>
    <row r="3343" spans="1:11" x14ac:dyDescent="0.2">
      <c r="A3343" s="63">
        <f>'דוח 132'!K3343</f>
        <v>12479</v>
      </c>
      <c r="B3343" s="63">
        <f>'דוח 132'!J3343</f>
        <v>6930</v>
      </c>
      <c r="C3343" s="63" t="str">
        <f>'דוח 132'!I3343</f>
        <v>קונצרני ריבית קבועה</v>
      </c>
      <c r="D3343" s="63">
        <f>'דוח 132'!H3343</f>
        <v>4.1144941469006691</v>
      </c>
      <c r="E3343" s="63">
        <f>'דוח 132'!G3343</f>
        <v>32.839018725188296</v>
      </c>
      <c r="F3343" s="63">
        <f>'דוח 132'!F3343</f>
        <v>32.789793877790999</v>
      </c>
      <c r="G3343" s="63">
        <f>'דוח 132'!E3343</f>
        <v>0</v>
      </c>
      <c r="H3343" s="63">
        <f>'דוח 132'!D3343</f>
        <v>0</v>
      </c>
      <c r="I3343" s="63">
        <f>'דוח 132'!C3343</f>
        <v>0</v>
      </c>
      <c r="J3343" s="63">
        <f>'דוח 132'!B3343</f>
        <v>0</v>
      </c>
      <c r="K3343" s="63">
        <f>'דוח 132'!A3343</f>
        <v>0</v>
      </c>
    </row>
    <row r="3344" spans="1:11" x14ac:dyDescent="0.2">
      <c r="A3344" s="63">
        <f>'דוח 132'!K3344</f>
        <v>12480</v>
      </c>
      <c r="B3344" s="63">
        <f>'דוח 132'!J3344</f>
        <v>6930</v>
      </c>
      <c r="C3344" s="63" t="str">
        <f>'דוח 132'!I3344</f>
        <v>קונצרני ריבית משתנה</v>
      </c>
      <c r="D3344" s="63">
        <f>'דוח 132'!H3344</f>
        <v>2.0899289120240203</v>
      </c>
      <c r="E3344" s="63">
        <f>'דוח 132'!G3344</f>
        <v>5.0762112034440996</v>
      </c>
      <c r="F3344" s="63">
        <f>'דוח 132'!F3344</f>
        <v>5.0757166000504199</v>
      </c>
      <c r="G3344" s="63">
        <f>'דוח 132'!E3344</f>
        <v>0</v>
      </c>
      <c r="H3344" s="63">
        <f>'דוח 132'!D3344</f>
        <v>0</v>
      </c>
      <c r="I3344" s="63">
        <f>'דוח 132'!C3344</f>
        <v>0</v>
      </c>
      <c r="J3344" s="63">
        <f>'דוח 132'!B3344</f>
        <v>0</v>
      </c>
      <c r="K3344" s="63">
        <f>'דוח 132'!A3344</f>
        <v>0</v>
      </c>
    </row>
    <row r="3345" spans="1:11" x14ac:dyDescent="0.2">
      <c r="A3345" s="63">
        <f>'דוח 132'!K3345</f>
        <v>11578</v>
      </c>
      <c r="B3345" s="63">
        <f>'דוח 132'!J3345</f>
        <v>6930</v>
      </c>
      <c r="C3345" s="63" t="str">
        <f>'דוח 132'!I3345</f>
        <v>אג"ח לא צמוד לא סחיר (ללא עמיתים)</v>
      </c>
      <c r="D3345" s="63">
        <f>'דוח 132'!H3345</f>
        <v>1.52</v>
      </c>
      <c r="E3345" s="63">
        <f>'דוח 132'!G3345</f>
        <v>0.214482591188463</v>
      </c>
      <c r="F3345" s="63">
        <f>'דוח 132'!F3345</f>
        <v>0.21460560344177101</v>
      </c>
      <c r="G3345" s="63">
        <f>'דוח 132'!E3345</f>
        <v>0</v>
      </c>
      <c r="H3345" s="63">
        <f>'דוח 132'!D3345</f>
        <v>0</v>
      </c>
      <c r="I3345" s="63">
        <f>'דוח 132'!C3345</f>
        <v>0</v>
      </c>
      <c r="J3345" s="63">
        <f>'דוח 132'!B3345</f>
        <v>0</v>
      </c>
      <c r="K3345" s="63">
        <f>'דוח 132'!A3345</f>
        <v>0</v>
      </c>
    </row>
    <row r="3346" spans="1:11" x14ac:dyDescent="0.2">
      <c r="A3346" s="63">
        <f>'דוח 132'!K3346</f>
        <v>12497</v>
      </c>
      <c r="B3346" s="63">
        <f>'דוח 132'!J3346</f>
        <v>6930</v>
      </c>
      <c r="C3346" s="63" t="str">
        <f>'דוח 132'!I3346</f>
        <v>קונצרני לא סחיר ריבית משתנה (נע"מים)</v>
      </c>
      <c r="D3346" s="63">
        <f>'דוח 132'!H3346</f>
        <v>0</v>
      </c>
      <c r="E3346" s="63">
        <f>'דוח 132'!G3346</f>
        <v>0</v>
      </c>
      <c r="F3346" s="63">
        <f>'דוח 132'!F3346</f>
        <v>0</v>
      </c>
      <c r="G3346" s="63">
        <f>'דוח 132'!E3346</f>
        <v>0</v>
      </c>
      <c r="H3346" s="63">
        <f>'דוח 132'!D3346</f>
        <v>0</v>
      </c>
      <c r="I3346" s="63">
        <f>'דוח 132'!C3346</f>
        <v>0</v>
      </c>
      <c r="J3346" s="63">
        <f>'דוח 132'!B3346</f>
        <v>0</v>
      </c>
      <c r="K3346" s="63">
        <f>'דוח 132'!A3346</f>
        <v>0</v>
      </c>
    </row>
    <row r="3347" spans="1:11" x14ac:dyDescent="0.2">
      <c r="A3347" s="63">
        <f>'דוח 132'!K3347</f>
        <v>15546</v>
      </c>
      <c r="B3347" s="63">
        <f>'דוח 132'!J3347</f>
        <v>6930</v>
      </c>
      <c r="C3347" s="63" t="str">
        <f>'דוח 132'!I3347</f>
        <v>הלוואה לא צמוד</v>
      </c>
      <c r="D3347" s="63">
        <f>'דוח 132'!H3347</f>
        <v>0</v>
      </c>
      <c r="E3347" s="63">
        <f>'דוח 132'!G3347</f>
        <v>0</v>
      </c>
      <c r="F3347" s="63">
        <f>'דוח 132'!F3347</f>
        <v>0</v>
      </c>
      <c r="G3347" s="63">
        <f>'דוח 132'!E3347</f>
        <v>0</v>
      </c>
      <c r="H3347" s="63">
        <f>'דוח 132'!D3347</f>
        <v>0</v>
      </c>
      <c r="I3347" s="63">
        <f>'דוח 132'!C3347</f>
        <v>0</v>
      </c>
      <c r="J3347" s="63">
        <f>'דוח 132'!B3347</f>
        <v>0</v>
      </c>
      <c r="K3347" s="63">
        <f>'דוח 132'!A3347</f>
        <v>0</v>
      </c>
    </row>
    <row r="3348" spans="1:11" x14ac:dyDescent="0.2">
      <c r="A3348" s="63">
        <f>'דוח 132'!K3348</f>
        <v>12481</v>
      </c>
      <c r="B3348" s="63">
        <f>'דוח 132'!J3348</f>
        <v>6930</v>
      </c>
      <c r="C3348" s="63" t="str">
        <f>'דוח 132'!I3348</f>
        <v>הלוואות לעמיתים.</v>
      </c>
      <c r="D3348" s="63">
        <f>'דוח 132'!H3348</f>
        <v>0</v>
      </c>
      <c r="E3348" s="63">
        <f>'דוח 132'!G3348</f>
        <v>0</v>
      </c>
      <c r="F3348" s="63">
        <f>'דוח 132'!F3348</f>
        <v>0</v>
      </c>
      <c r="G3348" s="63">
        <f>'דוח 132'!E3348</f>
        <v>0</v>
      </c>
      <c r="H3348" s="63">
        <f>'דוח 132'!D3348</f>
        <v>4</v>
      </c>
      <c r="I3348" s="63">
        <f>'דוח 132'!C3348</f>
        <v>0</v>
      </c>
      <c r="J3348" s="63">
        <f>'דוח 132'!B3348</f>
        <v>0</v>
      </c>
      <c r="K3348" s="63">
        <f>'דוח 132'!A3348</f>
        <v>0</v>
      </c>
    </row>
    <row r="3349" spans="1:11" x14ac:dyDescent="0.2">
      <c r="A3349" s="63">
        <f>'דוח 132'!K3349</f>
        <v>13594</v>
      </c>
      <c r="B3349" s="63">
        <f>'דוח 132'!J3349</f>
        <v>6930</v>
      </c>
      <c r="C3349" s="63" t="str">
        <f>'דוח 132'!I3349</f>
        <v>מט"ח וצמוד מט"ח</v>
      </c>
      <c r="D3349" s="63">
        <f>'דוח 132'!H3349</f>
        <v>5.25</v>
      </c>
      <c r="E3349" s="63">
        <f>'דוח 132'!G3349</f>
        <v>8.6385518287259794E-2</v>
      </c>
      <c r="F3349" s="63">
        <f>'דוח 132'!F3349</f>
        <v>8.667246407189351E-2</v>
      </c>
      <c r="G3349" s="63">
        <f>'דוח 132'!E3349</f>
        <v>0</v>
      </c>
      <c r="H3349" s="63">
        <f>'דוח 132'!D3349</f>
        <v>0</v>
      </c>
      <c r="I3349" s="63">
        <f>'דוח 132'!C3349</f>
        <v>0</v>
      </c>
      <c r="J3349" s="63">
        <f>'דוח 132'!B3349</f>
        <v>0</v>
      </c>
      <c r="K3349" s="63">
        <f>'דוח 132'!A3349</f>
        <v>0</v>
      </c>
    </row>
    <row r="3350" spans="1:11" x14ac:dyDescent="0.2">
      <c r="A3350" s="63">
        <f>'דוח 132'!K3350</f>
        <v>15609</v>
      </c>
      <c r="B3350" s="63">
        <f>'דוח 132'!J3350</f>
        <v>6930</v>
      </c>
      <c r="C3350" s="63" t="str">
        <f>'דוח 132'!I3350</f>
        <v>אג"ח ממשלתי צמוד מט"ח סחיר (1022)</v>
      </c>
      <c r="D3350" s="63">
        <f>'דוח 132'!H3350</f>
        <v>0</v>
      </c>
      <c r="E3350" s="63">
        <f>'דוח 132'!G3350</f>
        <v>0</v>
      </c>
      <c r="F3350" s="63">
        <f>'דוח 132'!F3350</f>
        <v>0</v>
      </c>
      <c r="G3350" s="63">
        <f>'דוח 132'!E3350</f>
        <v>0</v>
      </c>
      <c r="H3350" s="63">
        <f>'דוח 132'!D3350</f>
        <v>0</v>
      </c>
      <c r="I3350" s="63">
        <f>'דוח 132'!C3350</f>
        <v>0</v>
      </c>
      <c r="J3350" s="63">
        <f>'דוח 132'!B3350</f>
        <v>0</v>
      </c>
      <c r="K3350" s="63">
        <f>'דוח 132'!A3350</f>
        <v>0</v>
      </c>
    </row>
    <row r="3351" spans="1:11" x14ac:dyDescent="0.2">
      <c r="A3351" s="63">
        <f>'דוח 132'!K3351</f>
        <v>11524</v>
      </c>
      <c r="B3351" s="63">
        <f>'דוח 132'!J3351</f>
        <v>6930</v>
      </c>
      <c r="C3351" s="63" t="str">
        <f>'דוח 132'!I3351</f>
        <v xml:space="preserve"> אג"ח קונצרני בחו"ל </v>
      </c>
      <c r="D3351" s="63">
        <f>'דוח 132'!H3351</f>
        <v>0</v>
      </c>
      <c r="E3351" s="63">
        <f>'דוח 132'!G3351</f>
        <v>0</v>
      </c>
      <c r="F3351" s="63">
        <f>'דוח 132'!F3351</f>
        <v>0</v>
      </c>
      <c r="G3351" s="63">
        <f>'דוח 132'!E3351</f>
        <v>0</v>
      </c>
      <c r="H3351" s="63">
        <f>'דוח 132'!D3351</f>
        <v>0</v>
      </c>
      <c r="I3351" s="63">
        <f>'דוח 132'!C3351</f>
        <v>0</v>
      </c>
      <c r="J3351" s="63">
        <f>'דוח 132'!B3351</f>
        <v>0</v>
      </c>
      <c r="K3351" s="63">
        <f>'דוח 132'!A3351</f>
        <v>0</v>
      </c>
    </row>
    <row r="3352" spans="1:11" x14ac:dyDescent="0.2">
      <c r="A3352" s="63">
        <f>'דוח 132'!K3352</f>
        <v>15745</v>
      </c>
      <c r="B3352" s="63">
        <f>'דוח 132'!J3352</f>
        <v>6930</v>
      </c>
      <c r="C3352" s="63" t="str">
        <f>'דוח 132'!I3352</f>
        <v>סה"כ קונצרני צמוד מט"ח</v>
      </c>
      <c r="D3352" s="63">
        <f>'דוח 132'!H3352</f>
        <v>5.25</v>
      </c>
      <c r="E3352" s="63">
        <f>'דוח 132'!G3352</f>
        <v>8.6385518287259794E-2</v>
      </c>
      <c r="F3352" s="63">
        <f>'דוח 132'!F3352</f>
        <v>8.667246407189351E-2</v>
      </c>
      <c r="G3352" s="63">
        <f>'דוח 132'!E3352</f>
        <v>0</v>
      </c>
      <c r="H3352" s="63">
        <f>'דוח 132'!D3352</f>
        <v>0</v>
      </c>
      <c r="I3352" s="63">
        <f>'דוח 132'!C3352</f>
        <v>0</v>
      </c>
      <c r="J3352" s="63">
        <f>'דוח 132'!B3352</f>
        <v>0</v>
      </c>
      <c r="K3352" s="63">
        <f>'דוח 132'!A3352</f>
        <v>0</v>
      </c>
    </row>
    <row r="3353" spans="1:11" x14ac:dyDescent="0.2">
      <c r="A3353" s="63">
        <f>'דוח 132'!K3353</f>
        <v>15545</v>
      </c>
      <c r="B3353" s="63">
        <f>'דוח 132'!J3353</f>
        <v>6930</v>
      </c>
      <c r="C3353" s="63" t="str">
        <f>'דוח 132'!I3353</f>
        <v>הלוואה צמוד מט"ח</v>
      </c>
      <c r="D3353" s="63">
        <f>'דוח 132'!H3353</f>
        <v>0</v>
      </c>
      <c r="E3353" s="63">
        <f>'דוח 132'!G3353</f>
        <v>0</v>
      </c>
      <c r="F3353" s="63">
        <f>'דוח 132'!F3353</f>
        <v>0</v>
      </c>
      <c r="G3353" s="63">
        <f>'דוח 132'!E3353</f>
        <v>0</v>
      </c>
      <c r="H3353" s="63">
        <f>'דוח 132'!D3353</f>
        <v>0</v>
      </c>
      <c r="I3353" s="63">
        <f>'דוח 132'!C3353</f>
        <v>0</v>
      </c>
      <c r="J3353" s="63">
        <f>'דוח 132'!B3353</f>
        <v>0</v>
      </c>
      <c r="K3353" s="63">
        <f>'דוח 132'!A3353</f>
        <v>0</v>
      </c>
    </row>
    <row r="3354" spans="1:11" x14ac:dyDescent="0.2">
      <c r="A3354" s="63">
        <f>'דוח 132'!K3354</f>
        <v>13595</v>
      </c>
      <c r="B3354" s="63">
        <f>'דוח 132'!J3354</f>
        <v>6930</v>
      </c>
      <c r="C3354" s="63" t="str">
        <f>'דוח 132'!I3354</f>
        <v>סה"כ מניות והמירים</v>
      </c>
      <c r="D3354" s="63">
        <f>'דוח 132'!H3354</f>
        <v>0</v>
      </c>
      <c r="E3354" s="63">
        <f>'דוח 132'!G3354</f>
        <v>0</v>
      </c>
      <c r="F3354" s="63">
        <f>'דוח 132'!F3354</f>
        <v>0</v>
      </c>
      <c r="G3354" s="63">
        <f>'דוח 132'!E3354</f>
        <v>0</v>
      </c>
      <c r="H3354" s="63">
        <f>'דוח 132'!D3354</f>
        <v>0</v>
      </c>
      <c r="I3354" s="63">
        <f>'דוח 132'!C3354</f>
        <v>0</v>
      </c>
      <c r="J3354" s="63">
        <f>'דוח 132'!B3354</f>
        <v>0</v>
      </c>
      <c r="K3354" s="63">
        <f>'דוח 132'!A3354</f>
        <v>0</v>
      </c>
    </row>
    <row r="3355" spans="1:11" x14ac:dyDescent="0.2">
      <c r="A3355" s="63">
        <f>'דוח 132'!K3355</f>
        <v>15610</v>
      </c>
      <c r="B3355" s="63">
        <f>'דוח 132'!J3355</f>
        <v>6930</v>
      </c>
      <c r="C3355" s="63" t="str">
        <f>'דוח 132'!I3355</f>
        <v>נגזרים מתוך מניות והמירים</v>
      </c>
      <c r="D3355" s="63">
        <f>'דוח 132'!H3355</f>
        <v>0</v>
      </c>
      <c r="E3355" s="63">
        <f>'דוח 132'!G3355</f>
        <v>0</v>
      </c>
      <c r="F3355" s="63">
        <f>'דוח 132'!F3355</f>
        <v>0</v>
      </c>
      <c r="G3355" s="63">
        <f>'דוח 132'!E3355</f>
        <v>0</v>
      </c>
      <c r="H3355" s="63">
        <f>'דוח 132'!D3355</f>
        <v>0</v>
      </c>
      <c r="I3355" s="63">
        <f>'דוח 132'!C3355</f>
        <v>0</v>
      </c>
      <c r="J3355" s="63">
        <f>'דוח 132'!B3355</f>
        <v>0</v>
      </c>
      <c r="K3355" s="63">
        <f>'דוח 132'!A3355</f>
        <v>0</v>
      </c>
    </row>
    <row r="3356" spans="1:11" x14ac:dyDescent="0.2">
      <c r="A3356" s="63">
        <f>'דוח 132'!K3356</f>
        <v>15611</v>
      </c>
      <c r="B3356" s="63">
        <f>'דוח 132'!J3356</f>
        <v>6930</v>
      </c>
      <c r="C3356" s="63" t="str">
        <f>'דוח 132'!I3356</f>
        <v>מניות והמירים בארץ</v>
      </c>
      <c r="D3356" s="63">
        <f>'דוח 132'!H3356</f>
        <v>0</v>
      </c>
      <c r="E3356" s="63">
        <f>'דוח 132'!G3356</f>
        <v>0</v>
      </c>
      <c r="F3356" s="63">
        <f>'דוח 132'!F3356</f>
        <v>0</v>
      </c>
      <c r="G3356" s="63">
        <f>'דוח 132'!E3356</f>
        <v>0</v>
      </c>
      <c r="H3356" s="63">
        <f>'דוח 132'!D3356</f>
        <v>0</v>
      </c>
      <c r="I3356" s="63">
        <f>'דוח 132'!C3356</f>
        <v>0</v>
      </c>
      <c r="J3356" s="63">
        <f>'דוח 132'!B3356</f>
        <v>0</v>
      </c>
      <c r="K3356" s="63">
        <f>'דוח 132'!A3356</f>
        <v>0</v>
      </c>
    </row>
    <row r="3357" spans="1:11" x14ac:dyDescent="0.2">
      <c r="A3357" s="63">
        <f>'דוח 132'!K3357</f>
        <v>15608</v>
      </c>
      <c r="B3357" s="63">
        <f>'דוח 132'!J3357</f>
        <v>6930</v>
      </c>
      <c r="C3357" s="63" t="str">
        <f>'דוח 132'!I3357</f>
        <v>מניות חו"ל</v>
      </c>
      <c r="D3357" s="63">
        <f>'דוח 132'!H3357</f>
        <v>0</v>
      </c>
      <c r="E3357" s="63">
        <f>'דוח 132'!G3357</f>
        <v>0</v>
      </c>
      <c r="F3357" s="63">
        <f>'דוח 132'!F3357</f>
        <v>0</v>
      </c>
      <c r="G3357" s="63">
        <f>'דוח 132'!E3357</f>
        <v>0</v>
      </c>
      <c r="H3357" s="63">
        <f>'דוח 132'!D3357</f>
        <v>0</v>
      </c>
      <c r="I3357" s="63">
        <f>'דוח 132'!C3357</f>
        <v>0</v>
      </c>
      <c r="J3357" s="63">
        <f>'דוח 132'!B3357</f>
        <v>0</v>
      </c>
      <c r="K3357" s="63">
        <f>'דוח 132'!A3357</f>
        <v>0</v>
      </c>
    </row>
    <row r="3358" spans="1:11" x14ac:dyDescent="0.2">
      <c r="A3358" s="63">
        <f>'דוח 132'!K3358</f>
        <v>15584</v>
      </c>
      <c r="B3358" s="63">
        <f>'דוח 132'!J3358</f>
        <v>6930</v>
      </c>
      <c r="C3358" s="63" t="str">
        <f>'דוח 132'!I3358</f>
        <v>נכסים אלטרנטיביים</v>
      </c>
      <c r="D3358" s="63">
        <f>'דוח 132'!H3358</f>
        <v>0</v>
      </c>
      <c r="E3358" s="63">
        <f>'דוח 132'!G3358</f>
        <v>0</v>
      </c>
      <c r="F3358" s="63">
        <f>'דוח 132'!F3358</f>
        <v>0</v>
      </c>
      <c r="G3358" s="63">
        <f>'דוח 132'!E3358</f>
        <v>0</v>
      </c>
      <c r="H3358" s="63">
        <f>'דוח 132'!D3358</f>
        <v>0</v>
      </c>
      <c r="I3358" s="63">
        <f>'דוח 132'!C3358</f>
        <v>0</v>
      </c>
      <c r="J3358" s="63">
        <f>'דוח 132'!B3358</f>
        <v>0</v>
      </c>
      <c r="K3358" s="63">
        <f>'דוח 132'!A3358</f>
        <v>0</v>
      </c>
    </row>
    <row r="3359" spans="1:11" x14ac:dyDescent="0.2">
      <c r="A3359" s="63">
        <f>'דוח 132'!K3359</f>
        <v>17728</v>
      </c>
      <c r="B3359" s="63">
        <f>'דוח 132'!J3359</f>
        <v>6930</v>
      </c>
      <c r="C3359" s="63" t="str">
        <f>'דוח 132'!I3359</f>
        <v>נכסי נדל"ן</v>
      </c>
      <c r="D3359" s="63">
        <f>'דוח 132'!H3359</f>
        <v>0</v>
      </c>
      <c r="E3359" s="63">
        <f>'דוח 132'!G3359</f>
        <v>0</v>
      </c>
      <c r="F3359" s="63">
        <f>'דוח 132'!F3359</f>
        <v>0</v>
      </c>
      <c r="G3359" s="63">
        <f>'דוח 132'!E3359</f>
        <v>0</v>
      </c>
      <c r="H3359" s="63">
        <f>'דוח 132'!D3359</f>
        <v>0</v>
      </c>
      <c r="I3359" s="63">
        <f>'דוח 132'!C3359</f>
        <v>0</v>
      </c>
      <c r="J3359" s="63">
        <f>'דוח 132'!B3359</f>
        <v>0</v>
      </c>
      <c r="K3359" s="63">
        <f>'דוח 132'!A3359</f>
        <v>0</v>
      </c>
    </row>
    <row r="3360" spans="1:11" x14ac:dyDescent="0.2">
      <c r="A3360" s="63">
        <f>'דוח 132'!K3360</f>
        <v>15624</v>
      </c>
      <c r="B3360" s="63">
        <f>'דוח 132'!J3360</f>
        <v>6930</v>
      </c>
      <c r="C3360" s="63" t="str">
        <f>'דוח 132'!I3360</f>
        <v>נגזרים מתוך חשיפת מט"ח</v>
      </c>
      <c r="D3360" s="63">
        <f>'דוח 132'!H3360</f>
        <v>0</v>
      </c>
      <c r="E3360" s="63">
        <f>'דוח 132'!G3360</f>
        <v>0</v>
      </c>
      <c r="F3360" s="63">
        <f>'דוח 132'!F3360</f>
        <v>0</v>
      </c>
      <c r="G3360" s="63">
        <f>'דוח 132'!E3360</f>
        <v>0</v>
      </c>
      <c r="H3360" s="63">
        <f>'דוח 132'!D3360</f>
        <v>0</v>
      </c>
      <c r="I3360" s="63">
        <f>'דוח 132'!C3360</f>
        <v>0</v>
      </c>
      <c r="J3360" s="63">
        <f>'דוח 132'!B3360</f>
        <v>0</v>
      </c>
      <c r="K3360" s="63">
        <f>'דוח 132'!A3360</f>
        <v>0</v>
      </c>
    </row>
    <row r="3361" spans="1:11" x14ac:dyDescent="0.2">
      <c r="A3361" s="63">
        <f>'דוח 132'!K3361</f>
        <v>15644</v>
      </c>
      <c r="B3361" s="63">
        <f>'דוח 132'!J3361</f>
        <v>6930</v>
      </c>
      <c r="C3361" s="63" t="str">
        <f>'דוח 132'!I3361</f>
        <v>סה"כ נזילות</v>
      </c>
      <c r="D3361" s="63">
        <f>'דוח 132'!H3361</f>
        <v>0</v>
      </c>
      <c r="E3361" s="63">
        <f>'דוח 132'!G3361</f>
        <v>1.0840232634759199</v>
      </c>
      <c r="F3361" s="63">
        <f>'דוח 132'!F3361</f>
        <v>1.18958119437535</v>
      </c>
      <c r="G3361" s="63">
        <f>'דוח 132'!E3361</f>
        <v>1</v>
      </c>
      <c r="H3361" s="63">
        <f>'דוח 132'!D3361</f>
        <v>10</v>
      </c>
      <c r="I3361" s="63">
        <f>'דוח 132'!C3361</f>
        <v>0</v>
      </c>
      <c r="J3361" s="63">
        <f>'דוח 132'!B3361</f>
        <v>0</v>
      </c>
      <c r="K3361" s="63">
        <f>'דוח 132'!A3361</f>
        <v>0</v>
      </c>
    </row>
    <row r="3362" spans="1:11" x14ac:dyDescent="0.2">
      <c r="A3362" s="63">
        <f>'דוח 132'!K3362</f>
        <v>15704</v>
      </c>
      <c r="B3362" s="63">
        <f>'דוח 132'!J3362</f>
        <v>6930</v>
      </c>
      <c r="C3362" s="63" t="str">
        <f>'דוח 132'!I3362</f>
        <v xml:space="preserve">סה"כ קונצרני והלוואות </v>
      </c>
      <c r="D3362" s="63">
        <f>'דוח 132'!H3362</f>
        <v>3.53878777239618</v>
      </c>
      <c r="E3362" s="63">
        <f>'דוח 132'!G3362</f>
        <v>41.354975039360198</v>
      </c>
      <c r="F3362" s="63">
        <f>'דוח 132'!F3362</f>
        <v>41.342556328118199</v>
      </c>
      <c r="G3362" s="63">
        <f>'דוח 132'!E3362</f>
        <v>37</v>
      </c>
      <c r="H3362" s="63">
        <f>'דוח 132'!D3362</f>
        <v>43</v>
      </c>
      <c r="I3362" s="63">
        <f>'דוח 132'!C3362</f>
        <v>0</v>
      </c>
      <c r="J3362" s="63">
        <f>'דוח 132'!B3362</f>
        <v>0</v>
      </c>
      <c r="K3362" s="63">
        <f>'דוח 132'!A3362</f>
        <v>0</v>
      </c>
    </row>
    <row r="3363" spans="1:11" x14ac:dyDescent="0.2">
      <c r="A3363" s="63">
        <f>'דוח 132'!K3363</f>
        <v>15749</v>
      </c>
      <c r="B3363" s="63">
        <f>'דוח 132'!J3363</f>
        <v>6930</v>
      </c>
      <c r="C3363" s="63" t="str">
        <f>'דוח 132'!I3363</f>
        <v>סה"כ לא סחירים</v>
      </c>
      <c r="D3363" s="63">
        <f>'דוח 132'!H3363</f>
        <v>1.52</v>
      </c>
      <c r="E3363" s="63">
        <f>'דוח 132'!G3363</f>
        <v>0.214482591188463</v>
      </c>
      <c r="F3363" s="63">
        <f>'דוח 132'!F3363</f>
        <v>0.21460560344177101</v>
      </c>
      <c r="G3363" s="63">
        <f>'דוח 132'!E3363</f>
        <v>0</v>
      </c>
      <c r="H3363" s="63">
        <f>'דוח 132'!D3363</f>
        <v>0</v>
      </c>
      <c r="I3363" s="63">
        <f>'דוח 132'!C3363</f>
        <v>0</v>
      </c>
      <c r="J3363" s="63">
        <f>'דוח 132'!B3363</f>
        <v>0</v>
      </c>
      <c r="K3363" s="63">
        <f>'דוח 132'!A3363</f>
        <v>0</v>
      </c>
    </row>
    <row r="3364" spans="1:11" x14ac:dyDescent="0.2">
      <c r="A3364" s="63">
        <f>'דוח 132'!K3364</f>
        <v>11258</v>
      </c>
      <c r="B3364" s="63">
        <f>'דוח 132'!J3364</f>
        <v>6930</v>
      </c>
      <c r="C3364" s="63" t="str">
        <f>'דוח 132'!I3364</f>
        <v>כל נכסי הקופה</v>
      </c>
      <c r="D3364" s="63">
        <f>'דוח 132'!H3364</f>
        <v>3.3786891030832105</v>
      </c>
      <c r="E3364" s="63">
        <f>'דוח 132'!G3364</f>
        <v>100</v>
      </c>
      <c r="F3364" s="63">
        <f>'דוח 132'!F3364</f>
        <v>100</v>
      </c>
      <c r="G3364" s="63">
        <f>'דוח 132'!E3364</f>
        <v>0</v>
      </c>
      <c r="H3364" s="63">
        <f>'דוח 132'!D3364</f>
        <v>0</v>
      </c>
      <c r="I3364" s="63">
        <f>'דוח 132'!C3364</f>
        <v>0</v>
      </c>
      <c r="J3364" s="63">
        <f>'דוח 132'!B3364</f>
        <v>0</v>
      </c>
      <c r="K3364" s="63">
        <f>'דוח 132'!A3364</f>
        <v>0</v>
      </c>
    </row>
    <row r="3365" spans="1:11" x14ac:dyDescent="0.2">
      <c r="A3365" s="63">
        <f>'דוח 132'!K3365</f>
        <v>15705</v>
      </c>
      <c r="B3365" s="63">
        <f>'דוח 132'!J3365</f>
        <v>6930</v>
      </c>
      <c r="C3365" s="63" t="str">
        <f>'דוח 132'!I3365</f>
        <v>סה"כ ממשלתי</v>
      </c>
      <c r="D3365" s="63">
        <f>'דוח 132'!H3365</f>
        <v>3.33345228508816</v>
      </c>
      <c r="E3365" s="63">
        <f>'דוח 132'!G3365</f>
        <v>57.561001697163896</v>
      </c>
      <c r="F3365" s="63">
        <f>'דוח 132'!F3365</f>
        <v>57.467862477506401</v>
      </c>
      <c r="G3365" s="63">
        <f>'דוח 132'!E3365</f>
        <v>50</v>
      </c>
      <c r="H3365" s="63">
        <f>'דוח 132'!D3365</f>
        <v>60</v>
      </c>
      <c r="I3365" s="63">
        <f>'דוח 132'!C3365</f>
        <v>0</v>
      </c>
      <c r="J3365" s="63">
        <f>'דוח 132'!B3365</f>
        <v>0</v>
      </c>
      <c r="K3365" s="63">
        <f>'דוח 132'!A3365</f>
        <v>0</v>
      </c>
    </row>
    <row r="3366" spans="1:11" x14ac:dyDescent="0.2">
      <c r="A3366" s="63">
        <f>'דוח 132'!K3366</f>
        <v>16144</v>
      </c>
      <c r="B3366" s="63">
        <f>'דוח 132'!J3366</f>
        <v>6930</v>
      </c>
      <c r="C3366" s="63" t="str">
        <f>'דוח 132'!I3366</f>
        <v>סך חשיפת מט"ח</v>
      </c>
      <c r="D3366" s="63">
        <f>'דוח 132'!H3366</f>
        <v>5.25</v>
      </c>
      <c r="E3366" s="63">
        <f>'דוח 132'!G3366</f>
        <v>8.6385518287259794E-2</v>
      </c>
      <c r="F3366" s="63">
        <f>'דוח 132'!F3366</f>
        <v>8.667246407189351E-2</v>
      </c>
      <c r="G3366" s="63">
        <f>'דוח 132'!E3366</f>
        <v>0</v>
      </c>
      <c r="H3366" s="63">
        <f>'דוח 132'!D3366</f>
        <v>0</v>
      </c>
      <c r="I3366" s="63">
        <f>'דוח 132'!C3366</f>
        <v>0</v>
      </c>
      <c r="J3366" s="63">
        <f>'דוח 132'!B3366</f>
        <v>0</v>
      </c>
      <c r="K3366" s="63">
        <f>'דוח 132'!A3366</f>
        <v>0</v>
      </c>
    </row>
    <row r="3367" spans="1:11" x14ac:dyDescent="0.2">
      <c r="A3367" s="63">
        <f>'דוח 132'!K3367</f>
        <v>12755</v>
      </c>
      <c r="B3367" s="63">
        <f>'דוח 132'!J3367</f>
        <v>6930</v>
      </c>
      <c r="C3367" s="63" t="str">
        <f>'דוח 132'!I3367</f>
        <v xml:space="preserve">נזילות מט"ח </v>
      </c>
      <c r="D3367" s="63">
        <f>'דוח 132'!H3367</f>
        <v>0</v>
      </c>
      <c r="E3367" s="63">
        <f>'דוח 132'!G3367</f>
        <v>0</v>
      </c>
      <c r="F3367" s="63">
        <f>'דוח 132'!F3367</f>
        <v>0</v>
      </c>
      <c r="G3367" s="63">
        <f>'דוח 132'!E3367</f>
        <v>0</v>
      </c>
      <c r="H3367" s="63">
        <f>'דוח 132'!D3367</f>
        <v>0</v>
      </c>
      <c r="I3367" s="63">
        <f>'דוח 132'!C3367</f>
        <v>0</v>
      </c>
      <c r="J3367" s="63">
        <f>'דוח 132'!B3367</f>
        <v>0</v>
      </c>
      <c r="K3367" s="63">
        <f>'דוח 132'!A3367</f>
        <v>0</v>
      </c>
    </row>
    <row r="3368" spans="1:11" x14ac:dyDescent="0.2">
      <c r="A3368" s="63">
        <f>'דוח 132'!K3368</f>
        <v>12359</v>
      </c>
      <c r="B3368" s="63">
        <f>'דוח 132'!J3368</f>
        <v>6930</v>
      </c>
      <c r="C3368" s="63" t="str">
        <f>'דוח 132'!I3368</f>
        <v xml:space="preserve">קונצרני לא סחיר צמוד מדד </v>
      </c>
      <c r="D3368" s="63">
        <f>'דוח 132'!H3368</f>
        <v>0</v>
      </c>
      <c r="E3368" s="63">
        <f>'דוח 132'!G3368</f>
        <v>0</v>
      </c>
      <c r="F3368" s="63">
        <f>'דוח 132'!F3368</f>
        <v>0</v>
      </c>
      <c r="G3368" s="63">
        <f>'דוח 132'!E3368</f>
        <v>0</v>
      </c>
      <c r="H3368" s="63">
        <f>'דוח 132'!D3368</f>
        <v>0</v>
      </c>
      <c r="I3368" s="63">
        <f>'דוח 132'!C3368</f>
        <v>0</v>
      </c>
      <c r="J3368" s="63">
        <f>'דוח 132'!B3368</f>
        <v>0</v>
      </c>
      <c r="K3368" s="63">
        <f>'דוח 132'!A3368</f>
        <v>0</v>
      </c>
    </row>
    <row r="3369" spans="1:11" x14ac:dyDescent="0.2">
      <c r="A3369" s="63">
        <f>'דוח 132'!K3369</f>
        <v>0</v>
      </c>
      <c r="B3369" s="63">
        <f>'דוח 132'!J3369</f>
        <v>0</v>
      </c>
      <c r="C3369" s="63">
        <f>'דוח 132'!I3369</f>
        <v>0</v>
      </c>
      <c r="D3369" s="63">
        <f>'דוח 132'!H3369</f>
        <v>0</v>
      </c>
      <c r="E3369" s="63">
        <f>'דוח 132'!G3369</f>
        <v>0</v>
      </c>
      <c r="F3369" s="63">
        <f>'דוח 132'!F3369</f>
        <v>0</v>
      </c>
      <c r="G3369" s="63">
        <f>'דוח 132'!E3369</f>
        <v>0</v>
      </c>
      <c r="H3369" s="63">
        <f>'דוח 132'!D3369</f>
        <v>0</v>
      </c>
      <c r="I3369" s="63">
        <f>'דוח 132'!C3369</f>
        <v>0</v>
      </c>
      <c r="J3369" s="63">
        <f>'דוח 132'!B3369</f>
        <v>0</v>
      </c>
      <c r="K3369" s="63">
        <f>'דוח 132'!A3369</f>
        <v>0</v>
      </c>
    </row>
    <row r="3370" spans="1:11" x14ac:dyDescent="0.2">
      <c r="A3370" s="63" t="str">
        <f>'דוח 132'!K3370</f>
        <v>קוד קבוצה</v>
      </c>
      <c r="B3370" s="63" t="str">
        <f>'דוח 132'!J3370</f>
        <v>קוד קופה</v>
      </c>
      <c r="C3370" s="63">
        <f>'דוח 132'!I3370</f>
        <v>0</v>
      </c>
      <c r="D3370" s="63" t="str">
        <f>'דוח 132'!H3370</f>
        <v>6957  פסגות שיא פיצ מדד ללא מני</v>
      </c>
      <c r="E3370" s="63">
        <f>'דוח 132'!G3370</f>
        <v>0</v>
      </c>
      <c r="F3370" s="63">
        <f>'דוח 132'!F3370</f>
        <v>0</v>
      </c>
      <c r="G3370" s="63">
        <f>'דוח 132'!E3370</f>
        <v>0</v>
      </c>
      <c r="H3370" s="63">
        <f>'דוח 132'!D3370</f>
        <v>0</v>
      </c>
      <c r="I3370" s="63">
        <f>'דוח 132'!C3370</f>
        <v>0</v>
      </c>
      <c r="J3370" s="63">
        <f>'דוח 132'!B3370</f>
        <v>0</v>
      </c>
      <c r="K3370" s="63">
        <f>'דוח 132'!A3370</f>
        <v>0</v>
      </c>
    </row>
    <row r="3371" spans="1:11" x14ac:dyDescent="0.2">
      <c r="A3371" s="63">
        <f>'דוח 132'!K3371</f>
        <v>0</v>
      </c>
      <c r="B3371" s="63">
        <f>'דוח 132'!J3371</f>
        <v>0</v>
      </c>
      <c r="C3371" s="63">
        <f>'דוח 132'!I3371</f>
        <v>0</v>
      </c>
      <c r="D3371" s="63">
        <f>'דוח 132'!H3371</f>
        <v>0</v>
      </c>
      <c r="E3371" s="63">
        <f>'דוח 132'!G3371</f>
        <v>0</v>
      </c>
      <c r="F3371" s="63" t="str">
        <f>'דוח 132'!F3371</f>
        <v>שווי קופה באשח  24,653.32</v>
      </c>
      <c r="G3371" s="63">
        <f>'דוח 132'!E3371</f>
        <v>0</v>
      </c>
      <c r="H3371" s="63">
        <f>'דוח 132'!D3371</f>
        <v>0</v>
      </c>
      <c r="I3371" s="63">
        <f>'דוח 132'!C3371</f>
        <v>0</v>
      </c>
      <c r="J3371" s="63">
        <f>'דוח 132'!B3371</f>
        <v>0</v>
      </c>
      <c r="K3371" s="63">
        <f>'דוח 132'!A3371</f>
        <v>0</v>
      </c>
    </row>
    <row r="3372" spans="1:11" x14ac:dyDescent="0.2">
      <c r="A3372" s="63">
        <f>'דוח 132'!K3372</f>
        <v>0</v>
      </c>
      <c r="B3372" s="63">
        <f>'דוח 132'!J3372</f>
        <v>0</v>
      </c>
      <c r="C3372" s="63" t="str">
        <f>'דוח 132'!I3372</f>
        <v>תאור קבוצה</v>
      </c>
      <c r="D3372" s="63" t="str">
        <f>'דוח 132'!H3372</f>
        <v>מח"מ</v>
      </c>
      <c r="E3372" s="63" t="str">
        <f>'דוח 132'!G3372</f>
        <v>חשיפה</v>
      </c>
      <c r="F3372" s="63" t="str">
        <f>'דוח 132'!F3372</f>
        <v>חשיפה</v>
      </c>
      <c r="G3372" s="63">
        <f>'דוח 132'!E3372</f>
        <v>0</v>
      </c>
      <c r="H3372" s="63" t="str">
        <f>'דוח 132'!D3372</f>
        <v>חשיפה</v>
      </c>
      <c r="I3372" s="63">
        <f>'דוח 132'!C3372</f>
        <v>0</v>
      </c>
      <c r="J3372" s="63" t="str">
        <f>'דוח 132'!B3372</f>
        <v>מח"מ</v>
      </c>
      <c r="K3372" s="63">
        <f>'דוח 132'!A3372</f>
        <v>0</v>
      </c>
    </row>
    <row r="3373" spans="1:11" x14ac:dyDescent="0.2">
      <c r="A3373" s="63">
        <f>'דוח 132'!K3373</f>
        <v>0</v>
      </c>
      <c r="B3373" s="63">
        <f>'דוח 132'!J3373</f>
        <v>0</v>
      </c>
      <c r="C3373" s="63">
        <f>'דוח 132'!I3373</f>
        <v>0</v>
      </c>
      <c r="D3373" s="63">
        <f>'דוח 132'!H3373</f>
        <v>0</v>
      </c>
      <c r="E3373" s="63" t="str">
        <f>'דוח 132'!G3373</f>
        <v>30/12/18</v>
      </c>
      <c r="F3373" s="63" t="str">
        <f>'דוח 132'!F3373</f>
        <v>31/12/18</v>
      </c>
      <c r="G3373" s="63" t="str">
        <f>'דוח 132'!E3373</f>
        <v>מינ'</v>
      </c>
      <c r="H3373" s="63" t="str">
        <f>'דוח 132'!D3373</f>
        <v>מקס'</v>
      </c>
      <c r="I3373" s="63" t="str">
        <f>'דוח 132'!C3373</f>
        <v>מינ'</v>
      </c>
      <c r="J3373" s="63" t="str">
        <f>'דוח 132'!B3373</f>
        <v>מקס'</v>
      </c>
      <c r="K3373" s="63">
        <f>'דוח 132'!A3373</f>
        <v>0</v>
      </c>
    </row>
    <row r="3374" spans="1:11" x14ac:dyDescent="0.2">
      <c r="A3374" s="63">
        <f>'דוח 132'!K3374</f>
        <v>13591</v>
      </c>
      <c r="B3374" s="63">
        <f>'דוח 132'!J3374</f>
        <v>6957</v>
      </c>
      <c r="C3374" s="63" t="str">
        <f>'דוח 132'!I3374</f>
        <v xml:space="preserve">צמוד מדד (כולל מיועדות) </v>
      </c>
      <c r="D3374" s="63">
        <f>'דוח 132'!H3374</f>
        <v>4.4761031026809999</v>
      </c>
      <c r="E3374" s="63">
        <f>'דוח 132'!G3374</f>
        <v>88.63157195493109</v>
      </c>
      <c r="F3374" s="63">
        <f>'דוח 132'!F3374</f>
        <v>88.490116711207406</v>
      </c>
      <c r="G3374" s="63">
        <f>'דוח 132'!E3374</f>
        <v>0</v>
      </c>
      <c r="H3374" s="63">
        <f>'דוח 132'!D3374</f>
        <v>0</v>
      </c>
      <c r="I3374" s="63">
        <f>'דוח 132'!C3374</f>
        <v>3.5</v>
      </c>
      <c r="J3374" s="63">
        <f>'דוח 132'!B3374</f>
        <v>5.5</v>
      </c>
      <c r="K3374" s="63">
        <f>'דוח 132'!A3374</f>
        <v>0</v>
      </c>
    </row>
    <row r="3375" spans="1:11" x14ac:dyDescent="0.2">
      <c r="A3375" s="63">
        <f>'דוח 132'!K3375</f>
        <v>19967</v>
      </c>
      <c r="B3375" s="63">
        <f>'דוח 132'!J3375</f>
        <v>6957</v>
      </c>
      <c r="C3375" s="63" t="str">
        <f>'דוח 132'!I3375</f>
        <v>צמוד מדד ללא מיועדות</v>
      </c>
      <c r="D3375" s="63">
        <f>'דוח 132'!H3375</f>
        <v>4.4761031026809999</v>
      </c>
      <c r="E3375" s="63">
        <f>'דוח 132'!G3375</f>
        <v>88.63157195493109</v>
      </c>
      <c r="F3375" s="63">
        <f>'דוח 132'!F3375</f>
        <v>88.490116711207406</v>
      </c>
      <c r="G3375" s="63">
        <f>'דוח 132'!E3375</f>
        <v>0</v>
      </c>
      <c r="H3375" s="63">
        <f>'דוח 132'!D3375</f>
        <v>0</v>
      </c>
      <c r="I3375" s="63">
        <f>'דוח 132'!C3375</f>
        <v>0</v>
      </c>
      <c r="J3375" s="63">
        <f>'דוח 132'!B3375</f>
        <v>0</v>
      </c>
      <c r="K3375" s="63">
        <f>'דוח 132'!A3375</f>
        <v>0</v>
      </c>
    </row>
    <row r="3376" spans="1:11" x14ac:dyDescent="0.2">
      <c r="A3376" s="63">
        <f>'דוח 132'!K3376</f>
        <v>15744</v>
      </c>
      <c r="B3376" s="63">
        <f>'דוח 132'!J3376</f>
        <v>6957</v>
      </c>
      <c r="C3376" s="63" t="str">
        <f>'דוח 132'!I3376</f>
        <v xml:space="preserve">סה"כ ממשלתי צמוד מדד כולל מיועדות </v>
      </c>
      <c r="D3376" s="63">
        <f>'דוח 132'!H3376</f>
        <v>5.6255912368132703</v>
      </c>
      <c r="E3376" s="63">
        <f>'דוח 132'!G3376</f>
        <v>49.170251351884801</v>
      </c>
      <c r="F3376" s="63">
        <f>'דוח 132'!F3376</f>
        <v>49.179426633680499</v>
      </c>
      <c r="G3376" s="63">
        <f>'דוח 132'!E3376</f>
        <v>0</v>
      </c>
      <c r="H3376" s="63">
        <f>'דוח 132'!D3376</f>
        <v>0</v>
      </c>
      <c r="I3376" s="63">
        <f>'דוח 132'!C3376</f>
        <v>0</v>
      </c>
      <c r="J3376" s="63">
        <f>'דוח 132'!B3376</f>
        <v>0</v>
      </c>
      <c r="K3376" s="63">
        <f>'דוח 132'!A3376</f>
        <v>0</v>
      </c>
    </row>
    <row r="3377" spans="1:11" x14ac:dyDescent="0.2">
      <c r="A3377" s="63">
        <f>'דוח 132'!K3377</f>
        <v>13462</v>
      </c>
      <c r="B3377" s="63">
        <f>'דוח 132'!J3377</f>
        <v>6957</v>
      </c>
      <c r="C3377" s="63" t="str">
        <f>'דוח 132'!I3377</f>
        <v xml:space="preserve">קונצרני סחיר צמוד מדד </v>
      </c>
      <c r="D3377" s="63">
        <f>'דוח 132'!H3377</f>
        <v>3.02117920284633</v>
      </c>
      <c r="E3377" s="63">
        <f>'דוח 132'!G3377</f>
        <v>38.830861832904297</v>
      </c>
      <c r="F3377" s="63">
        <f>'דוח 132'!F3377</f>
        <v>38.690589029505595</v>
      </c>
      <c r="G3377" s="63">
        <f>'דוח 132'!E3377</f>
        <v>0</v>
      </c>
      <c r="H3377" s="63">
        <f>'דוח 132'!D3377</f>
        <v>0</v>
      </c>
      <c r="I3377" s="63">
        <f>'דוח 132'!C3377</f>
        <v>0</v>
      </c>
      <c r="J3377" s="63">
        <f>'דוח 132'!B3377</f>
        <v>0</v>
      </c>
      <c r="K3377" s="63">
        <f>'דוח 132'!A3377</f>
        <v>0</v>
      </c>
    </row>
    <row r="3378" spans="1:11" x14ac:dyDescent="0.2">
      <c r="A3378" s="63">
        <f>'דוח 132'!K3378</f>
        <v>15544</v>
      </c>
      <c r="B3378" s="63">
        <f>'דוח 132'!J3378</f>
        <v>6957</v>
      </c>
      <c r="C3378" s="63" t="str">
        <f>'דוח 132'!I3378</f>
        <v>הלוואה צמוד מדד</v>
      </c>
      <c r="D3378" s="63">
        <f>'דוח 132'!H3378</f>
        <v>0</v>
      </c>
      <c r="E3378" s="63">
        <f>'דוח 132'!G3378</f>
        <v>0</v>
      </c>
      <c r="F3378" s="63">
        <f>'דוח 132'!F3378</f>
        <v>0</v>
      </c>
      <c r="G3378" s="63">
        <f>'דוח 132'!E3378</f>
        <v>0</v>
      </c>
      <c r="H3378" s="63">
        <f>'דוח 132'!D3378</f>
        <v>0</v>
      </c>
      <c r="I3378" s="63">
        <f>'דוח 132'!C3378</f>
        <v>0</v>
      </c>
      <c r="J3378" s="63">
        <f>'דוח 132'!B3378</f>
        <v>0</v>
      </c>
      <c r="K3378" s="63">
        <f>'דוח 132'!A3378</f>
        <v>0</v>
      </c>
    </row>
    <row r="3379" spans="1:11" x14ac:dyDescent="0.2">
      <c r="A3379" s="63">
        <f>'דוח 132'!K3379</f>
        <v>12978</v>
      </c>
      <c r="B3379" s="63">
        <f>'דוח 132'!J3379</f>
        <v>6957</v>
      </c>
      <c r="C3379" s="63" t="str">
        <f>'דוח 132'!I3379</f>
        <v xml:space="preserve">פקדונות לא סחירים </v>
      </c>
      <c r="D3379" s="63">
        <f>'דוח 132'!H3379</f>
        <v>4.6000000000000005</v>
      </c>
      <c r="E3379" s="63">
        <f>'דוח 132'!G3379</f>
        <v>0.26668588951889999</v>
      </c>
      <c r="F3379" s="63">
        <f>'דוח 132'!F3379</f>
        <v>0.26781946407817303</v>
      </c>
      <c r="G3379" s="63">
        <f>'דוח 132'!E3379</f>
        <v>0</v>
      </c>
      <c r="H3379" s="63">
        <f>'דוח 132'!D3379</f>
        <v>0</v>
      </c>
      <c r="I3379" s="63">
        <f>'דוח 132'!C3379</f>
        <v>0</v>
      </c>
      <c r="J3379" s="63">
        <f>'דוח 132'!B3379</f>
        <v>0</v>
      </c>
      <c r="K3379" s="63">
        <f>'דוח 132'!A3379</f>
        <v>0</v>
      </c>
    </row>
    <row r="3380" spans="1:11" x14ac:dyDescent="0.2">
      <c r="A3380" s="63">
        <f>'דוח 132'!K3380</f>
        <v>17726</v>
      </c>
      <c r="B3380" s="63">
        <f>'דוח 132'!J3380</f>
        <v>6957</v>
      </c>
      <c r="C3380" s="63" t="str">
        <f>'דוח 132'!I3380</f>
        <v>לא צמוד כולל נזילות</v>
      </c>
      <c r="D3380" s="63">
        <f>'דוח 132'!H3380</f>
        <v>2.4226137790214399</v>
      </c>
      <c r="E3380" s="63">
        <f>'דוח 132'!G3380</f>
        <v>11.345410194307599</v>
      </c>
      <c r="F3380" s="63">
        <f>'דוח 132'!F3380</f>
        <v>11.487001992873701</v>
      </c>
      <c r="G3380" s="63">
        <f>'דוח 132'!E3380</f>
        <v>0</v>
      </c>
      <c r="H3380" s="63">
        <f>'דוח 132'!D3380</f>
        <v>0</v>
      </c>
      <c r="I3380" s="63">
        <f>'דוח 132'!C3380</f>
        <v>0</v>
      </c>
      <c r="J3380" s="63">
        <f>'דוח 132'!B3380</f>
        <v>0</v>
      </c>
      <c r="K3380" s="63">
        <f>'דוח 132'!A3380</f>
        <v>0</v>
      </c>
    </row>
    <row r="3381" spans="1:11" x14ac:dyDescent="0.2">
      <c r="A3381" s="63">
        <f>'דוח 132'!K3381</f>
        <v>17727</v>
      </c>
      <c r="B3381" s="63">
        <f>'דוח 132'!J3381</f>
        <v>6957</v>
      </c>
      <c r="C3381" s="63" t="str">
        <f>'דוח 132'!I3381</f>
        <v>עו"ש ש"ח</v>
      </c>
      <c r="D3381" s="63">
        <f>'דוח 132'!H3381</f>
        <v>0</v>
      </c>
      <c r="E3381" s="63">
        <f>'דוח 132'!G3381</f>
        <v>4.9680739591510292</v>
      </c>
      <c r="F3381" s="63">
        <f>'דוח 132'!F3381</f>
        <v>5.120123615363589</v>
      </c>
      <c r="G3381" s="63">
        <f>'דוח 132'!E3381</f>
        <v>0</v>
      </c>
      <c r="H3381" s="63">
        <f>'דוח 132'!D3381</f>
        <v>0</v>
      </c>
      <c r="I3381" s="63">
        <f>'דוח 132'!C3381</f>
        <v>0</v>
      </c>
      <c r="J3381" s="63">
        <f>'דוח 132'!B3381</f>
        <v>0</v>
      </c>
      <c r="K3381" s="63">
        <f>'דוח 132'!A3381</f>
        <v>0</v>
      </c>
    </row>
    <row r="3382" spans="1:11" x14ac:dyDescent="0.2">
      <c r="A3382" s="63">
        <f>'דוח 132'!K3382</f>
        <v>13592</v>
      </c>
      <c r="B3382" s="63">
        <f>'דוח 132'!J3382</f>
        <v>6957</v>
      </c>
      <c r="C3382" s="63" t="str">
        <f>'דוח 132'!I3382</f>
        <v xml:space="preserve">לא צמוד - לא כולל נזילות </v>
      </c>
      <c r="D3382" s="63">
        <f>'דוח 132'!H3382</f>
        <v>4.3708341289951695</v>
      </c>
      <c r="E3382" s="63">
        <f>'דוח 132'!G3382</f>
        <v>6.3773362351565295</v>
      </c>
      <c r="F3382" s="63">
        <f>'דוח 132'!F3382</f>
        <v>6.3668783775100799</v>
      </c>
      <c r="G3382" s="63">
        <f>'דוח 132'!E3382</f>
        <v>0</v>
      </c>
      <c r="H3382" s="63">
        <f>'דוח 132'!D3382</f>
        <v>0</v>
      </c>
      <c r="I3382" s="63">
        <f>'דוח 132'!C3382</f>
        <v>0</v>
      </c>
      <c r="J3382" s="63">
        <f>'דוח 132'!B3382</f>
        <v>0</v>
      </c>
      <c r="K3382" s="63">
        <f>'דוח 132'!A3382</f>
        <v>0</v>
      </c>
    </row>
    <row r="3383" spans="1:11" x14ac:dyDescent="0.2">
      <c r="A3383" s="63">
        <f>'דוח 132'!K3383</f>
        <v>11566</v>
      </c>
      <c r="B3383" s="63">
        <f>'דוח 132'!J3383</f>
        <v>6957</v>
      </c>
      <c r="C3383" s="63" t="str">
        <f>'דוח 132'!I3383</f>
        <v>מק"מ</v>
      </c>
      <c r="D3383" s="63">
        <f>'דוח 132'!H3383</f>
        <v>0.6</v>
      </c>
      <c r="E3383" s="63">
        <f>'דוח 132'!G3383</f>
        <v>2.0487664207602503</v>
      </c>
      <c r="F3383" s="63">
        <f>'דוח 132'!F3383</f>
        <v>2.0502759856651402</v>
      </c>
      <c r="G3383" s="63">
        <f>'דוח 132'!E3383</f>
        <v>0</v>
      </c>
      <c r="H3383" s="63">
        <f>'דוח 132'!D3383</f>
        <v>0</v>
      </c>
      <c r="I3383" s="63">
        <f>'דוח 132'!C3383</f>
        <v>0</v>
      </c>
      <c r="J3383" s="63">
        <f>'דוח 132'!B3383</f>
        <v>0</v>
      </c>
      <c r="K3383" s="63">
        <f>'דוח 132'!A3383</f>
        <v>0</v>
      </c>
    </row>
    <row r="3384" spans="1:11" x14ac:dyDescent="0.2">
      <c r="A3384" s="63">
        <f>'דוח 132'!K3384</f>
        <v>13419</v>
      </c>
      <c r="B3384" s="63">
        <f>'דוח 132'!J3384</f>
        <v>6957</v>
      </c>
      <c r="C3384" s="63" t="str">
        <f>'דוח 132'!I3384</f>
        <v>ממשלתי  לא צמוד (שחר)</v>
      </c>
      <c r="D3384" s="63">
        <f>'דוח 132'!H3384</f>
        <v>7.1995559682275294</v>
      </c>
      <c r="E3384" s="63">
        <f>'דוח 132'!G3384</f>
        <v>2.4005256135142998</v>
      </c>
      <c r="F3384" s="63">
        <f>'דוח 132'!F3384</f>
        <v>2.3994681687531196</v>
      </c>
      <c r="G3384" s="63">
        <f>'דוח 132'!E3384</f>
        <v>0</v>
      </c>
      <c r="H3384" s="63">
        <f>'דוח 132'!D3384</f>
        <v>0</v>
      </c>
      <c r="I3384" s="63">
        <f>'דוח 132'!C3384</f>
        <v>0</v>
      </c>
      <c r="J3384" s="63">
        <f>'דוח 132'!B3384</f>
        <v>0</v>
      </c>
      <c r="K3384" s="63">
        <f>'דוח 132'!A3384</f>
        <v>0</v>
      </c>
    </row>
    <row r="3385" spans="1:11" x14ac:dyDescent="0.2">
      <c r="A3385" s="63">
        <f>'דוח 132'!K3385</f>
        <v>11568</v>
      </c>
      <c r="B3385" s="63">
        <f>'דוח 132'!J3385</f>
        <v>6957</v>
      </c>
      <c r="C3385" s="63" t="str">
        <f>'דוח 132'!I3385</f>
        <v>אג"ח ממשלתי לא צמוד ריבית משתנה-"גילון"</v>
      </c>
      <c r="D3385" s="63">
        <f>'דוח 132'!H3385</f>
        <v>0</v>
      </c>
      <c r="E3385" s="63">
        <f>'דוח 132'!G3385</f>
        <v>0</v>
      </c>
      <c r="F3385" s="63">
        <f>'דוח 132'!F3385</f>
        <v>0</v>
      </c>
      <c r="G3385" s="63">
        <f>'דוח 132'!E3385</f>
        <v>0</v>
      </c>
      <c r="H3385" s="63">
        <f>'דוח 132'!D3385</f>
        <v>0</v>
      </c>
      <c r="I3385" s="63">
        <f>'דוח 132'!C3385</f>
        <v>0</v>
      </c>
      <c r="J3385" s="63">
        <f>'דוח 132'!B3385</f>
        <v>0</v>
      </c>
      <c r="K3385" s="63">
        <f>'דוח 132'!A3385</f>
        <v>0</v>
      </c>
    </row>
    <row r="3386" spans="1:11" x14ac:dyDescent="0.2">
      <c r="A3386" s="63">
        <f>'דוח 132'!K3386</f>
        <v>12479</v>
      </c>
      <c r="B3386" s="63">
        <f>'דוח 132'!J3386</f>
        <v>6957</v>
      </c>
      <c r="C3386" s="63" t="str">
        <f>'דוח 132'!I3386</f>
        <v>קונצרני ריבית קבועה</v>
      </c>
      <c r="D3386" s="63">
        <f>'דוח 132'!H3386</f>
        <v>4.8631432421194196</v>
      </c>
      <c r="E3386" s="63">
        <f>'דוח 132'!G3386</f>
        <v>1.9280442008819698</v>
      </c>
      <c r="F3386" s="63">
        <f>'דוח 132'!F3386</f>
        <v>1.9171342230918098</v>
      </c>
      <c r="G3386" s="63">
        <f>'דוח 132'!E3386</f>
        <v>0</v>
      </c>
      <c r="H3386" s="63">
        <f>'דוח 132'!D3386</f>
        <v>0</v>
      </c>
      <c r="I3386" s="63">
        <f>'דוח 132'!C3386</f>
        <v>0</v>
      </c>
      <c r="J3386" s="63">
        <f>'דוח 132'!B3386</f>
        <v>0</v>
      </c>
      <c r="K3386" s="63">
        <f>'דוח 132'!A3386</f>
        <v>0</v>
      </c>
    </row>
    <row r="3387" spans="1:11" x14ac:dyDescent="0.2">
      <c r="A3387" s="63">
        <f>'דוח 132'!K3387</f>
        <v>12480</v>
      </c>
      <c r="B3387" s="63">
        <f>'דוח 132'!J3387</f>
        <v>6957</v>
      </c>
      <c r="C3387" s="63" t="str">
        <f>'דוח 132'!I3387</f>
        <v>קונצרני ריבית משתנה</v>
      </c>
      <c r="D3387" s="63">
        <f>'דוח 132'!H3387</f>
        <v>0</v>
      </c>
      <c r="E3387" s="63">
        <f>'דוח 132'!G3387</f>
        <v>0</v>
      </c>
      <c r="F3387" s="63">
        <f>'דוח 132'!F3387</f>
        <v>0</v>
      </c>
      <c r="G3387" s="63">
        <f>'דוח 132'!E3387</f>
        <v>0</v>
      </c>
      <c r="H3387" s="63">
        <f>'דוח 132'!D3387</f>
        <v>0</v>
      </c>
      <c r="I3387" s="63">
        <f>'דוח 132'!C3387</f>
        <v>0</v>
      </c>
      <c r="J3387" s="63">
        <f>'דוח 132'!B3387</f>
        <v>0</v>
      </c>
      <c r="K3387" s="63">
        <f>'דוח 132'!A3387</f>
        <v>0</v>
      </c>
    </row>
    <row r="3388" spans="1:11" x14ac:dyDescent="0.2">
      <c r="A3388" s="63">
        <f>'דוח 132'!K3388</f>
        <v>11578</v>
      </c>
      <c r="B3388" s="63">
        <f>'דוח 132'!J3388</f>
        <v>6957</v>
      </c>
      <c r="C3388" s="63" t="str">
        <f>'דוח 132'!I3388</f>
        <v>אג"ח לא צמוד לא סחיר (ללא עמיתים)</v>
      </c>
      <c r="D3388" s="63">
        <f>'דוח 132'!H3388</f>
        <v>0</v>
      </c>
      <c r="E3388" s="63">
        <f>'דוח 132'!G3388</f>
        <v>0</v>
      </c>
      <c r="F3388" s="63">
        <f>'דוח 132'!F3388</f>
        <v>0</v>
      </c>
      <c r="G3388" s="63">
        <f>'דוח 132'!E3388</f>
        <v>0</v>
      </c>
      <c r="H3388" s="63">
        <f>'דוח 132'!D3388</f>
        <v>0</v>
      </c>
      <c r="I3388" s="63">
        <f>'דוח 132'!C3388</f>
        <v>0</v>
      </c>
      <c r="J3388" s="63">
        <f>'דוח 132'!B3388</f>
        <v>0</v>
      </c>
      <c r="K3388" s="63">
        <f>'דוח 132'!A3388</f>
        <v>0</v>
      </c>
    </row>
    <row r="3389" spans="1:11" x14ac:dyDescent="0.2">
      <c r="A3389" s="63">
        <f>'דוח 132'!K3389</f>
        <v>12497</v>
      </c>
      <c r="B3389" s="63">
        <f>'דוח 132'!J3389</f>
        <v>6957</v>
      </c>
      <c r="C3389" s="63" t="str">
        <f>'דוח 132'!I3389</f>
        <v>קונצרני לא סחיר ריבית משתנה (נע"מים)</v>
      </c>
      <c r="D3389" s="63">
        <f>'דוח 132'!H3389</f>
        <v>0</v>
      </c>
      <c r="E3389" s="63">
        <f>'דוח 132'!G3389</f>
        <v>0</v>
      </c>
      <c r="F3389" s="63">
        <f>'דוח 132'!F3389</f>
        <v>0</v>
      </c>
      <c r="G3389" s="63">
        <f>'דוח 132'!E3389</f>
        <v>0</v>
      </c>
      <c r="H3389" s="63">
        <f>'דוח 132'!D3389</f>
        <v>0</v>
      </c>
      <c r="I3389" s="63">
        <f>'דוח 132'!C3389</f>
        <v>0</v>
      </c>
      <c r="J3389" s="63">
        <f>'דוח 132'!B3389</f>
        <v>0</v>
      </c>
      <c r="K3389" s="63">
        <f>'דוח 132'!A3389</f>
        <v>0</v>
      </c>
    </row>
    <row r="3390" spans="1:11" x14ac:dyDescent="0.2">
      <c r="A3390" s="63">
        <f>'דוח 132'!K3390</f>
        <v>15546</v>
      </c>
      <c r="B3390" s="63">
        <f>'דוח 132'!J3390</f>
        <v>6957</v>
      </c>
      <c r="C3390" s="63" t="str">
        <f>'דוח 132'!I3390</f>
        <v>הלוואה לא צמוד</v>
      </c>
      <c r="D3390" s="63">
        <f>'דוח 132'!H3390</f>
        <v>0</v>
      </c>
      <c r="E3390" s="63">
        <f>'דוח 132'!G3390</f>
        <v>0</v>
      </c>
      <c r="F3390" s="63">
        <f>'דוח 132'!F3390</f>
        <v>0</v>
      </c>
      <c r="G3390" s="63">
        <f>'דוח 132'!E3390</f>
        <v>0</v>
      </c>
      <c r="H3390" s="63">
        <f>'דוח 132'!D3390</f>
        <v>0</v>
      </c>
      <c r="I3390" s="63">
        <f>'דוח 132'!C3390</f>
        <v>0</v>
      </c>
      <c r="J3390" s="63">
        <f>'דוח 132'!B3390</f>
        <v>0</v>
      </c>
      <c r="K3390" s="63">
        <f>'דוח 132'!A3390</f>
        <v>0</v>
      </c>
    </row>
    <row r="3391" spans="1:11" x14ac:dyDescent="0.2">
      <c r="A3391" s="63">
        <f>'דוח 132'!K3391</f>
        <v>12481</v>
      </c>
      <c r="B3391" s="63">
        <f>'דוח 132'!J3391</f>
        <v>6957</v>
      </c>
      <c r="C3391" s="63" t="str">
        <f>'דוח 132'!I3391</f>
        <v>הלוואות לעמיתים.</v>
      </c>
      <c r="D3391" s="63">
        <f>'דוח 132'!H3391</f>
        <v>0</v>
      </c>
      <c r="E3391" s="63">
        <f>'דוח 132'!G3391</f>
        <v>0</v>
      </c>
      <c r="F3391" s="63">
        <f>'דוח 132'!F3391</f>
        <v>0</v>
      </c>
      <c r="G3391" s="63">
        <f>'דוח 132'!E3391</f>
        <v>0</v>
      </c>
      <c r="H3391" s="63">
        <f>'דוח 132'!D3391</f>
        <v>4</v>
      </c>
      <c r="I3391" s="63">
        <f>'דוח 132'!C3391</f>
        <v>0</v>
      </c>
      <c r="J3391" s="63">
        <f>'דוח 132'!B3391</f>
        <v>0</v>
      </c>
      <c r="K3391" s="63">
        <f>'דוח 132'!A3391</f>
        <v>0</v>
      </c>
    </row>
    <row r="3392" spans="1:11" x14ac:dyDescent="0.2">
      <c r="A3392" s="63">
        <f>'דוח 132'!K3392</f>
        <v>13594</v>
      </c>
      <c r="B3392" s="63">
        <f>'דוח 132'!J3392</f>
        <v>6957</v>
      </c>
      <c r="C3392" s="63" t="str">
        <f>'דוח 132'!I3392</f>
        <v>מט"ח וצמוד מט"ח</v>
      </c>
      <c r="D3392" s="63">
        <f>'דוח 132'!H3392</f>
        <v>0</v>
      </c>
      <c r="E3392" s="63">
        <f>'דוח 132'!G3392</f>
        <v>2.3017850761366299E-2</v>
      </c>
      <c r="F3392" s="63">
        <f>'דוח 132'!F3392</f>
        <v>2.2881295918980502E-2</v>
      </c>
      <c r="G3392" s="63">
        <f>'דוח 132'!E3392</f>
        <v>0</v>
      </c>
      <c r="H3392" s="63">
        <f>'דוח 132'!D3392</f>
        <v>0</v>
      </c>
      <c r="I3392" s="63">
        <f>'דוח 132'!C3392</f>
        <v>0</v>
      </c>
      <c r="J3392" s="63">
        <f>'דוח 132'!B3392</f>
        <v>0</v>
      </c>
      <c r="K3392" s="63">
        <f>'דוח 132'!A3392</f>
        <v>0</v>
      </c>
    </row>
    <row r="3393" spans="1:11" x14ac:dyDescent="0.2">
      <c r="A3393" s="63">
        <f>'דוח 132'!K3393</f>
        <v>15609</v>
      </c>
      <c r="B3393" s="63">
        <f>'דוח 132'!J3393</f>
        <v>6957</v>
      </c>
      <c r="C3393" s="63" t="str">
        <f>'דוח 132'!I3393</f>
        <v>אג"ח ממשלתי צמוד מט"ח סחיר (1022)</v>
      </c>
      <c r="D3393" s="63">
        <f>'דוח 132'!H3393</f>
        <v>0</v>
      </c>
      <c r="E3393" s="63">
        <f>'דוח 132'!G3393</f>
        <v>0</v>
      </c>
      <c r="F3393" s="63">
        <f>'דוח 132'!F3393</f>
        <v>0</v>
      </c>
      <c r="G3393" s="63">
        <f>'דוח 132'!E3393</f>
        <v>0</v>
      </c>
      <c r="H3393" s="63">
        <f>'דוח 132'!D3393</f>
        <v>0</v>
      </c>
      <c r="I3393" s="63">
        <f>'דוח 132'!C3393</f>
        <v>0</v>
      </c>
      <c r="J3393" s="63">
        <f>'דוח 132'!B3393</f>
        <v>0</v>
      </c>
      <c r="K3393" s="63">
        <f>'דוח 132'!A3393</f>
        <v>0</v>
      </c>
    </row>
    <row r="3394" spans="1:11" x14ac:dyDescent="0.2">
      <c r="A3394" s="63">
        <f>'דוח 132'!K3394</f>
        <v>11524</v>
      </c>
      <c r="B3394" s="63">
        <f>'דוח 132'!J3394</f>
        <v>6957</v>
      </c>
      <c r="C3394" s="63" t="str">
        <f>'דוח 132'!I3394</f>
        <v xml:space="preserve"> אג"ח קונצרני בחו"ל </v>
      </c>
      <c r="D3394" s="63">
        <f>'דוח 132'!H3394</f>
        <v>0</v>
      </c>
      <c r="E3394" s="63">
        <f>'דוח 132'!G3394</f>
        <v>0</v>
      </c>
      <c r="F3394" s="63">
        <f>'דוח 132'!F3394</f>
        <v>0</v>
      </c>
      <c r="G3394" s="63">
        <f>'דוח 132'!E3394</f>
        <v>0</v>
      </c>
      <c r="H3394" s="63">
        <f>'דוח 132'!D3394</f>
        <v>0</v>
      </c>
      <c r="I3394" s="63">
        <f>'דוח 132'!C3394</f>
        <v>0</v>
      </c>
      <c r="J3394" s="63">
        <f>'דוח 132'!B3394</f>
        <v>0</v>
      </c>
      <c r="K3394" s="63">
        <f>'דוח 132'!A3394</f>
        <v>0</v>
      </c>
    </row>
    <row r="3395" spans="1:11" x14ac:dyDescent="0.2">
      <c r="A3395" s="63">
        <f>'דוח 132'!K3395</f>
        <v>15745</v>
      </c>
      <c r="B3395" s="63">
        <f>'דוח 132'!J3395</f>
        <v>6957</v>
      </c>
      <c r="C3395" s="63" t="str">
        <f>'דוח 132'!I3395</f>
        <v>סה"כ קונצרני צמוד מט"ח</v>
      </c>
      <c r="D3395" s="63">
        <f>'דוח 132'!H3395</f>
        <v>0</v>
      </c>
      <c r="E3395" s="63">
        <f>'דוח 132'!G3395</f>
        <v>0</v>
      </c>
      <c r="F3395" s="63">
        <f>'דוח 132'!F3395</f>
        <v>0</v>
      </c>
      <c r="G3395" s="63">
        <f>'דוח 132'!E3395</f>
        <v>0</v>
      </c>
      <c r="H3395" s="63">
        <f>'דוח 132'!D3395</f>
        <v>0</v>
      </c>
      <c r="I3395" s="63">
        <f>'דוח 132'!C3395</f>
        <v>0</v>
      </c>
      <c r="J3395" s="63">
        <f>'דוח 132'!B3395</f>
        <v>0</v>
      </c>
      <c r="K3395" s="63">
        <f>'דוח 132'!A3395</f>
        <v>0</v>
      </c>
    </row>
    <row r="3396" spans="1:11" x14ac:dyDescent="0.2">
      <c r="A3396" s="63">
        <f>'דוח 132'!K3396</f>
        <v>15545</v>
      </c>
      <c r="B3396" s="63">
        <f>'דוח 132'!J3396</f>
        <v>6957</v>
      </c>
      <c r="C3396" s="63" t="str">
        <f>'דוח 132'!I3396</f>
        <v>הלוואה צמוד מט"ח</v>
      </c>
      <c r="D3396" s="63">
        <f>'דוח 132'!H3396</f>
        <v>0</v>
      </c>
      <c r="E3396" s="63">
        <f>'דוח 132'!G3396</f>
        <v>0</v>
      </c>
      <c r="F3396" s="63">
        <f>'דוח 132'!F3396</f>
        <v>0</v>
      </c>
      <c r="G3396" s="63">
        <f>'דוח 132'!E3396</f>
        <v>0</v>
      </c>
      <c r="H3396" s="63">
        <f>'דוח 132'!D3396</f>
        <v>0</v>
      </c>
      <c r="I3396" s="63">
        <f>'דוח 132'!C3396</f>
        <v>0</v>
      </c>
      <c r="J3396" s="63">
        <f>'דוח 132'!B3396</f>
        <v>0</v>
      </c>
      <c r="K3396" s="63">
        <f>'דוח 132'!A3396</f>
        <v>0</v>
      </c>
    </row>
    <row r="3397" spans="1:11" x14ac:dyDescent="0.2">
      <c r="A3397" s="63">
        <f>'דוח 132'!K3397</f>
        <v>13595</v>
      </c>
      <c r="B3397" s="63">
        <f>'דוח 132'!J3397</f>
        <v>6957</v>
      </c>
      <c r="C3397" s="63" t="str">
        <f>'דוח 132'!I3397</f>
        <v>סה"כ מניות והמירים</v>
      </c>
      <c r="D3397" s="63">
        <f>'דוח 132'!H3397</f>
        <v>0</v>
      </c>
      <c r="E3397" s="63">
        <f>'דוח 132'!G3397</f>
        <v>0</v>
      </c>
      <c r="F3397" s="63">
        <f>'דוח 132'!F3397</f>
        <v>0</v>
      </c>
      <c r="G3397" s="63">
        <f>'דוח 132'!E3397</f>
        <v>0</v>
      </c>
      <c r="H3397" s="63">
        <f>'דוח 132'!D3397</f>
        <v>0</v>
      </c>
      <c r="I3397" s="63">
        <f>'דוח 132'!C3397</f>
        <v>0</v>
      </c>
      <c r="J3397" s="63">
        <f>'דוח 132'!B3397</f>
        <v>0</v>
      </c>
      <c r="K3397" s="63">
        <f>'דוח 132'!A3397</f>
        <v>0</v>
      </c>
    </row>
    <row r="3398" spans="1:11" x14ac:dyDescent="0.2">
      <c r="A3398" s="63">
        <f>'דוח 132'!K3398</f>
        <v>15610</v>
      </c>
      <c r="B3398" s="63">
        <f>'דוח 132'!J3398</f>
        <v>6957</v>
      </c>
      <c r="C3398" s="63" t="str">
        <f>'דוח 132'!I3398</f>
        <v>נגזרים מתוך מניות והמירים</v>
      </c>
      <c r="D3398" s="63">
        <f>'דוח 132'!H3398</f>
        <v>0</v>
      </c>
      <c r="E3398" s="63">
        <f>'דוח 132'!G3398</f>
        <v>0</v>
      </c>
      <c r="F3398" s="63">
        <f>'דוח 132'!F3398</f>
        <v>0</v>
      </c>
      <c r="G3398" s="63">
        <f>'דוח 132'!E3398</f>
        <v>0</v>
      </c>
      <c r="H3398" s="63">
        <f>'דוח 132'!D3398</f>
        <v>0</v>
      </c>
      <c r="I3398" s="63">
        <f>'דוח 132'!C3398</f>
        <v>0</v>
      </c>
      <c r="J3398" s="63">
        <f>'דוח 132'!B3398</f>
        <v>0</v>
      </c>
      <c r="K3398" s="63">
        <f>'דוח 132'!A3398</f>
        <v>0</v>
      </c>
    </row>
    <row r="3399" spans="1:11" x14ac:dyDescent="0.2">
      <c r="A3399" s="63">
        <f>'דוח 132'!K3399</f>
        <v>15611</v>
      </c>
      <c r="B3399" s="63">
        <f>'דוח 132'!J3399</f>
        <v>6957</v>
      </c>
      <c r="C3399" s="63" t="str">
        <f>'דוח 132'!I3399</f>
        <v>מניות והמירים בארץ</v>
      </c>
      <c r="D3399" s="63">
        <f>'דוח 132'!H3399</f>
        <v>0</v>
      </c>
      <c r="E3399" s="63">
        <f>'דוח 132'!G3399</f>
        <v>0</v>
      </c>
      <c r="F3399" s="63">
        <f>'דוח 132'!F3399</f>
        <v>0</v>
      </c>
      <c r="G3399" s="63">
        <f>'דוח 132'!E3399</f>
        <v>0</v>
      </c>
      <c r="H3399" s="63">
        <f>'דוח 132'!D3399</f>
        <v>0</v>
      </c>
      <c r="I3399" s="63">
        <f>'דוח 132'!C3399</f>
        <v>0</v>
      </c>
      <c r="J3399" s="63">
        <f>'דוח 132'!B3399</f>
        <v>0</v>
      </c>
      <c r="K3399" s="63">
        <f>'דוח 132'!A3399</f>
        <v>0</v>
      </c>
    </row>
    <row r="3400" spans="1:11" x14ac:dyDescent="0.2">
      <c r="A3400" s="63">
        <f>'דוח 132'!K3400</f>
        <v>15608</v>
      </c>
      <c r="B3400" s="63">
        <f>'דוח 132'!J3400</f>
        <v>6957</v>
      </c>
      <c r="C3400" s="63" t="str">
        <f>'דוח 132'!I3400</f>
        <v>מניות חו"ל</v>
      </c>
      <c r="D3400" s="63">
        <f>'דוח 132'!H3400</f>
        <v>0</v>
      </c>
      <c r="E3400" s="63">
        <f>'דוח 132'!G3400</f>
        <v>0</v>
      </c>
      <c r="F3400" s="63">
        <f>'דוח 132'!F3400</f>
        <v>0</v>
      </c>
      <c r="G3400" s="63">
        <f>'דוח 132'!E3400</f>
        <v>0</v>
      </c>
      <c r="H3400" s="63">
        <f>'דוח 132'!D3400</f>
        <v>0</v>
      </c>
      <c r="I3400" s="63">
        <f>'דוח 132'!C3400</f>
        <v>0</v>
      </c>
      <c r="J3400" s="63">
        <f>'דוח 132'!B3400</f>
        <v>0</v>
      </c>
      <c r="K3400" s="63">
        <f>'דוח 132'!A3400</f>
        <v>0</v>
      </c>
    </row>
    <row r="3401" spans="1:11" x14ac:dyDescent="0.2">
      <c r="A3401" s="63">
        <f>'דוח 132'!K3401</f>
        <v>15584</v>
      </c>
      <c r="B3401" s="63">
        <f>'דוח 132'!J3401</f>
        <v>6957</v>
      </c>
      <c r="C3401" s="63" t="str">
        <f>'דוח 132'!I3401</f>
        <v>נכסים אלטרנטיביים</v>
      </c>
      <c r="D3401" s="63">
        <f>'דוח 132'!H3401</f>
        <v>0</v>
      </c>
      <c r="E3401" s="63">
        <f>'דוח 132'!G3401</f>
        <v>0</v>
      </c>
      <c r="F3401" s="63">
        <f>'דוח 132'!F3401</f>
        <v>0</v>
      </c>
      <c r="G3401" s="63">
        <f>'דוח 132'!E3401</f>
        <v>0</v>
      </c>
      <c r="H3401" s="63">
        <f>'דוח 132'!D3401</f>
        <v>0</v>
      </c>
      <c r="I3401" s="63">
        <f>'דוח 132'!C3401</f>
        <v>0</v>
      </c>
      <c r="J3401" s="63">
        <f>'דוח 132'!B3401</f>
        <v>0</v>
      </c>
      <c r="K3401" s="63">
        <f>'דוח 132'!A3401</f>
        <v>0</v>
      </c>
    </row>
    <row r="3402" spans="1:11" x14ac:dyDescent="0.2">
      <c r="A3402" s="63">
        <f>'דוח 132'!K3402</f>
        <v>17728</v>
      </c>
      <c r="B3402" s="63">
        <f>'דוח 132'!J3402</f>
        <v>6957</v>
      </c>
      <c r="C3402" s="63" t="str">
        <f>'דוח 132'!I3402</f>
        <v>נכסי נדל"ן</v>
      </c>
      <c r="D3402" s="63">
        <f>'דוח 132'!H3402</f>
        <v>0</v>
      </c>
      <c r="E3402" s="63">
        <f>'דוח 132'!G3402</f>
        <v>0</v>
      </c>
      <c r="F3402" s="63">
        <f>'דוח 132'!F3402</f>
        <v>0</v>
      </c>
      <c r="G3402" s="63">
        <f>'דוח 132'!E3402</f>
        <v>0</v>
      </c>
      <c r="H3402" s="63">
        <f>'דוח 132'!D3402</f>
        <v>0</v>
      </c>
      <c r="I3402" s="63">
        <f>'דוח 132'!C3402</f>
        <v>0</v>
      </c>
      <c r="J3402" s="63">
        <f>'דוח 132'!B3402</f>
        <v>0</v>
      </c>
      <c r="K3402" s="63">
        <f>'דוח 132'!A3402</f>
        <v>0</v>
      </c>
    </row>
    <row r="3403" spans="1:11" x14ac:dyDescent="0.2">
      <c r="A3403" s="63">
        <f>'דוח 132'!K3403</f>
        <v>15624</v>
      </c>
      <c r="B3403" s="63">
        <f>'דוח 132'!J3403</f>
        <v>6957</v>
      </c>
      <c r="C3403" s="63" t="str">
        <f>'דוח 132'!I3403</f>
        <v>נגזרים מתוך חשיפת מט"ח</v>
      </c>
      <c r="D3403" s="63">
        <f>'דוח 132'!H3403</f>
        <v>0</v>
      </c>
      <c r="E3403" s="63">
        <f>'דוח 132'!G3403</f>
        <v>0</v>
      </c>
      <c r="F3403" s="63">
        <f>'דוח 132'!F3403</f>
        <v>0</v>
      </c>
      <c r="G3403" s="63">
        <f>'דוח 132'!E3403</f>
        <v>0</v>
      </c>
      <c r="H3403" s="63">
        <f>'דוח 132'!D3403</f>
        <v>0</v>
      </c>
      <c r="I3403" s="63">
        <f>'דוח 132'!C3403</f>
        <v>0</v>
      </c>
      <c r="J3403" s="63">
        <f>'דוח 132'!B3403</f>
        <v>0</v>
      </c>
      <c r="K3403" s="63">
        <f>'דוח 132'!A3403</f>
        <v>0</v>
      </c>
    </row>
    <row r="3404" spans="1:11" x14ac:dyDescent="0.2">
      <c r="A3404" s="63">
        <f>'דוח 132'!K3404</f>
        <v>15644</v>
      </c>
      <c r="B3404" s="63">
        <f>'דוח 132'!J3404</f>
        <v>6957</v>
      </c>
      <c r="C3404" s="63" t="str">
        <f>'דוח 132'!I3404</f>
        <v>סה"כ נזילות</v>
      </c>
      <c r="D3404" s="63">
        <f>'דוח 132'!H3404</f>
        <v>0</v>
      </c>
      <c r="E3404" s="63">
        <f>'דוח 132'!G3404</f>
        <v>4.9910918099123895</v>
      </c>
      <c r="F3404" s="63">
        <f>'דוח 132'!F3404</f>
        <v>5.1430049112825689</v>
      </c>
      <c r="G3404" s="63">
        <f>'דוח 132'!E3404</f>
        <v>0</v>
      </c>
      <c r="H3404" s="63">
        <f>'דוח 132'!D3404</f>
        <v>0</v>
      </c>
      <c r="I3404" s="63">
        <f>'דוח 132'!C3404</f>
        <v>0</v>
      </c>
      <c r="J3404" s="63">
        <f>'דוח 132'!B3404</f>
        <v>0</v>
      </c>
      <c r="K3404" s="63">
        <f>'דוח 132'!A3404</f>
        <v>0</v>
      </c>
    </row>
    <row r="3405" spans="1:11" x14ac:dyDescent="0.2">
      <c r="A3405" s="63">
        <f>'דוח 132'!K3405</f>
        <v>15704</v>
      </c>
      <c r="B3405" s="63">
        <f>'דוח 132'!J3405</f>
        <v>6957</v>
      </c>
      <c r="C3405" s="63" t="str">
        <f>'דוח 132'!I3405</f>
        <v xml:space="preserve">סה"כ קונצרני והלוואות </v>
      </c>
      <c r="D3405" s="63">
        <f>'דוח 132'!H3405</f>
        <v>3.1132531302450097</v>
      </c>
      <c r="E3405" s="63">
        <f>'דוח 132'!G3405</f>
        <v>41.122678914409398</v>
      </c>
      <c r="F3405" s="63">
        <f>'דוח 132'!F3405</f>
        <v>40.960004836540499</v>
      </c>
      <c r="G3405" s="63">
        <f>'דוח 132'!E3405</f>
        <v>37</v>
      </c>
      <c r="H3405" s="63">
        <f>'דוח 132'!D3405</f>
        <v>43</v>
      </c>
      <c r="I3405" s="63">
        <f>'דוח 132'!C3405</f>
        <v>0</v>
      </c>
      <c r="J3405" s="63">
        <f>'דוח 132'!B3405</f>
        <v>0</v>
      </c>
      <c r="K3405" s="63">
        <f>'דוח 132'!A3405</f>
        <v>0</v>
      </c>
    </row>
    <row r="3406" spans="1:11" x14ac:dyDescent="0.2">
      <c r="A3406" s="63">
        <f>'דוח 132'!K3406</f>
        <v>15749</v>
      </c>
      <c r="B3406" s="63">
        <f>'דוח 132'!J3406</f>
        <v>6957</v>
      </c>
      <c r="C3406" s="63" t="str">
        <f>'דוח 132'!I3406</f>
        <v>סה"כ לא סחירים</v>
      </c>
      <c r="D3406" s="63">
        <f>'דוח 132'!H3406</f>
        <v>4.0901907067920398</v>
      </c>
      <c r="E3406" s="63">
        <f>'דוח 132'!G3406</f>
        <v>0.63045877014204799</v>
      </c>
      <c r="F3406" s="63">
        <f>'דוח 132'!F3406</f>
        <v>0.62010104802127597</v>
      </c>
      <c r="G3406" s="63">
        <f>'דוח 132'!E3406</f>
        <v>0</v>
      </c>
      <c r="H3406" s="63">
        <f>'דוח 132'!D3406</f>
        <v>0</v>
      </c>
      <c r="I3406" s="63">
        <f>'דוח 132'!C3406</f>
        <v>0</v>
      </c>
      <c r="J3406" s="63">
        <f>'דוח 132'!B3406</f>
        <v>0</v>
      </c>
      <c r="K3406" s="63">
        <f>'דוח 132'!A3406</f>
        <v>0</v>
      </c>
    </row>
    <row r="3407" spans="1:11" x14ac:dyDescent="0.2">
      <c r="A3407" s="63">
        <f>'דוח 132'!K3407</f>
        <v>11258</v>
      </c>
      <c r="B3407" s="63">
        <f>'דוח 132'!J3407</f>
        <v>6957</v>
      </c>
      <c r="C3407" s="63" t="str">
        <f>'דוח 132'!I3407</f>
        <v>כל נכסי הקופה</v>
      </c>
      <c r="D3407" s="63">
        <f>'דוח 132'!H3407</f>
        <v>4.2391945527522195</v>
      </c>
      <c r="E3407" s="63">
        <f>'דוח 132'!G3407</f>
        <v>100</v>
      </c>
      <c r="F3407" s="63">
        <f>'דוח 132'!F3407</f>
        <v>100</v>
      </c>
      <c r="G3407" s="63">
        <f>'דוח 132'!E3407</f>
        <v>0</v>
      </c>
      <c r="H3407" s="63">
        <f>'דוח 132'!D3407</f>
        <v>0</v>
      </c>
      <c r="I3407" s="63">
        <f>'דוח 132'!C3407</f>
        <v>0</v>
      </c>
      <c r="J3407" s="63">
        <f>'דוח 132'!B3407</f>
        <v>0</v>
      </c>
      <c r="K3407" s="63">
        <f>'דוח 132'!A3407</f>
        <v>0</v>
      </c>
    </row>
    <row r="3408" spans="1:11" x14ac:dyDescent="0.2">
      <c r="A3408" s="63">
        <f>'דוח 132'!K3408</f>
        <v>15705</v>
      </c>
      <c r="B3408" s="63">
        <f>'דוח 132'!J3408</f>
        <v>6957</v>
      </c>
      <c r="C3408" s="63" t="str">
        <f>'דוח 132'!I3408</f>
        <v>סה"כ ממשלתי</v>
      </c>
      <c r="D3408" s="63">
        <f>'דוח 132'!H3408</f>
        <v>5.5038819010372393</v>
      </c>
      <c r="E3408" s="63">
        <f>'דוח 132'!G3408</f>
        <v>53.6195433861593</v>
      </c>
      <c r="F3408" s="63">
        <f>'דוח 132'!F3408</f>
        <v>53.629170788098691</v>
      </c>
      <c r="G3408" s="63">
        <f>'דוח 132'!E3408</f>
        <v>50</v>
      </c>
      <c r="H3408" s="63">
        <f>'דוח 132'!D3408</f>
        <v>60</v>
      </c>
      <c r="I3408" s="63">
        <f>'דוח 132'!C3408</f>
        <v>0</v>
      </c>
      <c r="J3408" s="63">
        <f>'דוח 132'!B3408</f>
        <v>0</v>
      </c>
      <c r="K3408" s="63">
        <f>'דוח 132'!A3408</f>
        <v>0</v>
      </c>
    </row>
    <row r="3409" spans="1:11" x14ac:dyDescent="0.2">
      <c r="A3409" s="63">
        <f>'דוח 132'!K3409</f>
        <v>16144</v>
      </c>
      <c r="B3409" s="63">
        <f>'דוח 132'!J3409</f>
        <v>6957</v>
      </c>
      <c r="C3409" s="63" t="str">
        <f>'דוח 132'!I3409</f>
        <v>סך חשיפת מט"ח</v>
      </c>
      <c r="D3409" s="63">
        <f>'דוח 132'!H3409</f>
        <v>0</v>
      </c>
      <c r="E3409" s="63">
        <f>'דוח 132'!G3409</f>
        <v>2.3017850761366299E-2</v>
      </c>
      <c r="F3409" s="63">
        <f>'דוח 132'!F3409</f>
        <v>2.2881295918980502E-2</v>
      </c>
      <c r="G3409" s="63">
        <f>'דוח 132'!E3409</f>
        <v>0</v>
      </c>
      <c r="H3409" s="63">
        <f>'דוח 132'!D3409</f>
        <v>0</v>
      </c>
      <c r="I3409" s="63">
        <f>'דוח 132'!C3409</f>
        <v>0</v>
      </c>
      <c r="J3409" s="63">
        <f>'דוח 132'!B3409</f>
        <v>0</v>
      </c>
      <c r="K3409" s="63">
        <f>'דוח 132'!A3409</f>
        <v>0</v>
      </c>
    </row>
    <row r="3410" spans="1:11" x14ac:dyDescent="0.2">
      <c r="A3410" s="63">
        <f>'דוח 132'!K3410</f>
        <v>12755</v>
      </c>
      <c r="B3410" s="63">
        <f>'דוח 132'!J3410</f>
        <v>6957</v>
      </c>
      <c r="C3410" s="63" t="str">
        <f>'דוח 132'!I3410</f>
        <v xml:space="preserve">נזילות מט"ח </v>
      </c>
      <c r="D3410" s="63">
        <f>'דוח 132'!H3410</f>
        <v>0</v>
      </c>
      <c r="E3410" s="63">
        <f>'דוח 132'!G3410</f>
        <v>2.3017850761366299E-2</v>
      </c>
      <c r="F3410" s="63">
        <f>'דוח 132'!F3410</f>
        <v>2.2881295918980502E-2</v>
      </c>
      <c r="G3410" s="63">
        <f>'דוח 132'!E3410</f>
        <v>0</v>
      </c>
      <c r="H3410" s="63">
        <f>'דוח 132'!D3410</f>
        <v>0</v>
      </c>
      <c r="I3410" s="63">
        <f>'דוח 132'!C3410</f>
        <v>0</v>
      </c>
      <c r="J3410" s="63">
        <f>'דוח 132'!B3410</f>
        <v>0</v>
      </c>
      <c r="K3410" s="63">
        <f>'דוח 132'!A3410</f>
        <v>0</v>
      </c>
    </row>
    <row r="3411" spans="1:11" x14ac:dyDescent="0.2">
      <c r="A3411" s="63">
        <f>'דוח 132'!K3411</f>
        <v>12359</v>
      </c>
      <c r="B3411" s="63">
        <f>'דוח 132'!J3411</f>
        <v>6957</v>
      </c>
      <c r="C3411" s="63" t="str">
        <f>'דוח 132'!I3411</f>
        <v xml:space="preserve">קונצרני לא סחיר צמוד מדד </v>
      </c>
      <c r="D3411" s="63">
        <f>'דוח 132'!H3411</f>
        <v>3.7026119688950199</v>
      </c>
      <c r="E3411" s="63">
        <f>'דוח 132'!G3411</f>
        <v>0.363772880623149</v>
      </c>
      <c r="F3411" s="63">
        <f>'דוח 132'!F3411</f>
        <v>0.35228158394310399</v>
      </c>
      <c r="G3411" s="63">
        <f>'דוח 132'!E3411</f>
        <v>0</v>
      </c>
      <c r="H3411" s="63">
        <f>'דוח 132'!D3411</f>
        <v>0</v>
      </c>
      <c r="I3411" s="63">
        <f>'דוח 132'!C3411</f>
        <v>0</v>
      </c>
      <c r="J3411" s="63">
        <f>'דוח 132'!B3411</f>
        <v>0</v>
      </c>
      <c r="K3411" s="63">
        <f>'דוח 132'!A3411</f>
        <v>0</v>
      </c>
    </row>
    <row r="3412" spans="1:11" x14ac:dyDescent="0.2">
      <c r="A3412" s="63">
        <f>'דוח 132'!K3412</f>
        <v>0</v>
      </c>
      <c r="B3412" s="63">
        <f>'דוח 132'!J3412</f>
        <v>0</v>
      </c>
      <c r="C3412" s="63">
        <f>'דוח 132'!I3412</f>
        <v>0</v>
      </c>
      <c r="D3412" s="63">
        <f>'דוח 132'!H3412</f>
        <v>0</v>
      </c>
      <c r="E3412" s="63">
        <f>'דוח 132'!G3412</f>
        <v>0</v>
      </c>
      <c r="F3412" s="63">
        <f>'דוח 132'!F3412</f>
        <v>0</v>
      </c>
      <c r="G3412" s="63">
        <f>'דוח 132'!E3412</f>
        <v>0</v>
      </c>
      <c r="H3412" s="63">
        <f>'דוח 132'!D3412</f>
        <v>0</v>
      </c>
      <c r="I3412" s="63">
        <f>'דוח 132'!C3412</f>
        <v>0</v>
      </c>
      <c r="J3412" s="63">
        <f>'דוח 132'!B3412</f>
        <v>0</v>
      </c>
      <c r="K3412" s="63">
        <f>'דוח 132'!A3412</f>
        <v>0</v>
      </c>
    </row>
    <row r="3413" spans="1:11" x14ac:dyDescent="0.2">
      <c r="A3413" s="63" t="str">
        <f>'דוח 132'!K3413</f>
        <v>קוד קבוצה</v>
      </c>
      <c r="B3413" s="63" t="str">
        <f>'דוח 132'!J3413</f>
        <v>קוד קופה</v>
      </c>
      <c r="C3413" s="63">
        <f>'דוח 132'!I3413</f>
        <v>0</v>
      </c>
      <c r="D3413" s="63" t="str">
        <f>'דוח 132'!H3413</f>
        <v>6973  פסגות שיא פיצויים מניות</v>
      </c>
      <c r="E3413" s="63">
        <f>'דוח 132'!G3413</f>
        <v>0</v>
      </c>
      <c r="F3413" s="63">
        <f>'דוח 132'!F3413</f>
        <v>0</v>
      </c>
      <c r="G3413" s="63">
        <f>'דוח 132'!E3413</f>
        <v>0</v>
      </c>
      <c r="H3413" s="63">
        <f>'דוח 132'!D3413</f>
        <v>0</v>
      </c>
      <c r="I3413" s="63">
        <f>'דוח 132'!C3413</f>
        <v>0</v>
      </c>
      <c r="J3413" s="63">
        <f>'דוח 132'!B3413</f>
        <v>0</v>
      </c>
      <c r="K3413" s="63">
        <f>'דוח 132'!A3413</f>
        <v>0</v>
      </c>
    </row>
    <row r="3414" spans="1:11" x14ac:dyDescent="0.2">
      <c r="A3414" s="63">
        <f>'דוח 132'!K3414</f>
        <v>0</v>
      </c>
      <c r="B3414" s="63">
        <f>'דוח 132'!J3414</f>
        <v>0</v>
      </c>
      <c r="C3414" s="63">
        <f>'דוח 132'!I3414</f>
        <v>0</v>
      </c>
      <c r="D3414" s="63">
        <f>'דוח 132'!H3414</f>
        <v>0</v>
      </c>
      <c r="E3414" s="63">
        <f>'דוח 132'!G3414</f>
        <v>0</v>
      </c>
      <c r="F3414" s="63" t="str">
        <f>'דוח 132'!F3414</f>
        <v>שווי קופה באשח  10,074.15</v>
      </c>
      <c r="G3414" s="63">
        <f>'דוח 132'!E3414</f>
        <v>0</v>
      </c>
      <c r="H3414" s="63">
        <f>'דוח 132'!D3414</f>
        <v>0</v>
      </c>
      <c r="I3414" s="63">
        <f>'דוח 132'!C3414</f>
        <v>0</v>
      </c>
      <c r="J3414" s="63">
        <f>'דוח 132'!B3414</f>
        <v>0</v>
      </c>
      <c r="K3414" s="63">
        <f>'דוח 132'!A3414</f>
        <v>0</v>
      </c>
    </row>
    <row r="3415" spans="1:11" x14ac:dyDescent="0.2">
      <c r="A3415" s="63">
        <f>'דוח 132'!K3415</f>
        <v>0</v>
      </c>
      <c r="B3415" s="63">
        <f>'דוח 132'!J3415</f>
        <v>0</v>
      </c>
      <c r="C3415" s="63" t="str">
        <f>'דוח 132'!I3415</f>
        <v>תאור קבוצה</v>
      </c>
      <c r="D3415" s="63" t="str">
        <f>'דוח 132'!H3415</f>
        <v>מח"מ</v>
      </c>
      <c r="E3415" s="63" t="str">
        <f>'דוח 132'!G3415</f>
        <v>חשיפה</v>
      </c>
      <c r="F3415" s="63" t="str">
        <f>'דוח 132'!F3415</f>
        <v>חשיפה</v>
      </c>
      <c r="G3415" s="63">
        <f>'דוח 132'!E3415</f>
        <v>0</v>
      </c>
      <c r="H3415" s="63" t="str">
        <f>'דוח 132'!D3415</f>
        <v>חשיפה</v>
      </c>
      <c r="I3415" s="63">
        <f>'דוח 132'!C3415</f>
        <v>0</v>
      </c>
      <c r="J3415" s="63" t="str">
        <f>'דוח 132'!B3415</f>
        <v>מח"מ</v>
      </c>
      <c r="K3415" s="63">
        <f>'דוח 132'!A3415</f>
        <v>0</v>
      </c>
    </row>
    <row r="3416" spans="1:11" x14ac:dyDescent="0.2">
      <c r="A3416" s="63">
        <f>'דוח 132'!K3416</f>
        <v>0</v>
      </c>
      <c r="B3416" s="63">
        <f>'דוח 132'!J3416</f>
        <v>0</v>
      </c>
      <c r="C3416" s="63">
        <f>'דוח 132'!I3416</f>
        <v>0</v>
      </c>
      <c r="D3416" s="63">
        <f>'דוח 132'!H3416</f>
        <v>0</v>
      </c>
      <c r="E3416" s="63" t="str">
        <f>'דוח 132'!G3416</f>
        <v>30/12/18</v>
      </c>
      <c r="F3416" s="63" t="str">
        <f>'דוח 132'!F3416</f>
        <v>31/12/18</v>
      </c>
      <c r="G3416" s="63" t="str">
        <f>'דוח 132'!E3416</f>
        <v>מינ'</v>
      </c>
      <c r="H3416" s="63" t="str">
        <f>'דוח 132'!D3416</f>
        <v>מקס'</v>
      </c>
      <c r="I3416" s="63" t="str">
        <f>'דוח 132'!C3416</f>
        <v>מינ'</v>
      </c>
      <c r="J3416" s="63" t="str">
        <f>'דוח 132'!B3416</f>
        <v>מקס'</v>
      </c>
      <c r="K3416" s="63">
        <f>'דוח 132'!A3416</f>
        <v>0</v>
      </c>
    </row>
    <row r="3417" spans="1:11" x14ac:dyDescent="0.2">
      <c r="A3417" s="63">
        <f>'דוח 132'!K3417</f>
        <v>13591</v>
      </c>
      <c r="B3417" s="63">
        <f>'דוח 132'!J3417</f>
        <v>6973</v>
      </c>
      <c r="C3417" s="63" t="str">
        <f>'דוח 132'!I3417</f>
        <v xml:space="preserve">צמוד מדד (כולל מיועדות) </v>
      </c>
      <c r="D3417" s="63">
        <f>'דוח 132'!H3417</f>
        <v>5.96</v>
      </c>
      <c r="E3417" s="63">
        <f>'דוח 132'!G3417</f>
        <v>5.3385759405530503E-2</v>
      </c>
      <c r="F3417" s="63">
        <f>'דוח 132'!F3417</f>
        <v>5.35971961392155E-2</v>
      </c>
      <c r="G3417" s="63">
        <f>'דוח 132'!E3417</f>
        <v>0</v>
      </c>
      <c r="H3417" s="63">
        <f>'דוח 132'!D3417</f>
        <v>0</v>
      </c>
      <c r="I3417" s="63">
        <f>'דוח 132'!C3417</f>
        <v>0</v>
      </c>
      <c r="J3417" s="63">
        <f>'דוח 132'!B3417</f>
        <v>0</v>
      </c>
      <c r="K3417" s="63">
        <f>'דוח 132'!A3417</f>
        <v>0</v>
      </c>
    </row>
    <row r="3418" spans="1:11" x14ac:dyDescent="0.2">
      <c r="A3418" s="63">
        <f>'דוח 132'!K3418</f>
        <v>19967</v>
      </c>
      <c r="B3418" s="63">
        <f>'דוח 132'!J3418</f>
        <v>6973</v>
      </c>
      <c r="C3418" s="63" t="str">
        <f>'דוח 132'!I3418</f>
        <v>צמוד מדד ללא מיועדות</v>
      </c>
      <c r="D3418" s="63">
        <f>'דוח 132'!H3418</f>
        <v>5.96</v>
      </c>
      <c r="E3418" s="63">
        <f>'דוח 132'!G3418</f>
        <v>5.3385759405530503E-2</v>
      </c>
      <c r="F3418" s="63">
        <f>'דוח 132'!F3418</f>
        <v>5.35971961392155E-2</v>
      </c>
      <c r="G3418" s="63">
        <f>'דוח 132'!E3418</f>
        <v>0</v>
      </c>
      <c r="H3418" s="63">
        <f>'דוח 132'!D3418</f>
        <v>0</v>
      </c>
      <c r="I3418" s="63">
        <f>'דוח 132'!C3418</f>
        <v>0</v>
      </c>
      <c r="J3418" s="63">
        <f>'דוח 132'!B3418</f>
        <v>0</v>
      </c>
      <c r="K3418" s="63">
        <f>'דוח 132'!A3418</f>
        <v>0</v>
      </c>
    </row>
    <row r="3419" spans="1:11" x14ac:dyDescent="0.2">
      <c r="A3419" s="63">
        <f>'דוח 132'!K3419</f>
        <v>15744</v>
      </c>
      <c r="B3419" s="63">
        <f>'דוח 132'!J3419</f>
        <v>6973</v>
      </c>
      <c r="C3419" s="63" t="str">
        <f>'דוח 132'!I3419</f>
        <v xml:space="preserve">סה"כ ממשלתי צמוד מדד כולל מיועדות </v>
      </c>
      <c r="D3419" s="63">
        <f>'דוח 132'!H3419</f>
        <v>0</v>
      </c>
      <c r="E3419" s="63">
        <f>'דוח 132'!G3419</f>
        <v>0</v>
      </c>
      <c r="F3419" s="63">
        <f>'דוח 132'!F3419</f>
        <v>0</v>
      </c>
      <c r="G3419" s="63">
        <f>'דוח 132'!E3419</f>
        <v>0</v>
      </c>
      <c r="H3419" s="63">
        <f>'דוח 132'!D3419</f>
        <v>0</v>
      </c>
      <c r="I3419" s="63">
        <f>'דוח 132'!C3419</f>
        <v>0</v>
      </c>
      <c r="J3419" s="63">
        <f>'דוח 132'!B3419</f>
        <v>0</v>
      </c>
      <c r="K3419" s="63">
        <f>'דוח 132'!A3419</f>
        <v>0</v>
      </c>
    </row>
    <row r="3420" spans="1:11" x14ac:dyDescent="0.2">
      <c r="A3420" s="63">
        <f>'דוח 132'!K3420</f>
        <v>13462</v>
      </c>
      <c r="B3420" s="63">
        <f>'דוח 132'!J3420</f>
        <v>6973</v>
      </c>
      <c r="C3420" s="63" t="str">
        <f>'דוח 132'!I3420</f>
        <v xml:space="preserve">קונצרני סחיר צמוד מדד </v>
      </c>
      <c r="D3420" s="63">
        <f>'דוח 132'!H3420</f>
        <v>5.96</v>
      </c>
      <c r="E3420" s="63">
        <f>'דוח 132'!G3420</f>
        <v>5.3385759405530503E-2</v>
      </c>
      <c r="F3420" s="63">
        <f>'דוח 132'!F3420</f>
        <v>5.35971961392155E-2</v>
      </c>
      <c r="G3420" s="63">
        <f>'דוח 132'!E3420</f>
        <v>0</v>
      </c>
      <c r="H3420" s="63">
        <f>'דוח 132'!D3420</f>
        <v>0</v>
      </c>
      <c r="I3420" s="63">
        <f>'דוח 132'!C3420</f>
        <v>0</v>
      </c>
      <c r="J3420" s="63">
        <f>'דוח 132'!B3420</f>
        <v>0</v>
      </c>
      <c r="K3420" s="63">
        <f>'דוח 132'!A3420</f>
        <v>0</v>
      </c>
    </row>
    <row r="3421" spans="1:11" x14ac:dyDescent="0.2">
      <c r="A3421" s="63">
        <f>'דוח 132'!K3421</f>
        <v>15544</v>
      </c>
      <c r="B3421" s="63">
        <f>'דוח 132'!J3421</f>
        <v>6973</v>
      </c>
      <c r="C3421" s="63" t="str">
        <f>'דוח 132'!I3421</f>
        <v>הלוואה צמוד מדד</v>
      </c>
      <c r="D3421" s="63">
        <f>'דוח 132'!H3421</f>
        <v>0</v>
      </c>
      <c r="E3421" s="63">
        <f>'דוח 132'!G3421</f>
        <v>0</v>
      </c>
      <c r="F3421" s="63">
        <f>'דוח 132'!F3421</f>
        <v>0</v>
      </c>
      <c r="G3421" s="63">
        <f>'דוח 132'!E3421</f>
        <v>0</v>
      </c>
      <c r="H3421" s="63">
        <f>'דוח 132'!D3421</f>
        <v>0</v>
      </c>
      <c r="I3421" s="63">
        <f>'דוח 132'!C3421</f>
        <v>0</v>
      </c>
      <c r="J3421" s="63">
        <f>'דוח 132'!B3421</f>
        <v>0</v>
      </c>
      <c r="K3421" s="63">
        <f>'דוח 132'!A3421</f>
        <v>0</v>
      </c>
    </row>
    <row r="3422" spans="1:11" x14ac:dyDescent="0.2">
      <c r="A3422" s="63">
        <f>'דוח 132'!K3422</f>
        <v>12978</v>
      </c>
      <c r="B3422" s="63">
        <f>'דוח 132'!J3422</f>
        <v>6973</v>
      </c>
      <c r="C3422" s="63" t="str">
        <f>'דוח 132'!I3422</f>
        <v xml:space="preserve">פקדונות לא סחירים </v>
      </c>
      <c r="D3422" s="63">
        <f>'דוח 132'!H3422</f>
        <v>0</v>
      </c>
      <c r="E3422" s="63">
        <f>'דוח 132'!G3422</f>
        <v>0</v>
      </c>
      <c r="F3422" s="63">
        <f>'דוח 132'!F3422</f>
        <v>0</v>
      </c>
      <c r="G3422" s="63">
        <f>'דוח 132'!E3422</f>
        <v>0</v>
      </c>
      <c r="H3422" s="63">
        <f>'דוח 132'!D3422</f>
        <v>0</v>
      </c>
      <c r="I3422" s="63">
        <f>'דוח 132'!C3422</f>
        <v>0</v>
      </c>
      <c r="J3422" s="63">
        <f>'דוח 132'!B3422</f>
        <v>0</v>
      </c>
      <c r="K3422" s="63">
        <f>'דוח 132'!A3422</f>
        <v>0</v>
      </c>
    </row>
    <row r="3423" spans="1:11" x14ac:dyDescent="0.2">
      <c r="A3423" s="63">
        <f>'דוח 132'!K3423</f>
        <v>17726</v>
      </c>
      <c r="B3423" s="63">
        <f>'דוח 132'!J3423</f>
        <v>6973</v>
      </c>
      <c r="C3423" s="63" t="str">
        <f>'דוח 132'!I3423</f>
        <v>לא צמוד כולל נזילות</v>
      </c>
      <c r="D3423" s="63">
        <f>'דוח 132'!H3423</f>
        <v>0</v>
      </c>
      <c r="E3423" s="63">
        <f>'דוח 132'!G3423</f>
        <v>0.6752135394220391</v>
      </c>
      <c r="F3423" s="63">
        <f>'דוח 132'!F3423</f>
        <v>0.87179098456598902</v>
      </c>
      <c r="G3423" s="63">
        <f>'דוח 132'!E3423</f>
        <v>0</v>
      </c>
      <c r="H3423" s="63">
        <f>'דוח 132'!D3423</f>
        <v>0</v>
      </c>
      <c r="I3423" s="63">
        <f>'דוח 132'!C3423</f>
        <v>0</v>
      </c>
      <c r="J3423" s="63">
        <f>'דוח 132'!B3423</f>
        <v>0</v>
      </c>
      <c r="K3423" s="63">
        <f>'דוח 132'!A3423</f>
        <v>0</v>
      </c>
    </row>
    <row r="3424" spans="1:11" x14ac:dyDescent="0.2">
      <c r="A3424" s="63">
        <f>'דוח 132'!K3424</f>
        <v>17727</v>
      </c>
      <c r="B3424" s="63">
        <f>'דוח 132'!J3424</f>
        <v>6973</v>
      </c>
      <c r="C3424" s="63" t="str">
        <f>'דוח 132'!I3424</f>
        <v>עו"ש ש"ח</v>
      </c>
      <c r="D3424" s="63">
        <f>'דוח 132'!H3424</f>
        <v>0</v>
      </c>
      <c r="E3424" s="63">
        <f>'דוח 132'!G3424</f>
        <v>0.6752135394220391</v>
      </c>
      <c r="F3424" s="63">
        <f>'דוח 132'!F3424</f>
        <v>0.87179098456598902</v>
      </c>
      <c r="G3424" s="63">
        <f>'דוח 132'!E3424</f>
        <v>0</v>
      </c>
      <c r="H3424" s="63">
        <f>'דוח 132'!D3424</f>
        <v>0</v>
      </c>
      <c r="I3424" s="63">
        <f>'דוח 132'!C3424</f>
        <v>0</v>
      </c>
      <c r="J3424" s="63">
        <f>'דוח 132'!B3424</f>
        <v>0</v>
      </c>
      <c r="K3424" s="63">
        <f>'דוח 132'!A3424</f>
        <v>0</v>
      </c>
    </row>
    <row r="3425" spans="1:11" x14ac:dyDescent="0.2">
      <c r="A3425" s="63">
        <f>'דוח 132'!K3425</f>
        <v>13592</v>
      </c>
      <c r="B3425" s="63">
        <f>'דוח 132'!J3425</f>
        <v>6973</v>
      </c>
      <c r="C3425" s="63" t="str">
        <f>'דוח 132'!I3425</f>
        <v xml:space="preserve">לא צמוד - לא כולל נזילות </v>
      </c>
      <c r="D3425" s="63">
        <f>'דוח 132'!H3425</f>
        <v>0</v>
      </c>
      <c r="E3425" s="63">
        <f>'דוח 132'!G3425</f>
        <v>0</v>
      </c>
      <c r="F3425" s="63">
        <f>'דוח 132'!F3425</f>
        <v>0</v>
      </c>
      <c r="G3425" s="63">
        <f>'דוח 132'!E3425</f>
        <v>0</v>
      </c>
      <c r="H3425" s="63">
        <f>'דוח 132'!D3425</f>
        <v>0</v>
      </c>
      <c r="I3425" s="63">
        <f>'דוח 132'!C3425</f>
        <v>0</v>
      </c>
      <c r="J3425" s="63">
        <f>'דוח 132'!B3425</f>
        <v>0</v>
      </c>
      <c r="K3425" s="63">
        <f>'דוח 132'!A3425</f>
        <v>0</v>
      </c>
    </row>
    <row r="3426" spans="1:11" x14ac:dyDescent="0.2">
      <c r="A3426" s="63">
        <f>'דוח 132'!K3426</f>
        <v>11566</v>
      </c>
      <c r="B3426" s="63">
        <f>'דוח 132'!J3426</f>
        <v>6973</v>
      </c>
      <c r="C3426" s="63" t="str">
        <f>'דוח 132'!I3426</f>
        <v>מק"מ</v>
      </c>
      <c r="D3426" s="63">
        <f>'דוח 132'!H3426</f>
        <v>0</v>
      </c>
      <c r="E3426" s="63">
        <f>'דוח 132'!G3426</f>
        <v>0</v>
      </c>
      <c r="F3426" s="63">
        <f>'דוח 132'!F3426</f>
        <v>0</v>
      </c>
      <c r="G3426" s="63">
        <f>'דוח 132'!E3426</f>
        <v>0</v>
      </c>
      <c r="H3426" s="63">
        <f>'דוח 132'!D3426</f>
        <v>0</v>
      </c>
      <c r="I3426" s="63">
        <f>'דוח 132'!C3426</f>
        <v>0</v>
      </c>
      <c r="J3426" s="63">
        <f>'דוח 132'!B3426</f>
        <v>0</v>
      </c>
      <c r="K3426" s="63">
        <f>'דוח 132'!A3426</f>
        <v>0</v>
      </c>
    </row>
    <row r="3427" spans="1:11" x14ac:dyDescent="0.2">
      <c r="A3427" s="63">
        <f>'דוח 132'!K3427</f>
        <v>13419</v>
      </c>
      <c r="B3427" s="63">
        <f>'דוח 132'!J3427</f>
        <v>6973</v>
      </c>
      <c r="C3427" s="63" t="str">
        <f>'דוח 132'!I3427</f>
        <v>ממשלתי  לא צמוד (שחר)</v>
      </c>
      <c r="D3427" s="63">
        <f>'דוח 132'!H3427</f>
        <v>0</v>
      </c>
      <c r="E3427" s="63">
        <f>'דוח 132'!G3427</f>
        <v>0</v>
      </c>
      <c r="F3427" s="63">
        <f>'דוח 132'!F3427</f>
        <v>0</v>
      </c>
      <c r="G3427" s="63">
        <f>'דוח 132'!E3427</f>
        <v>0</v>
      </c>
      <c r="H3427" s="63">
        <f>'דוח 132'!D3427</f>
        <v>0</v>
      </c>
      <c r="I3427" s="63">
        <f>'דוח 132'!C3427</f>
        <v>0</v>
      </c>
      <c r="J3427" s="63">
        <f>'דוח 132'!B3427</f>
        <v>0</v>
      </c>
      <c r="K3427" s="63">
        <f>'דוח 132'!A3427</f>
        <v>0</v>
      </c>
    </row>
    <row r="3428" spans="1:11" x14ac:dyDescent="0.2">
      <c r="A3428" s="63">
        <f>'דוח 132'!K3428</f>
        <v>11568</v>
      </c>
      <c r="B3428" s="63">
        <f>'דוח 132'!J3428</f>
        <v>6973</v>
      </c>
      <c r="C3428" s="63" t="str">
        <f>'דוח 132'!I3428</f>
        <v>אג"ח ממשלתי לא צמוד ריבית משתנה-"גילון"</v>
      </c>
      <c r="D3428" s="63">
        <f>'דוח 132'!H3428</f>
        <v>0</v>
      </c>
      <c r="E3428" s="63">
        <f>'דוח 132'!G3428</f>
        <v>0</v>
      </c>
      <c r="F3428" s="63">
        <f>'דוח 132'!F3428</f>
        <v>0</v>
      </c>
      <c r="G3428" s="63">
        <f>'דוח 132'!E3428</f>
        <v>0</v>
      </c>
      <c r="H3428" s="63">
        <f>'דוח 132'!D3428</f>
        <v>0</v>
      </c>
      <c r="I3428" s="63">
        <f>'דוח 132'!C3428</f>
        <v>0</v>
      </c>
      <c r="J3428" s="63">
        <f>'דוח 132'!B3428</f>
        <v>0</v>
      </c>
      <c r="K3428" s="63">
        <f>'דוח 132'!A3428</f>
        <v>0</v>
      </c>
    </row>
    <row r="3429" spans="1:11" x14ac:dyDescent="0.2">
      <c r="A3429" s="63">
        <f>'דוח 132'!K3429</f>
        <v>12479</v>
      </c>
      <c r="B3429" s="63">
        <f>'דוח 132'!J3429</f>
        <v>6973</v>
      </c>
      <c r="C3429" s="63" t="str">
        <f>'דוח 132'!I3429</f>
        <v>קונצרני ריבית קבועה</v>
      </c>
      <c r="D3429" s="63">
        <f>'דוח 132'!H3429</f>
        <v>0</v>
      </c>
      <c r="E3429" s="63">
        <f>'דוח 132'!G3429</f>
        <v>0</v>
      </c>
      <c r="F3429" s="63">
        <f>'דוח 132'!F3429</f>
        <v>0</v>
      </c>
      <c r="G3429" s="63">
        <f>'דוח 132'!E3429</f>
        <v>0</v>
      </c>
      <c r="H3429" s="63">
        <f>'דוח 132'!D3429</f>
        <v>0</v>
      </c>
      <c r="I3429" s="63">
        <f>'דוח 132'!C3429</f>
        <v>0</v>
      </c>
      <c r="J3429" s="63">
        <f>'דוח 132'!B3429</f>
        <v>0</v>
      </c>
      <c r="K3429" s="63">
        <f>'דוח 132'!A3429</f>
        <v>0</v>
      </c>
    </row>
    <row r="3430" spans="1:11" x14ac:dyDescent="0.2">
      <c r="A3430" s="63">
        <f>'דוח 132'!K3430</f>
        <v>12480</v>
      </c>
      <c r="B3430" s="63">
        <f>'דוח 132'!J3430</f>
        <v>6973</v>
      </c>
      <c r="C3430" s="63" t="str">
        <f>'דוח 132'!I3430</f>
        <v>קונצרני ריבית משתנה</v>
      </c>
      <c r="D3430" s="63">
        <f>'דוח 132'!H3430</f>
        <v>0</v>
      </c>
      <c r="E3430" s="63">
        <f>'דוח 132'!G3430</f>
        <v>0</v>
      </c>
      <c r="F3430" s="63">
        <f>'דוח 132'!F3430</f>
        <v>0</v>
      </c>
      <c r="G3430" s="63">
        <f>'דוח 132'!E3430</f>
        <v>0</v>
      </c>
      <c r="H3430" s="63">
        <f>'דוח 132'!D3430</f>
        <v>0</v>
      </c>
      <c r="I3430" s="63">
        <f>'דוח 132'!C3430</f>
        <v>0</v>
      </c>
      <c r="J3430" s="63">
        <f>'דוח 132'!B3430</f>
        <v>0</v>
      </c>
      <c r="K3430" s="63">
        <f>'דוח 132'!A3430</f>
        <v>0</v>
      </c>
    </row>
    <row r="3431" spans="1:11" x14ac:dyDescent="0.2">
      <c r="A3431" s="63">
        <f>'דוח 132'!K3431</f>
        <v>11578</v>
      </c>
      <c r="B3431" s="63">
        <f>'דוח 132'!J3431</f>
        <v>6973</v>
      </c>
      <c r="C3431" s="63" t="str">
        <f>'דוח 132'!I3431</f>
        <v>אג"ח לא צמוד לא סחיר (ללא עמיתים)</v>
      </c>
      <c r="D3431" s="63">
        <f>'דוח 132'!H3431</f>
        <v>0</v>
      </c>
      <c r="E3431" s="63">
        <f>'דוח 132'!G3431</f>
        <v>0</v>
      </c>
      <c r="F3431" s="63">
        <f>'דוח 132'!F3431</f>
        <v>0</v>
      </c>
      <c r="G3431" s="63">
        <f>'דוח 132'!E3431</f>
        <v>0</v>
      </c>
      <c r="H3431" s="63">
        <f>'דוח 132'!D3431</f>
        <v>0</v>
      </c>
      <c r="I3431" s="63">
        <f>'דוח 132'!C3431</f>
        <v>0</v>
      </c>
      <c r="J3431" s="63">
        <f>'דוח 132'!B3431</f>
        <v>0</v>
      </c>
      <c r="K3431" s="63">
        <f>'דוח 132'!A3431</f>
        <v>0</v>
      </c>
    </row>
    <row r="3432" spans="1:11" x14ac:dyDescent="0.2">
      <c r="A3432" s="63">
        <f>'דוח 132'!K3432</f>
        <v>12497</v>
      </c>
      <c r="B3432" s="63">
        <f>'דוח 132'!J3432</f>
        <v>6973</v>
      </c>
      <c r="C3432" s="63" t="str">
        <f>'דוח 132'!I3432</f>
        <v>קונצרני לא סחיר ריבית משתנה (נע"מים)</v>
      </c>
      <c r="D3432" s="63">
        <f>'דוח 132'!H3432</f>
        <v>0</v>
      </c>
      <c r="E3432" s="63">
        <f>'דוח 132'!G3432</f>
        <v>0</v>
      </c>
      <c r="F3432" s="63">
        <f>'דוח 132'!F3432</f>
        <v>0</v>
      </c>
      <c r="G3432" s="63">
        <f>'דוח 132'!E3432</f>
        <v>0</v>
      </c>
      <c r="H3432" s="63">
        <f>'דוח 132'!D3432</f>
        <v>0</v>
      </c>
      <c r="I3432" s="63">
        <f>'דוח 132'!C3432</f>
        <v>0</v>
      </c>
      <c r="J3432" s="63">
        <f>'דוח 132'!B3432</f>
        <v>0</v>
      </c>
      <c r="K3432" s="63">
        <f>'דוח 132'!A3432</f>
        <v>0</v>
      </c>
    </row>
    <row r="3433" spans="1:11" x14ac:dyDescent="0.2">
      <c r="A3433" s="63">
        <f>'דוח 132'!K3433</f>
        <v>15546</v>
      </c>
      <c r="B3433" s="63">
        <f>'דוח 132'!J3433</f>
        <v>6973</v>
      </c>
      <c r="C3433" s="63" t="str">
        <f>'דוח 132'!I3433</f>
        <v>הלוואה לא צמוד</v>
      </c>
      <c r="D3433" s="63">
        <f>'דוח 132'!H3433</f>
        <v>0</v>
      </c>
      <c r="E3433" s="63">
        <f>'דוח 132'!G3433</f>
        <v>0</v>
      </c>
      <c r="F3433" s="63">
        <f>'דוח 132'!F3433</f>
        <v>0</v>
      </c>
      <c r="G3433" s="63">
        <f>'דוח 132'!E3433</f>
        <v>0</v>
      </c>
      <c r="H3433" s="63">
        <f>'דוח 132'!D3433</f>
        <v>0</v>
      </c>
      <c r="I3433" s="63">
        <f>'דוח 132'!C3433</f>
        <v>0</v>
      </c>
      <c r="J3433" s="63">
        <f>'דוח 132'!B3433</f>
        <v>0</v>
      </c>
      <c r="K3433" s="63">
        <f>'דוח 132'!A3433</f>
        <v>0</v>
      </c>
    </row>
    <row r="3434" spans="1:11" x14ac:dyDescent="0.2">
      <c r="A3434" s="63">
        <f>'דוח 132'!K3434</f>
        <v>12481</v>
      </c>
      <c r="B3434" s="63">
        <f>'דוח 132'!J3434</f>
        <v>6973</v>
      </c>
      <c r="C3434" s="63" t="str">
        <f>'דוח 132'!I3434</f>
        <v>הלוואות לעמיתים.</v>
      </c>
      <c r="D3434" s="63">
        <f>'דוח 132'!H3434</f>
        <v>0</v>
      </c>
      <c r="E3434" s="63">
        <f>'דוח 132'!G3434</f>
        <v>0</v>
      </c>
      <c r="F3434" s="63">
        <f>'דוח 132'!F3434</f>
        <v>0</v>
      </c>
      <c r="G3434" s="63">
        <f>'דוח 132'!E3434</f>
        <v>0</v>
      </c>
      <c r="H3434" s="63">
        <f>'דוח 132'!D3434</f>
        <v>3</v>
      </c>
      <c r="I3434" s="63">
        <f>'דוח 132'!C3434</f>
        <v>0</v>
      </c>
      <c r="J3434" s="63">
        <f>'דוח 132'!B3434</f>
        <v>0</v>
      </c>
      <c r="K3434" s="63">
        <f>'דוח 132'!A3434</f>
        <v>0</v>
      </c>
    </row>
    <row r="3435" spans="1:11" x14ac:dyDescent="0.2">
      <c r="A3435" s="63">
        <f>'דוח 132'!K3435</f>
        <v>13594</v>
      </c>
      <c r="B3435" s="63">
        <f>'דוח 132'!J3435</f>
        <v>6973</v>
      </c>
      <c r="C3435" s="63" t="str">
        <f>'דוח 132'!I3435</f>
        <v>מט"ח וצמוד מט"ח</v>
      </c>
      <c r="D3435" s="63">
        <f>'דוח 132'!H3435</f>
        <v>0</v>
      </c>
      <c r="E3435" s="63">
        <f>'דוח 132'!G3435</f>
        <v>2.8560997282067699</v>
      </c>
      <c r="F3435" s="63">
        <f>'דוח 132'!F3435</f>
        <v>2.8513436164193</v>
      </c>
      <c r="G3435" s="63">
        <f>'דוח 132'!E3435</f>
        <v>0</v>
      </c>
      <c r="H3435" s="63">
        <f>'דוח 132'!D3435</f>
        <v>0</v>
      </c>
      <c r="I3435" s="63">
        <f>'דוח 132'!C3435</f>
        <v>0</v>
      </c>
      <c r="J3435" s="63">
        <f>'דוח 132'!B3435</f>
        <v>0</v>
      </c>
      <c r="K3435" s="63">
        <f>'דוח 132'!A3435</f>
        <v>0</v>
      </c>
    </row>
    <row r="3436" spans="1:11" x14ac:dyDescent="0.2">
      <c r="A3436" s="63">
        <f>'דוח 132'!K3436</f>
        <v>15609</v>
      </c>
      <c r="B3436" s="63">
        <f>'דוח 132'!J3436</f>
        <v>6973</v>
      </c>
      <c r="C3436" s="63" t="str">
        <f>'דוח 132'!I3436</f>
        <v>אג"ח ממשלתי צמוד מט"ח סחיר (1022)</v>
      </c>
      <c r="D3436" s="63">
        <f>'דוח 132'!H3436</f>
        <v>0</v>
      </c>
      <c r="E3436" s="63">
        <f>'דוח 132'!G3436</f>
        <v>0</v>
      </c>
      <c r="F3436" s="63">
        <f>'דוח 132'!F3436</f>
        <v>0</v>
      </c>
      <c r="G3436" s="63">
        <f>'דוח 132'!E3436</f>
        <v>0</v>
      </c>
      <c r="H3436" s="63">
        <f>'דוח 132'!D3436</f>
        <v>0</v>
      </c>
      <c r="I3436" s="63">
        <f>'דוח 132'!C3436</f>
        <v>0</v>
      </c>
      <c r="J3436" s="63">
        <f>'דוח 132'!B3436</f>
        <v>0</v>
      </c>
      <c r="K3436" s="63">
        <f>'דוח 132'!A3436</f>
        <v>0</v>
      </c>
    </row>
    <row r="3437" spans="1:11" x14ac:dyDescent="0.2">
      <c r="A3437" s="63">
        <f>'דוח 132'!K3437</f>
        <v>11524</v>
      </c>
      <c r="B3437" s="63">
        <f>'דוח 132'!J3437</f>
        <v>6973</v>
      </c>
      <c r="C3437" s="63" t="str">
        <f>'דוח 132'!I3437</f>
        <v xml:space="preserve"> אג"ח קונצרני בחו"ל </v>
      </c>
      <c r="D3437" s="63">
        <f>'דוח 132'!H3437</f>
        <v>0</v>
      </c>
      <c r="E3437" s="63">
        <f>'דוח 132'!G3437</f>
        <v>0</v>
      </c>
      <c r="F3437" s="63">
        <f>'דוח 132'!F3437</f>
        <v>0</v>
      </c>
      <c r="G3437" s="63">
        <f>'דוח 132'!E3437</f>
        <v>0</v>
      </c>
      <c r="H3437" s="63">
        <f>'דוח 132'!D3437</f>
        <v>0</v>
      </c>
      <c r="I3437" s="63">
        <f>'דוח 132'!C3437</f>
        <v>0</v>
      </c>
      <c r="J3437" s="63">
        <f>'דוח 132'!B3437</f>
        <v>0</v>
      </c>
      <c r="K3437" s="63">
        <f>'דוח 132'!A3437</f>
        <v>0</v>
      </c>
    </row>
    <row r="3438" spans="1:11" x14ac:dyDescent="0.2">
      <c r="A3438" s="63">
        <f>'דוח 132'!K3438</f>
        <v>15745</v>
      </c>
      <c r="B3438" s="63">
        <f>'דוח 132'!J3438</f>
        <v>6973</v>
      </c>
      <c r="C3438" s="63" t="str">
        <f>'דוח 132'!I3438</f>
        <v>סה"כ קונצרני צמוד מט"ח</v>
      </c>
      <c r="D3438" s="63">
        <f>'דוח 132'!H3438</f>
        <v>0</v>
      </c>
      <c r="E3438" s="63">
        <f>'דוח 132'!G3438</f>
        <v>0</v>
      </c>
      <c r="F3438" s="63">
        <f>'דוח 132'!F3438</f>
        <v>0</v>
      </c>
      <c r="G3438" s="63">
        <f>'דוח 132'!E3438</f>
        <v>0</v>
      </c>
      <c r="H3438" s="63">
        <f>'דוח 132'!D3438</f>
        <v>0</v>
      </c>
      <c r="I3438" s="63">
        <f>'דוח 132'!C3438</f>
        <v>0</v>
      </c>
      <c r="J3438" s="63">
        <f>'דוח 132'!B3438</f>
        <v>0</v>
      </c>
      <c r="K3438" s="63">
        <f>'דוח 132'!A3438</f>
        <v>0</v>
      </c>
    </row>
    <row r="3439" spans="1:11" x14ac:dyDescent="0.2">
      <c r="A3439" s="63">
        <f>'דוח 132'!K3439</f>
        <v>15545</v>
      </c>
      <c r="B3439" s="63">
        <f>'דוח 132'!J3439</f>
        <v>6973</v>
      </c>
      <c r="C3439" s="63" t="str">
        <f>'דוח 132'!I3439</f>
        <v>הלוואה צמוד מט"ח</v>
      </c>
      <c r="D3439" s="63">
        <f>'דוח 132'!H3439</f>
        <v>0</v>
      </c>
      <c r="E3439" s="63">
        <f>'דוח 132'!G3439</f>
        <v>0</v>
      </c>
      <c r="F3439" s="63">
        <f>'דוח 132'!F3439</f>
        <v>0</v>
      </c>
      <c r="G3439" s="63">
        <f>'דוח 132'!E3439</f>
        <v>0</v>
      </c>
      <c r="H3439" s="63">
        <f>'דוח 132'!D3439</f>
        <v>0</v>
      </c>
      <c r="I3439" s="63">
        <f>'דוח 132'!C3439</f>
        <v>0</v>
      </c>
      <c r="J3439" s="63">
        <f>'דוח 132'!B3439</f>
        <v>0</v>
      </c>
      <c r="K3439" s="63">
        <f>'דוח 132'!A3439</f>
        <v>0</v>
      </c>
    </row>
    <row r="3440" spans="1:11" x14ac:dyDescent="0.2">
      <c r="A3440" s="63">
        <f>'דוח 132'!K3440</f>
        <v>13595</v>
      </c>
      <c r="B3440" s="63">
        <f>'דוח 132'!J3440</f>
        <v>6973</v>
      </c>
      <c r="C3440" s="63" t="str">
        <f>'דוח 132'!I3440</f>
        <v>סה"כ מניות והמירים</v>
      </c>
      <c r="D3440" s="63">
        <f>'דוח 132'!H3440</f>
        <v>0</v>
      </c>
      <c r="E3440" s="63">
        <f>'דוח 132'!G3440</f>
        <v>96.415300972965696</v>
      </c>
      <c r="F3440" s="63">
        <f>'דוח 132'!F3440</f>
        <v>96.223268202875502</v>
      </c>
      <c r="G3440" s="63">
        <f>'דוח 132'!E3440</f>
        <v>0</v>
      </c>
      <c r="H3440" s="63">
        <f>'דוח 132'!D3440</f>
        <v>0</v>
      </c>
      <c r="I3440" s="63">
        <f>'דוח 132'!C3440</f>
        <v>0</v>
      </c>
      <c r="J3440" s="63">
        <f>'דוח 132'!B3440</f>
        <v>0</v>
      </c>
      <c r="K3440" s="63">
        <f>'דוח 132'!A3440</f>
        <v>0</v>
      </c>
    </row>
    <row r="3441" spans="1:11" x14ac:dyDescent="0.2">
      <c r="A3441" s="63">
        <f>'דוח 132'!K3441</f>
        <v>15610</v>
      </c>
      <c r="B3441" s="63">
        <f>'דוח 132'!J3441</f>
        <v>6973</v>
      </c>
      <c r="C3441" s="63" t="str">
        <f>'דוח 132'!I3441</f>
        <v>נגזרים מתוך מניות והמירים</v>
      </c>
      <c r="D3441" s="63">
        <f>'דוח 132'!H3441</f>
        <v>0</v>
      </c>
      <c r="E3441" s="63">
        <f>'דוח 132'!G3441</f>
        <v>0</v>
      </c>
      <c r="F3441" s="63">
        <f>'דוח 132'!F3441</f>
        <v>0</v>
      </c>
      <c r="G3441" s="63">
        <f>'דוח 132'!E3441</f>
        <v>0</v>
      </c>
      <c r="H3441" s="63">
        <f>'דוח 132'!D3441</f>
        <v>0</v>
      </c>
      <c r="I3441" s="63">
        <f>'דוח 132'!C3441</f>
        <v>0</v>
      </c>
      <c r="J3441" s="63">
        <f>'דוח 132'!B3441</f>
        <v>0</v>
      </c>
      <c r="K3441" s="63">
        <f>'דוח 132'!A3441</f>
        <v>0</v>
      </c>
    </row>
    <row r="3442" spans="1:11" x14ac:dyDescent="0.2">
      <c r="A3442" s="63">
        <f>'דוח 132'!K3442</f>
        <v>15611</v>
      </c>
      <c r="B3442" s="63">
        <f>'דוח 132'!J3442</f>
        <v>6973</v>
      </c>
      <c r="C3442" s="63" t="str">
        <f>'דוח 132'!I3442</f>
        <v>מניות והמירים בארץ</v>
      </c>
      <c r="D3442" s="63">
        <f>'דוח 132'!H3442</f>
        <v>0</v>
      </c>
      <c r="E3442" s="63">
        <f>'דוח 132'!G3442</f>
        <v>45.839789314879098</v>
      </c>
      <c r="F3442" s="63">
        <f>'דוח 132'!F3442</f>
        <v>45.744622239899797</v>
      </c>
      <c r="G3442" s="63">
        <f>'דוח 132'!E3442</f>
        <v>0</v>
      </c>
      <c r="H3442" s="63">
        <f>'דוח 132'!D3442</f>
        <v>0</v>
      </c>
      <c r="I3442" s="63">
        <f>'דוח 132'!C3442</f>
        <v>0</v>
      </c>
      <c r="J3442" s="63">
        <f>'דוח 132'!B3442</f>
        <v>0</v>
      </c>
      <c r="K3442" s="63">
        <f>'דוח 132'!A3442</f>
        <v>0</v>
      </c>
    </row>
    <row r="3443" spans="1:11" x14ac:dyDescent="0.2">
      <c r="A3443" s="63">
        <f>'דוח 132'!K3443</f>
        <v>15608</v>
      </c>
      <c r="B3443" s="63">
        <f>'דוח 132'!J3443</f>
        <v>6973</v>
      </c>
      <c r="C3443" s="63" t="str">
        <f>'דוח 132'!I3443</f>
        <v>מניות חו"ל</v>
      </c>
      <c r="D3443" s="63">
        <f>'דוח 132'!H3443</f>
        <v>0</v>
      </c>
      <c r="E3443" s="63">
        <f>'דוח 132'!G3443</f>
        <v>50.575511658086597</v>
      </c>
      <c r="F3443" s="63">
        <f>'דוח 132'!F3443</f>
        <v>50.478645962975698</v>
      </c>
      <c r="G3443" s="63">
        <f>'דוח 132'!E3443</f>
        <v>0</v>
      </c>
      <c r="H3443" s="63">
        <f>'דוח 132'!D3443</f>
        <v>0</v>
      </c>
      <c r="I3443" s="63">
        <f>'דוח 132'!C3443</f>
        <v>0</v>
      </c>
      <c r="J3443" s="63">
        <f>'דוח 132'!B3443</f>
        <v>0</v>
      </c>
      <c r="K3443" s="63">
        <f>'דוח 132'!A3443</f>
        <v>0</v>
      </c>
    </row>
    <row r="3444" spans="1:11" x14ac:dyDescent="0.2">
      <c r="A3444" s="63">
        <f>'דוח 132'!K3444</f>
        <v>15584</v>
      </c>
      <c r="B3444" s="63">
        <f>'דוח 132'!J3444</f>
        <v>6973</v>
      </c>
      <c r="C3444" s="63" t="str">
        <f>'דוח 132'!I3444</f>
        <v>נכסים אלטרנטיביים</v>
      </c>
      <c r="D3444" s="63">
        <f>'דוח 132'!H3444</f>
        <v>0</v>
      </c>
      <c r="E3444" s="63">
        <f>'דוח 132'!G3444</f>
        <v>0</v>
      </c>
      <c r="F3444" s="63">
        <f>'דוח 132'!F3444</f>
        <v>0</v>
      </c>
      <c r="G3444" s="63">
        <f>'דוח 132'!E3444</f>
        <v>0</v>
      </c>
      <c r="H3444" s="63">
        <f>'דוח 132'!D3444</f>
        <v>0</v>
      </c>
      <c r="I3444" s="63">
        <f>'דוח 132'!C3444</f>
        <v>0</v>
      </c>
      <c r="J3444" s="63">
        <f>'דוח 132'!B3444</f>
        <v>0</v>
      </c>
      <c r="K3444" s="63">
        <f>'דוח 132'!A3444</f>
        <v>0</v>
      </c>
    </row>
    <row r="3445" spans="1:11" x14ac:dyDescent="0.2">
      <c r="A3445" s="63">
        <f>'דוח 132'!K3445</f>
        <v>17728</v>
      </c>
      <c r="B3445" s="63">
        <f>'דוח 132'!J3445</f>
        <v>6973</v>
      </c>
      <c r="C3445" s="63" t="str">
        <f>'דוח 132'!I3445</f>
        <v>נכסי נדל"ן</v>
      </c>
      <c r="D3445" s="63">
        <f>'דוח 132'!H3445</f>
        <v>0</v>
      </c>
      <c r="E3445" s="63">
        <f>'דוח 132'!G3445</f>
        <v>0</v>
      </c>
      <c r="F3445" s="63">
        <f>'דוח 132'!F3445</f>
        <v>0</v>
      </c>
      <c r="G3445" s="63">
        <f>'דוח 132'!E3445</f>
        <v>0</v>
      </c>
      <c r="H3445" s="63">
        <f>'דוח 132'!D3445</f>
        <v>0</v>
      </c>
      <c r="I3445" s="63">
        <f>'דוח 132'!C3445</f>
        <v>0</v>
      </c>
      <c r="J3445" s="63">
        <f>'דוח 132'!B3445</f>
        <v>0</v>
      </c>
      <c r="K3445" s="63">
        <f>'דוח 132'!A3445</f>
        <v>0</v>
      </c>
    </row>
    <row r="3446" spans="1:11" x14ac:dyDescent="0.2">
      <c r="A3446" s="63">
        <f>'דוח 132'!K3446</f>
        <v>15624</v>
      </c>
      <c r="B3446" s="63">
        <f>'דוח 132'!J3446</f>
        <v>6973</v>
      </c>
      <c r="C3446" s="63" t="str">
        <f>'דוח 132'!I3446</f>
        <v>נגזרים מתוך חשיפת מט"ח</v>
      </c>
      <c r="D3446" s="63">
        <f>'דוח 132'!H3446</f>
        <v>0</v>
      </c>
      <c r="E3446" s="63">
        <f>'דוח 132'!G3446</f>
        <v>-25.5332997718758</v>
      </c>
      <c r="F3446" s="63">
        <f>'דוח 132'!F3446</f>
        <v>-25.269670515478801</v>
      </c>
      <c r="G3446" s="63">
        <f>'דוח 132'!E3446</f>
        <v>0</v>
      </c>
      <c r="H3446" s="63">
        <f>'דוח 132'!D3446</f>
        <v>0</v>
      </c>
      <c r="I3446" s="63">
        <f>'דוח 132'!C3446</f>
        <v>0</v>
      </c>
      <c r="J3446" s="63">
        <f>'דוח 132'!B3446</f>
        <v>0</v>
      </c>
      <c r="K3446" s="63">
        <f>'דוח 132'!A3446</f>
        <v>0</v>
      </c>
    </row>
    <row r="3447" spans="1:11" x14ac:dyDescent="0.2">
      <c r="A3447" s="63">
        <f>'דוח 132'!K3447</f>
        <v>15644</v>
      </c>
      <c r="B3447" s="63">
        <f>'דוח 132'!J3447</f>
        <v>6973</v>
      </c>
      <c r="C3447" s="63" t="str">
        <f>'דוח 132'!I3447</f>
        <v>סה"כ נזילות</v>
      </c>
      <c r="D3447" s="63">
        <f>'דוח 132'!H3447</f>
        <v>0</v>
      </c>
      <c r="E3447" s="63">
        <f>'דוח 132'!G3447</f>
        <v>3.5313132676288101</v>
      </c>
      <c r="F3447" s="63">
        <f>'דוח 132'!F3447</f>
        <v>3.7231346009852802</v>
      </c>
      <c r="G3447" s="63">
        <f>'דוח 132'!E3447</f>
        <v>1</v>
      </c>
      <c r="H3447" s="63">
        <f>'דוח 132'!D3447</f>
        <v>10</v>
      </c>
      <c r="I3447" s="63">
        <f>'דוח 132'!C3447</f>
        <v>0</v>
      </c>
      <c r="J3447" s="63">
        <f>'דוח 132'!B3447</f>
        <v>0</v>
      </c>
      <c r="K3447" s="63">
        <f>'דוח 132'!A3447</f>
        <v>0</v>
      </c>
    </row>
    <row r="3448" spans="1:11" x14ac:dyDescent="0.2">
      <c r="A3448" s="63">
        <f>'דוח 132'!K3448</f>
        <v>15704</v>
      </c>
      <c r="B3448" s="63">
        <f>'דוח 132'!J3448</f>
        <v>6973</v>
      </c>
      <c r="C3448" s="63" t="str">
        <f>'דוח 132'!I3448</f>
        <v xml:space="preserve">סה"כ קונצרני והלוואות </v>
      </c>
      <c r="D3448" s="63">
        <f>'דוח 132'!H3448</f>
        <v>5.96</v>
      </c>
      <c r="E3448" s="63">
        <f>'דוח 132'!G3448</f>
        <v>5.3385759405530503E-2</v>
      </c>
      <c r="F3448" s="63">
        <f>'דוח 132'!F3448</f>
        <v>5.35971961392155E-2</v>
      </c>
      <c r="G3448" s="63">
        <f>'דוח 132'!E3448</f>
        <v>0</v>
      </c>
      <c r="H3448" s="63">
        <f>'דוח 132'!D3448</f>
        <v>5</v>
      </c>
      <c r="I3448" s="63">
        <f>'דוח 132'!C3448</f>
        <v>0</v>
      </c>
      <c r="J3448" s="63">
        <f>'דוח 132'!B3448</f>
        <v>0</v>
      </c>
      <c r="K3448" s="63">
        <f>'דוח 132'!A3448</f>
        <v>0</v>
      </c>
    </row>
    <row r="3449" spans="1:11" x14ac:dyDescent="0.2">
      <c r="A3449" s="63">
        <f>'דוח 132'!K3449</f>
        <v>15749</v>
      </c>
      <c r="B3449" s="63">
        <f>'דוח 132'!J3449</f>
        <v>6973</v>
      </c>
      <c r="C3449" s="63" t="str">
        <f>'דוח 132'!I3449</f>
        <v>סה"כ לא סחירים</v>
      </c>
      <c r="D3449" s="63">
        <f>'דוח 132'!H3449</f>
        <v>0</v>
      </c>
      <c r="E3449" s="63">
        <f>'דוח 132'!G3449</f>
        <v>0</v>
      </c>
      <c r="F3449" s="63">
        <f>'דוח 132'!F3449</f>
        <v>0</v>
      </c>
      <c r="G3449" s="63">
        <f>'דוח 132'!E3449</f>
        <v>0</v>
      </c>
      <c r="H3449" s="63">
        <f>'דוח 132'!D3449</f>
        <v>0</v>
      </c>
      <c r="I3449" s="63">
        <f>'דוח 132'!C3449</f>
        <v>0</v>
      </c>
      <c r="J3449" s="63">
        <f>'דוח 132'!B3449</f>
        <v>0</v>
      </c>
      <c r="K3449" s="63">
        <f>'דוח 132'!A3449</f>
        <v>0</v>
      </c>
    </row>
    <row r="3450" spans="1:11" x14ac:dyDescent="0.2">
      <c r="A3450" s="63">
        <f>'דוח 132'!K3450</f>
        <v>11258</v>
      </c>
      <c r="B3450" s="63">
        <f>'דוח 132'!J3450</f>
        <v>6973</v>
      </c>
      <c r="C3450" s="63" t="str">
        <f>'דוח 132'!I3450</f>
        <v>כל נכסי הקופה</v>
      </c>
      <c r="D3450" s="63">
        <f>'דוח 132'!H3450</f>
        <v>3.19439288989725E-3</v>
      </c>
      <c r="E3450" s="63">
        <f>'דוח 132'!G3450</f>
        <v>100</v>
      </c>
      <c r="F3450" s="63">
        <f>'דוח 132'!F3450</f>
        <v>100</v>
      </c>
      <c r="G3450" s="63">
        <f>'דוח 132'!E3450</f>
        <v>0</v>
      </c>
      <c r="H3450" s="63">
        <f>'דוח 132'!D3450</f>
        <v>0</v>
      </c>
      <c r="I3450" s="63">
        <f>'דוח 132'!C3450</f>
        <v>0</v>
      </c>
      <c r="J3450" s="63">
        <f>'דוח 132'!B3450</f>
        <v>0</v>
      </c>
      <c r="K3450" s="63">
        <f>'דוח 132'!A3450</f>
        <v>0</v>
      </c>
    </row>
    <row r="3451" spans="1:11" x14ac:dyDescent="0.2">
      <c r="A3451" s="63">
        <f>'דוח 132'!K3451</f>
        <v>15705</v>
      </c>
      <c r="B3451" s="63">
        <f>'דוח 132'!J3451</f>
        <v>6973</v>
      </c>
      <c r="C3451" s="63" t="str">
        <f>'דוח 132'!I3451</f>
        <v>סה"כ ממשלתי</v>
      </c>
      <c r="D3451" s="63">
        <f>'דוח 132'!H3451</f>
        <v>0</v>
      </c>
      <c r="E3451" s="63">
        <f>'דוח 132'!G3451</f>
        <v>0</v>
      </c>
      <c r="F3451" s="63">
        <f>'דוח 132'!F3451</f>
        <v>0</v>
      </c>
      <c r="G3451" s="63">
        <f>'דוח 132'!E3451</f>
        <v>0</v>
      </c>
      <c r="H3451" s="63">
        <f>'דוח 132'!D3451</f>
        <v>0</v>
      </c>
      <c r="I3451" s="63">
        <f>'דוח 132'!C3451</f>
        <v>0</v>
      </c>
      <c r="J3451" s="63">
        <f>'דוח 132'!B3451</f>
        <v>0</v>
      </c>
      <c r="K3451" s="63">
        <f>'דוח 132'!A3451</f>
        <v>0</v>
      </c>
    </row>
    <row r="3452" spans="1:11" x14ac:dyDescent="0.2">
      <c r="A3452" s="63">
        <f>'דוח 132'!K3452</f>
        <v>16144</v>
      </c>
      <c r="B3452" s="63">
        <f>'דוח 132'!J3452</f>
        <v>6973</v>
      </c>
      <c r="C3452" s="63" t="str">
        <f>'דוח 132'!I3452</f>
        <v>סך חשיפת מט"ח</v>
      </c>
      <c r="D3452" s="63">
        <f>'דוח 132'!H3452</f>
        <v>0</v>
      </c>
      <c r="E3452" s="63">
        <f>'דוח 132'!G3452</f>
        <v>22.646064534576897</v>
      </c>
      <c r="F3452" s="63">
        <f>'דוח 132'!F3452</f>
        <v>22.681520711949897</v>
      </c>
      <c r="G3452" s="63">
        <f>'דוח 132'!E3452</f>
        <v>0</v>
      </c>
      <c r="H3452" s="63">
        <f>'דוח 132'!D3452</f>
        <v>0</v>
      </c>
      <c r="I3452" s="63">
        <f>'דוח 132'!C3452</f>
        <v>0</v>
      </c>
      <c r="J3452" s="63">
        <f>'דוח 132'!B3452</f>
        <v>0</v>
      </c>
      <c r="K3452" s="63">
        <f>'דוח 132'!A3452</f>
        <v>0</v>
      </c>
    </row>
    <row r="3453" spans="1:11" x14ac:dyDescent="0.2">
      <c r="A3453" s="63">
        <f>'דוח 132'!K3453</f>
        <v>12755</v>
      </c>
      <c r="B3453" s="63">
        <f>'דוח 132'!J3453</f>
        <v>6973</v>
      </c>
      <c r="C3453" s="63" t="str">
        <f>'דוח 132'!I3453</f>
        <v xml:space="preserve">נזילות מט"ח </v>
      </c>
      <c r="D3453" s="63">
        <f>'דוח 132'!H3453</f>
        <v>0</v>
      </c>
      <c r="E3453" s="63">
        <f>'דוח 132'!G3453</f>
        <v>2.8560997282067699</v>
      </c>
      <c r="F3453" s="63">
        <f>'דוח 132'!F3453</f>
        <v>2.8513436164193</v>
      </c>
      <c r="G3453" s="63">
        <f>'דוח 132'!E3453</f>
        <v>0</v>
      </c>
      <c r="H3453" s="63">
        <f>'דוח 132'!D3453</f>
        <v>0</v>
      </c>
      <c r="I3453" s="63">
        <f>'דוח 132'!C3453</f>
        <v>0</v>
      </c>
      <c r="J3453" s="63">
        <f>'דוח 132'!B3453</f>
        <v>0</v>
      </c>
      <c r="K3453" s="63">
        <f>'דוח 132'!A3453</f>
        <v>0</v>
      </c>
    </row>
    <row r="3454" spans="1:11" x14ac:dyDescent="0.2">
      <c r="A3454" s="63">
        <f>'דוח 132'!K3454</f>
        <v>12359</v>
      </c>
      <c r="B3454" s="63">
        <f>'דוח 132'!J3454</f>
        <v>6973</v>
      </c>
      <c r="C3454" s="63" t="str">
        <f>'דוח 132'!I3454</f>
        <v xml:space="preserve">קונצרני לא סחיר צמוד מדד </v>
      </c>
      <c r="D3454" s="63">
        <f>'דוח 132'!H3454</f>
        <v>0</v>
      </c>
      <c r="E3454" s="63">
        <f>'דוח 132'!G3454</f>
        <v>0</v>
      </c>
      <c r="F3454" s="63">
        <f>'דוח 132'!F3454</f>
        <v>0</v>
      </c>
      <c r="G3454" s="63">
        <f>'דוח 132'!E3454</f>
        <v>0</v>
      </c>
      <c r="H3454" s="63">
        <f>'דוח 132'!D3454</f>
        <v>0</v>
      </c>
      <c r="I3454" s="63">
        <f>'דוח 132'!C3454</f>
        <v>0</v>
      </c>
      <c r="J3454" s="63">
        <f>'דוח 132'!B3454</f>
        <v>0</v>
      </c>
      <c r="K3454" s="63">
        <f>'דוח 132'!A3454</f>
        <v>0</v>
      </c>
    </row>
    <row r="3455" spans="1:11" x14ac:dyDescent="0.2">
      <c r="A3455" s="63">
        <f>'דוח 132'!K3455</f>
        <v>0</v>
      </c>
      <c r="B3455" s="63">
        <f>'דוח 132'!J3455</f>
        <v>0</v>
      </c>
      <c r="C3455" s="63">
        <f>'דוח 132'!I3455</f>
        <v>0</v>
      </c>
      <c r="D3455" s="63">
        <f>'דוח 132'!H3455</f>
        <v>0</v>
      </c>
      <c r="E3455" s="63">
        <f>'דוח 132'!G3455</f>
        <v>0</v>
      </c>
      <c r="F3455" s="63">
        <f>'דוח 132'!F3455</f>
        <v>0</v>
      </c>
      <c r="G3455" s="63">
        <f>'דוח 132'!E3455</f>
        <v>0</v>
      </c>
      <c r="H3455" s="63">
        <f>'דוח 132'!D3455</f>
        <v>0</v>
      </c>
      <c r="I3455" s="63">
        <f>'דוח 132'!C3455</f>
        <v>0</v>
      </c>
      <c r="J3455" s="63">
        <f>'דוח 132'!B3455</f>
        <v>0</v>
      </c>
      <c r="K3455" s="63">
        <f>'דוח 132'!A3455</f>
        <v>0</v>
      </c>
    </row>
    <row r="3456" spans="1:11" x14ac:dyDescent="0.2">
      <c r="A3456" s="63" t="str">
        <f>'דוח 132'!K3456</f>
        <v>קוד קבוצה</v>
      </c>
      <c r="B3456" s="63" t="str">
        <f>'דוח 132'!J3456</f>
        <v>קוד קופה</v>
      </c>
      <c r="C3456" s="63">
        <f>'דוח 132'!I3456</f>
        <v>0</v>
      </c>
      <c r="D3456" s="63" t="str">
        <f>'דוח 132'!H3456</f>
        <v>6981  פסגות שיא פיצ עש 10% מניו</v>
      </c>
      <c r="E3456" s="63">
        <f>'דוח 132'!G3456</f>
        <v>0</v>
      </c>
      <c r="F3456" s="63">
        <f>'דוח 132'!F3456</f>
        <v>0</v>
      </c>
      <c r="G3456" s="63">
        <f>'דוח 132'!E3456</f>
        <v>0</v>
      </c>
      <c r="H3456" s="63">
        <f>'דוח 132'!D3456</f>
        <v>0</v>
      </c>
      <c r="I3456" s="63">
        <f>'דוח 132'!C3456</f>
        <v>0</v>
      </c>
      <c r="J3456" s="63">
        <f>'דוח 132'!B3456</f>
        <v>0</v>
      </c>
      <c r="K3456" s="63">
        <f>'דוח 132'!A3456</f>
        <v>0</v>
      </c>
    </row>
    <row r="3457" spans="1:11" x14ac:dyDescent="0.2">
      <c r="A3457" s="63">
        <f>'דוח 132'!K3457</f>
        <v>0</v>
      </c>
      <c r="B3457" s="63">
        <f>'דוח 132'!J3457</f>
        <v>0</v>
      </c>
      <c r="C3457" s="63">
        <f>'דוח 132'!I3457</f>
        <v>0</v>
      </c>
      <c r="D3457" s="63">
        <f>'דוח 132'!H3457</f>
        <v>0</v>
      </c>
      <c r="E3457" s="63">
        <f>'דוח 132'!G3457</f>
        <v>0</v>
      </c>
      <c r="F3457" s="63" t="str">
        <f>'דוח 132'!F3457</f>
        <v>שווי קופה באשח  89,565.59</v>
      </c>
      <c r="G3457" s="63">
        <f>'דוח 132'!E3457</f>
        <v>0</v>
      </c>
      <c r="H3457" s="63">
        <f>'דוח 132'!D3457</f>
        <v>0</v>
      </c>
      <c r="I3457" s="63">
        <f>'דוח 132'!C3457</f>
        <v>0</v>
      </c>
      <c r="J3457" s="63">
        <f>'דוח 132'!B3457</f>
        <v>0</v>
      </c>
      <c r="K3457" s="63">
        <f>'דוח 132'!A3457</f>
        <v>0</v>
      </c>
    </row>
    <row r="3458" spans="1:11" x14ac:dyDescent="0.2">
      <c r="A3458" s="63">
        <f>'דוח 132'!K3458</f>
        <v>0</v>
      </c>
      <c r="B3458" s="63">
        <f>'דוח 132'!J3458</f>
        <v>0</v>
      </c>
      <c r="C3458" s="63" t="str">
        <f>'דוח 132'!I3458</f>
        <v>תאור קבוצה</v>
      </c>
      <c r="D3458" s="63" t="str">
        <f>'דוח 132'!H3458</f>
        <v>מח"מ</v>
      </c>
      <c r="E3458" s="63" t="str">
        <f>'דוח 132'!G3458</f>
        <v>חשיפה</v>
      </c>
      <c r="F3458" s="63" t="str">
        <f>'דוח 132'!F3458</f>
        <v>חשיפה</v>
      </c>
      <c r="G3458" s="63">
        <f>'דוח 132'!E3458</f>
        <v>0</v>
      </c>
      <c r="H3458" s="63" t="str">
        <f>'דוח 132'!D3458</f>
        <v>חשיפה</v>
      </c>
      <c r="I3458" s="63">
        <f>'דוח 132'!C3458</f>
        <v>0</v>
      </c>
      <c r="J3458" s="63" t="str">
        <f>'דוח 132'!B3458</f>
        <v>מח"מ</v>
      </c>
      <c r="K3458" s="63">
        <f>'דוח 132'!A3458</f>
        <v>0</v>
      </c>
    </row>
    <row r="3459" spans="1:11" x14ac:dyDescent="0.2">
      <c r="A3459" s="63">
        <f>'דוח 132'!K3459</f>
        <v>0</v>
      </c>
      <c r="B3459" s="63">
        <f>'דוח 132'!J3459</f>
        <v>0</v>
      </c>
      <c r="C3459" s="63">
        <f>'דוח 132'!I3459</f>
        <v>0</v>
      </c>
      <c r="D3459" s="63">
        <f>'דוח 132'!H3459</f>
        <v>0</v>
      </c>
      <c r="E3459" s="63" t="str">
        <f>'דוח 132'!G3459</f>
        <v>30/12/18</v>
      </c>
      <c r="F3459" s="63" t="str">
        <f>'דוח 132'!F3459</f>
        <v>31/12/18</v>
      </c>
      <c r="G3459" s="63" t="str">
        <f>'דוח 132'!E3459</f>
        <v>מינ'</v>
      </c>
      <c r="H3459" s="63" t="str">
        <f>'דוח 132'!D3459</f>
        <v>מקס'</v>
      </c>
      <c r="I3459" s="63" t="str">
        <f>'דוח 132'!C3459</f>
        <v>מינ'</v>
      </c>
      <c r="J3459" s="63" t="str">
        <f>'דוח 132'!B3459</f>
        <v>מקס'</v>
      </c>
      <c r="K3459" s="63">
        <f>'דוח 132'!A3459</f>
        <v>0</v>
      </c>
    </row>
    <row r="3460" spans="1:11" x14ac:dyDescent="0.2">
      <c r="A3460" s="63">
        <f>'דוח 132'!K3460</f>
        <v>13591</v>
      </c>
      <c r="B3460" s="63">
        <f>'דוח 132'!J3460</f>
        <v>6981</v>
      </c>
      <c r="C3460" s="63" t="str">
        <f>'דוח 132'!I3460</f>
        <v xml:space="preserve">צמוד מדד (כולל מיועדות) </v>
      </c>
      <c r="D3460" s="63">
        <f>'דוח 132'!H3460</f>
        <v>4.4319578136409099</v>
      </c>
      <c r="E3460" s="63">
        <f>'דוח 132'!G3460</f>
        <v>39.311801352417596</v>
      </c>
      <c r="F3460" s="63">
        <f>'דוח 132'!F3460</f>
        <v>39.194286668802796</v>
      </c>
      <c r="G3460" s="63">
        <f>'דוח 132'!E3460</f>
        <v>0</v>
      </c>
      <c r="H3460" s="63">
        <f>'דוח 132'!D3460</f>
        <v>0</v>
      </c>
      <c r="I3460" s="63">
        <f>'דוח 132'!C3460</f>
        <v>3.5</v>
      </c>
      <c r="J3460" s="63">
        <f>'דוח 132'!B3460</f>
        <v>5.5</v>
      </c>
      <c r="K3460" s="63">
        <f>'דוח 132'!A3460</f>
        <v>0</v>
      </c>
    </row>
    <row r="3461" spans="1:11" x14ac:dyDescent="0.2">
      <c r="A3461" s="63">
        <f>'דוח 132'!K3461</f>
        <v>19967</v>
      </c>
      <c r="B3461" s="63">
        <f>'דוח 132'!J3461</f>
        <v>6981</v>
      </c>
      <c r="C3461" s="63" t="str">
        <f>'דוח 132'!I3461</f>
        <v>צמוד מדד ללא מיועדות</v>
      </c>
      <c r="D3461" s="63">
        <f>'דוח 132'!H3461</f>
        <v>4.4319578136409099</v>
      </c>
      <c r="E3461" s="63">
        <f>'דוח 132'!G3461</f>
        <v>39.311801352417596</v>
      </c>
      <c r="F3461" s="63">
        <f>'דוח 132'!F3461</f>
        <v>39.194286668802796</v>
      </c>
      <c r="G3461" s="63">
        <f>'דוח 132'!E3461</f>
        <v>0</v>
      </c>
      <c r="H3461" s="63">
        <f>'דוח 132'!D3461</f>
        <v>0</v>
      </c>
      <c r="I3461" s="63">
        <f>'דוח 132'!C3461</f>
        <v>0</v>
      </c>
      <c r="J3461" s="63">
        <f>'דוח 132'!B3461</f>
        <v>0</v>
      </c>
      <c r="K3461" s="63">
        <f>'דוח 132'!A3461</f>
        <v>0</v>
      </c>
    </row>
    <row r="3462" spans="1:11" x14ac:dyDescent="0.2">
      <c r="A3462" s="63">
        <f>'דוח 132'!K3462</f>
        <v>15744</v>
      </c>
      <c r="B3462" s="63">
        <f>'דוח 132'!J3462</f>
        <v>6981</v>
      </c>
      <c r="C3462" s="63" t="str">
        <f>'דוח 132'!I3462</f>
        <v xml:space="preserve">סה"כ ממשלתי צמוד מדד כולל מיועדות </v>
      </c>
      <c r="D3462" s="63">
        <f>'דוח 132'!H3462</f>
        <v>5.4482034684074989</v>
      </c>
      <c r="E3462" s="63">
        <f>'דוח 132'!G3462</f>
        <v>21.350286348036498</v>
      </c>
      <c r="F3462" s="63">
        <f>'דוח 132'!F3462</f>
        <v>21.350270606281097</v>
      </c>
      <c r="G3462" s="63">
        <f>'דוח 132'!E3462</f>
        <v>0</v>
      </c>
      <c r="H3462" s="63">
        <f>'דוח 132'!D3462</f>
        <v>0</v>
      </c>
      <c r="I3462" s="63">
        <f>'דוח 132'!C3462</f>
        <v>0</v>
      </c>
      <c r="J3462" s="63">
        <f>'דוח 132'!B3462</f>
        <v>0</v>
      </c>
      <c r="K3462" s="63">
        <f>'דוח 132'!A3462</f>
        <v>0</v>
      </c>
    </row>
    <row r="3463" spans="1:11" x14ac:dyDescent="0.2">
      <c r="A3463" s="63">
        <f>'דוח 132'!K3463</f>
        <v>13462</v>
      </c>
      <c r="B3463" s="63">
        <f>'דוח 132'!J3463</f>
        <v>6981</v>
      </c>
      <c r="C3463" s="63" t="str">
        <f>'דוח 132'!I3463</f>
        <v xml:space="preserve">קונצרני סחיר צמוד מדד </v>
      </c>
      <c r="D3463" s="63">
        <f>'דוח 132'!H3463</f>
        <v>3.20028045098447</v>
      </c>
      <c r="E3463" s="63">
        <f>'דוח 132'!G3463</f>
        <v>17.449787075835701</v>
      </c>
      <c r="F3463" s="63">
        <f>'דוח 132'!F3463</f>
        <v>17.3419927011597</v>
      </c>
      <c r="G3463" s="63">
        <f>'דוח 132'!E3463</f>
        <v>0</v>
      </c>
      <c r="H3463" s="63">
        <f>'דוח 132'!D3463</f>
        <v>0</v>
      </c>
      <c r="I3463" s="63">
        <f>'דוח 132'!C3463</f>
        <v>0</v>
      </c>
      <c r="J3463" s="63">
        <f>'דוח 132'!B3463</f>
        <v>0</v>
      </c>
      <c r="K3463" s="63">
        <f>'דוח 132'!A3463</f>
        <v>0</v>
      </c>
    </row>
    <row r="3464" spans="1:11" x14ac:dyDescent="0.2">
      <c r="A3464" s="63">
        <f>'דוח 132'!K3464</f>
        <v>15544</v>
      </c>
      <c r="B3464" s="63">
        <f>'דוח 132'!J3464</f>
        <v>6981</v>
      </c>
      <c r="C3464" s="63" t="str">
        <f>'דוח 132'!I3464</f>
        <v>הלוואה צמוד מדד</v>
      </c>
      <c r="D3464" s="63">
        <f>'דוח 132'!H3464</f>
        <v>0</v>
      </c>
      <c r="E3464" s="63">
        <f>'דוח 132'!G3464</f>
        <v>0</v>
      </c>
      <c r="F3464" s="63">
        <f>'דוח 132'!F3464</f>
        <v>0</v>
      </c>
      <c r="G3464" s="63">
        <f>'דוח 132'!E3464</f>
        <v>0</v>
      </c>
      <c r="H3464" s="63">
        <f>'דוח 132'!D3464</f>
        <v>0</v>
      </c>
      <c r="I3464" s="63">
        <f>'דוח 132'!C3464</f>
        <v>0</v>
      </c>
      <c r="J3464" s="63">
        <f>'דוח 132'!B3464</f>
        <v>0</v>
      </c>
      <c r="K3464" s="63">
        <f>'דוח 132'!A3464</f>
        <v>0</v>
      </c>
    </row>
    <row r="3465" spans="1:11" x14ac:dyDescent="0.2">
      <c r="A3465" s="63">
        <f>'דוח 132'!K3465</f>
        <v>12978</v>
      </c>
      <c r="B3465" s="63">
        <f>'דוח 132'!J3465</f>
        <v>6981</v>
      </c>
      <c r="C3465" s="63" t="str">
        <f>'דוח 132'!I3465</f>
        <v xml:space="preserve">פקדונות לא סחירים </v>
      </c>
      <c r="D3465" s="63">
        <f>'דוח 132'!H3465</f>
        <v>4.6000000000000005</v>
      </c>
      <c r="E3465" s="63">
        <f>'דוח 132'!G3465</f>
        <v>0.23373884510310403</v>
      </c>
      <c r="F3465" s="63">
        <f>'דוח 132'!F3465</f>
        <v>0.23455882247267698</v>
      </c>
      <c r="G3465" s="63">
        <f>'דוח 132'!E3465</f>
        <v>0</v>
      </c>
      <c r="H3465" s="63">
        <f>'דוח 132'!D3465</f>
        <v>0</v>
      </c>
      <c r="I3465" s="63">
        <f>'דוח 132'!C3465</f>
        <v>0</v>
      </c>
      <c r="J3465" s="63">
        <f>'דוח 132'!B3465</f>
        <v>0</v>
      </c>
      <c r="K3465" s="63">
        <f>'דוח 132'!A3465</f>
        <v>0</v>
      </c>
    </row>
    <row r="3466" spans="1:11" x14ac:dyDescent="0.2">
      <c r="A3466" s="63">
        <f>'דוח 132'!K3466</f>
        <v>17726</v>
      </c>
      <c r="B3466" s="63">
        <f>'דוח 132'!J3466</f>
        <v>6981</v>
      </c>
      <c r="C3466" s="63" t="str">
        <f>'דוח 132'!I3466</f>
        <v>לא צמוד כולל נזילות</v>
      </c>
      <c r="D3466" s="63">
        <f>'דוח 132'!H3466</f>
        <v>3.4938707044220001</v>
      </c>
      <c r="E3466" s="63">
        <f>'דוח 132'!G3466</f>
        <v>36.336675870384802</v>
      </c>
      <c r="F3466" s="63">
        <f>'דוח 132'!F3466</f>
        <v>37.446120827822099</v>
      </c>
      <c r="G3466" s="63">
        <f>'דוח 132'!E3466</f>
        <v>0</v>
      </c>
      <c r="H3466" s="63">
        <f>'דוח 132'!D3466</f>
        <v>0</v>
      </c>
      <c r="I3466" s="63">
        <f>'דוח 132'!C3466</f>
        <v>2.5</v>
      </c>
      <c r="J3466" s="63">
        <f>'דוח 132'!B3466</f>
        <v>4.5</v>
      </c>
      <c r="K3466" s="63">
        <f>'דוח 132'!A3466</f>
        <v>0</v>
      </c>
    </row>
    <row r="3467" spans="1:11" x14ac:dyDescent="0.2">
      <c r="A3467" s="63">
        <f>'דוח 132'!K3467</f>
        <v>17727</v>
      </c>
      <c r="B3467" s="63">
        <f>'דוח 132'!J3467</f>
        <v>6981</v>
      </c>
      <c r="C3467" s="63" t="str">
        <f>'דוח 132'!I3467</f>
        <v>עו"ש ש"ח</v>
      </c>
      <c r="D3467" s="63">
        <f>'דוח 132'!H3467</f>
        <v>0</v>
      </c>
      <c r="E3467" s="63">
        <f>'דוח 132'!G3467</f>
        <v>2.0900088413323403</v>
      </c>
      <c r="F3467" s="63">
        <f>'דוח 132'!F3467</f>
        <v>3.2501023957940198</v>
      </c>
      <c r="G3467" s="63">
        <f>'דוח 132'!E3467</f>
        <v>0</v>
      </c>
      <c r="H3467" s="63">
        <f>'דוח 132'!D3467</f>
        <v>0</v>
      </c>
      <c r="I3467" s="63">
        <f>'דוח 132'!C3467</f>
        <v>0</v>
      </c>
      <c r="J3467" s="63">
        <f>'דוח 132'!B3467</f>
        <v>0</v>
      </c>
      <c r="K3467" s="63">
        <f>'דוח 132'!A3467</f>
        <v>0</v>
      </c>
    </row>
    <row r="3468" spans="1:11" x14ac:dyDescent="0.2">
      <c r="A3468" s="63">
        <f>'דוח 132'!K3468</f>
        <v>13592</v>
      </c>
      <c r="B3468" s="63">
        <f>'דוח 132'!J3468</f>
        <v>6981</v>
      </c>
      <c r="C3468" s="63" t="str">
        <f>'דוח 132'!I3468</f>
        <v xml:space="preserve">לא צמוד - לא כולל נזילות </v>
      </c>
      <c r="D3468" s="63">
        <f>'דוח 132'!H3468</f>
        <v>3.8259397015658601</v>
      </c>
      <c r="E3468" s="63">
        <f>'דוח 132'!G3468</f>
        <v>34.246667029052496</v>
      </c>
      <c r="F3468" s="63">
        <f>'דוח 132'!F3468</f>
        <v>34.196018432028097</v>
      </c>
      <c r="G3468" s="63">
        <f>'דוח 132'!E3468</f>
        <v>0</v>
      </c>
      <c r="H3468" s="63">
        <f>'דוח 132'!D3468</f>
        <v>0</v>
      </c>
      <c r="I3468" s="63">
        <f>'דוח 132'!C3468</f>
        <v>0</v>
      </c>
      <c r="J3468" s="63">
        <f>'דוח 132'!B3468</f>
        <v>0</v>
      </c>
      <c r="K3468" s="63">
        <f>'דוח 132'!A3468</f>
        <v>0</v>
      </c>
    </row>
    <row r="3469" spans="1:11" x14ac:dyDescent="0.2">
      <c r="A3469" s="63">
        <f>'דוח 132'!K3469</f>
        <v>11566</v>
      </c>
      <c r="B3469" s="63">
        <f>'דוח 132'!J3469</f>
        <v>6981</v>
      </c>
      <c r="C3469" s="63" t="str">
        <f>'דוח 132'!I3469</f>
        <v>מק"מ</v>
      </c>
      <c r="D3469" s="63">
        <f>'דוח 132'!H3469</f>
        <v>0.49976749754827804</v>
      </c>
      <c r="E3469" s="63">
        <f>'דוח 132'!G3469</f>
        <v>10.041892901367399</v>
      </c>
      <c r="F3469" s="63">
        <f>'דוח 132'!F3469</f>
        <v>10.040489423263899</v>
      </c>
      <c r="G3469" s="63">
        <f>'דוח 132'!E3469</f>
        <v>0</v>
      </c>
      <c r="H3469" s="63">
        <f>'דוח 132'!D3469</f>
        <v>0</v>
      </c>
      <c r="I3469" s="63">
        <f>'דוח 132'!C3469</f>
        <v>0</v>
      </c>
      <c r="J3469" s="63">
        <f>'דוח 132'!B3469</f>
        <v>0</v>
      </c>
      <c r="K3469" s="63">
        <f>'דוח 132'!A3469</f>
        <v>0</v>
      </c>
    </row>
    <row r="3470" spans="1:11" x14ac:dyDescent="0.2">
      <c r="A3470" s="63">
        <f>'דוח 132'!K3470</f>
        <v>13419</v>
      </c>
      <c r="B3470" s="63">
        <f>'דוח 132'!J3470</f>
        <v>6981</v>
      </c>
      <c r="C3470" s="63" t="str">
        <f>'דוח 132'!I3470</f>
        <v>ממשלתי  לא צמוד (שחר)</v>
      </c>
      <c r="D3470" s="63">
        <f>'דוח 132'!H3470</f>
        <v>5.7112483962204692</v>
      </c>
      <c r="E3470" s="63">
        <f>'דוח 132'!G3470</f>
        <v>16.8126766951432</v>
      </c>
      <c r="F3470" s="63">
        <f>'דוח 132'!F3470</f>
        <v>16.7941246703441</v>
      </c>
      <c r="G3470" s="63">
        <f>'דוח 132'!E3470</f>
        <v>0</v>
      </c>
      <c r="H3470" s="63">
        <f>'דוח 132'!D3470</f>
        <v>0</v>
      </c>
      <c r="I3470" s="63">
        <f>'דוח 132'!C3470</f>
        <v>0</v>
      </c>
      <c r="J3470" s="63">
        <f>'דוח 132'!B3470</f>
        <v>0</v>
      </c>
      <c r="K3470" s="63">
        <f>'דוח 132'!A3470</f>
        <v>0</v>
      </c>
    </row>
    <row r="3471" spans="1:11" x14ac:dyDescent="0.2">
      <c r="A3471" s="63">
        <f>'דוח 132'!K3471</f>
        <v>11568</v>
      </c>
      <c r="B3471" s="63">
        <f>'דוח 132'!J3471</f>
        <v>6981</v>
      </c>
      <c r="C3471" s="63" t="str">
        <f>'דוח 132'!I3471</f>
        <v>אג"ח ממשלתי לא צמוד ריבית משתנה-"גילון"</v>
      </c>
      <c r="D3471" s="63">
        <f>'דוח 132'!H3471</f>
        <v>0</v>
      </c>
      <c r="E3471" s="63">
        <f>'דוח 132'!G3471</f>
        <v>0</v>
      </c>
      <c r="F3471" s="63">
        <f>'דוח 132'!F3471</f>
        <v>0</v>
      </c>
      <c r="G3471" s="63">
        <f>'דוח 132'!E3471</f>
        <v>0</v>
      </c>
      <c r="H3471" s="63">
        <f>'דוח 132'!D3471</f>
        <v>0</v>
      </c>
      <c r="I3471" s="63">
        <f>'דוח 132'!C3471</f>
        <v>0</v>
      </c>
      <c r="J3471" s="63">
        <f>'דוח 132'!B3471</f>
        <v>0</v>
      </c>
      <c r="K3471" s="63">
        <f>'דוח 132'!A3471</f>
        <v>0</v>
      </c>
    </row>
    <row r="3472" spans="1:11" x14ac:dyDescent="0.2">
      <c r="A3472" s="63">
        <f>'דוח 132'!K3472</f>
        <v>12479</v>
      </c>
      <c r="B3472" s="63">
        <f>'דוח 132'!J3472</f>
        <v>6981</v>
      </c>
      <c r="C3472" s="63" t="str">
        <f>'דוח 132'!I3472</f>
        <v>קונצרני ריבית קבועה</v>
      </c>
      <c r="D3472" s="63">
        <f>'דוח 132'!H3472</f>
        <v>4.2274154729013</v>
      </c>
      <c r="E3472" s="63">
        <f>'דוח 132'!G3472</f>
        <v>6.1318327045978789</v>
      </c>
      <c r="F3472" s="63">
        <f>'דוח 132'!F3472</f>
        <v>6.1232609684702402</v>
      </c>
      <c r="G3472" s="63">
        <f>'דוח 132'!E3472</f>
        <v>0</v>
      </c>
      <c r="H3472" s="63">
        <f>'דוח 132'!D3472</f>
        <v>0</v>
      </c>
      <c r="I3472" s="63">
        <f>'דוח 132'!C3472</f>
        <v>0</v>
      </c>
      <c r="J3472" s="63">
        <f>'דוח 132'!B3472</f>
        <v>0</v>
      </c>
      <c r="K3472" s="63">
        <f>'דוח 132'!A3472</f>
        <v>0</v>
      </c>
    </row>
    <row r="3473" spans="1:11" x14ac:dyDescent="0.2">
      <c r="A3473" s="63">
        <f>'דוח 132'!K3473</f>
        <v>12480</v>
      </c>
      <c r="B3473" s="63">
        <f>'דוח 132'!J3473</f>
        <v>6981</v>
      </c>
      <c r="C3473" s="63" t="str">
        <f>'דוח 132'!I3473</f>
        <v>קונצרני ריבית משתנה</v>
      </c>
      <c r="D3473" s="63">
        <f>'דוח 132'!H3473</f>
        <v>2.7201186163576798</v>
      </c>
      <c r="E3473" s="63">
        <f>'דוח 132'!G3473</f>
        <v>0.69896720497779607</v>
      </c>
      <c r="F3473" s="63">
        <f>'דוח 132'!F3473</f>
        <v>0.69942384107177002</v>
      </c>
      <c r="G3473" s="63">
        <f>'דוח 132'!E3473</f>
        <v>0</v>
      </c>
      <c r="H3473" s="63">
        <f>'דוח 132'!D3473</f>
        <v>0</v>
      </c>
      <c r="I3473" s="63">
        <f>'דוח 132'!C3473</f>
        <v>0</v>
      </c>
      <c r="J3473" s="63">
        <f>'דוח 132'!B3473</f>
        <v>0</v>
      </c>
      <c r="K3473" s="63">
        <f>'דוח 132'!A3473</f>
        <v>0</v>
      </c>
    </row>
    <row r="3474" spans="1:11" x14ac:dyDescent="0.2">
      <c r="A3474" s="63">
        <f>'דוח 132'!K3474</f>
        <v>11578</v>
      </c>
      <c r="B3474" s="63">
        <f>'דוח 132'!J3474</f>
        <v>6981</v>
      </c>
      <c r="C3474" s="63" t="str">
        <f>'דוח 132'!I3474</f>
        <v>אג"ח לא צמוד לא סחיר (ללא עמיתים)</v>
      </c>
      <c r="D3474" s="63">
        <f>'דוח 132'!H3474</f>
        <v>3.9176094521173495</v>
      </c>
      <c r="E3474" s="63">
        <f>'דוח 132'!G3474</f>
        <v>0.56129752296616098</v>
      </c>
      <c r="F3474" s="63">
        <f>'דוח 132'!F3474</f>
        <v>0.53871952887808605</v>
      </c>
      <c r="G3474" s="63">
        <f>'דוח 132'!E3474</f>
        <v>0</v>
      </c>
      <c r="H3474" s="63">
        <f>'דוח 132'!D3474</f>
        <v>0</v>
      </c>
      <c r="I3474" s="63">
        <f>'דוח 132'!C3474</f>
        <v>0</v>
      </c>
      <c r="J3474" s="63">
        <f>'דוח 132'!B3474</f>
        <v>0</v>
      </c>
      <c r="K3474" s="63">
        <f>'דוח 132'!A3474</f>
        <v>0</v>
      </c>
    </row>
    <row r="3475" spans="1:11" x14ac:dyDescent="0.2">
      <c r="A3475" s="63">
        <f>'דוח 132'!K3475</f>
        <v>12497</v>
      </c>
      <c r="B3475" s="63">
        <f>'דוח 132'!J3475</f>
        <v>6981</v>
      </c>
      <c r="C3475" s="63" t="str">
        <f>'דוח 132'!I3475</f>
        <v>קונצרני לא סחיר ריבית משתנה (נע"מים)</v>
      </c>
      <c r="D3475" s="63">
        <f>'דוח 132'!H3475</f>
        <v>0</v>
      </c>
      <c r="E3475" s="63">
        <f>'דוח 132'!G3475</f>
        <v>0</v>
      </c>
      <c r="F3475" s="63">
        <f>'דוח 132'!F3475</f>
        <v>0</v>
      </c>
      <c r="G3475" s="63">
        <f>'דוח 132'!E3475</f>
        <v>0</v>
      </c>
      <c r="H3475" s="63">
        <f>'דוח 132'!D3475</f>
        <v>0</v>
      </c>
      <c r="I3475" s="63">
        <f>'דוח 132'!C3475</f>
        <v>0</v>
      </c>
      <c r="J3475" s="63">
        <f>'דוח 132'!B3475</f>
        <v>0</v>
      </c>
      <c r="K3475" s="63">
        <f>'דוח 132'!A3475</f>
        <v>0</v>
      </c>
    </row>
    <row r="3476" spans="1:11" x14ac:dyDescent="0.2">
      <c r="A3476" s="63">
        <f>'דוח 132'!K3476</f>
        <v>15546</v>
      </c>
      <c r="B3476" s="63">
        <f>'דוח 132'!J3476</f>
        <v>6981</v>
      </c>
      <c r="C3476" s="63" t="str">
        <f>'דוח 132'!I3476</f>
        <v>הלוואה לא צמוד</v>
      </c>
      <c r="D3476" s="63">
        <f>'דוח 132'!H3476</f>
        <v>0</v>
      </c>
      <c r="E3476" s="63">
        <f>'דוח 132'!G3476</f>
        <v>0</v>
      </c>
      <c r="F3476" s="63">
        <f>'דוח 132'!F3476</f>
        <v>0</v>
      </c>
      <c r="G3476" s="63">
        <f>'דוח 132'!E3476</f>
        <v>0</v>
      </c>
      <c r="H3476" s="63">
        <f>'דוח 132'!D3476</f>
        <v>0</v>
      </c>
      <c r="I3476" s="63">
        <f>'דוח 132'!C3476</f>
        <v>0</v>
      </c>
      <c r="J3476" s="63">
        <f>'דוח 132'!B3476</f>
        <v>0</v>
      </c>
      <c r="K3476" s="63">
        <f>'דוח 132'!A3476</f>
        <v>0</v>
      </c>
    </row>
    <row r="3477" spans="1:11" x14ac:dyDescent="0.2">
      <c r="A3477" s="63">
        <f>'דוח 132'!K3477</f>
        <v>12481</v>
      </c>
      <c r="B3477" s="63">
        <f>'דוח 132'!J3477</f>
        <v>6981</v>
      </c>
      <c r="C3477" s="63" t="str">
        <f>'דוח 132'!I3477</f>
        <v>הלוואות לעמיתים.</v>
      </c>
      <c r="D3477" s="63">
        <f>'דוח 132'!H3477</f>
        <v>0</v>
      </c>
      <c r="E3477" s="63">
        <f>'דוח 132'!G3477</f>
        <v>0</v>
      </c>
      <c r="F3477" s="63">
        <f>'דוח 132'!F3477</f>
        <v>0</v>
      </c>
      <c r="G3477" s="63">
        <f>'דוח 132'!E3477</f>
        <v>0</v>
      </c>
      <c r="H3477" s="63">
        <f>'דוח 132'!D3477</f>
        <v>3</v>
      </c>
      <c r="I3477" s="63">
        <f>'דוח 132'!C3477</f>
        <v>0</v>
      </c>
      <c r="J3477" s="63">
        <f>'דוח 132'!B3477</f>
        <v>0</v>
      </c>
      <c r="K3477" s="63">
        <f>'דוח 132'!A3477</f>
        <v>0</v>
      </c>
    </row>
    <row r="3478" spans="1:11" x14ac:dyDescent="0.2">
      <c r="A3478" s="63">
        <f>'דוח 132'!K3478</f>
        <v>13594</v>
      </c>
      <c r="B3478" s="63">
        <f>'דוח 132'!J3478</f>
        <v>6981</v>
      </c>
      <c r="C3478" s="63" t="str">
        <f>'דוח 132'!I3478</f>
        <v>מט"ח וצמוד מט"ח</v>
      </c>
      <c r="D3478" s="63">
        <f>'דוח 132'!H3478</f>
        <v>2.7122089720709699</v>
      </c>
      <c r="E3478" s="63">
        <f>'דוח 132'!G3478</f>
        <v>14.800260506547399</v>
      </c>
      <c r="F3478" s="63">
        <f>'דוח 132'!F3478</f>
        <v>13.790985670746601</v>
      </c>
      <c r="G3478" s="63">
        <f>'דוח 132'!E3478</f>
        <v>0</v>
      </c>
      <c r="H3478" s="63">
        <f>'דוח 132'!D3478</f>
        <v>0</v>
      </c>
      <c r="I3478" s="63">
        <f>'דוח 132'!C3478</f>
        <v>0</v>
      </c>
      <c r="J3478" s="63">
        <f>'דוח 132'!B3478</f>
        <v>0</v>
      </c>
      <c r="K3478" s="63">
        <f>'דוח 132'!A3478</f>
        <v>0</v>
      </c>
    </row>
    <row r="3479" spans="1:11" x14ac:dyDescent="0.2">
      <c r="A3479" s="63">
        <f>'דוח 132'!K3479</f>
        <v>15609</v>
      </c>
      <c r="B3479" s="63">
        <f>'דוח 132'!J3479</f>
        <v>6981</v>
      </c>
      <c r="C3479" s="63" t="str">
        <f>'דוח 132'!I3479</f>
        <v>אג"ח ממשלתי צמוד מט"ח סחיר (1022)</v>
      </c>
      <c r="D3479" s="63">
        <f>'דוח 132'!H3479</f>
        <v>0.54583288317194889</v>
      </c>
      <c r="E3479" s="63">
        <f>'דוח 132'!G3479</f>
        <v>1.1395392578768098</v>
      </c>
      <c r="F3479" s="63">
        <f>'דוח 132'!F3479</f>
        <v>1.1348255812494801</v>
      </c>
      <c r="G3479" s="63">
        <f>'דוח 132'!E3479</f>
        <v>0</v>
      </c>
      <c r="H3479" s="63">
        <f>'דוח 132'!D3479</f>
        <v>0</v>
      </c>
      <c r="I3479" s="63">
        <f>'דוח 132'!C3479</f>
        <v>0</v>
      </c>
      <c r="J3479" s="63">
        <f>'דוח 132'!B3479</f>
        <v>0</v>
      </c>
      <c r="K3479" s="63">
        <f>'דוח 132'!A3479</f>
        <v>0</v>
      </c>
    </row>
    <row r="3480" spans="1:11" x14ac:dyDescent="0.2">
      <c r="A3480" s="63">
        <f>'דוח 132'!K3480</f>
        <v>11524</v>
      </c>
      <c r="B3480" s="63">
        <f>'דוח 132'!J3480</f>
        <v>6981</v>
      </c>
      <c r="C3480" s="63" t="str">
        <f>'דוח 132'!I3480</f>
        <v xml:space="preserve"> אג"ח קונצרני בחו"ל </v>
      </c>
      <c r="D3480" s="63">
        <f>'דוח 132'!H3480</f>
        <v>3.3327189855138801</v>
      </c>
      <c r="E3480" s="63">
        <f>'דוח 132'!G3480</f>
        <v>11.216793699516899</v>
      </c>
      <c r="F3480" s="63">
        <f>'דוח 132'!F3480</f>
        <v>10.2166976355084</v>
      </c>
      <c r="G3480" s="63">
        <f>'דוח 132'!E3480</f>
        <v>0</v>
      </c>
      <c r="H3480" s="63">
        <f>'דוח 132'!D3480</f>
        <v>0</v>
      </c>
      <c r="I3480" s="63">
        <f>'דוח 132'!C3480</f>
        <v>0</v>
      </c>
      <c r="J3480" s="63">
        <f>'דוח 132'!B3480</f>
        <v>0</v>
      </c>
      <c r="K3480" s="63">
        <f>'דוח 132'!A3480</f>
        <v>0</v>
      </c>
    </row>
    <row r="3481" spans="1:11" x14ac:dyDescent="0.2">
      <c r="A3481" s="63">
        <f>'דוח 132'!K3481</f>
        <v>15745</v>
      </c>
      <c r="B3481" s="63">
        <f>'דוח 132'!J3481</f>
        <v>6981</v>
      </c>
      <c r="C3481" s="63" t="str">
        <f>'דוח 132'!I3481</f>
        <v>סה"כ קונצרני צמוד מט"ח</v>
      </c>
      <c r="D3481" s="63">
        <f>'דוח 132'!H3481</f>
        <v>4.6056653109553505</v>
      </c>
      <c r="E3481" s="63">
        <f>'דוח 132'!G3481</f>
        <v>0.58957262433041202</v>
      </c>
      <c r="F3481" s="63">
        <f>'דוח 132'!F3481</f>
        <v>0.5938833126607671</v>
      </c>
      <c r="G3481" s="63">
        <f>'דוח 132'!E3481</f>
        <v>0</v>
      </c>
      <c r="H3481" s="63">
        <f>'דוח 132'!D3481</f>
        <v>0</v>
      </c>
      <c r="I3481" s="63">
        <f>'דוח 132'!C3481</f>
        <v>0</v>
      </c>
      <c r="J3481" s="63">
        <f>'דוח 132'!B3481</f>
        <v>0</v>
      </c>
      <c r="K3481" s="63">
        <f>'דוח 132'!A3481</f>
        <v>0</v>
      </c>
    </row>
    <row r="3482" spans="1:11" x14ac:dyDescent="0.2">
      <c r="A3482" s="63">
        <f>'דוח 132'!K3482</f>
        <v>15545</v>
      </c>
      <c r="B3482" s="63">
        <f>'דוח 132'!J3482</f>
        <v>6981</v>
      </c>
      <c r="C3482" s="63" t="str">
        <f>'דוח 132'!I3482</f>
        <v>הלוואה צמוד מט"ח</v>
      </c>
      <c r="D3482" s="63">
        <f>'דוח 132'!H3482</f>
        <v>0</v>
      </c>
      <c r="E3482" s="63">
        <f>'דוח 132'!G3482</f>
        <v>0</v>
      </c>
      <c r="F3482" s="63">
        <f>'דוח 132'!F3482</f>
        <v>0</v>
      </c>
      <c r="G3482" s="63">
        <f>'דוח 132'!E3482</f>
        <v>0</v>
      </c>
      <c r="H3482" s="63">
        <f>'דוח 132'!D3482</f>
        <v>0</v>
      </c>
      <c r="I3482" s="63">
        <f>'דוח 132'!C3482</f>
        <v>0</v>
      </c>
      <c r="J3482" s="63">
        <f>'דוח 132'!B3482</f>
        <v>0</v>
      </c>
      <c r="K3482" s="63">
        <f>'דוח 132'!A3482</f>
        <v>0</v>
      </c>
    </row>
    <row r="3483" spans="1:11" x14ac:dyDescent="0.2">
      <c r="A3483" s="63">
        <f>'דוח 132'!K3483</f>
        <v>13595</v>
      </c>
      <c r="B3483" s="63">
        <f>'דוח 132'!J3483</f>
        <v>6981</v>
      </c>
      <c r="C3483" s="63" t="str">
        <f>'דוח 132'!I3483</f>
        <v>סה"כ מניות והמירים</v>
      </c>
      <c r="D3483" s="63">
        <f>'דוח 132'!H3483</f>
        <v>0</v>
      </c>
      <c r="E3483" s="63">
        <f>'דוח 132'!G3483</f>
        <v>9.5512622706501293</v>
      </c>
      <c r="F3483" s="63">
        <f>'דוח 132'!F3483</f>
        <v>9.5686068326286087</v>
      </c>
      <c r="G3483" s="63">
        <f>'דוח 132'!E3483</f>
        <v>0</v>
      </c>
      <c r="H3483" s="63">
        <f>'דוח 132'!D3483</f>
        <v>0</v>
      </c>
      <c r="I3483" s="63">
        <f>'דוח 132'!C3483</f>
        <v>0</v>
      </c>
      <c r="J3483" s="63">
        <f>'דוח 132'!B3483</f>
        <v>0</v>
      </c>
      <c r="K3483" s="63">
        <f>'דוח 132'!A3483</f>
        <v>0</v>
      </c>
    </row>
    <row r="3484" spans="1:11" x14ac:dyDescent="0.2">
      <c r="A3484" s="63">
        <f>'דוח 132'!K3484</f>
        <v>15610</v>
      </c>
      <c r="B3484" s="63">
        <f>'דוח 132'!J3484</f>
        <v>6981</v>
      </c>
      <c r="C3484" s="63" t="str">
        <f>'דוח 132'!I3484</f>
        <v>נגזרים מתוך מניות והמירים</v>
      </c>
      <c r="D3484" s="63">
        <f>'דוח 132'!H3484</f>
        <v>0</v>
      </c>
      <c r="E3484" s="63">
        <f>'דוח 132'!G3484</f>
        <v>0</v>
      </c>
      <c r="F3484" s="63">
        <f>'דוח 132'!F3484</f>
        <v>0</v>
      </c>
      <c r="G3484" s="63">
        <f>'דוח 132'!E3484</f>
        <v>0</v>
      </c>
      <c r="H3484" s="63">
        <f>'דוח 132'!D3484</f>
        <v>0</v>
      </c>
      <c r="I3484" s="63">
        <f>'דוח 132'!C3484</f>
        <v>0</v>
      </c>
      <c r="J3484" s="63">
        <f>'דוח 132'!B3484</f>
        <v>0</v>
      </c>
      <c r="K3484" s="63">
        <f>'דוח 132'!A3484</f>
        <v>0</v>
      </c>
    </row>
    <row r="3485" spans="1:11" x14ac:dyDescent="0.2">
      <c r="A3485" s="63">
        <f>'דוח 132'!K3485</f>
        <v>15611</v>
      </c>
      <c r="B3485" s="63">
        <f>'דוח 132'!J3485</f>
        <v>6981</v>
      </c>
      <c r="C3485" s="63" t="str">
        <f>'דוח 132'!I3485</f>
        <v>מניות והמירים בארץ</v>
      </c>
      <c r="D3485" s="63">
        <f>'דוח 132'!H3485</f>
        <v>0</v>
      </c>
      <c r="E3485" s="63">
        <f>'דוח 132'!G3485</f>
        <v>4.3623348308133894</v>
      </c>
      <c r="F3485" s="63">
        <f>'דוח 132'!F3485</f>
        <v>4.3746186722054601</v>
      </c>
      <c r="G3485" s="63">
        <f>'דוח 132'!E3485</f>
        <v>0</v>
      </c>
      <c r="H3485" s="63">
        <f>'דוח 132'!D3485</f>
        <v>0</v>
      </c>
      <c r="I3485" s="63">
        <f>'דוח 132'!C3485</f>
        <v>0</v>
      </c>
      <c r="J3485" s="63">
        <f>'דוח 132'!B3485</f>
        <v>0</v>
      </c>
      <c r="K3485" s="63">
        <f>'דוח 132'!A3485</f>
        <v>0</v>
      </c>
    </row>
    <row r="3486" spans="1:11" x14ac:dyDescent="0.2">
      <c r="A3486" s="63">
        <f>'דוח 132'!K3486</f>
        <v>15608</v>
      </c>
      <c r="B3486" s="63">
        <f>'דוח 132'!J3486</f>
        <v>6981</v>
      </c>
      <c r="C3486" s="63" t="str">
        <f>'דוח 132'!I3486</f>
        <v>מניות חו"ל</v>
      </c>
      <c r="D3486" s="63">
        <f>'דוח 132'!H3486</f>
        <v>0</v>
      </c>
      <c r="E3486" s="63">
        <f>'דוח 132'!G3486</f>
        <v>5.1889274398367293</v>
      </c>
      <c r="F3486" s="63">
        <f>'דוח 132'!F3486</f>
        <v>5.1939881604231504</v>
      </c>
      <c r="G3486" s="63">
        <f>'דוח 132'!E3486</f>
        <v>0</v>
      </c>
      <c r="H3486" s="63">
        <f>'דוח 132'!D3486</f>
        <v>0</v>
      </c>
      <c r="I3486" s="63">
        <f>'דוח 132'!C3486</f>
        <v>0</v>
      </c>
      <c r="J3486" s="63">
        <f>'דוח 132'!B3486</f>
        <v>0</v>
      </c>
      <c r="K3486" s="63">
        <f>'דוח 132'!A3486</f>
        <v>0</v>
      </c>
    </row>
    <row r="3487" spans="1:11" x14ac:dyDescent="0.2">
      <c r="A3487" s="63">
        <f>'דוח 132'!K3487</f>
        <v>15584</v>
      </c>
      <c r="B3487" s="63">
        <f>'דוח 132'!J3487</f>
        <v>6981</v>
      </c>
      <c r="C3487" s="63" t="str">
        <f>'דוח 132'!I3487</f>
        <v>נכסים אלטרנטיביים</v>
      </c>
      <c r="D3487" s="63">
        <f>'דוח 132'!H3487</f>
        <v>0</v>
      </c>
      <c r="E3487" s="63">
        <f>'דוח 132'!G3487</f>
        <v>0</v>
      </c>
      <c r="F3487" s="63">
        <f>'דוח 132'!F3487</f>
        <v>0</v>
      </c>
      <c r="G3487" s="63">
        <f>'דוח 132'!E3487</f>
        <v>0</v>
      </c>
      <c r="H3487" s="63">
        <f>'דוח 132'!D3487</f>
        <v>0</v>
      </c>
      <c r="I3487" s="63">
        <f>'דוח 132'!C3487</f>
        <v>0</v>
      </c>
      <c r="J3487" s="63">
        <f>'דוח 132'!B3487</f>
        <v>0</v>
      </c>
      <c r="K3487" s="63">
        <f>'דוח 132'!A3487</f>
        <v>0</v>
      </c>
    </row>
    <row r="3488" spans="1:11" x14ac:dyDescent="0.2">
      <c r="A3488" s="63">
        <f>'דוח 132'!K3488</f>
        <v>17728</v>
      </c>
      <c r="B3488" s="63">
        <f>'דוח 132'!J3488</f>
        <v>6981</v>
      </c>
      <c r="C3488" s="63" t="str">
        <f>'דוח 132'!I3488</f>
        <v>נכסי נדל"ן</v>
      </c>
      <c r="D3488" s="63">
        <f>'דוח 132'!H3488</f>
        <v>0</v>
      </c>
      <c r="E3488" s="63">
        <f>'דוח 132'!G3488</f>
        <v>0</v>
      </c>
      <c r="F3488" s="63">
        <f>'דוח 132'!F3488</f>
        <v>0</v>
      </c>
      <c r="G3488" s="63">
        <f>'דוח 132'!E3488</f>
        <v>0</v>
      </c>
      <c r="H3488" s="63">
        <f>'דוח 132'!D3488</f>
        <v>0</v>
      </c>
      <c r="I3488" s="63">
        <f>'דוח 132'!C3488</f>
        <v>0</v>
      </c>
      <c r="J3488" s="63">
        <f>'דוח 132'!B3488</f>
        <v>0</v>
      </c>
      <c r="K3488" s="63">
        <f>'דוח 132'!A3488</f>
        <v>0</v>
      </c>
    </row>
    <row r="3489" spans="1:11" x14ac:dyDescent="0.2">
      <c r="A3489" s="63">
        <f>'דוח 132'!K3489</f>
        <v>15624</v>
      </c>
      <c r="B3489" s="63">
        <f>'דוח 132'!J3489</f>
        <v>6981</v>
      </c>
      <c r="C3489" s="63" t="str">
        <f>'דוח 132'!I3489</f>
        <v>נגזרים מתוך חשיפת מט"ח</v>
      </c>
      <c r="D3489" s="63">
        <f>'דוח 132'!H3489</f>
        <v>0</v>
      </c>
      <c r="E3489" s="63">
        <f>'דוח 132'!G3489</f>
        <v>-5.4802903096866995</v>
      </c>
      <c r="F3489" s="63">
        <f>'דוח 132'!F3489</f>
        <v>-5.4477392970951293</v>
      </c>
      <c r="G3489" s="63">
        <f>'דוח 132'!E3489</f>
        <v>0</v>
      </c>
      <c r="H3489" s="63">
        <f>'דוח 132'!D3489</f>
        <v>0</v>
      </c>
      <c r="I3489" s="63">
        <f>'דוח 132'!C3489</f>
        <v>0</v>
      </c>
      <c r="J3489" s="63">
        <f>'דוח 132'!B3489</f>
        <v>0</v>
      </c>
      <c r="K3489" s="63">
        <f>'דוח 132'!A3489</f>
        <v>0</v>
      </c>
    </row>
    <row r="3490" spans="1:11" x14ac:dyDescent="0.2">
      <c r="A3490" s="63">
        <f>'דוח 132'!K3490</f>
        <v>15644</v>
      </c>
      <c r="B3490" s="63">
        <f>'דוח 132'!J3490</f>
        <v>6981</v>
      </c>
      <c r="C3490" s="63" t="str">
        <f>'דוח 132'!I3490</f>
        <v>סה"כ נזילות</v>
      </c>
      <c r="D3490" s="63">
        <f>'דוח 132'!H3490</f>
        <v>0</v>
      </c>
      <c r="E3490" s="63">
        <f>'דוח 132'!G3490</f>
        <v>3.9443637661556097</v>
      </c>
      <c r="F3490" s="63">
        <f>'דוח 132'!F3490</f>
        <v>5.0956815371219797</v>
      </c>
      <c r="G3490" s="63">
        <f>'דוח 132'!E3490</f>
        <v>1</v>
      </c>
      <c r="H3490" s="63">
        <f>'דוח 132'!D3490</f>
        <v>10</v>
      </c>
      <c r="I3490" s="63">
        <f>'דוח 132'!C3490</f>
        <v>0</v>
      </c>
      <c r="J3490" s="63">
        <f>'דוח 132'!B3490</f>
        <v>0</v>
      </c>
      <c r="K3490" s="63">
        <f>'דוח 132'!A3490</f>
        <v>0</v>
      </c>
    </row>
    <row r="3491" spans="1:11" x14ac:dyDescent="0.2">
      <c r="A3491" s="63">
        <f>'דוח 132'!K3491</f>
        <v>15704</v>
      </c>
      <c r="B3491" s="63">
        <f>'דוח 132'!J3491</f>
        <v>6981</v>
      </c>
      <c r="C3491" s="63" t="str">
        <f>'דוח 132'!I3491</f>
        <v xml:space="preserve">סה"כ קונצרני והלוואות </v>
      </c>
      <c r="D3491" s="63">
        <f>'דוח 132'!H3491</f>
        <v>3.4372851975231695</v>
      </c>
      <c r="E3491" s="63">
        <f>'דוח 132'!G3491</f>
        <v>36.926239915667196</v>
      </c>
      <c r="F3491" s="63">
        <f>'דוח 132'!F3491</f>
        <v>35.781442526638195</v>
      </c>
      <c r="G3491" s="63">
        <f>'דוח 132'!E3491</f>
        <v>32</v>
      </c>
      <c r="H3491" s="63">
        <f>'דוח 132'!D3491</f>
        <v>38</v>
      </c>
      <c r="I3491" s="63">
        <f>'דוח 132'!C3491</f>
        <v>0</v>
      </c>
      <c r="J3491" s="63">
        <f>'דוח 132'!B3491</f>
        <v>0</v>
      </c>
      <c r="K3491" s="63">
        <f>'דוח 132'!A3491</f>
        <v>0</v>
      </c>
    </row>
    <row r="3492" spans="1:11" x14ac:dyDescent="0.2">
      <c r="A3492" s="63">
        <f>'דוח 132'!K3492</f>
        <v>15749</v>
      </c>
      <c r="B3492" s="63">
        <f>'דוח 132'!J3492</f>
        <v>6981</v>
      </c>
      <c r="C3492" s="63" t="str">
        <f>'דוח 132'!I3492</f>
        <v>סה"כ לא סחירים</v>
      </c>
      <c r="D3492" s="63">
        <f>'דוח 132'!H3492</f>
        <v>3.8415435901917396</v>
      </c>
      <c r="E3492" s="63">
        <f>'דוח 132'!G3492</f>
        <v>1.0730254515116699</v>
      </c>
      <c r="F3492" s="63">
        <f>'דוח 132'!F3492</f>
        <v>1.0407428902401101</v>
      </c>
      <c r="G3492" s="63">
        <f>'דוח 132'!E3492</f>
        <v>0</v>
      </c>
      <c r="H3492" s="63">
        <f>'דוח 132'!D3492</f>
        <v>0</v>
      </c>
      <c r="I3492" s="63">
        <f>'דוח 132'!C3492</f>
        <v>0</v>
      </c>
      <c r="J3492" s="63">
        <f>'דוח 132'!B3492</f>
        <v>0</v>
      </c>
      <c r="K3492" s="63">
        <f>'דוח 132'!A3492</f>
        <v>0</v>
      </c>
    </row>
    <row r="3493" spans="1:11" x14ac:dyDescent="0.2">
      <c r="A3493" s="63">
        <f>'דוח 132'!K3493</f>
        <v>11258</v>
      </c>
      <c r="B3493" s="63">
        <f>'דוח 132'!J3493</f>
        <v>6981</v>
      </c>
      <c r="C3493" s="63" t="str">
        <f>'דוח 132'!I3493</f>
        <v>כל נכסי הקופה</v>
      </c>
      <c r="D3493" s="63">
        <f>'דוח 132'!H3493</f>
        <v>3.4194336467635695</v>
      </c>
      <c r="E3493" s="63">
        <f>'דוח 132'!G3493</f>
        <v>100</v>
      </c>
      <c r="F3493" s="63">
        <f>'דוח 132'!F3493</f>
        <v>100</v>
      </c>
      <c r="G3493" s="63">
        <f>'דוח 132'!E3493</f>
        <v>0</v>
      </c>
      <c r="H3493" s="63">
        <f>'דוח 132'!D3493</f>
        <v>0</v>
      </c>
      <c r="I3493" s="63">
        <f>'דוח 132'!C3493</f>
        <v>0</v>
      </c>
      <c r="J3493" s="63">
        <f>'דוח 132'!B3493</f>
        <v>0</v>
      </c>
      <c r="K3493" s="63">
        <f>'דוח 132'!A3493</f>
        <v>0</v>
      </c>
    </row>
    <row r="3494" spans="1:11" x14ac:dyDescent="0.2">
      <c r="A3494" s="63">
        <f>'דוח 132'!K3494</f>
        <v>15705</v>
      </c>
      <c r="B3494" s="63">
        <f>'דוח 132'!J3494</f>
        <v>6981</v>
      </c>
      <c r="C3494" s="63" t="str">
        <f>'דוח 132'!I3494</f>
        <v>סה"כ ממשלתי</v>
      </c>
      <c r="D3494" s="63">
        <f>'דוח 132'!H3494</f>
        <v>4.4175720033267396</v>
      </c>
      <c r="E3494" s="63">
        <f>'דוח 132'!G3494</f>
        <v>49.344395202423996</v>
      </c>
      <c r="F3494" s="63">
        <f>'דוח 132'!F3494</f>
        <v>49.319710281138505</v>
      </c>
      <c r="G3494" s="63">
        <f>'דוח 132'!E3494</f>
        <v>44</v>
      </c>
      <c r="H3494" s="63">
        <f>'דוח 132'!D3494</f>
        <v>54</v>
      </c>
      <c r="I3494" s="63">
        <f>'דוח 132'!C3494</f>
        <v>0</v>
      </c>
      <c r="J3494" s="63">
        <f>'דוח 132'!B3494</f>
        <v>0</v>
      </c>
      <c r="K3494" s="63">
        <f>'דוח 132'!A3494</f>
        <v>0</v>
      </c>
    </row>
    <row r="3495" spans="1:11" x14ac:dyDescent="0.2">
      <c r="A3495" s="63">
        <f>'דוח 132'!K3495</f>
        <v>16144</v>
      </c>
      <c r="B3495" s="63">
        <f>'דוח 132'!J3495</f>
        <v>6981</v>
      </c>
      <c r="C3495" s="63" t="str">
        <f>'דוח 132'!I3495</f>
        <v>סך חשיפת מט"ח</v>
      </c>
      <c r="D3495" s="63">
        <f>'דוח 132'!H3495</f>
        <v>2.0108069486204601</v>
      </c>
      <c r="E3495" s="63">
        <f>'דוח 132'!G3495</f>
        <v>12.471254578577399</v>
      </c>
      <c r="F3495" s="63">
        <f>'דוח 132'!F3495</f>
        <v>12.440390145050999</v>
      </c>
      <c r="G3495" s="63">
        <f>'דוח 132'!E3495</f>
        <v>0</v>
      </c>
      <c r="H3495" s="63">
        <f>'דוח 132'!D3495</f>
        <v>0</v>
      </c>
      <c r="I3495" s="63">
        <f>'דוח 132'!C3495</f>
        <v>0</v>
      </c>
      <c r="J3495" s="63">
        <f>'דוח 132'!B3495</f>
        <v>0</v>
      </c>
      <c r="K3495" s="63">
        <f>'דוח 132'!A3495</f>
        <v>0</v>
      </c>
    </row>
    <row r="3496" spans="1:11" x14ac:dyDescent="0.2">
      <c r="A3496" s="63">
        <f>'דוח 132'!K3496</f>
        <v>12755</v>
      </c>
      <c r="B3496" s="63">
        <f>'דוח 132'!J3496</f>
        <v>6981</v>
      </c>
      <c r="C3496" s="63" t="str">
        <f>'דוח 132'!I3496</f>
        <v xml:space="preserve">נזילות מט"ח </v>
      </c>
      <c r="D3496" s="63">
        <f>'דוח 132'!H3496</f>
        <v>0</v>
      </c>
      <c r="E3496" s="63">
        <f>'דוח 132'!G3496</f>
        <v>1.8543549248232798</v>
      </c>
      <c r="F3496" s="63">
        <f>'דוח 132'!F3496</f>
        <v>1.8455791413279599</v>
      </c>
      <c r="G3496" s="63">
        <f>'דוח 132'!E3496</f>
        <v>0</v>
      </c>
      <c r="H3496" s="63">
        <f>'דוח 132'!D3496</f>
        <v>0</v>
      </c>
      <c r="I3496" s="63">
        <f>'דוח 132'!C3496</f>
        <v>0</v>
      </c>
      <c r="J3496" s="63">
        <f>'דוח 132'!B3496</f>
        <v>0</v>
      </c>
      <c r="K3496" s="63">
        <f>'דוח 132'!A3496</f>
        <v>0</v>
      </c>
    </row>
    <row r="3497" spans="1:11" x14ac:dyDescent="0.2">
      <c r="A3497" s="63">
        <f>'דוח 132'!K3497</f>
        <v>12359</v>
      </c>
      <c r="B3497" s="63">
        <f>'דוח 132'!J3497</f>
        <v>6981</v>
      </c>
      <c r="C3497" s="63" t="str">
        <f>'דוח 132'!I3497</f>
        <v xml:space="preserve">קונצרני לא סחיר צמוד מדד </v>
      </c>
      <c r="D3497" s="63">
        <f>'דוח 132'!H3497</f>
        <v>3.0231890950850002</v>
      </c>
      <c r="E3497" s="63">
        <f>'דוח 132'!G3497</f>
        <v>0.27798908344240797</v>
      </c>
      <c r="F3497" s="63">
        <f>'דוח 132'!F3497</f>
        <v>0.26746453888934502</v>
      </c>
      <c r="G3497" s="63">
        <f>'דוח 132'!E3497</f>
        <v>0</v>
      </c>
      <c r="H3497" s="63">
        <f>'דוח 132'!D3497</f>
        <v>0</v>
      </c>
      <c r="I3497" s="63">
        <f>'דוח 132'!C3497</f>
        <v>0</v>
      </c>
      <c r="J3497" s="63">
        <f>'דוח 132'!B3497</f>
        <v>0</v>
      </c>
      <c r="K3497" s="63">
        <f>'דוח 132'!A3497</f>
        <v>0</v>
      </c>
    </row>
    <row r="3498" spans="1:11" x14ac:dyDescent="0.2">
      <c r="A3498" s="63">
        <f>'דוח 132'!K3498</f>
        <v>0</v>
      </c>
      <c r="B3498" s="63">
        <f>'דוח 132'!J3498</f>
        <v>0</v>
      </c>
      <c r="C3498" s="63">
        <f>'דוח 132'!I3498</f>
        <v>0</v>
      </c>
      <c r="D3498" s="63">
        <f>'דוח 132'!H3498</f>
        <v>0</v>
      </c>
      <c r="E3498" s="63">
        <f>'דוח 132'!G3498</f>
        <v>0</v>
      </c>
      <c r="F3498" s="63">
        <f>'דוח 132'!F3498</f>
        <v>0</v>
      </c>
      <c r="G3498" s="63">
        <f>'דוח 132'!E3498</f>
        <v>0</v>
      </c>
      <c r="H3498" s="63">
        <f>'דוח 132'!D3498</f>
        <v>0</v>
      </c>
      <c r="I3498" s="63">
        <f>'דוח 132'!C3498</f>
        <v>0</v>
      </c>
      <c r="J3498" s="63">
        <f>'דוח 132'!B3498</f>
        <v>0</v>
      </c>
      <c r="K3498" s="63">
        <f>'דוח 132'!A3498</f>
        <v>0</v>
      </c>
    </row>
    <row r="3499" spans="1:11" x14ac:dyDescent="0.2">
      <c r="A3499" s="63" t="str">
        <f>'דוח 132'!K3499</f>
        <v>קוד קבוצה</v>
      </c>
      <c r="B3499" s="63" t="str">
        <f>'דוח 132'!J3499</f>
        <v>קוד קופה</v>
      </c>
      <c r="C3499" s="63">
        <f>'דוח 132'!I3499</f>
        <v>0</v>
      </c>
      <c r="D3499" s="63" t="str">
        <f>'דוח 132'!H3499</f>
        <v>7007  תנובה</v>
      </c>
      <c r="E3499" s="63">
        <f>'דוח 132'!G3499</f>
        <v>0</v>
      </c>
      <c r="F3499" s="63">
        <f>'דוח 132'!F3499</f>
        <v>0</v>
      </c>
      <c r="G3499" s="63">
        <f>'דוח 132'!E3499</f>
        <v>0</v>
      </c>
      <c r="H3499" s="63">
        <f>'דוח 132'!D3499</f>
        <v>0</v>
      </c>
      <c r="I3499" s="63">
        <f>'דוח 132'!C3499</f>
        <v>0</v>
      </c>
      <c r="J3499" s="63">
        <f>'דוח 132'!B3499</f>
        <v>0</v>
      </c>
      <c r="K3499" s="63">
        <f>'דוח 132'!A3499</f>
        <v>0</v>
      </c>
    </row>
    <row r="3500" spans="1:11" x14ac:dyDescent="0.2">
      <c r="A3500" s="63">
        <f>'דוח 132'!K3500</f>
        <v>0</v>
      </c>
      <c r="B3500" s="63">
        <f>'דוח 132'!J3500</f>
        <v>0</v>
      </c>
      <c r="C3500" s="63">
        <f>'דוח 132'!I3500</f>
        <v>0</v>
      </c>
      <c r="D3500" s="63">
        <f>'דוח 132'!H3500</f>
        <v>0</v>
      </c>
      <c r="E3500" s="63">
        <f>'דוח 132'!G3500</f>
        <v>0</v>
      </c>
      <c r="F3500" s="63" t="str">
        <f>'דוח 132'!F3500</f>
        <v>שווי קופה באשח  82,070.83</v>
      </c>
      <c r="G3500" s="63">
        <f>'דוח 132'!E3500</f>
        <v>0</v>
      </c>
      <c r="H3500" s="63">
        <f>'דוח 132'!D3500</f>
        <v>0</v>
      </c>
      <c r="I3500" s="63">
        <f>'דוח 132'!C3500</f>
        <v>0</v>
      </c>
      <c r="J3500" s="63">
        <f>'דוח 132'!B3500</f>
        <v>0</v>
      </c>
      <c r="K3500" s="63">
        <f>'דוח 132'!A3500</f>
        <v>0</v>
      </c>
    </row>
    <row r="3501" spans="1:11" x14ac:dyDescent="0.2">
      <c r="A3501" s="63">
        <f>'דוח 132'!K3501</f>
        <v>0</v>
      </c>
      <c r="B3501" s="63">
        <f>'דוח 132'!J3501</f>
        <v>0</v>
      </c>
      <c r="C3501" s="63" t="str">
        <f>'דוח 132'!I3501</f>
        <v>תאור קבוצה</v>
      </c>
      <c r="D3501" s="63" t="str">
        <f>'דוח 132'!H3501</f>
        <v>מח"מ</v>
      </c>
      <c r="E3501" s="63" t="str">
        <f>'דוח 132'!G3501</f>
        <v>חשיפה</v>
      </c>
      <c r="F3501" s="63" t="str">
        <f>'דוח 132'!F3501</f>
        <v>חשיפה</v>
      </c>
      <c r="G3501" s="63">
        <f>'דוח 132'!E3501</f>
        <v>0</v>
      </c>
      <c r="H3501" s="63" t="str">
        <f>'דוח 132'!D3501</f>
        <v>חשיפה</v>
      </c>
      <c r="I3501" s="63">
        <f>'דוח 132'!C3501</f>
        <v>0</v>
      </c>
      <c r="J3501" s="63" t="str">
        <f>'דוח 132'!B3501</f>
        <v>מח"מ</v>
      </c>
      <c r="K3501" s="63">
        <f>'דוח 132'!A3501</f>
        <v>0</v>
      </c>
    </row>
    <row r="3502" spans="1:11" x14ac:dyDescent="0.2">
      <c r="A3502" s="63">
        <f>'דוח 132'!K3502</f>
        <v>0</v>
      </c>
      <c r="B3502" s="63">
        <f>'דוח 132'!J3502</f>
        <v>0</v>
      </c>
      <c r="C3502" s="63">
        <f>'דוח 132'!I3502</f>
        <v>0</v>
      </c>
      <c r="D3502" s="63">
        <f>'דוח 132'!H3502</f>
        <v>0</v>
      </c>
      <c r="E3502" s="63" t="str">
        <f>'דוח 132'!G3502</f>
        <v>30/12/18</v>
      </c>
      <c r="F3502" s="63" t="str">
        <f>'דוח 132'!F3502</f>
        <v>31/12/18</v>
      </c>
      <c r="G3502" s="63" t="str">
        <f>'דוח 132'!E3502</f>
        <v>מינ'</v>
      </c>
      <c r="H3502" s="63" t="str">
        <f>'דוח 132'!D3502</f>
        <v>מקס'</v>
      </c>
      <c r="I3502" s="63" t="str">
        <f>'דוח 132'!C3502</f>
        <v>מינ'</v>
      </c>
      <c r="J3502" s="63" t="str">
        <f>'דוח 132'!B3502</f>
        <v>מקס'</v>
      </c>
      <c r="K3502" s="63">
        <f>'דוח 132'!A3502</f>
        <v>0</v>
      </c>
    </row>
    <row r="3503" spans="1:11" x14ac:dyDescent="0.2">
      <c r="A3503" s="63">
        <f>'דוח 132'!K3503</f>
        <v>13591</v>
      </c>
      <c r="B3503" s="63">
        <f>'דוח 132'!J3503</f>
        <v>7007</v>
      </c>
      <c r="C3503" s="63" t="str">
        <f>'דוח 132'!I3503</f>
        <v xml:space="preserve">צמוד מדד (כולל מיועדות) </v>
      </c>
      <c r="D3503" s="63">
        <f>'דוח 132'!H3503</f>
        <v>4.4506136520280393</v>
      </c>
      <c r="E3503" s="63">
        <f>'דוח 132'!G3503</f>
        <v>38.821980884816696</v>
      </c>
      <c r="F3503" s="63">
        <f>'דוח 132'!F3503</f>
        <v>38.791593310539</v>
      </c>
      <c r="G3503" s="63">
        <f>'דוח 132'!E3503</f>
        <v>0</v>
      </c>
      <c r="H3503" s="63">
        <f>'דוח 132'!D3503</f>
        <v>0</v>
      </c>
      <c r="I3503" s="63">
        <f>'דוח 132'!C3503</f>
        <v>0</v>
      </c>
      <c r="J3503" s="63">
        <f>'דוח 132'!B3503</f>
        <v>0</v>
      </c>
      <c r="K3503" s="63">
        <f>'דוח 132'!A3503</f>
        <v>0</v>
      </c>
    </row>
    <row r="3504" spans="1:11" x14ac:dyDescent="0.2">
      <c r="A3504" s="63">
        <f>'דוח 132'!K3504</f>
        <v>19967</v>
      </c>
      <c r="B3504" s="63">
        <f>'דוח 132'!J3504</f>
        <v>7007</v>
      </c>
      <c r="C3504" s="63" t="str">
        <f>'דוח 132'!I3504</f>
        <v>צמוד מדד ללא מיועדות</v>
      </c>
      <c r="D3504" s="63">
        <f>'דוח 132'!H3504</f>
        <v>4.4506136520280393</v>
      </c>
      <c r="E3504" s="63">
        <f>'דוח 132'!G3504</f>
        <v>38.821980884816696</v>
      </c>
      <c r="F3504" s="63">
        <f>'דוח 132'!F3504</f>
        <v>38.791593310539</v>
      </c>
      <c r="G3504" s="63">
        <f>'דוח 132'!E3504</f>
        <v>0</v>
      </c>
      <c r="H3504" s="63">
        <f>'דוח 132'!D3504</f>
        <v>0</v>
      </c>
      <c r="I3504" s="63">
        <f>'דוח 132'!C3504</f>
        <v>0</v>
      </c>
      <c r="J3504" s="63">
        <f>'דוח 132'!B3504</f>
        <v>0</v>
      </c>
      <c r="K3504" s="63">
        <f>'דוח 132'!A3504</f>
        <v>0</v>
      </c>
    </row>
    <row r="3505" spans="1:11" x14ac:dyDescent="0.2">
      <c r="A3505" s="63">
        <f>'דוח 132'!K3505</f>
        <v>15744</v>
      </c>
      <c r="B3505" s="63">
        <f>'דוח 132'!J3505</f>
        <v>7007</v>
      </c>
      <c r="C3505" s="63" t="str">
        <f>'דוח 132'!I3505</f>
        <v xml:space="preserve">סה"כ ממשלתי צמוד מדד כולל מיועדות </v>
      </c>
      <c r="D3505" s="63">
        <f>'דוח 132'!H3505</f>
        <v>4.8249328632291792</v>
      </c>
      <c r="E3505" s="63">
        <f>'דוח 132'!G3505</f>
        <v>21.466423737132597</v>
      </c>
      <c r="F3505" s="63">
        <f>'דוח 132'!F3505</f>
        <v>21.438292096224004</v>
      </c>
      <c r="G3505" s="63">
        <f>'דוח 132'!E3505</f>
        <v>0</v>
      </c>
      <c r="H3505" s="63">
        <f>'דוח 132'!D3505</f>
        <v>0</v>
      </c>
      <c r="I3505" s="63">
        <f>'דוח 132'!C3505</f>
        <v>0</v>
      </c>
      <c r="J3505" s="63">
        <f>'דוח 132'!B3505</f>
        <v>0</v>
      </c>
      <c r="K3505" s="63">
        <f>'דוח 132'!A3505</f>
        <v>0</v>
      </c>
    </row>
    <row r="3506" spans="1:11" x14ac:dyDescent="0.2">
      <c r="A3506" s="63">
        <f>'דוח 132'!K3506</f>
        <v>13462</v>
      </c>
      <c r="B3506" s="63">
        <f>'דוח 132'!J3506</f>
        <v>7007</v>
      </c>
      <c r="C3506" s="63" t="str">
        <f>'דוח 132'!I3506</f>
        <v xml:space="preserve">קונצרני סחיר צמוד מדד </v>
      </c>
      <c r="D3506" s="63">
        <f>'דוח 132'!H3506</f>
        <v>3.68648846484676</v>
      </c>
      <c r="E3506" s="63">
        <f>'דוח 132'!G3506</f>
        <v>15.3615786551797</v>
      </c>
      <c r="F3506" s="63">
        <f>'דוח 132'!F3506</f>
        <v>15.3500987742294</v>
      </c>
      <c r="G3506" s="63">
        <f>'דוח 132'!E3506</f>
        <v>0</v>
      </c>
      <c r="H3506" s="63">
        <f>'דוח 132'!D3506</f>
        <v>0</v>
      </c>
      <c r="I3506" s="63">
        <f>'דוח 132'!C3506</f>
        <v>0</v>
      </c>
      <c r="J3506" s="63">
        <f>'דוח 132'!B3506</f>
        <v>0</v>
      </c>
      <c r="K3506" s="63">
        <f>'דוח 132'!A3506</f>
        <v>0</v>
      </c>
    </row>
    <row r="3507" spans="1:11" x14ac:dyDescent="0.2">
      <c r="A3507" s="63">
        <f>'דוח 132'!K3507</f>
        <v>15544</v>
      </c>
      <c r="B3507" s="63">
        <f>'דוח 132'!J3507</f>
        <v>7007</v>
      </c>
      <c r="C3507" s="63" t="str">
        <f>'דוח 132'!I3507</f>
        <v>הלוואה צמוד מדד</v>
      </c>
      <c r="D3507" s="63">
        <f>'דוח 132'!H3507</f>
        <v>0</v>
      </c>
      <c r="E3507" s="63">
        <f>'דוח 132'!G3507</f>
        <v>0</v>
      </c>
      <c r="F3507" s="63">
        <f>'דוח 132'!F3507</f>
        <v>0</v>
      </c>
      <c r="G3507" s="63">
        <f>'דוח 132'!E3507</f>
        <v>0</v>
      </c>
      <c r="H3507" s="63">
        <f>'דוח 132'!D3507</f>
        <v>0</v>
      </c>
      <c r="I3507" s="63">
        <f>'דוח 132'!C3507</f>
        <v>0</v>
      </c>
      <c r="J3507" s="63">
        <f>'דוח 132'!B3507</f>
        <v>0</v>
      </c>
      <c r="K3507" s="63">
        <f>'דוח 132'!A3507</f>
        <v>0</v>
      </c>
    </row>
    <row r="3508" spans="1:11" x14ac:dyDescent="0.2">
      <c r="A3508" s="63">
        <f>'דוח 132'!K3508</f>
        <v>12978</v>
      </c>
      <c r="B3508" s="63">
        <f>'דוח 132'!J3508</f>
        <v>7007</v>
      </c>
      <c r="C3508" s="63" t="str">
        <f>'דוח 132'!I3508</f>
        <v xml:space="preserve">פקדונות לא סחירים </v>
      </c>
      <c r="D3508" s="63">
        <f>'דוח 132'!H3508</f>
        <v>4.6000000000000005</v>
      </c>
      <c r="E3508" s="63">
        <f>'דוח 132'!G3508</f>
        <v>0.47053285333654199</v>
      </c>
      <c r="F3508" s="63">
        <f>'דוח 132'!F3508</f>
        <v>0.47173255509998102</v>
      </c>
      <c r="G3508" s="63">
        <f>'דוח 132'!E3508</f>
        <v>0</v>
      </c>
      <c r="H3508" s="63">
        <f>'דוח 132'!D3508</f>
        <v>0</v>
      </c>
      <c r="I3508" s="63">
        <f>'דוח 132'!C3508</f>
        <v>0</v>
      </c>
      <c r="J3508" s="63">
        <f>'דוח 132'!B3508</f>
        <v>0</v>
      </c>
      <c r="K3508" s="63">
        <f>'דוח 132'!A3508</f>
        <v>0</v>
      </c>
    </row>
    <row r="3509" spans="1:11" x14ac:dyDescent="0.2">
      <c r="A3509" s="63">
        <f>'דוח 132'!K3509</f>
        <v>17726</v>
      </c>
      <c r="B3509" s="63">
        <f>'דוח 132'!J3509</f>
        <v>7007</v>
      </c>
      <c r="C3509" s="63" t="str">
        <f>'דוח 132'!I3509</f>
        <v>לא צמוד כולל נזילות</v>
      </c>
      <c r="D3509" s="63">
        <f>'דוח 132'!H3509</f>
        <v>3.0785602752313803</v>
      </c>
      <c r="E3509" s="63">
        <f>'דוח 132'!G3509</f>
        <v>37.838658253690092</v>
      </c>
      <c r="F3509" s="63">
        <f>'דוח 132'!F3509</f>
        <v>37.921558715949601</v>
      </c>
      <c r="G3509" s="63">
        <f>'דוח 132'!E3509</f>
        <v>0</v>
      </c>
      <c r="H3509" s="63">
        <f>'דוח 132'!D3509</f>
        <v>0</v>
      </c>
      <c r="I3509" s="63">
        <f>'דוח 132'!C3509</f>
        <v>0</v>
      </c>
      <c r="J3509" s="63">
        <f>'דוח 132'!B3509</f>
        <v>0</v>
      </c>
      <c r="K3509" s="63">
        <f>'דוח 132'!A3509</f>
        <v>0</v>
      </c>
    </row>
    <row r="3510" spans="1:11" x14ac:dyDescent="0.2">
      <c r="A3510" s="63">
        <f>'דוח 132'!K3510</f>
        <v>17727</v>
      </c>
      <c r="B3510" s="63">
        <f>'דוח 132'!J3510</f>
        <v>7007</v>
      </c>
      <c r="C3510" s="63" t="str">
        <f>'דוח 132'!I3510</f>
        <v>עו"ש ש"ח</v>
      </c>
      <c r="D3510" s="63">
        <f>'דוח 132'!H3510</f>
        <v>0</v>
      </c>
      <c r="E3510" s="63">
        <f>'דוח 132'!G3510</f>
        <v>5.2545407799279191</v>
      </c>
      <c r="F3510" s="63">
        <f>'דוח 132'!F3510</f>
        <v>5.3719043975907992</v>
      </c>
      <c r="G3510" s="63">
        <f>'דוח 132'!E3510</f>
        <v>0</v>
      </c>
      <c r="H3510" s="63">
        <f>'דוח 132'!D3510</f>
        <v>0</v>
      </c>
      <c r="I3510" s="63">
        <f>'דוח 132'!C3510</f>
        <v>0</v>
      </c>
      <c r="J3510" s="63">
        <f>'דוח 132'!B3510</f>
        <v>0</v>
      </c>
      <c r="K3510" s="63">
        <f>'דוח 132'!A3510</f>
        <v>0</v>
      </c>
    </row>
    <row r="3511" spans="1:11" x14ac:dyDescent="0.2">
      <c r="A3511" s="63">
        <f>'דוח 132'!K3511</f>
        <v>13592</v>
      </c>
      <c r="B3511" s="63">
        <f>'דוח 132'!J3511</f>
        <v>7007</v>
      </c>
      <c r="C3511" s="63" t="str">
        <f>'דוח 132'!I3511</f>
        <v xml:space="preserve">לא צמוד - לא כולל נזילות </v>
      </c>
      <c r="D3511" s="63">
        <f>'דוח 132'!H3511</f>
        <v>3.5866372986926098</v>
      </c>
      <c r="E3511" s="63">
        <f>'דוח 132'!G3511</f>
        <v>32.584117473762099</v>
      </c>
      <c r="F3511" s="63">
        <f>'דוח 132'!F3511</f>
        <v>32.549654318358797</v>
      </c>
      <c r="G3511" s="63">
        <f>'דוח 132'!E3511</f>
        <v>0</v>
      </c>
      <c r="H3511" s="63">
        <f>'דוח 132'!D3511</f>
        <v>0</v>
      </c>
      <c r="I3511" s="63">
        <f>'דוח 132'!C3511</f>
        <v>0</v>
      </c>
      <c r="J3511" s="63">
        <f>'דוח 132'!B3511</f>
        <v>0</v>
      </c>
      <c r="K3511" s="63">
        <f>'דוח 132'!A3511</f>
        <v>0</v>
      </c>
    </row>
    <row r="3512" spans="1:11" x14ac:dyDescent="0.2">
      <c r="A3512" s="63">
        <f>'דוח 132'!K3512</f>
        <v>11566</v>
      </c>
      <c r="B3512" s="63">
        <f>'דוח 132'!J3512</f>
        <v>7007</v>
      </c>
      <c r="C3512" s="63" t="str">
        <f>'דוח 132'!I3512</f>
        <v>מק"מ</v>
      </c>
      <c r="D3512" s="63">
        <f>'דוח 132'!H3512</f>
        <v>0.63536223505544098</v>
      </c>
      <c r="E3512" s="63">
        <f>'דוח 132'!G3512</f>
        <v>11.939557635814298</v>
      </c>
      <c r="F3512" s="63">
        <f>'דוח 132'!F3512</f>
        <v>11.928047078893099</v>
      </c>
      <c r="G3512" s="63">
        <f>'דוח 132'!E3512</f>
        <v>0</v>
      </c>
      <c r="H3512" s="63">
        <f>'דוח 132'!D3512</f>
        <v>0</v>
      </c>
      <c r="I3512" s="63">
        <f>'דוח 132'!C3512</f>
        <v>0</v>
      </c>
      <c r="J3512" s="63">
        <f>'דוח 132'!B3512</f>
        <v>0</v>
      </c>
      <c r="K3512" s="63">
        <f>'דוח 132'!A3512</f>
        <v>0</v>
      </c>
    </row>
    <row r="3513" spans="1:11" x14ac:dyDescent="0.2">
      <c r="A3513" s="63">
        <f>'דוח 132'!K3513</f>
        <v>13419</v>
      </c>
      <c r="B3513" s="63">
        <f>'דוח 132'!J3513</f>
        <v>7007</v>
      </c>
      <c r="C3513" s="63" t="str">
        <f>'דוח 132'!I3513</f>
        <v>ממשלתי  לא צמוד (שחר)</v>
      </c>
      <c r="D3513" s="63">
        <f>'דוח 132'!H3513</f>
        <v>5.929457746249839</v>
      </c>
      <c r="E3513" s="63">
        <f>'דוח 132'!G3513</f>
        <v>10.8259226066629</v>
      </c>
      <c r="F3513" s="63">
        <f>'דוח 132'!F3513</f>
        <v>10.804675016484399</v>
      </c>
      <c r="G3513" s="63">
        <f>'דוח 132'!E3513</f>
        <v>0</v>
      </c>
      <c r="H3513" s="63">
        <f>'דוח 132'!D3513</f>
        <v>0</v>
      </c>
      <c r="I3513" s="63">
        <f>'דוח 132'!C3513</f>
        <v>0</v>
      </c>
      <c r="J3513" s="63">
        <f>'דוח 132'!B3513</f>
        <v>0</v>
      </c>
      <c r="K3513" s="63">
        <f>'דוח 132'!A3513</f>
        <v>0</v>
      </c>
    </row>
    <row r="3514" spans="1:11" x14ac:dyDescent="0.2">
      <c r="A3514" s="63">
        <f>'דוח 132'!K3514</f>
        <v>11568</v>
      </c>
      <c r="B3514" s="63">
        <f>'דוח 132'!J3514</f>
        <v>7007</v>
      </c>
      <c r="C3514" s="63" t="str">
        <f>'דוח 132'!I3514</f>
        <v>אג"ח ממשלתי לא צמוד ריבית משתנה-"גילון"</v>
      </c>
      <c r="D3514" s="63">
        <f>'דוח 132'!H3514</f>
        <v>0</v>
      </c>
      <c r="E3514" s="63">
        <f>'דוח 132'!G3514</f>
        <v>0</v>
      </c>
      <c r="F3514" s="63">
        <f>'דוח 132'!F3514</f>
        <v>0</v>
      </c>
      <c r="G3514" s="63">
        <f>'דוח 132'!E3514</f>
        <v>0</v>
      </c>
      <c r="H3514" s="63">
        <f>'דוח 132'!D3514</f>
        <v>0</v>
      </c>
      <c r="I3514" s="63">
        <f>'דוח 132'!C3514</f>
        <v>0</v>
      </c>
      <c r="J3514" s="63">
        <f>'דוח 132'!B3514</f>
        <v>0</v>
      </c>
      <c r="K3514" s="63">
        <f>'דוח 132'!A3514</f>
        <v>0</v>
      </c>
    </row>
    <row r="3515" spans="1:11" x14ac:dyDescent="0.2">
      <c r="A3515" s="63">
        <f>'דוח 132'!K3515</f>
        <v>12479</v>
      </c>
      <c r="B3515" s="63">
        <f>'דוח 132'!J3515</f>
        <v>7007</v>
      </c>
      <c r="C3515" s="63" t="str">
        <f>'דוח 132'!I3515</f>
        <v>קונצרני ריבית קבועה</v>
      </c>
      <c r="D3515" s="63">
        <f>'דוח 132'!H3515</f>
        <v>4.7390137240155195</v>
      </c>
      <c r="E3515" s="63">
        <f>'דוח 132'!G3515</f>
        <v>9.2476634924739685</v>
      </c>
      <c r="F3515" s="63">
        <f>'דוח 132'!F3515</f>
        <v>9.2462446495168997</v>
      </c>
      <c r="G3515" s="63">
        <f>'דוח 132'!E3515</f>
        <v>0</v>
      </c>
      <c r="H3515" s="63">
        <f>'דוח 132'!D3515</f>
        <v>0</v>
      </c>
      <c r="I3515" s="63">
        <f>'דוח 132'!C3515</f>
        <v>0</v>
      </c>
      <c r="J3515" s="63">
        <f>'דוח 132'!B3515</f>
        <v>0</v>
      </c>
      <c r="K3515" s="63">
        <f>'דוח 132'!A3515</f>
        <v>0</v>
      </c>
    </row>
    <row r="3516" spans="1:11" x14ac:dyDescent="0.2">
      <c r="A3516" s="63">
        <f>'דוח 132'!K3516</f>
        <v>12480</v>
      </c>
      <c r="B3516" s="63">
        <f>'דוח 132'!J3516</f>
        <v>7007</v>
      </c>
      <c r="C3516" s="63" t="str">
        <f>'דוח 132'!I3516</f>
        <v>קונצרני ריבית משתנה</v>
      </c>
      <c r="D3516" s="63">
        <f>'דוח 132'!H3516</f>
        <v>2.2450625939432198</v>
      </c>
      <c r="E3516" s="63">
        <f>'דוח 132'!G3516</f>
        <v>0.57097373881101687</v>
      </c>
      <c r="F3516" s="63">
        <f>'דוח 132'!F3516</f>
        <v>0.57068757346432897</v>
      </c>
      <c r="G3516" s="63">
        <f>'דוח 132'!E3516</f>
        <v>0</v>
      </c>
      <c r="H3516" s="63">
        <f>'דוח 132'!D3516</f>
        <v>0</v>
      </c>
      <c r="I3516" s="63">
        <f>'דוח 132'!C3516</f>
        <v>0</v>
      </c>
      <c r="J3516" s="63">
        <f>'דוח 132'!B3516</f>
        <v>0</v>
      </c>
      <c r="K3516" s="63">
        <f>'דוח 132'!A3516</f>
        <v>0</v>
      </c>
    </row>
    <row r="3517" spans="1:11" x14ac:dyDescent="0.2">
      <c r="A3517" s="63">
        <f>'דוח 132'!K3517</f>
        <v>11578</v>
      </c>
      <c r="B3517" s="63">
        <f>'דוח 132'!J3517</f>
        <v>7007</v>
      </c>
      <c r="C3517" s="63" t="str">
        <f>'דוח 132'!I3517</f>
        <v>אג"ח לא צמוד לא סחיר (ללא עמיתים)</v>
      </c>
      <c r="D3517" s="63">
        <f>'דוח 132'!H3517</f>
        <v>0</v>
      </c>
      <c r="E3517" s="63">
        <f>'דוח 132'!G3517</f>
        <v>0</v>
      </c>
      <c r="F3517" s="63">
        <f>'דוח 132'!F3517</f>
        <v>0</v>
      </c>
      <c r="G3517" s="63">
        <f>'דוח 132'!E3517</f>
        <v>0</v>
      </c>
      <c r="H3517" s="63">
        <f>'דוח 132'!D3517</f>
        <v>0</v>
      </c>
      <c r="I3517" s="63">
        <f>'דוח 132'!C3517</f>
        <v>0</v>
      </c>
      <c r="J3517" s="63">
        <f>'דוח 132'!B3517</f>
        <v>0</v>
      </c>
      <c r="K3517" s="63">
        <f>'דוח 132'!A3517</f>
        <v>0</v>
      </c>
    </row>
    <row r="3518" spans="1:11" x14ac:dyDescent="0.2">
      <c r="A3518" s="63">
        <f>'דוח 132'!K3518</f>
        <v>12497</v>
      </c>
      <c r="B3518" s="63">
        <f>'דוח 132'!J3518</f>
        <v>7007</v>
      </c>
      <c r="C3518" s="63" t="str">
        <f>'דוח 132'!I3518</f>
        <v>קונצרני לא סחיר ריבית משתנה (נע"מים)</v>
      </c>
      <c r="D3518" s="63">
        <f>'דוח 132'!H3518</f>
        <v>0</v>
      </c>
      <c r="E3518" s="63">
        <f>'דוח 132'!G3518</f>
        <v>0</v>
      </c>
      <c r="F3518" s="63">
        <f>'דוח 132'!F3518</f>
        <v>0</v>
      </c>
      <c r="G3518" s="63">
        <f>'דוח 132'!E3518</f>
        <v>0</v>
      </c>
      <c r="H3518" s="63">
        <f>'דוח 132'!D3518</f>
        <v>0</v>
      </c>
      <c r="I3518" s="63">
        <f>'דוח 132'!C3518</f>
        <v>0</v>
      </c>
      <c r="J3518" s="63">
        <f>'דוח 132'!B3518</f>
        <v>0</v>
      </c>
      <c r="K3518" s="63">
        <f>'דוח 132'!A3518</f>
        <v>0</v>
      </c>
    </row>
    <row r="3519" spans="1:11" x14ac:dyDescent="0.2">
      <c r="A3519" s="63">
        <f>'דוח 132'!K3519</f>
        <v>15546</v>
      </c>
      <c r="B3519" s="63">
        <f>'דוח 132'!J3519</f>
        <v>7007</v>
      </c>
      <c r="C3519" s="63" t="str">
        <f>'דוח 132'!I3519</f>
        <v>הלוואה לא צמוד</v>
      </c>
      <c r="D3519" s="63">
        <f>'דוח 132'!H3519</f>
        <v>0</v>
      </c>
      <c r="E3519" s="63">
        <f>'דוח 132'!G3519</f>
        <v>0</v>
      </c>
      <c r="F3519" s="63">
        <f>'דוח 132'!F3519</f>
        <v>0</v>
      </c>
      <c r="G3519" s="63">
        <f>'דוח 132'!E3519</f>
        <v>0</v>
      </c>
      <c r="H3519" s="63">
        <f>'דוח 132'!D3519</f>
        <v>0</v>
      </c>
      <c r="I3519" s="63">
        <f>'דוח 132'!C3519</f>
        <v>0</v>
      </c>
      <c r="J3519" s="63">
        <f>'דוח 132'!B3519</f>
        <v>0</v>
      </c>
      <c r="K3519" s="63">
        <f>'דוח 132'!A3519</f>
        <v>0</v>
      </c>
    </row>
    <row r="3520" spans="1:11" x14ac:dyDescent="0.2">
      <c r="A3520" s="63">
        <f>'דוח 132'!K3520</f>
        <v>12481</v>
      </c>
      <c r="B3520" s="63">
        <f>'דוח 132'!J3520</f>
        <v>7007</v>
      </c>
      <c r="C3520" s="63" t="str">
        <f>'דוח 132'!I3520</f>
        <v>הלוואות לעמיתים.</v>
      </c>
      <c r="D3520" s="63">
        <f>'דוח 132'!H3520</f>
        <v>0</v>
      </c>
      <c r="E3520" s="63">
        <f>'דוח 132'!G3520</f>
        <v>0</v>
      </c>
      <c r="F3520" s="63">
        <f>'דוח 132'!F3520</f>
        <v>0</v>
      </c>
      <c r="G3520" s="63">
        <f>'דוח 132'!E3520</f>
        <v>0</v>
      </c>
      <c r="H3520" s="63">
        <f>'דוח 132'!D3520</f>
        <v>0</v>
      </c>
      <c r="I3520" s="63">
        <f>'דוח 132'!C3520</f>
        <v>0</v>
      </c>
      <c r="J3520" s="63">
        <f>'דוח 132'!B3520</f>
        <v>0</v>
      </c>
      <c r="K3520" s="63">
        <f>'דוח 132'!A3520</f>
        <v>0</v>
      </c>
    </row>
    <row r="3521" spans="1:11" x14ac:dyDescent="0.2">
      <c r="A3521" s="63">
        <f>'דוח 132'!K3521</f>
        <v>13594</v>
      </c>
      <c r="B3521" s="63">
        <f>'דוח 132'!J3521</f>
        <v>7007</v>
      </c>
      <c r="C3521" s="63" t="str">
        <f>'דוח 132'!I3521</f>
        <v>מט"ח וצמוד מט"ח</v>
      </c>
      <c r="D3521" s="63">
        <f>'דוח 132'!H3521</f>
        <v>2.6400119262519399</v>
      </c>
      <c r="E3521" s="63">
        <f>'דוח 132'!G3521</f>
        <v>9.6797145511532801</v>
      </c>
      <c r="F3521" s="63">
        <f>'דוח 132'!F3521</f>
        <v>9.6231095583460302</v>
      </c>
      <c r="G3521" s="63">
        <f>'דוח 132'!E3521</f>
        <v>0</v>
      </c>
      <c r="H3521" s="63">
        <f>'דוח 132'!D3521</f>
        <v>0</v>
      </c>
      <c r="I3521" s="63">
        <f>'דוח 132'!C3521</f>
        <v>0</v>
      </c>
      <c r="J3521" s="63">
        <f>'דוח 132'!B3521</f>
        <v>0</v>
      </c>
      <c r="K3521" s="63">
        <f>'דוח 132'!A3521</f>
        <v>0</v>
      </c>
    </row>
    <row r="3522" spans="1:11" x14ac:dyDescent="0.2">
      <c r="A3522" s="63">
        <f>'דוח 132'!K3522</f>
        <v>15609</v>
      </c>
      <c r="B3522" s="63">
        <f>'דוח 132'!J3522</f>
        <v>7007</v>
      </c>
      <c r="C3522" s="63" t="str">
        <f>'דוח 132'!I3522</f>
        <v>אג"ח ממשלתי צמוד מט"ח סחיר (1022)</v>
      </c>
      <c r="D3522" s="63">
        <f>'דוח 132'!H3522</f>
        <v>0.54395730451884394</v>
      </c>
      <c r="E3522" s="63">
        <f>'דוח 132'!G3522</f>
        <v>0.97158957174596794</v>
      </c>
      <c r="F3522" s="63">
        <f>'דוח 132'!F3522</f>
        <v>0.96656690062116102</v>
      </c>
      <c r="G3522" s="63">
        <f>'דוח 132'!E3522</f>
        <v>0</v>
      </c>
      <c r="H3522" s="63">
        <f>'דוח 132'!D3522</f>
        <v>0</v>
      </c>
      <c r="I3522" s="63">
        <f>'דוח 132'!C3522</f>
        <v>0</v>
      </c>
      <c r="J3522" s="63">
        <f>'דוח 132'!B3522</f>
        <v>0</v>
      </c>
      <c r="K3522" s="63">
        <f>'דוח 132'!A3522</f>
        <v>0</v>
      </c>
    </row>
    <row r="3523" spans="1:11" x14ac:dyDescent="0.2">
      <c r="A3523" s="63">
        <f>'דוח 132'!K3523</f>
        <v>11524</v>
      </c>
      <c r="B3523" s="63">
        <f>'דוח 132'!J3523</f>
        <v>7007</v>
      </c>
      <c r="C3523" s="63" t="str">
        <f>'דוח 132'!I3523</f>
        <v xml:space="preserve"> אג"ח קונצרני בחו"ל </v>
      </c>
      <c r="D3523" s="63">
        <f>'דוח 132'!H3523</f>
        <v>2.8723800717512598</v>
      </c>
      <c r="E3523" s="63">
        <f>'דוח 132'!G3523</f>
        <v>7.5930174988137198</v>
      </c>
      <c r="F3523" s="63">
        <f>'דוח 132'!F3523</f>
        <v>7.5423323772227597</v>
      </c>
      <c r="G3523" s="63">
        <f>'דוח 132'!E3523</f>
        <v>0</v>
      </c>
      <c r="H3523" s="63">
        <f>'דוח 132'!D3523</f>
        <v>0</v>
      </c>
      <c r="I3523" s="63">
        <f>'דוח 132'!C3523</f>
        <v>0</v>
      </c>
      <c r="J3523" s="63">
        <f>'דוח 132'!B3523</f>
        <v>0</v>
      </c>
      <c r="K3523" s="63">
        <f>'דוח 132'!A3523</f>
        <v>0</v>
      </c>
    </row>
    <row r="3524" spans="1:11" x14ac:dyDescent="0.2">
      <c r="A3524" s="63">
        <f>'דוח 132'!K3524</f>
        <v>15745</v>
      </c>
      <c r="B3524" s="63">
        <f>'דוח 132'!J3524</f>
        <v>7007</v>
      </c>
      <c r="C3524" s="63" t="str">
        <f>'דוח 132'!I3524</f>
        <v>סה"כ קונצרני צמוד מט"ח</v>
      </c>
      <c r="D3524" s="63">
        <f>'דוח 132'!H3524</f>
        <v>5.2916583666454295</v>
      </c>
      <c r="E3524" s="63">
        <f>'דוח 132'!G3524</f>
        <v>0.60735642775844001</v>
      </c>
      <c r="F3524" s="63">
        <f>'דוח 132'!F3524</f>
        <v>0.60754255814563707</v>
      </c>
      <c r="G3524" s="63">
        <f>'דוח 132'!E3524</f>
        <v>0</v>
      </c>
      <c r="H3524" s="63">
        <f>'דוח 132'!D3524</f>
        <v>0</v>
      </c>
      <c r="I3524" s="63">
        <f>'דוח 132'!C3524</f>
        <v>0</v>
      </c>
      <c r="J3524" s="63">
        <f>'דוח 132'!B3524</f>
        <v>0</v>
      </c>
      <c r="K3524" s="63">
        <f>'דוח 132'!A3524</f>
        <v>0</v>
      </c>
    </row>
    <row r="3525" spans="1:11" x14ac:dyDescent="0.2">
      <c r="A3525" s="63">
        <f>'דוח 132'!K3525</f>
        <v>15545</v>
      </c>
      <c r="B3525" s="63">
        <f>'דוח 132'!J3525</f>
        <v>7007</v>
      </c>
      <c r="C3525" s="63" t="str">
        <f>'דוח 132'!I3525</f>
        <v>הלוואה צמוד מט"ח</v>
      </c>
      <c r="D3525" s="63">
        <f>'דוח 132'!H3525</f>
        <v>0</v>
      </c>
      <c r="E3525" s="63">
        <f>'דוח 132'!G3525</f>
        <v>0</v>
      </c>
      <c r="F3525" s="63">
        <f>'דוח 132'!F3525</f>
        <v>0</v>
      </c>
      <c r="G3525" s="63">
        <f>'דוח 132'!E3525</f>
        <v>0</v>
      </c>
      <c r="H3525" s="63">
        <f>'דוח 132'!D3525</f>
        <v>0</v>
      </c>
      <c r="I3525" s="63">
        <f>'דוח 132'!C3525</f>
        <v>0</v>
      </c>
      <c r="J3525" s="63">
        <f>'דוח 132'!B3525</f>
        <v>0</v>
      </c>
      <c r="K3525" s="63">
        <f>'דוח 132'!A3525</f>
        <v>0</v>
      </c>
    </row>
    <row r="3526" spans="1:11" x14ac:dyDescent="0.2">
      <c r="A3526" s="63">
        <f>'דוח 132'!K3526</f>
        <v>13595</v>
      </c>
      <c r="B3526" s="63">
        <f>'דוח 132'!J3526</f>
        <v>7007</v>
      </c>
      <c r="C3526" s="63" t="str">
        <f>'דוח 132'!I3526</f>
        <v>סה"כ מניות והמירים</v>
      </c>
      <c r="D3526" s="63">
        <f>'דוח 132'!H3526</f>
        <v>0</v>
      </c>
      <c r="E3526" s="63">
        <f>'דוח 132'!G3526</f>
        <v>13.659646310340001</v>
      </c>
      <c r="F3526" s="63">
        <f>'דוח 132'!F3526</f>
        <v>13.663738415165398</v>
      </c>
      <c r="G3526" s="63">
        <f>'דוח 132'!E3526</f>
        <v>0</v>
      </c>
      <c r="H3526" s="63">
        <f>'דוח 132'!D3526</f>
        <v>0</v>
      </c>
      <c r="I3526" s="63">
        <f>'דוח 132'!C3526</f>
        <v>0</v>
      </c>
      <c r="J3526" s="63">
        <f>'דוח 132'!B3526</f>
        <v>0</v>
      </c>
      <c r="K3526" s="63">
        <f>'דוח 132'!A3526</f>
        <v>0</v>
      </c>
    </row>
    <row r="3527" spans="1:11" x14ac:dyDescent="0.2">
      <c r="A3527" s="63">
        <f>'דוח 132'!K3527</f>
        <v>15610</v>
      </c>
      <c r="B3527" s="63">
        <f>'דוח 132'!J3527</f>
        <v>7007</v>
      </c>
      <c r="C3527" s="63" t="str">
        <f>'דוח 132'!I3527</f>
        <v>נגזרים מתוך מניות והמירים</v>
      </c>
      <c r="D3527" s="63">
        <f>'דוח 132'!H3527</f>
        <v>0</v>
      </c>
      <c r="E3527" s="63">
        <f>'דוח 132'!G3527</f>
        <v>0</v>
      </c>
      <c r="F3527" s="63">
        <f>'דוח 132'!F3527</f>
        <v>0</v>
      </c>
      <c r="G3527" s="63">
        <f>'דוח 132'!E3527</f>
        <v>0</v>
      </c>
      <c r="H3527" s="63">
        <f>'דוח 132'!D3527</f>
        <v>0</v>
      </c>
      <c r="I3527" s="63">
        <f>'דוח 132'!C3527</f>
        <v>0</v>
      </c>
      <c r="J3527" s="63">
        <f>'דוח 132'!B3527</f>
        <v>0</v>
      </c>
      <c r="K3527" s="63">
        <f>'דוח 132'!A3527</f>
        <v>0</v>
      </c>
    </row>
    <row r="3528" spans="1:11" x14ac:dyDescent="0.2">
      <c r="A3528" s="63">
        <f>'דוח 132'!K3528</f>
        <v>15611</v>
      </c>
      <c r="B3528" s="63">
        <f>'דוח 132'!J3528</f>
        <v>7007</v>
      </c>
      <c r="C3528" s="63" t="str">
        <f>'דוח 132'!I3528</f>
        <v>מניות והמירים בארץ</v>
      </c>
      <c r="D3528" s="63">
        <f>'דוח 132'!H3528</f>
        <v>0</v>
      </c>
      <c r="E3528" s="63">
        <f>'דוח 132'!G3528</f>
        <v>5.87362766795576</v>
      </c>
      <c r="F3528" s="63">
        <f>'דוח 132'!F3528</f>
        <v>5.8814482333512297</v>
      </c>
      <c r="G3528" s="63">
        <f>'דוח 132'!E3528</f>
        <v>0</v>
      </c>
      <c r="H3528" s="63">
        <f>'דוח 132'!D3528</f>
        <v>0</v>
      </c>
      <c r="I3528" s="63">
        <f>'דוח 132'!C3528</f>
        <v>0</v>
      </c>
      <c r="J3528" s="63">
        <f>'דוח 132'!B3528</f>
        <v>0</v>
      </c>
      <c r="K3528" s="63">
        <f>'דוח 132'!A3528</f>
        <v>0</v>
      </c>
    </row>
    <row r="3529" spans="1:11" x14ac:dyDescent="0.2">
      <c r="A3529" s="63">
        <f>'דוח 132'!K3529</f>
        <v>15608</v>
      </c>
      <c r="B3529" s="63">
        <f>'דוח 132'!J3529</f>
        <v>7007</v>
      </c>
      <c r="C3529" s="63" t="str">
        <f>'דוח 132'!I3529</f>
        <v>מניות חו"ל</v>
      </c>
      <c r="D3529" s="63">
        <f>'דוח 132'!H3529</f>
        <v>0</v>
      </c>
      <c r="E3529" s="63">
        <f>'דוח 132'!G3529</f>
        <v>7.7860186423842395</v>
      </c>
      <c r="F3529" s="63">
        <f>'דוח 132'!F3529</f>
        <v>7.7822901818141297</v>
      </c>
      <c r="G3529" s="63">
        <f>'דוח 132'!E3529</f>
        <v>0</v>
      </c>
      <c r="H3529" s="63">
        <f>'דוח 132'!D3529</f>
        <v>0</v>
      </c>
      <c r="I3529" s="63">
        <f>'דוח 132'!C3529</f>
        <v>0</v>
      </c>
      <c r="J3529" s="63">
        <f>'דוח 132'!B3529</f>
        <v>0</v>
      </c>
      <c r="K3529" s="63">
        <f>'דוח 132'!A3529</f>
        <v>0</v>
      </c>
    </row>
    <row r="3530" spans="1:11" x14ac:dyDescent="0.2">
      <c r="A3530" s="63">
        <f>'דוח 132'!K3530</f>
        <v>15584</v>
      </c>
      <c r="B3530" s="63">
        <f>'דוח 132'!J3530</f>
        <v>7007</v>
      </c>
      <c r="C3530" s="63" t="str">
        <f>'דוח 132'!I3530</f>
        <v>נכסים אלטרנטיביים</v>
      </c>
      <c r="D3530" s="63">
        <f>'דוח 132'!H3530</f>
        <v>0</v>
      </c>
      <c r="E3530" s="63">
        <f>'דוח 132'!G3530</f>
        <v>0</v>
      </c>
      <c r="F3530" s="63">
        <f>'דוח 132'!F3530</f>
        <v>0</v>
      </c>
      <c r="G3530" s="63">
        <f>'דוח 132'!E3530</f>
        <v>0</v>
      </c>
      <c r="H3530" s="63">
        <f>'דוח 132'!D3530</f>
        <v>0</v>
      </c>
      <c r="I3530" s="63">
        <f>'דוח 132'!C3530</f>
        <v>0</v>
      </c>
      <c r="J3530" s="63">
        <f>'דוח 132'!B3530</f>
        <v>0</v>
      </c>
      <c r="K3530" s="63">
        <f>'דוח 132'!A3530</f>
        <v>0</v>
      </c>
    </row>
    <row r="3531" spans="1:11" x14ac:dyDescent="0.2">
      <c r="A3531" s="63">
        <f>'דוח 132'!K3531</f>
        <v>17728</v>
      </c>
      <c r="B3531" s="63">
        <f>'דוח 132'!J3531</f>
        <v>7007</v>
      </c>
      <c r="C3531" s="63" t="str">
        <f>'דוח 132'!I3531</f>
        <v>נכסי נדל"ן</v>
      </c>
      <c r="D3531" s="63">
        <f>'דוח 132'!H3531</f>
        <v>0</v>
      </c>
      <c r="E3531" s="63">
        <f>'דוח 132'!G3531</f>
        <v>0</v>
      </c>
      <c r="F3531" s="63">
        <f>'דוח 132'!F3531</f>
        <v>0</v>
      </c>
      <c r="G3531" s="63">
        <f>'דוח 132'!E3531</f>
        <v>0</v>
      </c>
      <c r="H3531" s="63">
        <f>'דוח 132'!D3531</f>
        <v>0</v>
      </c>
      <c r="I3531" s="63">
        <f>'דוח 132'!C3531</f>
        <v>0</v>
      </c>
      <c r="J3531" s="63">
        <f>'דוח 132'!B3531</f>
        <v>0</v>
      </c>
      <c r="K3531" s="63">
        <f>'דוח 132'!A3531</f>
        <v>0</v>
      </c>
    </row>
    <row r="3532" spans="1:11" x14ac:dyDescent="0.2">
      <c r="A3532" s="63">
        <f>'דוח 132'!K3532</f>
        <v>15624</v>
      </c>
      <c r="B3532" s="63">
        <f>'דוח 132'!J3532</f>
        <v>7007</v>
      </c>
      <c r="C3532" s="63" t="str">
        <f>'דוח 132'!I3532</f>
        <v>נגזרים מתוך חשיפת מט"ח</v>
      </c>
      <c r="D3532" s="63">
        <f>'דוח 132'!H3532</f>
        <v>0</v>
      </c>
      <c r="E3532" s="63">
        <f>'דוח 132'!G3532</f>
        <v>-11.8498534349261</v>
      </c>
      <c r="F3532" s="63">
        <f>'דוח 132'!F3532</f>
        <v>-11.762402771166</v>
      </c>
      <c r="G3532" s="63">
        <f>'דוח 132'!E3532</f>
        <v>0</v>
      </c>
      <c r="H3532" s="63">
        <f>'דוח 132'!D3532</f>
        <v>0</v>
      </c>
      <c r="I3532" s="63">
        <f>'דוח 132'!C3532</f>
        <v>0</v>
      </c>
      <c r="J3532" s="63">
        <f>'דוח 132'!B3532</f>
        <v>0</v>
      </c>
      <c r="K3532" s="63">
        <f>'דוח 132'!A3532</f>
        <v>0</v>
      </c>
    </row>
    <row r="3533" spans="1:11" x14ac:dyDescent="0.2">
      <c r="A3533" s="63">
        <f>'דוח 132'!K3533</f>
        <v>15644</v>
      </c>
      <c r="B3533" s="63">
        <f>'דוח 132'!J3533</f>
        <v>7007</v>
      </c>
      <c r="C3533" s="63" t="str">
        <f>'דוח 132'!I3533</f>
        <v>סה"כ נזילות</v>
      </c>
      <c r="D3533" s="63">
        <f>'דוח 132'!H3533</f>
        <v>0</v>
      </c>
      <c r="E3533" s="63">
        <f>'דוח 132'!G3533</f>
        <v>5.7622918327630694</v>
      </c>
      <c r="F3533" s="63">
        <f>'דוח 132'!F3533</f>
        <v>5.87857211994727</v>
      </c>
      <c r="G3533" s="63">
        <f>'דוח 132'!E3533</f>
        <v>0</v>
      </c>
      <c r="H3533" s="63">
        <f>'דוח 132'!D3533</f>
        <v>0</v>
      </c>
      <c r="I3533" s="63">
        <f>'דוח 132'!C3533</f>
        <v>0</v>
      </c>
      <c r="J3533" s="63">
        <f>'דוח 132'!B3533</f>
        <v>0</v>
      </c>
      <c r="K3533" s="63">
        <f>'דוח 132'!A3533</f>
        <v>0</v>
      </c>
    </row>
    <row r="3534" spans="1:11" x14ac:dyDescent="0.2">
      <c r="A3534" s="63">
        <f>'דוח 132'!K3534</f>
        <v>15704</v>
      </c>
      <c r="B3534" s="63">
        <f>'דוח 132'!J3534</f>
        <v>7007</v>
      </c>
      <c r="C3534" s="63" t="str">
        <f>'דוח 132'!I3534</f>
        <v xml:space="preserve">סה"כ קונצרני והלוואות </v>
      </c>
      <c r="D3534" s="63">
        <f>'דוח 132'!H3534</f>
        <v>3.9317978019551902</v>
      </c>
      <c r="E3534" s="63">
        <f>'דוח 132'!G3534</f>
        <v>34.904035452204695</v>
      </c>
      <c r="F3534" s="63">
        <f>'דוח 132'!F3534</f>
        <v>34.848375817564595</v>
      </c>
      <c r="G3534" s="63">
        <f>'דוח 132'!E3534</f>
        <v>0</v>
      </c>
      <c r="H3534" s="63">
        <f>'דוח 132'!D3534</f>
        <v>0</v>
      </c>
      <c r="I3534" s="63">
        <f>'דוח 132'!C3534</f>
        <v>0</v>
      </c>
      <c r="J3534" s="63">
        <f>'דוח 132'!B3534</f>
        <v>0</v>
      </c>
      <c r="K3534" s="63">
        <f>'דוח 132'!A3534</f>
        <v>0</v>
      </c>
    </row>
    <row r="3535" spans="1:11" x14ac:dyDescent="0.2">
      <c r="A3535" s="63">
        <f>'דוח 132'!K3535</f>
        <v>15749</v>
      </c>
      <c r="B3535" s="63">
        <f>'דוח 132'!J3535</f>
        <v>7007</v>
      </c>
      <c r="C3535" s="63" t="str">
        <f>'דוח 132'!I3535</f>
        <v>סה"כ לא סחירים</v>
      </c>
      <c r="D3535" s="63">
        <f>'דוח 132'!H3535</f>
        <v>6.2999686837603592</v>
      </c>
      <c r="E3535" s="63">
        <f>'דוח 132'!G3535</f>
        <v>1.9939784925043698</v>
      </c>
      <c r="F3535" s="63">
        <f>'דוח 132'!F3535</f>
        <v>2.0032024400856203</v>
      </c>
      <c r="G3535" s="63">
        <f>'דוח 132'!E3535</f>
        <v>0</v>
      </c>
      <c r="H3535" s="63">
        <f>'דוח 132'!D3535</f>
        <v>0</v>
      </c>
      <c r="I3535" s="63">
        <f>'דוח 132'!C3535</f>
        <v>0</v>
      </c>
      <c r="J3535" s="63">
        <f>'דוח 132'!B3535</f>
        <v>0</v>
      </c>
      <c r="K3535" s="63">
        <f>'דוח 132'!A3535</f>
        <v>0</v>
      </c>
    </row>
    <row r="3536" spans="1:11" x14ac:dyDescent="0.2">
      <c r="A3536" s="63">
        <f>'דוח 132'!K3536</f>
        <v>11258</v>
      </c>
      <c r="B3536" s="63">
        <f>'דוח 132'!J3536</f>
        <v>7007</v>
      </c>
      <c r="C3536" s="63" t="str">
        <f>'דוח 132'!I3536</f>
        <v>כל נכסי הקופה</v>
      </c>
      <c r="D3536" s="63">
        <f>'דוח 132'!H3536</f>
        <v>3.14795323011244</v>
      </c>
      <c r="E3536" s="63">
        <f>'דוח 132'!G3536</f>
        <v>100</v>
      </c>
      <c r="F3536" s="63">
        <f>'דוח 132'!F3536</f>
        <v>100</v>
      </c>
      <c r="G3536" s="63">
        <f>'דוח 132'!E3536</f>
        <v>0</v>
      </c>
      <c r="H3536" s="63">
        <f>'דוח 132'!D3536</f>
        <v>0</v>
      </c>
      <c r="I3536" s="63">
        <f>'דוח 132'!C3536</f>
        <v>0</v>
      </c>
      <c r="J3536" s="63">
        <f>'דוח 132'!B3536</f>
        <v>0</v>
      </c>
      <c r="K3536" s="63">
        <f>'דוח 132'!A3536</f>
        <v>0</v>
      </c>
    </row>
    <row r="3537" spans="1:11" x14ac:dyDescent="0.2">
      <c r="A3537" s="63">
        <f>'דוח 132'!K3537</f>
        <v>15705</v>
      </c>
      <c r="B3537" s="63">
        <f>'דוח 132'!J3537</f>
        <v>7007</v>
      </c>
      <c r="C3537" s="63" t="str">
        <f>'דוח 132'!I3537</f>
        <v>סה"כ ממשלתי</v>
      </c>
      <c r="D3537" s="63">
        <f>'דוח 132'!H3537</f>
        <v>3.8905183123964999</v>
      </c>
      <c r="E3537" s="63">
        <f>'דוח 132'!G3537</f>
        <v>45.203493551355699</v>
      </c>
      <c r="F3537" s="63">
        <f>'דוח 132'!F3537</f>
        <v>45.137581092222696</v>
      </c>
      <c r="G3537" s="63">
        <f>'דוח 132'!E3537</f>
        <v>0</v>
      </c>
      <c r="H3537" s="63">
        <f>'דוח 132'!D3537</f>
        <v>0</v>
      </c>
      <c r="I3537" s="63">
        <f>'דוח 132'!C3537</f>
        <v>0</v>
      </c>
      <c r="J3537" s="63">
        <f>'דוח 132'!B3537</f>
        <v>0</v>
      </c>
      <c r="K3537" s="63">
        <f>'דוח 132'!A3537</f>
        <v>0</v>
      </c>
    </row>
    <row r="3538" spans="1:11" x14ac:dyDescent="0.2">
      <c r="A3538" s="63">
        <f>'דוח 132'!K3538</f>
        <v>16144</v>
      </c>
      <c r="B3538" s="63">
        <f>'דוח 132'!J3538</f>
        <v>7007</v>
      </c>
      <c r="C3538" s="63" t="str">
        <f>'דוח 132'!I3538</f>
        <v>סך חשיפת מט"ח</v>
      </c>
      <c r="D3538" s="63">
        <f>'דוח 132'!H3538</f>
        <v>1.52078140497799</v>
      </c>
      <c r="E3538" s="63">
        <f>'דוח 132'!G3538</f>
        <v>3.6995304475485198</v>
      </c>
      <c r="F3538" s="63">
        <f>'דוח 132'!F3538</f>
        <v>3.72300451242997</v>
      </c>
      <c r="G3538" s="63">
        <f>'דוח 132'!E3538</f>
        <v>0</v>
      </c>
      <c r="H3538" s="63">
        <f>'דוח 132'!D3538</f>
        <v>0</v>
      </c>
      <c r="I3538" s="63">
        <f>'דוח 132'!C3538</f>
        <v>0</v>
      </c>
      <c r="J3538" s="63">
        <f>'דוח 132'!B3538</f>
        <v>0</v>
      </c>
      <c r="K3538" s="63">
        <f>'דוח 132'!A3538</f>
        <v>0</v>
      </c>
    </row>
    <row r="3539" spans="1:11" x14ac:dyDescent="0.2">
      <c r="A3539" s="63">
        <f>'דוח 132'!K3539</f>
        <v>12755</v>
      </c>
      <c r="B3539" s="63">
        <f>'דוח 132'!J3539</f>
        <v>7007</v>
      </c>
      <c r="C3539" s="63" t="str">
        <f>'דוח 132'!I3539</f>
        <v xml:space="preserve">נזילות מט"ח </v>
      </c>
      <c r="D3539" s="63">
        <f>'דוח 132'!H3539</f>
        <v>0</v>
      </c>
      <c r="E3539" s="63">
        <f>'דוח 132'!G3539</f>
        <v>0.50775105283514799</v>
      </c>
      <c r="F3539" s="63">
        <f>'דוח 132'!F3539</f>
        <v>0.50666772235647206</v>
      </c>
      <c r="G3539" s="63">
        <f>'דוח 132'!E3539</f>
        <v>0</v>
      </c>
      <c r="H3539" s="63">
        <f>'דוח 132'!D3539</f>
        <v>0</v>
      </c>
      <c r="I3539" s="63">
        <f>'דוח 132'!C3539</f>
        <v>0</v>
      </c>
      <c r="J3539" s="63">
        <f>'דוח 132'!B3539</f>
        <v>0</v>
      </c>
      <c r="K3539" s="63">
        <f>'דוח 132'!A3539</f>
        <v>0</v>
      </c>
    </row>
    <row r="3540" spans="1:11" x14ac:dyDescent="0.2">
      <c r="A3540" s="63">
        <f>'דוח 132'!K3540</f>
        <v>12359</v>
      </c>
      <c r="B3540" s="63">
        <f>'דוח 132'!J3540</f>
        <v>7007</v>
      </c>
      <c r="C3540" s="63" t="str">
        <f>'דוח 132'!I3540</f>
        <v xml:space="preserve">קונצרני לא סחיר צמוד מדד </v>
      </c>
      <c r="D3540" s="63">
        <f>'דוח 132'!H3540</f>
        <v>6.8236032512058298</v>
      </c>
      <c r="E3540" s="63">
        <f>'דוח 132'!G3540</f>
        <v>1.5234456391678299</v>
      </c>
      <c r="F3540" s="63">
        <f>'דוח 132'!F3540</f>
        <v>1.5314698849856399</v>
      </c>
      <c r="G3540" s="63">
        <f>'דוח 132'!E3540</f>
        <v>0</v>
      </c>
      <c r="H3540" s="63">
        <f>'דוח 132'!D3540</f>
        <v>0</v>
      </c>
      <c r="I3540" s="63">
        <f>'דוח 132'!C3540</f>
        <v>0</v>
      </c>
      <c r="J3540" s="63">
        <f>'דוח 132'!B3540</f>
        <v>0</v>
      </c>
      <c r="K3540" s="63">
        <f>'דוח 132'!A3540</f>
        <v>0</v>
      </c>
    </row>
    <row r="3541" spans="1:11" x14ac:dyDescent="0.2">
      <c r="A3541" s="63">
        <f>'דוח 132'!K3541</f>
        <v>0</v>
      </c>
      <c r="B3541" s="63">
        <f>'דוח 132'!J3541</f>
        <v>0</v>
      </c>
      <c r="C3541" s="63">
        <f>'דוח 132'!I3541</f>
        <v>0</v>
      </c>
      <c r="D3541" s="63">
        <f>'דוח 132'!H3541</f>
        <v>0</v>
      </c>
      <c r="E3541" s="63">
        <f>'דוח 132'!G3541</f>
        <v>0</v>
      </c>
      <c r="F3541" s="63">
        <f>'דוח 132'!F3541</f>
        <v>0</v>
      </c>
      <c r="G3541" s="63">
        <f>'דוח 132'!E3541</f>
        <v>0</v>
      </c>
      <c r="H3541" s="63">
        <f>'דוח 132'!D3541</f>
        <v>0</v>
      </c>
      <c r="I3541" s="63">
        <f>'דוח 132'!C3541</f>
        <v>0</v>
      </c>
      <c r="J3541" s="63">
        <f>'דוח 132'!B3541</f>
        <v>0</v>
      </c>
      <c r="K3541" s="63">
        <f>'דוח 132'!A3541</f>
        <v>0</v>
      </c>
    </row>
    <row r="3542" spans="1:11" x14ac:dyDescent="0.2">
      <c r="A3542" s="63" t="str">
        <f>'דוח 132'!K3542</f>
        <v>קוד קבוצה</v>
      </c>
      <c r="B3542" s="63" t="str">
        <f>'דוח 132'!J3542</f>
        <v>קוד קופה</v>
      </c>
      <c r="C3542" s="63">
        <f>'דוח 132'!I3542</f>
        <v>0</v>
      </c>
      <c r="D3542" s="63" t="str">
        <f>'דוח 132'!H3542</f>
        <v>7058  פסגות גדיש אג"ח צמוד מדד</v>
      </c>
      <c r="E3542" s="63">
        <f>'דוח 132'!G3542</f>
        <v>0</v>
      </c>
      <c r="F3542" s="63">
        <f>'דוח 132'!F3542</f>
        <v>0</v>
      </c>
      <c r="G3542" s="63">
        <f>'דוח 132'!E3542</f>
        <v>0</v>
      </c>
      <c r="H3542" s="63">
        <f>'דוח 132'!D3542</f>
        <v>0</v>
      </c>
      <c r="I3542" s="63">
        <f>'דוח 132'!C3542</f>
        <v>0</v>
      </c>
      <c r="J3542" s="63">
        <f>'דוח 132'!B3542</f>
        <v>0</v>
      </c>
      <c r="K3542" s="63">
        <f>'דוח 132'!A3542</f>
        <v>0</v>
      </c>
    </row>
    <row r="3543" spans="1:11" x14ac:dyDescent="0.2">
      <c r="A3543" s="63">
        <f>'דוח 132'!K3543</f>
        <v>0</v>
      </c>
      <c r="B3543" s="63">
        <f>'דוח 132'!J3543</f>
        <v>0</v>
      </c>
      <c r="C3543" s="63">
        <f>'דוח 132'!I3543</f>
        <v>0</v>
      </c>
      <c r="D3543" s="63">
        <f>'דוח 132'!H3543</f>
        <v>0</v>
      </c>
      <c r="E3543" s="63">
        <f>'דוח 132'!G3543</f>
        <v>0</v>
      </c>
      <c r="F3543" s="63" t="str">
        <f>'דוח 132'!F3543</f>
        <v>שווי קופה באשח  334,724.74</v>
      </c>
      <c r="G3543" s="63">
        <f>'דוח 132'!E3543</f>
        <v>0</v>
      </c>
      <c r="H3543" s="63">
        <f>'דוח 132'!D3543</f>
        <v>0</v>
      </c>
      <c r="I3543" s="63">
        <f>'דוח 132'!C3543</f>
        <v>0</v>
      </c>
      <c r="J3543" s="63">
        <f>'דוח 132'!B3543</f>
        <v>0</v>
      </c>
      <c r="K3543" s="63">
        <f>'דוח 132'!A3543</f>
        <v>0</v>
      </c>
    </row>
    <row r="3544" spans="1:11" x14ac:dyDescent="0.2">
      <c r="A3544" s="63">
        <f>'דוח 132'!K3544</f>
        <v>0</v>
      </c>
      <c r="B3544" s="63">
        <f>'דוח 132'!J3544</f>
        <v>0</v>
      </c>
      <c r="C3544" s="63" t="str">
        <f>'דוח 132'!I3544</f>
        <v>תאור קבוצה</v>
      </c>
      <c r="D3544" s="63" t="str">
        <f>'דוח 132'!H3544</f>
        <v>מח"מ</v>
      </c>
      <c r="E3544" s="63" t="str">
        <f>'דוח 132'!G3544</f>
        <v>חשיפה</v>
      </c>
      <c r="F3544" s="63" t="str">
        <f>'דוח 132'!F3544</f>
        <v>חשיפה</v>
      </c>
      <c r="G3544" s="63">
        <f>'דוח 132'!E3544</f>
        <v>0</v>
      </c>
      <c r="H3544" s="63" t="str">
        <f>'דוח 132'!D3544</f>
        <v>חשיפה</v>
      </c>
      <c r="I3544" s="63">
        <f>'דוח 132'!C3544</f>
        <v>0</v>
      </c>
      <c r="J3544" s="63" t="str">
        <f>'דוח 132'!B3544</f>
        <v>מח"מ</v>
      </c>
      <c r="K3544" s="63">
        <f>'דוח 132'!A3544</f>
        <v>0</v>
      </c>
    </row>
    <row r="3545" spans="1:11" x14ac:dyDescent="0.2">
      <c r="A3545" s="63">
        <f>'דוח 132'!K3545</f>
        <v>0</v>
      </c>
      <c r="B3545" s="63">
        <f>'דוח 132'!J3545</f>
        <v>0</v>
      </c>
      <c r="C3545" s="63">
        <f>'דוח 132'!I3545</f>
        <v>0</v>
      </c>
      <c r="D3545" s="63">
        <f>'דוח 132'!H3545</f>
        <v>0</v>
      </c>
      <c r="E3545" s="63" t="str">
        <f>'דוח 132'!G3545</f>
        <v>30/12/18</v>
      </c>
      <c r="F3545" s="63" t="str">
        <f>'דוח 132'!F3545</f>
        <v>31/12/18</v>
      </c>
      <c r="G3545" s="63" t="str">
        <f>'דוח 132'!E3545</f>
        <v>מינ'</v>
      </c>
      <c r="H3545" s="63" t="str">
        <f>'דוח 132'!D3545</f>
        <v>מקס'</v>
      </c>
      <c r="I3545" s="63" t="str">
        <f>'דוח 132'!C3545</f>
        <v>מינ'</v>
      </c>
      <c r="J3545" s="63" t="str">
        <f>'דוח 132'!B3545</f>
        <v>מקס'</v>
      </c>
      <c r="K3545" s="63">
        <f>'דוח 132'!A3545</f>
        <v>0</v>
      </c>
    </row>
    <row r="3546" spans="1:11" x14ac:dyDescent="0.2">
      <c r="A3546" s="63">
        <f>'דוח 132'!K3546</f>
        <v>13591</v>
      </c>
      <c r="B3546" s="63">
        <f>'דוח 132'!J3546</f>
        <v>7058</v>
      </c>
      <c r="C3546" s="63" t="str">
        <f>'דוח 132'!I3546</f>
        <v xml:space="preserve">צמוד מדד (כולל מיועדות) </v>
      </c>
      <c r="D3546" s="63">
        <f>'דוח 132'!H3546</f>
        <v>4.4092059905073704</v>
      </c>
      <c r="E3546" s="63">
        <f>'דוח 132'!G3546</f>
        <v>91.932807906811604</v>
      </c>
      <c r="F3546" s="63">
        <f>'דוח 132'!F3546</f>
        <v>91.852926050350092</v>
      </c>
      <c r="G3546" s="63">
        <f>'דוח 132'!E3546</f>
        <v>0</v>
      </c>
      <c r="H3546" s="63">
        <f>'דוח 132'!D3546</f>
        <v>0</v>
      </c>
      <c r="I3546" s="63">
        <f>'דוח 132'!C3546</f>
        <v>3.5</v>
      </c>
      <c r="J3546" s="63">
        <f>'דוח 132'!B3546</f>
        <v>5.5</v>
      </c>
      <c r="K3546" s="63">
        <f>'דוח 132'!A3546</f>
        <v>0</v>
      </c>
    </row>
    <row r="3547" spans="1:11" x14ac:dyDescent="0.2">
      <c r="A3547" s="63">
        <f>'דוח 132'!K3547</f>
        <v>19967</v>
      </c>
      <c r="B3547" s="63">
        <f>'דוח 132'!J3547</f>
        <v>7058</v>
      </c>
      <c r="C3547" s="63" t="str">
        <f>'דוח 132'!I3547</f>
        <v>צמוד מדד ללא מיועדות</v>
      </c>
      <c r="D3547" s="63">
        <f>'דוח 132'!H3547</f>
        <v>4.4092059905073704</v>
      </c>
      <c r="E3547" s="63">
        <f>'דוח 132'!G3547</f>
        <v>91.932807906811604</v>
      </c>
      <c r="F3547" s="63">
        <f>'דוח 132'!F3547</f>
        <v>91.852926050350092</v>
      </c>
      <c r="G3547" s="63">
        <f>'דוח 132'!E3547</f>
        <v>0</v>
      </c>
      <c r="H3547" s="63">
        <f>'דוח 132'!D3547</f>
        <v>0</v>
      </c>
      <c r="I3547" s="63">
        <f>'דוח 132'!C3547</f>
        <v>0</v>
      </c>
      <c r="J3547" s="63">
        <f>'דוח 132'!B3547</f>
        <v>0</v>
      </c>
      <c r="K3547" s="63">
        <f>'דוח 132'!A3547</f>
        <v>0</v>
      </c>
    </row>
    <row r="3548" spans="1:11" x14ac:dyDescent="0.2">
      <c r="A3548" s="63">
        <f>'דוח 132'!K3548</f>
        <v>15744</v>
      </c>
      <c r="B3548" s="63">
        <f>'דוח 132'!J3548</f>
        <v>7058</v>
      </c>
      <c r="C3548" s="63" t="str">
        <f>'דוח 132'!I3548</f>
        <v xml:space="preserve">סה"כ ממשלתי צמוד מדד כולל מיועדות </v>
      </c>
      <c r="D3548" s="63">
        <f>'דוח 132'!H3548</f>
        <v>5.0890765604414794</v>
      </c>
      <c r="E3548" s="63">
        <f>'דוח 132'!G3548</f>
        <v>52.783222777639999</v>
      </c>
      <c r="F3548" s="63">
        <f>'דוח 132'!F3548</f>
        <v>52.790361530778696</v>
      </c>
      <c r="G3548" s="63">
        <f>'דוח 132'!E3548</f>
        <v>0</v>
      </c>
      <c r="H3548" s="63">
        <f>'דוח 132'!D3548</f>
        <v>0</v>
      </c>
      <c r="I3548" s="63">
        <f>'דוח 132'!C3548</f>
        <v>0</v>
      </c>
      <c r="J3548" s="63">
        <f>'דוח 132'!B3548</f>
        <v>0</v>
      </c>
      <c r="K3548" s="63">
        <f>'דוח 132'!A3548</f>
        <v>0</v>
      </c>
    </row>
    <row r="3549" spans="1:11" x14ac:dyDescent="0.2">
      <c r="A3549" s="63">
        <f>'דוח 132'!K3549</f>
        <v>13462</v>
      </c>
      <c r="B3549" s="63">
        <f>'דוח 132'!J3549</f>
        <v>7058</v>
      </c>
      <c r="C3549" s="63" t="str">
        <f>'דוח 132'!I3549</f>
        <v xml:space="preserve">קונצרני סחיר צמוד מדד </v>
      </c>
      <c r="D3549" s="63">
        <f>'דוח 132'!H3549</f>
        <v>3.1626612871342701</v>
      </c>
      <c r="E3549" s="63">
        <f>'דוח 132'!G3549</f>
        <v>30.9687174103865</v>
      </c>
      <c r="F3549" s="63">
        <f>'דוח 132'!F3549</f>
        <v>30.886112846149096</v>
      </c>
      <c r="G3549" s="63">
        <f>'דוח 132'!E3549</f>
        <v>0</v>
      </c>
      <c r="H3549" s="63">
        <f>'דוח 132'!D3549</f>
        <v>0</v>
      </c>
      <c r="I3549" s="63">
        <f>'דוח 132'!C3549</f>
        <v>0</v>
      </c>
      <c r="J3549" s="63">
        <f>'דוח 132'!B3549</f>
        <v>0</v>
      </c>
      <c r="K3549" s="63">
        <f>'דוח 132'!A3549</f>
        <v>0</v>
      </c>
    </row>
    <row r="3550" spans="1:11" x14ac:dyDescent="0.2">
      <c r="A3550" s="63">
        <f>'דוח 132'!K3550</f>
        <v>15544</v>
      </c>
      <c r="B3550" s="63">
        <f>'דוח 132'!J3550</f>
        <v>7058</v>
      </c>
      <c r="C3550" s="63" t="str">
        <f>'דוח 132'!I3550</f>
        <v>הלוואה צמוד מדד</v>
      </c>
      <c r="D3550" s="63">
        <f>'דוח 132'!H3550</f>
        <v>5.002519003335939</v>
      </c>
      <c r="E3550" s="63">
        <f>'דוח 132'!G3550</f>
        <v>7.0176589245097896</v>
      </c>
      <c r="F3550" s="63">
        <f>'דוח 132'!F3550</f>
        <v>7.0229988390223292</v>
      </c>
      <c r="G3550" s="63">
        <f>'דוח 132'!E3550</f>
        <v>0</v>
      </c>
      <c r="H3550" s="63">
        <f>'דוח 132'!D3550</f>
        <v>0</v>
      </c>
      <c r="I3550" s="63">
        <f>'דוח 132'!C3550</f>
        <v>0</v>
      </c>
      <c r="J3550" s="63">
        <f>'דוח 132'!B3550</f>
        <v>0</v>
      </c>
      <c r="K3550" s="63">
        <f>'דוח 132'!A3550</f>
        <v>0</v>
      </c>
    </row>
    <row r="3551" spans="1:11" x14ac:dyDescent="0.2">
      <c r="A3551" s="63">
        <f>'דוח 132'!K3551</f>
        <v>12978</v>
      </c>
      <c r="B3551" s="63">
        <f>'דוח 132'!J3551</f>
        <v>7058</v>
      </c>
      <c r="C3551" s="63" t="str">
        <f>'דוח 132'!I3551</f>
        <v xml:space="preserve">פקדונות לא סחירים </v>
      </c>
      <c r="D3551" s="63">
        <f>'דוח 132'!H3551</f>
        <v>4.6000000000000005</v>
      </c>
      <c r="E3551" s="63">
        <f>'דוח 132'!G3551</f>
        <v>0.25511073808816304</v>
      </c>
      <c r="F3551" s="63">
        <f>'דוח 132'!F3551</f>
        <v>0.25613368040073603</v>
      </c>
      <c r="G3551" s="63">
        <f>'דוח 132'!E3551</f>
        <v>0</v>
      </c>
      <c r="H3551" s="63">
        <f>'דוח 132'!D3551</f>
        <v>0</v>
      </c>
      <c r="I3551" s="63">
        <f>'דוח 132'!C3551</f>
        <v>0</v>
      </c>
      <c r="J3551" s="63">
        <f>'דוח 132'!B3551</f>
        <v>0</v>
      </c>
      <c r="K3551" s="63">
        <f>'דוח 132'!A3551</f>
        <v>0</v>
      </c>
    </row>
    <row r="3552" spans="1:11" x14ac:dyDescent="0.2">
      <c r="A3552" s="63">
        <f>'דוח 132'!K3552</f>
        <v>17726</v>
      </c>
      <c r="B3552" s="63">
        <f>'דוח 132'!J3552</f>
        <v>7058</v>
      </c>
      <c r="C3552" s="63" t="str">
        <f>'דוח 132'!I3552</f>
        <v>לא צמוד כולל נזילות</v>
      </c>
      <c r="D3552" s="63">
        <f>'דוח 132'!H3552</f>
        <v>3.7201961768087997</v>
      </c>
      <c r="E3552" s="63">
        <f>'דוח 132'!G3552</f>
        <v>8.0513461429765201</v>
      </c>
      <c r="F3552" s="63">
        <f>'דוח 132'!F3552</f>
        <v>8.1587841327115704</v>
      </c>
      <c r="G3552" s="63">
        <f>'דוח 132'!E3552</f>
        <v>0</v>
      </c>
      <c r="H3552" s="63">
        <f>'דוח 132'!D3552</f>
        <v>0</v>
      </c>
      <c r="I3552" s="63">
        <f>'דוח 132'!C3552</f>
        <v>0</v>
      </c>
      <c r="J3552" s="63">
        <f>'דוח 132'!B3552</f>
        <v>0</v>
      </c>
      <c r="K3552" s="63">
        <f>'דוח 132'!A3552</f>
        <v>0</v>
      </c>
    </row>
    <row r="3553" spans="1:11" x14ac:dyDescent="0.2">
      <c r="A3553" s="63">
        <f>'דוח 132'!K3553</f>
        <v>17727</v>
      </c>
      <c r="B3553" s="63">
        <f>'דוח 132'!J3553</f>
        <v>7058</v>
      </c>
      <c r="C3553" s="63" t="str">
        <f>'דוח 132'!I3553</f>
        <v>עו"ש ש"ח</v>
      </c>
      <c r="D3553" s="63">
        <f>'דוח 132'!H3553</f>
        <v>0</v>
      </c>
      <c r="E3553" s="63">
        <f>'דוח 132'!G3553</f>
        <v>1.80892065888223</v>
      </c>
      <c r="F3553" s="63">
        <f>'דוח 132'!F3553</f>
        <v>1.9354470088064399</v>
      </c>
      <c r="G3553" s="63">
        <f>'דוח 132'!E3553</f>
        <v>0</v>
      </c>
      <c r="H3553" s="63">
        <f>'דוח 132'!D3553</f>
        <v>0</v>
      </c>
      <c r="I3553" s="63">
        <f>'דוח 132'!C3553</f>
        <v>0</v>
      </c>
      <c r="J3553" s="63">
        <f>'דוח 132'!B3553</f>
        <v>0</v>
      </c>
      <c r="K3553" s="63">
        <f>'דוח 132'!A3553</f>
        <v>0</v>
      </c>
    </row>
    <row r="3554" spans="1:11" x14ac:dyDescent="0.2">
      <c r="A3554" s="63">
        <f>'דוח 132'!K3554</f>
        <v>13592</v>
      </c>
      <c r="B3554" s="63">
        <f>'דוח 132'!J3554</f>
        <v>7058</v>
      </c>
      <c r="C3554" s="63" t="str">
        <f>'דוח 132'!I3554</f>
        <v xml:space="preserve">לא צמוד - לא כולל נזילות </v>
      </c>
      <c r="D3554" s="63">
        <f>'דוח 132'!H3554</f>
        <v>4.8771707098001293</v>
      </c>
      <c r="E3554" s="63">
        <f>'דוח 132'!G3554</f>
        <v>6.2424254840942801</v>
      </c>
      <c r="F3554" s="63">
        <f>'דוח 132'!F3554</f>
        <v>6.2233371239051394</v>
      </c>
      <c r="G3554" s="63">
        <f>'דוח 132'!E3554</f>
        <v>0</v>
      </c>
      <c r="H3554" s="63">
        <f>'דוח 132'!D3554</f>
        <v>0</v>
      </c>
      <c r="I3554" s="63">
        <f>'דוח 132'!C3554</f>
        <v>0</v>
      </c>
      <c r="J3554" s="63">
        <f>'דוח 132'!B3554</f>
        <v>0</v>
      </c>
      <c r="K3554" s="63">
        <f>'דוח 132'!A3554</f>
        <v>0</v>
      </c>
    </row>
    <row r="3555" spans="1:11" x14ac:dyDescent="0.2">
      <c r="A3555" s="63">
        <f>'דוח 132'!K3555</f>
        <v>11566</v>
      </c>
      <c r="B3555" s="63">
        <f>'דוח 132'!J3555</f>
        <v>7058</v>
      </c>
      <c r="C3555" s="63" t="str">
        <f>'דוח 132'!I3555</f>
        <v>מק"מ</v>
      </c>
      <c r="D3555" s="63">
        <f>'דוח 132'!H3555</f>
        <v>0</v>
      </c>
      <c r="E3555" s="63">
        <f>'דוח 132'!G3555</f>
        <v>0</v>
      </c>
      <c r="F3555" s="63">
        <f>'דוח 132'!F3555</f>
        <v>0</v>
      </c>
      <c r="G3555" s="63">
        <f>'דוח 132'!E3555</f>
        <v>0</v>
      </c>
      <c r="H3555" s="63">
        <f>'דוח 132'!D3555</f>
        <v>0</v>
      </c>
      <c r="I3555" s="63">
        <f>'דוח 132'!C3555</f>
        <v>0</v>
      </c>
      <c r="J3555" s="63">
        <f>'דוח 132'!B3555</f>
        <v>0</v>
      </c>
      <c r="K3555" s="63">
        <f>'דוח 132'!A3555</f>
        <v>0</v>
      </c>
    </row>
    <row r="3556" spans="1:11" x14ac:dyDescent="0.2">
      <c r="A3556" s="63">
        <f>'דוח 132'!K3556</f>
        <v>13419</v>
      </c>
      <c r="B3556" s="63">
        <f>'דוח 132'!J3556</f>
        <v>7058</v>
      </c>
      <c r="C3556" s="63" t="str">
        <f>'דוח 132'!I3556</f>
        <v>ממשלתי  לא צמוד (שחר)</v>
      </c>
      <c r="D3556" s="63">
        <f>'דוח 132'!H3556</f>
        <v>6.2366675033691097</v>
      </c>
      <c r="E3556" s="63">
        <f>'דוח 132'!G3556</f>
        <v>0.41284866187737601</v>
      </c>
      <c r="F3556" s="63">
        <f>'דוח 132'!F3556</f>
        <v>0.41267799422020995</v>
      </c>
      <c r="G3556" s="63">
        <f>'דוח 132'!E3556</f>
        <v>0</v>
      </c>
      <c r="H3556" s="63">
        <f>'דוח 132'!D3556</f>
        <v>0</v>
      </c>
      <c r="I3556" s="63">
        <f>'דוח 132'!C3556</f>
        <v>0</v>
      </c>
      <c r="J3556" s="63">
        <f>'דוח 132'!B3556</f>
        <v>0</v>
      </c>
      <c r="K3556" s="63">
        <f>'דוח 132'!A3556</f>
        <v>0</v>
      </c>
    </row>
    <row r="3557" spans="1:11" x14ac:dyDescent="0.2">
      <c r="A3557" s="63">
        <f>'דוח 132'!K3557</f>
        <v>11568</v>
      </c>
      <c r="B3557" s="63">
        <f>'דוח 132'!J3557</f>
        <v>7058</v>
      </c>
      <c r="C3557" s="63" t="str">
        <f>'דוח 132'!I3557</f>
        <v>אג"ח ממשלתי לא צמוד ריבית משתנה-"גילון"</v>
      </c>
      <c r="D3557" s="63">
        <f>'דוח 132'!H3557</f>
        <v>0</v>
      </c>
      <c r="E3557" s="63">
        <f>'דוח 132'!G3557</f>
        <v>0</v>
      </c>
      <c r="F3557" s="63">
        <f>'דוח 132'!F3557</f>
        <v>0</v>
      </c>
      <c r="G3557" s="63">
        <f>'דוח 132'!E3557</f>
        <v>0</v>
      </c>
      <c r="H3557" s="63">
        <f>'דוח 132'!D3557</f>
        <v>0</v>
      </c>
      <c r="I3557" s="63">
        <f>'דוח 132'!C3557</f>
        <v>0</v>
      </c>
      <c r="J3557" s="63">
        <f>'דוח 132'!B3557</f>
        <v>0</v>
      </c>
      <c r="K3557" s="63">
        <f>'דוח 132'!A3557</f>
        <v>0</v>
      </c>
    </row>
    <row r="3558" spans="1:11" x14ac:dyDescent="0.2">
      <c r="A3558" s="63">
        <f>'דוח 132'!K3558</f>
        <v>12479</v>
      </c>
      <c r="B3558" s="63">
        <f>'דוח 132'!J3558</f>
        <v>7058</v>
      </c>
      <c r="C3558" s="63" t="str">
        <f>'דוח 132'!I3558</f>
        <v>קונצרני ריבית קבועה</v>
      </c>
      <c r="D3558" s="63">
        <f>'דוח 132'!H3558</f>
        <v>4.6893173079981993</v>
      </c>
      <c r="E3558" s="63">
        <f>'דוח 132'!G3558</f>
        <v>2.4415585025260498</v>
      </c>
      <c r="F3558" s="63">
        <f>'דוח 132'!F3558</f>
        <v>2.4371625114375499</v>
      </c>
      <c r="G3558" s="63">
        <f>'דוח 132'!E3558</f>
        <v>0</v>
      </c>
      <c r="H3558" s="63">
        <f>'דוח 132'!D3558</f>
        <v>0</v>
      </c>
      <c r="I3558" s="63">
        <f>'דוח 132'!C3558</f>
        <v>0</v>
      </c>
      <c r="J3558" s="63">
        <f>'דוח 132'!B3558</f>
        <v>0</v>
      </c>
      <c r="K3558" s="63">
        <f>'דוח 132'!A3558</f>
        <v>0</v>
      </c>
    </row>
    <row r="3559" spans="1:11" x14ac:dyDescent="0.2">
      <c r="A3559" s="63">
        <f>'דוח 132'!K3559</f>
        <v>12480</v>
      </c>
      <c r="B3559" s="63">
        <f>'דוח 132'!J3559</f>
        <v>7058</v>
      </c>
      <c r="C3559" s="63" t="str">
        <f>'דוח 132'!I3559</f>
        <v>קונצרני ריבית משתנה</v>
      </c>
      <c r="D3559" s="63">
        <f>'דוח 132'!H3559</f>
        <v>0.39</v>
      </c>
      <c r="E3559" s="63">
        <f>'דוח 132'!G3559</f>
        <v>0.11899586050843701</v>
      </c>
      <c r="F3559" s="63">
        <f>'דוח 132'!F3559</f>
        <v>0.11906636421180099</v>
      </c>
      <c r="G3559" s="63">
        <f>'דוח 132'!E3559</f>
        <v>0</v>
      </c>
      <c r="H3559" s="63">
        <f>'דוח 132'!D3559</f>
        <v>0</v>
      </c>
      <c r="I3559" s="63">
        <f>'דוח 132'!C3559</f>
        <v>0</v>
      </c>
      <c r="J3559" s="63">
        <f>'דוח 132'!B3559</f>
        <v>0</v>
      </c>
      <c r="K3559" s="63">
        <f>'דוח 132'!A3559</f>
        <v>0</v>
      </c>
    </row>
    <row r="3560" spans="1:11" x14ac:dyDescent="0.2">
      <c r="A3560" s="63">
        <f>'דוח 132'!K3560</f>
        <v>11578</v>
      </c>
      <c r="B3560" s="63">
        <f>'דוח 132'!J3560</f>
        <v>7058</v>
      </c>
      <c r="C3560" s="63" t="str">
        <f>'דוח 132'!I3560</f>
        <v>אג"ח לא צמוד לא סחיר (ללא עמיתים)</v>
      </c>
      <c r="D3560" s="63">
        <f>'דוח 132'!H3560</f>
        <v>2.40587707125797</v>
      </c>
      <c r="E3560" s="63">
        <f>'דוח 132'!G3560</f>
        <v>2.4473249090940199E-2</v>
      </c>
      <c r="F3560" s="63">
        <f>'דוח 132'!F3560</f>
        <v>2.4054657448713899E-2</v>
      </c>
      <c r="G3560" s="63">
        <f>'דוח 132'!E3560</f>
        <v>0</v>
      </c>
      <c r="H3560" s="63">
        <f>'דוח 132'!D3560</f>
        <v>0</v>
      </c>
      <c r="I3560" s="63">
        <f>'דוח 132'!C3560</f>
        <v>0</v>
      </c>
      <c r="J3560" s="63">
        <f>'דוח 132'!B3560</f>
        <v>0</v>
      </c>
      <c r="K3560" s="63">
        <f>'דוח 132'!A3560</f>
        <v>0</v>
      </c>
    </row>
    <row r="3561" spans="1:11" x14ac:dyDescent="0.2">
      <c r="A3561" s="63">
        <f>'דוח 132'!K3561</f>
        <v>12497</v>
      </c>
      <c r="B3561" s="63">
        <f>'דוח 132'!J3561</f>
        <v>7058</v>
      </c>
      <c r="C3561" s="63" t="str">
        <f>'דוח 132'!I3561</f>
        <v>קונצרני לא סחיר ריבית משתנה (נע"מים)</v>
      </c>
      <c r="D3561" s="63">
        <f>'דוח 132'!H3561</f>
        <v>0</v>
      </c>
      <c r="E3561" s="63">
        <f>'דוח 132'!G3561</f>
        <v>0</v>
      </c>
      <c r="F3561" s="63">
        <f>'דוח 132'!F3561</f>
        <v>0</v>
      </c>
      <c r="G3561" s="63">
        <f>'דוח 132'!E3561</f>
        <v>0</v>
      </c>
      <c r="H3561" s="63">
        <f>'דוח 132'!D3561</f>
        <v>0</v>
      </c>
      <c r="I3561" s="63">
        <f>'דוח 132'!C3561</f>
        <v>0</v>
      </c>
      <c r="J3561" s="63">
        <f>'דוח 132'!B3561</f>
        <v>0</v>
      </c>
      <c r="K3561" s="63">
        <f>'דוח 132'!A3561</f>
        <v>0</v>
      </c>
    </row>
    <row r="3562" spans="1:11" x14ac:dyDescent="0.2">
      <c r="A3562" s="63">
        <f>'דוח 132'!K3562</f>
        <v>15546</v>
      </c>
      <c r="B3562" s="63">
        <f>'דוח 132'!J3562</f>
        <v>7058</v>
      </c>
      <c r="C3562" s="63" t="str">
        <f>'דוח 132'!I3562</f>
        <v>הלוואה לא צמוד</v>
      </c>
      <c r="D3562" s="63">
        <f>'דוח 132'!H3562</f>
        <v>7.8108435899041888</v>
      </c>
      <c r="E3562" s="63">
        <f>'דוח 132'!G3562</f>
        <v>2.0821411520906898</v>
      </c>
      <c r="F3562" s="63">
        <f>'דוח 132'!F3562</f>
        <v>2.0679729307963499</v>
      </c>
      <c r="G3562" s="63">
        <f>'דוח 132'!E3562</f>
        <v>0</v>
      </c>
      <c r="H3562" s="63">
        <f>'דוח 132'!D3562</f>
        <v>0</v>
      </c>
      <c r="I3562" s="63">
        <f>'דוח 132'!C3562</f>
        <v>0</v>
      </c>
      <c r="J3562" s="63">
        <f>'דוח 132'!B3562</f>
        <v>0</v>
      </c>
      <c r="K3562" s="63">
        <f>'דוח 132'!A3562</f>
        <v>0</v>
      </c>
    </row>
    <row r="3563" spans="1:11" x14ac:dyDescent="0.2">
      <c r="A3563" s="63">
        <f>'דוח 132'!K3563</f>
        <v>12481</v>
      </c>
      <c r="B3563" s="63">
        <f>'דוח 132'!J3563</f>
        <v>7058</v>
      </c>
      <c r="C3563" s="63" t="str">
        <f>'דוח 132'!I3563</f>
        <v>הלוואות לעמיתים.</v>
      </c>
      <c r="D3563" s="63">
        <f>'דוח 132'!H3563</f>
        <v>0.08</v>
      </c>
      <c r="E3563" s="63">
        <f>'דוח 132'!G3563</f>
        <v>1.1624080580007898</v>
      </c>
      <c r="F3563" s="63">
        <f>'דוח 132'!F3563</f>
        <v>1.16240266579051</v>
      </c>
      <c r="G3563" s="63">
        <f>'דוח 132'!E3563</f>
        <v>0</v>
      </c>
      <c r="H3563" s="63">
        <f>'דוח 132'!D3563</f>
        <v>4</v>
      </c>
      <c r="I3563" s="63">
        <f>'דוח 132'!C3563</f>
        <v>0</v>
      </c>
      <c r="J3563" s="63">
        <f>'דוח 132'!B3563</f>
        <v>0</v>
      </c>
      <c r="K3563" s="63">
        <f>'דוח 132'!A3563</f>
        <v>0</v>
      </c>
    </row>
    <row r="3564" spans="1:11" x14ac:dyDescent="0.2">
      <c r="A3564" s="63">
        <f>'דוח 132'!K3564</f>
        <v>13594</v>
      </c>
      <c r="B3564" s="63">
        <f>'דוח 132'!J3564</f>
        <v>7058</v>
      </c>
      <c r="C3564" s="63" t="str">
        <f>'דוח 132'!I3564</f>
        <v>מט"ח וצמוד מט"ח</v>
      </c>
      <c r="D3564" s="63">
        <f>'דוח 132'!H3564</f>
        <v>60.134122718442896</v>
      </c>
      <c r="E3564" s="63">
        <f>'דוח 132'!G3564</f>
        <v>7.8457008064665608E-3</v>
      </c>
      <c r="F3564" s="63">
        <f>'דוח 132'!F3564</f>
        <v>-1.9651532084467301E-2</v>
      </c>
      <c r="G3564" s="63">
        <f>'דוח 132'!E3564</f>
        <v>0</v>
      </c>
      <c r="H3564" s="63">
        <f>'דוח 132'!D3564</f>
        <v>0</v>
      </c>
      <c r="I3564" s="63">
        <f>'דוח 132'!C3564</f>
        <v>0</v>
      </c>
      <c r="J3564" s="63">
        <f>'דוח 132'!B3564</f>
        <v>0</v>
      </c>
      <c r="K3564" s="63">
        <f>'דוח 132'!A3564</f>
        <v>0</v>
      </c>
    </row>
    <row r="3565" spans="1:11" x14ac:dyDescent="0.2">
      <c r="A3565" s="63">
        <f>'דוח 132'!K3565</f>
        <v>15609</v>
      </c>
      <c r="B3565" s="63">
        <f>'דוח 132'!J3565</f>
        <v>7058</v>
      </c>
      <c r="C3565" s="63" t="str">
        <f>'דוח 132'!I3565</f>
        <v>אג"ח ממשלתי צמוד מט"ח סחיר (1022)</v>
      </c>
      <c r="D3565" s="63">
        <f>'דוח 132'!H3565</f>
        <v>0</v>
      </c>
      <c r="E3565" s="63">
        <f>'דוח 132'!G3565</f>
        <v>0</v>
      </c>
      <c r="F3565" s="63">
        <f>'דוח 132'!F3565</f>
        <v>0</v>
      </c>
      <c r="G3565" s="63">
        <f>'דוח 132'!E3565</f>
        <v>0</v>
      </c>
      <c r="H3565" s="63">
        <f>'דוח 132'!D3565</f>
        <v>0</v>
      </c>
      <c r="I3565" s="63">
        <f>'דוח 132'!C3565</f>
        <v>0</v>
      </c>
      <c r="J3565" s="63">
        <f>'דוח 132'!B3565</f>
        <v>0</v>
      </c>
      <c r="K3565" s="63">
        <f>'דוח 132'!A3565</f>
        <v>0</v>
      </c>
    </row>
    <row r="3566" spans="1:11" x14ac:dyDescent="0.2">
      <c r="A3566" s="63">
        <f>'דוח 132'!K3566</f>
        <v>11524</v>
      </c>
      <c r="B3566" s="63">
        <f>'דוח 132'!J3566</f>
        <v>7058</v>
      </c>
      <c r="C3566" s="63" t="str">
        <f>'דוח 132'!I3566</f>
        <v xml:space="preserve"> אג"ח קונצרני בחו"ל </v>
      </c>
      <c r="D3566" s="63">
        <f>'דוח 132'!H3566</f>
        <v>0</v>
      </c>
      <c r="E3566" s="63">
        <f>'דוח 132'!G3566</f>
        <v>0</v>
      </c>
      <c r="F3566" s="63">
        <f>'דוח 132'!F3566</f>
        <v>0</v>
      </c>
      <c r="G3566" s="63">
        <f>'דוח 132'!E3566</f>
        <v>0</v>
      </c>
      <c r="H3566" s="63">
        <f>'דוח 132'!D3566</f>
        <v>0</v>
      </c>
      <c r="I3566" s="63">
        <f>'דוח 132'!C3566</f>
        <v>0</v>
      </c>
      <c r="J3566" s="63">
        <f>'דוח 132'!B3566</f>
        <v>0</v>
      </c>
      <c r="K3566" s="63">
        <f>'דוח 132'!A3566</f>
        <v>0</v>
      </c>
    </row>
    <row r="3567" spans="1:11" x14ac:dyDescent="0.2">
      <c r="A3567" s="63">
        <f>'דוח 132'!K3567</f>
        <v>15745</v>
      </c>
      <c r="B3567" s="63">
        <f>'דוח 132'!J3567</f>
        <v>7058</v>
      </c>
      <c r="C3567" s="63" t="str">
        <f>'דוח 132'!I3567</f>
        <v>סה"כ קונצרני צמוד מט"ח</v>
      </c>
      <c r="D3567" s="63">
        <f>'דוח 132'!H3567</f>
        <v>0</v>
      </c>
      <c r="E3567" s="63">
        <f>'דוח 132'!G3567</f>
        <v>0</v>
      </c>
      <c r="F3567" s="63">
        <f>'דוח 132'!F3567</f>
        <v>0</v>
      </c>
      <c r="G3567" s="63">
        <f>'דוח 132'!E3567</f>
        <v>0</v>
      </c>
      <c r="H3567" s="63">
        <f>'דוח 132'!D3567</f>
        <v>0</v>
      </c>
      <c r="I3567" s="63">
        <f>'דוח 132'!C3567</f>
        <v>0</v>
      </c>
      <c r="J3567" s="63">
        <f>'דוח 132'!B3567</f>
        <v>0</v>
      </c>
      <c r="K3567" s="63">
        <f>'דוח 132'!A3567</f>
        <v>0</v>
      </c>
    </row>
    <row r="3568" spans="1:11" x14ac:dyDescent="0.2">
      <c r="A3568" s="63">
        <f>'דוח 132'!K3568</f>
        <v>15545</v>
      </c>
      <c r="B3568" s="63">
        <f>'דוח 132'!J3568</f>
        <v>7058</v>
      </c>
      <c r="C3568" s="63" t="str">
        <f>'דוח 132'!I3568</f>
        <v>הלוואה צמוד מט"ח</v>
      </c>
      <c r="D3568" s="63">
        <f>'דוח 132'!H3568</f>
        <v>7.0756410166695298</v>
      </c>
      <c r="E3568" s="63">
        <f>'דוח 132'!G3568</f>
        <v>-0.15086096076339803</v>
      </c>
      <c r="F3568" s="63">
        <f>'דוח 132'!F3568</f>
        <v>-0.16701351003940601</v>
      </c>
      <c r="G3568" s="63">
        <f>'דוח 132'!E3568</f>
        <v>0</v>
      </c>
      <c r="H3568" s="63">
        <f>'דוח 132'!D3568</f>
        <v>0</v>
      </c>
      <c r="I3568" s="63">
        <f>'דוח 132'!C3568</f>
        <v>0</v>
      </c>
      <c r="J3568" s="63">
        <f>'דוח 132'!B3568</f>
        <v>0</v>
      </c>
      <c r="K3568" s="63">
        <f>'דוח 132'!A3568</f>
        <v>0</v>
      </c>
    </row>
    <row r="3569" spans="1:11" x14ac:dyDescent="0.2">
      <c r="A3569" s="63">
        <f>'דוח 132'!K3569</f>
        <v>13595</v>
      </c>
      <c r="B3569" s="63">
        <f>'דוח 132'!J3569</f>
        <v>7058</v>
      </c>
      <c r="C3569" s="63" t="str">
        <f>'דוח 132'!I3569</f>
        <v>סה"כ מניות והמירים</v>
      </c>
      <c r="D3569" s="63">
        <f>'דוח 132'!H3569</f>
        <v>0</v>
      </c>
      <c r="E3569" s="63">
        <f>'דוח 132'!G3569</f>
        <v>8.0002494053670308E-3</v>
      </c>
      <c r="F3569" s="63">
        <f>'דוח 132'!F3569</f>
        <v>7.9413490227724891E-3</v>
      </c>
      <c r="G3569" s="63">
        <f>'דוח 132'!E3569</f>
        <v>0</v>
      </c>
      <c r="H3569" s="63">
        <f>'דוח 132'!D3569</f>
        <v>0</v>
      </c>
      <c r="I3569" s="63">
        <f>'דוח 132'!C3569</f>
        <v>0</v>
      </c>
      <c r="J3569" s="63">
        <f>'דוח 132'!B3569</f>
        <v>0</v>
      </c>
      <c r="K3569" s="63">
        <f>'דוח 132'!A3569</f>
        <v>0</v>
      </c>
    </row>
    <row r="3570" spans="1:11" x14ac:dyDescent="0.2">
      <c r="A3570" s="63">
        <f>'דוח 132'!K3570</f>
        <v>15610</v>
      </c>
      <c r="B3570" s="63">
        <f>'דוח 132'!J3570</f>
        <v>7058</v>
      </c>
      <c r="C3570" s="63" t="str">
        <f>'דוח 132'!I3570</f>
        <v>נגזרים מתוך מניות והמירים</v>
      </c>
      <c r="D3570" s="63">
        <f>'דוח 132'!H3570</f>
        <v>0</v>
      </c>
      <c r="E3570" s="63">
        <f>'דוח 132'!G3570</f>
        <v>0</v>
      </c>
      <c r="F3570" s="63">
        <f>'דוח 132'!F3570</f>
        <v>0</v>
      </c>
      <c r="G3570" s="63">
        <f>'דוח 132'!E3570</f>
        <v>0</v>
      </c>
      <c r="H3570" s="63">
        <f>'דוח 132'!D3570</f>
        <v>0</v>
      </c>
      <c r="I3570" s="63">
        <f>'דוח 132'!C3570</f>
        <v>0</v>
      </c>
      <c r="J3570" s="63">
        <f>'דוח 132'!B3570</f>
        <v>0</v>
      </c>
      <c r="K3570" s="63">
        <f>'דוח 132'!A3570</f>
        <v>0</v>
      </c>
    </row>
    <row r="3571" spans="1:11" x14ac:dyDescent="0.2">
      <c r="A3571" s="63">
        <f>'דוח 132'!K3571</f>
        <v>15611</v>
      </c>
      <c r="B3571" s="63">
        <f>'דוח 132'!J3571</f>
        <v>7058</v>
      </c>
      <c r="C3571" s="63" t="str">
        <f>'דוח 132'!I3571</f>
        <v>מניות והמירים בארץ</v>
      </c>
      <c r="D3571" s="63">
        <f>'דוח 132'!H3571</f>
        <v>0</v>
      </c>
      <c r="E3571" s="63">
        <f>'דוח 132'!G3571</f>
        <v>2.6708636488185701E-6</v>
      </c>
      <c r="F3571" s="63">
        <f>'דוח 132'!F3571</f>
        <v>2.6887764422896199E-6</v>
      </c>
      <c r="G3571" s="63">
        <f>'דוח 132'!E3571</f>
        <v>0</v>
      </c>
      <c r="H3571" s="63">
        <f>'דוח 132'!D3571</f>
        <v>0</v>
      </c>
      <c r="I3571" s="63">
        <f>'דוח 132'!C3571</f>
        <v>0</v>
      </c>
      <c r="J3571" s="63">
        <f>'דוח 132'!B3571</f>
        <v>0</v>
      </c>
      <c r="K3571" s="63">
        <f>'דוח 132'!A3571</f>
        <v>0</v>
      </c>
    </row>
    <row r="3572" spans="1:11" x14ac:dyDescent="0.2">
      <c r="A3572" s="63">
        <f>'דוח 132'!K3572</f>
        <v>15608</v>
      </c>
      <c r="B3572" s="63">
        <f>'דוח 132'!J3572</f>
        <v>7058</v>
      </c>
      <c r="C3572" s="63" t="str">
        <f>'דוח 132'!I3572</f>
        <v>מניות חו"ל</v>
      </c>
      <c r="D3572" s="63">
        <f>'דוח 132'!H3572</f>
        <v>0</v>
      </c>
      <c r="E3572" s="63">
        <f>'דוח 132'!G3572</f>
        <v>7.3324468544086799E-4</v>
      </c>
      <c r="F3572" s="63">
        <f>'דוח 132'!F3572</f>
        <v>7.1866513008331094E-4</v>
      </c>
      <c r="G3572" s="63">
        <f>'דוח 132'!E3572</f>
        <v>0</v>
      </c>
      <c r="H3572" s="63">
        <f>'דוח 132'!D3572</f>
        <v>0</v>
      </c>
      <c r="I3572" s="63">
        <f>'דוח 132'!C3572</f>
        <v>0</v>
      </c>
      <c r="J3572" s="63">
        <f>'דוח 132'!B3572</f>
        <v>0</v>
      </c>
      <c r="K3572" s="63">
        <f>'דוח 132'!A3572</f>
        <v>0</v>
      </c>
    </row>
    <row r="3573" spans="1:11" x14ac:dyDescent="0.2">
      <c r="A3573" s="63">
        <f>'דוח 132'!K3573</f>
        <v>15584</v>
      </c>
      <c r="B3573" s="63">
        <f>'דוח 132'!J3573</f>
        <v>7058</v>
      </c>
      <c r="C3573" s="63" t="str">
        <f>'דוח 132'!I3573</f>
        <v>נכסים אלטרנטיביים</v>
      </c>
      <c r="D3573" s="63">
        <f>'דוח 132'!H3573</f>
        <v>0</v>
      </c>
      <c r="E3573" s="63">
        <f>'דוח 132'!G3573</f>
        <v>0</v>
      </c>
      <c r="F3573" s="63">
        <f>'דוח 132'!F3573</f>
        <v>0</v>
      </c>
      <c r="G3573" s="63">
        <f>'דוח 132'!E3573</f>
        <v>0</v>
      </c>
      <c r="H3573" s="63">
        <f>'דוח 132'!D3573</f>
        <v>0</v>
      </c>
      <c r="I3573" s="63">
        <f>'דוח 132'!C3573</f>
        <v>0</v>
      </c>
      <c r="J3573" s="63">
        <f>'דוח 132'!B3573</f>
        <v>0</v>
      </c>
      <c r="K3573" s="63">
        <f>'דוח 132'!A3573</f>
        <v>0</v>
      </c>
    </row>
    <row r="3574" spans="1:11" x14ac:dyDescent="0.2">
      <c r="A3574" s="63">
        <f>'דוח 132'!K3574</f>
        <v>17728</v>
      </c>
      <c r="B3574" s="63">
        <f>'דוח 132'!J3574</f>
        <v>7058</v>
      </c>
      <c r="C3574" s="63" t="str">
        <f>'דוח 132'!I3574</f>
        <v>נכסי נדל"ן</v>
      </c>
      <c r="D3574" s="63">
        <f>'דוח 132'!H3574</f>
        <v>0</v>
      </c>
      <c r="E3574" s="63">
        <f>'דוח 132'!G3574</f>
        <v>0</v>
      </c>
      <c r="F3574" s="63">
        <f>'דוח 132'!F3574</f>
        <v>0</v>
      </c>
      <c r="G3574" s="63">
        <f>'דוח 132'!E3574</f>
        <v>0</v>
      </c>
      <c r="H3574" s="63">
        <f>'דוח 132'!D3574</f>
        <v>0</v>
      </c>
      <c r="I3574" s="63">
        <f>'דוח 132'!C3574</f>
        <v>0</v>
      </c>
      <c r="J3574" s="63">
        <f>'דוח 132'!B3574</f>
        <v>0</v>
      </c>
      <c r="K3574" s="63">
        <f>'דוח 132'!A3574</f>
        <v>0</v>
      </c>
    </row>
    <row r="3575" spans="1:11" x14ac:dyDescent="0.2">
      <c r="A3575" s="63">
        <f>'דוח 132'!K3575</f>
        <v>15624</v>
      </c>
      <c r="B3575" s="63">
        <f>'דוח 132'!J3575</f>
        <v>7058</v>
      </c>
      <c r="C3575" s="63" t="str">
        <f>'דוח 132'!I3575</f>
        <v>נגזרים מתוך חשיפת מט"ח</v>
      </c>
      <c r="D3575" s="63">
        <f>'דוח 132'!H3575</f>
        <v>0</v>
      </c>
      <c r="E3575" s="63">
        <f>'דוח 132'!G3575</f>
        <v>0</v>
      </c>
      <c r="F3575" s="63">
        <f>'דוח 132'!F3575</f>
        <v>0</v>
      </c>
      <c r="G3575" s="63">
        <f>'דוח 132'!E3575</f>
        <v>0</v>
      </c>
      <c r="H3575" s="63">
        <f>'דוח 132'!D3575</f>
        <v>0</v>
      </c>
      <c r="I3575" s="63">
        <f>'דוח 132'!C3575</f>
        <v>0</v>
      </c>
      <c r="J3575" s="63">
        <f>'דוח 132'!B3575</f>
        <v>0</v>
      </c>
      <c r="K3575" s="63">
        <f>'דוח 132'!A3575</f>
        <v>0</v>
      </c>
    </row>
    <row r="3576" spans="1:11" x14ac:dyDescent="0.2">
      <c r="A3576" s="63">
        <f>'דוח 132'!K3576</f>
        <v>15644</v>
      </c>
      <c r="B3576" s="63">
        <f>'דוח 132'!J3576</f>
        <v>7058</v>
      </c>
      <c r="C3576" s="63" t="str">
        <f>'דוח 132'!I3576</f>
        <v>סה"כ נזילות</v>
      </c>
      <c r="D3576" s="63">
        <f>'דוח 132'!H3576</f>
        <v>0</v>
      </c>
      <c r="E3576" s="63">
        <f>'דוח 132'!G3576</f>
        <v>1.9676273204521</v>
      </c>
      <c r="F3576" s="63">
        <f>'דוח 132'!F3576</f>
        <v>2.0828089867613802</v>
      </c>
      <c r="G3576" s="63">
        <f>'דוח 132'!E3576</f>
        <v>0</v>
      </c>
      <c r="H3576" s="63">
        <f>'דוח 132'!D3576</f>
        <v>0</v>
      </c>
      <c r="I3576" s="63">
        <f>'דוח 132'!C3576</f>
        <v>0</v>
      </c>
      <c r="J3576" s="63">
        <f>'דוח 132'!B3576</f>
        <v>0</v>
      </c>
      <c r="K3576" s="63">
        <f>'דוח 132'!A3576</f>
        <v>0</v>
      </c>
    </row>
    <row r="3577" spans="1:11" x14ac:dyDescent="0.2">
      <c r="A3577" s="63">
        <f>'דוח 132'!K3577</f>
        <v>15704</v>
      </c>
      <c r="B3577" s="63">
        <f>'דוח 132'!J3577</f>
        <v>7058</v>
      </c>
      <c r="C3577" s="63" t="str">
        <f>'דוח 132'!I3577</f>
        <v xml:space="preserve">סה"כ קונצרני והלוואות </v>
      </c>
      <c r="D3577" s="63">
        <f>'דוח 132'!H3577</f>
        <v>3.78937763411589</v>
      </c>
      <c r="E3577" s="63">
        <f>'דוח 132'!G3577</f>
        <v>43.410782194536303</v>
      </c>
      <c r="F3577" s="63">
        <f>'דוח 132'!F3577</f>
        <v>43.287673793025697</v>
      </c>
      <c r="G3577" s="63">
        <f>'דוח 132'!E3577</f>
        <v>37</v>
      </c>
      <c r="H3577" s="63">
        <f>'דוח 132'!D3577</f>
        <v>43</v>
      </c>
      <c r="I3577" s="63">
        <f>'דוח 132'!C3577</f>
        <v>0</v>
      </c>
      <c r="J3577" s="63">
        <f>'דוח 132'!B3577</f>
        <v>0</v>
      </c>
      <c r="K3577" s="63">
        <f>'דוח 132'!A3577</f>
        <v>0</v>
      </c>
    </row>
    <row r="3578" spans="1:11" x14ac:dyDescent="0.2">
      <c r="A3578" s="63">
        <f>'דוח 132'!K3578</f>
        <v>15749</v>
      </c>
      <c r="B3578" s="63">
        <f>'דוח 132'!J3578</f>
        <v>7058</v>
      </c>
      <c r="C3578" s="63" t="str">
        <f>'דוח 132'!I3578</f>
        <v>סה"כ לא סחירים</v>
      </c>
      <c r="D3578" s="63">
        <f>'דוח 132'!H3578</f>
        <v>4.9815217798268403</v>
      </c>
      <c r="E3578" s="63">
        <f>'דוח 132'!G3578</f>
        <v>11.3062935510605</v>
      </c>
      <c r="F3578" s="63">
        <f>'דוח 132'!F3578</f>
        <v>11.271088412534699</v>
      </c>
      <c r="G3578" s="63">
        <f>'דוח 132'!E3578</f>
        <v>0</v>
      </c>
      <c r="H3578" s="63">
        <f>'דוח 132'!D3578</f>
        <v>0</v>
      </c>
      <c r="I3578" s="63">
        <f>'דוח 132'!C3578</f>
        <v>0</v>
      </c>
      <c r="J3578" s="63">
        <f>'דוח 132'!B3578</f>
        <v>0</v>
      </c>
      <c r="K3578" s="63">
        <f>'דוח 132'!A3578</f>
        <v>0</v>
      </c>
    </row>
    <row r="3579" spans="1:11" x14ac:dyDescent="0.2">
      <c r="A3579" s="63">
        <f>'דוח 132'!K3579</f>
        <v>11258</v>
      </c>
      <c r="B3579" s="63">
        <f>'דוח 132'!J3579</f>
        <v>7058</v>
      </c>
      <c r="C3579" s="63" t="str">
        <f>'דוח 132'!I3579</f>
        <v>כל נכסי הקופה</v>
      </c>
      <c r="D3579" s="63">
        <f>'דוח 132'!H3579</f>
        <v>4.3653247696672901</v>
      </c>
      <c r="E3579" s="63">
        <f>'דוח 132'!G3579</f>
        <v>100</v>
      </c>
      <c r="F3579" s="63">
        <f>'דוח 132'!F3579</f>
        <v>100</v>
      </c>
      <c r="G3579" s="63">
        <f>'דוח 132'!E3579</f>
        <v>0</v>
      </c>
      <c r="H3579" s="63">
        <f>'דוח 132'!D3579</f>
        <v>0</v>
      </c>
      <c r="I3579" s="63">
        <f>'דוח 132'!C3579</f>
        <v>0</v>
      </c>
      <c r="J3579" s="63">
        <f>'דוח 132'!B3579</f>
        <v>0</v>
      </c>
      <c r="K3579" s="63">
        <f>'דוח 132'!A3579</f>
        <v>0</v>
      </c>
    </row>
    <row r="3580" spans="1:11" x14ac:dyDescent="0.2">
      <c r="A3580" s="63">
        <f>'דוח 132'!K3580</f>
        <v>15705</v>
      </c>
      <c r="B3580" s="63">
        <f>'דוח 132'!J3580</f>
        <v>7058</v>
      </c>
      <c r="C3580" s="63" t="str">
        <f>'דוח 132'!I3580</f>
        <v>סה"כ ממשלתי</v>
      </c>
      <c r="D3580" s="63">
        <f>'דוח 132'!H3580</f>
        <v>5.0979780354838988</v>
      </c>
      <c r="E3580" s="63">
        <f>'דוח 132'!G3580</f>
        <v>53.196071439517297</v>
      </c>
      <c r="F3580" s="63">
        <f>'דוח 132'!F3580</f>
        <v>53.2030395249989</v>
      </c>
      <c r="G3580" s="63">
        <f>'דוח 132'!E3580</f>
        <v>50</v>
      </c>
      <c r="H3580" s="63">
        <f>'דוח 132'!D3580</f>
        <v>60</v>
      </c>
      <c r="I3580" s="63">
        <f>'דוח 132'!C3580</f>
        <v>0</v>
      </c>
      <c r="J3580" s="63">
        <f>'דוח 132'!B3580</f>
        <v>0</v>
      </c>
      <c r="K3580" s="63">
        <f>'דוח 132'!A3580</f>
        <v>0</v>
      </c>
    </row>
    <row r="3581" spans="1:11" x14ac:dyDescent="0.2">
      <c r="A3581" s="63">
        <f>'דוח 132'!K3581</f>
        <v>16144</v>
      </c>
      <c r="B3581" s="63">
        <f>'דוח 132'!J3581</f>
        <v>7058</v>
      </c>
      <c r="C3581" s="63" t="str">
        <f>'דוח 132'!I3581</f>
        <v>סך חשיפת מט"ח</v>
      </c>
      <c r="D3581" s="63">
        <f>'דוח 132'!H3581</f>
        <v>218.73723772345801</v>
      </c>
      <c r="E3581" s="63">
        <f>'דוח 132'!G3581</f>
        <v>3.3759381916224795E-2</v>
      </c>
      <c r="F3581" s="63">
        <f>'דוח 132'!F3581</f>
        <v>5.6670743568263005E-3</v>
      </c>
      <c r="G3581" s="63">
        <f>'דוח 132'!E3581</f>
        <v>0</v>
      </c>
      <c r="H3581" s="63">
        <f>'דוח 132'!D3581</f>
        <v>0</v>
      </c>
      <c r="I3581" s="63">
        <f>'דוח 132'!C3581</f>
        <v>0</v>
      </c>
      <c r="J3581" s="63">
        <f>'דוח 132'!B3581</f>
        <v>0</v>
      </c>
      <c r="K3581" s="63">
        <f>'דוח 132'!A3581</f>
        <v>0</v>
      </c>
    </row>
    <row r="3582" spans="1:11" x14ac:dyDescent="0.2">
      <c r="A3582" s="63">
        <f>'דוח 132'!K3582</f>
        <v>12755</v>
      </c>
      <c r="B3582" s="63">
        <f>'דוח 132'!J3582</f>
        <v>7058</v>
      </c>
      <c r="C3582" s="63" t="str">
        <f>'דוח 132'!I3582</f>
        <v xml:space="preserve">נזילות מט"ח </v>
      </c>
      <c r="D3582" s="63">
        <f>'דוח 132'!H3582</f>
        <v>0</v>
      </c>
      <c r="E3582" s="63">
        <f>'דוח 132'!G3582</f>
        <v>0.15870666156986499</v>
      </c>
      <c r="F3582" s="63">
        <f>'דוח 132'!F3582</f>
        <v>0.14736197795493899</v>
      </c>
      <c r="G3582" s="63">
        <f>'דוח 132'!E3582</f>
        <v>0</v>
      </c>
      <c r="H3582" s="63">
        <f>'דוח 132'!D3582</f>
        <v>0</v>
      </c>
      <c r="I3582" s="63">
        <f>'דוח 132'!C3582</f>
        <v>0</v>
      </c>
      <c r="J3582" s="63">
        <f>'דוח 132'!B3582</f>
        <v>0</v>
      </c>
      <c r="K3582" s="63">
        <f>'דוח 132'!A3582</f>
        <v>0</v>
      </c>
    </row>
    <row r="3583" spans="1:11" x14ac:dyDescent="0.2">
      <c r="A3583" s="63">
        <f>'דוח 132'!K3583</f>
        <v>12359</v>
      </c>
      <c r="B3583" s="63">
        <f>'דוח 132'!J3583</f>
        <v>7058</v>
      </c>
      <c r="C3583" s="63" t="str">
        <f>'דוח 132'!I3583</f>
        <v xml:space="preserve">קונצרני לא סחיר צמוד מדד </v>
      </c>
      <c r="D3583" s="63">
        <f>'דוח 132'!H3583</f>
        <v>2.6201009995201598</v>
      </c>
      <c r="E3583" s="63">
        <f>'דוח 132'!G3583</f>
        <v>0.90809805618720796</v>
      </c>
      <c r="F3583" s="63">
        <f>'דוח 132'!F3583</f>
        <v>0.89731915399926299</v>
      </c>
      <c r="G3583" s="63">
        <f>'דוח 132'!E3583</f>
        <v>0</v>
      </c>
      <c r="H3583" s="63">
        <f>'דוח 132'!D3583</f>
        <v>0</v>
      </c>
      <c r="I3583" s="63">
        <f>'דוח 132'!C3583</f>
        <v>0</v>
      </c>
      <c r="J3583" s="63">
        <f>'דוח 132'!B3583</f>
        <v>0</v>
      </c>
      <c r="K3583" s="63">
        <f>'דוח 132'!A3583</f>
        <v>0</v>
      </c>
    </row>
    <row r="3584" spans="1:11" x14ac:dyDescent="0.2">
      <c r="A3584" s="63">
        <f>'דוח 132'!K3584</f>
        <v>0</v>
      </c>
      <c r="B3584" s="63">
        <f>'דוח 132'!J3584</f>
        <v>0</v>
      </c>
      <c r="C3584" s="63">
        <f>'דוח 132'!I3584</f>
        <v>0</v>
      </c>
      <c r="D3584" s="63">
        <f>'דוח 132'!H3584</f>
        <v>0</v>
      </c>
      <c r="E3584" s="63">
        <f>'דוח 132'!G3584</f>
        <v>0</v>
      </c>
      <c r="F3584" s="63">
        <f>'דוח 132'!F3584</f>
        <v>0</v>
      </c>
      <c r="G3584" s="63">
        <f>'דוח 132'!E3584</f>
        <v>0</v>
      </c>
      <c r="H3584" s="63">
        <f>'דוח 132'!D3584</f>
        <v>0</v>
      </c>
      <c r="I3584" s="63">
        <f>'דוח 132'!C3584</f>
        <v>0</v>
      </c>
      <c r="J3584" s="63">
        <f>'דוח 132'!B3584</f>
        <v>0</v>
      </c>
      <c r="K3584" s="63">
        <f>'דוח 132'!A3584</f>
        <v>0</v>
      </c>
    </row>
    <row r="3585" spans="1:11" x14ac:dyDescent="0.2">
      <c r="A3585" s="63" t="str">
        <f>'דוח 132'!K3585</f>
        <v>קוד קבוצה</v>
      </c>
      <c r="B3585" s="63" t="str">
        <f>'דוח 132'!J3585</f>
        <v>קוד קופה</v>
      </c>
      <c r="C3585" s="63">
        <f>'דוח 132'!I3585</f>
        <v>0</v>
      </c>
      <c r="D3585" s="63" t="str">
        <f>'דוח 132'!H3585</f>
        <v>73344  ירון חנני 509</v>
      </c>
      <c r="E3585" s="63">
        <f>'דוח 132'!G3585</f>
        <v>0</v>
      </c>
      <c r="F3585" s="63">
        <f>'דוח 132'!F3585</f>
        <v>0</v>
      </c>
      <c r="G3585" s="63">
        <f>'דוח 132'!E3585</f>
        <v>0</v>
      </c>
      <c r="H3585" s="63">
        <f>'דוח 132'!D3585</f>
        <v>0</v>
      </c>
      <c r="I3585" s="63">
        <f>'דוח 132'!C3585</f>
        <v>0</v>
      </c>
      <c r="J3585" s="63">
        <f>'דוח 132'!B3585</f>
        <v>0</v>
      </c>
      <c r="K3585" s="63">
        <f>'דוח 132'!A3585</f>
        <v>0</v>
      </c>
    </row>
    <row r="3586" spans="1:11" x14ac:dyDescent="0.2">
      <c r="A3586" s="63">
        <f>'דוח 132'!K3586</f>
        <v>0</v>
      </c>
      <c r="B3586" s="63">
        <f>'דוח 132'!J3586</f>
        <v>0</v>
      </c>
      <c r="C3586" s="63">
        <f>'דוח 132'!I3586</f>
        <v>0</v>
      </c>
      <c r="D3586" s="63">
        <f>'דוח 132'!H3586</f>
        <v>0</v>
      </c>
      <c r="E3586" s="63">
        <f>'דוח 132'!G3586</f>
        <v>0</v>
      </c>
      <c r="F3586" s="63" t="str">
        <f>'דוח 132'!F3586</f>
        <v>שווי קופה באשח  0.26</v>
      </c>
      <c r="G3586" s="63">
        <f>'דוח 132'!E3586</f>
        <v>0</v>
      </c>
      <c r="H3586" s="63">
        <f>'דוח 132'!D3586</f>
        <v>0</v>
      </c>
      <c r="I3586" s="63">
        <f>'דוח 132'!C3586</f>
        <v>0</v>
      </c>
      <c r="J3586" s="63">
        <f>'דוח 132'!B3586</f>
        <v>0</v>
      </c>
      <c r="K3586" s="63">
        <f>'דוח 132'!A3586</f>
        <v>0</v>
      </c>
    </row>
    <row r="3587" spans="1:11" x14ac:dyDescent="0.2">
      <c r="A3587" s="63">
        <f>'דוח 132'!K3587</f>
        <v>0</v>
      </c>
      <c r="B3587" s="63">
        <f>'דוח 132'!J3587</f>
        <v>0</v>
      </c>
      <c r="C3587" s="63" t="str">
        <f>'דוח 132'!I3587</f>
        <v>תאור קבוצה</v>
      </c>
      <c r="D3587" s="63" t="str">
        <f>'דוח 132'!H3587</f>
        <v>מח"מ</v>
      </c>
      <c r="E3587" s="63" t="str">
        <f>'דוח 132'!G3587</f>
        <v>חשיפה</v>
      </c>
      <c r="F3587" s="63" t="str">
        <f>'דוח 132'!F3587</f>
        <v>חשיפה</v>
      </c>
      <c r="G3587" s="63">
        <f>'דוח 132'!E3587</f>
        <v>0</v>
      </c>
      <c r="H3587" s="63" t="str">
        <f>'דוח 132'!D3587</f>
        <v>חשיפה</v>
      </c>
      <c r="I3587" s="63">
        <f>'דוח 132'!C3587</f>
        <v>0</v>
      </c>
      <c r="J3587" s="63" t="str">
        <f>'דוח 132'!B3587</f>
        <v>מח"מ</v>
      </c>
      <c r="K3587" s="63">
        <f>'דוח 132'!A3587</f>
        <v>0</v>
      </c>
    </row>
    <row r="3588" spans="1:11" x14ac:dyDescent="0.2">
      <c r="A3588" s="63">
        <f>'דוח 132'!K3588</f>
        <v>0</v>
      </c>
      <c r="B3588" s="63">
        <f>'דוח 132'!J3588</f>
        <v>0</v>
      </c>
      <c r="C3588" s="63">
        <f>'דוח 132'!I3588</f>
        <v>0</v>
      </c>
      <c r="D3588" s="63">
        <f>'דוח 132'!H3588</f>
        <v>0</v>
      </c>
      <c r="E3588" s="63" t="str">
        <f>'דוח 132'!G3588</f>
        <v>30/12/18</v>
      </c>
      <c r="F3588" s="63" t="str">
        <f>'דוח 132'!F3588</f>
        <v>31/12/18</v>
      </c>
      <c r="G3588" s="63" t="str">
        <f>'דוח 132'!E3588</f>
        <v>מינ'</v>
      </c>
      <c r="H3588" s="63" t="str">
        <f>'דוח 132'!D3588</f>
        <v>מקס'</v>
      </c>
      <c r="I3588" s="63" t="str">
        <f>'דוח 132'!C3588</f>
        <v>מינ'</v>
      </c>
      <c r="J3588" s="63" t="str">
        <f>'דוח 132'!B3588</f>
        <v>מקס'</v>
      </c>
      <c r="K3588" s="63">
        <f>'דוח 132'!A3588</f>
        <v>0</v>
      </c>
    </row>
    <row r="3589" spans="1:11" x14ac:dyDescent="0.2">
      <c r="A3589" s="63">
        <f>'דוח 132'!K3589</f>
        <v>13591</v>
      </c>
      <c r="B3589" s="63">
        <f>'דוח 132'!J3589</f>
        <v>73344</v>
      </c>
      <c r="C3589" s="63" t="str">
        <f>'דוח 132'!I3589</f>
        <v xml:space="preserve">צמוד מדד (כולל מיועדות) </v>
      </c>
      <c r="D3589" s="63">
        <f>'דוח 132'!H3589</f>
        <v>1.3887499999999999</v>
      </c>
      <c r="E3589" s="63">
        <f>'דוח 132'!G3589</f>
        <v>0.57081147793890807</v>
      </c>
      <c r="F3589" s="63">
        <f>'דוח 132'!F3589</f>
        <v>0.493731918997107</v>
      </c>
      <c r="G3589" s="63">
        <f>'דוח 132'!E3589</f>
        <v>0</v>
      </c>
      <c r="H3589" s="63">
        <f>'דוח 132'!D3589</f>
        <v>0</v>
      </c>
      <c r="I3589" s="63">
        <f>'דוח 132'!C3589</f>
        <v>0</v>
      </c>
      <c r="J3589" s="63">
        <f>'דוח 132'!B3589</f>
        <v>0</v>
      </c>
      <c r="K3589" s="63">
        <f>'דוח 132'!A3589</f>
        <v>0</v>
      </c>
    </row>
    <row r="3590" spans="1:11" x14ac:dyDescent="0.2">
      <c r="A3590" s="63">
        <f>'דוח 132'!K3590</f>
        <v>19967</v>
      </c>
      <c r="B3590" s="63">
        <f>'דוח 132'!J3590</f>
        <v>73344</v>
      </c>
      <c r="C3590" s="63" t="str">
        <f>'דוח 132'!I3590</f>
        <v>צמוד מדד ללא מיועדות</v>
      </c>
      <c r="D3590" s="63">
        <f>'דוח 132'!H3590</f>
        <v>1.3887499999999999</v>
      </c>
      <c r="E3590" s="63">
        <f>'דוח 132'!G3590</f>
        <v>0.57081147793890807</v>
      </c>
      <c r="F3590" s="63">
        <f>'דוח 132'!F3590</f>
        <v>0.493731918997107</v>
      </c>
      <c r="G3590" s="63">
        <f>'דוח 132'!E3590</f>
        <v>0</v>
      </c>
      <c r="H3590" s="63">
        <f>'דוח 132'!D3590</f>
        <v>0</v>
      </c>
      <c r="I3590" s="63">
        <f>'דוח 132'!C3590</f>
        <v>0</v>
      </c>
      <c r="J3590" s="63">
        <f>'דוח 132'!B3590</f>
        <v>0</v>
      </c>
      <c r="K3590" s="63">
        <f>'דוח 132'!A3590</f>
        <v>0</v>
      </c>
    </row>
    <row r="3591" spans="1:11" x14ac:dyDescent="0.2">
      <c r="A3591" s="63">
        <f>'דוח 132'!K3591</f>
        <v>15744</v>
      </c>
      <c r="B3591" s="63">
        <f>'דוח 132'!J3591</f>
        <v>73344</v>
      </c>
      <c r="C3591" s="63" t="str">
        <f>'דוח 132'!I3591</f>
        <v xml:space="preserve">סה"כ ממשלתי צמוד מדד כולל מיועדות </v>
      </c>
      <c r="D3591" s="63">
        <f>'דוח 132'!H3591</f>
        <v>0</v>
      </c>
      <c r="E3591" s="63">
        <f>'דוח 132'!G3591</f>
        <v>0</v>
      </c>
      <c r="F3591" s="63">
        <f>'דוח 132'!F3591</f>
        <v>0</v>
      </c>
      <c r="G3591" s="63">
        <f>'דוח 132'!E3591</f>
        <v>0</v>
      </c>
      <c r="H3591" s="63">
        <f>'דוח 132'!D3591</f>
        <v>0</v>
      </c>
      <c r="I3591" s="63">
        <f>'דוח 132'!C3591</f>
        <v>0</v>
      </c>
      <c r="J3591" s="63">
        <f>'דוח 132'!B3591</f>
        <v>0</v>
      </c>
      <c r="K3591" s="63">
        <f>'דוח 132'!A3591</f>
        <v>0</v>
      </c>
    </row>
    <row r="3592" spans="1:11" x14ac:dyDescent="0.2">
      <c r="A3592" s="63">
        <f>'דוח 132'!K3592</f>
        <v>13462</v>
      </c>
      <c r="B3592" s="63">
        <f>'דוח 132'!J3592</f>
        <v>73344</v>
      </c>
      <c r="C3592" s="63" t="str">
        <f>'דוח 132'!I3592</f>
        <v xml:space="preserve">קונצרני סחיר צמוד מדד </v>
      </c>
      <c r="D3592" s="63">
        <f>'דוח 132'!H3592</f>
        <v>1.3887499999999999</v>
      </c>
      <c r="E3592" s="63">
        <f>'דוח 132'!G3592</f>
        <v>0.57081147793890807</v>
      </c>
      <c r="F3592" s="63">
        <f>'דוח 132'!F3592</f>
        <v>0.493731918997107</v>
      </c>
      <c r="G3592" s="63">
        <f>'דוח 132'!E3592</f>
        <v>0</v>
      </c>
      <c r="H3592" s="63">
        <f>'דוח 132'!D3592</f>
        <v>0</v>
      </c>
      <c r="I3592" s="63">
        <f>'דוח 132'!C3592</f>
        <v>0</v>
      </c>
      <c r="J3592" s="63">
        <f>'דוח 132'!B3592</f>
        <v>0</v>
      </c>
      <c r="K3592" s="63">
        <f>'דוח 132'!A3592</f>
        <v>0</v>
      </c>
    </row>
    <row r="3593" spans="1:11" x14ac:dyDescent="0.2">
      <c r="A3593" s="63">
        <f>'דוח 132'!K3593</f>
        <v>15544</v>
      </c>
      <c r="B3593" s="63">
        <f>'דוח 132'!J3593</f>
        <v>73344</v>
      </c>
      <c r="C3593" s="63" t="str">
        <f>'דוח 132'!I3593</f>
        <v>הלוואה צמוד מדד</v>
      </c>
      <c r="D3593" s="63">
        <f>'דוח 132'!H3593</f>
        <v>0</v>
      </c>
      <c r="E3593" s="63">
        <f>'דוח 132'!G3593</f>
        <v>0</v>
      </c>
      <c r="F3593" s="63">
        <f>'דוח 132'!F3593</f>
        <v>0</v>
      </c>
      <c r="G3593" s="63">
        <f>'דוח 132'!E3593</f>
        <v>0</v>
      </c>
      <c r="H3593" s="63">
        <f>'דוח 132'!D3593</f>
        <v>0</v>
      </c>
      <c r="I3593" s="63">
        <f>'דוח 132'!C3593</f>
        <v>0</v>
      </c>
      <c r="J3593" s="63">
        <f>'דוח 132'!B3593</f>
        <v>0</v>
      </c>
      <c r="K3593" s="63">
        <f>'דוח 132'!A3593</f>
        <v>0</v>
      </c>
    </row>
    <row r="3594" spans="1:11" x14ac:dyDescent="0.2">
      <c r="A3594" s="63">
        <f>'דוח 132'!K3594</f>
        <v>12978</v>
      </c>
      <c r="B3594" s="63">
        <f>'דוח 132'!J3594</f>
        <v>73344</v>
      </c>
      <c r="C3594" s="63" t="str">
        <f>'דוח 132'!I3594</f>
        <v xml:space="preserve">פקדונות לא סחירים </v>
      </c>
      <c r="D3594" s="63">
        <f>'דוח 132'!H3594</f>
        <v>0</v>
      </c>
      <c r="E3594" s="63">
        <f>'דוח 132'!G3594</f>
        <v>0</v>
      </c>
      <c r="F3594" s="63">
        <f>'דוח 132'!F3594</f>
        <v>0</v>
      </c>
      <c r="G3594" s="63">
        <f>'דוח 132'!E3594</f>
        <v>0</v>
      </c>
      <c r="H3594" s="63">
        <f>'דוח 132'!D3594</f>
        <v>0</v>
      </c>
      <c r="I3594" s="63">
        <f>'דוח 132'!C3594</f>
        <v>0</v>
      </c>
      <c r="J3594" s="63">
        <f>'דוח 132'!B3594</f>
        <v>0</v>
      </c>
      <c r="K3594" s="63">
        <f>'דוח 132'!A3594</f>
        <v>0</v>
      </c>
    </row>
    <row r="3595" spans="1:11" x14ac:dyDescent="0.2">
      <c r="A3595" s="63">
        <f>'דוח 132'!K3595</f>
        <v>17726</v>
      </c>
      <c r="B3595" s="63">
        <f>'דוח 132'!J3595</f>
        <v>73344</v>
      </c>
      <c r="C3595" s="63" t="str">
        <f>'דוח 132'!I3595</f>
        <v>לא צמוד כולל נזילות</v>
      </c>
      <c r="D3595" s="63">
        <f>'דוח 132'!H3595</f>
        <v>0</v>
      </c>
      <c r="E3595" s="63">
        <f>'דוח 132'!G3595</f>
        <v>98.272138228941699</v>
      </c>
      <c r="F3595" s="63">
        <f>'דוח 132'!F3595</f>
        <v>98.349083895853397</v>
      </c>
      <c r="G3595" s="63">
        <f>'דוח 132'!E3595</f>
        <v>0</v>
      </c>
      <c r="H3595" s="63">
        <f>'דוח 132'!D3595</f>
        <v>0</v>
      </c>
      <c r="I3595" s="63">
        <f>'דוח 132'!C3595</f>
        <v>0</v>
      </c>
      <c r="J3595" s="63">
        <f>'דוח 132'!B3595</f>
        <v>0</v>
      </c>
      <c r="K3595" s="63">
        <f>'דוח 132'!A3595</f>
        <v>0</v>
      </c>
    </row>
    <row r="3596" spans="1:11" x14ac:dyDescent="0.2">
      <c r="A3596" s="63">
        <f>'דוח 132'!K3596</f>
        <v>17727</v>
      </c>
      <c r="B3596" s="63">
        <f>'דוח 132'!J3596</f>
        <v>73344</v>
      </c>
      <c r="C3596" s="63" t="str">
        <f>'דוח 132'!I3596</f>
        <v>עו"ש ש"ח</v>
      </c>
      <c r="D3596" s="63">
        <f>'דוח 132'!H3596</f>
        <v>0</v>
      </c>
      <c r="E3596" s="63">
        <f>'דוח 132'!G3596</f>
        <v>98.272138228941699</v>
      </c>
      <c r="F3596" s="63">
        <f>'דוח 132'!F3596</f>
        <v>98.349083895853397</v>
      </c>
      <c r="G3596" s="63">
        <f>'דוח 132'!E3596</f>
        <v>0</v>
      </c>
      <c r="H3596" s="63">
        <f>'דוח 132'!D3596</f>
        <v>0</v>
      </c>
      <c r="I3596" s="63">
        <f>'דוח 132'!C3596</f>
        <v>0</v>
      </c>
      <c r="J3596" s="63">
        <f>'דוח 132'!B3596</f>
        <v>0</v>
      </c>
      <c r="K3596" s="63">
        <f>'דוח 132'!A3596</f>
        <v>0</v>
      </c>
    </row>
    <row r="3597" spans="1:11" x14ac:dyDescent="0.2">
      <c r="A3597" s="63">
        <f>'דוח 132'!K3597</f>
        <v>13592</v>
      </c>
      <c r="B3597" s="63">
        <f>'דוח 132'!J3597</f>
        <v>73344</v>
      </c>
      <c r="C3597" s="63" t="str">
        <f>'דוח 132'!I3597</f>
        <v xml:space="preserve">לא צמוד - לא כולל נזילות </v>
      </c>
      <c r="D3597" s="63">
        <f>'דוח 132'!H3597</f>
        <v>0</v>
      </c>
      <c r="E3597" s="63">
        <f>'דוח 132'!G3597</f>
        <v>0</v>
      </c>
      <c r="F3597" s="63">
        <f>'דוח 132'!F3597</f>
        <v>0</v>
      </c>
      <c r="G3597" s="63">
        <f>'דוח 132'!E3597</f>
        <v>0</v>
      </c>
      <c r="H3597" s="63">
        <f>'דוח 132'!D3597</f>
        <v>0</v>
      </c>
      <c r="I3597" s="63">
        <f>'דוח 132'!C3597</f>
        <v>0</v>
      </c>
      <c r="J3597" s="63">
        <f>'דוח 132'!B3597</f>
        <v>0</v>
      </c>
      <c r="K3597" s="63">
        <f>'דוח 132'!A3597</f>
        <v>0</v>
      </c>
    </row>
    <row r="3598" spans="1:11" x14ac:dyDescent="0.2">
      <c r="A3598" s="63">
        <f>'דוח 132'!K3598</f>
        <v>11566</v>
      </c>
      <c r="B3598" s="63">
        <f>'דוח 132'!J3598</f>
        <v>73344</v>
      </c>
      <c r="C3598" s="63" t="str">
        <f>'דוח 132'!I3598</f>
        <v>מק"מ</v>
      </c>
      <c r="D3598" s="63">
        <f>'דוח 132'!H3598</f>
        <v>0</v>
      </c>
      <c r="E3598" s="63">
        <f>'דוח 132'!G3598</f>
        <v>0</v>
      </c>
      <c r="F3598" s="63">
        <f>'דוח 132'!F3598</f>
        <v>0</v>
      </c>
      <c r="G3598" s="63">
        <f>'דוח 132'!E3598</f>
        <v>0</v>
      </c>
      <c r="H3598" s="63">
        <f>'דוח 132'!D3598</f>
        <v>0</v>
      </c>
      <c r="I3598" s="63">
        <f>'דוח 132'!C3598</f>
        <v>0</v>
      </c>
      <c r="J3598" s="63">
        <f>'דוח 132'!B3598</f>
        <v>0</v>
      </c>
      <c r="K3598" s="63">
        <f>'דוח 132'!A3598</f>
        <v>0</v>
      </c>
    </row>
    <row r="3599" spans="1:11" x14ac:dyDescent="0.2">
      <c r="A3599" s="63">
        <f>'דוח 132'!K3599</f>
        <v>13419</v>
      </c>
      <c r="B3599" s="63">
        <f>'דוח 132'!J3599</f>
        <v>73344</v>
      </c>
      <c r="C3599" s="63" t="str">
        <f>'דוח 132'!I3599</f>
        <v>ממשלתי  לא צמוד (שחר)</v>
      </c>
      <c r="D3599" s="63">
        <f>'דוח 132'!H3599</f>
        <v>0</v>
      </c>
      <c r="E3599" s="63">
        <f>'דוח 132'!G3599</f>
        <v>0</v>
      </c>
      <c r="F3599" s="63">
        <f>'דוח 132'!F3599</f>
        <v>0</v>
      </c>
      <c r="G3599" s="63">
        <f>'דוח 132'!E3599</f>
        <v>0</v>
      </c>
      <c r="H3599" s="63">
        <f>'דוח 132'!D3599</f>
        <v>0</v>
      </c>
      <c r="I3599" s="63">
        <f>'דוח 132'!C3599</f>
        <v>0</v>
      </c>
      <c r="J3599" s="63">
        <f>'דוח 132'!B3599</f>
        <v>0</v>
      </c>
      <c r="K3599" s="63">
        <f>'דוח 132'!A3599</f>
        <v>0</v>
      </c>
    </row>
    <row r="3600" spans="1:11" x14ac:dyDescent="0.2">
      <c r="A3600" s="63">
        <f>'דוח 132'!K3600</f>
        <v>11568</v>
      </c>
      <c r="B3600" s="63">
        <f>'דוח 132'!J3600</f>
        <v>73344</v>
      </c>
      <c r="C3600" s="63" t="str">
        <f>'דוח 132'!I3600</f>
        <v>אג"ח ממשלתי לא צמוד ריבית משתנה-"גילון"</v>
      </c>
      <c r="D3600" s="63">
        <f>'דוח 132'!H3600</f>
        <v>0</v>
      </c>
      <c r="E3600" s="63">
        <f>'דוח 132'!G3600</f>
        <v>0</v>
      </c>
      <c r="F3600" s="63">
        <f>'דוח 132'!F3600</f>
        <v>0</v>
      </c>
      <c r="G3600" s="63">
        <f>'דוח 132'!E3600</f>
        <v>0</v>
      </c>
      <c r="H3600" s="63">
        <f>'דוח 132'!D3600</f>
        <v>0</v>
      </c>
      <c r="I3600" s="63">
        <f>'דוח 132'!C3600</f>
        <v>0</v>
      </c>
      <c r="J3600" s="63">
        <f>'דוח 132'!B3600</f>
        <v>0</v>
      </c>
      <c r="K3600" s="63">
        <f>'דוח 132'!A3600</f>
        <v>0</v>
      </c>
    </row>
    <row r="3601" spans="1:11" x14ac:dyDescent="0.2">
      <c r="A3601" s="63">
        <f>'דוח 132'!K3601</f>
        <v>12479</v>
      </c>
      <c r="B3601" s="63">
        <f>'דוח 132'!J3601</f>
        <v>73344</v>
      </c>
      <c r="C3601" s="63" t="str">
        <f>'דוח 132'!I3601</f>
        <v>קונצרני ריבית קבועה</v>
      </c>
      <c r="D3601" s="63">
        <f>'דוח 132'!H3601</f>
        <v>0</v>
      </c>
      <c r="E3601" s="63">
        <f>'דוח 132'!G3601</f>
        <v>0</v>
      </c>
      <c r="F3601" s="63">
        <f>'דוח 132'!F3601</f>
        <v>0</v>
      </c>
      <c r="G3601" s="63">
        <f>'דוח 132'!E3601</f>
        <v>0</v>
      </c>
      <c r="H3601" s="63">
        <f>'דוח 132'!D3601</f>
        <v>0</v>
      </c>
      <c r="I3601" s="63">
        <f>'דוח 132'!C3601</f>
        <v>0</v>
      </c>
      <c r="J3601" s="63">
        <f>'דוח 132'!B3601</f>
        <v>0</v>
      </c>
      <c r="K3601" s="63">
        <f>'דוח 132'!A3601</f>
        <v>0</v>
      </c>
    </row>
    <row r="3602" spans="1:11" x14ac:dyDescent="0.2">
      <c r="A3602" s="63">
        <f>'דוח 132'!K3602</f>
        <v>12480</v>
      </c>
      <c r="B3602" s="63">
        <f>'דוח 132'!J3602</f>
        <v>73344</v>
      </c>
      <c r="C3602" s="63" t="str">
        <f>'דוח 132'!I3602</f>
        <v>קונצרני ריבית משתנה</v>
      </c>
      <c r="D3602" s="63">
        <f>'דוח 132'!H3602</f>
        <v>0</v>
      </c>
      <c r="E3602" s="63">
        <f>'דוח 132'!G3602</f>
        <v>0</v>
      </c>
      <c r="F3602" s="63">
        <f>'דוח 132'!F3602</f>
        <v>0</v>
      </c>
      <c r="G3602" s="63">
        <f>'דוח 132'!E3602</f>
        <v>0</v>
      </c>
      <c r="H3602" s="63">
        <f>'דוח 132'!D3602</f>
        <v>0</v>
      </c>
      <c r="I3602" s="63">
        <f>'דוח 132'!C3602</f>
        <v>0</v>
      </c>
      <c r="J3602" s="63">
        <f>'דוח 132'!B3602</f>
        <v>0</v>
      </c>
      <c r="K3602" s="63">
        <f>'דוח 132'!A3602</f>
        <v>0</v>
      </c>
    </row>
    <row r="3603" spans="1:11" x14ac:dyDescent="0.2">
      <c r="A3603" s="63">
        <f>'דוח 132'!K3603</f>
        <v>11578</v>
      </c>
      <c r="B3603" s="63">
        <f>'דוח 132'!J3603</f>
        <v>73344</v>
      </c>
      <c r="C3603" s="63" t="str">
        <f>'דוח 132'!I3603</f>
        <v>אג"ח לא צמוד לא סחיר (ללא עמיתים)</v>
      </c>
      <c r="D3603" s="63">
        <f>'דוח 132'!H3603</f>
        <v>0</v>
      </c>
      <c r="E3603" s="63">
        <f>'דוח 132'!G3603</f>
        <v>0</v>
      </c>
      <c r="F3603" s="63">
        <f>'דוח 132'!F3603</f>
        <v>0</v>
      </c>
      <c r="G3603" s="63">
        <f>'דוח 132'!E3603</f>
        <v>0</v>
      </c>
      <c r="H3603" s="63">
        <f>'דוח 132'!D3603</f>
        <v>0</v>
      </c>
      <c r="I3603" s="63">
        <f>'דוח 132'!C3603</f>
        <v>0</v>
      </c>
      <c r="J3603" s="63">
        <f>'דוח 132'!B3603</f>
        <v>0</v>
      </c>
      <c r="K3603" s="63">
        <f>'דוח 132'!A3603</f>
        <v>0</v>
      </c>
    </row>
    <row r="3604" spans="1:11" x14ac:dyDescent="0.2">
      <c r="A3604" s="63">
        <f>'דוח 132'!K3604</f>
        <v>12497</v>
      </c>
      <c r="B3604" s="63">
        <f>'דוח 132'!J3604</f>
        <v>73344</v>
      </c>
      <c r="C3604" s="63" t="str">
        <f>'דוח 132'!I3604</f>
        <v>קונצרני לא סחיר ריבית משתנה (נע"מים)</v>
      </c>
      <c r="D3604" s="63">
        <f>'דוח 132'!H3604</f>
        <v>0</v>
      </c>
      <c r="E3604" s="63">
        <f>'דוח 132'!G3604</f>
        <v>0</v>
      </c>
      <c r="F3604" s="63">
        <f>'דוח 132'!F3604</f>
        <v>0</v>
      </c>
      <c r="G3604" s="63">
        <f>'דוח 132'!E3604</f>
        <v>0</v>
      </c>
      <c r="H3604" s="63">
        <f>'דוח 132'!D3604</f>
        <v>0</v>
      </c>
      <c r="I3604" s="63">
        <f>'דוח 132'!C3604</f>
        <v>0</v>
      </c>
      <c r="J3604" s="63">
        <f>'דוח 132'!B3604</f>
        <v>0</v>
      </c>
      <c r="K3604" s="63">
        <f>'דוח 132'!A3604</f>
        <v>0</v>
      </c>
    </row>
    <row r="3605" spans="1:11" x14ac:dyDescent="0.2">
      <c r="A3605" s="63">
        <f>'דוח 132'!K3605</f>
        <v>15546</v>
      </c>
      <c r="B3605" s="63">
        <f>'דוח 132'!J3605</f>
        <v>73344</v>
      </c>
      <c r="C3605" s="63" t="str">
        <f>'דוח 132'!I3605</f>
        <v>הלוואה לא צמוד</v>
      </c>
      <c r="D3605" s="63">
        <f>'דוח 132'!H3605</f>
        <v>0</v>
      </c>
      <c r="E3605" s="63">
        <f>'דוח 132'!G3605</f>
        <v>0</v>
      </c>
      <c r="F3605" s="63">
        <f>'דוח 132'!F3605</f>
        <v>0</v>
      </c>
      <c r="G3605" s="63">
        <f>'דוח 132'!E3605</f>
        <v>0</v>
      </c>
      <c r="H3605" s="63">
        <f>'דוח 132'!D3605</f>
        <v>0</v>
      </c>
      <c r="I3605" s="63">
        <f>'דוח 132'!C3605</f>
        <v>0</v>
      </c>
      <c r="J3605" s="63">
        <f>'דוח 132'!B3605</f>
        <v>0</v>
      </c>
      <c r="K3605" s="63">
        <f>'דוח 132'!A3605</f>
        <v>0</v>
      </c>
    </row>
    <row r="3606" spans="1:11" x14ac:dyDescent="0.2">
      <c r="A3606" s="63">
        <f>'דוח 132'!K3606</f>
        <v>12481</v>
      </c>
      <c r="B3606" s="63">
        <f>'דוח 132'!J3606</f>
        <v>73344</v>
      </c>
      <c r="C3606" s="63" t="str">
        <f>'דוח 132'!I3606</f>
        <v>הלוואות לעמיתים.</v>
      </c>
      <c r="D3606" s="63">
        <f>'דוח 132'!H3606</f>
        <v>0</v>
      </c>
      <c r="E3606" s="63">
        <f>'דוח 132'!G3606</f>
        <v>0</v>
      </c>
      <c r="F3606" s="63">
        <f>'דוח 132'!F3606</f>
        <v>0</v>
      </c>
      <c r="G3606" s="63">
        <f>'דוח 132'!E3606</f>
        <v>0</v>
      </c>
      <c r="H3606" s="63">
        <f>'דוח 132'!D3606</f>
        <v>0</v>
      </c>
      <c r="I3606" s="63">
        <f>'דוח 132'!C3606</f>
        <v>0</v>
      </c>
      <c r="J3606" s="63">
        <f>'דוח 132'!B3606</f>
        <v>0</v>
      </c>
      <c r="K3606" s="63">
        <f>'דוח 132'!A3606</f>
        <v>0</v>
      </c>
    </row>
    <row r="3607" spans="1:11" x14ac:dyDescent="0.2">
      <c r="A3607" s="63">
        <f>'דוח 132'!K3607</f>
        <v>13594</v>
      </c>
      <c r="B3607" s="63">
        <f>'דוח 132'!J3607</f>
        <v>73344</v>
      </c>
      <c r="C3607" s="63" t="str">
        <f>'דוח 132'!I3607</f>
        <v>מט"ח וצמוד מט"ח</v>
      </c>
      <c r="D3607" s="63">
        <f>'דוח 132'!H3607</f>
        <v>0</v>
      </c>
      <c r="E3607" s="63">
        <f>'דוח 132'!G3607</f>
        <v>1.15705029311941</v>
      </c>
      <c r="F3607" s="63">
        <f>'דוח 132'!F3607</f>
        <v>1.15718418514947</v>
      </c>
      <c r="G3607" s="63">
        <f>'דוח 132'!E3607</f>
        <v>0</v>
      </c>
      <c r="H3607" s="63">
        <f>'דוח 132'!D3607</f>
        <v>0</v>
      </c>
      <c r="I3607" s="63">
        <f>'דוח 132'!C3607</f>
        <v>0</v>
      </c>
      <c r="J3607" s="63">
        <f>'דוח 132'!B3607</f>
        <v>0</v>
      </c>
      <c r="K3607" s="63">
        <f>'דוח 132'!A3607</f>
        <v>0</v>
      </c>
    </row>
    <row r="3608" spans="1:11" x14ac:dyDescent="0.2">
      <c r="A3608" s="63">
        <f>'דוח 132'!K3608</f>
        <v>15609</v>
      </c>
      <c r="B3608" s="63">
        <f>'דוח 132'!J3608</f>
        <v>73344</v>
      </c>
      <c r="C3608" s="63" t="str">
        <f>'דוח 132'!I3608</f>
        <v>אג"ח ממשלתי צמוד מט"ח סחיר (1022)</v>
      </c>
      <c r="D3608" s="63">
        <f>'דוח 132'!H3608</f>
        <v>0</v>
      </c>
      <c r="E3608" s="63">
        <f>'דוח 132'!G3608</f>
        <v>0</v>
      </c>
      <c r="F3608" s="63">
        <f>'דוח 132'!F3608</f>
        <v>0</v>
      </c>
      <c r="G3608" s="63">
        <f>'דוח 132'!E3608</f>
        <v>0</v>
      </c>
      <c r="H3608" s="63">
        <f>'דוח 132'!D3608</f>
        <v>0</v>
      </c>
      <c r="I3608" s="63">
        <f>'דוח 132'!C3608</f>
        <v>0</v>
      </c>
      <c r="J3608" s="63">
        <f>'דוח 132'!B3608</f>
        <v>0</v>
      </c>
      <c r="K3608" s="63">
        <f>'דוח 132'!A3608</f>
        <v>0</v>
      </c>
    </row>
    <row r="3609" spans="1:11" x14ac:dyDescent="0.2">
      <c r="A3609" s="63">
        <f>'דוח 132'!K3609</f>
        <v>11524</v>
      </c>
      <c r="B3609" s="63">
        <f>'דוח 132'!J3609</f>
        <v>73344</v>
      </c>
      <c r="C3609" s="63" t="str">
        <f>'דוח 132'!I3609</f>
        <v xml:space="preserve"> אג"ח קונצרני בחו"ל </v>
      </c>
      <c r="D3609" s="63">
        <f>'דוח 132'!H3609</f>
        <v>0</v>
      </c>
      <c r="E3609" s="63">
        <f>'דוח 132'!G3609</f>
        <v>0</v>
      </c>
      <c r="F3609" s="63">
        <f>'דוח 132'!F3609</f>
        <v>0</v>
      </c>
      <c r="G3609" s="63">
        <f>'דוח 132'!E3609</f>
        <v>0</v>
      </c>
      <c r="H3609" s="63">
        <f>'דוח 132'!D3609</f>
        <v>0</v>
      </c>
      <c r="I3609" s="63">
        <f>'דוח 132'!C3609</f>
        <v>0</v>
      </c>
      <c r="J3609" s="63">
        <f>'דוח 132'!B3609</f>
        <v>0</v>
      </c>
      <c r="K3609" s="63">
        <f>'דוח 132'!A3609</f>
        <v>0</v>
      </c>
    </row>
    <row r="3610" spans="1:11" x14ac:dyDescent="0.2">
      <c r="A3610" s="63">
        <f>'דוח 132'!K3610</f>
        <v>15745</v>
      </c>
      <c r="B3610" s="63">
        <f>'דוח 132'!J3610</f>
        <v>73344</v>
      </c>
      <c r="C3610" s="63" t="str">
        <f>'דוח 132'!I3610</f>
        <v>סה"כ קונצרני צמוד מט"ח</v>
      </c>
      <c r="D3610" s="63">
        <f>'דוח 132'!H3610</f>
        <v>0</v>
      </c>
      <c r="E3610" s="63">
        <f>'דוח 132'!G3610</f>
        <v>0</v>
      </c>
      <c r="F3610" s="63">
        <f>'דוח 132'!F3610</f>
        <v>0</v>
      </c>
      <c r="G3610" s="63">
        <f>'דוח 132'!E3610</f>
        <v>0</v>
      </c>
      <c r="H3610" s="63">
        <f>'דוח 132'!D3610</f>
        <v>0</v>
      </c>
      <c r="I3610" s="63">
        <f>'דוח 132'!C3610</f>
        <v>0</v>
      </c>
      <c r="J3610" s="63">
        <f>'דוח 132'!B3610</f>
        <v>0</v>
      </c>
      <c r="K3610" s="63">
        <f>'דוח 132'!A3610</f>
        <v>0</v>
      </c>
    </row>
    <row r="3611" spans="1:11" x14ac:dyDescent="0.2">
      <c r="A3611" s="63">
        <f>'דוח 132'!K3611</f>
        <v>15545</v>
      </c>
      <c r="B3611" s="63">
        <f>'דוח 132'!J3611</f>
        <v>73344</v>
      </c>
      <c r="C3611" s="63" t="str">
        <f>'דוח 132'!I3611</f>
        <v>הלוואה צמוד מט"ח</v>
      </c>
      <c r="D3611" s="63">
        <f>'דוח 132'!H3611</f>
        <v>0</v>
      </c>
      <c r="E3611" s="63">
        <f>'דוח 132'!G3611</f>
        <v>0</v>
      </c>
      <c r="F3611" s="63">
        <f>'דוח 132'!F3611</f>
        <v>0</v>
      </c>
      <c r="G3611" s="63">
        <f>'דוח 132'!E3611</f>
        <v>0</v>
      </c>
      <c r="H3611" s="63">
        <f>'דוח 132'!D3611</f>
        <v>0</v>
      </c>
      <c r="I3611" s="63">
        <f>'דוח 132'!C3611</f>
        <v>0</v>
      </c>
      <c r="J3611" s="63">
        <f>'דוח 132'!B3611</f>
        <v>0</v>
      </c>
      <c r="K3611" s="63">
        <f>'דוח 132'!A3611</f>
        <v>0</v>
      </c>
    </row>
    <row r="3612" spans="1:11" x14ac:dyDescent="0.2">
      <c r="A3612" s="63">
        <f>'דוח 132'!K3612</f>
        <v>13595</v>
      </c>
      <c r="B3612" s="63">
        <f>'דוח 132'!J3612</f>
        <v>73344</v>
      </c>
      <c r="C3612" s="63" t="str">
        <f>'דוח 132'!I3612</f>
        <v>סה"כ מניות והמירים</v>
      </c>
      <c r="D3612" s="63">
        <f>'דוח 132'!H3612</f>
        <v>0</v>
      </c>
      <c r="E3612" s="63">
        <f>'דוח 132'!G3612</f>
        <v>0</v>
      </c>
      <c r="F3612" s="63">
        <f>'דוח 132'!F3612</f>
        <v>0</v>
      </c>
      <c r="G3612" s="63">
        <f>'דוח 132'!E3612</f>
        <v>0</v>
      </c>
      <c r="H3612" s="63">
        <f>'דוח 132'!D3612</f>
        <v>0</v>
      </c>
      <c r="I3612" s="63">
        <f>'דוח 132'!C3612</f>
        <v>0</v>
      </c>
      <c r="J3612" s="63">
        <f>'דוח 132'!B3612</f>
        <v>0</v>
      </c>
      <c r="K3612" s="63">
        <f>'דוח 132'!A3612</f>
        <v>0</v>
      </c>
    </row>
    <row r="3613" spans="1:11" x14ac:dyDescent="0.2">
      <c r="A3613" s="63">
        <f>'דוח 132'!K3613</f>
        <v>15610</v>
      </c>
      <c r="B3613" s="63">
        <f>'דוח 132'!J3613</f>
        <v>73344</v>
      </c>
      <c r="C3613" s="63" t="str">
        <f>'דוח 132'!I3613</f>
        <v>נגזרים מתוך מניות והמירים</v>
      </c>
      <c r="D3613" s="63">
        <f>'דוח 132'!H3613</f>
        <v>0</v>
      </c>
      <c r="E3613" s="63">
        <f>'דוח 132'!G3613</f>
        <v>0</v>
      </c>
      <c r="F3613" s="63">
        <f>'דוח 132'!F3613</f>
        <v>0</v>
      </c>
      <c r="G3613" s="63">
        <f>'דוח 132'!E3613</f>
        <v>0</v>
      </c>
      <c r="H3613" s="63">
        <f>'דוח 132'!D3613</f>
        <v>0</v>
      </c>
      <c r="I3613" s="63">
        <f>'דוח 132'!C3613</f>
        <v>0</v>
      </c>
      <c r="J3613" s="63">
        <f>'דוח 132'!B3613</f>
        <v>0</v>
      </c>
      <c r="K3613" s="63">
        <f>'דוח 132'!A3613</f>
        <v>0</v>
      </c>
    </row>
    <row r="3614" spans="1:11" x14ac:dyDescent="0.2">
      <c r="A3614" s="63">
        <f>'דוח 132'!K3614</f>
        <v>15611</v>
      </c>
      <c r="B3614" s="63">
        <f>'דוח 132'!J3614</f>
        <v>73344</v>
      </c>
      <c r="C3614" s="63" t="str">
        <f>'דוח 132'!I3614</f>
        <v>מניות והמירים בארץ</v>
      </c>
      <c r="D3614" s="63">
        <f>'דוח 132'!H3614</f>
        <v>0</v>
      </c>
      <c r="E3614" s="63">
        <f>'דוח 132'!G3614</f>
        <v>0</v>
      </c>
      <c r="F3614" s="63">
        <f>'דוח 132'!F3614</f>
        <v>0</v>
      </c>
      <c r="G3614" s="63">
        <f>'דוח 132'!E3614</f>
        <v>0</v>
      </c>
      <c r="H3614" s="63">
        <f>'דוח 132'!D3614</f>
        <v>0</v>
      </c>
      <c r="I3614" s="63">
        <f>'דוח 132'!C3614</f>
        <v>0</v>
      </c>
      <c r="J3614" s="63">
        <f>'דוח 132'!B3614</f>
        <v>0</v>
      </c>
      <c r="K3614" s="63">
        <f>'דוח 132'!A3614</f>
        <v>0</v>
      </c>
    </row>
    <row r="3615" spans="1:11" x14ac:dyDescent="0.2">
      <c r="A3615" s="63">
        <f>'דוח 132'!K3615</f>
        <v>15608</v>
      </c>
      <c r="B3615" s="63">
        <f>'דוח 132'!J3615</f>
        <v>73344</v>
      </c>
      <c r="C3615" s="63" t="str">
        <f>'דוח 132'!I3615</f>
        <v>מניות חו"ל</v>
      </c>
      <c r="D3615" s="63">
        <f>'דוח 132'!H3615</f>
        <v>0</v>
      </c>
      <c r="E3615" s="63">
        <f>'דוח 132'!G3615</f>
        <v>0</v>
      </c>
      <c r="F3615" s="63">
        <f>'דוח 132'!F3615</f>
        <v>0</v>
      </c>
      <c r="G3615" s="63">
        <f>'דוח 132'!E3615</f>
        <v>0</v>
      </c>
      <c r="H3615" s="63">
        <f>'דוח 132'!D3615</f>
        <v>0</v>
      </c>
      <c r="I3615" s="63">
        <f>'דוח 132'!C3615</f>
        <v>0</v>
      </c>
      <c r="J3615" s="63">
        <f>'דוח 132'!B3615</f>
        <v>0</v>
      </c>
      <c r="K3615" s="63">
        <f>'דוח 132'!A3615</f>
        <v>0</v>
      </c>
    </row>
    <row r="3616" spans="1:11" x14ac:dyDescent="0.2">
      <c r="A3616" s="63">
        <f>'דוח 132'!K3616</f>
        <v>15584</v>
      </c>
      <c r="B3616" s="63">
        <f>'דוח 132'!J3616</f>
        <v>73344</v>
      </c>
      <c r="C3616" s="63" t="str">
        <f>'דוח 132'!I3616</f>
        <v>נכסים אלטרנטיביים</v>
      </c>
      <c r="D3616" s="63">
        <f>'דוח 132'!H3616</f>
        <v>0</v>
      </c>
      <c r="E3616" s="63">
        <f>'דוח 132'!G3616</f>
        <v>0</v>
      </c>
      <c r="F3616" s="63">
        <f>'דוח 132'!F3616</f>
        <v>0</v>
      </c>
      <c r="G3616" s="63">
        <f>'דוח 132'!E3616</f>
        <v>0</v>
      </c>
      <c r="H3616" s="63">
        <f>'דוח 132'!D3616</f>
        <v>0</v>
      </c>
      <c r="I3616" s="63">
        <f>'דוח 132'!C3616</f>
        <v>0</v>
      </c>
      <c r="J3616" s="63">
        <f>'דוח 132'!B3616</f>
        <v>0</v>
      </c>
      <c r="K3616" s="63">
        <f>'דוח 132'!A3616</f>
        <v>0</v>
      </c>
    </row>
    <row r="3617" spans="1:11" x14ac:dyDescent="0.2">
      <c r="A3617" s="63">
        <f>'דוח 132'!K3617</f>
        <v>17728</v>
      </c>
      <c r="B3617" s="63">
        <f>'דוח 132'!J3617</f>
        <v>73344</v>
      </c>
      <c r="C3617" s="63" t="str">
        <f>'דוח 132'!I3617</f>
        <v>נכסי נדל"ן</v>
      </c>
      <c r="D3617" s="63">
        <f>'דוח 132'!H3617</f>
        <v>0</v>
      </c>
      <c r="E3617" s="63">
        <f>'דוח 132'!G3617</f>
        <v>0</v>
      </c>
      <c r="F3617" s="63">
        <f>'דוח 132'!F3617</f>
        <v>0</v>
      </c>
      <c r="G3617" s="63">
        <f>'דוח 132'!E3617</f>
        <v>0</v>
      </c>
      <c r="H3617" s="63">
        <f>'דוח 132'!D3617</f>
        <v>0</v>
      </c>
      <c r="I3617" s="63">
        <f>'דוח 132'!C3617</f>
        <v>0</v>
      </c>
      <c r="J3617" s="63">
        <f>'דוח 132'!B3617</f>
        <v>0</v>
      </c>
      <c r="K3617" s="63">
        <f>'דוח 132'!A3617</f>
        <v>0</v>
      </c>
    </row>
    <row r="3618" spans="1:11" x14ac:dyDescent="0.2">
      <c r="A3618" s="63">
        <f>'דוח 132'!K3618</f>
        <v>15624</v>
      </c>
      <c r="B3618" s="63">
        <f>'דוח 132'!J3618</f>
        <v>73344</v>
      </c>
      <c r="C3618" s="63" t="str">
        <f>'דוח 132'!I3618</f>
        <v>נגזרים מתוך חשיפת מט"ח</v>
      </c>
      <c r="D3618" s="63">
        <f>'דוח 132'!H3618</f>
        <v>0</v>
      </c>
      <c r="E3618" s="63">
        <f>'דוח 132'!G3618</f>
        <v>0</v>
      </c>
      <c r="F3618" s="63">
        <f>'דוח 132'!F3618</f>
        <v>0</v>
      </c>
      <c r="G3618" s="63">
        <f>'דוח 132'!E3618</f>
        <v>0</v>
      </c>
      <c r="H3618" s="63">
        <f>'דוח 132'!D3618</f>
        <v>0</v>
      </c>
      <c r="I3618" s="63">
        <f>'דוח 132'!C3618</f>
        <v>0</v>
      </c>
      <c r="J3618" s="63">
        <f>'דוח 132'!B3618</f>
        <v>0</v>
      </c>
      <c r="K3618" s="63">
        <f>'דוח 132'!A3618</f>
        <v>0</v>
      </c>
    </row>
    <row r="3619" spans="1:11" x14ac:dyDescent="0.2">
      <c r="A3619" s="63">
        <f>'דוח 132'!K3619</f>
        <v>15644</v>
      </c>
      <c r="B3619" s="63">
        <f>'דוח 132'!J3619</f>
        <v>73344</v>
      </c>
      <c r="C3619" s="63" t="str">
        <f>'דוח 132'!I3619</f>
        <v>סה"כ נזילות</v>
      </c>
      <c r="D3619" s="63">
        <f>'דוח 132'!H3619</f>
        <v>0</v>
      </c>
      <c r="E3619" s="63">
        <f>'דוח 132'!G3619</f>
        <v>99.429188522061096</v>
      </c>
      <c r="F3619" s="63">
        <f>'דוח 132'!F3619</f>
        <v>99.506268081002887</v>
      </c>
      <c r="G3619" s="63">
        <f>'דוח 132'!E3619</f>
        <v>0</v>
      </c>
      <c r="H3619" s="63">
        <f>'דוח 132'!D3619</f>
        <v>0</v>
      </c>
      <c r="I3619" s="63">
        <f>'דוח 132'!C3619</f>
        <v>0</v>
      </c>
      <c r="J3619" s="63">
        <f>'דוח 132'!B3619</f>
        <v>0</v>
      </c>
      <c r="K3619" s="63">
        <f>'דוח 132'!A3619</f>
        <v>0</v>
      </c>
    </row>
    <row r="3620" spans="1:11" x14ac:dyDescent="0.2">
      <c r="A3620" s="63">
        <f>'דוח 132'!K3620</f>
        <v>15704</v>
      </c>
      <c r="B3620" s="63">
        <f>'דוח 132'!J3620</f>
        <v>73344</v>
      </c>
      <c r="C3620" s="63" t="str">
        <f>'דוח 132'!I3620</f>
        <v xml:space="preserve">סה"כ קונצרני והלוואות </v>
      </c>
      <c r="D3620" s="63">
        <f>'דוח 132'!H3620</f>
        <v>1.3887499999999999</v>
      </c>
      <c r="E3620" s="63">
        <f>'דוח 132'!G3620</f>
        <v>0.57081147793890807</v>
      </c>
      <c r="F3620" s="63">
        <f>'דוח 132'!F3620</f>
        <v>0.493731918997107</v>
      </c>
      <c r="G3620" s="63">
        <f>'דוח 132'!E3620</f>
        <v>28</v>
      </c>
      <c r="H3620" s="63">
        <f>'דוח 132'!D3620</f>
        <v>34</v>
      </c>
      <c r="I3620" s="63">
        <f>'דוח 132'!C3620</f>
        <v>0</v>
      </c>
      <c r="J3620" s="63">
        <f>'דוח 132'!B3620</f>
        <v>0</v>
      </c>
      <c r="K3620" s="63">
        <f>'דוח 132'!A3620</f>
        <v>0</v>
      </c>
    </row>
    <row r="3621" spans="1:11" x14ac:dyDescent="0.2">
      <c r="A3621" s="63">
        <f>'דוח 132'!K3621</f>
        <v>15749</v>
      </c>
      <c r="B3621" s="63">
        <f>'דוח 132'!J3621</f>
        <v>73344</v>
      </c>
      <c r="C3621" s="63" t="str">
        <f>'דוח 132'!I3621</f>
        <v>סה"כ לא סחירים</v>
      </c>
      <c r="D3621" s="63">
        <f>'דוח 132'!H3621</f>
        <v>0</v>
      </c>
      <c r="E3621" s="63">
        <f>'דוח 132'!G3621</f>
        <v>0</v>
      </c>
      <c r="F3621" s="63">
        <f>'דוח 132'!F3621</f>
        <v>0</v>
      </c>
      <c r="G3621" s="63">
        <f>'דוח 132'!E3621</f>
        <v>0</v>
      </c>
      <c r="H3621" s="63">
        <f>'דוח 132'!D3621</f>
        <v>0</v>
      </c>
      <c r="I3621" s="63">
        <f>'דוח 132'!C3621</f>
        <v>0</v>
      </c>
      <c r="J3621" s="63">
        <f>'דוח 132'!B3621</f>
        <v>0</v>
      </c>
      <c r="K3621" s="63">
        <f>'דוח 132'!A3621</f>
        <v>0</v>
      </c>
    </row>
    <row r="3622" spans="1:11" x14ac:dyDescent="0.2">
      <c r="A3622" s="63">
        <f>'דוח 132'!K3622</f>
        <v>11258</v>
      </c>
      <c r="B3622" s="63">
        <f>'דוח 132'!J3622</f>
        <v>73344</v>
      </c>
      <c r="C3622" s="63" t="str">
        <f>'דוח 132'!I3622</f>
        <v>כל נכסי הקופה</v>
      </c>
      <c r="D3622" s="63">
        <f>'דוח 132'!H3622</f>
        <v>6.8567020250723202E-3</v>
      </c>
      <c r="E3622" s="63">
        <f>'דוח 132'!G3622</f>
        <v>100</v>
      </c>
      <c r="F3622" s="63">
        <f>'דוח 132'!F3622</f>
        <v>100</v>
      </c>
      <c r="G3622" s="63">
        <f>'דוח 132'!E3622</f>
        <v>0</v>
      </c>
      <c r="H3622" s="63">
        <f>'דוח 132'!D3622</f>
        <v>0</v>
      </c>
      <c r="I3622" s="63">
        <f>'דוח 132'!C3622</f>
        <v>0</v>
      </c>
      <c r="J3622" s="63">
        <f>'דוח 132'!B3622</f>
        <v>0</v>
      </c>
      <c r="K3622" s="63">
        <f>'דוח 132'!A3622</f>
        <v>0</v>
      </c>
    </row>
    <row r="3623" spans="1:11" x14ac:dyDescent="0.2">
      <c r="A3623" s="63">
        <f>'דוח 132'!K3623</f>
        <v>15705</v>
      </c>
      <c r="B3623" s="63">
        <f>'דוח 132'!J3623</f>
        <v>73344</v>
      </c>
      <c r="C3623" s="63" t="str">
        <f>'דוח 132'!I3623</f>
        <v>סה"כ ממשלתי</v>
      </c>
      <c r="D3623" s="63">
        <f>'דוח 132'!H3623</f>
        <v>0</v>
      </c>
      <c r="E3623" s="63">
        <f>'דוח 132'!G3623</f>
        <v>0</v>
      </c>
      <c r="F3623" s="63">
        <f>'דוח 132'!F3623</f>
        <v>0</v>
      </c>
      <c r="G3623" s="63">
        <f>'דוח 132'!E3623</f>
        <v>50</v>
      </c>
      <c r="H3623" s="63">
        <f>'דוח 132'!D3623</f>
        <v>56</v>
      </c>
      <c r="I3623" s="63">
        <f>'דוח 132'!C3623</f>
        <v>0</v>
      </c>
      <c r="J3623" s="63">
        <f>'דוח 132'!B3623</f>
        <v>0</v>
      </c>
      <c r="K3623" s="63">
        <f>'דוח 132'!A3623</f>
        <v>0</v>
      </c>
    </row>
    <row r="3624" spans="1:11" x14ac:dyDescent="0.2">
      <c r="A3624" s="63">
        <f>'דוח 132'!K3624</f>
        <v>16144</v>
      </c>
      <c r="B3624" s="63">
        <f>'דוח 132'!J3624</f>
        <v>73344</v>
      </c>
      <c r="C3624" s="63" t="str">
        <f>'דוח 132'!I3624</f>
        <v>סך חשיפת מט"ח</v>
      </c>
      <c r="D3624" s="63">
        <f>'דוח 132'!H3624</f>
        <v>0</v>
      </c>
      <c r="E3624" s="63">
        <f>'דוח 132'!G3624</f>
        <v>1.15705029311941</v>
      </c>
      <c r="F3624" s="63">
        <f>'דוח 132'!F3624</f>
        <v>1.15718418514947</v>
      </c>
      <c r="G3624" s="63">
        <f>'דוח 132'!E3624</f>
        <v>0</v>
      </c>
      <c r="H3624" s="63">
        <f>'דוח 132'!D3624</f>
        <v>0</v>
      </c>
      <c r="I3624" s="63">
        <f>'דוח 132'!C3624</f>
        <v>0</v>
      </c>
      <c r="J3624" s="63">
        <f>'דוח 132'!B3624</f>
        <v>0</v>
      </c>
      <c r="K3624" s="63">
        <f>'דוח 132'!A3624</f>
        <v>0</v>
      </c>
    </row>
    <row r="3625" spans="1:11" x14ac:dyDescent="0.2">
      <c r="A3625" s="63">
        <f>'דוח 132'!K3625</f>
        <v>12755</v>
      </c>
      <c r="B3625" s="63">
        <f>'דוח 132'!J3625</f>
        <v>73344</v>
      </c>
      <c r="C3625" s="63" t="str">
        <f>'דוח 132'!I3625</f>
        <v xml:space="preserve">נזילות מט"ח </v>
      </c>
      <c r="D3625" s="63">
        <f>'דוח 132'!H3625</f>
        <v>0</v>
      </c>
      <c r="E3625" s="63">
        <f>'דוח 132'!G3625</f>
        <v>1.15705029311941</v>
      </c>
      <c r="F3625" s="63">
        <f>'דוח 132'!F3625</f>
        <v>1.15718418514947</v>
      </c>
      <c r="G3625" s="63">
        <f>'דוח 132'!E3625</f>
        <v>0</v>
      </c>
      <c r="H3625" s="63">
        <f>'דוח 132'!D3625</f>
        <v>0</v>
      </c>
      <c r="I3625" s="63">
        <f>'דוח 132'!C3625</f>
        <v>0</v>
      </c>
      <c r="J3625" s="63">
        <f>'דוח 132'!B3625</f>
        <v>0</v>
      </c>
      <c r="K3625" s="63">
        <f>'דוח 132'!A3625</f>
        <v>0</v>
      </c>
    </row>
    <row r="3626" spans="1:11" x14ac:dyDescent="0.2">
      <c r="A3626" s="63">
        <f>'דוח 132'!K3626</f>
        <v>12359</v>
      </c>
      <c r="B3626" s="63">
        <f>'דוח 132'!J3626</f>
        <v>73344</v>
      </c>
      <c r="C3626" s="63" t="str">
        <f>'דוח 132'!I3626</f>
        <v xml:space="preserve">קונצרני לא סחיר צמוד מדד </v>
      </c>
      <c r="D3626" s="63">
        <f>'דוח 132'!H3626</f>
        <v>0</v>
      </c>
      <c r="E3626" s="63">
        <f>'דוח 132'!G3626</f>
        <v>0</v>
      </c>
      <c r="F3626" s="63">
        <f>'דוח 132'!F3626</f>
        <v>0</v>
      </c>
      <c r="G3626" s="63">
        <f>'דוח 132'!E3626</f>
        <v>0</v>
      </c>
      <c r="H3626" s="63">
        <f>'דוח 132'!D3626</f>
        <v>0</v>
      </c>
      <c r="I3626" s="63">
        <f>'דוח 132'!C3626</f>
        <v>0</v>
      </c>
      <c r="J3626" s="63">
        <f>'דוח 132'!B3626</f>
        <v>0</v>
      </c>
      <c r="K3626" s="63">
        <f>'דוח 132'!A3626</f>
        <v>0</v>
      </c>
    </row>
    <row r="3627" spans="1:11" x14ac:dyDescent="0.2">
      <c r="A3627" s="63">
        <f>'דוח 132'!K3627</f>
        <v>0</v>
      </c>
      <c r="B3627" s="63">
        <f>'דוח 132'!J3627</f>
        <v>0</v>
      </c>
      <c r="C3627" s="63">
        <f>'דוח 132'!I3627</f>
        <v>0</v>
      </c>
      <c r="D3627" s="63">
        <f>'דוח 132'!H3627</f>
        <v>0</v>
      </c>
      <c r="E3627" s="63">
        <f>'דוח 132'!G3627</f>
        <v>0</v>
      </c>
      <c r="F3627" s="63">
        <f>'דוח 132'!F3627</f>
        <v>0</v>
      </c>
      <c r="G3627" s="63">
        <f>'דוח 132'!E3627</f>
        <v>0</v>
      </c>
      <c r="H3627" s="63">
        <f>'דוח 132'!D3627</f>
        <v>0</v>
      </c>
      <c r="I3627" s="63">
        <f>'דוח 132'!C3627</f>
        <v>0</v>
      </c>
      <c r="J3627" s="63">
        <f>'דוח 132'!B3627</f>
        <v>0</v>
      </c>
      <c r="K3627" s="63">
        <f>'דוח 132'!A3627</f>
        <v>0</v>
      </c>
    </row>
    <row r="3628" spans="1:11" x14ac:dyDescent="0.2">
      <c r="A3628" s="63" t="str">
        <f>'דוח 132'!K3628</f>
        <v>קוד קבוצה</v>
      </c>
      <c r="B3628" s="63" t="str">
        <f>'דוח 132'!J3628</f>
        <v>קוד קופה</v>
      </c>
      <c r="C3628" s="63">
        <f>'דוח 132'!I3628</f>
        <v>0</v>
      </c>
      <c r="D3628" s="63" t="str">
        <f>'דוח 132'!H3628</f>
        <v xml:space="preserve">73352  וידר מזרונים בע"מ </v>
      </c>
      <c r="E3628" s="63">
        <f>'דוח 132'!G3628</f>
        <v>0</v>
      </c>
      <c r="F3628" s="63">
        <f>'דוח 132'!F3628</f>
        <v>0</v>
      </c>
      <c r="G3628" s="63">
        <f>'דוח 132'!E3628</f>
        <v>0</v>
      </c>
      <c r="H3628" s="63">
        <f>'דוח 132'!D3628</f>
        <v>0</v>
      </c>
      <c r="I3628" s="63">
        <f>'דוח 132'!C3628</f>
        <v>0</v>
      </c>
      <c r="J3628" s="63">
        <f>'דוח 132'!B3628</f>
        <v>0</v>
      </c>
      <c r="K3628" s="63">
        <f>'דוח 132'!A3628</f>
        <v>0</v>
      </c>
    </row>
    <row r="3629" spans="1:11" x14ac:dyDescent="0.2">
      <c r="A3629" s="63">
        <f>'דוח 132'!K3629</f>
        <v>0</v>
      </c>
      <c r="B3629" s="63">
        <f>'דוח 132'!J3629</f>
        <v>0</v>
      </c>
      <c r="C3629" s="63">
        <f>'דוח 132'!I3629</f>
        <v>0</v>
      </c>
      <c r="D3629" s="63">
        <f>'דוח 132'!H3629</f>
        <v>0</v>
      </c>
      <c r="E3629" s="63">
        <f>'דוח 132'!G3629</f>
        <v>0</v>
      </c>
      <c r="F3629" s="63" t="str">
        <f>'דוח 132'!F3629</f>
        <v>שווי קופה באשח  0</v>
      </c>
      <c r="G3629" s="63">
        <f>'דוח 132'!E3629</f>
        <v>0</v>
      </c>
      <c r="H3629" s="63">
        <f>'דוח 132'!D3629</f>
        <v>0</v>
      </c>
      <c r="I3629" s="63">
        <f>'דוח 132'!C3629</f>
        <v>0</v>
      </c>
      <c r="J3629" s="63">
        <f>'דוח 132'!B3629</f>
        <v>0</v>
      </c>
      <c r="K3629" s="63">
        <f>'דוח 132'!A3629</f>
        <v>0</v>
      </c>
    </row>
    <row r="3630" spans="1:11" x14ac:dyDescent="0.2">
      <c r="A3630" s="63">
        <f>'דוח 132'!K3630</f>
        <v>0</v>
      </c>
      <c r="B3630" s="63">
        <f>'דוח 132'!J3630</f>
        <v>0</v>
      </c>
      <c r="C3630" s="63" t="str">
        <f>'דוח 132'!I3630</f>
        <v>תאור קבוצה</v>
      </c>
      <c r="D3630" s="63" t="str">
        <f>'דוח 132'!H3630</f>
        <v>מח"מ</v>
      </c>
      <c r="E3630" s="63" t="str">
        <f>'דוח 132'!G3630</f>
        <v>חשיפה</v>
      </c>
      <c r="F3630" s="63" t="str">
        <f>'דוח 132'!F3630</f>
        <v>חשיפה</v>
      </c>
      <c r="G3630" s="63">
        <f>'דוח 132'!E3630</f>
        <v>0</v>
      </c>
      <c r="H3630" s="63" t="str">
        <f>'דוח 132'!D3630</f>
        <v>חשיפה</v>
      </c>
      <c r="I3630" s="63">
        <f>'דוח 132'!C3630</f>
        <v>0</v>
      </c>
      <c r="J3630" s="63" t="str">
        <f>'דוח 132'!B3630</f>
        <v>מח"מ</v>
      </c>
      <c r="K3630" s="63">
        <f>'דוח 132'!A3630</f>
        <v>0</v>
      </c>
    </row>
    <row r="3631" spans="1:11" x14ac:dyDescent="0.2">
      <c r="A3631" s="63">
        <f>'דוח 132'!K3631</f>
        <v>0</v>
      </c>
      <c r="B3631" s="63">
        <f>'דוח 132'!J3631</f>
        <v>0</v>
      </c>
      <c r="C3631" s="63">
        <f>'דוח 132'!I3631</f>
        <v>0</v>
      </c>
      <c r="D3631" s="63">
        <f>'דוח 132'!H3631</f>
        <v>0</v>
      </c>
      <c r="E3631" s="63" t="str">
        <f>'דוח 132'!G3631</f>
        <v>30/12/18</v>
      </c>
      <c r="F3631" s="63" t="str">
        <f>'דוח 132'!F3631</f>
        <v>31/12/18</v>
      </c>
      <c r="G3631" s="63" t="str">
        <f>'דוח 132'!E3631</f>
        <v>מינ'</v>
      </c>
      <c r="H3631" s="63" t="str">
        <f>'דוח 132'!D3631</f>
        <v>מקס'</v>
      </c>
      <c r="I3631" s="63" t="str">
        <f>'דוח 132'!C3631</f>
        <v>מינ'</v>
      </c>
      <c r="J3631" s="63" t="str">
        <f>'דוח 132'!B3631</f>
        <v>מקס'</v>
      </c>
      <c r="K3631" s="63">
        <f>'דוח 132'!A3631</f>
        <v>0</v>
      </c>
    </row>
    <row r="3632" spans="1:11" x14ac:dyDescent="0.2">
      <c r="A3632" s="63">
        <f>'דוח 132'!K3632</f>
        <v>13591</v>
      </c>
      <c r="B3632" s="63">
        <f>'דוח 132'!J3632</f>
        <v>73352</v>
      </c>
      <c r="C3632" s="63" t="str">
        <f>'דוח 132'!I3632</f>
        <v xml:space="preserve">צמוד מדד (כולל מיועדות) </v>
      </c>
      <c r="D3632" s="63">
        <f>'דוח 132'!H3632</f>
        <v>0</v>
      </c>
      <c r="E3632" s="63">
        <f>'דוח 132'!G3632</f>
        <v>0</v>
      </c>
      <c r="F3632" s="63">
        <f>'דוח 132'!F3632</f>
        <v>0</v>
      </c>
      <c r="G3632" s="63">
        <f>'דוח 132'!E3632</f>
        <v>0</v>
      </c>
      <c r="H3632" s="63">
        <f>'דוח 132'!D3632</f>
        <v>0</v>
      </c>
      <c r="I3632" s="63">
        <f>'דוח 132'!C3632</f>
        <v>0</v>
      </c>
      <c r="J3632" s="63">
        <f>'דוח 132'!B3632</f>
        <v>0</v>
      </c>
      <c r="K3632" s="63">
        <f>'דוח 132'!A3632</f>
        <v>0</v>
      </c>
    </row>
    <row r="3633" spans="1:11" x14ac:dyDescent="0.2">
      <c r="A3633" s="63">
        <f>'דוח 132'!K3633</f>
        <v>19967</v>
      </c>
      <c r="B3633" s="63">
        <f>'דוח 132'!J3633</f>
        <v>73352</v>
      </c>
      <c r="C3633" s="63" t="str">
        <f>'דוח 132'!I3633</f>
        <v>צמוד מדד ללא מיועדות</v>
      </c>
      <c r="D3633" s="63">
        <f>'דוח 132'!H3633</f>
        <v>0</v>
      </c>
      <c r="E3633" s="63">
        <f>'דוח 132'!G3633</f>
        <v>0</v>
      </c>
      <c r="F3633" s="63">
        <f>'דוח 132'!F3633</f>
        <v>0</v>
      </c>
      <c r="G3633" s="63">
        <f>'דוח 132'!E3633</f>
        <v>0</v>
      </c>
      <c r="H3633" s="63">
        <f>'דוח 132'!D3633</f>
        <v>0</v>
      </c>
      <c r="I3633" s="63">
        <f>'דוח 132'!C3633</f>
        <v>0</v>
      </c>
      <c r="J3633" s="63">
        <f>'דוח 132'!B3633</f>
        <v>0</v>
      </c>
      <c r="K3633" s="63">
        <f>'דוח 132'!A3633</f>
        <v>0</v>
      </c>
    </row>
    <row r="3634" spans="1:11" x14ac:dyDescent="0.2">
      <c r="A3634" s="63">
        <f>'דוח 132'!K3634</f>
        <v>15744</v>
      </c>
      <c r="B3634" s="63">
        <f>'דוח 132'!J3634</f>
        <v>73352</v>
      </c>
      <c r="C3634" s="63" t="str">
        <f>'דוח 132'!I3634</f>
        <v xml:space="preserve">סה"כ ממשלתי צמוד מדד כולל מיועדות </v>
      </c>
      <c r="D3634" s="63">
        <f>'דוח 132'!H3634</f>
        <v>0</v>
      </c>
      <c r="E3634" s="63">
        <f>'דוח 132'!G3634</f>
        <v>0</v>
      </c>
      <c r="F3634" s="63">
        <f>'דוח 132'!F3634</f>
        <v>0</v>
      </c>
      <c r="G3634" s="63">
        <f>'דוח 132'!E3634</f>
        <v>0</v>
      </c>
      <c r="H3634" s="63">
        <f>'דוח 132'!D3634</f>
        <v>0</v>
      </c>
      <c r="I3634" s="63">
        <f>'דוח 132'!C3634</f>
        <v>0</v>
      </c>
      <c r="J3634" s="63">
        <f>'דוח 132'!B3634</f>
        <v>0</v>
      </c>
      <c r="K3634" s="63">
        <f>'דוח 132'!A3634</f>
        <v>0</v>
      </c>
    </row>
    <row r="3635" spans="1:11" x14ac:dyDescent="0.2">
      <c r="A3635" s="63">
        <f>'דוח 132'!K3635</f>
        <v>13462</v>
      </c>
      <c r="B3635" s="63">
        <f>'דוח 132'!J3635</f>
        <v>73352</v>
      </c>
      <c r="C3635" s="63" t="str">
        <f>'דוח 132'!I3635</f>
        <v xml:space="preserve">קונצרני סחיר צמוד מדד </v>
      </c>
      <c r="D3635" s="63">
        <f>'דוח 132'!H3635</f>
        <v>0</v>
      </c>
      <c r="E3635" s="63">
        <f>'דוח 132'!G3635</f>
        <v>0</v>
      </c>
      <c r="F3635" s="63">
        <f>'דוח 132'!F3635</f>
        <v>0</v>
      </c>
      <c r="G3635" s="63">
        <f>'דוח 132'!E3635</f>
        <v>0</v>
      </c>
      <c r="H3635" s="63">
        <f>'דוח 132'!D3635</f>
        <v>0</v>
      </c>
      <c r="I3635" s="63">
        <f>'דוח 132'!C3635</f>
        <v>0</v>
      </c>
      <c r="J3635" s="63">
        <f>'דוח 132'!B3635</f>
        <v>0</v>
      </c>
      <c r="K3635" s="63">
        <f>'דוח 132'!A3635</f>
        <v>0</v>
      </c>
    </row>
    <row r="3636" spans="1:11" x14ac:dyDescent="0.2">
      <c r="A3636" s="63">
        <f>'דוח 132'!K3636</f>
        <v>15544</v>
      </c>
      <c r="B3636" s="63">
        <f>'דוח 132'!J3636</f>
        <v>73352</v>
      </c>
      <c r="C3636" s="63" t="str">
        <f>'דוח 132'!I3636</f>
        <v>הלוואה צמוד מדד</v>
      </c>
      <c r="D3636" s="63">
        <f>'דוח 132'!H3636</f>
        <v>0</v>
      </c>
      <c r="E3636" s="63">
        <f>'דוח 132'!G3636</f>
        <v>0</v>
      </c>
      <c r="F3636" s="63">
        <f>'דוח 132'!F3636</f>
        <v>0</v>
      </c>
      <c r="G3636" s="63">
        <f>'דוח 132'!E3636</f>
        <v>0</v>
      </c>
      <c r="H3636" s="63">
        <f>'דוח 132'!D3636</f>
        <v>0</v>
      </c>
      <c r="I3636" s="63">
        <f>'דוח 132'!C3636</f>
        <v>0</v>
      </c>
      <c r="J3636" s="63">
        <f>'דוח 132'!B3636</f>
        <v>0</v>
      </c>
      <c r="K3636" s="63">
        <f>'דוח 132'!A3636</f>
        <v>0</v>
      </c>
    </row>
    <row r="3637" spans="1:11" x14ac:dyDescent="0.2">
      <c r="A3637" s="63">
        <f>'דוח 132'!K3637</f>
        <v>12978</v>
      </c>
      <c r="B3637" s="63">
        <f>'דוח 132'!J3637</f>
        <v>73352</v>
      </c>
      <c r="C3637" s="63" t="str">
        <f>'דוח 132'!I3637</f>
        <v xml:space="preserve">פקדונות לא סחירים </v>
      </c>
      <c r="D3637" s="63">
        <f>'דוח 132'!H3637</f>
        <v>0</v>
      </c>
      <c r="E3637" s="63">
        <f>'דוח 132'!G3637</f>
        <v>0</v>
      </c>
      <c r="F3637" s="63">
        <f>'דוח 132'!F3637</f>
        <v>0</v>
      </c>
      <c r="G3637" s="63">
        <f>'דוח 132'!E3637</f>
        <v>0</v>
      </c>
      <c r="H3637" s="63">
        <f>'דוח 132'!D3637</f>
        <v>0</v>
      </c>
      <c r="I3637" s="63">
        <f>'דוח 132'!C3637</f>
        <v>0</v>
      </c>
      <c r="J3637" s="63">
        <f>'דוח 132'!B3637</f>
        <v>0</v>
      </c>
      <c r="K3637" s="63">
        <f>'דוח 132'!A3637</f>
        <v>0</v>
      </c>
    </row>
    <row r="3638" spans="1:11" x14ac:dyDescent="0.2">
      <c r="A3638" s="63">
        <f>'דוח 132'!K3638</f>
        <v>17726</v>
      </c>
      <c r="B3638" s="63">
        <f>'דוח 132'!J3638</f>
        <v>73352</v>
      </c>
      <c r="C3638" s="63" t="str">
        <f>'דוח 132'!I3638</f>
        <v>לא צמוד כולל נזילות</v>
      </c>
      <c r="D3638" s="63">
        <f>'דוח 132'!H3638</f>
        <v>0</v>
      </c>
      <c r="E3638" s="63">
        <f>'דוח 132'!G3638</f>
        <v>100</v>
      </c>
      <c r="F3638" s="63">
        <f>'דוח 132'!F3638</f>
        <v>100</v>
      </c>
      <c r="G3638" s="63">
        <f>'דוח 132'!E3638</f>
        <v>0</v>
      </c>
      <c r="H3638" s="63">
        <f>'דוח 132'!D3638</f>
        <v>0</v>
      </c>
      <c r="I3638" s="63">
        <f>'דוח 132'!C3638</f>
        <v>0</v>
      </c>
      <c r="J3638" s="63">
        <f>'דוח 132'!B3638</f>
        <v>0</v>
      </c>
      <c r="K3638" s="63">
        <f>'דוח 132'!A3638</f>
        <v>0</v>
      </c>
    </row>
    <row r="3639" spans="1:11" x14ac:dyDescent="0.2">
      <c r="A3639" s="63">
        <f>'דוח 132'!K3639</f>
        <v>17727</v>
      </c>
      <c r="B3639" s="63">
        <f>'דוח 132'!J3639</f>
        <v>73352</v>
      </c>
      <c r="C3639" s="63" t="str">
        <f>'דוח 132'!I3639</f>
        <v>עו"ש ש"ח</v>
      </c>
      <c r="D3639" s="63">
        <f>'דוח 132'!H3639</f>
        <v>0</v>
      </c>
      <c r="E3639" s="63">
        <f>'דוח 132'!G3639</f>
        <v>100</v>
      </c>
      <c r="F3639" s="63">
        <f>'דוח 132'!F3639</f>
        <v>100</v>
      </c>
      <c r="G3639" s="63">
        <f>'דוח 132'!E3639</f>
        <v>0</v>
      </c>
      <c r="H3639" s="63">
        <f>'דוח 132'!D3639</f>
        <v>0</v>
      </c>
      <c r="I3639" s="63">
        <f>'דוח 132'!C3639</f>
        <v>0</v>
      </c>
      <c r="J3639" s="63">
        <f>'דוח 132'!B3639</f>
        <v>0</v>
      </c>
      <c r="K3639" s="63">
        <f>'דוח 132'!A3639</f>
        <v>0</v>
      </c>
    </row>
    <row r="3640" spans="1:11" x14ac:dyDescent="0.2">
      <c r="A3640" s="63">
        <f>'דוח 132'!K3640</f>
        <v>13592</v>
      </c>
      <c r="B3640" s="63">
        <f>'דוח 132'!J3640</f>
        <v>73352</v>
      </c>
      <c r="C3640" s="63" t="str">
        <f>'דוח 132'!I3640</f>
        <v xml:space="preserve">לא צמוד - לא כולל נזילות </v>
      </c>
      <c r="D3640" s="63">
        <f>'דוח 132'!H3640</f>
        <v>0</v>
      </c>
      <c r="E3640" s="63">
        <f>'דוח 132'!G3640</f>
        <v>0</v>
      </c>
      <c r="F3640" s="63">
        <f>'דוח 132'!F3640</f>
        <v>0</v>
      </c>
      <c r="G3640" s="63">
        <f>'דוח 132'!E3640</f>
        <v>0</v>
      </c>
      <c r="H3640" s="63">
        <f>'דוח 132'!D3640</f>
        <v>0</v>
      </c>
      <c r="I3640" s="63">
        <f>'דוח 132'!C3640</f>
        <v>0</v>
      </c>
      <c r="J3640" s="63">
        <f>'דוח 132'!B3640</f>
        <v>0</v>
      </c>
      <c r="K3640" s="63">
        <f>'דוח 132'!A3640</f>
        <v>0</v>
      </c>
    </row>
    <row r="3641" spans="1:11" x14ac:dyDescent="0.2">
      <c r="A3641" s="63">
        <f>'דוח 132'!K3641</f>
        <v>11566</v>
      </c>
      <c r="B3641" s="63">
        <f>'דוח 132'!J3641</f>
        <v>73352</v>
      </c>
      <c r="C3641" s="63" t="str">
        <f>'דוח 132'!I3641</f>
        <v>מק"מ</v>
      </c>
      <c r="D3641" s="63">
        <f>'דוח 132'!H3641</f>
        <v>0</v>
      </c>
      <c r="E3641" s="63">
        <f>'דוח 132'!G3641</f>
        <v>0</v>
      </c>
      <c r="F3641" s="63">
        <f>'דוח 132'!F3641</f>
        <v>0</v>
      </c>
      <c r="G3641" s="63">
        <f>'דוח 132'!E3641</f>
        <v>0</v>
      </c>
      <c r="H3641" s="63">
        <f>'דוח 132'!D3641</f>
        <v>0</v>
      </c>
      <c r="I3641" s="63">
        <f>'דוח 132'!C3641</f>
        <v>0</v>
      </c>
      <c r="J3641" s="63">
        <f>'דוח 132'!B3641</f>
        <v>0</v>
      </c>
      <c r="K3641" s="63">
        <f>'דוח 132'!A3641</f>
        <v>0</v>
      </c>
    </row>
    <row r="3642" spans="1:11" x14ac:dyDescent="0.2">
      <c r="A3642" s="63">
        <f>'דוח 132'!K3642</f>
        <v>13419</v>
      </c>
      <c r="B3642" s="63">
        <f>'דוח 132'!J3642</f>
        <v>73352</v>
      </c>
      <c r="C3642" s="63" t="str">
        <f>'דוח 132'!I3642</f>
        <v>ממשלתי  לא צמוד (שחר)</v>
      </c>
      <c r="D3642" s="63">
        <f>'דוח 132'!H3642</f>
        <v>0</v>
      </c>
      <c r="E3642" s="63">
        <f>'דוח 132'!G3642</f>
        <v>0</v>
      </c>
      <c r="F3642" s="63">
        <f>'דוח 132'!F3642</f>
        <v>0</v>
      </c>
      <c r="G3642" s="63">
        <f>'דוח 132'!E3642</f>
        <v>0</v>
      </c>
      <c r="H3642" s="63">
        <f>'דוח 132'!D3642</f>
        <v>0</v>
      </c>
      <c r="I3642" s="63">
        <f>'דוח 132'!C3642</f>
        <v>0</v>
      </c>
      <c r="J3642" s="63">
        <f>'דוח 132'!B3642</f>
        <v>0</v>
      </c>
      <c r="K3642" s="63">
        <f>'דוח 132'!A3642</f>
        <v>0</v>
      </c>
    </row>
    <row r="3643" spans="1:11" x14ac:dyDescent="0.2">
      <c r="A3643" s="63">
        <f>'דוח 132'!K3643</f>
        <v>11568</v>
      </c>
      <c r="B3643" s="63">
        <f>'דוח 132'!J3643</f>
        <v>73352</v>
      </c>
      <c r="C3643" s="63" t="str">
        <f>'דוח 132'!I3643</f>
        <v>אג"ח ממשלתי לא צמוד ריבית משתנה-"גילון"</v>
      </c>
      <c r="D3643" s="63">
        <f>'דוח 132'!H3643</f>
        <v>0</v>
      </c>
      <c r="E3643" s="63">
        <f>'דוח 132'!G3643</f>
        <v>0</v>
      </c>
      <c r="F3643" s="63">
        <f>'דוח 132'!F3643</f>
        <v>0</v>
      </c>
      <c r="G3643" s="63">
        <f>'דוח 132'!E3643</f>
        <v>0</v>
      </c>
      <c r="H3643" s="63">
        <f>'דוח 132'!D3643</f>
        <v>0</v>
      </c>
      <c r="I3643" s="63">
        <f>'דוח 132'!C3643</f>
        <v>0</v>
      </c>
      <c r="J3643" s="63">
        <f>'דוח 132'!B3643</f>
        <v>0</v>
      </c>
      <c r="K3643" s="63">
        <f>'דוח 132'!A3643</f>
        <v>0</v>
      </c>
    </row>
    <row r="3644" spans="1:11" x14ac:dyDescent="0.2">
      <c r="A3644" s="63">
        <f>'דוח 132'!K3644</f>
        <v>12479</v>
      </c>
      <c r="B3644" s="63">
        <f>'דוח 132'!J3644</f>
        <v>73352</v>
      </c>
      <c r="C3644" s="63" t="str">
        <f>'דוח 132'!I3644</f>
        <v>קונצרני ריבית קבועה</v>
      </c>
      <c r="D3644" s="63">
        <f>'דוח 132'!H3644</f>
        <v>0</v>
      </c>
      <c r="E3644" s="63">
        <f>'דוח 132'!G3644</f>
        <v>0</v>
      </c>
      <c r="F3644" s="63">
        <f>'דוח 132'!F3644</f>
        <v>0</v>
      </c>
      <c r="G3644" s="63">
        <f>'דוח 132'!E3644</f>
        <v>0</v>
      </c>
      <c r="H3644" s="63">
        <f>'דוח 132'!D3644</f>
        <v>0</v>
      </c>
      <c r="I3644" s="63">
        <f>'דוח 132'!C3644</f>
        <v>0</v>
      </c>
      <c r="J3644" s="63">
        <f>'דוח 132'!B3644</f>
        <v>0</v>
      </c>
      <c r="K3644" s="63">
        <f>'דוח 132'!A3644</f>
        <v>0</v>
      </c>
    </row>
    <row r="3645" spans="1:11" x14ac:dyDescent="0.2">
      <c r="A3645" s="63">
        <f>'דוח 132'!K3645</f>
        <v>12480</v>
      </c>
      <c r="B3645" s="63">
        <f>'דוח 132'!J3645</f>
        <v>73352</v>
      </c>
      <c r="C3645" s="63" t="str">
        <f>'דוח 132'!I3645</f>
        <v>קונצרני ריבית משתנה</v>
      </c>
      <c r="D3645" s="63">
        <f>'דוח 132'!H3645</f>
        <v>0</v>
      </c>
      <c r="E3645" s="63">
        <f>'דוח 132'!G3645</f>
        <v>0</v>
      </c>
      <c r="F3645" s="63">
        <f>'דוח 132'!F3645</f>
        <v>0</v>
      </c>
      <c r="G3645" s="63">
        <f>'דוח 132'!E3645</f>
        <v>0</v>
      </c>
      <c r="H3645" s="63">
        <f>'דוח 132'!D3645</f>
        <v>0</v>
      </c>
      <c r="I3645" s="63">
        <f>'דוח 132'!C3645</f>
        <v>0</v>
      </c>
      <c r="J3645" s="63">
        <f>'דוח 132'!B3645</f>
        <v>0</v>
      </c>
      <c r="K3645" s="63">
        <f>'דוח 132'!A3645</f>
        <v>0</v>
      </c>
    </row>
    <row r="3646" spans="1:11" x14ac:dyDescent="0.2">
      <c r="A3646" s="63">
        <f>'דוח 132'!K3646</f>
        <v>11578</v>
      </c>
      <c r="B3646" s="63">
        <f>'דוח 132'!J3646</f>
        <v>73352</v>
      </c>
      <c r="C3646" s="63" t="str">
        <f>'דוח 132'!I3646</f>
        <v>אג"ח לא צמוד לא סחיר (ללא עמיתים)</v>
      </c>
      <c r="D3646" s="63">
        <f>'דוח 132'!H3646</f>
        <v>0</v>
      </c>
      <c r="E3646" s="63">
        <f>'דוח 132'!G3646</f>
        <v>0</v>
      </c>
      <c r="F3646" s="63">
        <f>'דוח 132'!F3646</f>
        <v>0</v>
      </c>
      <c r="G3646" s="63">
        <f>'דוח 132'!E3646</f>
        <v>0</v>
      </c>
      <c r="H3646" s="63">
        <f>'דוח 132'!D3646</f>
        <v>0</v>
      </c>
      <c r="I3646" s="63">
        <f>'דוח 132'!C3646</f>
        <v>0</v>
      </c>
      <c r="J3646" s="63">
        <f>'דוח 132'!B3646</f>
        <v>0</v>
      </c>
      <c r="K3646" s="63">
        <f>'דוח 132'!A3646</f>
        <v>0</v>
      </c>
    </row>
    <row r="3647" spans="1:11" x14ac:dyDescent="0.2">
      <c r="A3647" s="63">
        <f>'דוח 132'!K3647</f>
        <v>12497</v>
      </c>
      <c r="B3647" s="63">
        <f>'דוח 132'!J3647</f>
        <v>73352</v>
      </c>
      <c r="C3647" s="63" t="str">
        <f>'דוח 132'!I3647</f>
        <v>קונצרני לא סחיר ריבית משתנה (נע"מים)</v>
      </c>
      <c r="D3647" s="63">
        <f>'דוח 132'!H3647</f>
        <v>0</v>
      </c>
      <c r="E3647" s="63">
        <f>'דוח 132'!G3647</f>
        <v>0</v>
      </c>
      <c r="F3647" s="63">
        <f>'דוח 132'!F3647</f>
        <v>0</v>
      </c>
      <c r="G3647" s="63">
        <f>'דוח 132'!E3647</f>
        <v>0</v>
      </c>
      <c r="H3647" s="63">
        <f>'דוח 132'!D3647</f>
        <v>0</v>
      </c>
      <c r="I3647" s="63">
        <f>'דוח 132'!C3647</f>
        <v>0</v>
      </c>
      <c r="J3647" s="63">
        <f>'דוח 132'!B3647</f>
        <v>0</v>
      </c>
      <c r="K3647" s="63">
        <f>'דוח 132'!A3647</f>
        <v>0</v>
      </c>
    </row>
    <row r="3648" spans="1:11" x14ac:dyDescent="0.2">
      <c r="A3648" s="63">
        <f>'דוח 132'!K3648</f>
        <v>15546</v>
      </c>
      <c r="B3648" s="63">
        <f>'דוח 132'!J3648</f>
        <v>73352</v>
      </c>
      <c r="C3648" s="63" t="str">
        <f>'דוח 132'!I3648</f>
        <v>הלוואה לא צמוד</v>
      </c>
      <c r="D3648" s="63">
        <f>'דוח 132'!H3648</f>
        <v>0</v>
      </c>
      <c r="E3648" s="63">
        <f>'דוח 132'!G3648</f>
        <v>0</v>
      </c>
      <c r="F3648" s="63">
        <f>'דוח 132'!F3648</f>
        <v>0</v>
      </c>
      <c r="G3648" s="63">
        <f>'דוח 132'!E3648</f>
        <v>0</v>
      </c>
      <c r="H3648" s="63">
        <f>'דוח 132'!D3648</f>
        <v>0</v>
      </c>
      <c r="I3648" s="63">
        <f>'דוח 132'!C3648</f>
        <v>0</v>
      </c>
      <c r="J3648" s="63">
        <f>'דוח 132'!B3648</f>
        <v>0</v>
      </c>
      <c r="K3648" s="63">
        <f>'דוח 132'!A3648</f>
        <v>0</v>
      </c>
    </row>
    <row r="3649" spans="1:11" x14ac:dyDescent="0.2">
      <c r="A3649" s="63">
        <f>'דוח 132'!K3649</f>
        <v>12481</v>
      </c>
      <c r="B3649" s="63">
        <f>'דוח 132'!J3649</f>
        <v>73352</v>
      </c>
      <c r="C3649" s="63" t="str">
        <f>'דוח 132'!I3649</f>
        <v>הלוואות לעמיתים.</v>
      </c>
      <c r="D3649" s="63">
        <f>'דוח 132'!H3649</f>
        <v>0</v>
      </c>
      <c r="E3649" s="63">
        <f>'דוח 132'!G3649</f>
        <v>0</v>
      </c>
      <c r="F3649" s="63">
        <f>'דוח 132'!F3649</f>
        <v>0</v>
      </c>
      <c r="G3649" s="63">
        <f>'דוח 132'!E3649</f>
        <v>0</v>
      </c>
      <c r="H3649" s="63">
        <f>'דוח 132'!D3649</f>
        <v>0</v>
      </c>
      <c r="I3649" s="63">
        <f>'דוח 132'!C3649</f>
        <v>0</v>
      </c>
      <c r="J3649" s="63">
        <f>'דוח 132'!B3649</f>
        <v>0</v>
      </c>
      <c r="K3649" s="63">
        <f>'דוח 132'!A3649</f>
        <v>0</v>
      </c>
    </row>
    <row r="3650" spans="1:11" x14ac:dyDescent="0.2">
      <c r="A3650" s="63">
        <f>'דוח 132'!K3650</f>
        <v>13594</v>
      </c>
      <c r="B3650" s="63">
        <f>'דוח 132'!J3650</f>
        <v>73352</v>
      </c>
      <c r="C3650" s="63" t="str">
        <f>'דוח 132'!I3650</f>
        <v>מט"ח וצמוד מט"ח</v>
      </c>
      <c r="D3650" s="63">
        <f>'דוח 132'!H3650</f>
        <v>0</v>
      </c>
      <c r="E3650" s="63">
        <f>'דוח 132'!G3650</f>
        <v>0</v>
      </c>
      <c r="F3650" s="63">
        <f>'דוח 132'!F3650</f>
        <v>0</v>
      </c>
      <c r="G3650" s="63">
        <f>'דוח 132'!E3650</f>
        <v>0</v>
      </c>
      <c r="H3650" s="63">
        <f>'דוח 132'!D3650</f>
        <v>0</v>
      </c>
      <c r="I3650" s="63">
        <f>'דוח 132'!C3650</f>
        <v>0</v>
      </c>
      <c r="J3650" s="63">
        <f>'דוח 132'!B3650</f>
        <v>0</v>
      </c>
      <c r="K3650" s="63">
        <f>'דוח 132'!A3650</f>
        <v>0</v>
      </c>
    </row>
    <row r="3651" spans="1:11" x14ac:dyDescent="0.2">
      <c r="A3651" s="63">
        <f>'דוח 132'!K3651</f>
        <v>15609</v>
      </c>
      <c r="B3651" s="63">
        <f>'דוח 132'!J3651</f>
        <v>73352</v>
      </c>
      <c r="C3651" s="63" t="str">
        <f>'דוח 132'!I3651</f>
        <v>אג"ח ממשלתי צמוד מט"ח סחיר (1022)</v>
      </c>
      <c r="D3651" s="63">
        <f>'דוח 132'!H3651</f>
        <v>0</v>
      </c>
      <c r="E3651" s="63">
        <f>'דוח 132'!G3651</f>
        <v>0</v>
      </c>
      <c r="F3651" s="63">
        <f>'דוח 132'!F3651</f>
        <v>0</v>
      </c>
      <c r="G3651" s="63">
        <f>'דוח 132'!E3651</f>
        <v>0</v>
      </c>
      <c r="H3651" s="63">
        <f>'דוח 132'!D3651</f>
        <v>0</v>
      </c>
      <c r="I3651" s="63">
        <f>'דוח 132'!C3651</f>
        <v>0</v>
      </c>
      <c r="J3651" s="63">
        <f>'דוח 132'!B3651</f>
        <v>0</v>
      </c>
      <c r="K3651" s="63">
        <f>'דוח 132'!A3651</f>
        <v>0</v>
      </c>
    </row>
    <row r="3652" spans="1:11" x14ac:dyDescent="0.2">
      <c r="A3652" s="63">
        <f>'דוח 132'!K3652</f>
        <v>11524</v>
      </c>
      <c r="B3652" s="63">
        <f>'דוח 132'!J3652</f>
        <v>73352</v>
      </c>
      <c r="C3652" s="63" t="str">
        <f>'דוח 132'!I3652</f>
        <v xml:space="preserve"> אג"ח קונצרני בחו"ל </v>
      </c>
      <c r="D3652" s="63">
        <f>'דוח 132'!H3652</f>
        <v>0</v>
      </c>
      <c r="E3652" s="63">
        <f>'דוח 132'!G3652</f>
        <v>0</v>
      </c>
      <c r="F3652" s="63">
        <f>'דוח 132'!F3652</f>
        <v>0</v>
      </c>
      <c r="G3652" s="63">
        <f>'דוח 132'!E3652</f>
        <v>0</v>
      </c>
      <c r="H3652" s="63">
        <f>'דוח 132'!D3652</f>
        <v>0</v>
      </c>
      <c r="I3652" s="63">
        <f>'דוח 132'!C3652</f>
        <v>0</v>
      </c>
      <c r="J3652" s="63">
        <f>'דוח 132'!B3652</f>
        <v>0</v>
      </c>
      <c r="K3652" s="63">
        <f>'דוח 132'!A3652</f>
        <v>0</v>
      </c>
    </row>
    <row r="3653" spans="1:11" x14ac:dyDescent="0.2">
      <c r="A3653" s="63">
        <f>'דוח 132'!K3653</f>
        <v>15745</v>
      </c>
      <c r="B3653" s="63">
        <f>'דוח 132'!J3653</f>
        <v>73352</v>
      </c>
      <c r="C3653" s="63" t="str">
        <f>'דוח 132'!I3653</f>
        <v>סה"כ קונצרני צמוד מט"ח</v>
      </c>
      <c r="D3653" s="63">
        <f>'דוח 132'!H3653</f>
        <v>0</v>
      </c>
      <c r="E3653" s="63">
        <f>'דוח 132'!G3653</f>
        <v>0</v>
      </c>
      <c r="F3653" s="63">
        <f>'דוח 132'!F3653</f>
        <v>0</v>
      </c>
      <c r="G3653" s="63">
        <f>'דוח 132'!E3653</f>
        <v>0</v>
      </c>
      <c r="H3653" s="63">
        <f>'דוח 132'!D3653</f>
        <v>0</v>
      </c>
      <c r="I3653" s="63">
        <f>'דוח 132'!C3653</f>
        <v>0</v>
      </c>
      <c r="J3653" s="63">
        <f>'דוח 132'!B3653</f>
        <v>0</v>
      </c>
      <c r="K3653" s="63">
        <f>'דוח 132'!A3653</f>
        <v>0</v>
      </c>
    </row>
    <row r="3654" spans="1:11" x14ac:dyDescent="0.2">
      <c r="A3654" s="63">
        <f>'דוח 132'!K3654</f>
        <v>15545</v>
      </c>
      <c r="B3654" s="63">
        <f>'דוח 132'!J3654</f>
        <v>73352</v>
      </c>
      <c r="C3654" s="63" t="str">
        <f>'דוח 132'!I3654</f>
        <v>הלוואה צמוד מט"ח</v>
      </c>
      <c r="D3654" s="63">
        <f>'דוח 132'!H3654</f>
        <v>0</v>
      </c>
      <c r="E3654" s="63">
        <f>'דוח 132'!G3654</f>
        <v>0</v>
      </c>
      <c r="F3654" s="63">
        <f>'דוח 132'!F3654</f>
        <v>0</v>
      </c>
      <c r="G3654" s="63">
        <f>'דוח 132'!E3654</f>
        <v>0</v>
      </c>
      <c r="H3654" s="63">
        <f>'דוח 132'!D3654</f>
        <v>0</v>
      </c>
      <c r="I3654" s="63">
        <f>'דוח 132'!C3654</f>
        <v>0</v>
      </c>
      <c r="J3654" s="63">
        <f>'דוח 132'!B3654</f>
        <v>0</v>
      </c>
      <c r="K3654" s="63">
        <f>'דוח 132'!A3654</f>
        <v>0</v>
      </c>
    </row>
    <row r="3655" spans="1:11" x14ac:dyDescent="0.2">
      <c r="A3655" s="63">
        <f>'דוח 132'!K3655</f>
        <v>13595</v>
      </c>
      <c r="B3655" s="63">
        <f>'דוח 132'!J3655</f>
        <v>73352</v>
      </c>
      <c r="C3655" s="63" t="str">
        <f>'דוח 132'!I3655</f>
        <v>סה"כ מניות והמירים</v>
      </c>
      <c r="D3655" s="63">
        <f>'דוח 132'!H3655</f>
        <v>0</v>
      </c>
      <c r="E3655" s="63">
        <f>'דוח 132'!G3655</f>
        <v>0</v>
      </c>
      <c r="F3655" s="63">
        <f>'דוח 132'!F3655</f>
        <v>0</v>
      </c>
      <c r="G3655" s="63">
        <f>'דוח 132'!E3655</f>
        <v>0</v>
      </c>
      <c r="H3655" s="63">
        <f>'דוח 132'!D3655</f>
        <v>0</v>
      </c>
      <c r="I3655" s="63">
        <f>'דוח 132'!C3655</f>
        <v>0</v>
      </c>
      <c r="J3655" s="63">
        <f>'דוח 132'!B3655</f>
        <v>0</v>
      </c>
      <c r="K3655" s="63">
        <f>'דוח 132'!A3655</f>
        <v>0</v>
      </c>
    </row>
    <row r="3656" spans="1:11" x14ac:dyDescent="0.2">
      <c r="A3656" s="63">
        <f>'דוח 132'!K3656</f>
        <v>15610</v>
      </c>
      <c r="B3656" s="63">
        <f>'דוח 132'!J3656</f>
        <v>73352</v>
      </c>
      <c r="C3656" s="63" t="str">
        <f>'דוח 132'!I3656</f>
        <v>נגזרים מתוך מניות והמירים</v>
      </c>
      <c r="D3656" s="63">
        <f>'דוח 132'!H3656</f>
        <v>0</v>
      </c>
      <c r="E3656" s="63">
        <f>'דוח 132'!G3656</f>
        <v>0</v>
      </c>
      <c r="F3656" s="63">
        <f>'דוח 132'!F3656</f>
        <v>0</v>
      </c>
      <c r="G3656" s="63">
        <f>'דוח 132'!E3656</f>
        <v>0</v>
      </c>
      <c r="H3656" s="63">
        <f>'דוח 132'!D3656</f>
        <v>0</v>
      </c>
      <c r="I3656" s="63">
        <f>'דוח 132'!C3656</f>
        <v>0</v>
      </c>
      <c r="J3656" s="63">
        <f>'דוח 132'!B3656</f>
        <v>0</v>
      </c>
      <c r="K3656" s="63">
        <f>'דוח 132'!A3656</f>
        <v>0</v>
      </c>
    </row>
    <row r="3657" spans="1:11" x14ac:dyDescent="0.2">
      <c r="A3657" s="63">
        <f>'דוח 132'!K3657</f>
        <v>15611</v>
      </c>
      <c r="B3657" s="63">
        <f>'דוח 132'!J3657</f>
        <v>73352</v>
      </c>
      <c r="C3657" s="63" t="str">
        <f>'דוח 132'!I3657</f>
        <v>מניות והמירים בארץ</v>
      </c>
      <c r="D3657" s="63">
        <f>'דוח 132'!H3657</f>
        <v>0</v>
      </c>
      <c r="E3657" s="63">
        <f>'דוח 132'!G3657</f>
        <v>0</v>
      </c>
      <c r="F3657" s="63">
        <f>'דוח 132'!F3657</f>
        <v>0</v>
      </c>
      <c r="G3657" s="63">
        <f>'דוח 132'!E3657</f>
        <v>0</v>
      </c>
      <c r="H3657" s="63">
        <f>'דוח 132'!D3657</f>
        <v>0</v>
      </c>
      <c r="I3657" s="63">
        <f>'דוח 132'!C3657</f>
        <v>0</v>
      </c>
      <c r="J3657" s="63">
        <f>'דוח 132'!B3657</f>
        <v>0</v>
      </c>
      <c r="K3657" s="63">
        <f>'דוח 132'!A3657</f>
        <v>0</v>
      </c>
    </row>
    <row r="3658" spans="1:11" x14ac:dyDescent="0.2">
      <c r="A3658" s="63">
        <f>'דוח 132'!K3658</f>
        <v>15608</v>
      </c>
      <c r="B3658" s="63">
        <f>'דוח 132'!J3658</f>
        <v>73352</v>
      </c>
      <c r="C3658" s="63" t="str">
        <f>'דוח 132'!I3658</f>
        <v>מניות חו"ל</v>
      </c>
      <c r="D3658" s="63">
        <f>'דוח 132'!H3658</f>
        <v>0</v>
      </c>
      <c r="E3658" s="63">
        <f>'דוח 132'!G3658</f>
        <v>0</v>
      </c>
      <c r="F3658" s="63">
        <f>'דוח 132'!F3658</f>
        <v>0</v>
      </c>
      <c r="G3658" s="63">
        <f>'דוח 132'!E3658</f>
        <v>0</v>
      </c>
      <c r="H3658" s="63">
        <f>'דוח 132'!D3658</f>
        <v>0</v>
      </c>
      <c r="I3658" s="63">
        <f>'דוח 132'!C3658</f>
        <v>0</v>
      </c>
      <c r="J3658" s="63">
        <f>'דוח 132'!B3658</f>
        <v>0</v>
      </c>
      <c r="K3658" s="63">
        <f>'דוח 132'!A3658</f>
        <v>0</v>
      </c>
    </row>
    <row r="3659" spans="1:11" x14ac:dyDescent="0.2">
      <c r="A3659" s="63">
        <f>'דוח 132'!K3659</f>
        <v>15584</v>
      </c>
      <c r="B3659" s="63">
        <f>'דוח 132'!J3659</f>
        <v>73352</v>
      </c>
      <c r="C3659" s="63" t="str">
        <f>'דוח 132'!I3659</f>
        <v>נכסים אלטרנטיביים</v>
      </c>
      <c r="D3659" s="63">
        <f>'דוח 132'!H3659</f>
        <v>0</v>
      </c>
      <c r="E3659" s="63">
        <f>'דוח 132'!G3659</f>
        <v>0</v>
      </c>
      <c r="F3659" s="63">
        <f>'דוח 132'!F3659</f>
        <v>0</v>
      </c>
      <c r="G3659" s="63">
        <f>'דוח 132'!E3659</f>
        <v>0</v>
      </c>
      <c r="H3659" s="63">
        <f>'דוח 132'!D3659</f>
        <v>0</v>
      </c>
      <c r="I3659" s="63">
        <f>'דוח 132'!C3659</f>
        <v>0</v>
      </c>
      <c r="J3659" s="63">
        <f>'דוח 132'!B3659</f>
        <v>0</v>
      </c>
      <c r="K3659" s="63">
        <f>'דוח 132'!A3659</f>
        <v>0</v>
      </c>
    </row>
    <row r="3660" spans="1:11" x14ac:dyDescent="0.2">
      <c r="A3660" s="63">
        <f>'דוח 132'!K3660</f>
        <v>17728</v>
      </c>
      <c r="B3660" s="63">
        <f>'דוח 132'!J3660</f>
        <v>73352</v>
      </c>
      <c r="C3660" s="63" t="str">
        <f>'דוח 132'!I3660</f>
        <v>נכסי נדל"ן</v>
      </c>
      <c r="D3660" s="63">
        <f>'דוח 132'!H3660</f>
        <v>0</v>
      </c>
      <c r="E3660" s="63">
        <f>'דוח 132'!G3660</f>
        <v>0</v>
      </c>
      <c r="F3660" s="63">
        <f>'דוח 132'!F3660</f>
        <v>0</v>
      </c>
      <c r="G3660" s="63">
        <f>'דוח 132'!E3660</f>
        <v>0</v>
      </c>
      <c r="H3660" s="63">
        <f>'דוח 132'!D3660</f>
        <v>0</v>
      </c>
      <c r="I3660" s="63">
        <f>'דוח 132'!C3660</f>
        <v>0</v>
      </c>
      <c r="J3660" s="63">
        <f>'דוח 132'!B3660</f>
        <v>0</v>
      </c>
      <c r="K3660" s="63">
        <f>'דוח 132'!A3660</f>
        <v>0</v>
      </c>
    </row>
    <row r="3661" spans="1:11" x14ac:dyDescent="0.2">
      <c r="A3661" s="63">
        <f>'דוח 132'!K3661</f>
        <v>15624</v>
      </c>
      <c r="B3661" s="63">
        <f>'דוח 132'!J3661</f>
        <v>73352</v>
      </c>
      <c r="C3661" s="63" t="str">
        <f>'דוח 132'!I3661</f>
        <v>נגזרים מתוך חשיפת מט"ח</v>
      </c>
      <c r="D3661" s="63">
        <f>'דוח 132'!H3661</f>
        <v>0</v>
      </c>
      <c r="E3661" s="63">
        <f>'דוח 132'!G3661</f>
        <v>0</v>
      </c>
      <c r="F3661" s="63">
        <f>'דוח 132'!F3661</f>
        <v>0</v>
      </c>
      <c r="G3661" s="63">
        <f>'דוח 132'!E3661</f>
        <v>0</v>
      </c>
      <c r="H3661" s="63">
        <f>'דוח 132'!D3661</f>
        <v>0</v>
      </c>
      <c r="I3661" s="63">
        <f>'דוח 132'!C3661</f>
        <v>0</v>
      </c>
      <c r="J3661" s="63">
        <f>'דוח 132'!B3661</f>
        <v>0</v>
      </c>
      <c r="K3661" s="63">
        <f>'דוח 132'!A3661</f>
        <v>0</v>
      </c>
    </row>
    <row r="3662" spans="1:11" x14ac:dyDescent="0.2">
      <c r="A3662" s="63">
        <f>'דוח 132'!K3662</f>
        <v>15644</v>
      </c>
      <c r="B3662" s="63">
        <f>'דוח 132'!J3662</f>
        <v>73352</v>
      </c>
      <c r="C3662" s="63" t="str">
        <f>'דוח 132'!I3662</f>
        <v>סה"כ נזילות</v>
      </c>
      <c r="D3662" s="63">
        <f>'דוח 132'!H3662</f>
        <v>0</v>
      </c>
      <c r="E3662" s="63">
        <f>'דוח 132'!G3662</f>
        <v>100</v>
      </c>
      <c r="F3662" s="63">
        <f>'דוח 132'!F3662</f>
        <v>100</v>
      </c>
      <c r="G3662" s="63">
        <f>'דוח 132'!E3662</f>
        <v>0</v>
      </c>
      <c r="H3662" s="63">
        <f>'דוח 132'!D3662</f>
        <v>0</v>
      </c>
      <c r="I3662" s="63">
        <f>'דוח 132'!C3662</f>
        <v>0</v>
      </c>
      <c r="J3662" s="63">
        <f>'דוח 132'!B3662</f>
        <v>0</v>
      </c>
      <c r="K3662" s="63">
        <f>'דוח 132'!A3662</f>
        <v>0</v>
      </c>
    </row>
    <row r="3663" spans="1:11" x14ac:dyDescent="0.2">
      <c r="A3663" s="63">
        <f>'דוח 132'!K3663</f>
        <v>15704</v>
      </c>
      <c r="B3663" s="63">
        <f>'דוח 132'!J3663</f>
        <v>73352</v>
      </c>
      <c r="C3663" s="63" t="str">
        <f>'דוח 132'!I3663</f>
        <v xml:space="preserve">סה"כ קונצרני והלוואות </v>
      </c>
      <c r="D3663" s="63">
        <f>'דוח 132'!H3663</f>
        <v>0</v>
      </c>
      <c r="E3663" s="63">
        <f>'דוח 132'!G3663</f>
        <v>0</v>
      </c>
      <c r="F3663" s="63">
        <f>'דוח 132'!F3663</f>
        <v>0</v>
      </c>
      <c r="G3663" s="63">
        <f>'דוח 132'!E3663</f>
        <v>27</v>
      </c>
      <c r="H3663" s="63">
        <f>'דוח 132'!D3663</f>
        <v>33</v>
      </c>
      <c r="I3663" s="63">
        <f>'דוח 132'!C3663</f>
        <v>0</v>
      </c>
      <c r="J3663" s="63">
        <f>'דוח 132'!B3663</f>
        <v>0</v>
      </c>
      <c r="K3663" s="63">
        <f>'דוח 132'!A3663</f>
        <v>0</v>
      </c>
    </row>
    <row r="3664" spans="1:11" x14ac:dyDescent="0.2">
      <c r="A3664" s="63">
        <f>'דוח 132'!K3664</f>
        <v>15749</v>
      </c>
      <c r="B3664" s="63">
        <f>'דוח 132'!J3664</f>
        <v>73352</v>
      </c>
      <c r="C3664" s="63" t="str">
        <f>'דוח 132'!I3664</f>
        <v>סה"כ לא סחירים</v>
      </c>
      <c r="D3664" s="63">
        <f>'דוח 132'!H3664</f>
        <v>0</v>
      </c>
      <c r="E3664" s="63">
        <f>'דוח 132'!G3664</f>
        <v>0</v>
      </c>
      <c r="F3664" s="63">
        <f>'דוח 132'!F3664</f>
        <v>0</v>
      </c>
      <c r="G3664" s="63">
        <f>'דוח 132'!E3664</f>
        <v>0</v>
      </c>
      <c r="H3664" s="63">
        <f>'דוח 132'!D3664</f>
        <v>0</v>
      </c>
      <c r="I3664" s="63">
        <f>'דוח 132'!C3664</f>
        <v>0</v>
      </c>
      <c r="J3664" s="63">
        <f>'דוח 132'!B3664</f>
        <v>0</v>
      </c>
      <c r="K3664" s="63">
        <f>'דוח 132'!A3664</f>
        <v>0</v>
      </c>
    </row>
    <row r="3665" spans="1:11" x14ac:dyDescent="0.2">
      <c r="A3665" s="63">
        <f>'דוח 132'!K3665</f>
        <v>11258</v>
      </c>
      <c r="B3665" s="63">
        <f>'דוח 132'!J3665</f>
        <v>73352</v>
      </c>
      <c r="C3665" s="63" t="str">
        <f>'דוח 132'!I3665</f>
        <v>כל נכסי הקופה</v>
      </c>
      <c r="D3665" s="63">
        <f>'דוח 132'!H3665</f>
        <v>0</v>
      </c>
      <c r="E3665" s="63">
        <f>'דוח 132'!G3665</f>
        <v>100</v>
      </c>
      <c r="F3665" s="63">
        <f>'דוח 132'!F3665</f>
        <v>100</v>
      </c>
      <c r="G3665" s="63">
        <f>'דוח 132'!E3665</f>
        <v>0</v>
      </c>
      <c r="H3665" s="63">
        <f>'דוח 132'!D3665</f>
        <v>0</v>
      </c>
      <c r="I3665" s="63">
        <f>'דוח 132'!C3665</f>
        <v>0</v>
      </c>
      <c r="J3665" s="63">
        <f>'דוח 132'!B3665</f>
        <v>0</v>
      </c>
      <c r="K3665" s="63">
        <f>'דוח 132'!A3665</f>
        <v>0</v>
      </c>
    </row>
    <row r="3666" spans="1:11" x14ac:dyDescent="0.2">
      <c r="A3666" s="63">
        <f>'דוח 132'!K3666</f>
        <v>15705</v>
      </c>
      <c r="B3666" s="63">
        <f>'דוח 132'!J3666</f>
        <v>73352</v>
      </c>
      <c r="C3666" s="63" t="str">
        <f>'דוח 132'!I3666</f>
        <v>סה"כ ממשלתי</v>
      </c>
      <c r="D3666" s="63">
        <f>'דוח 132'!H3666</f>
        <v>0</v>
      </c>
      <c r="E3666" s="63">
        <f>'דוח 132'!G3666</f>
        <v>0</v>
      </c>
      <c r="F3666" s="63">
        <f>'דוח 132'!F3666</f>
        <v>0</v>
      </c>
      <c r="G3666" s="63">
        <f>'דוח 132'!E3666</f>
        <v>40</v>
      </c>
      <c r="H3666" s="63">
        <f>'דוח 132'!D3666</f>
        <v>46</v>
      </c>
      <c r="I3666" s="63">
        <f>'דוח 132'!C3666</f>
        <v>0</v>
      </c>
      <c r="J3666" s="63">
        <f>'דוח 132'!B3666</f>
        <v>0</v>
      </c>
      <c r="K3666" s="63">
        <f>'דוח 132'!A3666</f>
        <v>0</v>
      </c>
    </row>
    <row r="3667" spans="1:11" x14ac:dyDescent="0.2">
      <c r="A3667" s="63">
        <f>'דוח 132'!K3667</f>
        <v>16144</v>
      </c>
      <c r="B3667" s="63">
        <f>'דוח 132'!J3667</f>
        <v>73352</v>
      </c>
      <c r="C3667" s="63" t="str">
        <f>'דוח 132'!I3667</f>
        <v>סך חשיפת מט"ח</v>
      </c>
      <c r="D3667" s="63">
        <f>'דוח 132'!H3667</f>
        <v>0</v>
      </c>
      <c r="E3667" s="63">
        <f>'דוח 132'!G3667</f>
        <v>0</v>
      </c>
      <c r="F3667" s="63">
        <f>'דוח 132'!F3667</f>
        <v>0</v>
      </c>
      <c r="G3667" s="63">
        <f>'דוח 132'!E3667</f>
        <v>0</v>
      </c>
      <c r="H3667" s="63">
        <f>'דוח 132'!D3667</f>
        <v>0</v>
      </c>
      <c r="I3667" s="63">
        <f>'דוח 132'!C3667</f>
        <v>0</v>
      </c>
      <c r="J3667" s="63">
        <f>'דוח 132'!B3667</f>
        <v>0</v>
      </c>
      <c r="K3667" s="63">
        <f>'דוח 132'!A3667</f>
        <v>0</v>
      </c>
    </row>
    <row r="3668" spans="1:11" x14ac:dyDescent="0.2">
      <c r="A3668" s="63">
        <f>'דוח 132'!K3668</f>
        <v>12755</v>
      </c>
      <c r="B3668" s="63">
        <f>'דוח 132'!J3668</f>
        <v>73352</v>
      </c>
      <c r="C3668" s="63" t="str">
        <f>'דוח 132'!I3668</f>
        <v xml:space="preserve">נזילות מט"ח </v>
      </c>
      <c r="D3668" s="63">
        <f>'דוח 132'!H3668</f>
        <v>0</v>
      </c>
      <c r="E3668" s="63">
        <f>'דוח 132'!G3668</f>
        <v>0</v>
      </c>
      <c r="F3668" s="63">
        <f>'דוח 132'!F3668</f>
        <v>0</v>
      </c>
      <c r="G3668" s="63">
        <f>'דוח 132'!E3668</f>
        <v>0</v>
      </c>
      <c r="H3668" s="63">
        <f>'דוח 132'!D3668</f>
        <v>0</v>
      </c>
      <c r="I3668" s="63">
        <f>'דוח 132'!C3668</f>
        <v>0</v>
      </c>
      <c r="J3668" s="63">
        <f>'דוח 132'!B3668</f>
        <v>0</v>
      </c>
      <c r="K3668" s="63">
        <f>'דוח 132'!A3668</f>
        <v>0</v>
      </c>
    </row>
    <row r="3669" spans="1:11" x14ac:dyDescent="0.2">
      <c r="A3669" s="63">
        <f>'דוח 132'!K3669</f>
        <v>12359</v>
      </c>
      <c r="B3669" s="63">
        <f>'דוח 132'!J3669</f>
        <v>73352</v>
      </c>
      <c r="C3669" s="63" t="str">
        <f>'דוח 132'!I3669</f>
        <v xml:space="preserve">קונצרני לא סחיר צמוד מדד </v>
      </c>
      <c r="D3669" s="63">
        <f>'דוח 132'!H3669</f>
        <v>0</v>
      </c>
      <c r="E3669" s="63">
        <f>'דוח 132'!G3669</f>
        <v>0</v>
      </c>
      <c r="F3669" s="63">
        <f>'דוח 132'!F3669</f>
        <v>0</v>
      </c>
      <c r="G3669" s="63">
        <f>'דוח 132'!E3669</f>
        <v>0</v>
      </c>
      <c r="H3669" s="63">
        <f>'דוח 132'!D3669</f>
        <v>0</v>
      </c>
      <c r="I3669" s="63">
        <f>'דוח 132'!C3669</f>
        <v>0</v>
      </c>
      <c r="J3669" s="63">
        <f>'דוח 132'!B3669</f>
        <v>0</v>
      </c>
      <c r="K3669" s="63">
        <f>'דוח 132'!A3669</f>
        <v>0</v>
      </c>
    </row>
    <row r="3670" spans="1:11" x14ac:dyDescent="0.2">
      <c r="A3670" s="63">
        <f>'דוח 132'!K3670</f>
        <v>0</v>
      </c>
      <c r="B3670" s="63">
        <f>'דוח 132'!J3670</f>
        <v>0</v>
      </c>
      <c r="C3670" s="63">
        <f>'דוח 132'!I3670</f>
        <v>0</v>
      </c>
      <c r="D3670" s="63">
        <f>'דוח 132'!H3670</f>
        <v>0</v>
      </c>
      <c r="E3670" s="63">
        <f>'דוח 132'!G3670</f>
        <v>0</v>
      </c>
      <c r="F3670" s="63">
        <f>'דוח 132'!F3670</f>
        <v>0</v>
      </c>
      <c r="G3670" s="63">
        <f>'דוח 132'!E3670</f>
        <v>0</v>
      </c>
      <c r="H3670" s="63">
        <f>'דוח 132'!D3670</f>
        <v>0</v>
      </c>
      <c r="I3670" s="63">
        <f>'דוח 132'!C3670</f>
        <v>0</v>
      </c>
      <c r="J3670" s="63">
        <f>'דוח 132'!B3670</f>
        <v>0</v>
      </c>
      <c r="K3670" s="63">
        <f>'דוח 132'!A3670</f>
        <v>0</v>
      </c>
    </row>
    <row r="3671" spans="1:11" x14ac:dyDescent="0.2">
      <c r="A3671" s="63" t="str">
        <f>'דוח 132'!K3671</f>
        <v>קוד קבוצה</v>
      </c>
      <c r="B3671" s="63" t="str">
        <f>'דוח 132'!J3671</f>
        <v>קוד קופה</v>
      </c>
      <c r="C3671" s="63">
        <f>'דוח 132'!I3671</f>
        <v>0</v>
      </c>
      <c r="D3671" s="63" t="str">
        <f>'דוח 132'!H3671</f>
        <v xml:space="preserve">73379  סקר תכנון 509 </v>
      </c>
      <c r="E3671" s="63">
        <f>'דוח 132'!G3671</f>
        <v>0</v>
      </c>
      <c r="F3671" s="63">
        <f>'דוח 132'!F3671</f>
        <v>0</v>
      </c>
      <c r="G3671" s="63">
        <f>'דוח 132'!E3671</f>
        <v>0</v>
      </c>
      <c r="H3671" s="63">
        <f>'דוח 132'!D3671</f>
        <v>0</v>
      </c>
      <c r="I3671" s="63">
        <f>'דוח 132'!C3671</f>
        <v>0</v>
      </c>
      <c r="J3671" s="63">
        <f>'דוח 132'!B3671</f>
        <v>0</v>
      </c>
      <c r="K3671" s="63">
        <f>'דוח 132'!A3671</f>
        <v>0</v>
      </c>
    </row>
    <row r="3672" spans="1:11" x14ac:dyDescent="0.2">
      <c r="A3672" s="63">
        <f>'דוח 132'!K3672</f>
        <v>0</v>
      </c>
      <c r="B3672" s="63">
        <f>'דוח 132'!J3672</f>
        <v>0</v>
      </c>
      <c r="C3672" s="63">
        <f>'דוח 132'!I3672</f>
        <v>0</v>
      </c>
      <c r="D3672" s="63">
        <f>'דוח 132'!H3672</f>
        <v>0</v>
      </c>
      <c r="E3672" s="63">
        <f>'דוח 132'!G3672</f>
        <v>0</v>
      </c>
      <c r="F3672" s="63" t="str">
        <f>'דוח 132'!F3672</f>
        <v>שווי קופה באשח  0.79</v>
      </c>
      <c r="G3672" s="63">
        <f>'דוח 132'!E3672</f>
        <v>0</v>
      </c>
      <c r="H3672" s="63">
        <f>'דוח 132'!D3672</f>
        <v>0</v>
      </c>
      <c r="I3672" s="63">
        <f>'דוח 132'!C3672</f>
        <v>0</v>
      </c>
      <c r="J3672" s="63">
        <f>'דוח 132'!B3672</f>
        <v>0</v>
      </c>
      <c r="K3672" s="63">
        <f>'דוח 132'!A3672</f>
        <v>0</v>
      </c>
    </row>
    <row r="3673" spans="1:11" x14ac:dyDescent="0.2">
      <c r="A3673" s="63">
        <f>'דוח 132'!K3673</f>
        <v>0</v>
      </c>
      <c r="B3673" s="63">
        <f>'דוח 132'!J3673</f>
        <v>0</v>
      </c>
      <c r="C3673" s="63" t="str">
        <f>'דוח 132'!I3673</f>
        <v>תאור קבוצה</v>
      </c>
      <c r="D3673" s="63" t="str">
        <f>'דוח 132'!H3673</f>
        <v>מח"מ</v>
      </c>
      <c r="E3673" s="63" t="str">
        <f>'דוח 132'!G3673</f>
        <v>חשיפה</v>
      </c>
      <c r="F3673" s="63" t="str">
        <f>'דוח 132'!F3673</f>
        <v>חשיפה</v>
      </c>
      <c r="G3673" s="63">
        <f>'דוח 132'!E3673</f>
        <v>0</v>
      </c>
      <c r="H3673" s="63" t="str">
        <f>'דוח 132'!D3673</f>
        <v>חשיפה</v>
      </c>
      <c r="I3673" s="63">
        <f>'דוח 132'!C3673</f>
        <v>0</v>
      </c>
      <c r="J3673" s="63" t="str">
        <f>'דוח 132'!B3673</f>
        <v>מח"מ</v>
      </c>
      <c r="K3673" s="63">
        <f>'דוח 132'!A3673</f>
        <v>0</v>
      </c>
    </row>
    <row r="3674" spans="1:11" x14ac:dyDescent="0.2">
      <c r="A3674" s="63">
        <f>'דוח 132'!K3674</f>
        <v>0</v>
      </c>
      <c r="B3674" s="63">
        <f>'דוח 132'!J3674</f>
        <v>0</v>
      </c>
      <c r="C3674" s="63">
        <f>'דוח 132'!I3674</f>
        <v>0</v>
      </c>
      <c r="D3674" s="63">
        <f>'דוח 132'!H3674</f>
        <v>0</v>
      </c>
      <c r="E3674" s="63" t="str">
        <f>'דוח 132'!G3674</f>
        <v>30/12/18</v>
      </c>
      <c r="F3674" s="63" t="str">
        <f>'דוח 132'!F3674</f>
        <v>31/12/18</v>
      </c>
      <c r="G3674" s="63" t="str">
        <f>'דוח 132'!E3674</f>
        <v>מינ'</v>
      </c>
      <c r="H3674" s="63" t="str">
        <f>'דוח 132'!D3674</f>
        <v>מקס'</v>
      </c>
      <c r="I3674" s="63" t="str">
        <f>'דוח 132'!C3674</f>
        <v>מינ'</v>
      </c>
      <c r="J3674" s="63" t="str">
        <f>'דוח 132'!B3674</f>
        <v>מקס'</v>
      </c>
      <c r="K3674" s="63">
        <f>'דוח 132'!A3674</f>
        <v>0</v>
      </c>
    </row>
    <row r="3675" spans="1:11" x14ac:dyDescent="0.2">
      <c r="A3675" s="63">
        <f>'דוח 132'!K3675</f>
        <v>13591</v>
      </c>
      <c r="B3675" s="63">
        <f>'דוח 132'!J3675</f>
        <v>73379</v>
      </c>
      <c r="C3675" s="63" t="str">
        <f>'דוח 132'!I3675</f>
        <v xml:space="preserve">צמוד מדד (כולל מיועדות) </v>
      </c>
      <c r="D3675" s="63">
        <f>'דוח 132'!H3675</f>
        <v>0</v>
      </c>
      <c r="E3675" s="63">
        <f>'דוח 132'!G3675</f>
        <v>0</v>
      </c>
      <c r="F3675" s="63">
        <f>'דוח 132'!F3675</f>
        <v>0</v>
      </c>
      <c r="G3675" s="63">
        <f>'דוח 132'!E3675</f>
        <v>0</v>
      </c>
      <c r="H3675" s="63">
        <f>'דוח 132'!D3675</f>
        <v>0</v>
      </c>
      <c r="I3675" s="63">
        <f>'דוח 132'!C3675</f>
        <v>0</v>
      </c>
      <c r="J3675" s="63">
        <f>'דוח 132'!B3675</f>
        <v>0</v>
      </c>
      <c r="K3675" s="63">
        <f>'דוח 132'!A3675</f>
        <v>0</v>
      </c>
    </row>
    <row r="3676" spans="1:11" x14ac:dyDescent="0.2">
      <c r="A3676" s="63">
        <f>'דוח 132'!K3676</f>
        <v>19967</v>
      </c>
      <c r="B3676" s="63">
        <f>'דוח 132'!J3676</f>
        <v>73379</v>
      </c>
      <c r="C3676" s="63" t="str">
        <f>'דוח 132'!I3676</f>
        <v>צמוד מדד ללא מיועדות</v>
      </c>
      <c r="D3676" s="63">
        <f>'דוח 132'!H3676</f>
        <v>0</v>
      </c>
      <c r="E3676" s="63">
        <f>'דוח 132'!G3676</f>
        <v>0</v>
      </c>
      <c r="F3676" s="63">
        <f>'דוח 132'!F3676</f>
        <v>0</v>
      </c>
      <c r="G3676" s="63">
        <f>'דוח 132'!E3676</f>
        <v>0</v>
      </c>
      <c r="H3676" s="63">
        <f>'דוח 132'!D3676</f>
        <v>0</v>
      </c>
      <c r="I3676" s="63">
        <f>'דוח 132'!C3676</f>
        <v>0</v>
      </c>
      <c r="J3676" s="63">
        <f>'דוח 132'!B3676</f>
        <v>0</v>
      </c>
      <c r="K3676" s="63">
        <f>'דוח 132'!A3676</f>
        <v>0</v>
      </c>
    </row>
    <row r="3677" spans="1:11" x14ac:dyDescent="0.2">
      <c r="A3677" s="63">
        <f>'דוח 132'!K3677</f>
        <v>15744</v>
      </c>
      <c r="B3677" s="63">
        <f>'דוח 132'!J3677</f>
        <v>73379</v>
      </c>
      <c r="C3677" s="63" t="str">
        <f>'דוח 132'!I3677</f>
        <v xml:space="preserve">סה"כ ממשלתי צמוד מדד כולל מיועדות </v>
      </c>
      <c r="D3677" s="63">
        <f>'דוח 132'!H3677</f>
        <v>0</v>
      </c>
      <c r="E3677" s="63">
        <f>'דוח 132'!G3677</f>
        <v>0</v>
      </c>
      <c r="F3677" s="63">
        <f>'דוח 132'!F3677</f>
        <v>0</v>
      </c>
      <c r="G3677" s="63">
        <f>'דוח 132'!E3677</f>
        <v>0</v>
      </c>
      <c r="H3677" s="63">
        <f>'דוח 132'!D3677</f>
        <v>0</v>
      </c>
      <c r="I3677" s="63">
        <f>'דוח 132'!C3677</f>
        <v>0</v>
      </c>
      <c r="J3677" s="63">
        <f>'דוח 132'!B3677</f>
        <v>0</v>
      </c>
      <c r="K3677" s="63">
        <f>'דוח 132'!A3677</f>
        <v>0</v>
      </c>
    </row>
    <row r="3678" spans="1:11" x14ac:dyDescent="0.2">
      <c r="A3678" s="63">
        <f>'דוח 132'!K3678</f>
        <v>13462</v>
      </c>
      <c r="B3678" s="63">
        <f>'דוח 132'!J3678</f>
        <v>73379</v>
      </c>
      <c r="C3678" s="63" t="str">
        <f>'דוח 132'!I3678</f>
        <v xml:space="preserve">קונצרני סחיר צמוד מדד </v>
      </c>
      <c r="D3678" s="63">
        <f>'דוח 132'!H3678</f>
        <v>0</v>
      </c>
      <c r="E3678" s="63">
        <f>'דוח 132'!G3678</f>
        <v>0</v>
      </c>
      <c r="F3678" s="63">
        <f>'דוח 132'!F3678</f>
        <v>0</v>
      </c>
      <c r="G3678" s="63">
        <f>'דוח 132'!E3678</f>
        <v>0</v>
      </c>
      <c r="H3678" s="63">
        <f>'דוח 132'!D3678</f>
        <v>0</v>
      </c>
      <c r="I3678" s="63">
        <f>'דוח 132'!C3678</f>
        <v>0</v>
      </c>
      <c r="J3678" s="63">
        <f>'דוח 132'!B3678</f>
        <v>0</v>
      </c>
      <c r="K3678" s="63">
        <f>'דוח 132'!A3678</f>
        <v>0</v>
      </c>
    </row>
    <row r="3679" spans="1:11" x14ac:dyDescent="0.2">
      <c r="A3679" s="63">
        <f>'דוח 132'!K3679</f>
        <v>15544</v>
      </c>
      <c r="B3679" s="63">
        <f>'דוח 132'!J3679</f>
        <v>73379</v>
      </c>
      <c r="C3679" s="63" t="str">
        <f>'דוח 132'!I3679</f>
        <v>הלוואה צמוד מדד</v>
      </c>
      <c r="D3679" s="63">
        <f>'דוח 132'!H3679</f>
        <v>0</v>
      </c>
      <c r="E3679" s="63">
        <f>'דוח 132'!G3679</f>
        <v>0</v>
      </c>
      <c r="F3679" s="63">
        <f>'דוח 132'!F3679</f>
        <v>0</v>
      </c>
      <c r="G3679" s="63">
        <f>'דוח 132'!E3679</f>
        <v>0</v>
      </c>
      <c r="H3679" s="63">
        <f>'דוח 132'!D3679</f>
        <v>0</v>
      </c>
      <c r="I3679" s="63">
        <f>'דוח 132'!C3679</f>
        <v>0</v>
      </c>
      <c r="J3679" s="63">
        <f>'דוח 132'!B3679</f>
        <v>0</v>
      </c>
      <c r="K3679" s="63">
        <f>'דוח 132'!A3679</f>
        <v>0</v>
      </c>
    </row>
    <row r="3680" spans="1:11" x14ac:dyDescent="0.2">
      <c r="A3680" s="63">
        <f>'דוח 132'!K3680</f>
        <v>12978</v>
      </c>
      <c r="B3680" s="63">
        <f>'דוח 132'!J3680</f>
        <v>73379</v>
      </c>
      <c r="C3680" s="63" t="str">
        <f>'דוח 132'!I3680</f>
        <v xml:space="preserve">פקדונות לא סחירים </v>
      </c>
      <c r="D3680" s="63">
        <f>'דוח 132'!H3680</f>
        <v>0</v>
      </c>
      <c r="E3680" s="63">
        <f>'דוח 132'!G3680</f>
        <v>0</v>
      </c>
      <c r="F3680" s="63">
        <f>'דוח 132'!F3680</f>
        <v>0</v>
      </c>
      <c r="G3680" s="63">
        <f>'דוח 132'!E3680</f>
        <v>0</v>
      </c>
      <c r="H3680" s="63">
        <f>'דוח 132'!D3680</f>
        <v>0</v>
      </c>
      <c r="I3680" s="63">
        <f>'דוח 132'!C3680</f>
        <v>0</v>
      </c>
      <c r="J3680" s="63">
        <f>'דוח 132'!B3680</f>
        <v>0</v>
      </c>
      <c r="K3680" s="63">
        <f>'דוח 132'!A3680</f>
        <v>0</v>
      </c>
    </row>
    <row r="3681" spans="1:11" x14ac:dyDescent="0.2">
      <c r="A3681" s="63">
        <f>'דוח 132'!K3681</f>
        <v>17726</v>
      </c>
      <c r="B3681" s="63">
        <f>'דוח 132'!J3681</f>
        <v>73379</v>
      </c>
      <c r="C3681" s="63" t="str">
        <f>'דוח 132'!I3681</f>
        <v>לא צמוד כולל נזילות</v>
      </c>
      <c r="D3681" s="63">
        <f>'דוח 132'!H3681</f>
        <v>0</v>
      </c>
      <c r="E3681" s="63">
        <f>'דוח 132'!G3681</f>
        <v>100</v>
      </c>
      <c r="F3681" s="63">
        <f>'דוח 132'!F3681</f>
        <v>100</v>
      </c>
      <c r="G3681" s="63">
        <f>'דוח 132'!E3681</f>
        <v>0</v>
      </c>
      <c r="H3681" s="63">
        <f>'דוח 132'!D3681</f>
        <v>0</v>
      </c>
      <c r="I3681" s="63">
        <f>'דוח 132'!C3681</f>
        <v>0</v>
      </c>
      <c r="J3681" s="63">
        <f>'דוח 132'!B3681</f>
        <v>0</v>
      </c>
      <c r="K3681" s="63">
        <f>'דוח 132'!A3681</f>
        <v>0</v>
      </c>
    </row>
    <row r="3682" spans="1:11" x14ac:dyDescent="0.2">
      <c r="A3682" s="63">
        <f>'דוח 132'!K3682</f>
        <v>17727</v>
      </c>
      <c r="B3682" s="63">
        <f>'דוח 132'!J3682</f>
        <v>73379</v>
      </c>
      <c r="C3682" s="63" t="str">
        <f>'דוח 132'!I3682</f>
        <v>עו"ש ש"ח</v>
      </c>
      <c r="D3682" s="63">
        <f>'דוח 132'!H3682</f>
        <v>0</v>
      </c>
      <c r="E3682" s="63">
        <f>'דוח 132'!G3682</f>
        <v>100</v>
      </c>
      <c r="F3682" s="63">
        <f>'דוח 132'!F3682</f>
        <v>100</v>
      </c>
      <c r="G3682" s="63">
        <f>'דוח 132'!E3682</f>
        <v>0</v>
      </c>
      <c r="H3682" s="63">
        <f>'דוח 132'!D3682</f>
        <v>0</v>
      </c>
      <c r="I3682" s="63">
        <f>'דוח 132'!C3682</f>
        <v>0</v>
      </c>
      <c r="J3682" s="63">
        <f>'דוח 132'!B3682</f>
        <v>0</v>
      </c>
      <c r="K3682" s="63">
        <f>'דוח 132'!A3682</f>
        <v>0</v>
      </c>
    </row>
    <row r="3683" spans="1:11" x14ac:dyDescent="0.2">
      <c r="A3683" s="63">
        <f>'דוח 132'!K3683</f>
        <v>13592</v>
      </c>
      <c r="B3683" s="63">
        <f>'דוח 132'!J3683</f>
        <v>73379</v>
      </c>
      <c r="C3683" s="63" t="str">
        <f>'דוח 132'!I3683</f>
        <v xml:space="preserve">לא צמוד - לא כולל נזילות </v>
      </c>
      <c r="D3683" s="63">
        <f>'דוח 132'!H3683</f>
        <v>0</v>
      </c>
      <c r="E3683" s="63">
        <f>'דוח 132'!G3683</f>
        <v>0</v>
      </c>
      <c r="F3683" s="63">
        <f>'דוח 132'!F3683</f>
        <v>0</v>
      </c>
      <c r="G3683" s="63">
        <f>'דוח 132'!E3683</f>
        <v>0</v>
      </c>
      <c r="H3683" s="63">
        <f>'דוח 132'!D3683</f>
        <v>0</v>
      </c>
      <c r="I3683" s="63">
        <f>'דוח 132'!C3683</f>
        <v>0</v>
      </c>
      <c r="J3683" s="63">
        <f>'דוח 132'!B3683</f>
        <v>0</v>
      </c>
      <c r="K3683" s="63">
        <f>'דוח 132'!A3683</f>
        <v>0</v>
      </c>
    </row>
    <row r="3684" spans="1:11" x14ac:dyDescent="0.2">
      <c r="A3684" s="63">
        <f>'דוח 132'!K3684</f>
        <v>11566</v>
      </c>
      <c r="B3684" s="63">
        <f>'דוח 132'!J3684</f>
        <v>73379</v>
      </c>
      <c r="C3684" s="63" t="str">
        <f>'דוח 132'!I3684</f>
        <v>מק"מ</v>
      </c>
      <c r="D3684" s="63">
        <f>'דוח 132'!H3684</f>
        <v>0</v>
      </c>
      <c r="E3684" s="63">
        <f>'דוח 132'!G3684</f>
        <v>0</v>
      </c>
      <c r="F3684" s="63">
        <f>'דוח 132'!F3684</f>
        <v>0</v>
      </c>
      <c r="G3684" s="63">
        <f>'דוח 132'!E3684</f>
        <v>0</v>
      </c>
      <c r="H3684" s="63">
        <f>'דוח 132'!D3684</f>
        <v>0</v>
      </c>
      <c r="I3684" s="63">
        <f>'דוח 132'!C3684</f>
        <v>0</v>
      </c>
      <c r="J3684" s="63">
        <f>'דוח 132'!B3684</f>
        <v>0</v>
      </c>
      <c r="K3684" s="63">
        <f>'דוח 132'!A3684</f>
        <v>0</v>
      </c>
    </row>
    <row r="3685" spans="1:11" x14ac:dyDescent="0.2">
      <c r="A3685" s="63">
        <f>'דוח 132'!K3685</f>
        <v>13419</v>
      </c>
      <c r="B3685" s="63">
        <f>'דוח 132'!J3685</f>
        <v>73379</v>
      </c>
      <c r="C3685" s="63" t="str">
        <f>'דוח 132'!I3685</f>
        <v>ממשלתי  לא צמוד (שחר)</v>
      </c>
      <c r="D3685" s="63">
        <f>'דוח 132'!H3685</f>
        <v>0</v>
      </c>
      <c r="E3685" s="63">
        <f>'דוח 132'!G3685</f>
        <v>0</v>
      </c>
      <c r="F3685" s="63">
        <f>'דוח 132'!F3685</f>
        <v>0</v>
      </c>
      <c r="G3685" s="63">
        <f>'דוח 132'!E3685</f>
        <v>0</v>
      </c>
      <c r="H3685" s="63">
        <f>'דוח 132'!D3685</f>
        <v>0</v>
      </c>
      <c r="I3685" s="63">
        <f>'דוח 132'!C3685</f>
        <v>0</v>
      </c>
      <c r="J3685" s="63">
        <f>'דוח 132'!B3685</f>
        <v>0</v>
      </c>
      <c r="K3685" s="63">
        <f>'דוח 132'!A3685</f>
        <v>0</v>
      </c>
    </row>
    <row r="3686" spans="1:11" x14ac:dyDescent="0.2">
      <c r="A3686" s="63">
        <f>'דוח 132'!K3686</f>
        <v>11568</v>
      </c>
      <c r="B3686" s="63">
        <f>'דוח 132'!J3686</f>
        <v>73379</v>
      </c>
      <c r="C3686" s="63" t="str">
        <f>'דוח 132'!I3686</f>
        <v>אג"ח ממשלתי לא צמוד ריבית משתנה-"גילון"</v>
      </c>
      <c r="D3686" s="63">
        <f>'דוח 132'!H3686</f>
        <v>0</v>
      </c>
      <c r="E3686" s="63">
        <f>'דוח 132'!G3686</f>
        <v>0</v>
      </c>
      <c r="F3686" s="63">
        <f>'דוח 132'!F3686</f>
        <v>0</v>
      </c>
      <c r="G3686" s="63">
        <f>'דוח 132'!E3686</f>
        <v>0</v>
      </c>
      <c r="H3686" s="63">
        <f>'דוח 132'!D3686</f>
        <v>0</v>
      </c>
      <c r="I3686" s="63">
        <f>'דוח 132'!C3686</f>
        <v>0</v>
      </c>
      <c r="J3686" s="63">
        <f>'דוח 132'!B3686</f>
        <v>0</v>
      </c>
      <c r="K3686" s="63">
        <f>'דוח 132'!A3686</f>
        <v>0</v>
      </c>
    </row>
    <row r="3687" spans="1:11" x14ac:dyDescent="0.2">
      <c r="A3687" s="63">
        <f>'דוח 132'!K3687</f>
        <v>12479</v>
      </c>
      <c r="B3687" s="63">
        <f>'דוח 132'!J3687</f>
        <v>73379</v>
      </c>
      <c r="C3687" s="63" t="str">
        <f>'דוח 132'!I3687</f>
        <v>קונצרני ריבית קבועה</v>
      </c>
      <c r="D3687" s="63">
        <f>'דוח 132'!H3687</f>
        <v>0</v>
      </c>
      <c r="E3687" s="63">
        <f>'דוח 132'!G3687</f>
        <v>0</v>
      </c>
      <c r="F3687" s="63">
        <f>'דוח 132'!F3687</f>
        <v>0</v>
      </c>
      <c r="G3687" s="63">
        <f>'דוח 132'!E3687</f>
        <v>0</v>
      </c>
      <c r="H3687" s="63">
        <f>'דוח 132'!D3687</f>
        <v>0</v>
      </c>
      <c r="I3687" s="63">
        <f>'דוח 132'!C3687</f>
        <v>0</v>
      </c>
      <c r="J3687" s="63">
        <f>'דוח 132'!B3687</f>
        <v>0</v>
      </c>
      <c r="K3687" s="63">
        <f>'דוח 132'!A3687</f>
        <v>0</v>
      </c>
    </row>
    <row r="3688" spans="1:11" x14ac:dyDescent="0.2">
      <c r="A3688" s="63">
        <f>'דוח 132'!K3688</f>
        <v>12480</v>
      </c>
      <c r="B3688" s="63">
        <f>'דוח 132'!J3688</f>
        <v>73379</v>
      </c>
      <c r="C3688" s="63" t="str">
        <f>'דוח 132'!I3688</f>
        <v>קונצרני ריבית משתנה</v>
      </c>
      <c r="D3688" s="63">
        <f>'דוח 132'!H3688</f>
        <v>0</v>
      </c>
      <c r="E3688" s="63">
        <f>'דוח 132'!G3688</f>
        <v>0</v>
      </c>
      <c r="F3688" s="63">
        <f>'דוח 132'!F3688</f>
        <v>0</v>
      </c>
      <c r="G3688" s="63">
        <f>'דוח 132'!E3688</f>
        <v>0</v>
      </c>
      <c r="H3688" s="63">
        <f>'דוח 132'!D3688</f>
        <v>0</v>
      </c>
      <c r="I3688" s="63">
        <f>'דוח 132'!C3688</f>
        <v>0</v>
      </c>
      <c r="J3688" s="63">
        <f>'דוח 132'!B3688</f>
        <v>0</v>
      </c>
      <c r="K3688" s="63">
        <f>'דוח 132'!A3688</f>
        <v>0</v>
      </c>
    </row>
    <row r="3689" spans="1:11" x14ac:dyDescent="0.2">
      <c r="A3689" s="63">
        <f>'דוח 132'!K3689</f>
        <v>11578</v>
      </c>
      <c r="B3689" s="63">
        <f>'דוח 132'!J3689</f>
        <v>73379</v>
      </c>
      <c r="C3689" s="63" t="str">
        <f>'דוח 132'!I3689</f>
        <v>אג"ח לא צמוד לא סחיר (ללא עמיתים)</v>
      </c>
      <c r="D3689" s="63">
        <f>'דוח 132'!H3689</f>
        <v>0</v>
      </c>
      <c r="E3689" s="63">
        <f>'דוח 132'!G3689</f>
        <v>0</v>
      </c>
      <c r="F3689" s="63">
        <f>'דוח 132'!F3689</f>
        <v>0</v>
      </c>
      <c r="G3689" s="63">
        <f>'דוח 132'!E3689</f>
        <v>0</v>
      </c>
      <c r="H3689" s="63">
        <f>'דוח 132'!D3689</f>
        <v>0</v>
      </c>
      <c r="I3689" s="63">
        <f>'דוח 132'!C3689</f>
        <v>0</v>
      </c>
      <c r="J3689" s="63">
        <f>'דוח 132'!B3689</f>
        <v>0</v>
      </c>
      <c r="K3689" s="63">
        <f>'דוח 132'!A3689</f>
        <v>0</v>
      </c>
    </row>
    <row r="3690" spans="1:11" x14ac:dyDescent="0.2">
      <c r="A3690" s="63">
        <f>'דוח 132'!K3690</f>
        <v>12497</v>
      </c>
      <c r="B3690" s="63">
        <f>'דוח 132'!J3690</f>
        <v>73379</v>
      </c>
      <c r="C3690" s="63" t="str">
        <f>'דוח 132'!I3690</f>
        <v>קונצרני לא סחיר ריבית משתנה (נע"מים)</v>
      </c>
      <c r="D3690" s="63">
        <f>'דוח 132'!H3690</f>
        <v>0</v>
      </c>
      <c r="E3690" s="63">
        <f>'דוח 132'!G3690</f>
        <v>0</v>
      </c>
      <c r="F3690" s="63">
        <f>'דוח 132'!F3690</f>
        <v>0</v>
      </c>
      <c r="G3690" s="63">
        <f>'דוח 132'!E3690</f>
        <v>0</v>
      </c>
      <c r="H3690" s="63">
        <f>'דוח 132'!D3690</f>
        <v>0</v>
      </c>
      <c r="I3690" s="63">
        <f>'דוח 132'!C3690</f>
        <v>0</v>
      </c>
      <c r="J3690" s="63">
        <f>'דוח 132'!B3690</f>
        <v>0</v>
      </c>
      <c r="K3690" s="63">
        <f>'דוח 132'!A3690</f>
        <v>0</v>
      </c>
    </row>
    <row r="3691" spans="1:11" x14ac:dyDescent="0.2">
      <c r="A3691" s="63">
        <f>'דוח 132'!K3691</f>
        <v>15546</v>
      </c>
      <c r="B3691" s="63">
        <f>'דוח 132'!J3691</f>
        <v>73379</v>
      </c>
      <c r="C3691" s="63" t="str">
        <f>'דוח 132'!I3691</f>
        <v>הלוואה לא צמוד</v>
      </c>
      <c r="D3691" s="63">
        <f>'דוח 132'!H3691</f>
        <v>0</v>
      </c>
      <c r="E3691" s="63">
        <f>'דוח 132'!G3691</f>
        <v>0</v>
      </c>
      <c r="F3691" s="63">
        <f>'דוח 132'!F3691</f>
        <v>0</v>
      </c>
      <c r="G3691" s="63">
        <f>'דוח 132'!E3691</f>
        <v>0</v>
      </c>
      <c r="H3691" s="63">
        <f>'דוח 132'!D3691</f>
        <v>0</v>
      </c>
      <c r="I3691" s="63">
        <f>'דוח 132'!C3691</f>
        <v>0</v>
      </c>
      <c r="J3691" s="63">
        <f>'דוח 132'!B3691</f>
        <v>0</v>
      </c>
      <c r="K3691" s="63">
        <f>'דוח 132'!A3691</f>
        <v>0</v>
      </c>
    </row>
    <row r="3692" spans="1:11" x14ac:dyDescent="0.2">
      <c r="A3692" s="63">
        <f>'דוח 132'!K3692</f>
        <v>12481</v>
      </c>
      <c r="B3692" s="63">
        <f>'דוח 132'!J3692</f>
        <v>73379</v>
      </c>
      <c r="C3692" s="63" t="str">
        <f>'דוח 132'!I3692</f>
        <v>הלוואות לעמיתים.</v>
      </c>
      <c r="D3692" s="63">
        <f>'דוח 132'!H3692</f>
        <v>0</v>
      </c>
      <c r="E3692" s="63">
        <f>'דוח 132'!G3692</f>
        <v>0</v>
      </c>
      <c r="F3692" s="63">
        <f>'דוח 132'!F3692</f>
        <v>0</v>
      </c>
      <c r="G3692" s="63">
        <f>'דוח 132'!E3692</f>
        <v>0</v>
      </c>
      <c r="H3692" s="63">
        <f>'דוח 132'!D3692</f>
        <v>0</v>
      </c>
      <c r="I3692" s="63">
        <f>'דוח 132'!C3692</f>
        <v>0</v>
      </c>
      <c r="J3692" s="63">
        <f>'דוח 132'!B3692</f>
        <v>0</v>
      </c>
      <c r="K3692" s="63">
        <f>'דוח 132'!A3692</f>
        <v>0</v>
      </c>
    </row>
    <row r="3693" spans="1:11" x14ac:dyDescent="0.2">
      <c r="A3693" s="63">
        <f>'דוח 132'!K3693</f>
        <v>13594</v>
      </c>
      <c r="B3693" s="63">
        <f>'דוח 132'!J3693</f>
        <v>73379</v>
      </c>
      <c r="C3693" s="63" t="str">
        <f>'דוח 132'!I3693</f>
        <v>מט"ח וצמוד מט"ח</v>
      </c>
      <c r="D3693" s="63">
        <f>'דוח 132'!H3693</f>
        <v>0</v>
      </c>
      <c r="E3693" s="63">
        <f>'דוח 132'!G3693</f>
        <v>0</v>
      </c>
      <c r="F3693" s="63">
        <f>'דוח 132'!F3693</f>
        <v>0</v>
      </c>
      <c r="G3693" s="63">
        <f>'דוח 132'!E3693</f>
        <v>0</v>
      </c>
      <c r="H3693" s="63">
        <f>'דוח 132'!D3693</f>
        <v>0</v>
      </c>
      <c r="I3693" s="63">
        <f>'דוח 132'!C3693</f>
        <v>0</v>
      </c>
      <c r="J3693" s="63">
        <f>'דוח 132'!B3693</f>
        <v>0</v>
      </c>
      <c r="K3693" s="63">
        <f>'דוח 132'!A3693</f>
        <v>0</v>
      </c>
    </row>
    <row r="3694" spans="1:11" x14ac:dyDescent="0.2">
      <c r="A3694" s="63">
        <f>'דוח 132'!K3694</f>
        <v>15609</v>
      </c>
      <c r="B3694" s="63">
        <f>'דוח 132'!J3694</f>
        <v>73379</v>
      </c>
      <c r="C3694" s="63" t="str">
        <f>'דוח 132'!I3694</f>
        <v>אג"ח ממשלתי צמוד מט"ח סחיר (1022)</v>
      </c>
      <c r="D3694" s="63">
        <f>'דוח 132'!H3694</f>
        <v>0</v>
      </c>
      <c r="E3694" s="63">
        <f>'דוח 132'!G3694</f>
        <v>0</v>
      </c>
      <c r="F3694" s="63">
        <f>'דוח 132'!F3694</f>
        <v>0</v>
      </c>
      <c r="G3694" s="63">
        <f>'דוח 132'!E3694</f>
        <v>0</v>
      </c>
      <c r="H3694" s="63">
        <f>'דוח 132'!D3694</f>
        <v>0</v>
      </c>
      <c r="I3694" s="63">
        <f>'דוח 132'!C3694</f>
        <v>0</v>
      </c>
      <c r="J3694" s="63">
        <f>'דוח 132'!B3694</f>
        <v>0</v>
      </c>
      <c r="K3694" s="63">
        <f>'דוח 132'!A3694</f>
        <v>0</v>
      </c>
    </row>
    <row r="3695" spans="1:11" x14ac:dyDescent="0.2">
      <c r="A3695" s="63">
        <f>'דוח 132'!K3695</f>
        <v>11524</v>
      </c>
      <c r="B3695" s="63">
        <f>'דוח 132'!J3695</f>
        <v>73379</v>
      </c>
      <c r="C3695" s="63" t="str">
        <f>'דוח 132'!I3695</f>
        <v xml:space="preserve"> אג"ח קונצרני בחו"ל </v>
      </c>
      <c r="D3695" s="63">
        <f>'דוח 132'!H3695</f>
        <v>0</v>
      </c>
      <c r="E3695" s="63">
        <f>'דוח 132'!G3695</f>
        <v>0</v>
      </c>
      <c r="F3695" s="63">
        <f>'דוח 132'!F3695</f>
        <v>0</v>
      </c>
      <c r="G3695" s="63">
        <f>'דוח 132'!E3695</f>
        <v>0</v>
      </c>
      <c r="H3695" s="63">
        <f>'דוח 132'!D3695</f>
        <v>0</v>
      </c>
      <c r="I3695" s="63">
        <f>'דוח 132'!C3695</f>
        <v>0</v>
      </c>
      <c r="J3695" s="63">
        <f>'דוח 132'!B3695</f>
        <v>0</v>
      </c>
      <c r="K3695" s="63">
        <f>'דוח 132'!A3695</f>
        <v>0</v>
      </c>
    </row>
    <row r="3696" spans="1:11" x14ac:dyDescent="0.2">
      <c r="A3696" s="63">
        <f>'דוח 132'!K3696</f>
        <v>15745</v>
      </c>
      <c r="B3696" s="63">
        <f>'דוח 132'!J3696</f>
        <v>73379</v>
      </c>
      <c r="C3696" s="63" t="str">
        <f>'דוח 132'!I3696</f>
        <v>סה"כ קונצרני צמוד מט"ח</v>
      </c>
      <c r="D3696" s="63">
        <f>'דוח 132'!H3696</f>
        <v>0</v>
      </c>
      <c r="E3696" s="63">
        <f>'דוח 132'!G3696</f>
        <v>0</v>
      </c>
      <c r="F3696" s="63">
        <f>'דוח 132'!F3696</f>
        <v>0</v>
      </c>
      <c r="G3696" s="63">
        <f>'דוח 132'!E3696</f>
        <v>0</v>
      </c>
      <c r="H3696" s="63">
        <f>'דוח 132'!D3696</f>
        <v>0</v>
      </c>
      <c r="I3696" s="63">
        <f>'דוח 132'!C3696</f>
        <v>0</v>
      </c>
      <c r="J3696" s="63">
        <f>'דוח 132'!B3696</f>
        <v>0</v>
      </c>
      <c r="K3696" s="63">
        <f>'דוח 132'!A3696</f>
        <v>0</v>
      </c>
    </row>
    <row r="3697" spans="1:11" x14ac:dyDescent="0.2">
      <c r="A3697" s="63">
        <f>'דוח 132'!K3697</f>
        <v>15545</v>
      </c>
      <c r="B3697" s="63">
        <f>'דוח 132'!J3697</f>
        <v>73379</v>
      </c>
      <c r="C3697" s="63" t="str">
        <f>'דוח 132'!I3697</f>
        <v>הלוואה צמוד מט"ח</v>
      </c>
      <c r="D3697" s="63">
        <f>'דוח 132'!H3697</f>
        <v>0</v>
      </c>
      <c r="E3697" s="63">
        <f>'דוח 132'!G3697</f>
        <v>0</v>
      </c>
      <c r="F3697" s="63">
        <f>'דוח 132'!F3697</f>
        <v>0</v>
      </c>
      <c r="G3697" s="63">
        <f>'דוח 132'!E3697</f>
        <v>0</v>
      </c>
      <c r="H3697" s="63">
        <f>'דוח 132'!D3697</f>
        <v>0</v>
      </c>
      <c r="I3697" s="63">
        <f>'דוח 132'!C3697</f>
        <v>0</v>
      </c>
      <c r="J3697" s="63">
        <f>'דוח 132'!B3697</f>
        <v>0</v>
      </c>
      <c r="K3697" s="63">
        <f>'דוח 132'!A3697</f>
        <v>0</v>
      </c>
    </row>
    <row r="3698" spans="1:11" x14ac:dyDescent="0.2">
      <c r="A3698" s="63">
        <f>'דוח 132'!K3698</f>
        <v>13595</v>
      </c>
      <c r="B3698" s="63">
        <f>'דוח 132'!J3698</f>
        <v>73379</v>
      </c>
      <c r="C3698" s="63" t="str">
        <f>'דוח 132'!I3698</f>
        <v>סה"כ מניות והמירים</v>
      </c>
      <c r="D3698" s="63">
        <f>'דוח 132'!H3698</f>
        <v>0</v>
      </c>
      <c r="E3698" s="63">
        <f>'דוח 132'!G3698</f>
        <v>0</v>
      </c>
      <c r="F3698" s="63">
        <f>'דוח 132'!F3698</f>
        <v>0</v>
      </c>
      <c r="G3698" s="63">
        <f>'דוח 132'!E3698</f>
        <v>0</v>
      </c>
      <c r="H3698" s="63">
        <f>'דוח 132'!D3698</f>
        <v>0</v>
      </c>
      <c r="I3698" s="63">
        <f>'דוח 132'!C3698</f>
        <v>0</v>
      </c>
      <c r="J3698" s="63">
        <f>'דוח 132'!B3698</f>
        <v>0</v>
      </c>
      <c r="K3698" s="63">
        <f>'דוח 132'!A3698</f>
        <v>0</v>
      </c>
    </row>
    <row r="3699" spans="1:11" x14ac:dyDescent="0.2">
      <c r="A3699" s="63">
        <f>'דוח 132'!K3699</f>
        <v>15610</v>
      </c>
      <c r="B3699" s="63">
        <f>'דוח 132'!J3699</f>
        <v>73379</v>
      </c>
      <c r="C3699" s="63" t="str">
        <f>'דוח 132'!I3699</f>
        <v>נגזרים מתוך מניות והמירים</v>
      </c>
      <c r="D3699" s="63">
        <f>'דוח 132'!H3699</f>
        <v>0</v>
      </c>
      <c r="E3699" s="63">
        <f>'דוח 132'!G3699</f>
        <v>0</v>
      </c>
      <c r="F3699" s="63">
        <f>'דוח 132'!F3699</f>
        <v>0</v>
      </c>
      <c r="G3699" s="63">
        <f>'דוח 132'!E3699</f>
        <v>0</v>
      </c>
      <c r="H3699" s="63">
        <f>'דוח 132'!D3699</f>
        <v>0</v>
      </c>
      <c r="I3699" s="63">
        <f>'דוח 132'!C3699</f>
        <v>0</v>
      </c>
      <c r="J3699" s="63">
        <f>'דוח 132'!B3699</f>
        <v>0</v>
      </c>
      <c r="K3699" s="63">
        <f>'דוח 132'!A3699</f>
        <v>0</v>
      </c>
    </row>
    <row r="3700" spans="1:11" x14ac:dyDescent="0.2">
      <c r="A3700" s="63">
        <f>'דוח 132'!K3700</f>
        <v>15611</v>
      </c>
      <c r="B3700" s="63">
        <f>'דוח 132'!J3700</f>
        <v>73379</v>
      </c>
      <c r="C3700" s="63" t="str">
        <f>'דוח 132'!I3700</f>
        <v>מניות והמירים בארץ</v>
      </c>
      <c r="D3700" s="63">
        <f>'דוח 132'!H3700</f>
        <v>0</v>
      </c>
      <c r="E3700" s="63">
        <f>'דוח 132'!G3700</f>
        <v>0</v>
      </c>
      <c r="F3700" s="63">
        <f>'דוח 132'!F3700</f>
        <v>0</v>
      </c>
      <c r="G3700" s="63">
        <f>'דוח 132'!E3700</f>
        <v>0</v>
      </c>
      <c r="H3700" s="63">
        <f>'דוח 132'!D3700</f>
        <v>0</v>
      </c>
      <c r="I3700" s="63">
        <f>'דוח 132'!C3700</f>
        <v>0</v>
      </c>
      <c r="J3700" s="63">
        <f>'דוח 132'!B3700</f>
        <v>0</v>
      </c>
      <c r="K3700" s="63">
        <f>'דוח 132'!A3700</f>
        <v>0</v>
      </c>
    </row>
    <row r="3701" spans="1:11" x14ac:dyDescent="0.2">
      <c r="A3701" s="63">
        <f>'דוח 132'!K3701</f>
        <v>15608</v>
      </c>
      <c r="B3701" s="63">
        <f>'דוח 132'!J3701</f>
        <v>73379</v>
      </c>
      <c r="C3701" s="63" t="str">
        <f>'דוח 132'!I3701</f>
        <v>מניות חו"ל</v>
      </c>
      <c r="D3701" s="63">
        <f>'דוח 132'!H3701</f>
        <v>0</v>
      </c>
      <c r="E3701" s="63">
        <f>'דוח 132'!G3701</f>
        <v>0</v>
      </c>
      <c r="F3701" s="63">
        <f>'דוח 132'!F3701</f>
        <v>0</v>
      </c>
      <c r="G3701" s="63">
        <f>'דוח 132'!E3701</f>
        <v>0</v>
      </c>
      <c r="H3701" s="63">
        <f>'דוח 132'!D3701</f>
        <v>0</v>
      </c>
      <c r="I3701" s="63">
        <f>'דוח 132'!C3701</f>
        <v>0</v>
      </c>
      <c r="J3701" s="63">
        <f>'דוח 132'!B3701</f>
        <v>0</v>
      </c>
      <c r="K3701" s="63">
        <f>'דוח 132'!A3701</f>
        <v>0</v>
      </c>
    </row>
    <row r="3702" spans="1:11" x14ac:dyDescent="0.2">
      <c r="A3702" s="63">
        <f>'דוח 132'!K3702</f>
        <v>15584</v>
      </c>
      <c r="B3702" s="63">
        <f>'דוח 132'!J3702</f>
        <v>73379</v>
      </c>
      <c r="C3702" s="63" t="str">
        <f>'דוח 132'!I3702</f>
        <v>נכסים אלטרנטיביים</v>
      </c>
      <c r="D3702" s="63">
        <f>'דוח 132'!H3702</f>
        <v>0</v>
      </c>
      <c r="E3702" s="63">
        <f>'דוח 132'!G3702</f>
        <v>0</v>
      </c>
      <c r="F3702" s="63">
        <f>'דוח 132'!F3702</f>
        <v>0</v>
      </c>
      <c r="G3702" s="63">
        <f>'דוח 132'!E3702</f>
        <v>0</v>
      </c>
      <c r="H3702" s="63">
        <f>'דוח 132'!D3702</f>
        <v>0</v>
      </c>
      <c r="I3702" s="63">
        <f>'דוח 132'!C3702</f>
        <v>0</v>
      </c>
      <c r="J3702" s="63">
        <f>'דוח 132'!B3702</f>
        <v>0</v>
      </c>
      <c r="K3702" s="63">
        <f>'דוח 132'!A3702</f>
        <v>0</v>
      </c>
    </row>
    <row r="3703" spans="1:11" x14ac:dyDescent="0.2">
      <c r="A3703" s="63">
        <f>'דוח 132'!K3703</f>
        <v>17728</v>
      </c>
      <c r="B3703" s="63">
        <f>'דוח 132'!J3703</f>
        <v>73379</v>
      </c>
      <c r="C3703" s="63" t="str">
        <f>'דוח 132'!I3703</f>
        <v>נכסי נדל"ן</v>
      </c>
      <c r="D3703" s="63">
        <f>'דוח 132'!H3703</f>
        <v>0</v>
      </c>
      <c r="E3703" s="63">
        <f>'דוח 132'!G3703</f>
        <v>0</v>
      </c>
      <c r="F3703" s="63">
        <f>'דוח 132'!F3703</f>
        <v>0</v>
      </c>
      <c r="G3703" s="63">
        <f>'דוח 132'!E3703</f>
        <v>0</v>
      </c>
      <c r="H3703" s="63">
        <f>'דוח 132'!D3703</f>
        <v>0</v>
      </c>
      <c r="I3703" s="63">
        <f>'דוח 132'!C3703</f>
        <v>0</v>
      </c>
      <c r="J3703" s="63">
        <f>'דוח 132'!B3703</f>
        <v>0</v>
      </c>
      <c r="K3703" s="63">
        <f>'דוח 132'!A3703</f>
        <v>0</v>
      </c>
    </row>
    <row r="3704" spans="1:11" x14ac:dyDescent="0.2">
      <c r="A3704" s="63">
        <f>'דוח 132'!K3704</f>
        <v>15624</v>
      </c>
      <c r="B3704" s="63">
        <f>'דוח 132'!J3704</f>
        <v>73379</v>
      </c>
      <c r="C3704" s="63" t="str">
        <f>'דוח 132'!I3704</f>
        <v>נגזרים מתוך חשיפת מט"ח</v>
      </c>
      <c r="D3704" s="63">
        <f>'דוח 132'!H3704</f>
        <v>0</v>
      </c>
      <c r="E3704" s="63">
        <f>'דוח 132'!G3704</f>
        <v>0</v>
      </c>
      <c r="F3704" s="63">
        <f>'דוח 132'!F3704</f>
        <v>0</v>
      </c>
      <c r="G3704" s="63">
        <f>'דוח 132'!E3704</f>
        <v>0</v>
      </c>
      <c r="H3704" s="63">
        <f>'דוח 132'!D3704</f>
        <v>0</v>
      </c>
      <c r="I3704" s="63">
        <f>'דוח 132'!C3704</f>
        <v>0</v>
      </c>
      <c r="J3704" s="63">
        <f>'דוח 132'!B3704</f>
        <v>0</v>
      </c>
      <c r="K3704" s="63">
        <f>'דוח 132'!A3704</f>
        <v>0</v>
      </c>
    </row>
    <row r="3705" spans="1:11" x14ac:dyDescent="0.2">
      <c r="A3705" s="63">
        <f>'דוח 132'!K3705</f>
        <v>15644</v>
      </c>
      <c r="B3705" s="63">
        <f>'דוח 132'!J3705</f>
        <v>73379</v>
      </c>
      <c r="C3705" s="63" t="str">
        <f>'דוח 132'!I3705</f>
        <v>סה"כ נזילות</v>
      </c>
      <c r="D3705" s="63">
        <f>'דוח 132'!H3705</f>
        <v>0</v>
      </c>
      <c r="E3705" s="63">
        <f>'דוח 132'!G3705</f>
        <v>100</v>
      </c>
      <c r="F3705" s="63">
        <f>'דוח 132'!F3705</f>
        <v>100</v>
      </c>
      <c r="G3705" s="63">
        <f>'דוח 132'!E3705</f>
        <v>0</v>
      </c>
      <c r="H3705" s="63">
        <f>'דוח 132'!D3705</f>
        <v>0</v>
      </c>
      <c r="I3705" s="63">
        <f>'דוח 132'!C3705</f>
        <v>0</v>
      </c>
      <c r="J3705" s="63">
        <f>'דוח 132'!B3705</f>
        <v>0</v>
      </c>
      <c r="K3705" s="63">
        <f>'דוח 132'!A3705</f>
        <v>0</v>
      </c>
    </row>
    <row r="3706" spans="1:11" x14ac:dyDescent="0.2">
      <c r="A3706" s="63">
        <f>'דוח 132'!K3706</f>
        <v>15704</v>
      </c>
      <c r="B3706" s="63">
        <f>'דוח 132'!J3706</f>
        <v>73379</v>
      </c>
      <c r="C3706" s="63" t="str">
        <f>'דוח 132'!I3706</f>
        <v xml:space="preserve">סה"כ קונצרני והלוואות </v>
      </c>
      <c r="D3706" s="63">
        <f>'דוח 132'!H3706</f>
        <v>0</v>
      </c>
      <c r="E3706" s="63">
        <f>'דוח 132'!G3706</f>
        <v>0</v>
      </c>
      <c r="F3706" s="63">
        <f>'דוח 132'!F3706</f>
        <v>0</v>
      </c>
      <c r="G3706" s="63">
        <f>'דוח 132'!E3706</f>
        <v>28</v>
      </c>
      <c r="H3706" s="63">
        <f>'דוח 132'!D3706</f>
        <v>34</v>
      </c>
      <c r="I3706" s="63">
        <f>'דוח 132'!C3706</f>
        <v>0</v>
      </c>
      <c r="J3706" s="63">
        <f>'דוח 132'!B3706</f>
        <v>0</v>
      </c>
      <c r="K3706" s="63">
        <f>'דוח 132'!A3706</f>
        <v>0</v>
      </c>
    </row>
    <row r="3707" spans="1:11" x14ac:dyDescent="0.2">
      <c r="A3707" s="63">
        <f>'דוח 132'!K3707</f>
        <v>15749</v>
      </c>
      <c r="B3707" s="63">
        <f>'דוח 132'!J3707</f>
        <v>73379</v>
      </c>
      <c r="C3707" s="63" t="str">
        <f>'דוח 132'!I3707</f>
        <v>סה"כ לא סחירים</v>
      </c>
      <c r="D3707" s="63">
        <f>'דוח 132'!H3707</f>
        <v>0</v>
      </c>
      <c r="E3707" s="63">
        <f>'דוח 132'!G3707</f>
        <v>0</v>
      </c>
      <c r="F3707" s="63">
        <f>'דוח 132'!F3707</f>
        <v>0</v>
      </c>
      <c r="G3707" s="63">
        <f>'דוח 132'!E3707</f>
        <v>0</v>
      </c>
      <c r="H3707" s="63">
        <f>'דוח 132'!D3707</f>
        <v>0</v>
      </c>
      <c r="I3707" s="63">
        <f>'דוח 132'!C3707</f>
        <v>0</v>
      </c>
      <c r="J3707" s="63">
        <f>'דוח 132'!B3707</f>
        <v>0</v>
      </c>
      <c r="K3707" s="63">
        <f>'דוח 132'!A3707</f>
        <v>0</v>
      </c>
    </row>
    <row r="3708" spans="1:11" x14ac:dyDescent="0.2">
      <c r="A3708" s="63">
        <f>'דוח 132'!K3708</f>
        <v>11258</v>
      </c>
      <c r="B3708" s="63">
        <f>'דוח 132'!J3708</f>
        <v>73379</v>
      </c>
      <c r="C3708" s="63" t="str">
        <f>'דוח 132'!I3708</f>
        <v>כל נכסי הקופה</v>
      </c>
      <c r="D3708" s="63">
        <f>'דוח 132'!H3708</f>
        <v>0</v>
      </c>
      <c r="E3708" s="63">
        <f>'דוח 132'!G3708</f>
        <v>100</v>
      </c>
      <c r="F3708" s="63">
        <f>'דוח 132'!F3708</f>
        <v>100</v>
      </c>
      <c r="G3708" s="63">
        <f>'דוח 132'!E3708</f>
        <v>0</v>
      </c>
      <c r="H3708" s="63">
        <f>'דוח 132'!D3708</f>
        <v>0</v>
      </c>
      <c r="I3708" s="63">
        <f>'דוח 132'!C3708</f>
        <v>0</v>
      </c>
      <c r="J3708" s="63">
        <f>'דוח 132'!B3708</f>
        <v>0</v>
      </c>
      <c r="K3708" s="63">
        <f>'דוח 132'!A3708</f>
        <v>0</v>
      </c>
    </row>
    <row r="3709" spans="1:11" x14ac:dyDescent="0.2">
      <c r="A3709" s="63">
        <f>'דוח 132'!K3709</f>
        <v>15705</v>
      </c>
      <c r="B3709" s="63">
        <f>'דוח 132'!J3709</f>
        <v>73379</v>
      </c>
      <c r="C3709" s="63" t="str">
        <f>'דוח 132'!I3709</f>
        <v>סה"כ ממשלתי</v>
      </c>
      <c r="D3709" s="63">
        <f>'דוח 132'!H3709</f>
        <v>0</v>
      </c>
      <c r="E3709" s="63">
        <f>'דוח 132'!G3709</f>
        <v>0</v>
      </c>
      <c r="F3709" s="63">
        <f>'דוח 132'!F3709</f>
        <v>0</v>
      </c>
      <c r="G3709" s="63">
        <f>'דוח 132'!E3709</f>
        <v>50</v>
      </c>
      <c r="H3709" s="63">
        <f>'דוח 132'!D3709</f>
        <v>56</v>
      </c>
      <c r="I3709" s="63">
        <f>'דוח 132'!C3709</f>
        <v>0</v>
      </c>
      <c r="J3709" s="63">
        <f>'דוח 132'!B3709</f>
        <v>0</v>
      </c>
      <c r="K3709" s="63">
        <f>'דוח 132'!A3709</f>
        <v>0</v>
      </c>
    </row>
    <row r="3710" spans="1:11" x14ac:dyDescent="0.2">
      <c r="A3710" s="63">
        <f>'דוח 132'!K3710</f>
        <v>16144</v>
      </c>
      <c r="B3710" s="63">
        <f>'דוח 132'!J3710</f>
        <v>73379</v>
      </c>
      <c r="C3710" s="63" t="str">
        <f>'דוח 132'!I3710</f>
        <v>סך חשיפת מט"ח</v>
      </c>
      <c r="D3710" s="63">
        <f>'דוח 132'!H3710</f>
        <v>0</v>
      </c>
      <c r="E3710" s="63">
        <f>'דוח 132'!G3710</f>
        <v>0</v>
      </c>
      <c r="F3710" s="63">
        <f>'דוח 132'!F3710</f>
        <v>0</v>
      </c>
      <c r="G3710" s="63">
        <f>'דוח 132'!E3710</f>
        <v>0</v>
      </c>
      <c r="H3710" s="63">
        <f>'דוח 132'!D3710</f>
        <v>0</v>
      </c>
      <c r="I3710" s="63">
        <f>'דוח 132'!C3710</f>
        <v>0</v>
      </c>
      <c r="J3710" s="63">
        <f>'דוח 132'!B3710</f>
        <v>0</v>
      </c>
      <c r="K3710" s="63">
        <f>'דוח 132'!A3710</f>
        <v>0</v>
      </c>
    </row>
    <row r="3711" spans="1:11" x14ac:dyDescent="0.2">
      <c r="A3711" s="63">
        <f>'דוח 132'!K3711</f>
        <v>12755</v>
      </c>
      <c r="B3711" s="63">
        <f>'דוח 132'!J3711</f>
        <v>73379</v>
      </c>
      <c r="C3711" s="63" t="str">
        <f>'דוח 132'!I3711</f>
        <v xml:space="preserve">נזילות מט"ח </v>
      </c>
      <c r="D3711" s="63">
        <f>'דוח 132'!H3711</f>
        <v>0</v>
      </c>
      <c r="E3711" s="63">
        <f>'דוח 132'!G3711</f>
        <v>0</v>
      </c>
      <c r="F3711" s="63">
        <f>'דוח 132'!F3711</f>
        <v>0</v>
      </c>
      <c r="G3711" s="63">
        <f>'דוח 132'!E3711</f>
        <v>0</v>
      </c>
      <c r="H3711" s="63">
        <f>'דוח 132'!D3711</f>
        <v>0</v>
      </c>
      <c r="I3711" s="63">
        <f>'דוח 132'!C3711</f>
        <v>0</v>
      </c>
      <c r="J3711" s="63">
        <f>'דוח 132'!B3711</f>
        <v>0</v>
      </c>
      <c r="K3711" s="63">
        <f>'דוח 132'!A3711</f>
        <v>0</v>
      </c>
    </row>
    <row r="3712" spans="1:11" x14ac:dyDescent="0.2">
      <c r="A3712" s="63">
        <f>'דוח 132'!K3712</f>
        <v>12359</v>
      </c>
      <c r="B3712" s="63">
        <f>'דוח 132'!J3712</f>
        <v>73379</v>
      </c>
      <c r="C3712" s="63" t="str">
        <f>'דוח 132'!I3712</f>
        <v xml:space="preserve">קונצרני לא סחיר צמוד מדד </v>
      </c>
      <c r="D3712" s="63">
        <f>'דוח 132'!H3712</f>
        <v>0</v>
      </c>
      <c r="E3712" s="63">
        <f>'דוח 132'!G3712</f>
        <v>0</v>
      </c>
      <c r="F3712" s="63">
        <f>'דוח 132'!F3712</f>
        <v>0</v>
      </c>
      <c r="G3712" s="63">
        <f>'דוח 132'!E3712</f>
        <v>0</v>
      </c>
      <c r="H3712" s="63">
        <f>'דוח 132'!D3712</f>
        <v>0</v>
      </c>
      <c r="I3712" s="63">
        <f>'דוח 132'!C3712</f>
        <v>0</v>
      </c>
      <c r="J3712" s="63">
        <f>'דוח 132'!B3712</f>
        <v>0</v>
      </c>
      <c r="K3712" s="63">
        <f>'דוח 132'!A3712</f>
        <v>0</v>
      </c>
    </row>
    <row r="3713" spans="1:11" x14ac:dyDescent="0.2">
      <c r="A3713" s="63">
        <f>'דוח 132'!K3713</f>
        <v>0</v>
      </c>
      <c r="B3713" s="63">
        <f>'דוח 132'!J3713</f>
        <v>0</v>
      </c>
      <c r="C3713" s="63">
        <f>'דוח 132'!I3713</f>
        <v>0</v>
      </c>
      <c r="D3713" s="63">
        <f>'דוח 132'!H3713</f>
        <v>0</v>
      </c>
      <c r="E3713" s="63">
        <f>'דוח 132'!G3713</f>
        <v>0</v>
      </c>
      <c r="F3713" s="63">
        <f>'דוח 132'!F3713</f>
        <v>0</v>
      </c>
      <c r="G3713" s="63">
        <f>'דוח 132'!E3713</f>
        <v>0</v>
      </c>
      <c r="H3713" s="63">
        <f>'דוח 132'!D3713</f>
        <v>0</v>
      </c>
      <c r="I3713" s="63">
        <f>'דוח 132'!C3713</f>
        <v>0</v>
      </c>
      <c r="J3713" s="63">
        <f>'דוח 132'!B3713</f>
        <v>0</v>
      </c>
      <c r="K3713" s="63">
        <f>'דוח 132'!A3713</f>
        <v>0</v>
      </c>
    </row>
    <row r="3714" spans="1:11" x14ac:dyDescent="0.2">
      <c r="A3714" s="63" t="str">
        <f>'דוח 132'!K3714</f>
        <v>קוד קבוצה</v>
      </c>
      <c r="B3714" s="63" t="str">
        <f>'דוח 132'!J3714</f>
        <v>קוד קופה</v>
      </c>
      <c r="C3714" s="63">
        <f>'דוח 132'!I3714</f>
        <v>0</v>
      </c>
      <c r="D3714" s="63" t="str">
        <f>'דוח 132'!H3714</f>
        <v xml:space="preserve">73433  פלסאון בע"מ </v>
      </c>
      <c r="E3714" s="63">
        <f>'דוח 132'!G3714</f>
        <v>0</v>
      </c>
      <c r="F3714" s="63">
        <f>'דוח 132'!F3714</f>
        <v>0</v>
      </c>
      <c r="G3714" s="63">
        <f>'דוח 132'!E3714</f>
        <v>0</v>
      </c>
      <c r="H3714" s="63">
        <f>'דוח 132'!D3714</f>
        <v>0</v>
      </c>
      <c r="I3714" s="63">
        <f>'דוח 132'!C3714</f>
        <v>0</v>
      </c>
      <c r="J3714" s="63">
        <f>'דוח 132'!B3714</f>
        <v>0</v>
      </c>
      <c r="K3714" s="63">
        <f>'דוח 132'!A3714</f>
        <v>0</v>
      </c>
    </row>
    <row r="3715" spans="1:11" x14ac:dyDescent="0.2">
      <c r="A3715" s="63">
        <f>'דוח 132'!K3715</f>
        <v>0</v>
      </c>
      <c r="B3715" s="63">
        <f>'דוח 132'!J3715</f>
        <v>0</v>
      </c>
      <c r="C3715" s="63">
        <f>'דוח 132'!I3715</f>
        <v>0</v>
      </c>
      <c r="D3715" s="63">
        <f>'דוח 132'!H3715</f>
        <v>0</v>
      </c>
      <c r="E3715" s="63">
        <f>'דוח 132'!G3715</f>
        <v>0</v>
      </c>
      <c r="F3715" s="63" t="str">
        <f>'דוח 132'!F3715</f>
        <v>שווי קופה באשח  4,174.35</v>
      </c>
      <c r="G3715" s="63">
        <f>'דוח 132'!E3715</f>
        <v>0</v>
      </c>
      <c r="H3715" s="63">
        <f>'דוח 132'!D3715</f>
        <v>0</v>
      </c>
      <c r="I3715" s="63">
        <f>'דוח 132'!C3715</f>
        <v>0</v>
      </c>
      <c r="J3715" s="63">
        <f>'דוח 132'!B3715</f>
        <v>0</v>
      </c>
      <c r="K3715" s="63">
        <f>'דוח 132'!A3715</f>
        <v>0</v>
      </c>
    </row>
    <row r="3716" spans="1:11" x14ac:dyDescent="0.2">
      <c r="A3716" s="63">
        <f>'דוח 132'!K3716</f>
        <v>0</v>
      </c>
      <c r="B3716" s="63">
        <f>'דוח 132'!J3716</f>
        <v>0</v>
      </c>
      <c r="C3716" s="63" t="str">
        <f>'דוח 132'!I3716</f>
        <v>תאור קבוצה</v>
      </c>
      <c r="D3716" s="63" t="str">
        <f>'דוח 132'!H3716</f>
        <v>מח"מ</v>
      </c>
      <c r="E3716" s="63" t="str">
        <f>'דוח 132'!G3716</f>
        <v>חשיפה</v>
      </c>
      <c r="F3716" s="63" t="str">
        <f>'דוח 132'!F3716</f>
        <v>חשיפה</v>
      </c>
      <c r="G3716" s="63">
        <f>'דוח 132'!E3716</f>
        <v>0</v>
      </c>
      <c r="H3716" s="63" t="str">
        <f>'דוח 132'!D3716</f>
        <v>חשיפה</v>
      </c>
      <c r="I3716" s="63">
        <f>'דוח 132'!C3716</f>
        <v>0</v>
      </c>
      <c r="J3716" s="63" t="str">
        <f>'דוח 132'!B3716</f>
        <v>מח"מ</v>
      </c>
      <c r="K3716" s="63">
        <f>'דוח 132'!A3716</f>
        <v>0</v>
      </c>
    </row>
    <row r="3717" spans="1:11" x14ac:dyDescent="0.2">
      <c r="A3717" s="63">
        <f>'דוח 132'!K3717</f>
        <v>0</v>
      </c>
      <c r="B3717" s="63">
        <f>'דוח 132'!J3717</f>
        <v>0</v>
      </c>
      <c r="C3717" s="63">
        <f>'דוח 132'!I3717</f>
        <v>0</v>
      </c>
      <c r="D3717" s="63">
        <f>'דוח 132'!H3717</f>
        <v>0</v>
      </c>
      <c r="E3717" s="63" t="str">
        <f>'דוח 132'!G3717</f>
        <v>30/12/18</v>
      </c>
      <c r="F3717" s="63" t="str">
        <f>'דוח 132'!F3717</f>
        <v>31/12/18</v>
      </c>
      <c r="G3717" s="63" t="str">
        <f>'דוח 132'!E3717</f>
        <v>מינ'</v>
      </c>
      <c r="H3717" s="63" t="str">
        <f>'דוח 132'!D3717</f>
        <v>מקס'</v>
      </c>
      <c r="I3717" s="63" t="str">
        <f>'דוח 132'!C3717</f>
        <v>מינ'</v>
      </c>
      <c r="J3717" s="63" t="str">
        <f>'דוח 132'!B3717</f>
        <v>מקס'</v>
      </c>
      <c r="K3717" s="63">
        <f>'דוח 132'!A3717</f>
        <v>0</v>
      </c>
    </row>
    <row r="3718" spans="1:11" x14ac:dyDescent="0.2">
      <c r="A3718" s="63">
        <f>'דוח 132'!K3718</f>
        <v>13591</v>
      </c>
      <c r="B3718" s="63">
        <f>'דוח 132'!J3718</f>
        <v>73433</v>
      </c>
      <c r="C3718" s="63" t="str">
        <f>'דוח 132'!I3718</f>
        <v xml:space="preserve">צמוד מדד (כולל מיועדות) </v>
      </c>
      <c r="D3718" s="63">
        <f>'דוח 132'!H3718</f>
        <v>1.80339465256446</v>
      </c>
      <c r="E3718" s="63">
        <f>'דוח 132'!G3718</f>
        <v>41.375718322840598</v>
      </c>
      <c r="F3718" s="63">
        <f>'דוח 132'!F3718</f>
        <v>41.3713190664308</v>
      </c>
      <c r="G3718" s="63">
        <f>'דוח 132'!E3718</f>
        <v>0</v>
      </c>
      <c r="H3718" s="63">
        <f>'דוח 132'!D3718</f>
        <v>0</v>
      </c>
      <c r="I3718" s="63">
        <f>'דוח 132'!C3718</f>
        <v>0</v>
      </c>
      <c r="J3718" s="63">
        <f>'דוח 132'!B3718</f>
        <v>0</v>
      </c>
      <c r="K3718" s="63">
        <f>'דוח 132'!A3718</f>
        <v>0</v>
      </c>
    </row>
    <row r="3719" spans="1:11" x14ac:dyDescent="0.2">
      <c r="A3719" s="63">
        <f>'דוח 132'!K3719</f>
        <v>19967</v>
      </c>
      <c r="B3719" s="63">
        <f>'דוח 132'!J3719</f>
        <v>73433</v>
      </c>
      <c r="C3719" s="63" t="str">
        <f>'דוח 132'!I3719</f>
        <v>צמוד מדד ללא מיועדות</v>
      </c>
      <c r="D3719" s="63">
        <f>'דוח 132'!H3719</f>
        <v>1.80339465256446</v>
      </c>
      <c r="E3719" s="63">
        <f>'דוח 132'!G3719</f>
        <v>41.375718322840598</v>
      </c>
      <c r="F3719" s="63">
        <f>'דוח 132'!F3719</f>
        <v>41.3713190664308</v>
      </c>
      <c r="G3719" s="63">
        <f>'דוח 132'!E3719</f>
        <v>0</v>
      </c>
      <c r="H3719" s="63">
        <f>'דוח 132'!D3719</f>
        <v>0</v>
      </c>
      <c r="I3719" s="63">
        <f>'דוח 132'!C3719</f>
        <v>0</v>
      </c>
      <c r="J3719" s="63">
        <f>'דוח 132'!B3719</f>
        <v>0</v>
      </c>
      <c r="K3719" s="63">
        <f>'דוח 132'!A3719</f>
        <v>0</v>
      </c>
    </row>
    <row r="3720" spans="1:11" x14ac:dyDescent="0.2">
      <c r="A3720" s="63">
        <f>'דוח 132'!K3720</f>
        <v>15744</v>
      </c>
      <c r="B3720" s="63">
        <f>'דוח 132'!J3720</f>
        <v>73433</v>
      </c>
      <c r="C3720" s="63" t="str">
        <f>'דוח 132'!I3720</f>
        <v xml:space="preserve">סה"כ ממשלתי צמוד מדד כולל מיועדות </v>
      </c>
      <c r="D3720" s="63">
        <f>'דוח 132'!H3720</f>
        <v>1.26385492926517</v>
      </c>
      <c r="E3720" s="63">
        <f>'דוח 132'!G3720</f>
        <v>20.5641637292402</v>
      </c>
      <c r="F3720" s="63">
        <f>'דוח 132'!F3720</f>
        <v>20.553807693895102</v>
      </c>
      <c r="G3720" s="63">
        <f>'דוח 132'!E3720</f>
        <v>0</v>
      </c>
      <c r="H3720" s="63">
        <f>'דוח 132'!D3720</f>
        <v>0</v>
      </c>
      <c r="I3720" s="63">
        <f>'דוח 132'!C3720</f>
        <v>0</v>
      </c>
      <c r="J3720" s="63">
        <f>'דוח 132'!B3720</f>
        <v>0</v>
      </c>
      <c r="K3720" s="63">
        <f>'דוח 132'!A3720</f>
        <v>0</v>
      </c>
    </row>
    <row r="3721" spans="1:11" x14ac:dyDescent="0.2">
      <c r="A3721" s="63">
        <f>'דוח 132'!K3721</f>
        <v>13462</v>
      </c>
      <c r="B3721" s="63">
        <f>'דוח 132'!J3721</f>
        <v>73433</v>
      </c>
      <c r="C3721" s="63" t="str">
        <f>'דוח 132'!I3721</f>
        <v xml:space="preserve">קונצרני סחיר צמוד מדד </v>
      </c>
      <c r="D3721" s="63">
        <f>'דוח 132'!H3721</f>
        <v>2.3360998120554002</v>
      </c>
      <c r="E3721" s="63">
        <f>'דוח 132'!G3721</f>
        <v>20.811554593600398</v>
      </c>
      <c r="F3721" s="63">
        <f>'דוח 132'!F3721</f>
        <v>20.817511372535698</v>
      </c>
      <c r="G3721" s="63">
        <f>'דוח 132'!E3721</f>
        <v>0</v>
      </c>
      <c r="H3721" s="63">
        <f>'דוח 132'!D3721</f>
        <v>0</v>
      </c>
      <c r="I3721" s="63">
        <f>'דוח 132'!C3721</f>
        <v>0</v>
      </c>
      <c r="J3721" s="63">
        <f>'דוח 132'!B3721</f>
        <v>0</v>
      </c>
      <c r="K3721" s="63">
        <f>'דוח 132'!A3721</f>
        <v>0</v>
      </c>
    </row>
    <row r="3722" spans="1:11" x14ac:dyDescent="0.2">
      <c r="A3722" s="63">
        <f>'דוח 132'!K3722</f>
        <v>15544</v>
      </c>
      <c r="B3722" s="63">
        <f>'דוח 132'!J3722</f>
        <v>73433</v>
      </c>
      <c r="C3722" s="63" t="str">
        <f>'דוח 132'!I3722</f>
        <v>הלוואה צמוד מדד</v>
      </c>
      <c r="D3722" s="63">
        <f>'דוח 132'!H3722</f>
        <v>0</v>
      </c>
      <c r="E3722" s="63">
        <f>'דוח 132'!G3722</f>
        <v>0</v>
      </c>
      <c r="F3722" s="63">
        <f>'דוח 132'!F3722</f>
        <v>0</v>
      </c>
      <c r="G3722" s="63">
        <f>'דוח 132'!E3722</f>
        <v>0</v>
      </c>
      <c r="H3722" s="63">
        <f>'דוח 132'!D3722</f>
        <v>0</v>
      </c>
      <c r="I3722" s="63">
        <f>'דוח 132'!C3722</f>
        <v>0</v>
      </c>
      <c r="J3722" s="63">
        <f>'דוח 132'!B3722</f>
        <v>0</v>
      </c>
      <c r="K3722" s="63">
        <f>'דוח 132'!A3722</f>
        <v>0</v>
      </c>
    </row>
    <row r="3723" spans="1:11" x14ac:dyDescent="0.2">
      <c r="A3723" s="63">
        <f>'דוח 132'!K3723</f>
        <v>12978</v>
      </c>
      <c r="B3723" s="63">
        <f>'דוח 132'!J3723</f>
        <v>73433</v>
      </c>
      <c r="C3723" s="63" t="str">
        <f>'דוח 132'!I3723</f>
        <v xml:space="preserve">פקדונות לא סחירים </v>
      </c>
      <c r="D3723" s="63">
        <f>'דוח 132'!H3723</f>
        <v>0</v>
      </c>
      <c r="E3723" s="63">
        <f>'דוח 132'!G3723</f>
        <v>0</v>
      </c>
      <c r="F3723" s="63">
        <f>'דוח 132'!F3723</f>
        <v>0</v>
      </c>
      <c r="G3723" s="63">
        <f>'דוח 132'!E3723</f>
        <v>0</v>
      </c>
      <c r="H3723" s="63">
        <f>'דוח 132'!D3723</f>
        <v>0</v>
      </c>
      <c r="I3723" s="63">
        <f>'דוח 132'!C3723</f>
        <v>0</v>
      </c>
      <c r="J3723" s="63">
        <f>'דוח 132'!B3723</f>
        <v>0</v>
      </c>
      <c r="K3723" s="63">
        <f>'דוח 132'!A3723</f>
        <v>0</v>
      </c>
    </row>
    <row r="3724" spans="1:11" x14ac:dyDescent="0.2">
      <c r="A3724" s="63">
        <f>'דוח 132'!K3724</f>
        <v>17726</v>
      </c>
      <c r="B3724" s="63">
        <f>'דוח 132'!J3724</f>
        <v>73433</v>
      </c>
      <c r="C3724" s="63" t="str">
        <f>'דוח 132'!I3724</f>
        <v>לא צמוד כולל נזילות</v>
      </c>
      <c r="D3724" s="63">
        <f>'דוח 132'!H3724</f>
        <v>1.70292846044513</v>
      </c>
      <c r="E3724" s="63">
        <f>'דוח 132'!G3724</f>
        <v>41.169583164432396</v>
      </c>
      <c r="F3724" s="63">
        <f>'דוח 132'!F3724</f>
        <v>41.158226162292699</v>
      </c>
      <c r="G3724" s="63">
        <f>'דוח 132'!E3724</f>
        <v>0</v>
      </c>
      <c r="H3724" s="63">
        <f>'דוח 132'!D3724</f>
        <v>0</v>
      </c>
      <c r="I3724" s="63">
        <f>'דוח 132'!C3724</f>
        <v>0</v>
      </c>
      <c r="J3724" s="63">
        <f>'דוח 132'!B3724</f>
        <v>0</v>
      </c>
      <c r="K3724" s="63">
        <f>'דוח 132'!A3724</f>
        <v>0</v>
      </c>
    </row>
    <row r="3725" spans="1:11" x14ac:dyDescent="0.2">
      <c r="A3725" s="63">
        <f>'דוח 132'!K3725</f>
        <v>17727</v>
      </c>
      <c r="B3725" s="63">
        <f>'דוח 132'!J3725</f>
        <v>73433</v>
      </c>
      <c r="C3725" s="63" t="str">
        <f>'דוח 132'!I3725</f>
        <v>עו"ש ש"ח</v>
      </c>
      <c r="D3725" s="63">
        <f>'דוח 132'!H3725</f>
        <v>0</v>
      </c>
      <c r="E3725" s="63">
        <f>'דוח 132'!G3725</f>
        <v>7.6295671603535293</v>
      </c>
      <c r="F3725" s="63">
        <f>'דוח 132'!F3725</f>
        <v>7.67954894343519</v>
      </c>
      <c r="G3725" s="63">
        <f>'דוח 132'!E3725</f>
        <v>0</v>
      </c>
      <c r="H3725" s="63">
        <f>'דוח 132'!D3725</f>
        <v>0</v>
      </c>
      <c r="I3725" s="63">
        <f>'דוח 132'!C3725</f>
        <v>0</v>
      </c>
      <c r="J3725" s="63">
        <f>'דוח 132'!B3725</f>
        <v>0</v>
      </c>
      <c r="K3725" s="63">
        <f>'דוח 132'!A3725</f>
        <v>0</v>
      </c>
    </row>
    <row r="3726" spans="1:11" x14ac:dyDescent="0.2">
      <c r="A3726" s="63">
        <f>'דוח 132'!K3726</f>
        <v>13592</v>
      </c>
      <c r="B3726" s="63">
        <f>'דוח 132'!J3726</f>
        <v>73433</v>
      </c>
      <c r="C3726" s="63" t="str">
        <f>'דוח 132'!I3726</f>
        <v xml:space="preserve">לא צמוד - לא כולל נזילות </v>
      </c>
      <c r="D3726" s="63">
        <f>'דוח 132'!H3726</f>
        <v>2.0935568706916001</v>
      </c>
      <c r="E3726" s="63">
        <f>'דוח 132'!G3726</f>
        <v>33.540016004078907</v>
      </c>
      <c r="F3726" s="63">
        <f>'דוח 132'!F3726</f>
        <v>33.478677218857598</v>
      </c>
      <c r="G3726" s="63">
        <f>'דוח 132'!E3726</f>
        <v>0</v>
      </c>
      <c r="H3726" s="63">
        <f>'דוח 132'!D3726</f>
        <v>0</v>
      </c>
      <c r="I3726" s="63">
        <f>'דוח 132'!C3726</f>
        <v>0</v>
      </c>
      <c r="J3726" s="63">
        <f>'דוח 132'!B3726</f>
        <v>0</v>
      </c>
      <c r="K3726" s="63">
        <f>'דוח 132'!A3726</f>
        <v>0</v>
      </c>
    </row>
    <row r="3727" spans="1:11" x14ac:dyDescent="0.2">
      <c r="A3727" s="63">
        <f>'דוח 132'!K3727</f>
        <v>11566</v>
      </c>
      <c r="B3727" s="63">
        <f>'דוח 132'!J3727</f>
        <v>73433</v>
      </c>
      <c r="C3727" s="63" t="str">
        <f>'דוח 132'!I3727</f>
        <v>מק"מ</v>
      </c>
      <c r="D3727" s="63">
        <f>'דוח 132'!H3727</f>
        <v>0.48144765720009203</v>
      </c>
      <c r="E3727" s="63">
        <f>'דוח 132'!G3727</f>
        <v>12.4981195096984</v>
      </c>
      <c r="F3727" s="63">
        <f>'דוח 132'!F3727</f>
        <v>12.4904920188152</v>
      </c>
      <c r="G3727" s="63">
        <f>'דוח 132'!E3727</f>
        <v>0</v>
      </c>
      <c r="H3727" s="63">
        <f>'דוח 132'!D3727</f>
        <v>0</v>
      </c>
      <c r="I3727" s="63">
        <f>'דוח 132'!C3727</f>
        <v>0</v>
      </c>
      <c r="J3727" s="63">
        <f>'דוח 132'!B3727</f>
        <v>0</v>
      </c>
      <c r="K3727" s="63">
        <f>'דוח 132'!A3727</f>
        <v>0</v>
      </c>
    </row>
    <row r="3728" spans="1:11" x14ac:dyDescent="0.2">
      <c r="A3728" s="63">
        <f>'דוח 132'!K3728</f>
        <v>13419</v>
      </c>
      <c r="B3728" s="63">
        <f>'דוח 132'!J3728</f>
        <v>73433</v>
      </c>
      <c r="C3728" s="63" t="str">
        <f>'דוח 132'!I3728</f>
        <v>ממשלתי  לא צמוד (שחר)</v>
      </c>
      <c r="D3728" s="63">
        <f>'דוח 132'!H3728</f>
        <v>2.4224106303343098</v>
      </c>
      <c r="E3728" s="63">
        <f>'דוח 132'!G3728</f>
        <v>14.18124260229</v>
      </c>
      <c r="F3728" s="63">
        <f>'דוח 132'!F3728</f>
        <v>14.162965544017901</v>
      </c>
      <c r="G3728" s="63">
        <f>'דוח 132'!E3728</f>
        <v>0</v>
      </c>
      <c r="H3728" s="63">
        <f>'דוח 132'!D3728</f>
        <v>0</v>
      </c>
      <c r="I3728" s="63">
        <f>'דוח 132'!C3728</f>
        <v>0</v>
      </c>
      <c r="J3728" s="63">
        <f>'דוח 132'!B3728</f>
        <v>0</v>
      </c>
      <c r="K3728" s="63">
        <f>'דוח 132'!A3728</f>
        <v>0</v>
      </c>
    </row>
    <row r="3729" spans="1:11" x14ac:dyDescent="0.2">
      <c r="A3729" s="63">
        <f>'דוח 132'!K3729</f>
        <v>11568</v>
      </c>
      <c r="B3729" s="63">
        <f>'דוח 132'!J3729</f>
        <v>73433</v>
      </c>
      <c r="C3729" s="63" t="str">
        <f>'דוח 132'!I3729</f>
        <v>אג"ח ממשלתי לא צמוד ריבית משתנה-"גילון"</v>
      </c>
      <c r="D3729" s="63">
        <f>'דוח 132'!H3729</f>
        <v>0</v>
      </c>
      <c r="E3729" s="63">
        <f>'דוח 132'!G3729</f>
        <v>0</v>
      </c>
      <c r="F3729" s="63">
        <f>'דוח 132'!F3729</f>
        <v>0</v>
      </c>
      <c r="G3729" s="63">
        <f>'דוח 132'!E3729</f>
        <v>0</v>
      </c>
      <c r="H3729" s="63">
        <f>'דוח 132'!D3729</f>
        <v>0</v>
      </c>
      <c r="I3729" s="63">
        <f>'דוח 132'!C3729</f>
        <v>0</v>
      </c>
      <c r="J3729" s="63">
        <f>'דוח 132'!B3729</f>
        <v>0</v>
      </c>
      <c r="K3729" s="63">
        <f>'דוח 132'!A3729</f>
        <v>0</v>
      </c>
    </row>
    <row r="3730" spans="1:11" x14ac:dyDescent="0.2">
      <c r="A3730" s="63">
        <f>'דוח 132'!K3730</f>
        <v>12479</v>
      </c>
      <c r="B3730" s="63">
        <f>'דוח 132'!J3730</f>
        <v>73433</v>
      </c>
      <c r="C3730" s="63" t="str">
        <f>'דוח 132'!I3730</f>
        <v>קונצרני ריבית קבועה</v>
      </c>
      <c r="D3730" s="63">
        <f>'דוח 132'!H3730</f>
        <v>4.5824531890303701</v>
      </c>
      <c r="E3730" s="63">
        <f>'דוח 132'!G3730</f>
        <v>6.2626797935494691</v>
      </c>
      <c r="F3730" s="63">
        <f>'דוח 132'!F3730</f>
        <v>6.2270831742216695</v>
      </c>
      <c r="G3730" s="63">
        <f>'דוח 132'!E3730</f>
        <v>0</v>
      </c>
      <c r="H3730" s="63">
        <f>'דוח 132'!D3730</f>
        <v>0</v>
      </c>
      <c r="I3730" s="63">
        <f>'דוח 132'!C3730</f>
        <v>0</v>
      </c>
      <c r="J3730" s="63">
        <f>'דוח 132'!B3730</f>
        <v>0</v>
      </c>
      <c r="K3730" s="63">
        <f>'דוח 132'!A3730</f>
        <v>0</v>
      </c>
    </row>
    <row r="3731" spans="1:11" x14ac:dyDescent="0.2">
      <c r="A3731" s="63">
        <f>'דוח 132'!K3731</f>
        <v>12480</v>
      </c>
      <c r="B3731" s="63">
        <f>'דוח 132'!J3731</f>
        <v>73433</v>
      </c>
      <c r="C3731" s="63" t="str">
        <f>'דוח 132'!I3731</f>
        <v>קונצרני ריבית משתנה</v>
      </c>
      <c r="D3731" s="63">
        <f>'דוח 132'!H3731</f>
        <v>2.06</v>
      </c>
      <c r="E3731" s="63">
        <f>'דוח 132'!G3731</f>
        <v>0.59797409854111605</v>
      </c>
      <c r="F3731" s="63">
        <f>'דוח 132'!F3731</f>
        <v>0.59813648180276802</v>
      </c>
      <c r="G3731" s="63">
        <f>'דוח 132'!E3731</f>
        <v>0</v>
      </c>
      <c r="H3731" s="63">
        <f>'דוח 132'!D3731</f>
        <v>0</v>
      </c>
      <c r="I3731" s="63">
        <f>'דוח 132'!C3731</f>
        <v>0</v>
      </c>
      <c r="J3731" s="63">
        <f>'דוח 132'!B3731</f>
        <v>0</v>
      </c>
      <c r="K3731" s="63">
        <f>'דוח 132'!A3731</f>
        <v>0</v>
      </c>
    </row>
    <row r="3732" spans="1:11" x14ac:dyDescent="0.2">
      <c r="A3732" s="63">
        <f>'דוח 132'!K3732</f>
        <v>11578</v>
      </c>
      <c r="B3732" s="63">
        <f>'דוח 132'!J3732</f>
        <v>73433</v>
      </c>
      <c r="C3732" s="63" t="str">
        <f>'דוח 132'!I3732</f>
        <v>אג"ח לא צמוד לא סחיר (ללא עמיתים)</v>
      </c>
      <c r="D3732" s="63">
        <f>'דוח 132'!H3732</f>
        <v>0</v>
      </c>
      <c r="E3732" s="63">
        <f>'דוח 132'!G3732</f>
        <v>0</v>
      </c>
      <c r="F3732" s="63">
        <f>'דוח 132'!F3732</f>
        <v>0</v>
      </c>
      <c r="G3732" s="63">
        <f>'דוח 132'!E3732</f>
        <v>0</v>
      </c>
      <c r="H3732" s="63">
        <f>'דוח 132'!D3732</f>
        <v>0</v>
      </c>
      <c r="I3732" s="63">
        <f>'דוח 132'!C3732</f>
        <v>0</v>
      </c>
      <c r="J3732" s="63">
        <f>'דוח 132'!B3732</f>
        <v>0</v>
      </c>
      <c r="K3732" s="63">
        <f>'דוח 132'!A3732</f>
        <v>0</v>
      </c>
    </row>
    <row r="3733" spans="1:11" x14ac:dyDescent="0.2">
      <c r="A3733" s="63">
        <f>'דוח 132'!K3733</f>
        <v>12497</v>
      </c>
      <c r="B3733" s="63">
        <f>'דוח 132'!J3733</f>
        <v>73433</v>
      </c>
      <c r="C3733" s="63" t="str">
        <f>'דוח 132'!I3733</f>
        <v>קונצרני לא סחיר ריבית משתנה (נע"מים)</v>
      </c>
      <c r="D3733" s="63">
        <f>'דוח 132'!H3733</f>
        <v>0</v>
      </c>
      <c r="E3733" s="63">
        <f>'דוח 132'!G3733</f>
        <v>0</v>
      </c>
      <c r="F3733" s="63">
        <f>'דוח 132'!F3733</f>
        <v>0</v>
      </c>
      <c r="G3733" s="63">
        <f>'דוח 132'!E3733</f>
        <v>0</v>
      </c>
      <c r="H3733" s="63">
        <f>'דוח 132'!D3733</f>
        <v>0</v>
      </c>
      <c r="I3733" s="63">
        <f>'דוח 132'!C3733</f>
        <v>0</v>
      </c>
      <c r="J3733" s="63">
        <f>'דוח 132'!B3733</f>
        <v>0</v>
      </c>
      <c r="K3733" s="63">
        <f>'דוח 132'!A3733</f>
        <v>0</v>
      </c>
    </row>
    <row r="3734" spans="1:11" x14ac:dyDescent="0.2">
      <c r="A3734" s="63">
        <f>'דוח 132'!K3734</f>
        <v>15546</v>
      </c>
      <c r="B3734" s="63">
        <f>'דוח 132'!J3734</f>
        <v>73433</v>
      </c>
      <c r="C3734" s="63" t="str">
        <f>'דוח 132'!I3734</f>
        <v>הלוואה לא צמוד</v>
      </c>
      <c r="D3734" s="63">
        <f>'דוח 132'!H3734</f>
        <v>0</v>
      </c>
      <c r="E3734" s="63">
        <f>'דוח 132'!G3734</f>
        <v>0</v>
      </c>
      <c r="F3734" s="63">
        <f>'דוח 132'!F3734</f>
        <v>0</v>
      </c>
      <c r="G3734" s="63">
        <f>'דוח 132'!E3734</f>
        <v>0</v>
      </c>
      <c r="H3734" s="63">
        <f>'דוח 132'!D3734</f>
        <v>0</v>
      </c>
      <c r="I3734" s="63">
        <f>'דוח 132'!C3734</f>
        <v>0</v>
      </c>
      <c r="J3734" s="63">
        <f>'דוח 132'!B3734</f>
        <v>0</v>
      </c>
      <c r="K3734" s="63">
        <f>'דוח 132'!A3734</f>
        <v>0</v>
      </c>
    </row>
    <row r="3735" spans="1:11" x14ac:dyDescent="0.2">
      <c r="A3735" s="63">
        <f>'דוח 132'!K3735</f>
        <v>12481</v>
      </c>
      <c r="B3735" s="63">
        <f>'דוח 132'!J3735</f>
        <v>73433</v>
      </c>
      <c r="C3735" s="63" t="str">
        <f>'דוח 132'!I3735</f>
        <v>הלוואות לעמיתים.</v>
      </c>
      <c r="D3735" s="63">
        <f>'דוח 132'!H3735</f>
        <v>0</v>
      </c>
      <c r="E3735" s="63">
        <f>'דוח 132'!G3735</f>
        <v>0</v>
      </c>
      <c r="F3735" s="63">
        <f>'דוח 132'!F3735</f>
        <v>0</v>
      </c>
      <c r="G3735" s="63">
        <f>'דוח 132'!E3735</f>
        <v>0</v>
      </c>
      <c r="H3735" s="63">
        <f>'דוח 132'!D3735</f>
        <v>0</v>
      </c>
      <c r="I3735" s="63">
        <f>'דוח 132'!C3735</f>
        <v>0</v>
      </c>
      <c r="J3735" s="63">
        <f>'דוח 132'!B3735</f>
        <v>0</v>
      </c>
      <c r="K3735" s="63">
        <f>'דוח 132'!A3735</f>
        <v>0</v>
      </c>
    </row>
    <row r="3736" spans="1:11" x14ac:dyDescent="0.2">
      <c r="A3736" s="63">
        <f>'דוח 132'!K3736</f>
        <v>13594</v>
      </c>
      <c r="B3736" s="63">
        <f>'דוח 132'!J3736</f>
        <v>73433</v>
      </c>
      <c r="C3736" s="63" t="str">
        <f>'דוח 132'!I3736</f>
        <v>מט"ח וצמוד מט"ח</v>
      </c>
      <c r="D3736" s="63">
        <f>'דוח 132'!H3736</f>
        <v>0</v>
      </c>
      <c r="E3736" s="63">
        <f>'דוח 132'!G3736</f>
        <v>8.6004853892269004</v>
      </c>
      <c r="F3736" s="63">
        <f>'דוח 132'!F3736</f>
        <v>8.5903493213308302</v>
      </c>
      <c r="G3736" s="63">
        <f>'דוח 132'!E3736</f>
        <v>0</v>
      </c>
      <c r="H3736" s="63">
        <f>'דוח 132'!D3736</f>
        <v>0</v>
      </c>
      <c r="I3736" s="63">
        <f>'דוח 132'!C3736</f>
        <v>0</v>
      </c>
      <c r="J3736" s="63">
        <f>'דוח 132'!B3736</f>
        <v>0</v>
      </c>
      <c r="K3736" s="63">
        <f>'דוח 132'!A3736</f>
        <v>0</v>
      </c>
    </row>
    <row r="3737" spans="1:11" x14ac:dyDescent="0.2">
      <c r="A3737" s="63">
        <f>'דוח 132'!K3737</f>
        <v>15609</v>
      </c>
      <c r="B3737" s="63">
        <f>'דוח 132'!J3737</f>
        <v>73433</v>
      </c>
      <c r="C3737" s="63" t="str">
        <f>'דוח 132'!I3737</f>
        <v>אג"ח ממשלתי צמוד מט"ח סחיר (1022)</v>
      </c>
      <c r="D3737" s="63">
        <f>'דוח 132'!H3737</f>
        <v>0</v>
      </c>
      <c r="E3737" s="63">
        <f>'דוח 132'!G3737</f>
        <v>0</v>
      </c>
      <c r="F3737" s="63">
        <f>'דוח 132'!F3737</f>
        <v>0</v>
      </c>
      <c r="G3737" s="63">
        <f>'דוח 132'!E3737</f>
        <v>0</v>
      </c>
      <c r="H3737" s="63">
        <f>'דוח 132'!D3737</f>
        <v>0</v>
      </c>
      <c r="I3737" s="63">
        <f>'דוח 132'!C3737</f>
        <v>0</v>
      </c>
      <c r="J3737" s="63">
        <f>'דוח 132'!B3737</f>
        <v>0</v>
      </c>
      <c r="K3737" s="63">
        <f>'דוח 132'!A3737</f>
        <v>0</v>
      </c>
    </row>
    <row r="3738" spans="1:11" x14ac:dyDescent="0.2">
      <c r="A3738" s="63">
        <f>'דוח 132'!K3738</f>
        <v>11524</v>
      </c>
      <c r="B3738" s="63">
        <f>'דוח 132'!J3738</f>
        <v>73433</v>
      </c>
      <c r="C3738" s="63" t="str">
        <f>'דוח 132'!I3738</f>
        <v xml:space="preserve"> אג"ח קונצרני בחו"ל </v>
      </c>
      <c r="D3738" s="63">
        <f>'דוח 132'!H3738</f>
        <v>0</v>
      </c>
      <c r="E3738" s="63">
        <f>'דוח 132'!G3738</f>
        <v>8.0704908892204905</v>
      </c>
      <c r="F3738" s="63">
        <f>'דוח 132'!F3738</f>
        <v>8.06399170875126</v>
      </c>
      <c r="G3738" s="63">
        <f>'דוח 132'!E3738</f>
        <v>0</v>
      </c>
      <c r="H3738" s="63">
        <f>'דוח 132'!D3738</f>
        <v>0</v>
      </c>
      <c r="I3738" s="63">
        <f>'דוח 132'!C3738</f>
        <v>0</v>
      </c>
      <c r="J3738" s="63">
        <f>'דוח 132'!B3738</f>
        <v>0</v>
      </c>
      <c r="K3738" s="63">
        <f>'דוח 132'!A3738</f>
        <v>0</v>
      </c>
    </row>
    <row r="3739" spans="1:11" x14ac:dyDescent="0.2">
      <c r="A3739" s="63">
        <f>'דוח 132'!K3739</f>
        <v>15745</v>
      </c>
      <c r="B3739" s="63">
        <f>'דוח 132'!J3739</f>
        <v>73433</v>
      </c>
      <c r="C3739" s="63" t="str">
        <f>'דוח 132'!I3739</f>
        <v>סה"כ קונצרני צמוד מט"ח</v>
      </c>
      <c r="D3739" s="63">
        <f>'דוח 132'!H3739</f>
        <v>0</v>
      </c>
      <c r="E3739" s="63">
        <f>'דוח 132'!G3739</f>
        <v>0</v>
      </c>
      <c r="F3739" s="63">
        <f>'דוח 132'!F3739</f>
        <v>0</v>
      </c>
      <c r="G3739" s="63">
        <f>'דוח 132'!E3739</f>
        <v>0</v>
      </c>
      <c r="H3739" s="63">
        <f>'דוח 132'!D3739</f>
        <v>0</v>
      </c>
      <c r="I3739" s="63">
        <f>'דוח 132'!C3739</f>
        <v>0</v>
      </c>
      <c r="J3739" s="63">
        <f>'דוח 132'!B3739</f>
        <v>0</v>
      </c>
      <c r="K3739" s="63">
        <f>'דוח 132'!A3739</f>
        <v>0</v>
      </c>
    </row>
    <row r="3740" spans="1:11" x14ac:dyDescent="0.2">
      <c r="A3740" s="63">
        <f>'דוח 132'!K3740</f>
        <v>15545</v>
      </c>
      <c r="B3740" s="63">
        <f>'דוח 132'!J3740</f>
        <v>73433</v>
      </c>
      <c r="C3740" s="63" t="str">
        <f>'דוח 132'!I3740</f>
        <v>הלוואה צמוד מט"ח</v>
      </c>
      <c r="D3740" s="63">
        <f>'דוח 132'!H3740</f>
        <v>0</v>
      </c>
      <c r="E3740" s="63">
        <f>'דוח 132'!G3740</f>
        <v>0</v>
      </c>
      <c r="F3740" s="63">
        <f>'דוח 132'!F3740</f>
        <v>0</v>
      </c>
      <c r="G3740" s="63">
        <f>'דוח 132'!E3740</f>
        <v>0</v>
      </c>
      <c r="H3740" s="63">
        <f>'דוח 132'!D3740</f>
        <v>0</v>
      </c>
      <c r="I3740" s="63">
        <f>'דוח 132'!C3740</f>
        <v>0</v>
      </c>
      <c r="J3740" s="63">
        <f>'דוח 132'!B3740</f>
        <v>0</v>
      </c>
      <c r="K3740" s="63">
        <f>'דוח 132'!A3740</f>
        <v>0</v>
      </c>
    </row>
    <row r="3741" spans="1:11" x14ac:dyDescent="0.2">
      <c r="A3741" s="63">
        <f>'דוח 132'!K3741</f>
        <v>13595</v>
      </c>
      <c r="B3741" s="63">
        <f>'דוח 132'!J3741</f>
        <v>73433</v>
      </c>
      <c r="C3741" s="63" t="str">
        <f>'דוח 132'!I3741</f>
        <v>סה"כ מניות והמירים</v>
      </c>
      <c r="D3741" s="63">
        <f>'דוח 132'!H3741</f>
        <v>0</v>
      </c>
      <c r="E3741" s="63">
        <f>'דוח 132'!G3741</f>
        <v>8.8542131235000703</v>
      </c>
      <c r="F3741" s="63">
        <f>'דוח 132'!F3741</f>
        <v>8.8801054499455816</v>
      </c>
      <c r="G3741" s="63">
        <f>'דוח 132'!E3741</f>
        <v>0</v>
      </c>
      <c r="H3741" s="63">
        <f>'דוח 132'!D3741</f>
        <v>0</v>
      </c>
      <c r="I3741" s="63">
        <f>'דוח 132'!C3741</f>
        <v>0</v>
      </c>
      <c r="J3741" s="63">
        <f>'דוח 132'!B3741</f>
        <v>0</v>
      </c>
      <c r="K3741" s="63">
        <f>'דוח 132'!A3741</f>
        <v>0</v>
      </c>
    </row>
    <row r="3742" spans="1:11" x14ac:dyDescent="0.2">
      <c r="A3742" s="63">
        <f>'דוח 132'!K3742</f>
        <v>15610</v>
      </c>
      <c r="B3742" s="63">
        <f>'דוח 132'!J3742</f>
        <v>73433</v>
      </c>
      <c r="C3742" s="63" t="str">
        <f>'דוח 132'!I3742</f>
        <v>נגזרים מתוך מניות והמירים</v>
      </c>
      <c r="D3742" s="63">
        <f>'דוח 132'!H3742</f>
        <v>0</v>
      </c>
      <c r="E3742" s="63">
        <f>'דוח 132'!G3742</f>
        <v>0</v>
      </c>
      <c r="F3742" s="63">
        <f>'דוח 132'!F3742</f>
        <v>0</v>
      </c>
      <c r="G3742" s="63">
        <f>'דוח 132'!E3742</f>
        <v>0</v>
      </c>
      <c r="H3742" s="63">
        <f>'דוח 132'!D3742</f>
        <v>0</v>
      </c>
      <c r="I3742" s="63">
        <f>'דוח 132'!C3742</f>
        <v>0</v>
      </c>
      <c r="J3742" s="63">
        <f>'דוח 132'!B3742</f>
        <v>0</v>
      </c>
      <c r="K3742" s="63">
        <f>'דוח 132'!A3742</f>
        <v>0</v>
      </c>
    </row>
    <row r="3743" spans="1:11" x14ac:dyDescent="0.2">
      <c r="A3743" s="63">
        <f>'דוח 132'!K3743</f>
        <v>15611</v>
      </c>
      <c r="B3743" s="63">
        <f>'דוח 132'!J3743</f>
        <v>73433</v>
      </c>
      <c r="C3743" s="63" t="str">
        <f>'דוח 132'!I3743</f>
        <v>מניות והמירים בארץ</v>
      </c>
      <c r="D3743" s="63">
        <f>'דוח 132'!H3743</f>
        <v>0</v>
      </c>
      <c r="E3743" s="63">
        <f>'דוח 132'!G3743</f>
        <v>8.8542131235000703</v>
      </c>
      <c r="F3743" s="63">
        <f>'דוח 132'!F3743</f>
        <v>8.8801054499455816</v>
      </c>
      <c r="G3743" s="63">
        <f>'דוח 132'!E3743</f>
        <v>0</v>
      </c>
      <c r="H3743" s="63">
        <f>'דוח 132'!D3743</f>
        <v>0</v>
      </c>
      <c r="I3743" s="63">
        <f>'דוח 132'!C3743</f>
        <v>0</v>
      </c>
      <c r="J3743" s="63">
        <f>'דוח 132'!B3743</f>
        <v>0</v>
      </c>
      <c r="K3743" s="63">
        <f>'דוח 132'!A3743</f>
        <v>0</v>
      </c>
    </row>
    <row r="3744" spans="1:11" x14ac:dyDescent="0.2">
      <c r="A3744" s="63">
        <f>'דוח 132'!K3744</f>
        <v>15608</v>
      </c>
      <c r="B3744" s="63">
        <f>'דוח 132'!J3744</f>
        <v>73433</v>
      </c>
      <c r="C3744" s="63" t="str">
        <f>'דוח 132'!I3744</f>
        <v>מניות חו"ל</v>
      </c>
      <c r="D3744" s="63">
        <f>'דוח 132'!H3744</f>
        <v>0</v>
      </c>
      <c r="E3744" s="63">
        <f>'דוח 132'!G3744</f>
        <v>0</v>
      </c>
      <c r="F3744" s="63">
        <f>'דוח 132'!F3744</f>
        <v>0</v>
      </c>
      <c r="G3744" s="63">
        <f>'דוח 132'!E3744</f>
        <v>0</v>
      </c>
      <c r="H3744" s="63">
        <f>'דוח 132'!D3744</f>
        <v>0</v>
      </c>
      <c r="I3744" s="63">
        <f>'דוח 132'!C3744</f>
        <v>0</v>
      </c>
      <c r="J3744" s="63">
        <f>'דוח 132'!B3744</f>
        <v>0</v>
      </c>
      <c r="K3744" s="63">
        <f>'דוח 132'!A3744</f>
        <v>0</v>
      </c>
    </row>
    <row r="3745" spans="1:11" x14ac:dyDescent="0.2">
      <c r="A3745" s="63">
        <f>'דוח 132'!K3745</f>
        <v>15584</v>
      </c>
      <c r="B3745" s="63">
        <f>'דוח 132'!J3745</f>
        <v>73433</v>
      </c>
      <c r="C3745" s="63" t="str">
        <f>'דוח 132'!I3745</f>
        <v>נכסים אלטרנטיביים</v>
      </c>
      <c r="D3745" s="63">
        <f>'דוח 132'!H3745</f>
        <v>0</v>
      </c>
      <c r="E3745" s="63">
        <f>'דוח 132'!G3745</f>
        <v>0</v>
      </c>
      <c r="F3745" s="63">
        <f>'דוח 132'!F3745</f>
        <v>0</v>
      </c>
      <c r="G3745" s="63">
        <f>'דוח 132'!E3745</f>
        <v>0</v>
      </c>
      <c r="H3745" s="63">
        <f>'דוח 132'!D3745</f>
        <v>0</v>
      </c>
      <c r="I3745" s="63">
        <f>'דוח 132'!C3745</f>
        <v>0</v>
      </c>
      <c r="J3745" s="63">
        <f>'דוח 132'!B3745</f>
        <v>0</v>
      </c>
      <c r="K3745" s="63">
        <f>'דוח 132'!A3745</f>
        <v>0</v>
      </c>
    </row>
    <row r="3746" spans="1:11" x14ac:dyDescent="0.2">
      <c r="A3746" s="63">
        <f>'דוח 132'!K3746</f>
        <v>17728</v>
      </c>
      <c r="B3746" s="63">
        <f>'דוח 132'!J3746</f>
        <v>73433</v>
      </c>
      <c r="C3746" s="63" t="str">
        <f>'דוח 132'!I3746</f>
        <v>נכסי נדל"ן</v>
      </c>
      <c r="D3746" s="63">
        <f>'דוח 132'!H3746</f>
        <v>0</v>
      </c>
      <c r="E3746" s="63">
        <f>'דוח 132'!G3746</f>
        <v>0</v>
      </c>
      <c r="F3746" s="63">
        <f>'דוח 132'!F3746</f>
        <v>0</v>
      </c>
      <c r="G3746" s="63">
        <f>'דוח 132'!E3746</f>
        <v>0</v>
      </c>
      <c r="H3746" s="63">
        <f>'דוח 132'!D3746</f>
        <v>0</v>
      </c>
      <c r="I3746" s="63">
        <f>'דוח 132'!C3746</f>
        <v>0</v>
      </c>
      <c r="J3746" s="63">
        <f>'דוח 132'!B3746</f>
        <v>0</v>
      </c>
      <c r="K3746" s="63">
        <f>'דוח 132'!A3746</f>
        <v>0</v>
      </c>
    </row>
    <row r="3747" spans="1:11" x14ac:dyDescent="0.2">
      <c r="A3747" s="63">
        <f>'דוח 132'!K3747</f>
        <v>15624</v>
      </c>
      <c r="B3747" s="63">
        <f>'דוח 132'!J3747</f>
        <v>73433</v>
      </c>
      <c r="C3747" s="63" t="str">
        <f>'דוח 132'!I3747</f>
        <v>נגזרים מתוך חשיפת מט"ח</v>
      </c>
      <c r="D3747" s="63">
        <f>'דוח 132'!H3747</f>
        <v>0</v>
      </c>
      <c r="E3747" s="63">
        <f>'דוח 132'!G3747</f>
        <v>0</v>
      </c>
      <c r="F3747" s="63">
        <f>'דוח 132'!F3747</f>
        <v>0</v>
      </c>
      <c r="G3747" s="63">
        <f>'דוח 132'!E3747</f>
        <v>0</v>
      </c>
      <c r="H3747" s="63">
        <f>'דוח 132'!D3747</f>
        <v>0</v>
      </c>
      <c r="I3747" s="63">
        <f>'דוח 132'!C3747</f>
        <v>0</v>
      </c>
      <c r="J3747" s="63">
        <f>'דוח 132'!B3747</f>
        <v>0</v>
      </c>
      <c r="K3747" s="63">
        <f>'דוח 132'!A3747</f>
        <v>0</v>
      </c>
    </row>
    <row r="3748" spans="1:11" x14ac:dyDescent="0.2">
      <c r="A3748" s="63">
        <f>'דוח 132'!K3748</f>
        <v>15644</v>
      </c>
      <c r="B3748" s="63">
        <f>'דוח 132'!J3748</f>
        <v>73433</v>
      </c>
      <c r="C3748" s="63" t="str">
        <f>'דוח 132'!I3748</f>
        <v>סה"כ נזילות</v>
      </c>
      <c r="D3748" s="63">
        <f>'דוח 132'!H3748</f>
        <v>0</v>
      </c>
      <c r="E3748" s="63">
        <f>'דוח 132'!G3748</f>
        <v>8.1595616603599392</v>
      </c>
      <c r="F3748" s="63">
        <f>'דוח 132'!F3748</f>
        <v>8.2059065560147584</v>
      </c>
      <c r="G3748" s="63">
        <f>'דוח 132'!E3748</f>
        <v>0</v>
      </c>
      <c r="H3748" s="63">
        <f>'דוח 132'!D3748</f>
        <v>0</v>
      </c>
      <c r="I3748" s="63">
        <f>'דוח 132'!C3748</f>
        <v>0</v>
      </c>
      <c r="J3748" s="63">
        <f>'דוח 132'!B3748</f>
        <v>0</v>
      </c>
      <c r="K3748" s="63">
        <f>'דוח 132'!A3748</f>
        <v>0</v>
      </c>
    </row>
    <row r="3749" spans="1:11" x14ac:dyDescent="0.2">
      <c r="A3749" s="63">
        <f>'דוח 132'!K3749</f>
        <v>15704</v>
      </c>
      <c r="B3749" s="63">
        <f>'דוח 132'!J3749</f>
        <v>73433</v>
      </c>
      <c r="C3749" s="63" t="str">
        <f>'דוח 132'!I3749</f>
        <v xml:space="preserve">סה"כ קונצרני והלוואות </v>
      </c>
      <c r="D3749" s="63">
        <f>'דוח 132'!H3749</f>
        <v>2.1956443128145797</v>
      </c>
      <c r="E3749" s="63">
        <f>'דוח 132'!G3749</f>
        <v>35.742699374911503</v>
      </c>
      <c r="F3749" s="63">
        <f>'דוח 132'!F3749</f>
        <v>35.706722737311402</v>
      </c>
      <c r="G3749" s="63">
        <f>'דוח 132'!E3749</f>
        <v>0</v>
      </c>
      <c r="H3749" s="63">
        <f>'דוח 132'!D3749</f>
        <v>0</v>
      </c>
      <c r="I3749" s="63">
        <f>'דוח 132'!C3749</f>
        <v>0</v>
      </c>
      <c r="J3749" s="63">
        <f>'דוח 132'!B3749</f>
        <v>0</v>
      </c>
      <c r="K3749" s="63">
        <f>'דוח 132'!A3749</f>
        <v>0</v>
      </c>
    </row>
    <row r="3750" spans="1:11" x14ac:dyDescent="0.2">
      <c r="A3750" s="63">
        <f>'דוח 132'!K3750</f>
        <v>15749</v>
      </c>
      <c r="B3750" s="63">
        <f>'דוח 132'!J3750</f>
        <v>73433</v>
      </c>
      <c r="C3750" s="63" t="str">
        <f>'דוח 132'!I3750</f>
        <v>סה"כ לא סחירים</v>
      </c>
      <c r="D3750" s="63">
        <f>'דוח 132'!H3750</f>
        <v>0</v>
      </c>
      <c r="E3750" s="63">
        <f>'דוח 132'!G3750</f>
        <v>0</v>
      </c>
      <c r="F3750" s="63">
        <f>'דוח 132'!F3750</f>
        <v>0</v>
      </c>
      <c r="G3750" s="63">
        <f>'דוח 132'!E3750</f>
        <v>0</v>
      </c>
      <c r="H3750" s="63">
        <f>'דוח 132'!D3750</f>
        <v>0</v>
      </c>
      <c r="I3750" s="63">
        <f>'דוח 132'!C3750</f>
        <v>0</v>
      </c>
      <c r="J3750" s="63">
        <f>'דוח 132'!B3750</f>
        <v>0</v>
      </c>
      <c r="K3750" s="63">
        <f>'דוח 132'!A3750</f>
        <v>0</v>
      </c>
    </row>
    <row r="3751" spans="1:11" x14ac:dyDescent="0.2">
      <c r="A3751" s="63">
        <f>'דוח 132'!K3751</f>
        <v>11258</v>
      </c>
      <c r="B3751" s="63">
        <f>'דוח 132'!J3751</f>
        <v>73433</v>
      </c>
      <c r="C3751" s="63" t="str">
        <f>'דוח 132'!I3751</f>
        <v>כל נכסי הקופה</v>
      </c>
      <c r="D3751" s="63">
        <f>'דוח 132'!H3751</f>
        <v>1.4469833028714498</v>
      </c>
      <c r="E3751" s="63">
        <f>'דוח 132'!G3751</f>
        <v>99.999999999999901</v>
      </c>
      <c r="F3751" s="63">
        <f>'דוח 132'!F3751</f>
        <v>100</v>
      </c>
      <c r="G3751" s="63">
        <f>'דוח 132'!E3751</f>
        <v>0</v>
      </c>
      <c r="H3751" s="63">
        <f>'דוח 132'!D3751</f>
        <v>0</v>
      </c>
      <c r="I3751" s="63">
        <f>'דוח 132'!C3751</f>
        <v>0</v>
      </c>
      <c r="J3751" s="63">
        <f>'דוח 132'!B3751</f>
        <v>0</v>
      </c>
      <c r="K3751" s="63">
        <f>'דוח 132'!A3751</f>
        <v>0</v>
      </c>
    </row>
    <row r="3752" spans="1:11" x14ac:dyDescent="0.2">
      <c r="A3752" s="63">
        <f>'דוח 132'!K3752</f>
        <v>15705</v>
      </c>
      <c r="B3752" s="63">
        <f>'דוח 132'!J3752</f>
        <v>73433</v>
      </c>
      <c r="C3752" s="63" t="str">
        <f>'דוח 132'!I3752</f>
        <v>סה"כ ממשלתי</v>
      </c>
      <c r="D3752" s="63">
        <f>'דוח 132'!H3752</f>
        <v>1.40442508624816</v>
      </c>
      <c r="E3752" s="63">
        <f>'דוח 132'!G3752</f>
        <v>47.243525841228497</v>
      </c>
      <c r="F3752" s="63">
        <f>'דוח 132'!F3752</f>
        <v>47.207265256728299</v>
      </c>
      <c r="G3752" s="63">
        <f>'דוח 132'!E3752</f>
        <v>0</v>
      </c>
      <c r="H3752" s="63">
        <f>'דוח 132'!D3752</f>
        <v>0</v>
      </c>
      <c r="I3752" s="63">
        <f>'דוח 132'!C3752</f>
        <v>0</v>
      </c>
      <c r="J3752" s="63">
        <f>'דוח 132'!B3752</f>
        <v>0</v>
      </c>
      <c r="K3752" s="63">
        <f>'דוח 132'!A3752</f>
        <v>0</v>
      </c>
    </row>
    <row r="3753" spans="1:11" x14ac:dyDescent="0.2">
      <c r="A3753" s="63">
        <f>'דוח 132'!K3753</f>
        <v>16144</v>
      </c>
      <c r="B3753" s="63">
        <f>'דוח 132'!J3753</f>
        <v>73433</v>
      </c>
      <c r="C3753" s="63" t="str">
        <f>'דוח 132'!I3753</f>
        <v>סך חשיפת מט"ח</v>
      </c>
      <c r="D3753" s="63">
        <f>'דוח 132'!H3753</f>
        <v>0</v>
      </c>
      <c r="E3753" s="63">
        <f>'דוח 132'!G3753</f>
        <v>0.52999450000641102</v>
      </c>
      <c r="F3753" s="63">
        <f>'דוח 132'!F3753</f>
        <v>0.52635761257956803</v>
      </c>
      <c r="G3753" s="63">
        <f>'דוח 132'!E3753</f>
        <v>0</v>
      </c>
      <c r="H3753" s="63">
        <f>'דוח 132'!D3753</f>
        <v>0</v>
      </c>
      <c r="I3753" s="63">
        <f>'דוח 132'!C3753</f>
        <v>0</v>
      </c>
      <c r="J3753" s="63">
        <f>'דוח 132'!B3753</f>
        <v>0</v>
      </c>
      <c r="K3753" s="63">
        <f>'דוח 132'!A3753</f>
        <v>0</v>
      </c>
    </row>
    <row r="3754" spans="1:11" x14ac:dyDescent="0.2">
      <c r="A3754" s="63">
        <f>'דוח 132'!K3754</f>
        <v>12755</v>
      </c>
      <c r="B3754" s="63">
        <f>'דוח 132'!J3754</f>
        <v>73433</v>
      </c>
      <c r="C3754" s="63" t="str">
        <f>'דוח 132'!I3754</f>
        <v xml:space="preserve">נזילות מט"ח </v>
      </c>
      <c r="D3754" s="63">
        <f>'דוח 132'!H3754</f>
        <v>0</v>
      </c>
      <c r="E3754" s="63">
        <f>'דוח 132'!G3754</f>
        <v>0.52999450000641102</v>
      </c>
      <c r="F3754" s="63">
        <f>'דוח 132'!F3754</f>
        <v>0.52635761257956803</v>
      </c>
      <c r="G3754" s="63">
        <f>'דוח 132'!E3754</f>
        <v>0</v>
      </c>
      <c r="H3754" s="63">
        <f>'דוח 132'!D3754</f>
        <v>0</v>
      </c>
      <c r="I3754" s="63">
        <f>'דוח 132'!C3754</f>
        <v>0</v>
      </c>
      <c r="J3754" s="63">
        <f>'דוח 132'!B3754</f>
        <v>0</v>
      </c>
      <c r="K3754" s="63">
        <f>'דוח 132'!A3754</f>
        <v>0</v>
      </c>
    </row>
    <row r="3755" spans="1:11" x14ac:dyDescent="0.2">
      <c r="A3755" s="63">
        <f>'דוח 132'!K3755</f>
        <v>12359</v>
      </c>
      <c r="B3755" s="63">
        <f>'דוח 132'!J3755</f>
        <v>73433</v>
      </c>
      <c r="C3755" s="63" t="str">
        <f>'דוח 132'!I3755</f>
        <v xml:space="preserve">קונצרני לא סחיר צמוד מדד </v>
      </c>
      <c r="D3755" s="63">
        <f>'דוח 132'!H3755</f>
        <v>0</v>
      </c>
      <c r="E3755" s="63">
        <f>'דוח 132'!G3755</f>
        <v>0</v>
      </c>
      <c r="F3755" s="63">
        <f>'דוח 132'!F3755</f>
        <v>0</v>
      </c>
      <c r="G3755" s="63">
        <f>'דוח 132'!E3755</f>
        <v>0</v>
      </c>
      <c r="H3755" s="63">
        <f>'דוח 132'!D3755</f>
        <v>0</v>
      </c>
      <c r="I3755" s="63">
        <f>'דוח 132'!C3755</f>
        <v>0</v>
      </c>
      <c r="J3755" s="63">
        <f>'דוח 132'!B3755</f>
        <v>0</v>
      </c>
      <c r="K3755" s="63">
        <f>'דוח 132'!A3755</f>
        <v>0</v>
      </c>
    </row>
    <row r="3756" spans="1:11" x14ac:dyDescent="0.2">
      <c r="A3756" s="63">
        <f>'דוח 132'!K3756</f>
        <v>0</v>
      </c>
      <c r="B3756" s="63">
        <f>'דוח 132'!J3756</f>
        <v>0</v>
      </c>
      <c r="C3756" s="63">
        <f>'דוח 132'!I3756</f>
        <v>0</v>
      </c>
      <c r="D3756" s="63">
        <f>'דוח 132'!H3756</f>
        <v>0</v>
      </c>
      <c r="E3756" s="63">
        <f>'דוח 132'!G3756</f>
        <v>0</v>
      </c>
      <c r="F3756" s="63">
        <f>'דוח 132'!F3756</f>
        <v>0</v>
      </c>
      <c r="G3756" s="63">
        <f>'דוח 132'!E3756</f>
        <v>0</v>
      </c>
      <c r="H3756" s="63">
        <f>'דוח 132'!D3756</f>
        <v>0</v>
      </c>
      <c r="I3756" s="63">
        <f>'דוח 132'!C3756</f>
        <v>0</v>
      </c>
      <c r="J3756" s="63">
        <f>'דוח 132'!B3756</f>
        <v>0</v>
      </c>
      <c r="K3756" s="63">
        <f>'דוח 132'!A3756</f>
        <v>0</v>
      </c>
    </row>
    <row r="3757" spans="1:11" x14ac:dyDescent="0.2">
      <c r="A3757" s="63" t="str">
        <f>'דוח 132'!K3757</f>
        <v>קוד קבוצה</v>
      </c>
      <c r="B3757" s="63" t="str">
        <f>'דוח 132'!J3757</f>
        <v>קוד קופה</v>
      </c>
      <c r="C3757" s="63">
        <f>'דוח 132'!I3757</f>
        <v>0</v>
      </c>
      <c r="D3757" s="63" t="str">
        <f>'דוח 132'!H3757</f>
        <v>73441  קופח כללית 509</v>
      </c>
      <c r="E3757" s="63">
        <f>'דוח 132'!G3757</f>
        <v>0</v>
      </c>
      <c r="F3757" s="63">
        <f>'דוח 132'!F3757</f>
        <v>0</v>
      </c>
      <c r="G3757" s="63">
        <f>'דוח 132'!E3757</f>
        <v>0</v>
      </c>
      <c r="H3757" s="63">
        <f>'דוח 132'!D3757</f>
        <v>0</v>
      </c>
      <c r="I3757" s="63">
        <f>'דוח 132'!C3757</f>
        <v>0</v>
      </c>
      <c r="J3757" s="63">
        <f>'דוח 132'!B3757</f>
        <v>0</v>
      </c>
      <c r="K3757" s="63">
        <f>'דוח 132'!A3757</f>
        <v>0</v>
      </c>
    </row>
    <row r="3758" spans="1:11" x14ac:dyDescent="0.2">
      <c r="A3758" s="63">
        <f>'דוח 132'!K3758</f>
        <v>0</v>
      </c>
      <c r="B3758" s="63">
        <f>'דוח 132'!J3758</f>
        <v>0</v>
      </c>
      <c r="C3758" s="63">
        <f>'דוח 132'!I3758</f>
        <v>0</v>
      </c>
      <c r="D3758" s="63">
        <f>'דוח 132'!H3758</f>
        <v>0</v>
      </c>
      <c r="E3758" s="63">
        <f>'דוח 132'!G3758</f>
        <v>0</v>
      </c>
      <c r="F3758" s="63" t="str">
        <f>'דוח 132'!F3758</f>
        <v>שווי קופה באשח  174,986.37</v>
      </c>
      <c r="G3758" s="63">
        <f>'דוח 132'!E3758</f>
        <v>0</v>
      </c>
      <c r="H3758" s="63">
        <f>'דוח 132'!D3758</f>
        <v>0</v>
      </c>
      <c r="I3758" s="63">
        <f>'דוח 132'!C3758</f>
        <v>0</v>
      </c>
      <c r="J3758" s="63">
        <f>'דוח 132'!B3758</f>
        <v>0</v>
      </c>
      <c r="K3758" s="63">
        <f>'דוח 132'!A3758</f>
        <v>0</v>
      </c>
    </row>
    <row r="3759" spans="1:11" x14ac:dyDescent="0.2">
      <c r="A3759" s="63">
        <f>'דוח 132'!K3759</f>
        <v>0</v>
      </c>
      <c r="B3759" s="63">
        <f>'דוח 132'!J3759</f>
        <v>0</v>
      </c>
      <c r="C3759" s="63" t="str">
        <f>'דוח 132'!I3759</f>
        <v>תאור קבוצה</v>
      </c>
      <c r="D3759" s="63" t="str">
        <f>'דוח 132'!H3759</f>
        <v>מח"מ</v>
      </c>
      <c r="E3759" s="63" t="str">
        <f>'דוח 132'!G3759</f>
        <v>חשיפה</v>
      </c>
      <c r="F3759" s="63" t="str">
        <f>'דוח 132'!F3759</f>
        <v>חשיפה</v>
      </c>
      <c r="G3759" s="63">
        <f>'דוח 132'!E3759</f>
        <v>0</v>
      </c>
      <c r="H3759" s="63" t="str">
        <f>'דוח 132'!D3759</f>
        <v>חשיפה</v>
      </c>
      <c r="I3759" s="63">
        <f>'דוח 132'!C3759</f>
        <v>0</v>
      </c>
      <c r="J3759" s="63" t="str">
        <f>'דוח 132'!B3759</f>
        <v>מח"מ</v>
      </c>
      <c r="K3759" s="63">
        <f>'דוח 132'!A3759</f>
        <v>0</v>
      </c>
    </row>
    <row r="3760" spans="1:11" x14ac:dyDescent="0.2">
      <c r="A3760" s="63">
        <f>'דוח 132'!K3760</f>
        <v>0</v>
      </c>
      <c r="B3760" s="63">
        <f>'דוח 132'!J3760</f>
        <v>0</v>
      </c>
      <c r="C3760" s="63">
        <f>'דוח 132'!I3760</f>
        <v>0</v>
      </c>
      <c r="D3760" s="63">
        <f>'דוח 132'!H3760</f>
        <v>0</v>
      </c>
      <c r="E3760" s="63" t="str">
        <f>'דוח 132'!G3760</f>
        <v>30/12/18</v>
      </c>
      <c r="F3760" s="63" t="str">
        <f>'דוח 132'!F3760</f>
        <v>31/12/18</v>
      </c>
      <c r="G3760" s="63" t="str">
        <f>'דוח 132'!E3760</f>
        <v>מינ'</v>
      </c>
      <c r="H3760" s="63" t="str">
        <f>'דוח 132'!D3760</f>
        <v>מקס'</v>
      </c>
      <c r="I3760" s="63" t="str">
        <f>'דוח 132'!C3760</f>
        <v>מינ'</v>
      </c>
      <c r="J3760" s="63" t="str">
        <f>'דוח 132'!B3760</f>
        <v>מקס'</v>
      </c>
      <c r="K3760" s="63">
        <f>'דוח 132'!A3760</f>
        <v>0</v>
      </c>
    </row>
    <row r="3761" spans="1:11" x14ac:dyDescent="0.2">
      <c r="A3761" s="63">
        <f>'דוח 132'!K3761</f>
        <v>13591</v>
      </c>
      <c r="B3761" s="63">
        <f>'דוח 132'!J3761</f>
        <v>73441</v>
      </c>
      <c r="C3761" s="63" t="str">
        <f>'דוח 132'!I3761</f>
        <v xml:space="preserve">צמוד מדד (כולל מיועדות) </v>
      </c>
      <c r="D3761" s="63">
        <f>'דוח 132'!H3761</f>
        <v>4.2763128125709295</v>
      </c>
      <c r="E3761" s="63">
        <f>'דוח 132'!G3761</f>
        <v>36.4644982274189</v>
      </c>
      <c r="F3761" s="63">
        <f>'דוח 132'!F3761</f>
        <v>36.416062372880795</v>
      </c>
      <c r="G3761" s="63">
        <f>'דוח 132'!E3761</f>
        <v>0</v>
      </c>
      <c r="H3761" s="63">
        <f>'דוח 132'!D3761</f>
        <v>0</v>
      </c>
      <c r="I3761" s="63">
        <f>'דוח 132'!C3761</f>
        <v>0</v>
      </c>
      <c r="J3761" s="63">
        <f>'דוח 132'!B3761</f>
        <v>0</v>
      </c>
      <c r="K3761" s="63">
        <f>'דוח 132'!A3761</f>
        <v>0</v>
      </c>
    </row>
    <row r="3762" spans="1:11" x14ac:dyDescent="0.2">
      <c r="A3762" s="63">
        <f>'דוח 132'!K3762</f>
        <v>19967</v>
      </c>
      <c r="B3762" s="63">
        <f>'דוח 132'!J3762</f>
        <v>73441</v>
      </c>
      <c r="C3762" s="63" t="str">
        <f>'דוח 132'!I3762</f>
        <v>צמוד מדד ללא מיועדות</v>
      </c>
      <c r="D3762" s="63">
        <f>'דוח 132'!H3762</f>
        <v>4.2763128125709295</v>
      </c>
      <c r="E3762" s="63">
        <f>'דוח 132'!G3762</f>
        <v>36.4644982274189</v>
      </c>
      <c r="F3762" s="63">
        <f>'דוח 132'!F3762</f>
        <v>36.416062372880795</v>
      </c>
      <c r="G3762" s="63">
        <f>'דוח 132'!E3762</f>
        <v>0</v>
      </c>
      <c r="H3762" s="63">
        <f>'דוח 132'!D3762</f>
        <v>0</v>
      </c>
      <c r="I3762" s="63">
        <f>'דוח 132'!C3762</f>
        <v>0</v>
      </c>
      <c r="J3762" s="63">
        <f>'דוח 132'!B3762</f>
        <v>0</v>
      </c>
      <c r="K3762" s="63">
        <f>'דוח 132'!A3762</f>
        <v>0</v>
      </c>
    </row>
    <row r="3763" spans="1:11" x14ac:dyDescent="0.2">
      <c r="A3763" s="63">
        <f>'דוח 132'!K3763</f>
        <v>15744</v>
      </c>
      <c r="B3763" s="63">
        <f>'דוח 132'!J3763</f>
        <v>73441</v>
      </c>
      <c r="C3763" s="63" t="str">
        <f>'דוח 132'!I3763</f>
        <v xml:space="preserve">סה"כ ממשלתי צמוד מדד כולל מיועדות </v>
      </c>
      <c r="D3763" s="63">
        <f>'דוח 132'!H3763</f>
        <v>4.9129692502221092</v>
      </c>
      <c r="E3763" s="63">
        <f>'דוח 132'!G3763</f>
        <v>16.481887166410299</v>
      </c>
      <c r="F3763" s="63">
        <f>'דוח 132'!F3763</f>
        <v>16.470757750948302</v>
      </c>
      <c r="G3763" s="63">
        <f>'דוח 132'!E3763</f>
        <v>0</v>
      </c>
      <c r="H3763" s="63">
        <f>'דוח 132'!D3763</f>
        <v>0</v>
      </c>
      <c r="I3763" s="63">
        <f>'דוח 132'!C3763</f>
        <v>0</v>
      </c>
      <c r="J3763" s="63">
        <f>'דוח 132'!B3763</f>
        <v>0</v>
      </c>
      <c r="K3763" s="63">
        <f>'דוח 132'!A3763</f>
        <v>0</v>
      </c>
    </row>
    <row r="3764" spans="1:11" x14ac:dyDescent="0.2">
      <c r="A3764" s="63">
        <f>'דוח 132'!K3764</f>
        <v>13462</v>
      </c>
      <c r="B3764" s="63">
        <f>'דוח 132'!J3764</f>
        <v>73441</v>
      </c>
      <c r="C3764" s="63" t="str">
        <f>'דוח 132'!I3764</f>
        <v xml:space="preserve">קונצרני סחיר צמוד מדד </v>
      </c>
      <c r="D3764" s="63">
        <f>'דוח 132'!H3764</f>
        <v>3.8244933542331503</v>
      </c>
      <c r="E3764" s="63">
        <f>'דוח 132'!G3764</f>
        <v>19.223784575656897</v>
      </c>
      <c r="F3764" s="63">
        <f>'דוח 132'!F3764</f>
        <v>19.1864738735119</v>
      </c>
      <c r="G3764" s="63">
        <f>'דוח 132'!E3764</f>
        <v>0</v>
      </c>
      <c r="H3764" s="63">
        <f>'דוח 132'!D3764</f>
        <v>0</v>
      </c>
      <c r="I3764" s="63">
        <f>'דוח 132'!C3764</f>
        <v>0</v>
      </c>
      <c r="J3764" s="63">
        <f>'דוח 132'!B3764</f>
        <v>0</v>
      </c>
      <c r="K3764" s="63">
        <f>'דוח 132'!A3764</f>
        <v>0</v>
      </c>
    </row>
    <row r="3765" spans="1:11" x14ac:dyDescent="0.2">
      <c r="A3765" s="63">
        <f>'דוח 132'!K3765</f>
        <v>15544</v>
      </c>
      <c r="B3765" s="63">
        <f>'דוח 132'!J3765</f>
        <v>73441</v>
      </c>
      <c r="C3765" s="63" t="str">
        <f>'דוח 132'!I3765</f>
        <v>הלוואה צמוד מדד</v>
      </c>
      <c r="D3765" s="63">
        <f>'דוח 132'!H3765</f>
        <v>0</v>
      </c>
      <c r="E3765" s="63">
        <f>'דוח 132'!G3765</f>
        <v>0</v>
      </c>
      <c r="F3765" s="63">
        <f>'דוח 132'!F3765</f>
        <v>0</v>
      </c>
      <c r="G3765" s="63">
        <f>'דוח 132'!E3765</f>
        <v>0</v>
      </c>
      <c r="H3765" s="63">
        <f>'דוח 132'!D3765</f>
        <v>0</v>
      </c>
      <c r="I3765" s="63">
        <f>'דוח 132'!C3765</f>
        <v>0</v>
      </c>
      <c r="J3765" s="63">
        <f>'דוח 132'!B3765</f>
        <v>0</v>
      </c>
      <c r="K3765" s="63">
        <f>'דוח 132'!A3765</f>
        <v>0</v>
      </c>
    </row>
    <row r="3766" spans="1:11" x14ac:dyDescent="0.2">
      <c r="A3766" s="63">
        <f>'דוח 132'!K3766</f>
        <v>12978</v>
      </c>
      <c r="B3766" s="63">
        <f>'דוח 132'!J3766</f>
        <v>73441</v>
      </c>
      <c r="C3766" s="63" t="str">
        <f>'דוח 132'!I3766</f>
        <v xml:space="preserve">פקדונות לא סחירים </v>
      </c>
      <c r="D3766" s="63">
        <f>'דוח 132'!H3766</f>
        <v>4.6000000000000005</v>
      </c>
      <c r="E3766" s="63">
        <f>'דוח 132'!G3766</f>
        <v>0.19722765390149</v>
      </c>
      <c r="F3766" s="63">
        <f>'דוח 132'!F3766</f>
        <v>0.197808775091775</v>
      </c>
      <c r="G3766" s="63">
        <f>'דוח 132'!E3766</f>
        <v>0</v>
      </c>
      <c r="H3766" s="63">
        <f>'דוח 132'!D3766</f>
        <v>0</v>
      </c>
      <c r="I3766" s="63">
        <f>'דוח 132'!C3766</f>
        <v>0</v>
      </c>
      <c r="J3766" s="63">
        <f>'דוח 132'!B3766</f>
        <v>0</v>
      </c>
      <c r="K3766" s="63">
        <f>'דוח 132'!A3766</f>
        <v>0</v>
      </c>
    </row>
    <row r="3767" spans="1:11" x14ac:dyDescent="0.2">
      <c r="A3767" s="63">
        <f>'דוח 132'!K3767</f>
        <v>17726</v>
      </c>
      <c r="B3767" s="63">
        <f>'דוח 132'!J3767</f>
        <v>73441</v>
      </c>
      <c r="C3767" s="63" t="str">
        <f>'דוח 132'!I3767</f>
        <v>לא צמוד כולל נזילות</v>
      </c>
      <c r="D3767" s="63">
        <f>'דוח 132'!H3767</f>
        <v>2.7432609179957201</v>
      </c>
      <c r="E3767" s="63">
        <f>'דוח 132'!G3767</f>
        <v>31.473293036311301</v>
      </c>
      <c r="F3767" s="63">
        <f>'דוח 132'!F3767</f>
        <v>31.544049101968998</v>
      </c>
      <c r="G3767" s="63">
        <f>'דוח 132'!E3767</f>
        <v>0</v>
      </c>
      <c r="H3767" s="63">
        <f>'דוח 132'!D3767</f>
        <v>0</v>
      </c>
      <c r="I3767" s="63">
        <f>'דוח 132'!C3767</f>
        <v>0</v>
      </c>
      <c r="J3767" s="63">
        <f>'דוח 132'!B3767</f>
        <v>0</v>
      </c>
      <c r="K3767" s="63">
        <f>'דוח 132'!A3767</f>
        <v>0</v>
      </c>
    </row>
    <row r="3768" spans="1:11" x14ac:dyDescent="0.2">
      <c r="A3768" s="63">
        <f>'דוח 132'!K3768</f>
        <v>17727</v>
      </c>
      <c r="B3768" s="63">
        <f>'דוח 132'!J3768</f>
        <v>73441</v>
      </c>
      <c r="C3768" s="63" t="str">
        <f>'דוח 132'!I3768</f>
        <v>עו"ש ש"ח</v>
      </c>
      <c r="D3768" s="63">
        <f>'דוח 132'!H3768</f>
        <v>0</v>
      </c>
      <c r="E3768" s="63">
        <f>'דוח 132'!G3768</f>
        <v>3.88456222575098</v>
      </c>
      <c r="F3768" s="63">
        <f>'דוח 132'!F3768</f>
        <v>3.9787065306459102</v>
      </c>
      <c r="G3768" s="63">
        <f>'דוח 132'!E3768</f>
        <v>0</v>
      </c>
      <c r="H3768" s="63">
        <f>'דוח 132'!D3768</f>
        <v>0</v>
      </c>
      <c r="I3768" s="63">
        <f>'דוח 132'!C3768</f>
        <v>0</v>
      </c>
      <c r="J3768" s="63">
        <f>'דוח 132'!B3768</f>
        <v>0</v>
      </c>
      <c r="K3768" s="63">
        <f>'דוח 132'!A3768</f>
        <v>0</v>
      </c>
    </row>
    <row r="3769" spans="1:11" x14ac:dyDescent="0.2">
      <c r="A3769" s="63">
        <f>'דוח 132'!K3769</f>
        <v>13592</v>
      </c>
      <c r="B3769" s="63">
        <f>'דוח 132'!J3769</f>
        <v>73441</v>
      </c>
      <c r="C3769" s="63" t="str">
        <f>'דוח 132'!I3769</f>
        <v xml:space="preserve">לא צמוד - לא כולל נזילות </v>
      </c>
      <c r="D3769" s="63">
        <f>'דוח 132'!H3769</f>
        <v>3.13921573341129</v>
      </c>
      <c r="E3769" s="63">
        <f>'דוח 132'!G3769</f>
        <v>27.5887308105603</v>
      </c>
      <c r="F3769" s="63">
        <f>'דוח 132'!F3769</f>
        <v>27.565342571323097</v>
      </c>
      <c r="G3769" s="63">
        <f>'דוח 132'!E3769</f>
        <v>0</v>
      </c>
      <c r="H3769" s="63">
        <f>'דוח 132'!D3769</f>
        <v>0</v>
      </c>
      <c r="I3769" s="63">
        <f>'דוח 132'!C3769</f>
        <v>0</v>
      </c>
      <c r="J3769" s="63">
        <f>'דוח 132'!B3769</f>
        <v>0</v>
      </c>
      <c r="K3769" s="63">
        <f>'דוח 132'!A3769</f>
        <v>0</v>
      </c>
    </row>
    <row r="3770" spans="1:11" x14ac:dyDescent="0.2">
      <c r="A3770" s="63">
        <f>'דוח 132'!K3770</f>
        <v>11566</v>
      </c>
      <c r="B3770" s="63">
        <f>'דוח 132'!J3770</f>
        <v>73441</v>
      </c>
      <c r="C3770" s="63" t="str">
        <f>'דוח 132'!I3770</f>
        <v>מק"מ</v>
      </c>
      <c r="D3770" s="63">
        <f>'דוח 132'!H3770</f>
        <v>0.53590726836945302</v>
      </c>
      <c r="E3770" s="63">
        <f>'דוח 132'!G3770</f>
        <v>9.0155233627100895</v>
      </c>
      <c r="F3770" s="63">
        <f>'דוח 132'!F3770</f>
        <v>9.008956260808759</v>
      </c>
      <c r="G3770" s="63">
        <f>'דוח 132'!E3770</f>
        <v>0</v>
      </c>
      <c r="H3770" s="63">
        <f>'דוח 132'!D3770</f>
        <v>0</v>
      </c>
      <c r="I3770" s="63">
        <f>'דוח 132'!C3770</f>
        <v>0</v>
      </c>
      <c r="J3770" s="63">
        <f>'דוח 132'!B3770</f>
        <v>0</v>
      </c>
      <c r="K3770" s="63">
        <f>'דוח 132'!A3770</f>
        <v>0</v>
      </c>
    </row>
    <row r="3771" spans="1:11" x14ac:dyDescent="0.2">
      <c r="A3771" s="63">
        <f>'דוח 132'!K3771</f>
        <v>13419</v>
      </c>
      <c r="B3771" s="63">
        <f>'דוח 132'!J3771</f>
        <v>73441</v>
      </c>
      <c r="C3771" s="63" t="str">
        <f>'דוח 132'!I3771</f>
        <v>ממשלתי  לא צמוד (שחר)</v>
      </c>
      <c r="D3771" s="63">
        <f>'דוח 132'!H3771</f>
        <v>4.6709246990792295</v>
      </c>
      <c r="E3771" s="63">
        <f>'דוח 132'!G3771</f>
        <v>13.4214979576275</v>
      </c>
      <c r="F3771" s="63">
        <f>'דוח 132'!F3771</f>
        <v>13.401197376864401</v>
      </c>
      <c r="G3771" s="63">
        <f>'דוח 132'!E3771</f>
        <v>0</v>
      </c>
      <c r="H3771" s="63">
        <f>'דוח 132'!D3771</f>
        <v>0</v>
      </c>
      <c r="I3771" s="63">
        <f>'דוח 132'!C3771</f>
        <v>0</v>
      </c>
      <c r="J3771" s="63">
        <f>'דוח 132'!B3771</f>
        <v>0</v>
      </c>
      <c r="K3771" s="63">
        <f>'דוח 132'!A3771</f>
        <v>0</v>
      </c>
    </row>
    <row r="3772" spans="1:11" x14ac:dyDescent="0.2">
      <c r="A3772" s="63">
        <f>'דוח 132'!K3772</f>
        <v>11568</v>
      </c>
      <c r="B3772" s="63">
        <f>'דוח 132'!J3772</f>
        <v>73441</v>
      </c>
      <c r="C3772" s="63" t="str">
        <f>'דוח 132'!I3772</f>
        <v>אג"ח ממשלתי לא צמוד ריבית משתנה-"גילון"</v>
      </c>
      <c r="D3772" s="63">
        <f>'דוח 132'!H3772</f>
        <v>0</v>
      </c>
      <c r="E3772" s="63">
        <f>'דוח 132'!G3772</f>
        <v>0</v>
      </c>
      <c r="F3772" s="63">
        <f>'דוח 132'!F3772</f>
        <v>0</v>
      </c>
      <c r="G3772" s="63">
        <f>'דוח 132'!E3772</f>
        <v>0</v>
      </c>
      <c r="H3772" s="63">
        <f>'דוח 132'!D3772</f>
        <v>0</v>
      </c>
      <c r="I3772" s="63">
        <f>'דוח 132'!C3772</f>
        <v>0</v>
      </c>
      <c r="J3772" s="63">
        <f>'דוח 132'!B3772</f>
        <v>0</v>
      </c>
      <c r="K3772" s="63">
        <f>'דוח 132'!A3772</f>
        <v>0</v>
      </c>
    </row>
    <row r="3773" spans="1:11" x14ac:dyDescent="0.2">
      <c r="A3773" s="63">
        <f>'דוח 132'!K3773</f>
        <v>12479</v>
      </c>
      <c r="B3773" s="63">
        <f>'דוח 132'!J3773</f>
        <v>73441</v>
      </c>
      <c r="C3773" s="63" t="str">
        <f>'דוח 132'!I3773</f>
        <v>קונצרני ריבית קבועה</v>
      </c>
      <c r="D3773" s="63">
        <f>'דוח 132'!H3773</f>
        <v>4.1373080635196899</v>
      </c>
      <c r="E3773" s="63">
        <f>'דוח 132'!G3773</f>
        <v>4.2120517420889394</v>
      </c>
      <c r="F3773" s="63">
        <f>'דוח 132'!F3773</f>
        <v>4.2169409280266601</v>
      </c>
      <c r="G3773" s="63">
        <f>'דוח 132'!E3773</f>
        <v>0</v>
      </c>
      <c r="H3773" s="63">
        <f>'דוח 132'!D3773</f>
        <v>0</v>
      </c>
      <c r="I3773" s="63">
        <f>'דוח 132'!C3773</f>
        <v>0</v>
      </c>
      <c r="J3773" s="63">
        <f>'דוח 132'!B3773</f>
        <v>0</v>
      </c>
      <c r="K3773" s="63">
        <f>'דוח 132'!A3773</f>
        <v>0</v>
      </c>
    </row>
    <row r="3774" spans="1:11" x14ac:dyDescent="0.2">
      <c r="A3774" s="63">
        <f>'דוח 132'!K3774</f>
        <v>12480</v>
      </c>
      <c r="B3774" s="63">
        <f>'דוח 132'!J3774</f>
        <v>73441</v>
      </c>
      <c r="C3774" s="63" t="str">
        <f>'דוח 132'!I3774</f>
        <v>קונצרני ריבית משתנה</v>
      </c>
      <c r="D3774" s="63">
        <f>'דוח 132'!H3774</f>
        <v>1.7722653461250599</v>
      </c>
      <c r="E3774" s="63">
        <f>'דוח 132'!G3774</f>
        <v>0.93965774813383607</v>
      </c>
      <c r="F3774" s="63">
        <f>'דוח 132'!F3774</f>
        <v>0.9382480056233089</v>
      </c>
      <c r="G3774" s="63">
        <f>'דוח 132'!E3774</f>
        <v>0</v>
      </c>
      <c r="H3774" s="63">
        <f>'דוח 132'!D3774</f>
        <v>0</v>
      </c>
      <c r="I3774" s="63">
        <f>'דוח 132'!C3774</f>
        <v>0</v>
      </c>
      <c r="J3774" s="63">
        <f>'דוח 132'!B3774</f>
        <v>0</v>
      </c>
      <c r="K3774" s="63">
        <f>'דוח 132'!A3774</f>
        <v>0</v>
      </c>
    </row>
    <row r="3775" spans="1:11" x14ac:dyDescent="0.2">
      <c r="A3775" s="63">
        <f>'דוח 132'!K3775</f>
        <v>11578</v>
      </c>
      <c r="B3775" s="63">
        <f>'דוח 132'!J3775</f>
        <v>73441</v>
      </c>
      <c r="C3775" s="63" t="str">
        <f>'דוח 132'!I3775</f>
        <v>אג"ח לא צמוד לא סחיר (ללא עמיתים)</v>
      </c>
      <c r="D3775" s="63">
        <f>'דוח 132'!H3775</f>
        <v>0</v>
      </c>
      <c r="E3775" s="63">
        <f>'דוח 132'!G3775</f>
        <v>0</v>
      </c>
      <c r="F3775" s="63">
        <f>'דוח 132'!F3775</f>
        <v>0</v>
      </c>
      <c r="G3775" s="63">
        <f>'דוח 132'!E3775</f>
        <v>0</v>
      </c>
      <c r="H3775" s="63">
        <f>'דוח 132'!D3775</f>
        <v>0</v>
      </c>
      <c r="I3775" s="63">
        <f>'דוח 132'!C3775</f>
        <v>0</v>
      </c>
      <c r="J3775" s="63">
        <f>'דוח 132'!B3775</f>
        <v>0</v>
      </c>
      <c r="K3775" s="63">
        <f>'דוח 132'!A3775</f>
        <v>0</v>
      </c>
    </row>
    <row r="3776" spans="1:11" x14ac:dyDescent="0.2">
      <c r="A3776" s="63">
        <f>'דוח 132'!K3776</f>
        <v>12497</v>
      </c>
      <c r="B3776" s="63">
        <f>'דוח 132'!J3776</f>
        <v>73441</v>
      </c>
      <c r="C3776" s="63" t="str">
        <f>'דוח 132'!I3776</f>
        <v>קונצרני לא סחיר ריבית משתנה (נע"מים)</v>
      </c>
      <c r="D3776" s="63">
        <f>'דוח 132'!H3776</f>
        <v>0</v>
      </c>
      <c r="E3776" s="63">
        <f>'דוח 132'!G3776</f>
        <v>0</v>
      </c>
      <c r="F3776" s="63">
        <f>'דוח 132'!F3776</f>
        <v>0</v>
      </c>
      <c r="G3776" s="63">
        <f>'דוח 132'!E3776</f>
        <v>0</v>
      </c>
      <c r="H3776" s="63">
        <f>'דוח 132'!D3776</f>
        <v>0</v>
      </c>
      <c r="I3776" s="63">
        <f>'דוח 132'!C3776</f>
        <v>0</v>
      </c>
      <c r="J3776" s="63">
        <f>'דוח 132'!B3776</f>
        <v>0</v>
      </c>
      <c r="K3776" s="63">
        <f>'דוח 132'!A3776</f>
        <v>0</v>
      </c>
    </row>
    <row r="3777" spans="1:11" x14ac:dyDescent="0.2">
      <c r="A3777" s="63">
        <f>'דוח 132'!K3777</f>
        <v>15546</v>
      </c>
      <c r="B3777" s="63">
        <f>'דוח 132'!J3777</f>
        <v>73441</v>
      </c>
      <c r="C3777" s="63" t="str">
        <f>'דוח 132'!I3777</f>
        <v>הלוואה לא צמוד</v>
      </c>
      <c r="D3777" s="63">
        <f>'דוח 132'!H3777</f>
        <v>0</v>
      </c>
      <c r="E3777" s="63">
        <f>'דוח 132'!G3777</f>
        <v>0</v>
      </c>
      <c r="F3777" s="63">
        <f>'דוח 132'!F3777</f>
        <v>0</v>
      </c>
      <c r="G3777" s="63">
        <f>'דוח 132'!E3777</f>
        <v>0</v>
      </c>
      <c r="H3777" s="63">
        <f>'דוח 132'!D3777</f>
        <v>0</v>
      </c>
      <c r="I3777" s="63">
        <f>'דוח 132'!C3777</f>
        <v>0</v>
      </c>
      <c r="J3777" s="63">
        <f>'דוח 132'!B3777</f>
        <v>0</v>
      </c>
      <c r="K3777" s="63">
        <f>'דוח 132'!A3777</f>
        <v>0</v>
      </c>
    </row>
    <row r="3778" spans="1:11" x14ac:dyDescent="0.2">
      <c r="A3778" s="63">
        <f>'דוח 132'!K3778</f>
        <v>12481</v>
      </c>
      <c r="B3778" s="63">
        <f>'דוח 132'!J3778</f>
        <v>73441</v>
      </c>
      <c r="C3778" s="63" t="str">
        <f>'דוח 132'!I3778</f>
        <v>הלוואות לעמיתים.</v>
      </c>
      <c r="D3778" s="63">
        <f>'דוח 132'!H3778</f>
        <v>0</v>
      </c>
      <c r="E3778" s="63">
        <f>'דוח 132'!G3778</f>
        <v>0</v>
      </c>
      <c r="F3778" s="63">
        <f>'דוח 132'!F3778</f>
        <v>0</v>
      </c>
      <c r="G3778" s="63">
        <f>'דוח 132'!E3778</f>
        <v>0</v>
      </c>
      <c r="H3778" s="63">
        <f>'דוח 132'!D3778</f>
        <v>0</v>
      </c>
      <c r="I3778" s="63">
        <f>'דוח 132'!C3778</f>
        <v>0</v>
      </c>
      <c r="J3778" s="63">
        <f>'דוח 132'!B3778</f>
        <v>0</v>
      </c>
      <c r="K3778" s="63">
        <f>'דוח 132'!A3778</f>
        <v>0</v>
      </c>
    </row>
    <row r="3779" spans="1:11" x14ac:dyDescent="0.2">
      <c r="A3779" s="63">
        <f>'דוח 132'!K3779</f>
        <v>13594</v>
      </c>
      <c r="B3779" s="63">
        <f>'דוח 132'!J3779</f>
        <v>73441</v>
      </c>
      <c r="C3779" s="63" t="str">
        <f>'דוח 132'!I3779</f>
        <v>מט"ח וצמוד מט"ח</v>
      </c>
      <c r="D3779" s="63">
        <f>'דוח 132'!H3779</f>
        <v>4.2382088492645504</v>
      </c>
      <c r="E3779" s="63">
        <f>'דוח 132'!G3779</f>
        <v>7.2633552307550397</v>
      </c>
      <c r="F3779" s="63">
        <f>'דוח 132'!F3779</f>
        <v>7.224496170821789</v>
      </c>
      <c r="G3779" s="63">
        <f>'דוח 132'!E3779</f>
        <v>0</v>
      </c>
      <c r="H3779" s="63">
        <f>'דוח 132'!D3779</f>
        <v>0</v>
      </c>
      <c r="I3779" s="63">
        <f>'דוח 132'!C3779</f>
        <v>0</v>
      </c>
      <c r="J3779" s="63">
        <f>'דוח 132'!B3779</f>
        <v>0</v>
      </c>
      <c r="K3779" s="63">
        <f>'דוח 132'!A3779</f>
        <v>0</v>
      </c>
    </row>
    <row r="3780" spans="1:11" x14ac:dyDescent="0.2">
      <c r="A3780" s="63">
        <f>'דוח 132'!K3780</f>
        <v>15609</v>
      </c>
      <c r="B3780" s="63">
        <f>'דוח 132'!J3780</f>
        <v>73441</v>
      </c>
      <c r="C3780" s="63" t="str">
        <f>'דוח 132'!I3780</f>
        <v>אג"ח ממשלתי צמוד מט"ח סחיר (1022)</v>
      </c>
      <c r="D3780" s="63">
        <f>'דוח 132'!H3780</f>
        <v>0</v>
      </c>
      <c r="E3780" s="63">
        <f>'דוח 132'!G3780</f>
        <v>0.29415351972252801</v>
      </c>
      <c r="F3780" s="63">
        <f>'דוח 132'!F3780</f>
        <v>0.29291134086986803</v>
      </c>
      <c r="G3780" s="63">
        <f>'דוח 132'!E3780</f>
        <v>0</v>
      </c>
      <c r="H3780" s="63">
        <f>'דוח 132'!D3780</f>
        <v>0</v>
      </c>
      <c r="I3780" s="63">
        <f>'דוח 132'!C3780</f>
        <v>0</v>
      </c>
      <c r="J3780" s="63">
        <f>'דוח 132'!B3780</f>
        <v>0</v>
      </c>
      <c r="K3780" s="63">
        <f>'דוח 132'!A3780</f>
        <v>0</v>
      </c>
    </row>
    <row r="3781" spans="1:11" x14ac:dyDescent="0.2">
      <c r="A3781" s="63">
        <f>'דוח 132'!K3781</f>
        <v>11524</v>
      </c>
      <c r="B3781" s="63">
        <f>'דוח 132'!J3781</f>
        <v>73441</v>
      </c>
      <c r="C3781" s="63" t="str">
        <f>'דוח 132'!I3781</f>
        <v xml:space="preserve"> אג"ח קונצרני בחו"ל </v>
      </c>
      <c r="D3781" s="63">
        <f>'דוח 132'!H3781</f>
        <v>4.397744584310499</v>
      </c>
      <c r="E3781" s="63">
        <f>'דוח 132'!G3781</f>
        <v>6.7465986162328697</v>
      </c>
      <c r="F3781" s="63">
        <f>'דוח 132'!F3781</f>
        <v>6.7050149523332188</v>
      </c>
      <c r="G3781" s="63">
        <f>'דוח 132'!E3781</f>
        <v>0</v>
      </c>
      <c r="H3781" s="63">
        <f>'דוח 132'!D3781</f>
        <v>0</v>
      </c>
      <c r="I3781" s="63">
        <f>'דוח 132'!C3781</f>
        <v>0</v>
      </c>
      <c r="J3781" s="63">
        <f>'דוח 132'!B3781</f>
        <v>0</v>
      </c>
      <c r="K3781" s="63">
        <f>'דוח 132'!A3781</f>
        <v>0</v>
      </c>
    </row>
    <row r="3782" spans="1:11" x14ac:dyDescent="0.2">
      <c r="A3782" s="63">
        <f>'דוח 132'!K3782</f>
        <v>15745</v>
      </c>
      <c r="B3782" s="63">
        <f>'דוח 132'!J3782</f>
        <v>73441</v>
      </c>
      <c r="C3782" s="63" t="str">
        <f>'דוח 132'!I3782</f>
        <v>סה"כ קונצרני צמוד מט"ח</v>
      </c>
      <c r="D3782" s="63">
        <f>'דוח 132'!H3782</f>
        <v>4.3035190793963798</v>
      </c>
      <c r="E3782" s="63">
        <f>'דוח 132'!G3782</f>
        <v>0.26229335637399198</v>
      </c>
      <c r="F3782" s="63">
        <f>'דוח 132'!F3782</f>
        <v>0.26303599157488899</v>
      </c>
      <c r="G3782" s="63">
        <f>'דוח 132'!E3782</f>
        <v>0</v>
      </c>
      <c r="H3782" s="63">
        <f>'דוח 132'!D3782</f>
        <v>0</v>
      </c>
      <c r="I3782" s="63">
        <f>'דוח 132'!C3782</f>
        <v>0</v>
      </c>
      <c r="J3782" s="63">
        <f>'דוח 132'!B3782</f>
        <v>0</v>
      </c>
      <c r="K3782" s="63">
        <f>'דוח 132'!A3782</f>
        <v>0</v>
      </c>
    </row>
    <row r="3783" spans="1:11" x14ac:dyDescent="0.2">
      <c r="A3783" s="63">
        <f>'דוח 132'!K3783</f>
        <v>15545</v>
      </c>
      <c r="B3783" s="63">
        <f>'דוח 132'!J3783</f>
        <v>73441</v>
      </c>
      <c r="C3783" s="63" t="str">
        <f>'דוח 132'!I3783</f>
        <v>הלוואה צמוד מט"ח</v>
      </c>
      <c r="D3783" s="63">
        <f>'דוח 132'!H3783</f>
        <v>0</v>
      </c>
      <c r="E3783" s="63">
        <f>'דוח 132'!G3783</f>
        <v>0</v>
      </c>
      <c r="F3783" s="63">
        <f>'דוח 132'!F3783</f>
        <v>0</v>
      </c>
      <c r="G3783" s="63">
        <f>'דוח 132'!E3783</f>
        <v>0</v>
      </c>
      <c r="H3783" s="63">
        <f>'דוח 132'!D3783</f>
        <v>0</v>
      </c>
      <c r="I3783" s="63">
        <f>'דוח 132'!C3783</f>
        <v>0</v>
      </c>
      <c r="J3783" s="63">
        <f>'דוח 132'!B3783</f>
        <v>0</v>
      </c>
      <c r="K3783" s="63">
        <f>'דוח 132'!A3783</f>
        <v>0</v>
      </c>
    </row>
    <row r="3784" spans="1:11" x14ac:dyDescent="0.2">
      <c r="A3784" s="63">
        <f>'דוח 132'!K3784</f>
        <v>13595</v>
      </c>
      <c r="B3784" s="63">
        <f>'דוח 132'!J3784</f>
        <v>73441</v>
      </c>
      <c r="C3784" s="63" t="str">
        <f>'דוח 132'!I3784</f>
        <v>סה"כ מניות והמירים</v>
      </c>
      <c r="D3784" s="63">
        <f>'דוח 132'!H3784</f>
        <v>0</v>
      </c>
      <c r="E3784" s="63">
        <f>'דוח 132'!G3784</f>
        <v>24.0049145270671</v>
      </c>
      <c r="F3784" s="63">
        <f>'דוח 132'!F3784</f>
        <v>24.027135137281999</v>
      </c>
      <c r="G3784" s="63">
        <f>'דוח 132'!E3784</f>
        <v>0</v>
      </c>
      <c r="H3784" s="63">
        <f>'דוח 132'!D3784</f>
        <v>0</v>
      </c>
      <c r="I3784" s="63">
        <f>'דוח 132'!C3784</f>
        <v>0</v>
      </c>
      <c r="J3784" s="63">
        <f>'דוח 132'!B3784</f>
        <v>0</v>
      </c>
      <c r="K3784" s="63">
        <f>'דוח 132'!A3784</f>
        <v>0</v>
      </c>
    </row>
    <row r="3785" spans="1:11" x14ac:dyDescent="0.2">
      <c r="A3785" s="63">
        <f>'דוח 132'!K3785</f>
        <v>15610</v>
      </c>
      <c r="B3785" s="63">
        <f>'דוח 132'!J3785</f>
        <v>73441</v>
      </c>
      <c r="C3785" s="63" t="str">
        <f>'דוח 132'!I3785</f>
        <v>נגזרים מתוך מניות והמירים</v>
      </c>
      <c r="D3785" s="63">
        <f>'דוח 132'!H3785</f>
        <v>0</v>
      </c>
      <c r="E3785" s="63">
        <f>'דוח 132'!G3785</f>
        <v>0</v>
      </c>
      <c r="F3785" s="63">
        <f>'דוח 132'!F3785</f>
        <v>0</v>
      </c>
      <c r="G3785" s="63">
        <f>'דוח 132'!E3785</f>
        <v>0</v>
      </c>
      <c r="H3785" s="63">
        <f>'דוח 132'!D3785</f>
        <v>0</v>
      </c>
      <c r="I3785" s="63">
        <f>'דוח 132'!C3785</f>
        <v>0</v>
      </c>
      <c r="J3785" s="63">
        <f>'דוח 132'!B3785</f>
        <v>0</v>
      </c>
      <c r="K3785" s="63">
        <f>'דוח 132'!A3785</f>
        <v>0</v>
      </c>
    </row>
    <row r="3786" spans="1:11" x14ac:dyDescent="0.2">
      <c r="A3786" s="63">
        <f>'דוח 132'!K3786</f>
        <v>15611</v>
      </c>
      <c r="B3786" s="63">
        <f>'דוח 132'!J3786</f>
        <v>73441</v>
      </c>
      <c r="C3786" s="63" t="str">
        <f>'דוח 132'!I3786</f>
        <v>מניות והמירים בארץ</v>
      </c>
      <c r="D3786" s="63">
        <f>'דוח 132'!H3786</f>
        <v>0</v>
      </c>
      <c r="E3786" s="63">
        <f>'דוח 132'!G3786</f>
        <v>11.489633086545</v>
      </c>
      <c r="F3786" s="63">
        <f>'דוח 132'!F3786</f>
        <v>11.505449123559899</v>
      </c>
      <c r="G3786" s="63">
        <f>'דוח 132'!E3786</f>
        <v>0</v>
      </c>
      <c r="H3786" s="63">
        <f>'דוח 132'!D3786</f>
        <v>0</v>
      </c>
      <c r="I3786" s="63">
        <f>'דוח 132'!C3786</f>
        <v>0</v>
      </c>
      <c r="J3786" s="63">
        <f>'דוח 132'!B3786</f>
        <v>0</v>
      </c>
      <c r="K3786" s="63">
        <f>'דוח 132'!A3786</f>
        <v>0</v>
      </c>
    </row>
    <row r="3787" spans="1:11" x14ac:dyDescent="0.2">
      <c r="A3787" s="63">
        <f>'דוח 132'!K3787</f>
        <v>15608</v>
      </c>
      <c r="B3787" s="63">
        <f>'דוח 132'!J3787</f>
        <v>73441</v>
      </c>
      <c r="C3787" s="63" t="str">
        <f>'דוח 132'!I3787</f>
        <v>מניות חו"ל</v>
      </c>
      <c r="D3787" s="63">
        <f>'דוח 132'!H3787</f>
        <v>0</v>
      </c>
      <c r="E3787" s="63">
        <f>'דוח 132'!G3787</f>
        <v>12.5152814405221</v>
      </c>
      <c r="F3787" s="63">
        <f>'דוח 132'!F3787</f>
        <v>12.521686013722098</v>
      </c>
      <c r="G3787" s="63">
        <f>'דוח 132'!E3787</f>
        <v>0</v>
      </c>
      <c r="H3787" s="63">
        <f>'דוח 132'!D3787</f>
        <v>0</v>
      </c>
      <c r="I3787" s="63">
        <f>'דוח 132'!C3787</f>
        <v>0</v>
      </c>
      <c r="J3787" s="63">
        <f>'דוח 132'!B3787</f>
        <v>0</v>
      </c>
      <c r="K3787" s="63">
        <f>'דוח 132'!A3787</f>
        <v>0</v>
      </c>
    </row>
    <row r="3788" spans="1:11" x14ac:dyDescent="0.2">
      <c r="A3788" s="63">
        <f>'דוח 132'!K3788</f>
        <v>15584</v>
      </c>
      <c r="B3788" s="63">
        <f>'דוח 132'!J3788</f>
        <v>73441</v>
      </c>
      <c r="C3788" s="63" t="str">
        <f>'דוח 132'!I3788</f>
        <v>נכסים אלטרנטיביים</v>
      </c>
      <c r="D3788" s="63">
        <f>'דוח 132'!H3788</f>
        <v>0</v>
      </c>
      <c r="E3788" s="63">
        <f>'דוח 132'!G3788</f>
        <v>0.79393897844761208</v>
      </c>
      <c r="F3788" s="63">
        <f>'דוח 132'!F3788</f>
        <v>0.78825721704633112</v>
      </c>
      <c r="G3788" s="63">
        <f>'דוח 132'!E3788</f>
        <v>0</v>
      </c>
      <c r="H3788" s="63">
        <f>'דוח 132'!D3788</f>
        <v>0</v>
      </c>
      <c r="I3788" s="63">
        <f>'דוח 132'!C3788</f>
        <v>0</v>
      </c>
      <c r="J3788" s="63">
        <f>'דוח 132'!B3788</f>
        <v>0</v>
      </c>
      <c r="K3788" s="63">
        <f>'דוח 132'!A3788</f>
        <v>0</v>
      </c>
    </row>
    <row r="3789" spans="1:11" x14ac:dyDescent="0.2">
      <c r="A3789" s="63">
        <f>'דוח 132'!K3789</f>
        <v>17728</v>
      </c>
      <c r="B3789" s="63">
        <f>'דוח 132'!J3789</f>
        <v>73441</v>
      </c>
      <c r="C3789" s="63" t="str">
        <f>'דוח 132'!I3789</f>
        <v>נכסי נדל"ן</v>
      </c>
      <c r="D3789" s="63">
        <f>'דוח 132'!H3789</f>
        <v>0</v>
      </c>
      <c r="E3789" s="63">
        <f>'דוח 132'!G3789</f>
        <v>0</v>
      </c>
      <c r="F3789" s="63">
        <f>'דוח 132'!F3789</f>
        <v>0</v>
      </c>
      <c r="G3789" s="63">
        <f>'דוח 132'!E3789</f>
        <v>0</v>
      </c>
      <c r="H3789" s="63">
        <f>'דוח 132'!D3789</f>
        <v>0</v>
      </c>
      <c r="I3789" s="63">
        <f>'דוח 132'!C3789</f>
        <v>0</v>
      </c>
      <c r="J3789" s="63">
        <f>'דוח 132'!B3789</f>
        <v>0</v>
      </c>
      <c r="K3789" s="63">
        <f>'דוח 132'!A3789</f>
        <v>0</v>
      </c>
    </row>
    <row r="3790" spans="1:11" x14ac:dyDescent="0.2">
      <c r="A3790" s="63">
        <f>'דוח 132'!K3790</f>
        <v>15624</v>
      </c>
      <c r="B3790" s="63">
        <f>'דוח 132'!J3790</f>
        <v>73441</v>
      </c>
      <c r="C3790" s="63" t="str">
        <f>'דוח 132'!I3790</f>
        <v>נגזרים מתוך חשיפת מט"ח</v>
      </c>
      <c r="D3790" s="63">
        <f>'דוח 132'!H3790</f>
        <v>0</v>
      </c>
      <c r="E3790" s="63">
        <f>'דוח 132'!G3790</f>
        <v>-3.4786967215344098</v>
      </c>
      <c r="F3790" s="63">
        <f>'דוח 132'!F3790</f>
        <v>-3.4511441742956999</v>
      </c>
      <c r="G3790" s="63">
        <f>'דוח 132'!E3790</f>
        <v>0</v>
      </c>
      <c r="H3790" s="63">
        <f>'דוח 132'!D3790</f>
        <v>0</v>
      </c>
      <c r="I3790" s="63">
        <f>'דוח 132'!C3790</f>
        <v>0</v>
      </c>
      <c r="J3790" s="63">
        <f>'דוח 132'!B3790</f>
        <v>0</v>
      </c>
      <c r="K3790" s="63">
        <f>'דוח 132'!A3790</f>
        <v>0</v>
      </c>
    </row>
    <row r="3791" spans="1:11" x14ac:dyDescent="0.2">
      <c r="A3791" s="63">
        <f>'דוח 132'!K3791</f>
        <v>15644</v>
      </c>
      <c r="B3791" s="63">
        <f>'דוח 132'!J3791</f>
        <v>73441</v>
      </c>
      <c r="C3791" s="63" t="str">
        <f>'דוח 132'!I3791</f>
        <v>סה"כ נזילות</v>
      </c>
      <c r="D3791" s="63">
        <f>'דוח 132'!H3791</f>
        <v>0</v>
      </c>
      <c r="E3791" s="63">
        <f>'דוח 132'!G3791</f>
        <v>3.8448719641766402</v>
      </c>
      <c r="F3791" s="63">
        <f>'דוח 132'!F3791</f>
        <v>3.94224041668972</v>
      </c>
      <c r="G3791" s="63">
        <f>'דוח 132'!E3791</f>
        <v>0</v>
      </c>
      <c r="H3791" s="63">
        <f>'דוח 132'!D3791</f>
        <v>0</v>
      </c>
      <c r="I3791" s="63">
        <f>'דוח 132'!C3791</f>
        <v>0</v>
      </c>
      <c r="J3791" s="63">
        <f>'דוח 132'!B3791</f>
        <v>0</v>
      </c>
      <c r="K3791" s="63">
        <f>'דוח 132'!A3791</f>
        <v>0</v>
      </c>
    </row>
    <row r="3792" spans="1:11" x14ac:dyDescent="0.2">
      <c r="A3792" s="63">
        <f>'דוח 132'!K3792</f>
        <v>15704</v>
      </c>
      <c r="B3792" s="63">
        <f>'דוח 132'!J3792</f>
        <v>73441</v>
      </c>
      <c r="C3792" s="63" t="str">
        <f>'דוח 132'!I3792</f>
        <v xml:space="preserve">סה"כ קונצרני והלוואות </v>
      </c>
      <c r="D3792" s="63">
        <f>'דוח 132'!H3792</f>
        <v>3.87894274509028</v>
      </c>
      <c r="E3792" s="63">
        <f>'דוח 132'!G3792</f>
        <v>31.945984869936797</v>
      </c>
      <c r="F3792" s="63">
        <f>'דוח 132'!F3792</f>
        <v>31.870735724398799</v>
      </c>
      <c r="G3792" s="63">
        <f>'דוח 132'!E3792</f>
        <v>0</v>
      </c>
      <c r="H3792" s="63">
        <f>'דוח 132'!D3792</f>
        <v>0</v>
      </c>
      <c r="I3792" s="63">
        <f>'דוח 132'!C3792</f>
        <v>0</v>
      </c>
      <c r="J3792" s="63">
        <f>'דוח 132'!B3792</f>
        <v>0</v>
      </c>
      <c r="K3792" s="63">
        <f>'דוח 132'!A3792</f>
        <v>0</v>
      </c>
    </row>
    <row r="3793" spans="1:11" x14ac:dyDescent="0.2">
      <c r="A3793" s="63">
        <f>'דוח 132'!K3793</f>
        <v>15749</v>
      </c>
      <c r="B3793" s="63">
        <f>'דוח 132'!J3793</f>
        <v>73441</v>
      </c>
      <c r="C3793" s="63" t="str">
        <f>'דוח 132'!I3793</f>
        <v>סה"כ לא סחירים</v>
      </c>
      <c r="D3793" s="63">
        <f>'דוח 132'!H3793</f>
        <v>0.92276972073854002</v>
      </c>
      <c r="E3793" s="63">
        <f>'דוח 132'!G3793</f>
        <v>1.55276546379936</v>
      </c>
      <c r="F3793" s="63">
        <f>'דוח 132'!F3793</f>
        <v>1.5470879654669698</v>
      </c>
      <c r="G3793" s="63">
        <f>'דוח 132'!E3793</f>
        <v>0</v>
      </c>
      <c r="H3793" s="63">
        <f>'דוח 132'!D3793</f>
        <v>0</v>
      </c>
      <c r="I3793" s="63">
        <f>'דוח 132'!C3793</f>
        <v>0</v>
      </c>
      <c r="J3793" s="63">
        <f>'דוח 132'!B3793</f>
        <v>0</v>
      </c>
      <c r="K3793" s="63">
        <f>'דוח 132'!A3793</f>
        <v>0</v>
      </c>
    </row>
    <row r="3794" spans="1:11" x14ac:dyDescent="0.2">
      <c r="A3794" s="63">
        <f>'דוח 132'!K3794</f>
        <v>11258</v>
      </c>
      <c r="B3794" s="63">
        <f>'דוח 132'!J3794</f>
        <v>73441</v>
      </c>
      <c r="C3794" s="63" t="str">
        <f>'דוח 132'!I3794</f>
        <v>כל נכסי הקופה</v>
      </c>
      <c r="D3794" s="63">
        <f>'דוח 132'!H3794</f>
        <v>2.7287895480795701</v>
      </c>
      <c r="E3794" s="63">
        <f>'דוח 132'!G3794</f>
        <v>100</v>
      </c>
      <c r="F3794" s="63">
        <f>'דוח 132'!F3794</f>
        <v>100</v>
      </c>
      <c r="G3794" s="63">
        <f>'דוח 132'!E3794</f>
        <v>0</v>
      </c>
      <c r="H3794" s="63">
        <f>'דוח 132'!D3794</f>
        <v>0</v>
      </c>
      <c r="I3794" s="63">
        <f>'דוח 132'!C3794</f>
        <v>0</v>
      </c>
      <c r="J3794" s="63">
        <f>'דוח 132'!B3794</f>
        <v>0</v>
      </c>
      <c r="K3794" s="63">
        <f>'דוח 132'!A3794</f>
        <v>0</v>
      </c>
    </row>
    <row r="3795" spans="1:11" x14ac:dyDescent="0.2">
      <c r="A3795" s="63">
        <f>'דוח 132'!K3795</f>
        <v>15705</v>
      </c>
      <c r="B3795" s="63">
        <f>'דוח 132'!J3795</f>
        <v>73441</v>
      </c>
      <c r="C3795" s="63" t="str">
        <f>'דוח 132'!I3795</f>
        <v>סה"כ ממשלתי</v>
      </c>
      <c r="D3795" s="63">
        <f>'דוח 132'!H3795</f>
        <v>3.7868215299807799</v>
      </c>
      <c r="E3795" s="63">
        <f>'דוח 132'!G3795</f>
        <v>39.213062006470295</v>
      </c>
      <c r="F3795" s="63">
        <f>'דוח 132'!F3795</f>
        <v>39.173822729491299</v>
      </c>
      <c r="G3795" s="63">
        <f>'דוח 132'!E3795</f>
        <v>0</v>
      </c>
      <c r="H3795" s="63">
        <f>'דוח 132'!D3795</f>
        <v>0</v>
      </c>
      <c r="I3795" s="63">
        <f>'דוח 132'!C3795</f>
        <v>0</v>
      </c>
      <c r="J3795" s="63">
        <f>'דוח 132'!B3795</f>
        <v>0</v>
      </c>
      <c r="K3795" s="63">
        <f>'דוח 132'!A3795</f>
        <v>0</v>
      </c>
    </row>
    <row r="3796" spans="1:11" x14ac:dyDescent="0.2">
      <c r="A3796" s="63">
        <f>'דוח 132'!K3796</f>
        <v>16144</v>
      </c>
      <c r="B3796" s="63">
        <f>'דוח 132'!J3796</f>
        <v>73441</v>
      </c>
      <c r="C3796" s="63" t="str">
        <f>'דוח 132'!I3796</f>
        <v>סך חשיפת מט"ח</v>
      </c>
      <c r="D3796" s="63">
        <f>'דוח 132'!H3796</f>
        <v>1.6669346470887598</v>
      </c>
      <c r="E3796" s="63">
        <f>'דוח 132'!G3796</f>
        <v>14.775666833428998</v>
      </c>
      <c r="F3796" s="63">
        <f>'דוח 132'!F3796</f>
        <v>14.751493092112201</v>
      </c>
      <c r="G3796" s="63">
        <f>'דוח 132'!E3796</f>
        <v>0</v>
      </c>
      <c r="H3796" s="63">
        <f>'דוח 132'!D3796</f>
        <v>0</v>
      </c>
      <c r="I3796" s="63">
        <f>'דוח 132'!C3796</f>
        <v>0</v>
      </c>
      <c r="J3796" s="63">
        <f>'דוח 132'!B3796</f>
        <v>0</v>
      </c>
      <c r="K3796" s="63">
        <f>'דוח 132'!A3796</f>
        <v>0</v>
      </c>
    </row>
    <row r="3797" spans="1:11" x14ac:dyDescent="0.2">
      <c r="A3797" s="63">
        <f>'דוח 132'!K3797</f>
        <v>12755</v>
      </c>
      <c r="B3797" s="63">
        <f>'דוח 132'!J3797</f>
        <v>73441</v>
      </c>
      <c r="C3797" s="63" t="str">
        <f>'דוח 132'!I3797</f>
        <v xml:space="preserve">נזילות מט"ח </v>
      </c>
      <c r="D3797" s="63">
        <f>'דוח 132'!H3797</f>
        <v>0</v>
      </c>
      <c r="E3797" s="63">
        <f>'דוח 132'!G3797</f>
        <v>-3.9690261574343098E-2</v>
      </c>
      <c r="F3797" s="63">
        <f>'דוח 132'!F3797</f>
        <v>-3.6466113956186298E-2</v>
      </c>
      <c r="G3797" s="63">
        <f>'דוח 132'!E3797</f>
        <v>0</v>
      </c>
      <c r="H3797" s="63">
        <f>'דוח 132'!D3797</f>
        <v>0</v>
      </c>
      <c r="I3797" s="63">
        <f>'דוח 132'!C3797</f>
        <v>0</v>
      </c>
      <c r="J3797" s="63">
        <f>'דוח 132'!B3797</f>
        <v>0</v>
      </c>
      <c r="K3797" s="63">
        <f>'דוח 132'!A3797</f>
        <v>0</v>
      </c>
    </row>
    <row r="3798" spans="1:11" x14ac:dyDescent="0.2">
      <c r="A3798" s="63">
        <f>'דוח 132'!K3798</f>
        <v>12359</v>
      </c>
      <c r="B3798" s="63">
        <f>'דוח 132'!J3798</f>
        <v>73441</v>
      </c>
      <c r="C3798" s="63" t="str">
        <f>'דוח 132'!I3798</f>
        <v xml:space="preserve">קונצרני לא סחיר צמוד מדד </v>
      </c>
      <c r="D3798" s="63">
        <f>'דוח 132'!H3798</f>
        <v>0.92275452485046494</v>
      </c>
      <c r="E3798" s="63">
        <f>'דוח 132'!G3798</f>
        <v>0.56159883145025802</v>
      </c>
      <c r="F3798" s="63">
        <f>'דוח 132'!F3798</f>
        <v>0.56102197332886694</v>
      </c>
      <c r="G3798" s="63">
        <f>'דוח 132'!E3798</f>
        <v>0</v>
      </c>
      <c r="H3798" s="63">
        <f>'דוח 132'!D3798</f>
        <v>0</v>
      </c>
      <c r="I3798" s="63">
        <f>'דוח 132'!C3798</f>
        <v>0</v>
      </c>
      <c r="J3798" s="63">
        <f>'דוח 132'!B3798</f>
        <v>0</v>
      </c>
      <c r="K3798" s="63">
        <f>'דוח 132'!A3798</f>
        <v>0</v>
      </c>
    </row>
    <row r="3799" spans="1:11" x14ac:dyDescent="0.2">
      <c r="A3799" s="63">
        <f>'דוח 132'!K3799</f>
        <v>0</v>
      </c>
      <c r="B3799" s="63">
        <f>'דוח 132'!J3799</f>
        <v>0</v>
      </c>
      <c r="C3799" s="63">
        <f>'דוח 132'!I3799</f>
        <v>0</v>
      </c>
      <c r="D3799" s="63">
        <f>'דוח 132'!H3799</f>
        <v>0</v>
      </c>
      <c r="E3799" s="63">
        <f>'דוח 132'!G3799</f>
        <v>0</v>
      </c>
      <c r="F3799" s="63">
        <f>'דוח 132'!F3799</f>
        <v>0</v>
      </c>
      <c r="G3799" s="63">
        <f>'דוח 132'!E3799</f>
        <v>0</v>
      </c>
      <c r="H3799" s="63">
        <f>'דוח 132'!D3799</f>
        <v>0</v>
      </c>
      <c r="I3799" s="63">
        <f>'דוח 132'!C3799</f>
        <v>0</v>
      </c>
      <c r="J3799" s="63">
        <f>'דוח 132'!B3799</f>
        <v>0</v>
      </c>
      <c r="K3799" s="63">
        <f>'דוח 132'!A3799</f>
        <v>0</v>
      </c>
    </row>
    <row r="3800" spans="1:11" x14ac:dyDescent="0.2">
      <c r="A3800" s="63" t="str">
        <f>'דוח 132'!K3800</f>
        <v>קוד קבוצה</v>
      </c>
      <c r="B3800" s="63" t="str">
        <f>'דוח 132'!J3800</f>
        <v>קוד קופה</v>
      </c>
      <c r="C3800" s="63">
        <f>'דוח 132'!I3800</f>
        <v>0</v>
      </c>
      <c r="D3800" s="63" t="str">
        <f>'דוח 132'!H3800</f>
        <v xml:space="preserve">73549  פוליצר חדרה 1982 בע"מ </v>
      </c>
      <c r="E3800" s="63">
        <f>'דוח 132'!G3800</f>
        <v>0</v>
      </c>
      <c r="F3800" s="63">
        <f>'דוח 132'!F3800</f>
        <v>0</v>
      </c>
      <c r="G3800" s="63">
        <f>'דוח 132'!E3800</f>
        <v>0</v>
      </c>
      <c r="H3800" s="63">
        <f>'דוח 132'!D3800</f>
        <v>0</v>
      </c>
      <c r="I3800" s="63">
        <f>'דוח 132'!C3800</f>
        <v>0</v>
      </c>
      <c r="J3800" s="63">
        <f>'דוח 132'!B3800</f>
        <v>0</v>
      </c>
      <c r="K3800" s="63">
        <f>'דוח 132'!A3800</f>
        <v>0</v>
      </c>
    </row>
    <row r="3801" spans="1:11" x14ac:dyDescent="0.2">
      <c r="A3801" s="63">
        <f>'דוח 132'!K3801</f>
        <v>0</v>
      </c>
      <c r="B3801" s="63">
        <f>'דוח 132'!J3801</f>
        <v>0</v>
      </c>
      <c r="C3801" s="63">
        <f>'דוח 132'!I3801</f>
        <v>0</v>
      </c>
      <c r="D3801" s="63">
        <f>'דוח 132'!H3801</f>
        <v>0</v>
      </c>
      <c r="E3801" s="63">
        <f>'דוח 132'!G3801</f>
        <v>0</v>
      </c>
      <c r="F3801" s="63" t="str">
        <f>'דוח 132'!F3801</f>
        <v>שווי קופה באשח  707.79</v>
      </c>
      <c r="G3801" s="63">
        <f>'דוח 132'!E3801</f>
        <v>0</v>
      </c>
      <c r="H3801" s="63">
        <f>'דוח 132'!D3801</f>
        <v>0</v>
      </c>
      <c r="I3801" s="63">
        <f>'דוח 132'!C3801</f>
        <v>0</v>
      </c>
      <c r="J3801" s="63">
        <f>'דוח 132'!B3801</f>
        <v>0</v>
      </c>
      <c r="K3801" s="63">
        <f>'דוח 132'!A3801</f>
        <v>0</v>
      </c>
    </row>
    <row r="3802" spans="1:11" x14ac:dyDescent="0.2">
      <c r="A3802" s="63">
        <f>'דוח 132'!K3802</f>
        <v>0</v>
      </c>
      <c r="B3802" s="63">
        <f>'דוח 132'!J3802</f>
        <v>0</v>
      </c>
      <c r="C3802" s="63" t="str">
        <f>'דוח 132'!I3802</f>
        <v>תאור קבוצה</v>
      </c>
      <c r="D3802" s="63" t="str">
        <f>'דוח 132'!H3802</f>
        <v>מח"מ</v>
      </c>
      <c r="E3802" s="63" t="str">
        <f>'דוח 132'!G3802</f>
        <v>חשיפה</v>
      </c>
      <c r="F3802" s="63" t="str">
        <f>'דוח 132'!F3802</f>
        <v>חשיפה</v>
      </c>
      <c r="G3802" s="63">
        <f>'דוח 132'!E3802</f>
        <v>0</v>
      </c>
      <c r="H3802" s="63" t="str">
        <f>'דוח 132'!D3802</f>
        <v>חשיפה</v>
      </c>
      <c r="I3802" s="63">
        <f>'דוח 132'!C3802</f>
        <v>0</v>
      </c>
      <c r="J3802" s="63" t="str">
        <f>'דוח 132'!B3802</f>
        <v>מח"מ</v>
      </c>
      <c r="K3802" s="63">
        <f>'דוח 132'!A3802</f>
        <v>0</v>
      </c>
    </row>
    <row r="3803" spans="1:11" x14ac:dyDescent="0.2">
      <c r="A3803" s="63">
        <f>'דוח 132'!K3803</f>
        <v>0</v>
      </c>
      <c r="B3803" s="63">
        <f>'דוח 132'!J3803</f>
        <v>0</v>
      </c>
      <c r="C3803" s="63">
        <f>'דוח 132'!I3803</f>
        <v>0</v>
      </c>
      <c r="D3803" s="63">
        <f>'דוח 132'!H3803</f>
        <v>0</v>
      </c>
      <c r="E3803" s="63" t="str">
        <f>'דוח 132'!G3803</f>
        <v>30/12/18</v>
      </c>
      <c r="F3803" s="63" t="str">
        <f>'דוח 132'!F3803</f>
        <v>31/12/18</v>
      </c>
      <c r="G3803" s="63" t="str">
        <f>'דוח 132'!E3803</f>
        <v>מינ'</v>
      </c>
      <c r="H3803" s="63" t="str">
        <f>'דוח 132'!D3803</f>
        <v>מקס'</v>
      </c>
      <c r="I3803" s="63" t="str">
        <f>'דוח 132'!C3803</f>
        <v>מינ'</v>
      </c>
      <c r="J3803" s="63" t="str">
        <f>'דוח 132'!B3803</f>
        <v>מקס'</v>
      </c>
      <c r="K3803" s="63">
        <f>'דוח 132'!A3803</f>
        <v>0</v>
      </c>
    </row>
    <row r="3804" spans="1:11" x14ac:dyDescent="0.2">
      <c r="A3804" s="63">
        <f>'דוח 132'!K3804</f>
        <v>13591</v>
      </c>
      <c r="B3804" s="63">
        <f>'דוח 132'!J3804</f>
        <v>73549</v>
      </c>
      <c r="C3804" s="63" t="str">
        <f>'דוח 132'!I3804</f>
        <v xml:space="preserve">צמוד מדד (כולל מיועדות) </v>
      </c>
      <c r="D3804" s="63">
        <f>'דוח 132'!H3804</f>
        <v>3.45238947508525</v>
      </c>
      <c r="E3804" s="63">
        <f>'דוח 132'!G3804</f>
        <v>40.420650062025899</v>
      </c>
      <c r="F3804" s="63">
        <f>'דוח 132'!F3804</f>
        <v>40.369321904217102</v>
      </c>
      <c r="G3804" s="63">
        <f>'דוח 132'!E3804</f>
        <v>0</v>
      </c>
      <c r="H3804" s="63">
        <f>'דוח 132'!D3804</f>
        <v>0</v>
      </c>
      <c r="I3804" s="63">
        <f>'דוח 132'!C3804</f>
        <v>0</v>
      </c>
      <c r="J3804" s="63">
        <f>'דוח 132'!B3804</f>
        <v>0</v>
      </c>
      <c r="K3804" s="63">
        <f>'דוח 132'!A3804</f>
        <v>0</v>
      </c>
    </row>
    <row r="3805" spans="1:11" x14ac:dyDescent="0.2">
      <c r="A3805" s="63">
        <f>'דוח 132'!K3805</f>
        <v>19967</v>
      </c>
      <c r="B3805" s="63">
        <f>'דוח 132'!J3805</f>
        <v>73549</v>
      </c>
      <c r="C3805" s="63" t="str">
        <f>'דוח 132'!I3805</f>
        <v>צמוד מדד ללא מיועדות</v>
      </c>
      <c r="D3805" s="63">
        <f>'דוח 132'!H3805</f>
        <v>3.45238947508525</v>
      </c>
      <c r="E3805" s="63">
        <f>'דוח 132'!G3805</f>
        <v>40.420650062025899</v>
      </c>
      <c r="F3805" s="63">
        <f>'דוח 132'!F3805</f>
        <v>40.369321904217102</v>
      </c>
      <c r="G3805" s="63">
        <f>'דוח 132'!E3805</f>
        <v>0</v>
      </c>
      <c r="H3805" s="63">
        <f>'דוח 132'!D3805</f>
        <v>0</v>
      </c>
      <c r="I3805" s="63">
        <f>'דוח 132'!C3805</f>
        <v>0</v>
      </c>
      <c r="J3805" s="63">
        <f>'דוח 132'!B3805</f>
        <v>0</v>
      </c>
      <c r="K3805" s="63">
        <f>'דוח 132'!A3805</f>
        <v>0</v>
      </c>
    </row>
    <row r="3806" spans="1:11" x14ac:dyDescent="0.2">
      <c r="A3806" s="63">
        <f>'דוח 132'!K3806</f>
        <v>15744</v>
      </c>
      <c r="B3806" s="63">
        <f>'דוח 132'!J3806</f>
        <v>73549</v>
      </c>
      <c r="C3806" s="63" t="str">
        <f>'דוח 132'!I3806</f>
        <v xml:space="preserve">סה"כ ממשלתי צמוד מדד כולל מיועדות </v>
      </c>
      <c r="D3806" s="63">
        <f>'דוח 132'!H3806</f>
        <v>3.2563385219462502</v>
      </c>
      <c r="E3806" s="63">
        <f>'דוח 132'!G3806</f>
        <v>11.1372895541347</v>
      </c>
      <c r="F3806" s="63">
        <f>'דוח 132'!F3806</f>
        <v>11.116455010662399</v>
      </c>
      <c r="G3806" s="63">
        <f>'דוח 132'!E3806</f>
        <v>0</v>
      </c>
      <c r="H3806" s="63">
        <f>'דוח 132'!D3806</f>
        <v>0</v>
      </c>
      <c r="I3806" s="63">
        <f>'דוח 132'!C3806</f>
        <v>0</v>
      </c>
      <c r="J3806" s="63">
        <f>'דוח 132'!B3806</f>
        <v>0</v>
      </c>
      <c r="K3806" s="63">
        <f>'דוח 132'!A3806</f>
        <v>0</v>
      </c>
    </row>
    <row r="3807" spans="1:11" x14ac:dyDescent="0.2">
      <c r="A3807" s="63">
        <f>'דוח 132'!K3807</f>
        <v>13462</v>
      </c>
      <c r="B3807" s="63">
        <f>'דוח 132'!J3807</f>
        <v>73549</v>
      </c>
      <c r="C3807" s="63" t="str">
        <f>'דוח 132'!I3807</f>
        <v xml:space="preserve">קונצרני סחיר צמוד מדד </v>
      </c>
      <c r="D3807" s="63">
        <f>'דוח 132'!H3807</f>
        <v>3.5268912874476901</v>
      </c>
      <c r="E3807" s="63">
        <f>'דוח 132'!G3807</f>
        <v>29.283360507891196</v>
      </c>
      <c r="F3807" s="63">
        <f>'דוח 132'!F3807</f>
        <v>29.2528668935547</v>
      </c>
      <c r="G3807" s="63">
        <f>'דוח 132'!E3807</f>
        <v>0</v>
      </c>
      <c r="H3807" s="63">
        <f>'דוח 132'!D3807</f>
        <v>0</v>
      </c>
      <c r="I3807" s="63">
        <f>'דוח 132'!C3807</f>
        <v>0</v>
      </c>
      <c r="J3807" s="63">
        <f>'דוח 132'!B3807</f>
        <v>0</v>
      </c>
      <c r="K3807" s="63">
        <f>'דוח 132'!A3807</f>
        <v>0</v>
      </c>
    </row>
    <row r="3808" spans="1:11" x14ac:dyDescent="0.2">
      <c r="A3808" s="63">
        <f>'דוח 132'!K3808</f>
        <v>15544</v>
      </c>
      <c r="B3808" s="63">
        <f>'דוח 132'!J3808</f>
        <v>73549</v>
      </c>
      <c r="C3808" s="63" t="str">
        <f>'דוח 132'!I3808</f>
        <v>הלוואה צמוד מדד</v>
      </c>
      <c r="D3808" s="63">
        <f>'דוח 132'!H3808</f>
        <v>0</v>
      </c>
      <c r="E3808" s="63">
        <f>'דוח 132'!G3808</f>
        <v>0</v>
      </c>
      <c r="F3808" s="63">
        <f>'דוח 132'!F3808</f>
        <v>0</v>
      </c>
      <c r="G3808" s="63">
        <f>'דוח 132'!E3808</f>
        <v>0</v>
      </c>
      <c r="H3808" s="63">
        <f>'דוח 132'!D3808</f>
        <v>0</v>
      </c>
      <c r="I3808" s="63">
        <f>'דוח 132'!C3808</f>
        <v>0</v>
      </c>
      <c r="J3808" s="63">
        <f>'דוח 132'!B3808</f>
        <v>0</v>
      </c>
      <c r="K3808" s="63">
        <f>'דוח 132'!A3808</f>
        <v>0</v>
      </c>
    </row>
    <row r="3809" spans="1:11" x14ac:dyDescent="0.2">
      <c r="A3809" s="63">
        <f>'דוח 132'!K3809</f>
        <v>12978</v>
      </c>
      <c r="B3809" s="63">
        <f>'דוח 132'!J3809</f>
        <v>73549</v>
      </c>
      <c r="C3809" s="63" t="str">
        <f>'דוח 132'!I3809</f>
        <v xml:space="preserve">פקדונות לא סחירים </v>
      </c>
      <c r="D3809" s="63">
        <f>'דוח 132'!H3809</f>
        <v>0</v>
      </c>
      <c r="E3809" s="63">
        <f>'דוח 132'!G3809</f>
        <v>0</v>
      </c>
      <c r="F3809" s="63">
        <f>'דוח 132'!F3809</f>
        <v>0</v>
      </c>
      <c r="G3809" s="63">
        <f>'דוח 132'!E3809</f>
        <v>0</v>
      </c>
      <c r="H3809" s="63">
        <f>'דוח 132'!D3809</f>
        <v>0</v>
      </c>
      <c r="I3809" s="63">
        <f>'דוח 132'!C3809</f>
        <v>0</v>
      </c>
      <c r="J3809" s="63">
        <f>'דוח 132'!B3809</f>
        <v>0</v>
      </c>
      <c r="K3809" s="63">
        <f>'דוח 132'!A3809</f>
        <v>0</v>
      </c>
    </row>
    <row r="3810" spans="1:11" x14ac:dyDescent="0.2">
      <c r="A3810" s="63">
        <f>'דוח 132'!K3810</f>
        <v>17726</v>
      </c>
      <c r="B3810" s="63">
        <f>'דוח 132'!J3810</f>
        <v>73549</v>
      </c>
      <c r="C3810" s="63" t="str">
        <f>'דוח 132'!I3810</f>
        <v>לא צמוד כולל נזילות</v>
      </c>
      <c r="D3810" s="63">
        <f>'דוח 132'!H3810</f>
        <v>1.8102147662597199</v>
      </c>
      <c r="E3810" s="63">
        <f>'דוח 132'!G3810</f>
        <v>37.190588262417798</v>
      </c>
      <c r="F3810" s="63">
        <f>'דוח 132'!F3810</f>
        <v>37.158408752394799</v>
      </c>
      <c r="G3810" s="63">
        <f>'דוח 132'!E3810</f>
        <v>0</v>
      </c>
      <c r="H3810" s="63">
        <f>'דוח 132'!D3810</f>
        <v>0</v>
      </c>
      <c r="I3810" s="63">
        <f>'דוח 132'!C3810</f>
        <v>0</v>
      </c>
      <c r="J3810" s="63">
        <f>'דוח 132'!B3810</f>
        <v>0</v>
      </c>
      <c r="K3810" s="63">
        <f>'דוח 132'!A3810</f>
        <v>0</v>
      </c>
    </row>
    <row r="3811" spans="1:11" x14ac:dyDescent="0.2">
      <c r="A3811" s="63">
        <f>'דוח 132'!K3811</f>
        <v>17727</v>
      </c>
      <c r="B3811" s="63">
        <f>'דוח 132'!J3811</f>
        <v>73549</v>
      </c>
      <c r="C3811" s="63" t="str">
        <f>'דוח 132'!I3811</f>
        <v>עו"ש ש"ח</v>
      </c>
      <c r="D3811" s="63">
        <f>'דוח 132'!H3811</f>
        <v>0</v>
      </c>
      <c r="E3811" s="63">
        <f>'דוח 132'!G3811</f>
        <v>5.211967995063139</v>
      </c>
      <c r="F3811" s="63">
        <f>'דוח 132'!F3811</f>
        <v>5.2574957551390691</v>
      </c>
      <c r="G3811" s="63">
        <f>'דוח 132'!E3811</f>
        <v>0</v>
      </c>
      <c r="H3811" s="63">
        <f>'דוח 132'!D3811</f>
        <v>0</v>
      </c>
      <c r="I3811" s="63">
        <f>'דוח 132'!C3811</f>
        <v>0</v>
      </c>
      <c r="J3811" s="63">
        <f>'דוח 132'!B3811</f>
        <v>0</v>
      </c>
      <c r="K3811" s="63">
        <f>'דוח 132'!A3811</f>
        <v>0</v>
      </c>
    </row>
    <row r="3812" spans="1:11" x14ac:dyDescent="0.2">
      <c r="A3812" s="63">
        <f>'דוח 132'!K3812</f>
        <v>13592</v>
      </c>
      <c r="B3812" s="63">
        <f>'דוח 132'!J3812</f>
        <v>73549</v>
      </c>
      <c r="C3812" s="63" t="str">
        <f>'דוח 132'!I3812</f>
        <v xml:space="preserve">לא צמוד - לא כולל נזילות </v>
      </c>
      <c r="D3812" s="63">
        <f>'דוח 132'!H3812</f>
        <v>2.1085509439835097</v>
      </c>
      <c r="E3812" s="63">
        <f>'דוח 132'!G3812</f>
        <v>31.9786202673547</v>
      </c>
      <c r="F3812" s="63">
        <f>'דוח 132'!F3812</f>
        <v>31.900912997255698</v>
      </c>
      <c r="G3812" s="63">
        <f>'דוח 132'!E3812</f>
        <v>0</v>
      </c>
      <c r="H3812" s="63">
        <f>'דוח 132'!D3812</f>
        <v>0</v>
      </c>
      <c r="I3812" s="63">
        <f>'דוח 132'!C3812</f>
        <v>0</v>
      </c>
      <c r="J3812" s="63">
        <f>'דוח 132'!B3812</f>
        <v>0</v>
      </c>
      <c r="K3812" s="63">
        <f>'דוח 132'!A3812</f>
        <v>0</v>
      </c>
    </row>
    <row r="3813" spans="1:11" x14ac:dyDescent="0.2">
      <c r="A3813" s="63">
        <f>'דוח 132'!K3813</f>
        <v>11566</v>
      </c>
      <c r="B3813" s="63">
        <f>'דוח 132'!J3813</f>
        <v>73549</v>
      </c>
      <c r="C3813" s="63" t="str">
        <f>'דוח 132'!I3813</f>
        <v>מק"מ</v>
      </c>
      <c r="D3813" s="63">
        <f>'דוח 132'!H3813</f>
        <v>0.34424920317748103</v>
      </c>
      <c r="E3813" s="63">
        <f>'דוח 132'!G3813</f>
        <v>16.051319050958</v>
      </c>
      <c r="F3813" s="63">
        <f>'דוח 132'!F3813</f>
        <v>16.016547165732199</v>
      </c>
      <c r="G3813" s="63">
        <f>'דוח 132'!E3813</f>
        <v>0</v>
      </c>
      <c r="H3813" s="63">
        <f>'דוח 132'!D3813</f>
        <v>0</v>
      </c>
      <c r="I3813" s="63">
        <f>'דוח 132'!C3813</f>
        <v>0</v>
      </c>
      <c r="J3813" s="63">
        <f>'דוח 132'!B3813</f>
        <v>0</v>
      </c>
      <c r="K3813" s="63">
        <f>'דוח 132'!A3813</f>
        <v>0</v>
      </c>
    </row>
    <row r="3814" spans="1:11" x14ac:dyDescent="0.2">
      <c r="A3814" s="63">
        <f>'דוח 132'!K3814</f>
        <v>13419</v>
      </c>
      <c r="B3814" s="63">
        <f>'דוח 132'!J3814</f>
        <v>73549</v>
      </c>
      <c r="C3814" s="63" t="str">
        <f>'דוח 132'!I3814</f>
        <v>ממשלתי  לא צמוד (שחר)</v>
      </c>
      <c r="D3814" s="63">
        <f>'דוח 132'!H3814</f>
        <v>4.08867235825275</v>
      </c>
      <c r="E3814" s="63">
        <f>'דוח 132'!G3814</f>
        <v>14.749360498742799</v>
      </c>
      <c r="F3814" s="63">
        <f>'דוח 132'!F3814</f>
        <v>14.7086589511627</v>
      </c>
      <c r="G3814" s="63">
        <f>'דוח 132'!E3814</f>
        <v>0</v>
      </c>
      <c r="H3814" s="63">
        <f>'דוח 132'!D3814</f>
        <v>0</v>
      </c>
      <c r="I3814" s="63">
        <f>'דוח 132'!C3814</f>
        <v>0</v>
      </c>
      <c r="J3814" s="63">
        <f>'דוח 132'!B3814</f>
        <v>0</v>
      </c>
      <c r="K3814" s="63">
        <f>'דוח 132'!A3814</f>
        <v>0</v>
      </c>
    </row>
    <row r="3815" spans="1:11" x14ac:dyDescent="0.2">
      <c r="A3815" s="63">
        <f>'דוח 132'!K3815</f>
        <v>11568</v>
      </c>
      <c r="B3815" s="63">
        <f>'דוח 132'!J3815</f>
        <v>73549</v>
      </c>
      <c r="C3815" s="63" t="str">
        <f>'דוח 132'!I3815</f>
        <v>אג"ח ממשלתי לא צמוד ריבית משתנה-"גילון"</v>
      </c>
      <c r="D3815" s="63">
        <f>'דוח 132'!H3815</f>
        <v>0</v>
      </c>
      <c r="E3815" s="63">
        <f>'דוח 132'!G3815</f>
        <v>0</v>
      </c>
      <c r="F3815" s="63">
        <f>'דוח 132'!F3815</f>
        <v>0</v>
      </c>
      <c r="G3815" s="63">
        <f>'דוח 132'!E3815</f>
        <v>0</v>
      </c>
      <c r="H3815" s="63">
        <f>'דוח 132'!D3815</f>
        <v>0</v>
      </c>
      <c r="I3815" s="63">
        <f>'דוח 132'!C3815</f>
        <v>0</v>
      </c>
      <c r="J3815" s="63">
        <f>'דוח 132'!B3815</f>
        <v>0</v>
      </c>
      <c r="K3815" s="63">
        <f>'דוח 132'!A3815</f>
        <v>0</v>
      </c>
    </row>
    <row r="3816" spans="1:11" x14ac:dyDescent="0.2">
      <c r="A3816" s="63">
        <f>'דוח 132'!K3816</f>
        <v>12479</v>
      </c>
      <c r="B3816" s="63">
        <f>'דוח 132'!J3816</f>
        <v>73549</v>
      </c>
      <c r="C3816" s="63" t="str">
        <f>'דוח 132'!I3816</f>
        <v>קונצרני ריבית קבועה</v>
      </c>
      <c r="D3816" s="63">
        <f>'דוח 132'!H3816</f>
        <v>0.41</v>
      </c>
      <c r="E3816" s="63">
        <f>'דוח 132'!G3816</f>
        <v>2.44982416963756E-2</v>
      </c>
      <c r="F3816" s="63">
        <f>'דוח 132'!F3816</f>
        <v>2.44382031917421E-2</v>
      </c>
      <c r="G3816" s="63">
        <f>'דוח 132'!E3816</f>
        <v>0</v>
      </c>
      <c r="H3816" s="63">
        <f>'דוח 132'!D3816</f>
        <v>0</v>
      </c>
      <c r="I3816" s="63">
        <f>'דוח 132'!C3816</f>
        <v>0</v>
      </c>
      <c r="J3816" s="63">
        <f>'דוח 132'!B3816</f>
        <v>0</v>
      </c>
      <c r="K3816" s="63">
        <f>'דוח 132'!A3816</f>
        <v>0</v>
      </c>
    </row>
    <row r="3817" spans="1:11" x14ac:dyDescent="0.2">
      <c r="A3817" s="63">
        <f>'דוח 132'!K3817</f>
        <v>12480</v>
      </c>
      <c r="B3817" s="63">
        <f>'דוח 132'!J3817</f>
        <v>73549</v>
      </c>
      <c r="C3817" s="63" t="str">
        <f>'דוח 132'!I3817</f>
        <v>קונצרני ריבית משתנה</v>
      </c>
      <c r="D3817" s="63">
        <f>'דוח 132'!H3817</f>
        <v>1.3916036306024</v>
      </c>
      <c r="E3817" s="63">
        <f>'דוח 132'!G3817</f>
        <v>1.1534424759575199</v>
      </c>
      <c r="F3817" s="63">
        <f>'דוח 132'!F3817</f>
        <v>1.1512686771691198</v>
      </c>
      <c r="G3817" s="63">
        <f>'דוח 132'!E3817</f>
        <v>0</v>
      </c>
      <c r="H3817" s="63">
        <f>'דוח 132'!D3817</f>
        <v>0</v>
      </c>
      <c r="I3817" s="63">
        <f>'דוח 132'!C3817</f>
        <v>0</v>
      </c>
      <c r="J3817" s="63">
        <f>'דוח 132'!B3817</f>
        <v>0</v>
      </c>
      <c r="K3817" s="63">
        <f>'דוח 132'!A3817</f>
        <v>0</v>
      </c>
    </row>
    <row r="3818" spans="1:11" x14ac:dyDescent="0.2">
      <c r="A3818" s="63">
        <f>'דוח 132'!K3818</f>
        <v>11578</v>
      </c>
      <c r="B3818" s="63">
        <f>'דוח 132'!J3818</f>
        <v>73549</v>
      </c>
      <c r="C3818" s="63" t="str">
        <f>'דוח 132'!I3818</f>
        <v>אג"ח לא צמוד לא סחיר (ללא עמיתים)</v>
      </c>
      <c r="D3818" s="63">
        <f>'דוח 132'!H3818</f>
        <v>0</v>
      </c>
      <c r="E3818" s="63">
        <f>'דוח 132'!G3818</f>
        <v>0</v>
      </c>
      <c r="F3818" s="63">
        <f>'דוח 132'!F3818</f>
        <v>0</v>
      </c>
      <c r="G3818" s="63">
        <f>'דוח 132'!E3818</f>
        <v>0</v>
      </c>
      <c r="H3818" s="63">
        <f>'דוח 132'!D3818</f>
        <v>0</v>
      </c>
      <c r="I3818" s="63">
        <f>'דוח 132'!C3818</f>
        <v>0</v>
      </c>
      <c r="J3818" s="63">
        <f>'דוח 132'!B3818</f>
        <v>0</v>
      </c>
      <c r="K3818" s="63">
        <f>'דוח 132'!A3818</f>
        <v>0</v>
      </c>
    </row>
    <row r="3819" spans="1:11" x14ac:dyDescent="0.2">
      <c r="A3819" s="63">
        <f>'דוח 132'!K3819</f>
        <v>12497</v>
      </c>
      <c r="B3819" s="63">
        <f>'דוח 132'!J3819</f>
        <v>73549</v>
      </c>
      <c r="C3819" s="63" t="str">
        <f>'דוח 132'!I3819</f>
        <v>קונצרני לא סחיר ריבית משתנה (נע"מים)</v>
      </c>
      <c r="D3819" s="63">
        <f>'דוח 132'!H3819</f>
        <v>0</v>
      </c>
      <c r="E3819" s="63">
        <f>'דוח 132'!G3819</f>
        <v>0</v>
      </c>
      <c r="F3819" s="63">
        <f>'דוח 132'!F3819</f>
        <v>0</v>
      </c>
      <c r="G3819" s="63">
        <f>'דוח 132'!E3819</f>
        <v>0</v>
      </c>
      <c r="H3819" s="63">
        <f>'דוח 132'!D3819</f>
        <v>0</v>
      </c>
      <c r="I3819" s="63">
        <f>'דוח 132'!C3819</f>
        <v>0</v>
      </c>
      <c r="J3819" s="63">
        <f>'דוח 132'!B3819</f>
        <v>0</v>
      </c>
      <c r="K3819" s="63">
        <f>'דוח 132'!A3819</f>
        <v>0</v>
      </c>
    </row>
    <row r="3820" spans="1:11" x14ac:dyDescent="0.2">
      <c r="A3820" s="63">
        <f>'דוח 132'!K3820</f>
        <v>15546</v>
      </c>
      <c r="B3820" s="63">
        <f>'דוח 132'!J3820</f>
        <v>73549</v>
      </c>
      <c r="C3820" s="63" t="str">
        <f>'דוח 132'!I3820</f>
        <v>הלוואה לא צמוד</v>
      </c>
      <c r="D3820" s="63">
        <f>'דוח 132'!H3820</f>
        <v>0</v>
      </c>
      <c r="E3820" s="63">
        <f>'דוח 132'!G3820</f>
        <v>0</v>
      </c>
      <c r="F3820" s="63">
        <f>'דוח 132'!F3820</f>
        <v>0</v>
      </c>
      <c r="G3820" s="63">
        <f>'דוח 132'!E3820</f>
        <v>0</v>
      </c>
      <c r="H3820" s="63">
        <f>'דוח 132'!D3820</f>
        <v>0</v>
      </c>
      <c r="I3820" s="63">
        <f>'דוח 132'!C3820</f>
        <v>0</v>
      </c>
      <c r="J3820" s="63">
        <f>'דוח 132'!B3820</f>
        <v>0</v>
      </c>
      <c r="K3820" s="63">
        <f>'דוח 132'!A3820</f>
        <v>0</v>
      </c>
    </row>
    <row r="3821" spans="1:11" x14ac:dyDescent="0.2">
      <c r="A3821" s="63">
        <f>'דוח 132'!K3821</f>
        <v>12481</v>
      </c>
      <c r="B3821" s="63">
        <f>'דוח 132'!J3821</f>
        <v>73549</v>
      </c>
      <c r="C3821" s="63" t="str">
        <f>'דוח 132'!I3821</f>
        <v>הלוואות לעמיתים.</v>
      </c>
      <c r="D3821" s="63">
        <f>'דוח 132'!H3821</f>
        <v>0</v>
      </c>
      <c r="E3821" s="63">
        <f>'דוח 132'!G3821</f>
        <v>0</v>
      </c>
      <c r="F3821" s="63">
        <f>'דוח 132'!F3821</f>
        <v>0</v>
      </c>
      <c r="G3821" s="63">
        <f>'דוח 132'!E3821</f>
        <v>0</v>
      </c>
      <c r="H3821" s="63">
        <f>'דוח 132'!D3821</f>
        <v>0</v>
      </c>
      <c r="I3821" s="63">
        <f>'דוח 132'!C3821</f>
        <v>0</v>
      </c>
      <c r="J3821" s="63">
        <f>'דוח 132'!B3821</f>
        <v>0</v>
      </c>
      <c r="K3821" s="63">
        <f>'דוח 132'!A3821</f>
        <v>0</v>
      </c>
    </row>
    <row r="3822" spans="1:11" x14ac:dyDescent="0.2">
      <c r="A3822" s="63">
        <f>'דוח 132'!K3822</f>
        <v>13594</v>
      </c>
      <c r="B3822" s="63">
        <f>'דוח 132'!J3822</f>
        <v>73549</v>
      </c>
      <c r="C3822" s="63" t="str">
        <f>'דוח 132'!I3822</f>
        <v>מט"ח וצמוד מט"ח</v>
      </c>
      <c r="D3822" s="63">
        <f>'דוח 132'!H3822</f>
        <v>0</v>
      </c>
      <c r="E3822" s="63">
        <f>'דוח 132'!G3822</f>
        <v>1.09044719961901E-2</v>
      </c>
      <c r="F3822" s="63">
        <f>'דוח 132'!F3822</f>
        <v>1.0879005872487401E-2</v>
      </c>
      <c r="G3822" s="63">
        <f>'דוח 132'!E3822</f>
        <v>0</v>
      </c>
      <c r="H3822" s="63">
        <f>'דוח 132'!D3822</f>
        <v>0</v>
      </c>
      <c r="I3822" s="63">
        <f>'דוח 132'!C3822</f>
        <v>0</v>
      </c>
      <c r="J3822" s="63">
        <f>'דוח 132'!B3822</f>
        <v>0</v>
      </c>
      <c r="K3822" s="63">
        <f>'דוח 132'!A3822</f>
        <v>0</v>
      </c>
    </row>
    <row r="3823" spans="1:11" x14ac:dyDescent="0.2">
      <c r="A3823" s="63">
        <f>'דוח 132'!K3823</f>
        <v>15609</v>
      </c>
      <c r="B3823" s="63">
        <f>'דוח 132'!J3823</f>
        <v>73549</v>
      </c>
      <c r="C3823" s="63" t="str">
        <f>'דוח 132'!I3823</f>
        <v>אג"ח ממשלתי צמוד מט"ח סחיר (1022)</v>
      </c>
      <c r="D3823" s="63">
        <f>'דוח 132'!H3823</f>
        <v>0</v>
      </c>
      <c r="E3823" s="63">
        <f>'דוח 132'!G3823</f>
        <v>0</v>
      </c>
      <c r="F3823" s="63">
        <f>'דוח 132'!F3823</f>
        <v>0</v>
      </c>
      <c r="G3823" s="63">
        <f>'דוח 132'!E3823</f>
        <v>0</v>
      </c>
      <c r="H3823" s="63">
        <f>'דוח 132'!D3823</f>
        <v>0</v>
      </c>
      <c r="I3823" s="63">
        <f>'דוח 132'!C3823</f>
        <v>0</v>
      </c>
      <c r="J3823" s="63">
        <f>'דוח 132'!B3823</f>
        <v>0</v>
      </c>
      <c r="K3823" s="63">
        <f>'דוח 132'!A3823</f>
        <v>0</v>
      </c>
    </row>
    <row r="3824" spans="1:11" x14ac:dyDescent="0.2">
      <c r="A3824" s="63">
        <f>'דוח 132'!K3824</f>
        <v>11524</v>
      </c>
      <c r="B3824" s="63">
        <f>'דוח 132'!J3824</f>
        <v>73549</v>
      </c>
      <c r="C3824" s="63" t="str">
        <f>'דוח 132'!I3824</f>
        <v xml:space="preserve"> אג"ח קונצרני בחו"ל </v>
      </c>
      <c r="D3824" s="63">
        <f>'דוח 132'!H3824</f>
        <v>0</v>
      </c>
      <c r="E3824" s="63">
        <f>'דוח 132'!G3824</f>
        <v>0</v>
      </c>
      <c r="F3824" s="63">
        <f>'דוח 132'!F3824</f>
        <v>0</v>
      </c>
      <c r="G3824" s="63">
        <f>'דוח 132'!E3824</f>
        <v>0</v>
      </c>
      <c r="H3824" s="63">
        <f>'דוח 132'!D3824</f>
        <v>0</v>
      </c>
      <c r="I3824" s="63">
        <f>'דוח 132'!C3824</f>
        <v>0</v>
      </c>
      <c r="J3824" s="63">
        <f>'דוח 132'!B3824</f>
        <v>0</v>
      </c>
      <c r="K3824" s="63">
        <f>'דוח 132'!A3824</f>
        <v>0</v>
      </c>
    </row>
    <row r="3825" spans="1:11" x14ac:dyDescent="0.2">
      <c r="A3825" s="63">
        <f>'דוח 132'!K3825</f>
        <v>15745</v>
      </c>
      <c r="B3825" s="63">
        <f>'דוח 132'!J3825</f>
        <v>73549</v>
      </c>
      <c r="C3825" s="63" t="str">
        <f>'דוח 132'!I3825</f>
        <v>סה"כ קונצרני צמוד מט"ח</v>
      </c>
      <c r="D3825" s="63">
        <f>'דוח 132'!H3825</f>
        <v>0</v>
      </c>
      <c r="E3825" s="63">
        <f>'דוח 132'!G3825</f>
        <v>0</v>
      </c>
      <c r="F3825" s="63">
        <f>'דוח 132'!F3825</f>
        <v>0</v>
      </c>
      <c r="G3825" s="63">
        <f>'דוח 132'!E3825</f>
        <v>0</v>
      </c>
      <c r="H3825" s="63">
        <f>'דוח 132'!D3825</f>
        <v>0</v>
      </c>
      <c r="I3825" s="63">
        <f>'דוח 132'!C3825</f>
        <v>0</v>
      </c>
      <c r="J3825" s="63">
        <f>'דוח 132'!B3825</f>
        <v>0</v>
      </c>
      <c r="K3825" s="63">
        <f>'דוח 132'!A3825</f>
        <v>0</v>
      </c>
    </row>
    <row r="3826" spans="1:11" x14ac:dyDescent="0.2">
      <c r="A3826" s="63">
        <f>'דוח 132'!K3826</f>
        <v>15545</v>
      </c>
      <c r="B3826" s="63">
        <f>'דוח 132'!J3826</f>
        <v>73549</v>
      </c>
      <c r="C3826" s="63" t="str">
        <f>'דוח 132'!I3826</f>
        <v>הלוואה צמוד מט"ח</v>
      </c>
      <c r="D3826" s="63">
        <f>'דוח 132'!H3826</f>
        <v>0</v>
      </c>
      <c r="E3826" s="63">
        <f>'דוח 132'!G3826</f>
        <v>0</v>
      </c>
      <c r="F3826" s="63">
        <f>'דוח 132'!F3826</f>
        <v>0</v>
      </c>
      <c r="G3826" s="63">
        <f>'דוח 132'!E3826</f>
        <v>0</v>
      </c>
      <c r="H3826" s="63">
        <f>'דוח 132'!D3826</f>
        <v>0</v>
      </c>
      <c r="I3826" s="63">
        <f>'דוח 132'!C3826</f>
        <v>0</v>
      </c>
      <c r="J3826" s="63">
        <f>'דוח 132'!B3826</f>
        <v>0</v>
      </c>
      <c r="K3826" s="63">
        <f>'דוח 132'!A3826</f>
        <v>0</v>
      </c>
    </row>
    <row r="3827" spans="1:11" x14ac:dyDescent="0.2">
      <c r="A3827" s="63">
        <f>'דוח 132'!K3827</f>
        <v>13595</v>
      </c>
      <c r="B3827" s="63">
        <f>'דוח 132'!J3827</f>
        <v>73549</v>
      </c>
      <c r="C3827" s="63" t="str">
        <f>'דוח 132'!I3827</f>
        <v>סה"כ מניות והמירים</v>
      </c>
      <c r="D3827" s="63">
        <f>'דוח 132'!H3827</f>
        <v>0</v>
      </c>
      <c r="E3827" s="63">
        <f>'דוח 132'!G3827</f>
        <v>22.377857203560001</v>
      </c>
      <c r="F3827" s="63">
        <f>'דוח 132'!F3827</f>
        <v>22.461390337515599</v>
      </c>
      <c r="G3827" s="63">
        <f>'דוח 132'!E3827</f>
        <v>0</v>
      </c>
      <c r="H3827" s="63">
        <f>'דוח 132'!D3827</f>
        <v>0</v>
      </c>
      <c r="I3827" s="63">
        <f>'דוח 132'!C3827</f>
        <v>0</v>
      </c>
      <c r="J3827" s="63">
        <f>'דוח 132'!B3827</f>
        <v>0</v>
      </c>
      <c r="K3827" s="63">
        <f>'דוח 132'!A3827</f>
        <v>0</v>
      </c>
    </row>
    <row r="3828" spans="1:11" x14ac:dyDescent="0.2">
      <c r="A3828" s="63">
        <f>'דוח 132'!K3828</f>
        <v>15610</v>
      </c>
      <c r="B3828" s="63">
        <f>'דוח 132'!J3828</f>
        <v>73549</v>
      </c>
      <c r="C3828" s="63" t="str">
        <f>'דוח 132'!I3828</f>
        <v>נגזרים מתוך מניות והמירים</v>
      </c>
      <c r="D3828" s="63">
        <f>'דוח 132'!H3828</f>
        <v>0</v>
      </c>
      <c r="E3828" s="63">
        <f>'דוח 132'!G3828</f>
        <v>0</v>
      </c>
      <c r="F3828" s="63">
        <f>'דוח 132'!F3828</f>
        <v>0</v>
      </c>
      <c r="G3828" s="63">
        <f>'דוח 132'!E3828</f>
        <v>0</v>
      </c>
      <c r="H3828" s="63">
        <f>'דוח 132'!D3828</f>
        <v>0</v>
      </c>
      <c r="I3828" s="63">
        <f>'דוח 132'!C3828</f>
        <v>0</v>
      </c>
      <c r="J3828" s="63">
        <f>'דוח 132'!B3828</f>
        <v>0</v>
      </c>
      <c r="K3828" s="63">
        <f>'דוח 132'!A3828</f>
        <v>0</v>
      </c>
    </row>
    <row r="3829" spans="1:11" x14ac:dyDescent="0.2">
      <c r="A3829" s="63">
        <f>'דוח 132'!K3829</f>
        <v>15611</v>
      </c>
      <c r="B3829" s="63">
        <f>'דוח 132'!J3829</f>
        <v>73549</v>
      </c>
      <c r="C3829" s="63" t="str">
        <f>'דוח 132'!I3829</f>
        <v>מניות והמירים בארץ</v>
      </c>
      <c r="D3829" s="63">
        <f>'דוח 132'!H3829</f>
        <v>0</v>
      </c>
      <c r="E3829" s="63">
        <f>'דוח 132'!G3829</f>
        <v>10.9976514174801</v>
      </c>
      <c r="F3829" s="63">
        <f>'דוח 132'!F3829</f>
        <v>10.9829978657651</v>
      </c>
      <c r="G3829" s="63">
        <f>'דוח 132'!E3829</f>
        <v>0</v>
      </c>
      <c r="H3829" s="63">
        <f>'דוח 132'!D3829</f>
        <v>0</v>
      </c>
      <c r="I3829" s="63">
        <f>'דוח 132'!C3829</f>
        <v>0</v>
      </c>
      <c r="J3829" s="63">
        <f>'דוח 132'!B3829</f>
        <v>0</v>
      </c>
      <c r="K3829" s="63">
        <f>'דוח 132'!A3829</f>
        <v>0</v>
      </c>
    </row>
    <row r="3830" spans="1:11" x14ac:dyDescent="0.2">
      <c r="A3830" s="63">
        <f>'דוח 132'!K3830</f>
        <v>15608</v>
      </c>
      <c r="B3830" s="63">
        <f>'דוח 132'!J3830</f>
        <v>73549</v>
      </c>
      <c r="C3830" s="63" t="str">
        <f>'דוח 132'!I3830</f>
        <v>מניות חו"ל</v>
      </c>
      <c r="D3830" s="63">
        <f>'דוח 132'!H3830</f>
        <v>0</v>
      </c>
      <c r="E3830" s="63">
        <f>'דוח 132'!G3830</f>
        <v>11.3802057860799</v>
      </c>
      <c r="F3830" s="63">
        <f>'דוח 132'!F3830</f>
        <v>11.478392471750499</v>
      </c>
      <c r="G3830" s="63">
        <f>'דוח 132'!E3830</f>
        <v>0</v>
      </c>
      <c r="H3830" s="63">
        <f>'דוח 132'!D3830</f>
        <v>0</v>
      </c>
      <c r="I3830" s="63">
        <f>'דוח 132'!C3830</f>
        <v>0</v>
      </c>
      <c r="J3830" s="63">
        <f>'דוח 132'!B3830</f>
        <v>0</v>
      </c>
      <c r="K3830" s="63">
        <f>'דוח 132'!A3830</f>
        <v>0</v>
      </c>
    </row>
    <row r="3831" spans="1:11" x14ac:dyDescent="0.2">
      <c r="A3831" s="63">
        <f>'דוח 132'!K3831</f>
        <v>15584</v>
      </c>
      <c r="B3831" s="63">
        <f>'דוח 132'!J3831</f>
        <v>73549</v>
      </c>
      <c r="C3831" s="63" t="str">
        <f>'דוח 132'!I3831</f>
        <v>נכסים אלטרנטיביים</v>
      </c>
      <c r="D3831" s="63">
        <f>'דוח 132'!H3831</f>
        <v>0</v>
      </c>
      <c r="E3831" s="63">
        <f>'דוח 132'!G3831</f>
        <v>0</v>
      </c>
      <c r="F3831" s="63">
        <f>'דוח 132'!F3831</f>
        <v>0</v>
      </c>
      <c r="G3831" s="63">
        <f>'דוח 132'!E3831</f>
        <v>0</v>
      </c>
      <c r="H3831" s="63">
        <f>'דוח 132'!D3831</f>
        <v>0</v>
      </c>
      <c r="I3831" s="63">
        <f>'דוח 132'!C3831</f>
        <v>0</v>
      </c>
      <c r="J3831" s="63">
        <f>'דוח 132'!B3831</f>
        <v>0</v>
      </c>
      <c r="K3831" s="63">
        <f>'דוח 132'!A3831</f>
        <v>0</v>
      </c>
    </row>
    <row r="3832" spans="1:11" x14ac:dyDescent="0.2">
      <c r="A3832" s="63">
        <f>'דוח 132'!K3832</f>
        <v>17728</v>
      </c>
      <c r="B3832" s="63">
        <f>'דוח 132'!J3832</f>
        <v>73549</v>
      </c>
      <c r="C3832" s="63" t="str">
        <f>'דוח 132'!I3832</f>
        <v>נכסי נדל"ן</v>
      </c>
      <c r="D3832" s="63">
        <f>'דוח 132'!H3832</f>
        <v>0</v>
      </c>
      <c r="E3832" s="63">
        <f>'דוח 132'!G3832</f>
        <v>0</v>
      </c>
      <c r="F3832" s="63">
        <f>'דוח 132'!F3832</f>
        <v>0</v>
      </c>
      <c r="G3832" s="63">
        <f>'דוח 132'!E3832</f>
        <v>0</v>
      </c>
      <c r="H3832" s="63">
        <f>'דוח 132'!D3832</f>
        <v>0</v>
      </c>
      <c r="I3832" s="63">
        <f>'דוח 132'!C3832</f>
        <v>0</v>
      </c>
      <c r="J3832" s="63">
        <f>'דוח 132'!B3832</f>
        <v>0</v>
      </c>
      <c r="K3832" s="63">
        <f>'דוח 132'!A3832</f>
        <v>0</v>
      </c>
    </row>
    <row r="3833" spans="1:11" x14ac:dyDescent="0.2">
      <c r="A3833" s="63">
        <f>'דוח 132'!K3833</f>
        <v>15624</v>
      </c>
      <c r="B3833" s="63">
        <f>'דוח 132'!J3833</f>
        <v>73549</v>
      </c>
      <c r="C3833" s="63" t="str">
        <f>'דוח 132'!I3833</f>
        <v>נגזרים מתוך חשיפת מט"ח</v>
      </c>
      <c r="D3833" s="63">
        <f>'דוח 132'!H3833</f>
        <v>0</v>
      </c>
      <c r="E3833" s="63">
        <f>'דוח 132'!G3833</f>
        <v>0</v>
      </c>
      <c r="F3833" s="63">
        <f>'דוח 132'!F3833</f>
        <v>0</v>
      </c>
      <c r="G3833" s="63">
        <f>'דוח 132'!E3833</f>
        <v>0</v>
      </c>
      <c r="H3833" s="63">
        <f>'דוח 132'!D3833</f>
        <v>0</v>
      </c>
      <c r="I3833" s="63">
        <f>'דוח 132'!C3833</f>
        <v>0</v>
      </c>
      <c r="J3833" s="63">
        <f>'דוח 132'!B3833</f>
        <v>0</v>
      </c>
      <c r="K3833" s="63">
        <f>'דוח 132'!A3833</f>
        <v>0</v>
      </c>
    </row>
    <row r="3834" spans="1:11" x14ac:dyDescent="0.2">
      <c r="A3834" s="63">
        <f>'דוח 132'!K3834</f>
        <v>15644</v>
      </c>
      <c r="B3834" s="63">
        <f>'דוח 132'!J3834</f>
        <v>73549</v>
      </c>
      <c r="C3834" s="63" t="str">
        <f>'דוח 132'!I3834</f>
        <v>סה"כ נזילות</v>
      </c>
      <c r="D3834" s="63">
        <f>'דוח 132'!H3834</f>
        <v>0</v>
      </c>
      <c r="E3834" s="63">
        <f>'דוח 132'!G3834</f>
        <v>5.2228724670593296</v>
      </c>
      <c r="F3834" s="63">
        <f>'דוח 132'!F3834</f>
        <v>5.2683747610115494</v>
      </c>
      <c r="G3834" s="63">
        <f>'דוח 132'!E3834</f>
        <v>0</v>
      </c>
      <c r="H3834" s="63">
        <f>'דוח 132'!D3834</f>
        <v>0</v>
      </c>
      <c r="I3834" s="63">
        <f>'דוח 132'!C3834</f>
        <v>0</v>
      </c>
      <c r="J3834" s="63">
        <f>'דוח 132'!B3834</f>
        <v>0</v>
      </c>
      <c r="K3834" s="63">
        <f>'דוח 132'!A3834</f>
        <v>0</v>
      </c>
    </row>
    <row r="3835" spans="1:11" x14ac:dyDescent="0.2">
      <c r="A3835" s="63">
        <f>'דוח 132'!K3835</f>
        <v>15704</v>
      </c>
      <c r="B3835" s="63">
        <f>'דוח 132'!J3835</f>
        <v>73549</v>
      </c>
      <c r="C3835" s="63" t="str">
        <f>'דוח 132'!I3835</f>
        <v xml:space="preserve">סה"כ קונצרני והלוואות </v>
      </c>
      <c r="D3835" s="63">
        <f>'דוח 132'!H3835</f>
        <v>3.4435991477137597</v>
      </c>
      <c r="E3835" s="63">
        <f>'דוח 132'!G3835</f>
        <v>30.4613012255451</v>
      </c>
      <c r="F3835" s="63">
        <f>'דוח 132'!F3835</f>
        <v>30.428573773915598</v>
      </c>
      <c r="G3835" s="63">
        <f>'דוח 132'!E3835</f>
        <v>27</v>
      </c>
      <c r="H3835" s="63">
        <f>'דוח 132'!D3835</f>
        <v>33</v>
      </c>
      <c r="I3835" s="63">
        <f>'דוח 132'!C3835</f>
        <v>0</v>
      </c>
      <c r="J3835" s="63">
        <f>'דוח 132'!B3835</f>
        <v>0</v>
      </c>
      <c r="K3835" s="63">
        <f>'דוח 132'!A3835</f>
        <v>0</v>
      </c>
    </row>
    <row r="3836" spans="1:11" x14ac:dyDescent="0.2">
      <c r="A3836" s="63">
        <f>'דוח 132'!K3836</f>
        <v>15749</v>
      </c>
      <c r="B3836" s="63">
        <f>'דוח 132'!J3836</f>
        <v>73549</v>
      </c>
      <c r="C3836" s="63" t="str">
        <f>'דוח 132'!I3836</f>
        <v>סה"כ לא סחירים</v>
      </c>
      <c r="D3836" s="63">
        <f>'דוח 132'!H3836</f>
        <v>0</v>
      </c>
      <c r="E3836" s="63">
        <f>'דוח 132'!G3836</f>
        <v>0</v>
      </c>
      <c r="F3836" s="63">
        <f>'דוח 132'!F3836</f>
        <v>0</v>
      </c>
      <c r="G3836" s="63">
        <f>'דוח 132'!E3836</f>
        <v>0</v>
      </c>
      <c r="H3836" s="63">
        <f>'דוח 132'!D3836</f>
        <v>0</v>
      </c>
      <c r="I3836" s="63">
        <f>'דוח 132'!C3836</f>
        <v>0</v>
      </c>
      <c r="J3836" s="63">
        <f>'דוח 132'!B3836</f>
        <v>0</v>
      </c>
      <c r="K3836" s="63">
        <f>'דוח 132'!A3836</f>
        <v>0</v>
      </c>
    </row>
    <row r="3837" spans="1:11" x14ac:dyDescent="0.2">
      <c r="A3837" s="63">
        <f>'דוח 132'!K3837</f>
        <v>11258</v>
      </c>
      <c r="B3837" s="63">
        <f>'דוח 132'!J3837</f>
        <v>73549</v>
      </c>
      <c r="C3837" s="63" t="str">
        <f>'דוח 132'!I3837</f>
        <v>כל נכסי הקופה</v>
      </c>
      <c r="D3837" s="63">
        <f>'דוח 132'!H3837</f>
        <v>2.0663532227274697</v>
      </c>
      <c r="E3837" s="63">
        <f>'דוח 132'!G3837</f>
        <v>100</v>
      </c>
      <c r="F3837" s="63">
        <f>'דוח 132'!F3837</f>
        <v>100</v>
      </c>
      <c r="G3837" s="63">
        <f>'דוח 132'!E3837</f>
        <v>0</v>
      </c>
      <c r="H3837" s="63">
        <f>'דוח 132'!D3837</f>
        <v>0</v>
      </c>
      <c r="I3837" s="63">
        <f>'דוח 132'!C3837</f>
        <v>0</v>
      </c>
      <c r="J3837" s="63">
        <f>'דוח 132'!B3837</f>
        <v>0</v>
      </c>
      <c r="K3837" s="63">
        <f>'דוח 132'!A3837</f>
        <v>0</v>
      </c>
    </row>
    <row r="3838" spans="1:11" x14ac:dyDescent="0.2">
      <c r="A3838" s="63">
        <f>'דוח 132'!K3838</f>
        <v>15705</v>
      </c>
      <c r="B3838" s="63">
        <f>'דוח 132'!J3838</f>
        <v>73549</v>
      </c>
      <c r="C3838" s="63" t="str">
        <f>'דוח 132'!I3838</f>
        <v>סה"כ ממשלתי</v>
      </c>
      <c r="D3838" s="63">
        <f>'דוח 132'!H3838</f>
        <v>2.4342129068022502</v>
      </c>
      <c r="E3838" s="63">
        <f>'דוח 132'!G3838</f>
        <v>41.937969103835492</v>
      </c>
      <c r="F3838" s="63">
        <f>'דוח 132'!F3838</f>
        <v>41.841661127557195</v>
      </c>
      <c r="G3838" s="63">
        <f>'דוח 132'!E3838</f>
        <v>40</v>
      </c>
      <c r="H3838" s="63">
        <f>'דוח 132'!D3838</f>
        <v>46</v>
      </c>
      <c r="I3838" s="63">
        <f>'דוח 132'!C3838</f>
        <v>0</v>
      </c>
      <c r="J3838" s="63">
        <f>'דוח 132'!B3838</f>
        <v>0</v>
      </c>
      <c r="K3838" s="63">
        <f>'דוח 132'!A3838</f>
        <v>0</v>
      </c>
    </row>
    <row r="3839" spans="1:11" x14ac:dyDescent="0.2">
      <c r="A3839" s="63">
        <f>'דוח 132'!K3839</f>
        <v>16144</v>
      </c>
      <c r="B3839" s="63">
        <f>'דוח 132'!J3839</f>
        <v>73549</v>
      </c>
      <c r="C3839" s="63" t="str">
        <f>'דוח 132'!I3839</f>
        <v>סך חשיפת מט"ח</v>
      </c>
      <c r="D3839" s="63">
        <f>'דוח 132'!H3839</f>
        <v>0</v>
      </c>
      <c r="E3839" s="63">
        <f>'דוח 132'!G3839</f>
        <v>3.6146101288015</v>
      </c>
      <c r="F3839" s="63">
        <f>'דוח 132'!F3839</f>
        <v>3.6615639607979396</v>
      </c>
      <c r="G3839" s="63">
        <f>'דוח 132'!E3839</f>
        <v>0</v>
      </c>
      <c r="H3839" s="63">
        <f>'דוח 132'!D3839</f>
        <v>0</v>
      </c>
      <c r="I3839" s="63">
        <f>'דוח 132'!C3839</f>
        <v>0</v>
      </c>
      <c r="J3839" s="63">
        <f>'דוח 132'!B3839</f>
        <v>0</v>
      </c>
      <c r="K3839" s="63">
        <f>'דוח 132'!A3839</f>
        <v>0</v>
      </c>
    </row>
    <row r="3840" spans="1:11" x14ac:dyDescent="0.2">
      <c r="A3840" s="63">
        <f>'דוח 132'!K3840</f>
        <v>12755</v>
      </c>
      <c r="B3840" s="63">
        <f>'דוח 132'!J3840</f>
        <v>73549</v>
      </c>
      <c r="C3840" s="63" t="str">
        <f>'דוח 132'!I3840</f>
        <v xml:space="preserve">נזילות מט"ח </v>
      </c>
      <c r="D3840" s="63">
        <f>'דוח 132'!H3840</f>
        <v>0</v>
      </c>
      <c r="E3840" s="63">
        <f>'דוח 132'!G3840</f>
        <v>1.09044719961901E-2</v>
      </c>
      <c r="F3840" s="63">
        <f>'דוח 132'!F3840</f>
        <v>1.0879005872487401E-2</v>
      </c>
      <c r="G3840" s="63">
        <f>'דוח 132'!E3840</f>
        <v>0</v>
      </c>
      <c r="H3840" s="63">
        <f>'דוח 132'!D3840</f>
        <v>0</v>
      </c>
      <c r="I3840" s="63">
        <f>'דוח 132'!C3840</f>
        <v>0</v>
      </c>
      <c r="J3840" s="63">
        <f>'דוח 132'!B3840</f>
        <v>0</v>
      </c>
      <c r="K3840" s="63">
        <f>'דוח 132'!A3840</f>
        <v>0</v>
      </c>
    </row>
    <row r="3841" spans="1:11" x14ac:dyDescent="0.2">
      <c r="A3841" s="63">
        <f>'דוח 132'!K3841</f>
        <v>12359</v>
      </c>
      <c r="B3841" s="63">
        <f>'דוח 132'!J3841</f>
        <v>73549</v>
      </c>
      <c r="C3841" s="63" t="str">
        <f>'דוח 132'!I3841</f>
        <v xml:space="preserve">קונצרני לא סחיר צמוד מדד </v>
      </c>
      <c r="D3841" s="63">
        <f>'דוח 132'!H3841</f>
        <v>0</v>
      </c>
      <c r="E3841" s="63">
        <f>'דוח 132'!G3841</f>
        <v>0</v>
      </c>
      <c r="F3841" s="63">
        <f>'דוח 132'!F3841</f>
        <v>0</v>
      </c>
      <c r="G3841" s="63">
        <f>'דוח 132'!E3841</f>
        <v>0</v>
      </c>
      <c r="H3841" s="63">
        <f>'דוח 132'!D3841</f>
        <v>0</v>
      </c>
      <c r="I3841" s="63">
        <f>'דוח 132'!C3841</f>
        <v>0</v>
      </c>
      <c r="J3841" s="63">
        <f>'דוח 132'!B3841</f>
        <v>0</v>
      </c>
      <c r="K3841" s="63">
        <f>'דוח 132'!A3841</f>
        <v>0</v>
      </c>
    </row>
    <row r="3842" spans="1:11" x14ac:dyDescent="0.2">
      <c r="A3842" s="63">
        <f>'דוח 132'!K3842</f>
        <v>0</v>
      </c>
      <c r="B3842" s="63">
        <f>'דוח 132'!J3842</f>
        <v>0</v>
      </c>
      <c r="C3842" s="63">
        <f>'דוח 132'!I3842</f>
        <v>0</v>
      </c>
      <c r="D3842" s="63">
        <f>'דוח 132'!H3842</f>
        <v>0</v>
      </c>
      <c r="E3842" s="63">
        <f>'דוח 132'!G3842</f>
        <v>0</v>
      </c>
      <c r="F3842" s="63">
        <f>'דוח 132'!F3842</f>
        <v>0</v>
      </c>
      <c r="G3842" s="63">
        <f>'דוח 132'!E3842</f>
        <v>0</v>
      </c>
      <c r="H3842" s="63">
        <f>'דוח 132'!D3842</f>
        <v>0</v>
      </c>
      <c r="I3842" s="63">
        <f>'דוח 132'!C3842</f>
        <v>0</v>
      </c>
      <c r="J3842" s="63">
        <f>'דוח 132'!B3842</f>
        <v>0</v>
      </c>
      <c r="K3842" s="63">
        <f>'דוח 132'!A3842</f>
        <v>0</v>
      </c>
    </row>
    <row r="3843" spans="1:11" x14ac:dyDescent="0.2">
      <c r="A3843" s="63" t="str">
        <f>'דוח 132'!K3843</f>
        <v>קוד קבוצה</v>
      </c>
      <c r="B3843" s="63" t="str">
        <f>'דוח 132'!J3843</f>
        <v>קוד קופה</v>
      </c>
      <c r="C3843" s="63">
        <f>'דוח 132'!I3843</f>
        <v>0</v>
      </c>
      <c r="D3843" s="63" t="str">
        <f>'דוח 132'!H3843</f>
        <v>73557  המבריא בע"מ 509</v>
      </c>
      <c r="E3843" s="63">
        <f>'דוח 132'!G3843</f>
        <v>0</v>
      </c>
      <c r="F3843" s="63">
        <f>'דוח 132'!F3843</f>
        <v>0</v>
      </c>
      <c r="G3843" s="63">
        <f>'דוח 132'!E3843</f>
        <v>0</v>
      </c>
      <c r="H3843" s="63">
        <f>'דוח 132'!D3843</f>
        <v>0</v>
      </c>
      <c r="I3843" s="63">
        <f>'דוח 132'!C3843</f>
        <v>0</v>
      </c>
      <c r="J3843" s="63">
        <f>'דוח 132'!B3843</f>
        <v>0</v>
      </c>
      <c r="K3843" s="63">
        <f>'דוח 132'!A3843</f>
        <v>0</v>
      </c>
    </row>
    <row r="3844" spans="1:11" x14ac:dyDescent="0.2">
      <c r="A3844" s="63">
        <f>'דוח 132'!K3844</f>
        <v>0</v>
      </c>
      <c r="B3844" s="63">
        <f>'דוח 132'!J3844</f>
        <v>0</v>
      </c>
      <c r="C3844" s="63">
        <f>'דוח 132'!I3844</f>
        <v>0</v>
      </c>
      <c r="D3844" s="63">
        <f>'דוח 132'!H3844</f>
        <v>0</v>
      </c>
      <c r="E3844" s="63">
        <f>'דוח 132'!G3844</f>
        <v>0</v>
      </c>
      <c r="F3844" s="63" t="str">
        <f>'דוח 132'!F3844</f>
        <v>שווי קופה באשח  270.94</v>
      </c>
      <c r="G3844" s="63">
        <f>'דוח 132'!E3844</f>
        <v>0</v>
      </c>
      <c r="H3844" s="63">
        <f>'דוח 132'!D3844</f>
        <v>0</v>
      </c>
      <c r="I3844" s="63">
        <f>'דוח 132'!C3844</f>
        <v>0</v>
      </c>
      <c r="J3844" s="63">
        <f>'דוח 132'!B3844</f>
        <v>0</v>
      </c>
      <c r="K3844" s="63">
        <f>'דוח 132'!A3844</f>
        <v>0</v>
      </c>
    </row>
    <row r="3845" spans="1:11" x14ac:dyDescent="0.2">
      <c r="A3845" s="63">
        <f>'דוח 132'!K3845</f>
        <v>0</v>
      </c>
      <c r="B3845" s="63">
        <f>'דוח 132'!J3845</f>
        <v>0</v>
      </c>
      <c r="C3845" s="63" t="str">
        <f>'דוח 132'!I3845</f>
        <v>תאור קבוצה</v>
      </c>
      <c r="D3845" s="63" t="str">
        <f>'דוח 132'!H3845</f>
        <v>מח"מ</v>
      </c>
      <c r="E3845" s="63" t="str">
        <f>'דוח 132'!G3845</f>
        <v>חשיפה</v>
      </c>
      <c r="F3845" s="63" t="str">
        <f>'דוח 132'!F3845</f>
        <v>חשיפה</v>
      </c>
      <c r="G3845" s="63">
        <f>'דוח 132'!E3845</f>
        <v>0</v>
      </c>
      <c r="H3845" s="63" t="str">
        <f>'דוח 132'!D3845</f>
        <v>חשיפה</v>
      </c>
      <c r="I3845" s="63">
        <f>'דוח 132'!C3845</f>
        <v>0</v>
      </c>
      <c r="J3845" s="63" t="str">
        <f>'דוח 132'!B3845</f>
        <v>מח"מ</v>
      </c>
      <c r="K3845" s="63">
        <f>'דוח 132'!A3845</f>
        <v>0</v>
      </c>
    </row>
    <row r="3846" spans="1:11" x14ac:dyDescent="0.2">
      <c r="A3846" s="63">
        <f>'דוח 132'!K3846</f>
        <v>0</v>
      </c>
      <c r="B3846" s="63">
        <f>'דוח 132'!J3846</f>
        <v>0</v>
      </c>
      <c r="C3846" s="63">
        <f>'דוח 132'!I3846</f>
        <v>0</v>
      </c>
      <c r="D3846" s="63">
        <f>'דוח 132'!H3846</f>
        <v>0</v>
      </c>
      <c r="E3846" s="63" t="str">
        <f>'דוח 132'!G3846</f>
        <v>30/12/18</v>
      </c>
      <c r="F3846" s="63" t="str">
        <f>'דוח 132'!F3846</f>
        <v>31/12/18</v>
      </c>
      <c r="G3846" s="63" t="str">
        <f>'דוח 132'!E3846</f>
        <v>מינ'</v>
      </c>
      <c r="H3846" s="63" t="str">
        <f>'דוח 132'!D3846</f>
        <v>מקס'</v>
      </c>
      <c r="I3846" s="63" t="str">
        <f>'דוח 132'!C3846</f>
        <v>מינ'</v>
      </c>
      <c r="J3846" s="63" t="str">
        <f>'דוח 132'!B3846</f>
        <v>מקס'</v>
      </c>
      <c r="K3846" s="63">
        <f>'דוח 132'!A3846</f>
        <v>0</v>
      </c>
    </row>
    <row r="3847" spans="1:11" x14ac:dyDescent="0.2">
      <c r="A3847" s="63">
        <f>'דוח 132'!K3847</f>
        <v>13591</v>
      </c>
      <c r="B3847" s="63">
        <f>'דוח 132'!J3847</f>
        <v>73557</v>
      </c>
      <c r="C3847" s="63" t="str">
        <f>'דוח 132'!I3847</f>
        <v xml:space="preserve">צמוד מדד (כולל מיועדות) </v>
      </c>
      <c r="D3847" s="63">
        <f>'דוח 132'!H3847</f>
        <v>3.47425800111602</v>
      </c>
      <c r="E3847" s="63">
        <f>'דוח 132'!G3847</f>
        <v>53.387771031926903</v>
      </c>
      <c r="F3847" s="63">
        <f>'דוח 132'!F3847</f>
        <v>53.403417882167297</v>
      </c>
      <c r="G3847" s="63">
        <f>'דוח 132'!E3847</f>
        <v>0</v>
      </c>
      <c r="H3847" s="63">
        <f>'דוח 132'!D3847</f>
        <v>0</v>
      </c>
      <c r="I3847" s="63">
        <f>'דוח 132'!C3847</f>
        <v>0</v>
      </c>
      <c r="J3847" s="63">
        <f>'דוח 132'!B3847</f>
        <v>0</v>
      </c>
      <c r="K3847" s="63">
        <f>'דוח 132'!A3847</f>
        <v>0</v>
      </c>
    </row>
    <row r="3848" spans="1:11" x14ac:dyDescent="0.2">
      <c r="A3848" s="63">
        <f>'דוח 132'!K3848</f>
        <v>19967</v>
      </c>
      <c r="B3848" s="63">
        <f>'דוח 132'!J3848</f>
        <v>73557</v>
      </c>
      <c r="C3848" s="63" t="str">
        <f>'דוח 132'!I3848</f>
        <v>צמוד מדד ללא מיועדות</v>
      </c>
      <c r="D3848" s="63">
        <f>'דוח 132'!H3848</f>
        <v>3.47425800111602</v>
      </c>
      <c r="E3848" s="63">
        <f>'דוח 132'!G3848</f>
        <v>53.387771031926903</v>
      </c>
      <c r="F3848" s="63">
        <f>'דוח 132'!F3848</f>
        <v>53.403417882167297</v>
      </c>
      <c r="G3848" s="63">
        <f>'דוח 132'!E3848</f>
        <v>0</v>
      </c>
      <c r="H3848" s="63">
        <f>'דוח 132'!D3848</f>
        <v>0</v>
      </c>
      <c r="I3848" s="63">
        <f>'דוח 132'!C3848</f>
        <v>0</v>
      </c>
      <c r="J3848" s="63">
        <f>'דוח 132'!B3848</f>
        <v>0</v>
      </c>
      <c r="K3848" s="63">
        <f>'דוח 132'!A3848</f>
        <v>0</v>
      </c>
    </row>
    <row r="3849" spans="1:11" x14ac:dyDescent="0.2">
      <c r="A3849" s="63">
        <f>'דוח 132'!K3849</f>
        <v>15744</v>
      </c>
      <c r="B3849" s="63">
        <f>'דוח 132'!J3849</f>
        <v>73557</v>
      </c>
      <c r="C3849" s="63" t="str">
        <f>'דוח 132'!I3849</f>
        <v xml:space="preserve">סה"כ ממשלתי צמוד מדד כולל מיועדות </v>
      </c>
      <c r="D3849" s="63">
        <f>'דוח 132'!H3849</f>
        <v>3.47425800111602</v>
      </c>
      <c r="E3849" s="63">
        <f>'דוח 132'!G3849</f>
        <v>53.387771031926903</v>
      </c>
      <c r="F3849" s="63">
        <f>'דוח 132'!F3849</f>
        <v>53.403417882167297</v>
      </c>
      <c r="G3849" s="63">
        <f>'דוח 132'!E3849</f>
        <v>0</v>
      </c>
      <c r="H3849" s="63">
        <f>'דוח 132'!D3849</f>
        <v>0</v>
      </c>
      <c r="I3849" s="63">
        <f>'דוח 132'!C3849</f>
        <v>0</v>
      </c>
      <c r="J3849" s="63">
        <f>'דוח 132'!B3849</f>
        <v>0</v>
      </c>
      <c r="K3849" s="63">
        <f>'דוח 132'!A3849</f>
        <v>0</v>
      </c>
    </row>
    <row r="3850" spans="1:11" x14ac:dyDescent="0.2">
      <c r="A3850" s="63">
        <f>'דוח 132'!K3850</f>
        <v>13462</v>
      </c>
      <c r="B3850" s="63">
        <f>'דוח 132'!J3850</f>
        <v>73557</v>
      </c>
      <c r="C3850" s="63" t="str">
        <f>'דוח 132'!I3850</f>
        <v xml:space="preserve">קונצרני סחיר צמוד מדד </v>
      </c>
      <c r="D3850" s="63">
        <f>'דוח 132'!H3850</f>
        <v>0</v>
      </c>
      <c r="E3850" s="63">
        <f>'דוח 132'!G3850</f>
        <v>0</v>
      </c>
      <c r="F3850" s="63">
        <f>'דוח 132'!F3850</f>
        <v>0</v>
      </c>
      <c r="G3850" s="63">
        <f>'דוח 132'!E3850</f>
        <v>0</v>
      </c>
      <c r="H3850" s="63">
        <f>'דוח 132'!D3850</f>
        <v>0</v>
      </c>
      <c r="I3850" s="63">
        <f>'דוח 132'!C3850</f>
        <v>0</v>
      </c>
      <c r="J3850" s="63">
        <f>'דוח 132'!B3850</f>
        <v>0</v>
      </c>
      <c r="K3850" s="63">
        <f>'דוח 132'!A3850</f>
        <v>0</v>
      </c>
    </row>
    <row r="3851" spans="1:11" x14ac:dyDescent="0.2">
      <c r="A3851" s="63">
        <f>'דוח 132'!K3851</f>
        <v>15544</v>
      </c>
      <c r="B3851" s="63">
        <f>'דוח 132'!J3851</f>
        <v>73557</v>
      </c>
      <c r="C3851" s="63" t="str">
        <f>'דוח 132'!I3851</f>
        <v>הלוואה צמוד מדד</v>
      </c>
      <c r="D3851" s="63">
        <f>'דוח 132'!H3851</f>
        <v>0</v>
      </c>
      <c r="E3851" s="63">
        <f>'דוח 132'!G3851</f>
        <v>0</v>
      </c>
      <c r="F3851" s="63">
        <f>'דוח 132'!F3851</f>
        <v>0</v>
      </c>
      <c r="G3851" s="63">
        <f>'דוח 132'!E3851</f>
        <v>0</v>
      </c>
      <c r="H3851" s="63">
        <f>'דוח 132'!D3851</f>
        <v>0</v>
      </c>
      <c r="I3851" s="63">
        <f>'דוח 132'!C3851</f>
        <v>0</v>
      </c>
      <c r="J3851" s="63">
        <f>'דוח 132'!B3851</f>
        <v>0</v>
      </c>
      <c r="K3851" s="63">
        <f>'דוח 132'!A3851</f>
        <v>0</v>
      </c>
    </row>
    <row r="3852" spans="1:11" x14ac:dyDescent="0.2">
      <c r="A3852" s="63">
        <f>'דוח 132'!K3852</f>
        <v>12978</v>
      </c>
      <c r="B3852" s="63">
        <f>'דוח 132'!J3852</f>
        <v>73557</v>
      </c>
      <c r="C3852" s="63" t="str">
        <f>'דוח 132'!I3852</f>
        <v xml:space="preserve">פקדונות לא סחירים </v>
      </c>
      <c r="D3852" s="63">
        <f>'דוח 132'!H3852</f>
        <v>0</v>
      </c>
      <c r="E3852" s="63">
        <f>'דוח 132'!G3852</f>
        <v>0</v>
      </c>
      <c r="F3852" s="63">
        <f>'דוח 132'!F3852</f>
        <v>0</v>
      </c>
      <c r="G3852" s="63">
        <f>'דוח 132'!E3852</f>
        <v>0</v>
      </c>
      <c r="H3852" s="63">
        <f>'דוח 132'!D3852</f>
        <v>0</v>
      </c>
      <c r="I3852" s="63">
        <f>'דוח 132'!C3852</f>
        <v>0</v>
      </c>
      <c r="J3852" s="63">
        <f>'דוח 132'!B3852</f>
        <v>0</v>
      </c>
      <c r="K3852" s="63">
        <f>'דוח 132'!A3852</f>
        <v>0</v>
      </c>
    </row>
    <row r="3853" spans="1:11" x14ac:dyDescent="0.2">
      <c r="A3853" s="63">
        <f>'דוח 132'!K3853</f>
        <v>17726</v>
      </c>
      <c r="B3853" s="63">
        <f>'דוח 132'!J3853</f>
        <v>73557</v>
      </c>
      <c r="C3853" s="63" t="str">
        <f>'דוח 132'!I3853</f>
        <v>לא צמוד כולל נזילות</v>
      </c>
      <c r="D3853" s="63">
        <f>'דוח 132'!H3853</f>
        <v>2.2814115287506702</v>
      </c>
      <c r="E3853" s="63">
        <f>'דוח 132'!G3853</f>
        <v>46.61222896807309</v>
      </c>
      <c r="F3853" s="63">
        <f>'דוח 132'!F3853</f>
        <v>46.596582117832703</v>
      </c>
      <c r="G3853" s="63">
        <f>'דוח 132'!E3853</f>
        <v>0</v>
      </c>
      <c r="H3853" s="63">
        <f>'דוח 132'!D3853</f>
        <v>0</v>
      </c>
      <c r="I3853" s="63">
        <f>'דוח 132'!C3853</f>
        <v>0</v>
      </c>
      <c r="J3853" s="63">
        <f>'דוח 132'!B3853</f>
        <v>0</v>
      </c>
      <c r="K3853" s="63">
        <f>'דוח 132'!A3853</f>
        <v>0</v>
      </c>
    </row>
    <row r="3854" spans="1:11" x14ac:dyDescent="0.2">
      <c r="A3854" s="63">
        <f>'דוח 132'!K3854</f>
        <v>17727</v>
      </c>
      <c r="B3854" s="63">
        <f>'דוח 132'!J3854</f>
        <v>73557</v>
      </c>
      <c r="C3854" s="63" t="str">
        <f>'דוח 132'!I3854</f>
        <v>עו"ש ש"ח</v>
      </c>
      <c r="D3854" s="63">
        <f>'דוח 132'!H3854</f>
        <v>0</v>
      </c>
      <c r="E3854" s="63">
        <f>'דוח 132'!G3854</f>
        <v>1.9352378873800999</v>
      </c>
      <c r="F3854" s="63">
        <f>'דוח 132'!F3854</f>
        <v>1.9347965230501099</v>
      </c>
      <c r="G3854" s="63">
        <f>'דוח 132'!E3854</f>
        <v>0</v>
      </c>
      <c r="H3854" s="63">
        <f>'דוח 132'!D3854</f>
        <v>0</v>
      </c>
      <c r="I3854" s="63">
        <f>'דוח 132'!C3854</f>
        <v>0</v>
      </c>
      <c r="J3854" s="63">
        <f>'דוח 132'!B3854</f>
        <v>0</v>
      </c>
      <c r="K3854" s="63">
        <f>'דוח 132'!A3854</f>
        <v>0</v>
      </c>
    </row>
    <row r="3855" spans="1:11" x14ac:dyDescent="0.2">
      <c r="A3855" s="63">
        <f>'דוח 132'!K3855</f>
        <v>13592</v>
      </c>
      <c r="B3855" s="63">
        <f>'דוח 132'!J3855</f>
        <v>73557</v>
      </c>
      <c r="C3855" s="63" t="str">
        <f>'דוח 132'!I3855</f>
        <v xml:space="preserve">לא צמוד - לא כולל נזילות </v>
      </c>
      <c r="D3855" s="63">
        <f>'דוח 132'!H3855</f>
        <v>2.3802447266331299</v>
      </c>
      <c r="E3855" s="63">
        <f>'דוח 132'!G3855</f>
        <v>44.676991080693</v>
      </c>
      <c r="F3855" s="63">
        <f>'דוח 132'!F3855</f>
        <v>44.6617855947826</v>
      </c>
      <c r="G3855" s="63">
        <f>'דוח 132'!E3855</f>
        <v>0</v>
      </c>
      <c r="H3855" s="63">
        <f>'דוח 132'!D3855</f>
        <v>0</v>
      </c>
      <c r="I3855" s="63">
        <f>'דוח 132'!C3855</f>
        <v>0</v>
      </c>
      <c r="J3855" s="63">
        <f>'דוח 132'!B3855</f>
        <v>0</v>
      </c>
      <c r="K3855" s="63">
        <f>'דוח 132'!A3855</f>
        <v>0</v>
      </c>
    </row>
    <row r="3856" spans="1:11" x14ac:dyDescent="0.2">
      <c r="A3856" s="63">
        <f>'דוח 132'!K3856</f>
        <v>11566</v>
      </c>
      <c r="B3856" s="63">
        <f>'דוח 132'!J3856</f>
        <v>73557</v>
      </c>
      <c r="C3856" s="63" t="str">
        <f>'דוח 132'!I3856</f>
        <v>מק"מ</v>
      </c>
      <c r="D3856" s="63">
        <f>'דוח 132'!H3856</f>
        <v>0.62000394075745602</v>
      </c>
      <c r="E3856" s="63">
        <f>'דוח 132'!G3856</f>
        <v>13.954541868602</v>
      </c>
      <c r="F3856" s="63">
        <f>'דוח 132'!F3856</f>
        <v>13.954949675433799</v>
      </c>
      <c r="G3856" s="63">
        <f>'דוח 132'!E3856</f>
        <v>0</v>
      </c>
      <c r="H3856" s="63">
        <f>'דוח 132'!D3856</f>
        <v>0</v>
      </c>
      <c r="I3856" s="63">
        <f>'דוח 132'!C3856</f>
        <v>0</v>
      </c>
      <c r="J3856" s="63">
        <f>'דוח 132'!B3856</f>
        <v>0</v>
      </c>
      <c r="K3856" s="63">
        <f>'דוח 132'!A3856</f>
        <v>0</v>
      </c>
    </row>
    <row r="3857" spans="1:11" x14ac:dyDescent="0.2">
      <c r="A3857" s="63">
        <f>'דוח 132'!K3857</f>
        <v>13419</v>
      </c>
      <c r="B3857" s="63">
        <f>'דוח 132'!J3857</f>
        <v>73557</v>
      </c>
      <c r="C3857" s="63" t="str">
        <f>'דוח 132'!I3857</f>
        <v>ממשלתי  לא צמוד (שחר)</v>
      </c>
      <c r="D3857" s="63">
        <f>'דוח 132'!H3857</f>
        <v>3.1801992269293704</v>
      </c>
      <c r="E3857" s="63">
        <f>'דוח 132'!G3857</f>
        <v>30.722449212091</v>
      </c>
      <c r="F3857" s="63">
        <f>'דוח 132'!F3857</f>
        <v>30.706835919348698</v>
      </c>
      <c r="G3857" s="63">
        <f>'דוח 132'!E3857</f>
        <v>0</v>
      </c>
      <c r="H3857" s="63">
        <f>'דוח 132'!D3857</f>
        <v>0</v>
      </c>
      <c r="I3857" s="63">
        <f>'דוח 132'!C3857</f>
        <v>0</v>
      </c>
      <c r="J3857" s="63">
        <f>'דוח 132'!B3857</f>
        <v>0</v>
      </c>
      <c r="K3857" s="63">
        <f>'דוח 132'!A3857</f>
        <v>0</v>
      </c>
    </row>
    <row r="3858" spans="1:11" x14ac:dyDescent="0.2">
      <c r="A3858" s="63">
        <f>'דוח 132'!K3858</f>
        <v>11568</v>
      </c>
      <c r="B3858" s="63">
        <f>'דוח 132'!J3858</f>
        <v>73557</v>
      </c>
      <c r="C3858" s="63" t="str">
        <f>'דוח 132'!I3858</f>
        <v>אג"ח ממשלתי לא צמוד ריבית משתנה-"גילון"</v>
      </c>
      <c r="D3858" s="63">
        <f>'דוח 132'!H3858</f>
        <v>0</v>
      </c>
      <c r="E3858" s="63">
        <f>'דוח 132'!G3858</f>
        <v>0</v>
      </c>
      <c r="F3858" s="63">
        <f>'דוח 132'!F3858</f>
        <v>0</v>
      </c>
      <c r="G3858" s="63">
        <f>'דוח 132'!E3858</f>
        <v>0</v>
      </c>
      <c r="H3858" s="63">
        <f>'דוח 132'!D3858</f>
        <v>0</v>
      </c>
      <c r="I3858" s="63">
        <f>'דוח 132'!C3858</f>
        <v>0</v>
      </c>
      <c r="J3858" s="63">
        <f>'דוח 132'!B3858</f>
        <v>0</v>
      </c>
      <c r="K3858" s="63">
        <f>'דוח 132'!A3858</f>
        <v>0</v>
      </c>
    </row>
    <row r="3859" spans="1:11" x14ac:dyDescent="0.2">
      <c r="A3859" s="63">
        <f>'דוח 132'!K3859</f>
        <v>12479</v>
      </c>
      <c r="B3859" s="63">
        <f>'דוח 132'!J3859</f>
        <v>73557</v>
      </c>
      <c r="C3859" s="63" t="str">
        <f>'דוח 132'!I3859</f>
        <v>קונצרני ריבית קבועה</v>
      </c>
      <c r="D3859" s="63">
        <f>'דוח 132'!H3859</f>
        <v>0</v>
      </c>
      <c r="E3859" s="63">
        <f>'דוח 132'!G3859</f>
        <v>0</v>
      </c>
      <c r="F3859" s="63">
        <f>'דוח 132'!F3859</f>
        <v>0</v>
      </c>
      <c r="G3859" s="63">
        <f>'דוח 132'!E3859</f>
        <v>0</v>
      </c>
      <c r="H3859" s="63">
        <f>'דוח 132'!D3859</f>
        <v>0</v>
      </c>
      <c r="I3859" s="63">
        <f>'דוח 132'!C3859</f>
        <v>0</v>
      </c>
      <c r="J3859" s="63">
        <f>'דוח 132'!B3859</f>
        <v>0</v>
      </c>
      <c r="K3859" s="63">
        <f>'דוח 132'!A3859</f>
        <v>0</v>
      </c>
    </row>
    <row r="3860" spans="1:11" x14ac:dyDescent="0.2">
      <c r="A3860" s="63">
        <f>'דוח 132'!K3860</f>
        <v>12480</v>
      </c>
      <c r="B3860" s="63">
        <f>'דוח 132'!J3860</f>
        <v>73557</v>
      </c>
      <c r="C3860" s="63" t="str">
        <f>'דוח 132'!I3860</f>
        <v>קונצרני ריבית משתנה</v>
      </c>
      <c r="D3860" s="63">
        <f>'דוח 132'!H3860</f>
        <v>0</v>
      </c>
      <c r="E3860" s="63">
        <f>'דוח 132'!G3860</f>
        <v>0</v>
      </c>
      <c r="F3860" s="63">
        <f>'דוח 132'!F3860</f>
        <v>0</v>
      </c>
      <c r="G3860" s="63">
        <f>'דוח 132'!E3860</f>
        <v>0</v>
      </c>
      <c r="H3860" s="63">
        <f>'דוח 132'!D3860</f>
        <v>0</v>
      </c>
      <c r="I3860" s="63">
        <f>'דוח 132'!C3860</f>
        <v>0</v>
      </c>
      <c r="J3860" s="63">
        <f>'דוח 132'!B3860</f>
        <v>0</v>
      </c>
      <c r="K3860" s="63">
        <f>'דוח 132'!A3860</f>
        <v>0</v>
      </c>
    </row>
    <row r="3861" spans="1:11" x14ac:dyDescent="0.2">
      <c r="A3861" s="63">
        <f>'דוח 132'!K3861</f>
        <v>11578</v>
      </c>
      <c r="B3861" s="63">
        <f>'דוח 132'!J3861</f>
        <v>73557</v>
      </c>
      <c r="C3861" s="63" t="str">
        <f>'דוח 132'!I3861</f>
        <v>אג"ח לא צמוד לא סחיר (ללא עמיתים)</v>
      </c>
      <c r="D3861" s="63">
        <f>'דוח 132'!H3861</f>
        <v>0</v>
      </c>
      <c r="E3861" s="63">
        <f>'דוח 132'!G3861</f>
        <v>0</v>
      </c>
      <c r="F3861" s="63">
        <f>'דוח 132'!F3861</f>
        <v>0</v>
      </c>
      <c r="G3861" s="63">
        <f>'דוח 132'!E3861</f>
        <v>0</v>
      </c>
      <c r="H3861" s="63">
        <f>'דוח 132'!D3861</f>
        <v>0</v>
      </c>
      <c r="I3861" s="63">
        <f>'דוח 132'!C3861</f>
        <v>0</v>
      </c>
      <c r="J3861" s="63">
        <f>'דוח 132'!B3861</f>
        <v>0</v>
      </c>
      <c r="K3861" s="63">
        <f>'דוח 132'!A3861</f>
        <v>0</v>
      </c>
    </row>
    <row r="3862" spans="1:11" x14ac:dyDescent="0.2">
      <c r="A3862" s="63">
        <f>'דוח 132'!K3862</f>
        <v>12497</v>
      </c>
      <c r="B3862" s="63">
        <f>'דוח 132'!J3862</f>
        <v>73557</v>
      </c>
      <c r="C3862" s="63" t="str">
        <f>'דוח 132'!I3862</f>
        <v>קונצרני לא סחיר ריבית משתנה (נע"מים)</v>
      </c>
      <c r="D3862" s="63">
        <f>'דוח 132'!H3862</f>
        <v>0</v>
      </c>
      <c r="E3862" s="63">
        <f>'דוח 132'!G3862</f>
        <v>0</v>
      </c>
      <c r="F3862" s="63">
        <f>'דוח 132'!F3862</f>
        <v>0</v>
      </c>
      <c r="G3862" s="63">
        <f>'דוח 132'!E3862</f>
        <v>0</v>
      </c>
      <c r="H3862" s="63">
        <f>'דוח 132'!D3862</f>
        <v>0</v>
      </c>
      <c r="I3862" s="63">
        <f>'דוח 132'!C3862</f>
        <v>0</v>
      </c>
      <c r="J3862" s="63">
        <f>'דוח 132'!B3862</f>
        <v>0</v>
      </c>
      <c r="K3862" s="63">
        <f>'דוח 132'!A3862</f>
        <v>0</v>
      </c>
    </row>
    <row r="3863" spans="1:11" x14ac:dyDescent="0.2">
      <c r="A3863" s="63">
        <f>'דוח 132'!K3863</f>
        <v>15546</v>
      </c>
      <c r="B3863" s="63">
        <f>'דוח 132'!J3863</f>
        <v>73557</v>
      </c>
      <c r="C3863" s="63" t="str">
        <f>'דוח 132'!I3863</f>
        <v>הלוואה לא צמוד</v>
      </c>
      <c r="D3863" s="63">
        <f>'דוח 132'!H3863</f>
        <v>0</v>
      </c>
      <c r="E3863" s="63">
        <f>'דוח 132'!G3863</f>
        <v>0</v>
      </c>
      <c r="F3863" s="63">
        <f>'דוח 132'!F3863</f>
        <v>0</v>
      </c>
      <c r="G3863" s="63">
        <f>'דוח 132'!E3863</f>
        <v>0</v>
      </c>
      <c r="H3863" s="63">
        <f>'דוח 132'!D3863</f>
        <v>0</v>
      </c>
      <c r="I3863" s="63">
        <f>'דוח 132'!C3863</f>
        <v>0</v>
      </c>
      <c r="J3863" s="63">
        <f>'דוח 132'!B3863</f>
        <v>0</v>
      </c>
      <c r="K3863" s="63">
        <f>'דוח 132'!A3863</f>
        <v>0</v>
      </c>
    </row>
    <row r="3864" spans="1:11" x14ac:dyDescent="0.2">
      <c r="A3864" s="63">
        <f>'דוח 132'!K3864</f>
        <v>12481</v>
      </c>
      <c r="B3864" s="63">
        <f>'דוח 132'!J3864</f>
        <v>73557</v>
      </c>
      <c r="C3864" s="63" t="str">
        <f>'דוח 132'!I3864</f>
        <v>הלוואות לעמיתים.</v>
      </c>
      <c r="D3864" s="63">
        <f>'דוח 132'!H3864</f>
        <v>0</v>
      </c>
      <c r="E3864" s="63">
        <f>'דוח 132'!G3864</f>
        <v>0</v>
      </c>
      <c r="F3864" s="63">
        <f>'דוח 132'!F3864</f>
        <v>0</v>
      </c>
      <c r="G3864" s="63">
        <f>'דוח 132'!E3864</f>
        <v>0</v>
      </c>
      <c r="H3864" s="63">
        <f>'דוח 132'!D3864</f>
        <v>0</v>
      </c>
      <c r="I3864" s="63">
        <f>'דוח 132'!C3864</f>
        <v>0</v>
      </c>
      <c r="J3864" s="63">
        <f>'דוח 132'!B3864</f>
        <v>0</v>
      </c>
      <c r="K3864" s="63">
        <f>'דוח 132'!A3864</f>
        <v>0</v>
      </c>
    </row>
    <row r="3865" spans="1:11" x14ac:dyDescent="0.2">
      <c r="A3865" s="63">
        <f>'דוח 132'!K3865</f>
        <v>13594</v>
      </c>
      <c r="B3865" s="63">
        <f>'דוח 132'!J3865</f>
        <v>73557</v>
      </c>
      <c r="C3865" s="63" t="str">
        <f>'דוח 132'!I3865</f>
        <v>מט"ח וצמוד מט"ח</v>
      </c>
      <c r="D3865" s="63">
        <f>'דוח 132'!H3865</f>
        <v>0</v>
      </c>
      <c r="E3865" s="63">
        <f>'דוח 132'!G3865</f>
        <v>0</v>
      </c>
      <c r="F3865" s="63">
        <f>'דוח 132'!F3865</f>
        <v>0</v>
      </c>
      <c r="G3865" s="63">
        <f>'דוח 132'!E3865</f>
        <v>0</v>
      </c>
      <c r="H3865" s="63">
        <f>'דוח 132'!D3865</f>
        <v>0</v>
      </c>
      <c r="I3865" s="63">
        <f>'דוח 132'!C3865</f>
        <v>0</v>
      </c>
      <c r="J3865" s="63">
        <f>'דוח 132'!B3865</f>
        <v>0</v>
      </c>
      <c r="K3865" s="63">
        <f>'דוח 132'!A3865</f>
        <v>0</v>
      </c>
    </row>
    <row r="3866" spans="1:11" x14ac:dyDescent="0.2">
      <c r="A3866" s="63">
        <f>'דוח 132'!K3866</f>
        <v>15609</v>
      </c>
      <c r="B3866" s="63">
        <f>'דוח 132'!J3866</f>
        <v>73557</v>
      </c>
      <c r="C3866" s="63" t="str">
        <f>'דוח 132'!I3866</f>
        <v>אג"ח ממשלתי צמוד מט"ח סחיר (1022)</v>
      </c>
      <c r="D3866" s="63">
        <f>'דוח 132'!H3866</f>
        <v>0</v>
      </c>
      <c r="E3866" s="63">
        <f>'דוח 132'!G3866</f>
        <v>0</v>
      </c>
      <c r="F3866" s="63">
        <f>'דוח 132'!F3866</f>
        <v>0</v>
      </c>
      <c r="G3866" s="63">
        <f>'דוח 132'!E3866</f>
        <v>0</v>
      </c>
      <c r="H3866" s="63">
        <f>'דוח 132'!D3866</f>
        <v>0</v>
      </c>
      <c r="I3866" s="63">
        <f>'דוח 132'!C3866</f>
        <v>0</v>
      </c>
      <c r="J3866" s="63">
        <f>'דוח 132'!B3866</f>
        <v>0</v>
      </c>
      <c r="K3866" s="63">
        <f>'דוח 132'!A3866</f>
        <v>0</v>
      </c>
    </row>
    <row r="3867" spans="1:11" x14ac:dyDescent="0.2">
      <c r="A3867" s="63">
        <f>'דוח 132'!K3867</f>
        <v>11524</v>
      </c>
      <c r="B3867" s="63">
        <f>'דוח 132'!J3867</f>
        <v>73557</v>
      </c>
      <c r="C3867" s="63" t="str">
        <f>'דוח 132'!I3867</f>
        <v xml:space="preserve"> אג"ח קונצרני בחו"ל </v>
      </c>
      <c r="D3867" s="63">
        <f>'דוח 132'!H3867</f>
        <v>0</v>
      </c>
      <c r="E3867" s="63">
        <f>'דוח 132'!G3867</f>
        <v>0</v>
      </c>
      <c r="F3867" s="63">
        <f>'דוח 132'!F3867</f>
        <v>0</v>
      </c>
      <c r="G3867" s="63">
        <f>'דוח 132'!E3867</f>
        <v>0</v>
      </c>
      <c r="H3867" s="63">
        <f>'דוח 132'!D3867</f>
        <v>0</v>
      </c>
      <c r="I3867" s="63">
        <f>'דוח 132'!C3867</f>
        <v>0</v>
      </c>
      <c r="J3867" s="63">
        <f>'דוח 132'!B3867</f>
        <v>0</v>
      </c>
      <c r="K3867" s="63">
        <f>'דוח 132'!A3867</f>
        <v>0</v>
      </c>
    </row>
    <row r="3868" spans="1:11" x14ac:dyDescent="0.2">
      <c r="A3868" s="63">
        <f>'דוח 132'!K3868</f>
        <v>15745</v>
      </c>
      <c r="B3868" s="63">
        <f>'דוח 132'!J3868</f>
        <v>73557</v>
      </c>
      <c r="C3868" s="63" t="str">
        <f>'דוח 132'!I3868</f>
        <v>סה"כ קונצרני צמוד מט"ח</v>
      </c>
      <c r="D3868" s="63">
        <f>'דוח 132'!H3868</f>
        <v>0</v>
      </c>
      <c r="E3868" s="63">
        <f>'דוח 132'!G3868</f>
        <v>0</v>
      </c>
      <c r="F3868" s="63">
        <f>'דוח 132'!F3868</f>
        <v>0</v>
      </c>
      <c r="G3868" s="63">
        <f>'דוח 132'!E3868</f>
        <v>0</v>
      </c>
      <c r="H3868" s="63">
        <f>'דוח 132'!D3868</f>
        <v>0</v>
      </c>
      <c r="I3868" s="63">
        <f>'דוח 132'!C3868</f>
        <v>0</v>
      </c>
      <c r="J3868" s="63">
        <f>'דוח 132'!B3868</f>
        <v>0</v>
      </c>
      <c r="K3868" s="63">
        <f>'דוח 132'!A3868</f>
        <v>0</v>
      </c>
    </row>
    <row r="3869" spans="1:11" x14ac:dyDescent="0.2">
      <c r="A3869" s="63">
        <f>'דוח 132'!K3869</f>
        <v>15545</v>
      </c>
      <c r="B3869" s="63">
        <f>'דוח 132'!J3869</f>
        <v>73557</v>
      </c>
      <c r="C3869" s="63" t="str">
        <f>'דוח 132'!I3869</f>
        <v>הלוואה צמוד מט"ח</v>
      </c>
      <c r="D3869" s="63">
        <f>'דוח 132'!H3869</f>
        <v>0</v>
      </c>
      <c r="E3869" s="63">
        <f>'דוח 132'!G3869</f>
        <v>0</v>
      </c>
      <c r="F3869" s="63">
        <f>'דוח 132'!F3869</f>
        <v>0</v>
      </c>
      <c r="G3869" s="63">
        <f>'דוח 132'!E3869</f>
        <v>0</v>
      </c>
      <c r="H3869" s="63">
        <f>'דוח 132'!D3869</f>
        <v>0</v>
      </c>
      <c r="I3869" s="63">
        <f>'דוח 132'!C3869</f>
        <v>0</v>
      </c>
      <c r="J3869" s="63">
        <f>'דוח 132'!B3869</f>
        <v>0</v>
      </c>
      <c r="K3869" s="63">
        <f>'דוח 132'!A3869</f>
        <v>0</v>
      </c>
    </row>
    <row r="3870" spans="1:11" x14ac:dyDescent="0.2">
      <c r="A3870" s="63">
        <f>'דוח 132'!K3870</f>
        <v>13595</v>
      </c>
      <c r="B3870" s="63">
        <f>'דוח 132'!J3870</f>
        <v>73557</v>
      </c>
      <c r="C3870" s="63" t="str">
        <f>'דוח 132'!I3870</f>
        <v>סה"כ מניות והמירים</v>
      </c>
      <c r="D3870" s="63">
        <f>'דוח 132'!H3870</f>
        <v>0</v>
      </c>
      <c r="E3870" s="63">
        <f>'דוח 132'!G3870</f>
        <v>0</v>
      </c>
      <c r="F3870" s="63">
        <f>'דוח 132'!F3870</f>
        <v>0</v>
      </c>
      <c r="G3870" s="63">
        <f>'דוח 132'!E3870</f>
        <v>0</v>
      </c>
      <c r="H3870" s="63">
        <f>'דוח 132'!D3870</f>
        <v>0</v>
      </c>
      <c r="I3870" s="63">
        <f>'דוח 132'!C3870</f>
        <v>0</v>
      </c>
      <c r="J3870" s="63">
        <f>'דוח 132'!B3870</f>
        <v>0</v>
      </c>
      <c r="K3870" s="63">
        <f>'דוח 132'!A3870</f>
        <v>0</v>
      </c>
    </row>
    <row r="3871" spans="1:11" x14ac:dyDescent="0.2">
      <c r="A3871" s="63">
        <f>'דוח 132'!K3871</f>
        <v>15610</v>
      </c>
      <c r="B3871" s="63">
        <f>'דוח 132'!J3871</f>
        <v>73557</v>
      </c>
      <c r="C3871" s="63" t="str">
        <f>'דוח 132'!I3871</f>
        <v>נגזרים מתוך מניות והמירים</v>
      </c>
      <c r="D3871" s="63">
        <f>'דוח 132'!H3871</f>
        <v>0</v>
      </c>
      <c r="E3871" s="63">
        <f>'דוח 132'!G3871</f>
        <v>0</v>
      </c>
      <c r="F3871" s="63">
        <f>'דוח 132'!F3871</f>
        <v>0</v>
      </c>
      <c r="G3871" s="63">
        <f>'דוח 132'!E3871</f>
        <v>0</v>
      </c>
      <c r="H3871" s="63">
        <f>'דוח 132'!D3871</f>
        <v>0</v>
      </c>
      <c r="I3871" s="63">
        <f>'דוח 132'!C3871</f>
        <v>0</v>
      </c>
      <c r="J3871" s="63">
        <f>'דוח 132'!B3871</f>
        <v>0</v>
      </c>
      <c r="K3871" s="63">
        <f>'דוח 132'!A3871</f>
        <v>0</v>
      </c>
    </row>
    <row r="3872" spans="1:11" x14ac:dyDescent="0.2">
      <c r="A3872" s="63">
        <f>'דוח 132'!K3872</f>
        <v>15611</v>
      </c>
      <c r="B3872" s="63">
        <f>'דוח 132'!J3872</f>
        <v>73557</v>
      </c>
      <c r="C3872" s="63" t="str">
        <f>'דוח 132'!I3872</f>
        <v>מניות והמירים בארץ</v>
      </c>
      <c r="D3872" s="63">
        <f>'דוח 132'!H3872</f>
        <v>0</v>
      </c>
      <c r="E3872" s="63">
        <f>'דוח 132'!G3872</f>
        <v>0</v>
      </c>
      <c r="F3872" s="63">
        <f>'דוח 132'!F3872</f>
        <v>0</v>
      </c>
      <c r="G3872" s="63">
        <f>'דוח 132'!E3872</f>
        <v>0</v>
      </c>
      <c r="H3872" s="63">
        <f>'דוח 132'!D3872</f>
        <v>0</v>
      </c>
      <c r="I3872" s="63">
        <f>'דוח 132'!C3872</f>
        <v>0</v>
      </c>
      <c r="J3872" s="63">
        <f>'דוח 132'!B3872</f>
        <v>0</v>
      </c>
      <c r="K3872" s="63">
        <f>'דוח 132'!A3872</f>
        <v>0</v>
      </c>
    </row>
    <row r="3873" spans="1:11" x14ac:dyDescent="0.2">
      <c r="A3873" s="63">
        <f>'דוח 132'!K3873</f>
        <v>15608</v>
      </c>
      <c r="B3873" s="63">
        <f>'דוח 132'!J3873</f>
        <v>73557</v>
      </c>
      <c r="C3873" s="63" t="str">
        <f>'דוח 132'!I3873</f>
        <v>מניות חו"ל</v>
      </c>
      <c r="D3873" s="63">
        <f>'דוח 132'!H3873</f>
        <v>0</v>
      </c>
      <c r="E3873" s="63">
        <f>'דוח 132'!G3873</f>
        <v>0</v>
      </c>
      <c r="F3873" s="63">
        <f>'דוח 132'!F3873</f>
        <v>0</v>
      </c>
      <c r="G3873" s="63">
        <f>'דוח 132'!E3873</f>
        <v>0</v>
      </c>
      <c r="H3873" s="63">
        <f>'דוח 132'!D3873</f>
        <v>0</v>
      </c>
      <c r="I3873" s="63">
        <f>'דוח 132'!C3873</f>
        <v>0</v>
      </c>
      <c r="J3873" s="63">
        <f>'דוח 132'!B3873</f>
        <v>0</v>
      </c>
      <c r="K3873" s="63">
        <f>'דוח 132'!A3873</f>
        <v>0</v>
      </c>
    </row>
    <row r="3874" spans="1:11" x14ac:dyDescent="0.2">
      <c r="A3874" s="63">
        <f>'דוח 132'!K3874</f>
        <v>15584</v>
      </c>
      <c r="B3874" s="63">
        <f>'דוח 132'!J3874</f>
        <v>73557</v>
      </c>
      <c r="C3874" s="63" t="str">
        <f>'דוח 132'!I3874</f>
        <v>נכסים אלטרנטיביים</v>
      </c>
      <c r="D3874" s="63">
        <f>'דוח 132'!H3874</f>
        <v>0</v>
      </c>
      <c r="E3874" s="63">
        <f>'דוח 132'!G3874</f>
        <v>0</v>
      </c>
      <c r="F3874" s="63">
        <f>'דוח 132'!F3874</f>
        <v>0</v>
      </c>
      <c r="G3874" s="63">
        <f>'דוח 132'!E3874</f>
        <v>0</v>
      </c>
      <c r="H3874" s="63">
        <f>'דוח 132'!D3874</f>
        <v>0</v>
      </c>
      <c r="I3874" s="63">
        <f>'דוח 132'!C3874</f>
        <v>0</v>
      </c>
      <c r="J3874" s="63">
        <f>'דוח 132'!B3874</f>
        <v>0</v>
      </c>
      <c r="K3874" s="63">
        <f>'דוח 132'!A3874</f>
        <v>0</v>
      </c>
    </row>
    <row r="3875" spans="1:11" x14ac:dyDescent="0.2">
      <c r="A3875" s="63">
        <f>'דוח 132'!K3875</f>
        <v>17728</v>
      </c>
      <c r="B3875" s="63">
        <f>'דוח 132'!J3875</f>
        <v>73557</v>
      </c>
      <c r="C3875" s="63" t="str">
        <f>'דוח 132'!I3875</f>
        <v>נכסי נדל"ן</v>
      </c>
      <c r="D3875" s="63">
        <f>'דוח 132'!H3875</f>
        <v>0</v>
      </c>
      <c r="E3875" s="63">
        <f>'דוח 132'!G3875</f>
        <v>0</v>
      </c>
      <c r="F3875" s="63">
        <f>'דוח 132'!F3875</f>
        <v>0</v>
      </c>
      <c r="G3875" s="63">
        <f>'דוח 132'!E3875</f>
        <v>0</v>
      </c>
      <c r="H3875" s="63">
        <f>'דוח 132'!D3875</f>
        <v>0</v>
      </c>
      <c r="I3875" s="63">
        <f>'דוח 132'!C3875</f>
        <v>0</v>
      </c>
      <c r="J3875" s="63">
        <f>'דוח 132'!B3875</f>
        <v>0</v>
      </c>
      <c r="K3875" s="63">
        <f>'דוח 132'!A3875</f>
        <v>0</v>
      </c>
    </row>
    <row r="3876" spans="1:11" x14ac:dyDescent="0.2">
      <c r="A3876" s="63">
        <f>'דוח 132'!K3876</f>
        <v>15624</v>
      </c>
      <c r="B3876" s="63">
        <f>'דוח 132'!J3876</f>
        <v>73557</v>
      </c>
      <c r="C3876" s="63" t="str">
        <f>'דוח 132'!I3876</f>
        <v>נגזרים מתוך חשיפת מט"ח</v>
      </c>
      <c r="D3876" s="63">
        <f>'דוח 132'!H3876</f>
        <v>0</v>
      </c>
      <c r="E3876" s="63">
        <f>'דוח 132'!G3876</f>
        <v>0</v>
      </c>
      <c r="F3876" s="63">
        <f>'דוח 132'!F3876</f>
        <v>0</v>
      </c>
      <c r="G3876" s="63">
        <f>'דוח 132'!E3876</f>
        <v>0</v>
      </c>
      <c r="H3876" s="63">
        <f>'דוח 132'!D3876</f>
        <v>0</v>
      </c>
      <c r="I3876" s="63">
        <f>'דוח 132'!C3876</f>
        <v>0</v>
      </c>
      <c r="J3876" s="63">
        <f>'דוח 132'!B3876</f>
        <v>0</v>
      </c>
      <c r="K3876" s="63">
        <f>'דוח 132'!A3876</f>
        <v>0</v>
      </c>
    </row>
    <row r="3877" spans="1:11" x14ac:dyDescent="0.2">
      <c r="A3877" s="63">
        <f>'דוח 132'!K3877</f>
        <v>15644</v>
      </c>
      <c r="B3877" s="63">
        <f>'דוח 132'!J3877</f>
        <v>73557</v>
      </c>
      <c r="C3877" s="63" t="str">
        <f>'דוח 132'!I3877</f>
        <v>סה"כ נזילות</v>
      </c>
      <c r="D3877" s="63">
        <f>'דוח 132'!H3877</f>
        <v>0</v>
      </c>
      <c r="E3877" s="63">
        <f>'דוח 132'!G3877</f>
        <v>1.9352378873800999</v>
      </c>
      <c r="F3877" s="63">
        <f>'דוח 132'!F3877</f>
        <v>1.9347965230501099</v>
      </c>
      <c r="G3877" s="63">
        <f>'דוח 132'!E3877</f>
        <v>0</v>
      </c>
      <c r="H3877" s="63">
        <f>'דוח 132'!D3877</f>
        <v>0</v>
      </c>
      <c r="I3877" s="63">
        <f>'דוח 132'!C3877</f>
        <v>0</v>
      </c>
      <c r="J3877" s="63">
        <f>'דוח 132'!B3877</f>
        <v>0</v>
      </c>
      <c r="K3877" s="63">
        <f>'דוח 132'!A3877</f>
        <v>0</v>
      </c>
    </row>
    <row r="3878" spans="1:11" x14ac:dyDescent="0.2">
      <c r="A3878" s="63">
        <f>'דוח 132'!K3878</f>
        <v>15704</v>
      </c>
      <c r="B3878" s="63">
        <f>'דוח 132'!J3878</f>
        <v>73557</v>
      </c>
      <c r="C3878" s="63" t="str">
        <f>'דוח 132'!I3878</f>
        <v xml:space="preserve">סה"כ קונצרני והלוואות </v>
      </c>
      <c r="D3878" s="63">
        <f>'דוח 132'!H3878</f>
        <v>0</v>
      </c>
      <c r="E3878" s="63">
        <f>'דוח 132'!G3878</f>
        <v>0</v>
      </c>
      <c r="F3878" s="63">
        <f>'דוח 132'!F3878</f>
        <v>0</v>
      </c>
      <c r="G3878" s="63">
        <f>'דוח 132'!E3878</f>
        <v>0</v>
      </c>
      <c r="H3878" s="63">
        <f>'דוח 132'!D3878</f>
        <v>0</v>
      </c>
      <c r="I3878" s="63">
        <f>'דוח 132'!C3878</f>
        <v>0</v>
      </c>
      <c r="J3878" s="63">
        <f>'דוח 132'!B3878</f>
        <v>0</v>
      </c>
      <c r="K3878" s="63">
        <f>'דוח 132'!A3878</f>
        <v>0</v>
      </c>
    </row>
    <row r="3879" spans="1:11" x14ac:dyDescent="0.2">
      <c r="A3879" s="63">
        <f>'דוח 132'!K3879</f>
        <v>15749</v>
      </c>
      <c r="B3879" s="63">
        <f>'דוח 132'!J3879</f>
        <v>73557</v>
      </c>
      <c r="C3879" s="63" t="str">
        <f>'דוח 132'!I3879</f>
        <v>סה"כ לא סחירים</v>
      </c>
      <c r="D3879" s="63">
        <f>'דוח 132'!H3879</f>
        <v>0</v>
      </c>
      <c r="E3879" s="63">
        <f>'דוח 132'!G3879</f>
        <v>0</v>
      </c>
      <c r="F3879" s="63">
        <f>'דוח 132'!F3879</f>
        <v>0</v>
      </c>
      <c r="G3879" s="63">
        <f>'דוח 132'!E3879</f>
        <v>0</v>
      </c>
      <c r="H3879" s="63">
        <f>'דוח 132'!D3879</f>
        <v>0</v>
      </c>
      <c r="I3879" s="63">
        <f>'דוח 132'!C3879</f>
        <v>0</v>
      </c>
      <c r="J3879" s="63">
        <f>'דוח 132'!B3879</f>
        <v>0</v>
      </c>
      <c r="K3879" s="63">
        <f>'דוח 132'!A3879</f>
        <v>0</v>
      </c>
    </row>
    <row r="3880" spans="1:11" x14ac:dyDescent="0.2">
      <c r="A3880" s="63">
        <f>'דוח 132'!K3880</f>
        <v>11258</v>
      </c>
      <c r="B3880" s="63">
        <f>'דוח 132'!J3880</f>
        <v>73557</v>
      </c>
      <c r="C3880" s="63" t="str">
        <f>'דוח 132'!I3880</f>
        <v>כל נכסי הקופה</v>
      </c>
      <c r="D3880" s="63">
        <f>'דוח 132'!H3880</f>
        <v>2.9184323150806297</v>
      </c>
      <c r="E3880" s="63">
        <f>'דוח 132'!G3880</f>
        <v>100</v>
      </c>
      <c r="F3880" s="63">
        <f>'דוח 132'!F3880</f>
        <v>100</v>
      </c>
      <c r="G3880" s="63">
        <f>'דוח 132'!E3880</f>
        <v>0</v>
      </c>
      <c r="H3880" s="63">
        <f>'דוח 132'!D3880</f>
        <v>0</v>
      </c>
      <c r="I3880" s="63">
        <f>'דוח 132'!C3880</f>
        <v>0</v>
      </c>
      <c r="J3880" s="63">
        <f>'דוח 132'!B3880</f>
        <v>0</v>
      </c>
      <c r="K3880" s="63">
        <f>'דוח 132'!A3880</f>
        <v>0</v>
      </c>
    </row>
    <row r="3881" spans="1:11" x14ac:dyDescent="0.2">
      <c r="A3881" s="63">
        <f>'דוח 132'!K3881</f>
        <v>15705</v>
      </c>
      <c r="B3881" s="63">
        <f>'דוח 132'!J3881</f>
        <v>73557</v>
      </c>
      <c r="C3881" s="63" t="str">
        <f>'דוח 132'!I3881</f>
        <v>סה"כ ממשלתי</v>
      </c>
      <c r="D3881" s="63">
        <f>'דוח 132'!H3881</f>
        <v>2.9760120935930199</v>
      </c>
      <c r="E3881" s="63">
        <f>'דוח 132'!G3881</f>
        <v>98.064762112619903</v>
      </c>
      <c r="F3881" s="63">
        <f>'דוח 132'!F3881</f>
        <v>98.065203476949904</v>
      </c>
      <c r="G3881" s="63">
        <f>'דוח 132'!E3881</f>
        <v>0</v>
      </c>
      <c r="H3881" s="63">
        <f>'דוח 132'!D3881</f>
        <v>0</v>
      </c>
      <c r="I3881" s="63">
        <f>'דוח 132'!C3881</f>
        <v>0</v>
      </c>
      <c r="J3881" s="63">
        <f>'דוח 132'!B3881</f>
        <v>0</v>
      </c>
      <c r="K3881" s="63">
        <f>'דוח 132'!A3881</f>
        <v>0</v>
      </c>
    </row>
    <row r="3882" spans="1:11" x14ac:dyDescent="0.2">
      <c r="A3882" s="63">
        <f>'דוח 132'!K3882</f>
        <v>16144</v>
      </c>
      <c r="B3882" s="63">
        <f>'דוח 132'!J3882</f>
        <v>73557</v>
      </c>
      <c r="C3882" s="63" t="str">
        <f>'דוח 132'!I3882</f>
        <v>סך חשיפת מט"ח</v>
      </c>
      <c r="D3882" s="63">
        <f>'דוח 132'!H3882</f>
        <v>0</v>
      </c>
      <c r="E3882" s="63">
        <f>'דוח 132'!G3882</f>
        <v>0</v>
      </c>
      <c r="F3882" s="63">
        <f>'דוח 132'!F3882</f>
        <v>0</v>
      </c>
      <c r="G3882" s="63">
        <f>'דוח 132'!E3882</f>
        <v>0</v>
      </c>
      <c r="H3882" s="63">
        <f>'דוח 132'!D3882</f>
        <v>0</v>
      </c>
      <c r="I3882" s="63">
        <f>'דוח 132'!C3882</f>
        <v>0</v>
      </c>
      <c r="J3882" s="63">
        <f>'דוח 132'!B3882</f>
        <v>0</v>
      </c>
      <c r="K3882" s="63">
        <f>'דוח 132'!A3882</f>
        <v>0</v>
      </c>
    </row>
    <row r="3883" spans="1:11" x14ac:dyDescent="0.2">
      <c r="A3883" s="63">
        <f>'דוח 132'!K3883</f>
        <v>12755</v>
      </c>
      <c r="B3883" s="63">
        <f>'דוח 132'!J3883</f>
        <v>73557</v>
      </c>
      <c r="C3883" s="63" t="str">
        <f>'דוח 132'!I3883</f>
        <v xml:space="preserve">נזילות מט"ח </v>
      </c>
      <c r="D3883" s="63">
        <f>'דוח 132'!H3883</f>
        <v>0</v>
      </c>
      <c r="E3883" s="63">
        <f>'דוח 132'!G3883</f>
        <v>0</v>
      </c>
      <c r="F3883" s="63">
        <f>'דוח 132'!F3883</f>
        <v>0</v>
      </c>
      <c r="G3883" s="63">
        <f>'דוח 132'!E3883</f>
        <v>0</v>
      </c>
      <c r="H3883" s="63">
        <f>'דוח 132'!D3883</f>
        <v>0</v>
      </c>
      <c r="I3883" s="63">
        <f>'דוח 132'!C3883</f>
        <v>0</v>
      </c>
      <c r="J3883" s="63">
        <f>'דוח 132'!B3883</f>
        <v>0</v>
      </c>
      <c r="K3883" s="63">
        <f>'דוח 132'!A3883</f>
        <v>0</v>
      </c>
    </row>
    <row r="3884" spans="1:11" x14ac:dyDescent="0.2">
      <c r="A3884" s="63">
        <f>'דוח 132'!K3884</f>
        <v>12359</v>
      </c>
      <c r="B3884" s="63">
        <f>'דוח 132'!J3884</f>
        <v>73557</v>
      </c>
      <c r="C3884" s="63" t="str">
        <f>'דוח 132'!I3884</f>
        <v xml:space="preserve">קונצרני לא סחיר צמוד מדד </v>
      </c>
      <c r="D3884" s="63">
        <f>'דוח 132'!H3884</f>
        <v>0</v>
      </c>
      <c r="E3884" s="63">
        <f>'דוח 132'!G3884</f>
        <v>0</v>
      </c>
      <c r="F3884" s="63">
        <f>'דוח 132'!F3884</f>
        <v>0</v>
      </c>
      <c r="G3884" s="63">
        <f>'דוח 132'!E3884</f>
        <v>0</v>
      </c>
      <c r="H3884" s="63">
        <f>'דוח 132'!D3884</f>
        <v>0</v>
      </c>
      <c r="I3884" s="63">
        <f>'דוח 132'!C3884</f>
        <v>0</v>
      </c>
      <c r="J3884" s="63">
        <f>'דוח 132'!B3884</f>
        <v>0</v>
      </c>
      <c r="K3884" s="63">
        <f>'דוח 132'!A3884</f>
        <v>0</v>
      </c>
    </row>
    <row r="3885" spans="1:11" x14ac:dyDescent="0.2">
      <c r="A3885" s="63">
        <f>'דוח 132'!K3885</f>
        <v>0</v>
      </c>
      <c r="B3885" s="63">
        <f>'דוח 132'!J3885</f>
        <v>0</v>
      </c>
      <c r="C3885" s="63">
        <f>'דוח 132'!I3885</f>
        <v>0</v>
      </c>
      <c r="D3885" s="63">
        <f>'דוח 132'!H3885</f>
        <v>0</v>
      </c>
      <c r="E3885" s="63">
        <f>'דוח 132'!G3885</f>
        <v>0</v>
      </c>
      <c r="F3885" s="63">
        <f>'דוח 132'!F3885</f>
        <v>0</v>
      </c>
      <c r="G3885" s="63">
        <f>'דוח 132'!E3885</f>
        <v>0</v>
      </c>
      <c r="H3885" s="63">
        <f>'דוח 132'!D3885</f>
        <v>0</v>
      </c>
      <c r="I3885" s="63">
        <f>'דוח 132'!C3885</f>
        <v>0</v>
      </c>
      <c r="J3885" s="63">
        <f>'דוח 132'!B3885</f>
        <v>0</v>
      </c>
      <c r="K3885" s="63">
        <f>'דוח 132'!A3885</f>
        <v>0</v>
      </c>
    </row>
    <row r="3886" spans="1:11" x14ac:dyDescent="0.2">
      <c r="A3886" s="63" t="str">
        <f>'דוח 132'!K3886</f>
        <v>קוד קבוצה</v>
      </c>
      <c r="B3886" s="63" t="str">
        <f>'דוח 132'!J3886</f>
        <v>קוד קופה</v>
      </c>
      <c r="C3886" s="63">
        <f>'דוח 132'!I3886</f>
        <v>0</v>
      </c>
      <c r="D3886" s="63" t="str">
        <f>'דוח 132'!H3886</f>
        <v xml:space="preserve">73565  א.א.ח.פלסט בע"מ </v>
      </c>
      <c r="E3886" s="63">
        <f>'דוח 132'!G3886</f>
        <v>0</v>
      </c>
      <c r="F3886" s="63">
        <f>'דוח 132'!F3886</f>
        <v>0</v>
      </c>
      <c r="G3886" s="63">
        <f>'דוח 132'!E3886</f>
        <v>0</v>
      </c>
      <c r="H3886" s="63">
        <f>'דוח 132'!D3886</f>
        <v>0</v>
      </c>
      <c r="I3886" s="63">
        <f>'דוח 132'!C3886</f>
        <v>0</v>
      </c>
      <c r="J3886" s="63">
        <f>'דוח 132'!B3886</f>
        <v>0</v>
      </c>
      <c r="K3886" s="63">
        <f>'דוח 132'!A3886</f>
        <v>0</v>
      </c>
    </row>
    <row r="3887" spans="1:11" x14ac:dyDescent="0.2">
      <c r="A3887" s="63">
        <f>'דוח 132'!K3887</f>
        <v>0</v>
      </c>
      <c r="B3887" s="63">
        <f>'דוח 132'!J3887</f>
        <v>0</v>
      </c>
      <c r="C3887" s="63">
        <f>'דוח 132'!I3887</f>
        <v>0</v>
      </c>
      <c r="D3887" s="63">
        <f>'דוח 132'!H3887</f>
        <v>0</v>
      </c>
      <c r="E3887" s="63">
        <f>'דוח 132'!G3887</f>
        <v>0</v>
      </c>
      <c r="F3887" s="63" t="str">
        <f>'דוח 132'!F3887</f>
        <v>שווי קופה באשח  1,202.14</v>
      </c>
      <c r="G3887" s="63">
        <f>'דוח 132'!E3887</f>
        <v>0</v>
      </c>
      <c r="H3887" s="63">
        <f>'דוח 132'!D3887</f>
        <v>0</v>
      </c>
      <c r="I3887" s="63">
        <f>'דוח 132'!C3887</f>
        <v>0</v>
      </c>
      <c r="J3887" s="63">
        <f>'דוח 132'!B3887</f>
        <v>0</v>
      </c>
      <c r="K3887" s="63">
        <f>'דוח 132'!A3887</f>
        <v>0</v>
      </c>
    </row>
    <row r="3888" spans="1:11" x14ac:dyDescent="0.2">
      <c r="A3888" s="63">
        <f>'דוח 132'!K3888</f>
        <v>0</v>
      </c>
      <c r="B3888" s="63">
        <f>'דוח 132'!J3888</f>
        <v>0</v>
      </c>
      <c r="C3888" s="63" t="str">
        <f>'דוח 132'!I3888</f>
        <v>תאור קבוצה</v>
      </c>
      <c r="D3888" s="63" t="str">
        <f>'דוח 132'!H3888</f>
        <v>מח"מ</v>
      </c>
      <c r="E3888" s="63" t="str">
        <f>'דוח 132'!G3888</f>
        <v>חשיפה</v>
      </c>
      <c r="F3888" s="63" t="str">
        <f>'דוח 132'!F3888</f>
        <v>חשיפה</v>
      </c>
      <c r="G3888" s="63">
        <f>'דוח 132'!E3888</f>
        <v>0</v>
      </c>
      <c r="H3888" s="63" t="str">
        <f>'דוח 132'!D3888</f>
        <v>חשיפה</v>
      </c>
      <c r="I3888" s="63">
        <f>'דוח 132'!C3888</f>
        <v>0</v>
      </c>
      <c r="J3888" s="63" t="str">
        <f>'דוח 132'!B3888</f>
        <v>מח"מ</v>
      </c>
      <c r="K3888" s="63">
        <f>'דוח 132'!A3888</f>
        <v>0</v>
      </c>
    </row>
    <row r="3889" spans="1:11" x14ac:dyDescent="0.2">
      <c r="A3889" s="63">
        <f>'דוח 132'!K3889</f>
        <v>0</v>
      </c>
      <c r="B3889" s="63">
        <f>'דוח 132'!J3889</f>
        <v>0</v>
      </c>
      <c r="C3889" s="63">
        <f>'דוח 132'!I3889</f>
        <v>0</v>
      </c>
      <c r="D3889" s="63">
        <f>'דוח 132'!H3889</f>
        <v>0</v>
      </c>
      <c r="E3889" s="63" t="str">
        <f>'דוח 132'!G3889</f>
        <v>30/12/18</v>
      </c>
      <c r="F3889" s="63" t="str">
        <f>'דוח 132'!F3889</f>
        <v>31/12/18</v>
      </c>
      <c r="G3889" s="63" t="str">
        <f>'דוח 132'!E3889</f>
        <v>מינ'</v>
      </c>
      <c r="H3889" s="63" t="str">
        <f>'דוח 132'!D3889</f>
        <v>מקס'</v>
      </c>
      <c r="I3889" s="63" t="str">
        <f>'דוח 132'!C3889</f>
        <v>מינ'</v>
      </c>
      <c r="J3889" s="63" t="str">
        <f>'דוח 132'!B3889</f>
        <v>מקס'</v>
      </c>
      <c r="K3889" s="63">
        <f>'דוח 132'!A3889</f>
        <v>0</v>
      </c>
    </row>
    <row r="3890" spans="1:11" x14ac:dyDescent="0.2">
      <c r="A3890" s="63">
        <f>'דוח 132'!K3890</f>
        <v>13591</v>
      </c>
      <c r="B3890" s="63">
        <f>'דוח 132'!J3890</f>
        <v>73565</v>
      </c>
      <c r="C3890" s="63" t="str">
        <f>'דוח 132'!I3890</f>
        <v xml:space="preserve">צמוד מדד (כולל מיועדות) </v>
      </c>
      <c r="D3890" s="63">
        <f>'דוח 132'!H3890</f>
        <v>2.1949710888799201</v>
      </c>
      <c r="E3890" s="63">
        <f>'דוח 132'!G3890</f>
        <v>25.620799185853297</v>
      </c>
      <c r="F3890" s="63">
        <f>'דוח 132'!F3890</f>
        <v>25.6659475570107</v>
      </c>
      <c r="G3890" s="63">
        <f>'דוח 132'!E3890</f>
        <v>0</v>
      </c>
      <c r="H3890" s="63">
        <f>'דוח 132'!D3890</f>
        <v>0</v>
      </c>
      <c r="I3890" s="63">
        <f>'דוח 132'!C3890</f>
        <v>0</v>
      </c>
      <c r="J3890" s="63">
        <f>'דוח 132'!B3890</f>
        <v>0</v>
      </c>
      <c r="K3890" s="63">
        <f>'דוח 132'!A3890</f>
        <v>0</v>
      </c>
    </row>
    <row r="3891" spans="1:11" x14ac:dyDescent="0.2">
      <c r="A3891" s="63">
        <f>'דוח 132'!K3891</f>
        <v>19967</v>
      </c>
      <c r="B3891" s="63">
        <f>'דוח 132'!J3891</f>
        <v>73565</v>
      </c>
      <c r="C3891" s="63" t="str">
        <f>'דוח 132'!I3891</f>
        <v>צמוד מדד ללא מיועדות</v>
      </c>
      <c r="D3891" s="63">
        <f>'דוח 132'!H3891</f>
        <v>2.1949710888799201</v>
      </c>
      <c r="E3891" s="63">
        <f>'דוח 132'!G3891</f>
        <v>25.620799185853297</v>
      </c>
      <c r="F3891" s="63">
        <f>'דוח 132'!F3891</f>
        <v>25.6659475570107</v>
      </c>
      <c r="G3891" s="63">
        <f>'דוח 132'!E3891</f>
        <v>0</v>
      </c>
      <c r="H3891" s="63">
        <f>'דוח 132'!D3891</f>
        <v>0</v>
      </c>
      <c r="I3891" s="63">
        <f>'דוח 132'!C3891</f>
        <v>0</v>
      </c>
      <c r="J3891" s="63">
        <f>'דוח 132'!B3891</f>
        <v>0</v>
      </c>
      <c r="K3891" s="63">
        <f>'דוח 132'!A3891</f>
        <v>0</v>
      </c>
    </row>
    <row r="3892" spans="1:11" x14ac:dyDescent="0.2">
      <c r="A3892" s="63">
        <f>'דוח 132'!K3892</f>
        <v>15744</v>
      </c>
      <c r="B3892" s="63">
        <f>'דוח 132'!J3892</f>
        <v>73565</v>
      </c>
      <c r="C3892" s="63" t="str">
        <f>'דוח 132'!I3892</f>
        <v xml:space="preserve">סה"כ ממשלתי צמוד מדד כולל מיועדות </v>
      </c>
      <c r="D3892" s="63">
        <f>'דוח 132'!H3892</f>
        <v>2.1949710888799201</v>
      </c>
      <c r="E3892" s="63">
        <f>'דוח 132'!G3892</f>
        <v>25.620799185853297</v>
      </c>
      <c r="F3892" s="63">
        <f>'דוח 132'!F3892</f>
        <v>25.6659475570107</v>
      </c>
      <c r="G3892" s="63">
        <f>'דוח 132'!E3892</f>
        <v>0</v>
      </c>
      <c r="H3892" s="63">
        <f>'דוח 132'!D3892</f>
        <v>0</v>
      </c>
      <c r="I3892" s="63">
        <f>'דוח 132'!C3892</f>
        <v>0</v>
      </c>
      <c r="J3892" s="63">
        <f>'דוח 132'!B3892</f>
        <v>0</v>
      </c>
      <c r="K3892" s="63">
        <f>'דוח 132'!A3892</f>
        <v>0</v>
      </c>
    </row>
    <row r="3893" spans="1:11" x14ac:dyDescent="0.2">
      <c r="A3893" s="63">
        <f>'דוח 132'!K3893</f>
        <v>13462</v>
      </c>
      <c r="B3893" s="63">
        <f>'דוח 132'!J3893</f>
        <v>73565</v>
      </c>
      <c r="C3893" s="63" t="str">
        <f>'דוח 132'!I3893</f>
        <v xml:space="preserve">קונצרני סחיר צמוד מדד </v>
      </c>
      <c r="D3893" s="63">
        <f>'דוח 132'!H3893</f>
        <v>0</v>
      </c>
      <c r="E3893" s="63">
        <f>'דוח 132'!G3893</f>
        <v>0</v>
      </c>
      <c r="F3893" s="63">
        <f>'דוח 132'!F3893</f>
        <v>0</v>
      </c>
      <c r="G3893" s="63">
        <f>'דוח 132'!E3893</f>
        <v>0</v>
      </c>
      <c r="H3893" s="63">
        <f>'דוח 132'!D3893</f>
        <v>0</v>
      </c>
      <c r="I3893" s="63">
        <f>'דוח 132'!C3893</f>
        <v>0</v>
      </c>
      <c r="J3893" s="63">
        <f>'דוח 132'!B3893</f>
        <v>0</v>
      </c>
      <c r="K3893" s="63">
        <f>'דוח 132'!A3893</f>
        <v>0</v>
      </c>
    </row>
    <row r="3894" spans="1:11" x14ac:dyDescent="0.2">
      <c r="A3894" s="63">
        <f>'דוח 132'!K3894</f>
        <v>15544</v>
      </c>
      <c r="B3894" s="63">
        <f>'דוח 132'!J3894</f>
        <v>73565</v>
      </c>
      <c r="C3894" s="63" t="str">
        <f>'דוח 132'!I3894</f>
        <v>הלוואה צמוד מדד</v>
      </c>
      <c r="D3894" s="63">
        <f>'דוח 132'!H3894</f>
        <v>0</v>
      </c>
      <c r="E3894" s="63">
        <f>'דוח 132'!G3894</f>
        <v>0</v>
      </c>
      <c r="F3894" s="63">
        <f>'דוח 132'!F3894</f>
        <v>0</v>
      </c>
      <c r="G3894" s="63">
        <f>'דוח 132'!E3894</f>
        <v>0</v>
      </c>
      <c r="H3894" s="63">
        <f>'דוח 132'!D3894</f>
        <v>0</v>
      </c>
      <c r="I3894" s="63">
        <f>'דוח 132'!C3894</f>
        <v>0</v>
      </c>
      <c r="J3894" s="63">
        <f>'דוח 132'!B3894</f>
        <v>0</v>
      </c>
      <c r="K3894" s="63">
        <f>'דוח 132'!A3894</f>
        <v>0</v>
      </c>
    </row>
    <row r="3895" spans="1:11" x14ac:dyDescent="0.2">
      <c r="A3895" s="63">
        <f>'דוח 132'!K3895</f>
        <v>12978</v>
      </c>
      <c r="B3895" s="63">
        <f>'דוח 132'!J3895</f>
        <v>73565</v>
      </c>
      <c r="C3895" s="63" t="str">
        <f>'דוח 132'!I3895</f>
        <v xml:space="preserve">פקדונות לא סחירים </v>
      </c>
      <c r="D3895" s="63">
        <f>'דוח 132'!H3895</f>
        <v>0</v>
      </c>
      <c r="E3895" s="63">
        <f>'דוח 132'!G3895</f>
        <v>0</v>
      </c>
      <c r="F3895" s="63">
        <f>'דוח 132'!F3895</f>
        <v>0</v>
      </c>
      <c r="G3895" s="63">
        <f>'דוח 132'!E3895</f>
        <v>0</v>
      </c>
      <c r="H3895" s="63">
        <f>'דוח 132'!D3895</f>
        <v>0</v>
      </c>
      <c r="I3895" s="63">
        <f>'דוח 132'!C3895</f>
        <v>0</v>
      </c>
      <c r="J3895" s="63">
        <f>'דוח 132'!B3895</f>
        <v>0</v>
      </c>
      <c r="K3895" s="63">
        <f>'דוח 132'!A3895</f>
        <v>0</v>
      </c>
    </row>
    <row r="3896" spans="1:11" x14ac:dyDescent="0.2">
      <c r="A3896" s="63">
        <f>'דוח 132'!K3896</f>
        <v>17726</v>
      </c>
      <c r="B3896" s="63">
        <f>'דוח 132'!J3896</f>
        <v>73565</v>
      </c>
      <c r="C3896" s="63" t="str">
        <f>'דוח 132'!I3896</f>
        <v>לא צמוד כולל נזילות</v>
      </c>
      <c r="D3896" s="63">
        <f>'דוח 132'!H3896</f>
        <v>1.6617517175191299</v>
      </c>
      <c r="E3896" s="63">
        <f>'דוח 132'!G3896</f>
        <v>53.714006235354496</v>
      </c>
      <c r="F3896" s="63">
        <f>'דוח 132'!F3896</f>
        <v>53.797958677551996</v>
      </c>
      <c r="G3896" s="63">
        <f>'דוח 132'!E3896</f>
        <v>0</v>
      </c>
      <c r="H3896" s="63">
        <f>'דוח 132'!D3896</f>
        <v>0</v>
      </c>
      <c r="I3896" s="63">
        <f>'דוח 132'!C3896</f>
        <v>0</v>
      </c>
      <c r="J3896" s="63">
        <f>'דוח 132'!B3896</f>
        <v>0</v>
      </c>
      <c r="K3896" s="63">
        <f>'דוח 132'!A3896</f>
        <v>0</v>
      </c>
    </row>
    <row r="3897" spans="1:11" x14ac:dyDescent="0.2">
      <c r="A3897" s="63">
        <f>'דוח 132'!K3897</f>
        <v>17727</v>
      </c>
      <c r="B3897" s="63">
        <f>'דוח 132'!J3897</f>
        <v>73565</v>
      </c>
      <c r="C3897" s="63" t="str">
        <f>'דוח 132'!I3897</f>
        <v>עו"ש ש"ח</v>
      </c>
      <c r="D3897" s="63">
        <f>'דוח 132'!H3897</f>
        <v>0</v>
      </c>
      <c r="E3897" s="63">
        <f>'דוח 132'!G3897</f>
        <v>2.9714824356073799</v>
      </c>
      <c r="F3897" s="63">
        <f>'דוח 132'!F3897</f>
        <v>2.97566921797659</v>
      </c>
      <c r="G3897" s="63">
        <f>'דוח 132'!E3897</f>
        <v>0</v>
      </c>
      <c r="H3897" s="63">
        <f>'דוח 132'!D3897</f>
        <v>0</v>
      </c>
      <c r="I3897" s="63">
        <f>'דוח 132'!C3897</f>
        <v>0</v>
      </c>
      <c r="J3897" s="63">
        <f>'דוח 132'!B3897</f>
        <v>0</v>
      </c>
      <c r="K3897" s="63">
        <f>'דוח 132'!A3897</f>
        <v>0</v>
      </c>
    </row>
    <row r="3898" spans="1:11" x14ac:dyDescent="0.2">
      <c r="A3898" s="63">
        <f>'דוח 132'!K3898</f>
        <v>13592</v>
      </c>
      <c r="B3898" s="63">
        <f>'דוח 132'!J3898</f>
        <v>73565</v>
      </c>
      <c r="C3898" s="63" t="str">
        <f>'דוח 132'!I3898</f>
        <v xml:space="preserve">לא צמוד - לא כולל נזילות </v>
      </c>
      <c r="D3898" s="63">
        <f>'דוח 132'!H3898</f>
        <v>1.75904807087753</v>
      </c>
      <c r="E3898" s="63">
        <f>'דוח 132'!G3898</f>
        <v>50.742523799747097</v>
      </c>
      <c r="F3898" s="63">
        <f>'דוח 132'!F3898</f>
        <v>50.822289459575401</v>
      </c>
      <c r="G3898" s="63">
        <f>'דוח 132'!E3898</f>
        <v>0</v>
      </c>
      <c r="H3898" s="63">
        <f>'דוח 132'!D3898</f>
        <v>0</v>
      </c>
      <c r="I3898" s="63">
        <f>'דוח 132'!C3898</f>
        <v>0</v>
      </c>
      <c r="J3898" s="63">
        <f>'דוח 132'!B3898</f>
        <v>0</v>
      </c>
      <c r="K3898" s="63">
        <f>'דוח 132'!A3898</f>
        <v>0</v>
      </c>
    </row>
    <row r="3899" spans="1:11" x14ac:dyDescent="0.2">
      <c r="A3899" s="63">
        <f>'דוח 132'!K3899</f>
        <v>11566</v>
      </c>
      <c r="B3899" s="63">
        <f>'דוח 132'!J3899</f>
        <v>73565</v>
      </c>
      <c r="C3899" s="63" t="str">
        <f>'דוח 132'!I3899</f>
        <v>מק"מ</v>
      </c>
      <c r="D3899" s="63">
        <f>'דוח 132'!H3899</f>
        <v>0.52457319280646209</v>
      </c>
      <c r="E3899" s="63">
        <f>'דוח 132'!G3899</f>
        <v>39.521540594879603</v>
      </c>
      <c r="F3899" s="63">
        <f>'דוח 132'!F3899</f>
        <v>39.590477419951</v>
      </c>
      <c r="G3899" s="63">
        <f>'דוח 132'!E3899</f>
        <v>0</v>
      </c>
      <c r="H3899" s="63">
        <f>'דוח 132'!D3899</f>
        <v>0</v>
      </c>
      <c r="I3899" s="63">
        <f>'דוח 132'!C3899</f>
        <v>0</v>
      </c>
      <c r="J3899" s="63">
        <f>'דוח 132'!B3899</f>
        <v>0</v>
      </c>
      <c r="K3899" s="63">
        <f>'דוח 132'!A3899</f>
        <v>0</v>
      </c>
    </row>
    <row r="3900" spans="1:11" x14ac:dyDescent="0.2">
      <c r="A3900" s="63">
        <f>'דוח 132'!K3900</f>
        <v>13419</v>
      </c>
      <c r="B3900" s="63">
        <f>'דוח 132'!J3900</f>
        <v>73565</v>
      </c>
      <c r="C3900" s="63" t="str">
        <f>'דוח 132'!I3900</f>
        <v>ממשלתי  לא צמוד (שחר)</v>
      </c>
      <c r="D3900" s="63">
        <f>'דוח 132'!H3900</f>
        <v>6.1103895653175995</v>
      </c>
      <c r="E3900" s="63">
        <f>'דוח 132'!G3900</f>
        <v>11.220983204867501</v>
      </c>
      <c r="F3900" s="63">
        <f>'דוח 132'!F3900</f>
        <v>11.231812039624401</v>
      </c>
      <c r="G3900" s="63">
        <f>'דוח 132'!E3900</f>
        <v>0</v>
      </c>
      <c r="H3900" s="63">
        <f>'דוח 132'!D3900</f>
        <v>0</v>
      </c>
      <c r="I3900" s="63">
        <f>'דוח 132'!C3900</f>
        <v>0</v>
      </c>
      <c r="J3900" s="63">
        <f>'דוח 132'!B3900</f>
        <v>0</v>
      </c>
      <c r="K3900" s="63">
        <f>'דוח 132'!A3900</f>
        <v>0</v>
      </c>
    </row>
    <row r="3901" spans="1:11" x14ac:dyDescent="0.2">
      <c r="A3901" s="63">
        <f>'דוח 132'!K3901</f>
        <v>11568</v>
      </c>
      <c r="B3901" s="63">
        <f>'דוח 132'!J3901</f>
        <v>73565</v>
      </c>
      <c r="C3901" s="63" t="str">
        <f>'דוח 132'!I3901</f>
        <v>אג"ח ממשלתי לא צמוד ריבית משתנה-"גילון"</v>
      </c>
      <c r="D3901" s="63">
        <f>'דוח 132'!H3901</f>
        <v>0</v>
      </c>
      <c r="E3901" s="63">
        <f>'דוח 132'!G3901</f>
        <v>0</v>
      </c>
      <c r="F3901" s="63">
        <f>'דוח 132'!F3901</f>
        <v>0</v>
      </c>
      <c r="G3901" s="63">
        <f>'דוח 132'!E3901</f>
        <v>0</v>
      </c>
      <c r="H3901" s="63">
        <f>'דוח 132'!D3901</f>
        <v>0</v>
      </c>
      <c r="I3901" s="63">
        <f>'דוח 132'!C3901</f>
        <v>0</v>
      </c>
      <c r="J3901" s="63">
        <f>'דוח 132'!B3901</f>
        <v>0</v>
      </c>
      <c r="K3901" s="63">
        <f>'דוח 132'!A3901</f>
        <v>0</v>
      </c>
    </row>
    <row r="3902" spans="1:11" x14ac:dyDescent="0.2">
      <c r="A3902" s="63">
        <f>'דוח 132'!K3902</f>
        <v>12479</v>
      </c>
      <c r="B3902" s="63">
        <f>'דוח 132'!J3902</f>
        <v>73565</v>
      </c>
      <c r="C3902" s="63" t="str">
        <f>'דוח 132'!I3902</f>
        <v>קונצרני ריבית קבועה</v>
      </c>
      <c r="D3902" s="63">
        <f>'דוח 132'!H3902</f>
        <v>0</v>
      </c>
      <c r="E3902" s="63">
        <f>'דוח 132'!G3902</f>
        <v>0</v>
      </c>
      <c r="F3902" s="63">
        <f>'דוח 132'!F3902</f>
        <v>0</v>
      </c>
      <c r="G3902" s="63">
        <f>'דוח 132'!E3902</f>
        <v>0</v>
      </c>
      <c r="H3902" s="63">
        <f>'דוח 132'!D3902</f>
        <v>0</v>
      </c>
      <c r="I3902" s="63">
        <f>'דוח 132'!C3902</f>
        <v>0</v>
      </c>
      <c r="J3902" s="63">
        <f>'דוח 132'!B3902</f>
        <v>0</v>
      </c>
      <c r="K3902" s="63">
        <f>'דוח 132'!A3902</f>
        <v>0</v>
      </c>
    </row>
    <row r="3903" spans="1:11" x14ac:dyDescent="0.2">
      <c r="A3903" s="63">
        <f>'דוח 132'!K3903</f>
        <v>12480</v>
      </c>
      <c r="B3903" s="63">
        <f>'דוח 132'!J3903</f>
        <v>73565</v>
      </c>
      <c r="C3903" s="63" t="str">
        <f>'דוח 132'!I3903</f>
        <v>קונצרני ריבית משתנה</v>
      </c>
      <c r="D3903" s="63">
        <f>'דוח 132'!H3903</f>
        <v>0</v>
      </c>
      <c r="E3903" s="63">
        <f>'דוח 132'!G3903</f>
        <v>0</v>
      </c>
      <c r="F3903" s="63">
        <f>'דוח 132'!F3903</f>
        <v>0</v>
      </c>
      <c r="G3903" s="63">
        <f>'דוח 132'!E3903</f>
        <v>0</v>
      </c>
      <c r="H3903" s="63">
        <f>'דוח 132'!D3903</f>
        <v>0</v>
      </c>
      <c r="I3903" s="63">
        <f>'דוח 132'!C3903</f>
        <v>0</v>
      </c>
      <c r="J3903" s="63">
        <f>'דוח 132'!B3903</f>
        <v>0</v>
      </c>
      <c r="K3903" s="63">
        <f>'דוח 132'!A3903</f>
        <v>0</v>
      </c>
    </row>
    <row r="3904" spans="1:11" x14ac:dyDescent="0.2">
      <c r="A3904" s="63">
        <f>'דוח 132'!K3904</f>
        <v>11578</v>
      </c>
      <c r="B3904" s="63">
        <f>'דוח 132'!J3904</f>
        <v>73565</v>
      </c>
      <c r="C3904" s="63" t="str">
        <f>'דוח 132'!I3904</f>
        <v>אג"ח לא צמוד לא סחיר (ללא עמיתים)</v>
      </c>
      <c r="D3904" s="63">
        <f>'דוח 132'!H3904</f>
        <v>0</v>
      </c>
      <c r="E3904" s="63">
        <f>'דוח 132'!G3904</f>
        <v>0</v>
      </c>
      <c r="F3904" s="63">
        <f>'דוח 132'!F3904</f>
        <v>0</v>
      </c>
      <c r="G3904" s="63">
        <f>'דוח 132'!E3904</f>
        <v>0</v>
      </c>
      <c r="H3904" s="63">
        <f>'דוח 132'!D3904</f>
        <v>0</v>
      </c>
      <c r="I3904" s="63">
        <f>'דוח 132'!C3904</f>
        <v>0</v>
      </c>
      <c r="J3904" s="63">
        <f>'דוח 132'!B3904</f>
        <v>0</v>
      </c>
      <c r="K3904" s="63">
        <f>'דוח 132'!A3904</f>
        <v>0</v>
      </c>
    </row>
    <row r="3905" spans="1:11" x14ac:dyDescent="0.2">
      <c r="A3905" s="63">
        <f>'דוח 132'!K3905</f>
        <v>12497</v>
      </c>
      <c r="B3905" s="63">
        <f>'דוח 132'!J3905</f>
        <v>73565</v>
      </c>
      <c r="C3905" s="63" t="str">
        <f>'דוח 132'!I3905</f>
        <v>קונצרני לא סחיר ריבית משתנה (נע"מים)</v>
      </c>
      <c r="D3905" s="63">
        <f>'דוח 132'!H3905</f>
        <v>0</v>
      </c>
      <c r="E3905" s="63">
        <f>'דוח 132'!G3905</f>
        <v>0</v>
      </c>
      <c r="F3905" s="63">
        <f>'דוח 132'!F3905</f>
        <v>0</v>
      </c>
      <c r="G3905" s="63">
        <f>'דוח 132'!E3905</f>
        <v>0</v>
      </c>
      <c r="H3905" s="63">
        <f>'דוח 132'!D3905</f>
        <v>0</v>
      </c>
      <c r="I3905" s="63">
        <f>'דוח 132'!C3905</f>
        <v>0</v>
      </c>
      <c r="J3905" s="63">
        <f>'דוח 132'!B3905</f>
        <v>0</v>
      </c>
      <c r="K3905" s="63">
        <f>'דוח 132'!A3905</f>
        <v>0</v>
      </c>
    </row>
    <row r="3906" spans="1:11" x14ac:dyDescent="0.2">
      <c r="A3906" s="63">
        <f>'דוח 132'!K3906</f>
        <v>15546</v>
      </c>
      <c r="B3906" s="63">
        <f>'דוח 132'!J3906</f>
        <v>73565</v>
      </c>
      <c r="C3906" s="63" t="str">
        <f>'דוח 132'!I3906</f>
        <v>הלוואה לא צמוד</v>
      </c>
      <c r="D3906" s="63">
        <f>'דוח 132'!H3906</f>
        <v>0</v>
      </c>
      <c r="E3906" s="63">
        <f>'דוח 132'!G3906</f>
        <v>0</v>
      </c>
      <c r="F3906" s="63">
        <f>'דוח 132'!F3906</f>
        <v>0</v>
      </c>
      <c r="G3906" s="63">
        <f>'דוח 132'!E3906</f>
        <v>0</v>
      </c>
      <c r="H3906" s="63">
        <f>'דוח 132'!D3906</f>
        <v>0</v>
      </c>
      <c r="I3906" s="63">
        <f>'דוח 132'!C3906</f>
        <v>0</v>
      </c>
      <c r="J3906" s="63">
        <f>'דוח 132'!B3906</f>
        <v>0</v>
      </c>
      <c r="K3906" s="63">
        <f>'דוח 132'!A3906</f>
        <v>0</v>
      </c>
    </row>
    <row r="3907" spans="1:11" x14ac:dyDescent="0.2">
      <c r="A3907" s="63">
        <f>'דוח 132'!K3907</f>
        <v>12481</v>
      </c>
      <c r="B3907" s="63">
        <f>'דוח 132'!J3907</f>
        <v>73565</v>
      </c>
      <c r="C3907" s="63" t="str">
        <f>'דוח 132'!I3907</f>
        <v>הלוואות לעמיתים.</v>
      </c>
      <c r="D3907" s="63">
        <f>'דוח 132'!H3907</f>
        <v>0</v>
      </c>
      <c r="E3907" s="63">
        <f>'דוח 132'!G3907</f>
        <v>0</v>
      </c>
      <c r="F3907" s="63">
        <f>'דוח 132'!F3907</f>
        <v>0</v>
      </c>
      <c r="G3907" s="63">
        <f>'דוח 132'!E3907</f>
        <v>0</v>
      </c>
      <c r="H3907" s="63">
        <f>'דוח 132'!D3907</f>
        <v>0</v>
      </c>
      <c r="I3907" s="63">
        <f>'דוח 132'!C3907</f>
        <v>0</v>
      </c>
      <c r="J3907" s="63">
        <f>'דוח 132'!B3907</f>
        <v>0</v>
      </c>
      <c r="K3907" s="63">
        <f>'דוח 132'!A3907</f>
        <v>0</v>
      </c>
    </row>
    <row r="3908" spans="1:11" x14ac:dyDescent="0.2">
      <c r="A3908" s="63">
        <f>'דוח 132'!K3908</f>
        <v>13594</v>
      </c>
      <c r="B3908" s="63">
        <f>'דוח 132'!J3908</f>
        <v>73565</v>
      </c>
      <c r="C3908" s="63" t="str">
        <f>'דוח 132'!I3908</f>
        <v>מט"ח וצמוד מט"ח</v>
      </c>
      <c r="D3908" s="63">
        <f>'דוח 132'!H3908</f>
        <v>0</v>
      </c>
      <c r="E3908" s="63">
        <f>'דוח 132'!G3908</f>
        <v>7.8079823954190601</v>
      </c>
      <c r="F3908" s="63">
        <f>'דוח 132'!F3908</f>
        <v>7.7713121656205999</v>
      </c>
      <c r="G3908" s="63">
        <f>'דוח 132'!E3908</f>
        <v>0</v>
      </c>
      <c r="H3908" s="63">
        <f>'דוח 132'!D3908</f>
        <v>0</v>
      </c>
      <c r="I3908" s="63">
        <f>'דוח 132'!C3908</f>
        <v>0</v>
      </c>
      <c r="J3908" s="63">
        <f>'דוח 132'!B3908</f>
        <v>0</v>
      </c>
      <c r="K3908" s="63">
        <f>'דוח 132'!A3908</f>
        <v>0</v>
      </c>
    </row>
    <row r="3909" spans="1:11" x14ac:dyDescent="0.2">
      <c r="A3909" s="63">
        <f>'דוח 132'!K3909</f>
        <v>15609</v>
      </c>
      <c r="B3909" s="63">
        <f>'דוח 132'!J3909</f>
        <v>73565</v>
      </c>
      <c r="C3909" s="63" t="str">
        <f>'דוח 132'!I3909</f>
        <v>אג"ח ממשלתי צמוד מט"ח סחיר (1022)</v>
      </c>
      <c r="D3909" s="63">
        <f>'דוח 132'!H3909</f>
        <v>0</v>
      </c>
      <c r="E3909" s="63">
        <f>'דוח 132'!G3909</f>
        <v>0</v>
      </c>
      <c r="F3909" s="63">
        <f>'דוח 132'!F3909</f>
        <v>0</v>
      </c>
      <c r="G3909" s="63">
        <f>'דוח 132'!E3909</f>
        <v>0</v>
      </c>
      <c r="H3909" s="63">
        <f>'דוח 132'!D3909</f>
        <v>0</v>
      </c>
      <c r="I3909" s="63">
        <f>'דוח 132'!C3909</f>
        <v>0</v>
      </c>
      <c r="J3909" s="63">
        <f>'דוח 132'!B3909</f>
        <v>0</v>
      </c>
      <c r="K3909" s="63">
        <f>'דוח 132'!A3909</f>
        <v>0</v>
      </c>
    </row>
    <row r="3910" spans="1:11" x14ac:dyDescent="0.2">
      <c r="A3910" s="63">
        <f>'דוח 132'!K3910</f>
        <v>11524</v>
      </c>
      <c r="B3910" s="63">
        <f>'דוח 132'!J3910</f>
        <v>73565</v>
      </c>
      <c r="C3910" s="63" t="str">
        <f>'דוח 132'!I3910</f>
        <v xml:space="preserve"> אג"ח קונצרני בחו"ל </v>
      </c>
      <c r="D3910" s="63">
        <f>'דוח 132'!H3910</f>
        <v>0</v>
      </c>
      <c r="E3910" s="63">
        <f>'דוח 132'!G3910</f>
        <v>0</v>
      </c>
      <c r="F3910" s="63">
        <f>'דוח 132'!F3910</f>
        <v>0</v>
      </c>
      <c r="G3910" s="63">
        <f>'דוח 132'!E3910</f>
        <v>0</v>
      </c>
      <c r="H3910" s="63">
        <f>'דוח 132'!D3910</f>
        <v>0</v>
      </c>
      <c r="I3910" s="63">
        <f>'דוח 132'!C3910</f>
        <v>0</v>
      </c>
      <c r="J3910" s="63">
        <f>'דוח 132'!B3910</f>
        <v>0</v>
      </c>
      <c r="K3910" s="63">
        <f>'דוח 132'!A3910</f>
        <v>0</v>
      </c>
    </row>
    <row r="3911" spans="1:11" x14ac:dyDescent="0.2">
      <c r="A3911" s="63">
        <f>'דוח 132'!K3911</f>
        <v>15745</v>
      </c>
      <c r="B3911" s="63">
        <f>'דוח 132'!J3911</f>
        <v>73565</v>
      </c>
      <c r="C3911" s="63" t="str">
        <f>'דוח 132'!I3911</f>
        <v>סה"כ קונצרני צמוד מט"ח</v>
      </c>
      <c r="D3911" s="63">
        <f>'דוח 132'!H3911</f>
        <v>0</v>
      </c>
      <c r="E3911" s="63">
        <f>'דוח 132'!G3911</f>
        <v>0</v>
      </c>
      <c r="F3911" s="63">
        <f>'דוח 132'!F3911</f>
        <v>0</v>
      </c>
      <c r="G3911" s="63">
        <f>'דוח 132'!E3911</f>
        <v>0</v>
      </c>
      <c r="H3911" s="63">
        <f>'דוח 132'!D3911</f>
        <v>0</v>
      </c>
      <c r="I3911" s="63">
        <f>'דוח 132'!C3911</f>
        <v>0</v>
      </c>
      <c r="J3911" s="63">
        <f>'דוח 132'!B3911</f>
        <v>0</v>
      </c>
      <c r="K3911" s="63">
        <f>'דוח 132'!A3911</f>
        <v>0</v>
      </c>
    </row>
    <row r="3912" spans="1:11" x14ac:dyDescent="0.2">
      <c r="A3912" s="63">
        <f>'דוח 132'!K3912</f>
        <v>15545</v>
      </c>
      <c r="B3912" s="63">
        <f>'דוח 132'!J3912</f>
        <v>73565</v>
      </c>
      <c r="C3912" s="63" t="str">
        <f>'דוח 132'!I3912</f>
        <v>הלוואה צמוד מט"ח</v>
      </c>
      <c r="D3912" s="63">
        <f>'דוח 132'!H3912</f>
        <v>0</v>
      </c>
      <c r="E3912" s="63">
        <f>'דוח 132'!G3912</f>
        <v>0</v>
      </c>
      <c r="F3912" s="63">
        <f>'דוח 132'!F3912</f>
        <v>0</v>
      </c>
      <c r="G3912" s="63">
        <f>'דוח 132'!E3912</f>
        <v>0</v>
      </c>
      <c r="H3912" s="63">
        <f>'דוח 132'!D3912</f>
        <v>0</v>
      </c>
      <c r="I3912" s="63">
        <f>'דוח 132'!C3912</f>
        <v>0</v>
      </c>
      <c r="J3912" s="63">
        <f>'דוח 132'!B3912</f>
        <v>0</v>
      </c>
      <c r="K3912" s="63">
        <f>'דוח 132'!A3912</f>
        <v>0</v>
      </c>
    </row>
    <row r="3913" spans="1:11" x14ac:dyDescent="0.2">
      <c r="A3913" s="63">
        <f>'דוח 132'!K3913</f>
        <v>13595</v>
      </c>
      <c r="B3913" s="63">
        <f>'דוח 132'!J3913</f>
        <v>73565</v>
      </c>
      <c r="C3913" s="63" t="str">
        <f>'דוח 132'!I3913</f>
        <v>סה"כ מניות והמירים</v>
      </c>
      <c r="D3913" s="63">
        <f>'דוח 132'!H3913</f>
        <v>0</v>
      </c>
      <c r="E3913" s="63">
        <f>'דוח 132'!G3913</f>
        <v>12.857212183373198</v>
      </c>
      <c r="F3913" s="63">
        <f>'דוח 132'!F3913</f>
        <v>12.7647815998167</v>
      </c>
      <c r="G3913" s="63">
        <f>'דוח 132'!E3913</f>
        <v>0</v>
      </c>
      <c r="H3913" s="63">
        <f>'דוח 132'!D3913</f>
        <v>0</v>
      </c>
      <c r="I3913" s="63">
        <f>'דוח 132'!C3913</f>
        <v>0</v>
      </c>
      <c r="J3913" s="63">
        <f>'דוח 132'!B3913</f>
        <v>0</v>
      </c>
      <c r="K3913" s="63">
        <f>'דוח 132'!A3913</f>
        <v>0</v>
      </c>
    </row>
    <row r="3914" spans="1:11" x14ac:dyDescent="0.2">
      <c r="A3914" s="63">
        <f>'דוח 132'!K3914</f>
        <v>15610</v>
      </c>
      <c r="B3914" s="63">
        <f>'דוח 132'!J3914</f>
        <v>73565</v>
      </c>
      <c r="C3914" s="63" t="str">
        <f>'דוח 132'!I3914</f>
        <v>נגזרים מתוך מניות והמירים</v>
      </c>
      <c r="D3914" s="63">
        <f>'דוח 132'!H3914</f>
        <v>0</v>
      </c>
      <c r="E3914" s="63">
        <f>'דוח 132'!G3914</f>
        <v>0</v>
      </c>
      <c r="F3914" s="63">
        <f>'דוח 132'!F3914</f>
        <v>0</v>
      </c>
      <c r="G3914" s="63">
        <f>'דוח 132'!E3914</f>
        <v>0</v>
      </c>
      <c r="H3914" s="63">
        <f>'דוח 132'!D3914</f>
        <v>0</v>
      </c>
      <c r="I3914" s="63">
        <f>'דוח 132'!C3914</f>
        <v>0</v>
      </c>
      <c r="J3914" s="63">
        <f>'דוח 132'!B3914</f>
        <v>0</v>
      </c>
      <c r="K3914" s="63">
        <f>'דוח 132'!A3914</f>
        <v>0</v>
      </c>
    </row>
    <row r="3915" spans="1:11" x14ac:dyDescent="0.2">
      <c r="A3915" s="63">
        <f>'דוח 132'!K3915</f>
        <v>15611</v>
      </c>
      <c r="B3915" s="63">
        <f>'דוח 132'!J3915</f>
        <v>73565</v>
      </c>
      <c r="C3915" s="63" t="str">
        <f>'דוח 132'!I3915</f>
        <v>מניות והמירים בארץ</v>
      </c>
      <c r="D3915" s="63">
        <f>'דוח 132'!H3915</f>
        <v>0</v>
      </c>
      <c r="E3915" s="63">
        <f>'דוח 132'!G3915</f>
        <v>12.857212183373198</v>
      </c>
      <c r="F3915" s="63">
        <f>'דוח 132'!F3915</f>
        <v>12.7647815998167</v>
      </c>
      <c r="G3915" s="63">
        <f>'דוח 132'!E3915</f>
        <v>0</v>
      </c>
      <c r="H3915" s="63">
        <f>'דוח 132'!D3915</f>
        <v>0</v>
      </c>
      <c r="I3915" s="63">
        <f>'דוח 132'!C3915</f>
        <v>0</v>
      </c>
      <c r="J3915" s="63">
        <f>'דוח 132'!B3915</f>
        <v>0</v>
      </c>
      <c r="K3915" s="63">
        <f>'דוח 132'!A3915</f>
        <v>0</v>
      </c>
    </row>
    <row r="3916" spans="1:11" x14ac:dyDescent="0.2">
      <c r="A3916" s="63">
        <f>'דוח 132'!K3916</f>
        <v>15608</v>
      </c>
      <c r="B3916" s="63">
        <f>'דוח 132'!J3916</f>
        <v>73565</v>
      </c>
      <c r="C3916" s="63" t="str">
        <f>'דוח 132'!I3916</f>
        <v>מניות חו"ל</v>
      </c>
      <c r="D3916" s="63">
        <f>'דוח 132'!H3916</f>
        <v>0</v>
      </c>
      <c r="E3916" s="63">
        <f>'דוח 132'!G3916</f>
        <v>0</v>
      </c>
      <c r="F3916" s="63">
        <f>'דוח 132'!F3916</f>
        <v>0</v>
      </c>
      <c r="G3916" s="63">
        <f>'דוח 132'!E3916</f>
        <v>0</v>
      </c>
      <c r="H3916" s="63">
        <f>'דוח 132'!D3916</f>
        <v>0</v>
      </c>
      <c r="I3916" s="63">
        <f>'דוח 132'!C3916</f>
        <v>0</v>
      </c>
      <c r="J3916" s="63">
        <f>'דוח 132'!B3916</f>
        <v>0</v>
      </c>
      <c r="K3916" s="63">
        <f>'דוח 132'!A3916</f>
        <v>0</v>
      </c>
    </row>
    <row r="3917" spans="1:11" x14ac:dyDescent="0.2">
      <c r="A3917" s="63">
        <f>'דוח 132'!K3917</f>
        <v>15584</v>
      </c>
      <c r="B3917" s="63">
        <f>'דוח 132'!J3917</f>
        <v>73565</v>
      </c>
      <c r="C3917" s="63" t="str">
        <f>'דוח 132'!I3917</f>
        <v>נכסים אלטרנטיביים</v>
      </c>
      <c r="D3917" s="63">
        <f>'דוח 132'!H3917</f>
        <v>0</v>
      </c>
      <c r="E3917" s="63">
        <f>'דוח 132'!G3917</f>
        <v>0</v>
      </c>
      <c r="F3917" s="63">
        <f>'דוח 132'!F3917</f>
        <v>0</v>
      </c>
      <c r="G3917" s="63">
        <f>'דוח 132'!E3917</f>
        <v>0</v>
      </c>
      <c r="H3917" s="63">
        <f>'דוח 132'!D3917</f>
        <v>0</v>
      </c>
      <c r="I3917" s="63">
        <f>'דוח 132'!C3917</f>
        <v>0</v>
      </c>
      <c r="J3917" s="63">
        <f>'דוח 132'!B3917</f>
        <v>0</v>
      </c>
      <c r="K3917" s="63">
        <f>'דוח 132'!A3917</f>
        <v>0</v>
      </c>
    </row>
    <row r="3918" spans="1:11" x14ac:dyDescent="0.2">
      <c r="A3918" s="63">
        <f>'דוח 132'!K3918</f>
        <v>17728</v>
      </c>
      <c r="B3918" s="63">
        <f>'דוח 132'!J3918</f>
        <v>73565</v>
      </c>
      <c r="C3918" s="63" t="str">
        <f>'דוח 132'!I3918</f>
        <v>נכסי נדל"ן</v>
      </c>
      <c r="D3918" s="63">
        <f>'דוח 132'!H3918</f>
        <v>0</v>
      </c>
      <c r="E3918" s="63">
        <f>'דוח 132'!G3918</f>
        <v>0</v>
      </c>
      <c r="F3918" s="63">
        <f>'דוח 132'!F3918</f>
        <v>0</v>
      </c>
      <c r="G3918" s="63">
        <f>'דוח 132'!E3918</f>
        <v>0</v>
      </c>
      <c r="H3918" s="63">
        <f>'דוח 132'!D3918</f>
        <v>0</v>
      </c>
      <c r="I3918" s="63">
        <f>'דוח 132'!C3918</f>
        <v>0</v>
      </c>
      <c r="J3918" s="63">
        <f>'דוח 132'!B3918</f>
        <v>0</v>
      </c>
      <c r="K3918" s="63">
        <f>'דוח 132'!A3918</f>
        <v>0</v>
      </c>
    </row>
    <row r="3919" spans="1:11" x14ac:dyDescent="0.2">
      <c r="A3919" s="63">
        <f>'דוח 132'!K3919</f>
        <v>15624</v>
      </c>
      <c r="B3919" s="63">
        <f>'דוח 132'!J3919</f>
        <v>73565</v>
      </c>
      <c r="C3919" s="63" t="str">
        <f>'דוח 132'!I3919</f>
        <v>נגזרים מתוך חשיפת מט"ח</v>
      </c>
      <c r="D3919" s="63">
        <f>'דוח 132'!H3919</f>
        <v>0</v>
      </c>
      <c r="E3919" s="63">
        <f>'דוח 132'!G3919</f>
        <v>0</v>
      </c>
      <c r="F3919" s="63">
        <f>'דוח 132'!F3919</f>
        <v>0</v>
      </c>
      <c r="G3919" s="63">
        <f>'דוח 132'!E3919</f>
        <v>0</v>
      </c>
      <c r="H3919" s="63">
        <f>'דוח 132'!D3919</f>
        <v>0</v>
      </c>
      <c r="I3919" s="63">
        <f>'דוח 132'!C3919</f>
        <v>0</v>
      </c>
      <c r="J3919" s="63">
        <f>'דוח 132'!B3919</f>
        <v>0</v>
      </c>
      <c r="K3919" s="63">
        <f>'דוח 132'!A3919</f>
        <v>0</v>
      </c>
    </row>
    <row r="3920" spans="1:11" x14ac:dyDescent="0.2">
      <c r="A3920" s="63">
        <f>'דוח 132'!K3920</f>
        <v>15644</v>
      </c>
      <c r="B3920" s="63">
        <f>'דוח 132'!J3920</f>
        <v>73565</v>
      </c>
      <c r="C3920" s="63" t="str">
        <f>'דוח 132'!I3920</f>
        <v>סה"כ נזילות</v>
      </c>
      <c r="D3920" s="63">
        <f>'דוח 132'!H3920</f>
        <v>0</v>
      </c>
      <c r="E3920" s="63">
        <f>'דוח 132'!G3920</f>
        <v>10.779464831026399</v>
      </c>
      <c r="F3920" s="63">
        <f>'דוח 132'!F3920</f>
        <v>10.7469813835972</v>
      </c>
      <c r="G3920" s="63">
        <f>'דוח 132'!E3920</f>
        <v>0</v>
      </c>
      <c r="H3920" s="63">
        <f>'דוח 132'!D3920</f>
        <v>0</v>
      </c>
      <c r="I3920" s="63">
        <f>'דוח 132'!C3920</f>
        <v>0</v>
      </c>
      <c r="J3920" s="63">
        <f>'דוח 132'!B3920</f>
        <v>0</v>
      </c>
      <c r="K3920" s="63">
        <f>'דוח 132'!A3920</f>
        <v>0</v>
      </c>
    </row>
    <row r="3921" spans="1:11" x14ac:dyDescent="0.2">
      <c r="A3921" s="63">
        <f>'דוח 132'!K3921</f>
        <v>15704</v>
      </c>
      <c r="B3921" s="63">
        <f>'דוח 132'!J3921</f>
        <v>73565</v>
      </c>
      <c r="C3921" s="63" t="str">
        <f>'דוח 132'!I3921</f>
        <v xml:space="preserve">סה"כ קונצרני והלוואות </v>
      </c>
      <c r="D3921" s="63">
        <f>'דוח 132'!H3921</f>
        <v>0</v>
      </c>
      <c r="E3921" s="63">
        <f>'דוח 132'!G3921</f>
        <v>0</v>
      </c>
      <c r="F3921" s="63">
        <f>'דוח 132'!F3921</f>
        <v>0</v>
      </c>
      <c r="G3921" s="63">
        <f>'דוח 132'!E3921</f>
        <v>0</v>
      </c>
      <c r="H3921" s="63">
        <f>'דוח 132'!D3921</f>
        <v>0</v>
      </c>
      <c r="I3921" s="63">
        <f>'דוח 132'!C3921</f>
        <v>0</v>
      </c>
      <c r="J3921" s="63">
        <f>'דוח 132'!B3921</f>
        <v>0</v>
      </c>
      <c r="K3921" s="63">
        <f>'דוח 132'!A3921</f>
        <v>0</v>
      </c>
    </row>
    <row r="3922" spans="1:11" x14ac:dyDescent="0.2">
      <c r="A3922" s="63">
        <f>'דוח 132'!K3922</f>
        <v>15749</v>
      </c>
      <c r="B3922" s="63">
        <f>'דוח 132'!J3922</f>
        <v>73565</v>
      </c>
      <c r="C3922" s="63" t="str">
        <f>'דוח 132'!I3922</f>
        <v>סה"כ לא סחירים</v>
      </c>
      <c r="D3922" s="63">
        <f>'דוח 132'!H3922</f>
        <v>0</v>
      </c>
      <c r="E3922" s="63">
        <f>'דוח 132'!G3922</f>
        <v>0</v>
      </c>
      <c r="F3922" s="63">
        <f>'דוח 132'!F3922</f>
        <v>0</v>
      </c>
      <c r="G3922" s="63">
        <f>'דוח 132'!E3922</f>
        <v>0</v>
      </c>
      <c r="H3922" s="63">
        <f>'דוח 132'!D3922</f>
        <v>0</v>
      </c>
      <c r="I3922" s="63">
        <f>'דוח 132'!C3922</f>
        <v>0</v>
      </c>
      <c r="J3922" s="63">
        <f>'דוח 132'!B3922</f>
        <v>0</v>
      </c>
      <c r="K3922" s="63">
        <f>'דוח 132'!A3922</f>
        <v>0</v>
      </c>
    </row>
    <row r="3923" spans="1:11" x14ac:dyDescent="0.2">
      <c r="A3923" s="63">
        <f>'דוח 132'!K3923</f>
        <v>11258</v>
      </c>
      <c r="B3923" s="63">
        <f>'דוח 132'!J3923</f>
        <v>73565</v>
      </c>
      <c r="C3923" s="63" t="str">
        <f>'דוח 132'!I3923</f>
        <v>כל נכסי הקופה</v>
      </c>
      <c r="D3923" s="63">
        <f>'דוח 132'!H3923</f>
        <v>1.4573486308779198</v>
      </c>
      <c r="E3923" s="63">
        <f>'דוח 132'!G3923</f>
        <v>100</v>
      </c>
      <c r="F3923" s="63">
        <f>'דוח 132'!F3923</f>
        <v>100</v>
      </c>
      <c r="G3923" s="63">
        <f>'דוח 132'!E3923</f>
        <v>0</v>
      </c>
      <c r="H3923" s="63">
        <f>'דוח 132'!D3923</f>
        <v>0</v>
      </c>
      <c r="I3923" s="63">
        <f>'דוח 132'!C3923</f>
        <v>0</v>
      </c>
      <c r="J3923" s="63">
        <f>'דוח 132'!B3923</f>
        <v>0</v>
      </c>
      <c r="K3923" s="63">
        <f>'דוח 132'!A3923</f>
        <v>0</v>
      </c>
    </row>
    <row r="3924" spans="1:11" x14ac:dyDescent="0.2">
      <c r="A3924" s="63">
        <f>'דוח 132'!K3924</f>
        <v>15705</v>
      </c>
      <c r="B3924" s="63">
        <f>'דוח 132'!J3924</f>
        <v>73565</v>
      </c>
      <c r="C3924" s="63" t="str">
        <f>'דוח 132'!I3924</f>
        <v>סה"כ ממשלתי</v>
      </c>
      <c r="D3924" s="63">
        <f>'דוח 132'!H3924</f>
        <v>1.90532386118653</v>
      </c>
      <c r="E3924" s="63">
        <f>'דוח 132'!G3924</f>
        <v>76.363322985600405</v>
      </c>
      <c r="F3924" s="63">
        <f>'דוח 132'!F3924</f>
        <v>76.488237016586098</v>
      </c>
      <c r="G3924" s="63">
        <f>'דוח 132'!E3924</f>
        <v>0</v>
      </c>
      <c r="H3924" s="63">
        <f>'דוח 132'!D3924</f>
        <v>0</v>
      </c>
      <c r="I3924" s="63">
        <f>'דוח 132'!C3924</f>
        <v>0</v>
      </c>
      <c r="J3924" s="63">
        <f>'דוח 132'!B3924</f>
        <v>0</v>
      </c>
      <c r="K3924" s="63">
        <f>'דוח 132'!A3924</f>
        <v>0</v>
      </c>
    </row>
    <row r="3925" spans="1:11" x14ac:dyDescent="0.2">
      <c r="A3925" s="63">
        <f>'דוח 132'!K3925</f>
        <v>16144</v>
      </c>
      <c r="B3925" s="63">
        <f>'דוח 132'!J3925</f>
        <v>73565</v>
      </c>
      <c r="C3925" s="63" t="str">
        <f>'דוח 132'!I3925</f>
        <v>סך חשיפת מט"ח</v>
      </c>
      <c r="D3925" s="63">
        <f>'דוח 132'!H3925</f>
        <v>0</v>
      </c>
      <c r="E3925" s="63">
        <f>'דוח 132'!G3925</f>
        <v>9.1841510259752805</v>
      </c>
      <c r="F3925" s="63">
        <f>'דוח 132'!F3925</f>
        <v>9.1174423184374191</v>
      </c>
      <c r="G3925" s="63">
        <f>'דוח 132'!E3925</f>
        <v>0</v>
      </c>
      <c r="H3925" s="63">
        <f>'דוח 132'!D3925</f>
        <v>0</v>
      </c>
      <c r="I3925" s="63">
        <f>'דוח 132'!C3925</f>
        <v>0</v>
      </c>
      <c r="J3925" s="63">
        <f>'דוח 132'!B3925</f>
        <v>0</v>
      </c>
      <c r="K3925" s="63">
        <f>'דוח 132'!A3925</f>
        <v>0</v>
      </c>
    </row>
    <row r="3926" spans="1:11" x14ac:dyDescent="0.2">
      <c r="A3926" s="63">
        <f>'דוח 132'!K3926</f>
        <v>12755</v>
      </c>
      <c r="B3926" s="63">
        <f>'דוח 132'!J3926</f>
        <v>73565</v>
      </c>
      <c r="C3926" s="63" t="str">
        <f>'דוח 132'!I3926</f>
        <v xml:space="preserve">נזילות מט"ח </v>
      </c>
      <c r="D3926" s="63">
        <f>'דוח 132'!H3926</f>
        <v>0</v>
      </c>
      <c r="E3926" s="63">
        <f>'דוח 132'!G3926</f>
        <v>7.8079823954190601</v>
      </c>
      <c r="F3926" s="63">
        <f>'דוח 132'!F3926</f>
        <v>7.7713121656205999</v>
      </c>
      <c r="G3926" s="63">
        <f>'דוח 132'!E3926</f>
        <v>0</v>
      </c>
      <c r="H3926" s="63">
        <f>'דוח 132'!D3926</f>
        <v>0</v>
      </c>
      <c r="I3926" s="63">
        <f>'דוח 132'!C3926</f>
        <v>0</v>
      </c>
      <c r="J3926" s="63">
        <f>'דוח 132'!B3926</f>
        <v>0</v>
      </c>
      <c r="K3926" s="63">
        <f>'דוח 132'!A3926</f>
        <v>0</v>
      </c>
    </row>
    <row r="3927" spans="1:11" x14ac:dyDescent="0.2">
      <c r="A3927" s="63">
        <f>'דוח 132'!K3927</f>
        <v>12359</v>
      </c>
      <c r="B3927" s="63">
        <f>'דוח 132'!J3927</f>
        <v>73565</v>
      </c>
      <c r="C3927" s="63" t="str">
        <f>'דוח 132'!I3927</f>
        <v xml:space="preserve">קונצרני לא סחיר צמוד מדד </v>
      </c>
      <c r="D3927" s="63">
        <f>'דוח 132'!H3927</f>
        <v>0</v>
      </c>
      <c r="E3927" s="63">
        <f>'דוח 132'!G3927</f>
        <v>0</v>
      </c>
      <c r="F3927" s="63">
        <f>'דוח 132'!F3927</f>
        <v>0</v>
      </c>
      <c r="G3927" s="63">
        <f>'דוח 132'!E3927</f>
        <v>0</v>
      </c>
      <c r="H3927" s="63">
        <f>'דוח 132'!D3927</f>
        <v>0</v>
      </c>
      <c r="I3927" s="63">
        <f>'דוח 132'!C3927</f>
        <v>0</v>
      </c>
      <c r="J3927" s="63">
        <f>'דוח 132'!B3927</f>
        <v>0</v>
      </c>
      <c r="K3927" s="63">
        <f>'דוח 132'!A3927</f>
        <v>0</v>
      </c>
    </row>
    <row r="3928" spans="1:11" x14ac:dyDescent="0.2">
      <c r="A3928" s="63">
        <f>'דוח 132'!K3928</f>
        <v>0</v>
      </c>
      <c r="B3928" s="63">
        <f>'דוח 132'!J3928</f>
        <v>0</v>
      </c>
      <c r="C3928" s="63">
        <f>'דוח 132'!I3928</f>
        <v>0</v>
      </c>
      <c r="D3928" s="63">
        <f>'דוח 132'!H3928</f>
        <v>0</v>
      </c>
      <c r="E3928" s="63">
        <f>'דוח 132'!G3928</f>
        <v>0</v>
      </c>
      <c r="F3928" s="63">
        <f>'דוח 132'!F3928</f>
        <v>0</v>
      </c>
      <c r="G3928" s="63">
        <f>'דוח 132'!E3928</f>
        <v>0</v>
      </c>
      <c r="H3928" s="63">
        <f>'דוח 132'!D3928</f>
        <v>0</v>
      </c>
      <c r="I3928" s="63">
        <f>'דוח 132'!C3928</f>
        <v>0</v>
      </c>
      <c r="J3928" s="63">
        <f>'דוח 132'!B3928</f>
        <v>0</v>
      </c>
      <c r="K3928" s="63">
        <f>'דוח 132'!A3928</f>
        <v>0</v>
      </c>
    </row>
    <row r="3929" spans="1:11" x14ac:dyDescent="0.2">
      <c r="A3929" s="63" t="str">
        <f>'דוח 132'!K3929</f>
        <v>קוד קבוצה</v>
      </c>
      <c r="B3929" s="63" t="str">
        <f>'דוח 132'!J3929</f>
        <v>קוד קופה</v>
      </c>
      <c r="C3929" s="63">
        <f>'דוח 132'!I3929</f>
        <v>0</v>
      </c>
      <c r="D3929" s="63" t="str">
        <f>'דוח 132'!H3929</f>
        <v xml:space="preserve">73573  תעשיות אבן וסיד </v>
      </c>
      <c r="E3929" s="63">
        <f>'דוח 132'!G3929</f>
        <v>0</v>
      </c>
      <c r="F3929" s="63">
        <f>'דוח 132'!F3929</f>
        <v>0</v>
      </c>
      <c r="G3929" s="63">
        <f>'דוח 132'!E3929</f>
        <v>0</v>
      </c>
      <c r="H3929" s="63">
        <f>'דוח 132'!D3929</f>
        <v>0</v>
      </c>
      <c r="I3929" s="63">
        <f>'דוח 132'!C3929</f>
        <v>0</v>
      </c>
      <c r="J3929" s="63">
        <f>'דוח 132'!B3929</f>
        <v>0</v>
      </c>
      <c r="K3929" s="63">
        <f>'דוח 132'!A3929</f>
        <v>0</v>
      </c>
    </row>
    <row r="3930" spans="1:11" x14ac:dyDescent="0.2">
      <c r="A3930" s="63">
        <f>'דוח 132'!K3930</f>
        <v>0</v>
      </c>
      <c r="B3930" s="63">
        <f>'דוח 132'!J3930</f>
        <v>0</v>
      </c>
      <c r="C3930" s="63">
        <f>'דוח 132'!I3930</f>
        <v>0</v>
      </c>
      <c r="D3930" s="63">
        <f>'דוח 132'!H3930</f>
        <v>0</v>
      </c>
      <c r="E3930" s="63">
        <f>'דוח 132'!G3930</f>
        <v>0</v>
      </c>
      <c r="F3930" s="63" t="str">
        <f>'דוח 132'!F3930</f>
        <v>שווי קופה באשח  4,883.07</v>
      </c>
      <c r="G3930" s="63">
        <f>'דוח 132'!E3930</f>
        <v>0</v>
      </c>
      <c r="H3930" s="63">
        <f>'דוח 132'!D3930</f>
        <v>0</v>
      </c>
      <c r="I3930" s="63">
        <f>'דוח 132'!C3930</f>
        <v>0</v>
      </c>
      <c r="J3930" s="63">
        <f>'דוח 132'!B3930</f>
        <v>0</v>
      </c>
      <c r="K3930" s="63">
        <f>'דוח 132'!A3930</f>
        <v>0</v>
      </c>
    </row>
    <row r="3931" spans="1:11" x14ac:dyDescent="0.2">
      <c r="A3931" s="63">
        <f>'דוח 132'!K3931</f>
        <v>0</v>
      </c>
      <c r="B3931" s="63">
        <f>'דוח 132'!J3931</f>
        <v>0</v>
      </c>
      <c r="C3931" s="63" t="str">
        <f>'דוח 132'!I3931</f>
        <v>תאור קבוצה</v>
      </c>
      <c r="D3931" s="63" t="str">
        <f>'דוח 132'!H3931</f>
        <v>מח"מ</v>
      </c>
      <c r="E3931" s="63" t="str">
        <f>'דוח 132'!G3931</f>
        <v>חשיפה</v>
      </c>
      <c r="F3931" s="63" t="str">
        <f>'דוח 132'!F3931</f>
        <v>חשיפה</v>
      </c>
      <c r="G3931" s="63">
        <f>'דוח 132'!E3931</f>
        <v>0</v>
      </c>
      <c r="H3931" s="63" t="str">
        <f>'דוח 132'!D3931</f>
        <v>חשיפה</v>
      </c>
      <c r="I3931" s="63">
        <f>'דוח 132'!C3931</f>
        <v>0</v>
      </c>
      <c r="J3931" s="63" t="str">
        <f>'דוח 132'!B3931</f>
        <v>מח"מ</v>
      </c>
      <c r="K3931" s="63">
        <f>'דוח 132'!A3931</f>
        <v>0</v>
      </c>
    </row>
    <row r="3932" spans="1:11" x14ac:dyDescent="0.2">
      <c r="A3932" s="63">
        <f>'דוח 132'!K3932</f>
        <v>0</v>
      </c>
      <c r="B3932" s="63">
        <f>'דוח 132'!J3932</f>
        <v>0</v>
      </c>
      <c r="C3932" s="63">
        <f>'דוח 132'!I3932</f>
        <v>0</v>
      </c>
      <c r="D3932" s="63">
        <f>'דוח 132'!H3932</f>
        <v>0</v>
      </c>
      <c r="E3932" s="63" t="str">
        <f>'דוח 132'!G3932</f>
        <v>30/12/18</v>
      </c>
      <c r="F3932" s="63" t="str">
        <f>'דוח 132'!F3932</f>
        <v>31/12/18</v>
      </c>
      <c r="G3932" s="63" t="str">
        <f>'דוח 132'!E3932</f>
        <v>מינ'</v>
      </c>
      <c r="H3932" s="63" t="str">
        <f>'דוח 132'!D3932</f>
        <v>מקס'</v>
      </c>
      <c r="I3932" s="63" t="str">
        <f>'דוח 132'!C3932</f>
        <v>מינ'</v>
      </c>
      <c r="J3932" s="63" t="str">
        <f>'דוח 132'!B3932</f>
        <v>מקס'</v>
      </c>
      <c r="K3932" s="63">
        <f>'דוח 132'!A3932</f>
        <v>0</v>
      </c>
    </row>
    <row r="3933" spans="1:11" x14ac:dyDescent="0.2">
      <c r="A3933" s="63">
        <f>'דוח 132'!K3933</f>
        <v>13591</v>
      </c>
      <c r="B3933" s="63">
        <f>'דוח 132'!J3933</f>
        <v>73573</v>
      </c>
      <c r="C3933" s="63" t="str">
        <f>'דוח 132'!I3933</f>
        <v xml:space="preserve">צמוד מדד (כולל מיועדות) </v>
      </c>
      <c r="D3933" s="63">
        <f>'דוח 132'!H3933</f>
        <v>3.2882287791309297</v>
      </c>
      <c r="E3933" s="63">
        <f>'דוח 132'!G3933</f>
        <v>36.530033811256601</v>
      </c>
      <c r="F3933" s="63">
        <f>'דוח 132'!F3933</f>
        <v>36.487896588517302</v>
      </c>
      <c r="G3933" s="63">
        <f>'דוח 132'!E3933</f>
        <v>0</v>
      </c>
      <c r="H3933" s="63">
        <f>'דוח 132'!D3933</f>
        <v>0</v>
      </c>
      <c r="I3933" s="63">
        <f>'דוח 132'!C3933</f>
        <v>0</v>
      </c>
      <c r="J3933" s="63">
        <f>'דוח 132'!B3933</f>
        <v>0</v>
      </c>
      <c r="K3933" s="63">
        <f>'דוח 132'!A3933</f>
        <v>0</v>
      </c>
    </row>
    <row r="3934" spans="1:11" x14ac:dyDescent="0.2">
      <c r="A3934" s="63">
        <f>'דוח 132'!K3934</f>
        <v>19967</v>
      </c>
      <c r="B3934" s="63">
        <f>'דוח 132'!J3934</f>
        <v>73573</v>
      </c>
      <c r="C3934" s="63" t="str">
        <f>'דוח 132'!I3934</f>
        <v>צמוד מדד ללא מיועדות</v>
      </c>
      <c r="D3934" s="63">
        <f>'דוח 132'!H3934</f>
        <v>3.2882287791309297</v>
      </c>
      <c r="E3934" s="63">
        <f>'דוח 132'!G3934</f>
        <v>36.530033811256601</v>
      </c>
      <c r="F3934" s="63">
        <f>'דוח 132'!F3934</f>
        <v>36.487896588517302</v>
      </c>
      <c r="G3934" s="63">
        <f>'דוח 132'!E3934</f>
        <v>0</v>
      </c>
      <c r="H3934" s="63">
        <f>'דוח 132'!D3934</f>
        <v>0</v>
      </c>
      <c r="I3934" s="63">
        <f>'דוח 132'!C3934</f>
        <v>0</v>
      </c>
      <c r="J3934" s="63">
        <f>'דוח 132'!B3934</f>
        <v>0</v>
      </c>
      <c r="K3934" s="63">
        <f>'דוח 132'!A3934</f>
        <v>0</v>
      </c>
    </row>
    <row r="3935" spans="1:11" x14ac:dyDescent="0.2">
      <c r="A3935" s="63">
        <f>'דוח 132'!K3935</f>
        <v>15744</v>
      </c>
      <c r="B3935" s="63">
        <f>'דוח 132'!J3935</f>
        <v>73573</v>
      </c>
      <c r="C3935" s="63" t="str">
        <f>'דוח 132'!I3935</f>
        <v xml:space="preserve">סה"כ ממשלתי צמוד מדד כולל מיועדות </v>
      </c>
      <c r="D3935" s="63">
        <f>'דוח 132'!H3935</f>
        <v>3.0749698768290301</v>
      </c>
      <c r="E3935" s="63">
        <f>'דוח 132'!G3935</f>
        <v>15.7661405083409</v>
      </c>
      <c r="F3935" s="63">
        <f>'דוח 132'!F3935</f>
        <v>15.747507246594299</v>
      </c>
      <c r="G3935" s="63">
        <f>'דוח 132'!E3935</f>
        <v>0</v>
      </c>
      <c r="H3935" s="63">
        <f>'דוח 132'!D3935</f>
        <v>0</v>
      </c>
      <c r="I3935" s="63">
        <f>'דוח 132'!C3935</f>
        <v>0</v>
      </c>
      <c r="J3935" s="63">
        <f>'דוח 132'!B3935</f>
        <v>0</v>
      </c>
      <c r="K3935" s="63">
        <f>'דוח 132'!A3935</f>
        <v>0</v>
      </c>
    </row>
    <row r="3936" spans="1:11" x14ac:dyDescent="0.2">
      <c r="A3936" s="63">
        <f>'דוח 132'!K3936</f>
        <v>13462</v>
      </c>
      <c r="B3936" s="63">
        <f>'דוח 132'!J3936</f>
        <v>73573</v>
      </c>
      <c r="C3936" s="63" t="str">
        <f>'דוח 132'!I3936</f>
        <v xml:space="preserve">קונצרני סחיר צמוד מדד </v>
      </c>
      <c r="D3936" s="63">
        <f>'דוח 132'!H3936</f>
        <v>3.4501493705931101</v>
      </c>
      <c r="E3936" s="63">
        <f>'דוח 132'!G3936</f>
        <v>20.763893302915697</v>
      </c>
      <c r="F3936" s="63">
        <f>'דוח 132'!F3936</f>
        <v>20.740389341923002</v>
      </c>
      <c r="G3936" s="63">
        <f>'דוח 132'!E3936</f>
        <v>0</v>
      </c>
      <c r="H3936" s="63">
        <f>'דוח 132'!D3936</f>
        <v>0</v>
      </c>
      <c r="I3936" s="63">
        <f>'דוח 132'!C3936</f>
        <v>0</v>
      </c>
      <c r="J3936" s="63">
        <f>'דוח 132'!B3936</f>
        <v>0</v>
      </c>
      <c r="K3936" s="63">
        <f>'דוח 132'!A3936</f>
        <v>0</v>
      </c>
    </row>
    <row r="3937" spans="1:11" x14ac:dyDescent="0.2">
      <c r="A3937" s="63">
        <f>'דוח 132'!K3937</f>
        <v>15544</v>
      </c>
      <c r="B3937" s="63">
        <f>'דוח 132'!J3937</f>
        <v>73573</v>
      </c>
      <c r="C3937" s="63" t="str">
        <f>'דוח 132'!I3937</f>
        <v>הלוואה צמוד מדד</v>
      </c>
      <c r="D3937" s="63">
        <f>'דוח 132'!H3937</f>
        <v>0</v>
      </c>
      <c r="E3937" s="63">
        <f>'דוח 132'!G3937</f>
        <v>0</v>
      </c>
      <c r="F3937" s="63">
        <f>'דוח 132'!F3937</f>
        <v>0</v>
      </c>
      <c r="G3937" s="63">
        <f>'דוח 132'!E3937</f>
        <v>0</v>
      </c>
      <c r="H3937" s="63">
        <f>'דוח 132'!D3937</f>
        <v>0</v>
      </c>
      <c r="I3937" s="63">
        <f>'דוח 132'!C3937</f>
        <v>0</v>
      </c>
      <c r="J3937" s="63">
        <f>'דוח 132'!B3937</f>
        <v>0</v>
      </c>
      <c r="K3937" s="63">
        <f>'דוח 132'!A3937</f>
        <v>0</v>
      </c>
    </row>
    <row r="3938" spans="1:11" x14ac:dyDescent="0.2">
      <c r="A3938" s="63">
        <f>'דוח 132'!K3938</f>
        <v>12978</v>
      </c>
      <c r="B3938" s="63">
        <f>'דוח 132'!J3938</f>
        <v>73573</v>
      </c>
      <c r="C3938" s="63" t="str">
        <f>'דוח 132'!I3938</f>
        <v xml:space="preserve">פקדונות לא סחירים </v>
      </c>
      <c r="D3938" s="63">
        <f>'דוח 132'!H3938</f>
        <v>0</v>
      </c>
      <c r="E3938" s="63">
        <f>'דוח 132'!G3938</f>
        <v>0</v>
      </c>
      <c r="F3938" s="63">
        <f>'דוח 132'!F3938</f>
        <v>0</v>
      </c>
      <c r="G3938" s="63">
        <f>'דוח 132'!E3938</f>
        <v>0</v>
      </c>
      <c r="H3938" s="63">
        <f>'דוח 132'!D3938</f>
        <v>0</v>
      </c>
      <c r="I3938" s="63">
        <f>'דוח 132'!C3938</f>
        <v>0</v>
      </c>
      <c r="J3938" s="63">
        <f>'דוח 132'!B3938</f>
        <v>0</v>
      </c>
      <c r="K3938" s="63">
        <f>'דוח 132'!A3938</f>
        <v>0</v>
      </c>
    </row>
    <row r="3939" spans="1:11" x14ac:dyDescent="0.2">
      <c r="A3939" s="63">
        <f>'דוח 132'!K3939</f>
        <v>17726</v>
      </c>
      <c r="B3939" s="63">
        <f>'דוח 132'!J3939</f>
        <v>73573</v>
      </c>
      <c r="C3939" s="63" t="str">
        <f>'דוח 132'!I3939</f>
        <v>לא צמוד כולל נזילות</v>
      </c>
      <c r="D3939" s="63">
        <f>'דוח 132'!H3939</f>
        <v>1.7460272265849699</v>
      </c>
      <c r="E3939" s="63">
        <f>'דוח 132'!G3939</f>
        <v>41.066277007382006</v>
      </c>
      <c r="F3939" s="63">
        <f>'דוח 132'!F3939</f>
        <v>41.085100660031195</v>
      </c>
      <c r="G3939" s="63">
        <f>'דוח 132'!E3939</f>
        <v>0</v>
      </c>
      <c r="H3939" s="63">
        <f>'דוח 132'!D3939</f>
        <v>0</v>
      </c>
      <c r="I3939" s="63">
        <f>'דוח 132'!C3939</f>
        <v>0</v>
      </c>
      <c r="J3939" s="63">
        <f>'דוח 132'!B3939</f>
        <v>0</v>
      </c>
      <c r="K3939" s="63">
        <f>'דוח 132'!A3939</f>
        <v>0</v>
      </c>
    </row>
    <row r="3940" spans="1:11" x14ac:dyDescent="0.2">
      <c r="A3940" s="63">
        <f>'דוח 132'!K3940</f>
        <v>17727</v>
      </c>
      <c r="B3940" s="63">
        <f>'דוח 132'!J3940</f>
        <v>73573</v>
      </c>
      <c r="C3940" s="63" t="str">
        <f>'דוח 132'!I3940</f>
        <v>עו"ש ש"ח</v>
      </c>
      <c r="D3940" s="63">
        <f>'דוח 132'!H3940</f>
        <v>0</v>
      </c>
      <c r="E3940" s="63">
        <f>'דוח 132'!G3940</f>
        <v>8.7745158749601391</v>
      </c>
      <c r="F3940" s="63">
        <f>'דוח 132'!F3940</f>
        <v>8.810964645034181</v>
      </c>
      <c r="G3940" s="63">
        <f>'דוח 132'!E3940</f>
        <v>0</v>
      </c>
      <c r="H3940" s="63">
        <f>'דוח 132'!D3940</f>
        <v>0</v>
      </c>
      <c r="I3940" s="63">
        <f>'דוח 132'!C3940</f>
        <v>0</v>
      </c>
      <c r="J3940" s="63">
        <f>'דוח 132'!B3940</f>
        <v>0</v>
      </c>
      <c r="K3940" s="63">
        <f>'דוח 132'!A3940</f>
        <v>0</v>
      </c>
    </row>
    <row r="3941" spans="1:11" x14ac:dyDescent="0.2">
      <c r="A3941" s="63">
        <f>'דוח 132'!K3941</f>
        <v>13592</v>
      </c>
      <c r="B3941" s="63">
        <f>'דוח 132'!J3941</f>
        <v>73573</v>
      </c>
      <c r="C3941" s="63" t="str">
        <f>'דוח 132'!I3941</f>
        <v xml:space="preserve">לא צמוד - לא כולל נזילות </v>
      </c>
      <c r="D3941" s="63">
        <f>'דוח 132'!H3941</f>
        <v>2.22269944967899</v>
      </c>
      <c r="E3941" s="63">
        <f>'דוח 132'!G3941</f>
        <v>32.291761132421797</v>
      </c>
      <c r="F3941" s="63">
        <f>'דוח 132'!F3941</f>
        <v>32.274136014996998</v>
      </c>
      <c r="G3941" s="63">
        <f>'דוח 132'!E3941</f>
        <v>0</v>
      </c>
      <c r="H3941" s="63">
        <f>'דוח 132'!D3941</f>
        <v>0</v>
      </c>
      <c r="I3941" s="63">
        <f>'דוח 132'!C3941</f>
        <v>0</v>
      </c>
      <c r="J3941" s="63">
        <f>'דוח 132'!B3941</f>
        <v>0</v>
      </c>
      <c r="K3941" s="63">
        <f>'דוח 132'!A3941</f>
        <v>0</v>
      </c>
    </row>
    <row r="3942" spans="1:11" x14ac:dyDescent="0.2">
      <c r="A3942" s="63">
        <f>'דוח 132'!K3942</f>
        <v>11566</v>
      </c>
      <c r="B3942" s="63">
        <f>'דוח 132'!J3942</f>
        <v>73573</v>
      </c>
      <c r="C3942" s="63" t="str">
        <f>'דוח 132'!I3942</f>
        <v>מק"מ</v>
      </c>
      <c r="D3942" s="63">
        <f>'דוח 132'!H3942</f>
        <v>0.51203215203288099</v>
      </c>
      <c r="E3942" s="63">
        <f>'דוח 132'!G3942</f>
        <v>14.361280367029799</v>
      </c>
      <c r="F3942" s="63">
        <f>'דוח 132'!F3942</f>
        <v>14.346616154033599</v>
      </c>
      <c r="G3942" s="63">
        <f>'דוח 132'!E3942</f>
        <v>0</v>
      </c>
      <c r="H3942" s="63">
        <f>'דוח 132'!D3942</f>
        <v>0</v>
      </c>
      <c r="I3942" s="63">
        <f>'דוח 132'!C3942</f>
        <v>0</v>
      </c>
      <c r="J3942" s="63">
        <f>'דוח 132'!B3942</f>
        <v>0</v>
      </c>
      <c r="K3942" s="63">
        <f>'דוח 132'!A3942</f>
        <v>0</v>
      </c>
    </row>
    <row r="3943" spans="1:11" x14ac:dyDescent="0.2">
      <c r="A3943" s="63">
        <f>'דוח 132'!K3943</f>
        <v>13419</v>
      </c>
      <c r="B3943" s="63">
        <f>'דוח 132'!J3943</f>
        <v>73573</v>
      </c>
      <c r="C3943" s="63" t="str">
        <f>'דוח 132'!I3943</f>
        <v>ממשלתי  לא צמוד (שחר)</v>
      </c>
      <c r="D3943" s="63">
        <f>'דוח 132'!H3943</f>
        <v>3.7528641594165602</v>
      </c>
      <c r="E3943" s="63">
        <f>'דוח 132'!G3943</f>
        <v>11.243835549089299</v>
      </c>
      <c r="F3943" s="63">
        <f>'דוח 132'!F3943</f>
        <v>11.224991082652201</v>
      </c>
      <c r="G3943" s="63">
        <f>'דוח 132'!E3943</f>
        <v>0</v>
      </c>
      <c r="H3943" s="63">
        <f>'דוח 132'!D3943</f>
        <v>0</v>
      </c>
      <c r="I3943" s="63">
        <f>'דוח 132'!C3943</f>
        <v>0</v>
      </c>
      <c r="J3943" s="63">
        <f>'דוח 132'!B3943</f>
        <v>0</v>
      </c>
      <c r="K3943" s="63">
        <f>'דוח 132'!A3943</f>
        <v>0</v>
      </c>
    </row>
    <row r="3944" spans="1:11" x14ac:dyDescent="0.2">
      <c r="A3944" s="63">
        <f>'דוח 132'!K3944</f>
        <v>11568</v>
      </c>
      <c r="B3944" s="63">
        <f>'דוח 132'!J3944</f>
        <v>73573</v>
      </c>
      <c r="C3944" s="63" t="str">
        <f>'דוח 132'!I3944</f>
        <v>אג"ח ממשלתי לא צמוד ריבית משתנה-"גילון"</v>
      </c>
      <c r="D3944" s="63">
        <f>'דוח 132'!H3944</f>
        <v>0</v>
      </c>
      <c r="E3944" s="63">
        <f>'דוח 132'!G3944</f>
        <v>0</v>
      </c>
      <c r="F3944" s="63">
        <f>'דוח 132'!F3944</f>
        <v>0</v>
      </c>
      <c r="G3944" s="63">
        <f>'דוח 132'!E3944</f>
        <v>0</v>
      </c>
      <c r="H3944" s="63">
        <f>'דוח 132'!D3944</f>
        <v>0</v>
      </c>
      <c r="I3944" s="63">
        <f>'דוח 132'!C3944</f>
        <v>0</v>
      </c>
      <c r="J3944" s="63">
        <f>'דוח 132'!B3944</f>
        <v>0</v>
      </c>
      <c r="K3944" s="63">
        <f>'דוח 132'!A3944</f>
        <v>0</v>
      </c>
    </row>
    <row r="3945" spans="1:11" x14ac:dyDescent="0.2">
      <c r="A3945" s="63">
        <f>'דוח 132'!K3945</f>
        <v>12479</v>
      </c>
      <c r="B3945" s="63">
        <f>'דוח 132'!J3945</f>
        <v>73573</v>
      </c>
      <c r="C3945" s="63" t="str">
        <f>'דוח 132'!I3945</f>
        <v>קונצרני ריבית קבועה</v>
      </c>
      <c r="D3945" s="63">
        <f>'דוח 132'!H3945</f>
        <v>3.6675774750177896</v>
      </c>
      <c r="E3945" s="63">
        <f>'דוח 132'!G3945</f>
        <v>5.6909809672341991</v>
      </c>
      <c r="F3945" s="63">
        <f>'דוח 132'!F3945</f>
        <v>5.7077734829171591</v>
      </c>
      <c r="G3945" s="63">
        <f>'דוח 132'!E3945</f>
        <v>0</v>
      </c>
      <c r="H3945" s="63">
        <f>'דוח 132'!D3945</f>
        <v>0</v>
      </c>
      <c r="I3945" s="63">
        <f>'דוח 132'!C3945</f>
        <v>0</v>
      </c>
      <c r="J3945" s="63">
        <f>'דוח 132'!B3945</f>
        <v>0</v>
      </c>
      <c r="K3945" s="63">
        <f>'דוח 132'!A3945</f>
        <v>0</v>
      </c>
    </row>
    <row r="3946" spans="1:11" x14ac:dyDescent="0.2">
      <c r="A3946" s="63">
        <f>'דוח 132'!K3946</f>
        <v>12480</v>
      </c>
      <c r="B3946" s="63">
        <f>'דוח 132'!J3946</f>
        <v>73573</v>
      </c>
      <c r="C3946" s="63" t="str">
        <f>'דוח 132'!I3946</f>
        <v>קונצרני ריבית משתנה</v>
      </c>
      <c r="D3946" s="63">
        <f>'דוח 132'!H3946</f>
        <v>1.3372207612379798</v>
      </c>
      <c r="E3946" s="63">
        <f>'דוח 132'!G3946</f>
        <v>0.99566424906855799</v>
      </c>
      <c r="F3946" s="63">
        <f>'דוח 132'!F3946</f>
        <v>0.99475529539406804</v>
      </c>
      <c r="G3946" s="63">
        <f>'דוח 132'!E3946</f>
        <v>0</v>
      </c>
      <c r="H3946" s="63">
        <f>'דוח 132'!D3946</f>
        <v>0</v>
      </c>
      <c r="I3946" s="63">
        <f>'דוח 132'!C3946</f>
        <v>0</v>
      </c>
      <c r="J3946" s="63">
        <f>'דוח 132'!B3946</f>
        <v>0</v>
      </c>
      <c r="K3946" s="63">
        <f>'דוח 132'!A3946</f>
        <v>0</v>
      </c>
    </row>
    <row r="3947" spans="1:11" x14ac:dyDescent="0.2">
      <c r="A3947" s="63">
        <f>'דוח 132'!K3947</f>
        <v>11578</v>
      </c>
      <c r="B3947" s="63">
        <f>'דוח 132'!J3947</f>
        <v>73573</v>
      </c>
      <c r="C3947" s="63" t="str">
        <f>'דוח 132'!I3947</f>
        <v>אג"ח לא צמוד לא סחיר (ללא עמיתים)</v>
      </c>
      <c r="D3947" s="63">
        <f>'דוח 132'!H3947</f>
        <v>0</v>
      </c>
      <c r="E3947" s="63">
        <f>'דוח 132'!G3947</f>
        <v>0</v>
      </c>
      <c r="F3947" s="63">
        <f>'דוח 132'!F3947</f>
        <v>0</v>
      </c>
      <c r="G3947" s="63">
        <f>'דוח 132'!E3947</f>
        <v>0</v>
      </c>
      <c r="H3947" s="63">
        <f>'דוח 132'!D3947</f>
        <v>0</v>
      </c>
      <c r="I3947" s="63">
        <f>'דוח 132'!C3947</f>
        <v>0</v>
      </c>
      <c r="J3947" s="63">
        <f>'דוח 132'!B3947</f>
        <v>0</v>
      </c>
      <c r="K3947" s="63">
        <f>'דוח 132'!A3947</f>
        <v>0</v>
      </c>
    </row>
    <row r="3948" spans="1:11" x14ac:dyDescent="0.2">
      <c r="A3948" s="63">
        <f>'דוח 132'!K3948</f>
        <v>12497</v>
      </c>
      <c r="B3948" s="63">
        <f>'דוח 132'!J3948</f>
        <v>73573</v>
      </c>
      <c r="C3948" s="63" t="str">
        <f>'דוח 132'!I3948</f>
        <v>קונצרני לא סחיר ריבית משתנה (נע"מים)</v>
      </c>
      <c r="D3948" s="63">
        <f>'דוח 132'!H3948</f>
        <v>0</v>
      </c>
      <c r="E3948" s="63">
        <f>'דוח 132'!G3948</f>
        <v>0</v>
      </c>
      <c r="F3948" s="63">
        <f>'דוח 132'!F3948</f>
        <v>0</v>
      </c>
      <c r="G3948" s="63">
        <f>'דוח 132'!E3948</f>
        <v>0</v>
      </c>
      <c r="H3948" s="63">
        <f>'דוח 132'!D3948</f>
        <v>0</v>
      </c>
      <c r="I3948" s="63">
        <f>'דוח 132'!C3948</f>
        <v>0</v>
      </c>
      <c r="J3948" s="63">
        <f>'דוח 132'!B3948</f>
        <v>0</v>
      </c>
      <c r="K3948" s="63">
        <f>'דוח 132'!A3948</f>
        <v>0</v>
      </c>
    </row>
    <row r="3949" spans="1:11" x14ac:dyDescent="0.2">
      <c r="A3949" s="63">
        <f>'דוח 132'!K3949</f>
        <v>15546</v>
      </c>
      <c r="B3949" s="63">
        <f>'דוח 132'!J3949</f>
        <v>73573</v>
      </c>
      <c r="C3949" s="63" t="str">
        <f>'דוח 132'!I3949</f>
        <v>הלוואה לא צמוד</v>
      </c>
      <c r="D3949" s="63">
        <f>'דוח 132'!H3949</f>
        <v>0</v>
      </c>
      <c r="E3949" s="63">
        <f>'דוח 132'!G3949</f>
        <v>0</v>
      </c>
      <c r="F3949" s="63">
        <f>'דוח 132'!F3949</f>
        <v>0</v>
      </c>
      <c r="G3949" s="63">
        <f>'דוח 132'!E3949</f>
        <v>0</v>
      </c>
      <c r="H3949" s="63">
        <f>'דוח 132'!D3949</f>
        <v>0</v>
      </c>
      <c r="I3949" s="63">
        <f>'דוח 132'!C3949</f>
        <v>0</v>
      </c>
      <c r="J3949" s="63">
        <f>'דוח 132'!B3949</f>
        <v>0</v>
      </c>
      <c r="K3949" s="63">
        <f>'דוח 132'!A3949</f>
        <v>0</v>
      </c>
    </row>
    <row r="3950" spans="1:11" x14ac:dyDescent="0.2">
      <c r="A3950" s="63">
        <f>'דוח 132'!K3950</f>
        <v>12481</v>
      </c>
      <c r="B3950" s="63">
        <f>'דוח 132'!J3950</f>
        <v>73573</v>
      </c>
      <c r="C3950" s="63" t="str">
        <f>'דוח 132'!I3950</f>
        <v>הלוואות לעמיתים.</v>
      </c>
      <c r="D3950" s="63">
        <f>'דוח 132'!H3950</f>
        <v>0</v>
      </c>
      <c r="E3950" s="63">
        <f>'דוח 132'!G3950</f>
        <v>0</v>
      </c>
      <c r="F3950" s="63">
        <f>'דוח 132'!F3950</f>
        <v>0</v>
      </c>
      <c r="G3950" s="63">
        <f>'דוח 132'!E3950</f>
        <v>0</v>
      </c>
      <c r="H3950" s="63">
        <f>'דוח 132'!D3950</f>
        <v>0</v>
      </c>
      <c r="I3950" s="63">
        <f>'דוח 132'!C3950</f>
        <v>0</v>
      </c>
      <c r="J3950" s="63">
        <f>'דוח 132'!B3950</f>
        <v>0</v>
      </c>
      <c r="K3950" s="63">
        <f>'דוח 132'!A3950</f>
        <v>0</v>
      </c>
    </row>
    <row r="3951" spans="1:11" x14ac:dyDescent="0.2">
      <c r="A3951" s="63">
        <f>'דוח 132'!K3951</f>
        <v>13594</v>
      </c>
      <c r="B3951" s="63">
        <f>'דוח 132'!J3951</f>
        <v>73573</v>
      </c>
      <c r="C3951" s="63" t="str">
        <f>'דוח 132'!I3951</f>
        <v>מט"ח וצמוד מט"ח</v>
      </c>
      <c r="D3951" s="63">
        <f>'דוח 132'!H3951</f>
        <v>0</v>
      </c>
      <c r="E3951" s="63">
        <f>'דוח 132'!G3951</f>
        <v>4.5715407372604293</v>
      </c>
      <c r="F3951" s="63">
        <f>'דוח 132'!F3951</f>
        <v>4.5384467280951695</v>
      </c>
      <c r="G3951" s="63">
        <f>'דוח 132'!E3951</f>
        <v>0</v>
      </c>
      <c r="H3951" s="63">
        <f>'דוח 132'!D3951</f>
        <v>0</v>
      </c>
      <c r="I3951" s="63">
        <f>'דוח 132'!C3951</f>
        <v>0</v>
      </c>
      <c r="J3951" s="63">
        <f>'דוח 132'!B3951</f>
        <v>0</v>
      </c>
      <c r="K3951" s="63">
        <f>'דוח 132'!A3951</f>
        <v>0</v>
      </c>
    </row>
    <row r="3952" spans="1:11" x14ac:dyDescent="0.2">
      <c r="A3952" s="63">
        <f>'דוח 132'!K3952</f>
        <v>15609</v>
      </c>
      <c r="B3952" s="63">
        <f>'דוח 132'!J3952</f>
        <v>73573</v>
      </c>
      <c r="C3952" s="63" t="str">
        <f>'דוח 132'!I3952</f>
        <v>אג"ח ממשלתי צמוד מט"ח סחיר (1022)</v>
      </c>
      <c r="D3952" s="63">
        <f>'דוח 132'!H3952</f>
        <v>0</v>
      </c>
      <c r="E3952" s="63">
        <f>'דוח 132'!G3952</f>
        <v>8.5311721238412214E-2</v>
      </c>
      <c r="F3952" s="63">
        <f>'דוח 132'!F3952</f>
        <v>8.5199745314124595E-2</v>
      </c>
      <c r="G3952" s="63">
        <f>'דוח 132'!E3952</f>
        <v>0</v>
      </c>
      <c r="H3952" s="63">
        <f>'דוח 132'!D3952</f>
        <v>0</v>
      </c>
      <c r="I3952" s="63">
        <f>'דוח 132'!C3952</f>
        <v>0</v>
      </c>
      <c r="J3952" s="63">
        <f>'דוח 132'!B3952</f>
        <v>0</v>
      </c>
      <c r="K3952" s="63">
        <f>'דוח 132'!A3952</f>
        <v>0</v>
      </c>
    </row>
    <row r="3953" spans="1:11" x14ac:dyDescent="0.2">
      <c r="A3953" s="63">
        <f>'דוח 132'!K3953</f>
        <v>11524</v>
      </c>
      <c r="B3953" s="63">
        <f>'דוח 132'!J3953</f>
        <v>73573</v>
      </c>
      <c r="C3953" s="63" t="str">
        <f>'דוח 132'!I3953</f>
        <v xml:space="preserve"> אג"ח קונצרני בחו"ל </v>
      </c>
      <c r="D3953" s="63">
        <f>'דוח 132'!H3953</f>
        <v>0</v>
      </c>
      <c r="E3953" s="63">
        <f>'דוח 132'!G3953</f>
        <v>0</v>
      </c>
      <c r="F3953" s="63">
        <f>'דוח 132'!F3953</f>
        <v>0</v>
      </c>
      <c r="G3953" s="63">
        <f>'דוח 132'!E3953</f>
        <v>0</v>
      </c>
      <c r="H3953" s="63">
        <f>'דוח 132'!D3953</f>
        <v>0</v>
      </c>
      <c r="I3953" s="63">
        <f>'דוח 132'!C3953</f>
        <v>0</v>
      </c>
      <c r="J3953" s="63">
        <f>'דוח 132'!B3953</f>
        <v>0</v>
      </c>
      <c r="K3953" s="63">
        <f>'דוח 132'!A3953</f>
        <v>0</v>
      </c>
    </row>
    <row r="3954" spans="1:11" x14ac:dyDescent="0.2">
      <c r="A3954" s="63">
        <f>'דוח 132'!K3954</f>
        <v>15745</v>
      </c>
      <c r="B3954" s="63">
        <f>'דוח 132'!J3954</f>
        <v>73573</v>
      </c>
      <c r="C3954" s="63" t="str">
        <f>'דוח 132'!I3954</f>
        <v>סה"כ קונצרני צמוד מט"ח</v>
      </c>
      <c r="D3954" s="63">
        <f>'דוח 132'!H3954</f>
        <v>0</v>
      </c>
      <c r="E3954" s="63">
        <f>'דוח 132'!G3954</f>
        <v>0</v>
      </c>
      <c r="F3954" s="63">
        <f>'דוח 132'!F3954</f>
        <v>0</v>
      </c>
      <c r="G3954" s="63">
        <f>'דוח 132'!E3954</f>
        <v>0</v>
      </c>
      <c r="H3954" s="63">
        <f>'דוח 132'!D3954</f>
        <v>0</v>
      </c>
      <c r="I3954" s="63">
        <f>'דוח 132'!C3954</f>
        <v>0</v>
      </c>
      <c r="J3954" s="63">
        <f>'דוח 132'!B3954</f>
        <v>0</v>
      </c>
      <c r="K3954" s="63">
        <f>'דוח 132'!A3954</f>
        <v>0</v>
      </c>
    </row>
    <row r="3955" spans="1:11" x14ac:dyDescent="0.2">
      <c r="A3955" s="63">
        <f>'דוח 132'!K3955</f>
        <v>15545</v>
      </c>
      <c r="B3955" s="63">
        <f>'דוח 132'!J3955</f>
        <v>73573</v>
      </c>
      <c r="C3955" s="63" t="str">
        <f>'דוח 132'!I3955</f>
        <v>הלוואה צמוד מט"ח</v>
      </c>
      <c r="D3955" s="63">
        <f>'דוח 132'!H3955</f>
        <v>0</v>
      </c>
      <c r="E3955" s="63">
        <f>'דוח 132'!G3955</f>
        <v>0</v>
      </c>
      <c r="F3955" s="63">
        <f>'דוח 132'!F3955</f>
        <v>0</v>
      </c>
      <c r="G3955" s="63">
        <f>'דוח 132'!E3955</f>
        <v>0</v>
      </c>
      <c r="H3955" s="63">
        <f>'דוח 132'!D3955</f>
        <v>0</v>
      </c>
      <c r="I3955" s="63">
        <f>'דוח 132'!C3955</f>
        <v>0</v>
      </c>
      <c r="J3955" s="63">
        <f>'דוח 132'!B3955</f>
        <v>0</v>
      </c>
      <c r="K3955" s="63">
        <f>'דוח 132'!A3955</f>
        <v>0</v>
      </c>
    </row>
    <row r="3956" spans="1:11" x14ac:dyDescent="0.2">
      <c r="A3956" s="63">
        <f>'דוח 132'!K3956</f>
        <v>13595</v>
      </c>
      <c r="B3956" s="63">
        <f>'דוח 132'!J3956</f>
        <v>73573</v>
      </c>
      <c r="C3956" s="63" t="str">
        <f>'דוח 132'!I3956</f>
        <v>סה"כ מניות והמירים</v>
      </c>
      <c r="D3956" s="63">
        <f>'דוח 132'!H3956</f>
        <v>0</v>
      </c>
      <c r="E3956" s="63">
        <f>'דוח 132'!G3956</f>
        <v>17.832148444101001</v>
      </c>
      <c r="F3956" s="63">
        <f>'דוח 132'!F3956</f>
        <v>17.888556023356298</v>
      </c>
      <c r="G3956" s="63">
        <f>'דוח 132'!E3956</f>
        <v>0</v>
      </c>
      <c r="H3956" s="63">
        <f>'דוח 132'!D3956</f>
        <v>0</v>
      </c>
      <c r="I3956" s="63">
        <f>'דוח 132'!C3956</f>
        <v>0</v>
      </c>
      <c r="J3956" s="63">
        <f>'דוח 132'!B3956</f>
        <v>0</v>
      </c>
      <c r="K3956" s="63">
        <f>'דוח 132'!A3956</f>
        <v>0</v>
      </c>
    </row>
    <row r="3957" spans="1:11" x14ac:dyDescent="0.2">
      <c r="A3957" s="63">
        <f>'דוח 132'!K3957</f>
        <v>15610</v>
      </c>
      <c r="B3957" s="63">
        <f>'דוח 132'!J3957</f>
        <v>73573</v>
      </c>
      <c r="C3957" s="63" t="str">
        <f>'דוח 132'!I3957</f>
        <v>נגזרים מתוך מניות והמירים</v>
      </c>
      <c r="D3957" s="63">
        <f>'דוח 132'!H3957</f>
        <v>0</v>
      </c>
      <c r="E3957" s="63">
        <f>'דוח 132'!G3957</f>
        <v>0</v>
      </c>
      <c r="F3957" s="63">
        <f>'דוח 132'!F3957</f>
        <v>0</v>
      </c>
      <c r="G3957" s="63">
        <f>'דוח 132'!E3957</f>
        <v>0</v>
      </c>
      <c r="H3957" s="63">
        <f>'דוח 132'!D3957</f>
        <v>0</v>
      </c>
      <c r="I3957" s="63">
        <f>'דוח 132'!C3957</f>
        <v>0</v>
      </c>
      <c r="J3957" s="63">
        <f>'דוח 132'!B3957</f>
        <v>0</v>
      </c>
      <c r="K3957" s="63">
        <f>'דוח 132'!A3957</f>
        <v>0</v>
      </c>
    </row>
    <row r="3958" spans="1:11" x14ac:dyDescent="0.2">
      <c r="A3958" s="63">
        <f>'דוח 132'!K3958</f>
        <v>15611</v>
      </c>
      <c r="B3958" s="63">
        <f>'דוח 132'!J3958</f>
        <v>73573</v>
      </c>
      <c r="C3958" s="63" t="str">
        <f>'דוח 132'!I3958</f>
        <v>מניות והמירים בארץ</v>
      </c>
      <c r="D3958" s="63">
        <f>'דוח 132'!H3958</f>
        <v>0</v>
      </c>
      <c r="E3958" s="63">
        <f>'דוח 132'!G3958</f>
        <v>8.2536414284640607</v>
      </c>
      <c r="F3958" s="63">
        <f>'דוח 132'!F3958</f>
        <v>8.2570249958354101</v>
      </c>
      <c r="G3958" s="63">
        <f>'דוח 132'!E3958</f>
        <v>0</v>
      </c>
      <c r="H3958" s="63">
        <f>'דוח 132'!D3958</f>
        <v>0</v>
      </c>
      <c r="I3958" s="63">
        <f>'דוח 132'!C3958</f>
        <v>0</v>
      </c>
      <c r="J3958" s="63">
        <f>'דוח 132'!B3958</f>
        <v>0</v>
      </c>
      <c r="K3958" s="63">
        <f>'דוח 132'!A3958</f>
        <v>0</v>
      </c>
    </row>
    <row r="3959" spans="1:11" x14ac:dyDescent="0.2">
      <c r="A3959" s="63">
        <f>'דוח 132'!K3959</f>
        <v>15608</v>
      </c>
      <c r="B3959" s="63">
        <f>'דוח 132'!J3959</f>
        <v>73573</v>
      </c>
      <c r="C3959" s="63" t="str">
        <f>'דוח 132'!I3959</f>
        <v>מניות חו"ל</v>
      </c>
      <c r="D3959" s="63">
        <f>'דוח 132'!H3959</f>
        <v>0</v>
      </c>
      <c r="E3959" s="63">
        <f>'דוח 132'!G3959</f>
        <v>9.5785070156369905</v>
      </c>
      <c r="F3959" s="63">
        <f>'דוח 132'!F3959</f>
        <v>9.6315310275209391</v>
      </c>
      <c r="G3959" s="63">
        <f>'דוח 132'!E3959</f>
        <v>0</v>
      </c>
      <c r="H3959" s="63">
        <f>'דוח 132'!D3959</f>
        <v>0</v>
      </c>
      <c r="I3959" s="63">
        <f>'דוח 132'!C3959</f>
        <v>0</v>
      </c>
      <c r="J3959" s="63">
        <f>'דוח 132'!B3959</f>
        <v>0</v>
      </c>
      <c r="K3959" s="63">
        <f>'דוח 132'!A3959</f>
        <v>0</v>
      </c>
    </row>
    <row r="3960" spans="1:11" x14ac:dyDescent="0.2">
      <c r="A3960" s="63">
        <f>'דוח 132'!K3960</f>
        <v>15584</v>
      </c>
      <c r="B3960" s="63">
        <f>'דוח 132'!J3960</f>
        <v>73573</v>
      </c>
      <c r="C3960" s="63" t="str">
        <f>'דוח 132'!I3960</f>
        <v>נכסים אלטרנטיביים</v>
      </c>
      <c r="D3960" s="63">
        <f>'דוח 132'!H3960</f>
        <v>0</v>
      </c>
      <c r="E3960" s="63">
        <f>'דוח 132'!G3960</f>
        <v>0</v>
      </c>
      <c r="F3960" s="63">
        <f>'דוח 132'!F3960</f>
        <v>0</v>
      </c>
      <c r="G3960" s="63">
        <f>'דוח 132'!E3960</f>
        <v>0</v>
      </c>
      <c r="H3960" s="63">
        <f>'דוח 132'!D3960</f>
        <v>0</v>
      </c>
      <c r="I3960" s="63">
        <f>'דוח 132'!C3960</f>
        <v>0</v>
      </c>
      <c r="J3960" s="63">
        <f>'דוח 132'!B3960</f>
        <v>0</v>
      </c>
      <c r="K3960" s="63">
        <f>'דוח 132'!A3960</f>
        <v>0</v>
      </c>
    </row>
    <row r="3961" spans="1:11" x14ac:dyDescent="0.2">
      <c r="A3961" s="63">
        <f>'דוח 132'!K3961</f>
        <v>17728</v>
      </c>
      <c r="B3961" s="63">
        <f>'דוח 132'!J3961</f>
        <v>73573</v>
      </c>
      <c r="C3961" s="63" t="str">
        <f>'דוח 132'!I3961</f>
        <v>נכסי נדל"ן</v>
      </c>
      <c r="D3961" s="63">
        <f>'דוח 132'!H3961</f>
        <v>0</v>
      </c>
      <c r="E3961" s="63">
        <f>'דוח 132'!G3961</f>
        <v>0</v>
      </c>
      <c r="F3961" s="63">
        <f>'דוח 132'!F3961</f>
        <v>0</v>
      </c>
      <c r="G3961" s="63">
        <f>'דוח 132'!E3961</f>
        <v>0</v>
      </c>
      <c r="H3961" s="63">
        <f>'דוח 132'!D3961</f>
        <v>0</v>
      </c>
      <c r="I3961" s="63">
        <f>'דוח 132'!C3961</f>
        <v>0</v>
      </c>
      <c r="J3961" s="63">
        <f>'דוח 132'!B3961</f>
        <v>0</v>
      </c>
      <c r="K3961" s="63">
        <f>'דוח 132'!A3961</f>
        <v>0</v>
      </c>
    </row>
    <row r="3962" spans="1:11" x14ac:dyDescent="0.2">
      <c r="A3962" s="63">
        <f>'דוח 132'!K3962</f>
        <v>15624</v>
      </c>
      <c r="B3962" s="63">
        <f>'דוח 132'!J3962</f>
        <v>73573</v>
      </c>
      <c r="C3962" s="63" t="str">
        <f>'דוח 132'!I3962</f>
        <v>נגזרים מתוך חשיפת מט"ח</v>
      </c>
      <c r="D3962" s="63">
        <f>'דוח 132'!H3962</f>
        <v>0</v>
      </c>
      <c r="E3962" s="63">
        <f>'דוח 132'!G3962</f>
        <v>0</v>
      </c>
      <c r="F3962" s="63">
        <f>'דוח 132'!F3962</f>
        <v>0</v>
      </c>
      <c r="G3962" s="63">
        <f>'דוח 132'!E3962</f>
        <v>0</v>
      </c>
      <c r="H3962" s="63">
        <f>'דוח 132'!D3962</f>
        <v>0</v>
      </c>
      <c r="I3962" s="63">
        <f>'דוח 132'!C3962</f>
        <v>0</v>
      </c>
      <c r="J3962" s="63">
        <f>'דוח 132'!B3962</f>
        <v>0</v>
      </c>
      <c r="K3962" s="63">
        <f>'דוח 132'!A3962</f>
        <v>0</v>
      </c>
    </row>
    <row r="3963" spans="1:11" x14ac:dyDescent="0.2">
      <c r="A3963" s="63">
        <f>'דוח 132'!K3963</f>
        <v>15644</v>
      </c>
      <c r="B3963" s="63">
        <f>'דוח 132'!J3963</f>
        <v>73573</v>
      </c>
      <c r="C3963" s="63" t="str">
        <f>'דוח 132'!I3963</f>
        <v>סה"כ נזילות</v>
      </c>
      <c r="D3963" s="63">
        <f>'דוח 132'!H3963</f>
        <v>0</v>
      </c>
      <c r="E3963" s="63">
        <f>'דוח 132'!G3963</f>
        <v>13.260744890982199</v>
      </c>
      <c r="F3963" s="63">
        <f>'דוח 132'!F3963</f>
        <v>13.2642116278152</v>
      </c>
      <c r="G3963" s="63">
        <f>'דוח 132'!E3963</f>
        <v>0</v>
      </c>
      <c r="H3963" s="63">
        <f>'דוח 132'!D3963</f>
        <v>0</v>
      </c>
      <c r="I3963" s="63">
        <f>'דוח 132'!C3963</f>
        <v>0</v>
      </c>
      <c r="J3963" s="63">
        <f>'דוח 132'!B3963</f>
        <v>0</v>
      </c>
      <c r="K3963" s="63">
        <f>'דוח 132'!A3963</f>
        <v>0</v>
      </c>
    </row>
    <row r="3964" spans="1:11" x14ac:dyDescent="0.2">
      <c r="A3964" s="63">
        <f>'דוח 132'!K3964</f>
        <v>15704</v>
      </c>
      <c r="B3964" s="63">
        <f>'דוח 132'!J3964</f>
        <v>73573</v>
      </c>
      <c r="C3964" s="63" t="str">
        <f>'דוח 132'!I3964</f>
        <v xml:space="preserve">סה"כ קונצרני והלוואות </v>
      </c>
      <c r="D3964" s="63">
        <f>'דוח 132'!H3964</f>
        <v>3.4187818407153396</v>
      </c>
      <c r="E3964" s="63">
        <f>'דוח 132'!G3964</f>
        <v>27.450538519218398</v>
      </c>
      <c r="F3964" s="63">
        <f>'דוח 132'!F3964</f>
        <v>27.442918120234197</v>
      </c>
      <c r="G3964" s="63">
        <f>'דוח 132'!E3964</f>
        <v>27</v>
      </c>
      <c r="H3964" s="63">
        <f>'דוח 132'!D3964</f>
        <v>33</v>
      </c>
      <c r="I3964" s="63">
        <f>'דוח 132'!C3964</f>
        <v>0</v>
      </c>
      <c r="J3964" s="63">
        <f>'דוח 132'!B3964</f>
        <v>0</v>
      </c>
      <c r="K3964" s="63">
        <f>'דוח 132'!A3964</f>
        <v>0</v>
      </c>
    </row>
    <row r="3965" spans="1:11" x14ac:dyDescent="0.2">
      <c r="A3965" s="63">
        <f>'דוח 132'!K3965</f>
        <v>15749</v>
      </c>
      <c r="B3965" s="63">
        <f>'דוח 132'!J3965</f>
        <v>73573</v>
      </c>
      <c r="C3965" s="63" t="str">
        <f>'דוח 132'!I3965</f>
        <v>סה"כ לא סחירים</v>
      </c>
      <c r="D3965" s="63">
        <f>'דוח 132'!H3965</f>
        <v>0</v>
      </c>
      <c r="E3965" s="63">
        <f>'דוח 132'!G3965</f>
        <v>0</v>
      </c>
      <c r="F3965" s="63">
        <f>'דוח 132'!F3965</f>
        <v>0</v>
      </c>
      <c r="G3965" s="63">
        <f>'דוח 132'!E3965</f>
        <v>0</v>
      </c>
      <c r="H3965" s="63">
        <f>'דוח 132'!D3965</f>
        <v>0</v>
      </c>
      <c r="I3965" s="63">
        <f>'דוח 132'!C3965</f>
        <v>0</v>
      </c>
      <c r="J3965" s="63">
        <f>'דוח 132'!B3965</f>
        <v>0</v>
      </c>
      <c r="K3965" s="63">
        <f>'דוח 132'!A3965</f>
        <v>0</v>
      </c>
    </row>
    <row r="3966" spans="1:11" x14ac:dyDescent="0.2">
      <c r="A3966" s="63">
        <f>'דוח 132'!K3966</f>
        <v>11258</v>
      </c>
      <c r="B3966" s="63">
        <f>'דוח 132'!J3966</f>
        <v>73573</v>
      </c>
      <c r="C3966" s="63" t="str">
        <f>'דוח 132'!I3966</f>
        <v>כל נכסי הקופה</v>
      </c>
      <c r="D3966" s="63">
        <f>'דוח 132'!H3966</f>
        <v>1.9171625601171398</v>
      </c>
      <c r="E3966" s="63">
        <f>'דוח 132'!G3966</f>
        <v>100</v>
      </c>
      <c r="F3966" s="63">
        <f>'דוח 132'!F3966</f>
        <v>100</v>
      </c>
      <c r="G3966" s="63">
        <f>'דוח 132'!E3966</f>
        <v>0</v>
      </c>
      <c r="H3966" s="63">
        <f>'דוח 132'!D3966</f>
        <v>0</v>
      </c>
      <c r="I3966" s="63">
        <f>'דוח 132'!C3966</f>
        <v>0</v>
      </c>
      <c r="J3966" s="63">
        <f>'דוח 132'!B3966</f>
        <v>0</v>
      </c>
      <c r="K3966" s="63">
        <f>'דוח 132'!A3966</f>
        <v>0</v>
      </c>
    </row>
    <row r="3967" spans="1:11" x14ac:dyDescent="0.2">
      <c r="A3967" s="63">
        <f>'דוח 132'!K3967</f>
        <v>15705</v>
      </c>
      <c r="B3967" s="63">
        <f>'דוח 132'!J3967</f>
        <v>73573</v>
      </c>
      <c r="C3967" s="63" t="str">
        <f>'דוח 132'!I3967</f>
        <v>סה"כ ממשלתי</v>
      </c>
      <c r="D3967" s="63">
        <f>'דוח 132'!H3967</f>
        <v>2.3643648665581001</v>
      </c>
      <c r="E3967" s="63">
        <f>'דוח 132'!G3967</f>
        <v>41.456568145698398</v>
      </c>
      <c r="F3967" s="63">
        <f>'דוח 132'!F3967</f>
        <v>41.404314228594203</v>
      </c>
      <c r="G3967" s="63">
        <f>'דוח 132'!E3967</f>
        <v>40</v>
      </c>
      <c r="H3967" s="63">
        <f>'דוח 132'!D3967</f>
        <v>46</v>
      </c>
      <c r="I3967" s="63">
        <f>'דוח 132'!C3967</f>
        <v>0</v>
      </c>
      <c r="J3967" s="63">
        <f>'דוח 132'!B3967</f>
        <v>0</v>
      </c>
      <c r="K3967" s="63">
        <f>'דוח 132'!A3967</f>
        <v>0</v>
      </c>
    </row>
    <row r="3968" spans="1:11" x14ac:dyDescent="0.2">
      <c r="A3968" s="63">
        <f>'דוח 132'!K3968</f>
        <v>16144</v>
      </c>
      <c r="B3968" s="63">
        <f>'דוח 132'!J3968</f>
        <v>73573</v>
      </c>
      <c r="C3968" s="63" t="str">
        <f>'דוח 132'!I3968</f>
        <v>סך חשיפת מט"ח</v>
      </c>
      <c r="D3968" s="63">
        <f>'דוח 132'!H3968</f>
        <v>0</v>
      </c>
      <c r="E3968" s="63">
        <f>'דוח 132'!G3968</f>
        <v>9.1210190246372811</v>
      </c>
      <c r="F3968" s="63">
        <f>'דוח 132'!F3968</f>
        <v>9.0946439833673001</v>
      </c>
      <c r="G3968" s="63">
        <f>'דוח 132'!E3968</f>
        <v>0</v>
      </c>
      <c r="H3968" s="63">
        <f>'דוח 132'!D3968</f>
        <v>0</v>
      </c>
      <c r="I3968" s="63">
        <f>'דוח 132'!C3968</f>
        <v>0</v>
      </c>
      <c r="J3968" s="63">
        <f>'דוח 132'!B3968</f>
        <v>0</v>
      </c>
      <c r="K3968" s="63">
        <f>'דוח 132'!A3968</f>
        <v>0</v>
      </c>
    </row>
    <row r="3969" spans="1:11" x14ac:dyDescent="0.2">
      <c r="A3969" s="63">
        <f>'דוח 132'!K3969</f>
        <v>12755</v>
      </c>
      <c r="B3969" s="63">
        <f>'דוח 132'!J3969</f>
        <v>73573</v>
      </c>
      <c r="C3969" s="63" t="str">
        <f>'דוח 132'!I3969</f>
        <v xml:space="preserve">נזילות מט"ח </v>
      </c>
      <c r="D3969" s="63">
        <f>'דוח 132'!H3969</f>
        <v>0</v>
      </c>
      <c r="E3969" s="63">
        <f>'דוח 132'!G3969</f>
        <v>4.48622901602202</v>
      </c>
      <c r="F3969" s="63">
        <f>'דוח 132'!F3969</f>
        <v>4.4532469827810495</v>
      </c>
      <c r="G3969" s="63">
        <f>'דוח 132'!E3969</f>
        <v>0</v>
      </c>
      <c r="H3969" s="63">
        <f>'דוח 132'!D3969</f>
        <v>0</v>
      </c>
      <c r="I3969" s="63">
        <f>'דוח 132'!C3969</f>
        <v>0</v>
      </c>
      <c r="J3969" s="63">
        <f>'דוח 132'!B3969</f>
        <v>0</v>
      </c>
      <c r="K3969" s="63">
        <f>'דוח 132'!A3969</f>
        <v>0</v>
      </c>
    </row>
    <row r="3970" spans="1:11" x14ac:dyDescent="0.2">
      <c r="A3970" s="63">
        <f>'דוח 132'!K3970</f>
        <v>12359</v>
      </c>
      <c r="B3970" s="63">
        <f>'דוח 132'!J3970</f>
        <v>73573</v>
      </c>
      <c r="C3970" s="63" t="str">
        <f>'דוח 132'!I3970</f>
        <v xml:space="preserve">קונצרני לא סחיר צמוד מדד </v>
      </c>
      <c r="D3970" s="63">
        <f>'דוח 132'!H3970</f>
        <v>0</v>
      </c>
      <c r="E3970" s="63">
        <f>'דוח 132'!G3970</f>
        <v>0</v>
      </c>
      <c r="F3970" s="63">
        <f>'דוח 132'!F3970</f>
        <v>0</v>
      </c>
      <c r="G3970" s="63">
        <f>'דוח 132'!E3970</f>
        <v>0</v>
      </c>
      <c r="H3970" s="63">
        <f>'דוח 132'!D3970</f>
        <v>0</v>
      </c>
      <c r="I3970" s="63">
        <f>'דוח 132'!C3970</f>
        <v>0</v>
      </c>
      <c r="J3970" s="63">
        <f>'דוח 132'!B3970</f>
        <v>0</v>
      </c>
      <c r="K3970" s="63">
        <f>'דוח 132'!A3970</f>
        <v>0</v>
      </c>
    </row>
    <row r="3971" spans="1:11" x14ac:dyDescent="0.2">
      <c r="A3971" s="63">
        <f>'דוח 132'!K3971</f>
        <v>0</v>
      </c>
      <c r="B3971" s="63">
        <f>'דוח 132'!J3971</f>
        <v>0</v>
      </c>
      <c r="C3971" s="63">
        <f>'דוח 132'!I3971</f>
        <v>0</v>
      </c>
      <c r="D3971" s="63">
        <f>'דוח 132'!H3971</f>
        <v>0</v>
      </c>
      <c r="E3971" s="63">
        <f>'דוח 132'!G3971</f>
        <v>0</v>
      </c>
      <c r="F3971" s="63">
        <f>'דוח 132'!F3971</f>
        <v>0</v>
      </c>
      <c r="G3971" s="63">
        <f>'דוח 132'!E3971</f>
        <v>0</v>
      </c>
      <c r="H3971" s="63">
        <f>'דוח 132'!D3971</f>
        <v>0</v>
      </c>
      <c r="I3971" s="63">
        <f>'דוח 132'!C3971</f>
        <v>0</v>
      </c>
      <c r="J3971" s="63">
        <f>'דוח 132'!B3971</f>
        <v>0</v>
      </c>
      <c r="K3971" s="63">
        <f>'דוח 132'!A3971</f>
        <v>0</v>
      </c>
    </row>
    <row r="3972" spans="1:11" x14ac:dyDescent="0.2">
      <c r="A3972" s="63" t="str">
        <f>'דוח 132'!K3972</f>
        <v>קוד קבוצה</v>
      </c>
      <c r="B3972" s="63" t="str">
        <f>'דוח 132'!J3972</f>
        <v>קוד קופה</v>
      </c>
      <c r="C3972" s="63">
        <f>'דוח 132'!I3972</f>
        <v>0</v>
      </c>
      <c r="D3972" s="63" t="str">
        <f>'דוח 132'!H3972</f>
        <v>73700  אלכסנדר שניידר</v>
      </c>
      <c r="E3972" s="63">
        <f>'דוח 132'!G3972</f>
        <v>0</v>
      </c>
      <c r="F3972" s="63">
        <f>'דוח 132'!F3972</f>
        <v>0</v>
      </c>
      <c r="G3972" s="63">
        <f>'דוח 132'!E3972</f>
        <v>0</v>
      </c>
      <c r="H3972" s="63">
        <f>'דוח 132'!D3972</f>
        <v>0</v>
      </c>
      <c r="I3972" s="63">
        <f>'דוח 132'!C3972</f>
        <v>0</v>
      </c>
      <c r="J3972" s="63">
        <f>'דוח 132'!B3972</f>
        <v>0</v>
      </c>
      <c r="K3972" s="63">
        <f>'דוח 132'!A3972</f>
        <v>0</v>
      </c>
    </row>
    <row r="3973" spans="1:11" x14ac:dyDescent="0.2">
      <c r="A3973" s="63">
        <f>'דוח 132'!K3973</f>
        <v>0</v>
      </c>
      <c r="B3973" s="63">
        <f>'דוח 132'!J3973</f>
        <v>0</v>
      </c>
      <c r="C3973" s="63">
        <f>'דוח 132'!I3973</f>
        <v>0</v>
      </c>
      <c r="D3973" s="63">
        <f>'דוח 132'!H3973</f>
        <v>0</v>
      </c>
      <c r="E3973" s="63">
        <f>'דוח 132'!G3973</f>
        <v>0</v>
      </c>
      <c r="F3973" s="63" t="str">
        <f>'דוח 132'!F3973</f>
        <v>שווי קופה באשח  2,849.84</v>
      </c>
      <c r="G3973" s="63">
        <f>'דוח 132'!E3973</f>
        <v>0</v>
      </c>
      <c r="H3973" s="63">
        <f>'דוח 132'!D3973</f>
        <v>0</v>
      </c>
      <c r="I3973" s="63">
        <f>'דוח 132'!C3973</f>
        <v>0</v>
      </c>
      <c r="J3973" s="63">
        <f>'דוח 132'!B3973</f>
        <v>0</v>
      </c>
      <c r="K3973" s="63">
        <f>'דוח 132'!A3973</f>
        <v>0</v>
      </c>
    </row>
    <row r="3974" spans="1:11" x14ac:dyDescent="0.2">
      <c r="A3974" s="63">
        <f>'דוח 132'!K3974</f>
        <v>0</v>
      </c>
      <c r="B3974" s="63">
        <f>'דוח 132'!J3974</f>
        <v>0</v>
      </c>
      <c r="C3974" s="63" t="str">
        <f>'דוח 132'!I3974</f>
        <v>תאור קבוצה</v>
      </c>
      <c r="D3974" s="63" t="str">
        <f>'דוח 132'!H3974</f>
        <v>מח"מ</v>
      </c>
      <c r="E3974" s="63" t="str">
        <f>'דוח 132'!G3974</f>
        <v>חשיפה</v>
      </c>
      <c r="F3974" s="63" t="str">
        <f>'דוח 132'!F3974</f>
        <v>חשיפה</v>
      </c>
      <c r="G3974" s="63">
        <f>'דוח 132'!E3974</f>
        <v>0</v>
      </c>
      <c r="H3974" s="63" t="str">
        <f>'דוח 132'!D3974</f>
        <v>חשיפה</v>
      </c>
      <c r="I3974" s="63">
        <f>'דוח 132'!C3974</f>
        <v>0</v>
      </c>
      <c r="J3974" s="63" t="str">
        <f>'דוח 132'!B3974</f>
        <v>מח"מ</v>
      </c>
      <c r="K3974" s="63">
        <f>'דוח 132'!A3974</f>
        <v>0</v>
      </c>
    </row>
    <row r="3975" spans="1:11" x14ac:dyDescent="0.2">
      <c r="A3975" s="63">
        <f>'דוח 132'!K3975</f>
        <v>0</v>
      </c>
      <c r="B3975" s="63">
        <f>'דוח 132'!J3975</f>
        <v>0</v>
      </c>
      <c r="C3975" s="63">
        <f>'דוח 132'!I3975</f>
        <v>0</v>
      </c>
      <c r="D3975" s="63">
        <f>'דוח 132'!H3975</f>
        <v>0</v>
      </c>
      <c r="E3975" s="63" t="str">
        <f>'דוח 132'!G3975</f>
        <v>30/12/18</v>
      </c>
      <c r="F3975" s="63" t="str">
        <f>'דוח 132'!F3975</f>
        <v>31/12/18</v>
      </c>
      <c r="G3975" s="63" t="str">
        <f>'דוח 132'!E3975</f>
        <v>מינ'</v>
      </c>
      <c r="H3975" s="63" t="str">
        <f>'דוח 132'!D3975</f>
        <v>מקס'</v>
      </c>
      <c r="I3975" s="63" t="str">
        <f>'דוח 132'!C3975</f>
        <v>מינ'</v>
      </c>
      <c r="J3975" s="63" t="str">
        <f>'דוח 132'!B3975</f>
        <v>מקס'</v>
      </c>
      <c r="K3975" s="63">
        <f>'דוח 132'!A3975</f>
        <v>0</v>
      </c>
    </row>
    <row r="3976" spans="1:11" x14ac:dyDescent="0.2">
      <c r="A3976" s="63">
        <f>'דוח 132'!K3976</f>
        <v>13591</v>
      </c>
      <c r="B3976" s="63">
        <f>'דוח 132'!J3976</f>
        <v>73700</v>
      </c>
      <c r="C3976" s="63" t="str">
        <f>'דוח 132'!I3976</f>
        <v xml:space="preserve">צמוד מדד (כולל מיועדות) </v>
      </c>
      <c r="D3976" s="63">
        <f>'דוח 132'!H3976</f>
        <v>4.1384617417366094</v>
      </c>
      <c r="E3976" s="63">
        <f>'דוח 132'!G3976</f>
        <v>46.6412598849885</v>
      </c>
      <c r="F3976" s="63">
        <f>'דוח 132'!F3976</f>
        <v>46.65295197122289</v>
      </c>
      <c r="G3976" s="63">
        <f>'דוח 132'!E3976</f>
        <v>36</v>
      </c>
      <c r="H3976" s="63">
        <f>'דוח 132'!D3976</f>
        <v>54</v>
      </c>
      <c r="I3976" s="63">
        <f>'דוח 132'!C3976</f>
        <v>4</v>
      </c>
      <c r="J3976" s="63">
        <f>'דוח 132'!B3976</f>
        <v>6</v>
      </c>
      <c r="K3976" s="63">
        <f>'דוח 132'!A3976</f>
        <v>0</v>
      </c>
    </row>
    <row r="3977" spans="1:11" x14ac:dyDescent="0.2">
      <c r="A3977" s="63">
        <f>'דוח 132'!K3977</f>
        <v>19967</v>
      </c>
      <c r="B3977" s="63">
        <f>'דוח 132'!J3977</f>
        <v>73700</v>
      </c>
      <c r="C3977" s="63" t="str">
        <f>'דוח 132'!I3977</f>
        <v>צמוד מדד ללא מיועדות</v>
      </c>
      <c r="D3977" s="63">
        <f>'דוח 132'!H3977</f>
        <v>4.1384617417366094</v>
      </c>
      <c r="E3977" s="63">
        <f>'דוח 132'!G3977</f>
        <v>46.6412598849885</v>
      </c>
      <c r="F3977" s="63">
        <f>'דוח 132'!F3977</f>
        <v>46.65295197122289</v>
      </c>
      <c r="G3977" s="63">
        <f>'דוח 132'!E3977</f>
        <v>0</v>
      </c>
      <c r="H3977" s="63">
        <f>'דוח 132'!D3977</f>
        <v>0</v>
      </c>
      <c r="I3977" s="63">
        <f>'דוח 132'!C3977</f>
        <v>0</v>
      </c>
      <c r="J3977" s="63">
        <f>'דוח 132'!B3977</f>
        <v>0</v>
      </c>
      <c r="K3977" s="63">
        <f>'דוח 132'!A3977</f>
        <v>0</v>
      </c>
    </row>
    <row r="3978" spans="1:11" x14ac:dyDescent="0.2">
      <c r="A3978" s="63">
        <f>'דוח 132'!K3978</f>
        <v>15744</v>
      </c>
      <c r="B3978" s="63">
        <f>'דוח 132'!J3978</f>
        <v>73700</v>
      </c>
      <c r="C3978" s="63" t="str">
        <f>'דוח 132'!I3978</f>
        <v xml:space="preserve">סה"כ ממשלתי צמוד מדד כולל מיועדות </v>
      </c>
      <c r="D3978" s="63">
        <f>'דוח 132'!H3978</f>
        <v>4.3568061181843696</v>
      </c>
      <c r="E3978" s="63">
        <f>'דוח 132'!G3978</f>
        <v>24.326170167027197</v>
      </c>
      <c r="F3978" s="63">
        <f>'דוח 132'!F3978</f>
        <v>24.315716681871098</v>
      </c>
      <c r="G3978" s="63">
        <f>'דוח 132'!E3978</f>
        <v>0</v>
      </c>
      <c r="H3978" s="63">
        <f>'דוח 132'!D3978</f>
        <v>0</v>
      </c>
      <c r="I3978" s="63">
        <f>'דוח 132'!C3978</f>
        <v>0</v>
      </c>
      <c r="J3978" s="63">
        <f>'דוח 132'!B3978</f>
        <v>0</v>
      </c>
      <c r="K3978" s="63">
        <f>'דוח 132'!A3978</f>
        <v>0</v>
      </c>
    </row>
    <row r="3979" spans="1:11" x14ac:dyDescent="0.2">
      <c r="A3979" s="63">
        <f>'דוח 132'!K3979</f>
        <v>13462</v>
      </c>
      <c r="B3979" s="63">
        <f>'דוח 132'!J3979</f>
        <v>73700</v>
      </c>
      <c r="C3979" s="63" t="str">
        <f>'דוח 132'!I3979</f>
        <v xml:space="preserve">קונצרני סחיר צמוד מדד </v>
      </c>
      <c r="D3979" s="63">
        <f>'דוח 132'!H3979</f>
        <v>3.90077789554844</v>
      </c>
      <c r="E3979" s="63">
        <f>'דוח 132'!G3979</f>
        <v>22.3150897179612</v>
      </c>
      <c r="F3979" s="63">
        <f>'דוח 132'!F3979</f>
        <v>22.337235289351899</v>
      </c>
      <c r="G3979" s="63">
        <f>'דוח 132'!E3979</f>
        <v>0</v>
      </c>
      <c r="H3979" s="63">
        <f>'דוח 132'!D3979</f>
        <v>0</v>
      </c>
      <c r="I3979" s="63">
        <f>'דוח 132'!C3979</f>
        <v>0</v>
      </c>
      <c r="J3979" s="63">
        <f>'דוח 132'!B3979</f>
        <v>0</v>
      </c>
      <c r="K3979" s="63">
        <f>'דוח 132'!A3979</f>
        <v>0</v>
      </c>
    </row>
    <row r="3980" spans="1:11" x14ac:dyDescent="0.2">
      <c r="A3980" s="63">
        <f>'דוח 132'!K3980</f>
        <v>15544</v>
      </c>
      <c r="B3980" s="63">
        <f>'דוח 132'!J3980</f>
        <v>73700</v>
      </c>
      <c r="C3980" s="63" t="str">
        <f>'דוח 132'!I3980</f>
        <v>הלוואה צמוד מדד</v>
      </c>
      <c r="D3980" s="63">
        <f>'דוח 132'!H3980</f>
        <v>0</v>
      </c>
      <c r="E3980" s="63">
        <f>'דוח 132'!G3980</f>
        <v>0</v>
      </c>
      <c r="F3980" s="63">
        <f>'דוח 132'!F3980</f>
        <v>0</v>
      </c>
      <c r="G3980" s="63">
        <f>'דוח 132'!E3980</f>
        <v>0</v>
      </c>
      <c r="H3980" s="63">
        <f>'דוח 132'!D3980</f>
        <v>0</v>
      </c>
      <c r="I3980" s="63">
        <f>'דוח 132'!C3980</f>
        <v>0</v>
      </c>
      <c r="J3980" s="63">
        <f>'דוח 132'!B3980</f>
        <v>0</v>
      </c>
      <c r="K3980" s="63">
        <f>'דוח 132'!A3980</f>
        <v>0</v>
      </c>
    </row>
    <row r="3981" spans="1:11" x14ac:dyDescent="0.2">
      <c r="A3981" s="63">
        <f>'דוח 132'!K3981</f>
        <v>12978</v>
      </c>
      <c r="B3981" s="63">
        <f>'דוח 132'!J3981</f>
        <v>73700</v>
      </c>
      <c r="C3981" s="63" t="str">
        <f>'דוח 132'!I3981</f>
        <v xml:space="preserve">פקדונות לא סחירים </v>
      </c>
      <c r="D3981" s="63">
        <f>'דוח 132'!H3981</f>
        <v>0</v>
      </c>
      <c r="E3981" s="63">
        <f>'דוח 132'!G3981</f>
        <v>0</v>
      </c>
      <c r="F3981" s="63">
        <f>'דוח 132'!F3981</f>
        <v>0</v>
      </c>
      <c r="G3981" s="63">
        <f>'דוח 132'!E3981</f>
        <v>0</v>
      </c>
      <c r="H3981" s="63">
        <f>'דוח 132'!D3981</f>
        <v>0</v>
      </c>
      <c r="I3981" s="63">
        <f>'דוח 132'!C3981</f>
        <v>0</v>
      </c>
      <c r="J3981" s="63">
        <f>'דוח 132'!B3981</f>
        <v>0</v>
      </c>
      <c r="K3981" s="63">
        <f>'דוח 132'!A3981</f>
        <v>0</v>
      </c>
    </row>
    <row r="3982" spans="1:11" x14ac:dyDescent="0.2">
      <c r="A3982" s="63">
        <f>'דוח 132'!K3982</f>
        <v>17726</v>
      </c>
      <c r="B3982" s="63">
        <f>'דוח 132'!J3982</f>
        <v>73700</v>
      </c>
      <c r="C3982" s="63" t="str">
        <f>'דוח 132'!I3982</f>
        <v>לא צמוד כולל נזילות</v>
      </c>
      <c r="D3982" s="63">
        <f>'דוח 132'!H3982</f>
        <v>2.0986838079800703</v>
      </c>
      <c r="E3982" s="63">
        <f>'דוח 132'!G3982</f>
        <v>48.993669150251897</v>
      </c>
      <c r="F3982" s="63">
        <f>'דוח 132'!F3982</f>
        <v>48.956994418356295</v>
      </c>
      <c r="G3982" s="63">
        <f>'דוח 132'!E3982</f>
        <v>36</v>
      </c>
      <c r="H3982" s="63">
        <f>'דוח 132'!D3982</f>
        <v>54</v>
      </c>
      <c r="I3982" s="63">
        <f>'דוח 132'!C3982</f>
        <v>2</v>
      </c>
      <c r="J3982" s="63">
        <f>'דוח 132'!B3982</f>
        <v>4</v>
      </c>
      <c r="K3982" s="63">
        <f>'דוח 132'!A3982</f>
        <v>0</v>
      </c>
    </row>
    <row r="3983" spans="1:11" x14ac:dyDescent="0.2">
      <c r="A3983" s="63">
        <f>'דוח 132'!K3983</f>
        <v>17727</v>
      </c>
      <c r="B3983" s="63">
        <f>'דוח 132'!J3983</f>
        <v>73700</v>
      </c>
      <c r="C3983" s="63" t="str">
        <f>'דוח 132'!I3983</f>
        <v>עו"ש ש"ח</v>
      </c>
      <c r="D3983" s="63">
        <f>'דוח 132'!H3983</f>
        <v>0</v>
      </c>
      <c r="E3983" s="63">
        <f>'דוח 132'!G3983</f>
        <v>10.8128282260297</v>
      </c>
      <c r="F3983" s="63">
        <f>'דוח 132'!F3983</f>
        <v>10.8025194493762</v>
      </c>
      <c r="G3983" s="63">
        <f>'דוח 132'!E3983</f>
        <v>0</v>
      </c>
      <c r="H3983" s="63">
        <f>'דוח 132'!D3983</f>
        <v>0</v>
      </c>
      <c r="I3983" s="63">
        <f>'דוח 132'!C3983</f>
        <v>0</v>
      </c>
      <c r="J3983" s="63">
        <f>'דוח 132'!B3983</f>
        <v>0</v>
      </c>
      <c r="K3983" s="63">
        <f>'דוח 132'!A3983</f>
        <v>0</v>
      </c>
    </row>
    <row r="3984" spans="1:11" x14ac:dyDescent="0.2">
      <c r="A3984" s="63">
        <f>'דוח 132'!K3984</f>
        <v>13592</v>
      </c>
      <c r="B3984" s="63">
        <f>'דוח 132'!J3984</f>
        <v>73700</v>
      </c>
      <c r="C3984" s="63" t="str">
        <f>'דוח 132'!I3984</f>
        <v xml:space="preserve">לא צמוד - לא כולל נזילות </v>
      </c>
      <c r="D3984" s="63">
        <f>'דוח 132'!H3984</f>
        <v>2.6928755160884097</v>
      </c>
      <c r="E3984" s="63">
        <f>'דוח 132'!G3984</f>
        <v>38.180840924222302</v>
      </c>
      <c r="F3984" s="63">
        <f>'דוח 132'!F3984</f>
        <v>38.154474968980104</v>
      </c>
      <c r="G3984" s="63">
        <f>'דוח 132'!E3984</f>
        <v>0</v>
      </c>
      <c r="H3984" s="63">
        <f>'דוח 132'!D3984</f>
        <v>0</v>
      </c>
      <c r="I3984" s="63">
        <f>'דוח 132'!C3984</f>
        <v>0</v>
      </c>
      <c r="J3984" s="63">
        <f>'דוח 132'!B3984</f>
        <v>0</v>
      </c>
      <c r="K3984" s="63">
        <f>'דוח 132'!A3984</f>
        <v>0</v>
      </c>
    </row>
    <row r="3985" spans="1:11" x14ac:dyDescent="0.2">
      <c r="A3985" s="63">
        <f>'דוח 132'!K3985</f>
        <v>11566</v>
      </c>
      <c r="B3985" s="63">
        <f>'דוח 132'!J3985</f>
        <v>73700</v>
      </c>
      <c r="C3985" s="63" t="str">
        <f>'דוח 132'!I3985</f>
        <v>מק"מ</v>
      </c>
      <c r="D3985" s="63">
        <f>'דוח 132'!H3985</f>
        <v>0.50071384847784595</v>
      </c>
      <c r="E3985" s="63">
        <f>'דוח 132'!G3985</f>
        <v>14.978372220696398</v>
      </c>
      <c r="F3985" s="63">
        <f>'דוח 132'!F3985</f>
        <v>14.967805616177499</v>
      </c>
      <c r="G3985" s="63">
        <f>'דוח 132'!E3985</f>
        <v>0</v>
      </c>
      <c r="H3985" s="63">
        <f>'דוח 132'!D3985</f>
        <v>0</v>
      </c>
      <c r="I3985" s="63">
        <f>'דוח 132'!C3985</f>
        <v>0</v>
      </c>
      <c r="J3985" s="63">
        <f>'דוח 132'!B3985</f>
        <v>0</v>
      </c>
      <c r="K3985" s="63">
        <f>'דוח 132'!A3985</f>
        <v>0</v>
      </c>
    </row>
    <row r="3986" spans="1:11" x14ac:dyDescent="0.2">
      <c r="A3986" s="63">
        <f>'דוח 132'!K3986</f>
        <v>13419</v>
      </c>
      <c r="B3986" s="63">
        <f>'דוח 132'!J3986</f>
        <v>73700</v>
      </c>
      <c r="C3986" s="63" t="str">
        <f>'דוח 132'!I3986</f>
        <v>ממשלתי  לא צמוד (שחר)</v>
      </c>
      <c r="D3986" s="63">
        <f>'דוח 132'!H3986</f>
        <v>4.2532477784676201</v>
      </c>
      <c r="E3986" s="63">
        <f>'דוח 132'!G3986</f>
        <v>18.768876418482499</v>
      </c>
      <c r="F3986" s="63">
        <f>'דוח 132'!F3986</f>
        <v>18.740347386043801</v>
      </c>
      <c r="G3986" s="63">
        <f>'דוח 132'!E3986</f>
        <v>0</v>
      </c>
      <c r="H3986" s="63">
        <f>'דוח 132'!D3986</f>
        <v>0</v>
      </c>
      <c r="I3986" s="63">
        <f>'דוח 132'!C3986</f>
        <v>0</v>
      </c>
      <c r="J3986" s="63">
        <f>'דוח 132'!B3986</f>
        <v>0</v>
      </c>
      <c r="K3986" s="63">
        <f>'דוח 132'!A3986</f>
        <v>0</v>
      </c>
    </row>
    <row r="3987" spans="1:11" x14ac:dyDescent="0.2">
      <c r="A3987" s="63">
        <f>'דוח 132'!K3987</f>
        <v>11568</v>
      </c>
      <c r="B3987" s="63">
        <f>'דוח 132'!J3987</f>
        <v>73700</v>
      </c>
      <c r="C3987" s="63" t="str">
        <f>'דוח 132'!I3987</f>
        <v>אג"ח ממשלתי לא צמוד ריבית משתנה-"גילון"</v>
      </c>
      <c r="D3987" s="63">
        <f>'דוח 132'!H3987</f>
        <v>0</v>
      </c>
      <c r="E3987" s="63">
        <f>'דוח 132'!G3987</f>
        <v>0</v>
      </c>
      <c r="F3987" s="63">
        <f>'דוח 132'!F3987</f>
        <v>0</v>
      </c>
      <c r="G3987" s="63">
        <f>'דוח 132'!E3987</f>
        <v>0</v>
      </c>
      <c r="H3987" s="63">
        <f>'דוח 132'!D3987</f>
        <v>0</v>
      </c>
      <c r="I3987" s="63">
        <f>'דוח 132'!C3987</f>
        <v>0</v>
      </c>
      <c r="J3987" s="63">
        <f>'דוח 132'!B3987</f>
        <v>0</v>
      </c>
      <c r="K3987" s="63">
        <f>'דוח 132'!A3987</f>
        <v>0</v>
      </c>
    </row>
    <row r="3988" spans="1:11" x14ac:dyDescent="0.2">
      <c r="A3988" s="63">
        <f>'דוח 132'!K3988</f>
        <v>12479</v>
      </c>
      <c r="B3988" s="63">
        <f>'דוח 132'!J3988</f>
        <v>73700</v>
      </c>
      <c r="C3988" s="63" t="str">
        <f>'דוח 132'!I3988</f>
        <v>קונצרני ריבית קבועה</v>
      </c>
      <c r="D3988" s="63">
        <f>'דוח 132'!H3988</f>
        <v>3.82</v>
      </c>
      <c r="E3988" s="63">
        <f>'דוח 132'!G3988</f>
        <v>3.9377129228604599</v>
      </c>
      <c r="F3988" s="63">
        <f>'דוח 132'!F3988</f>
        <v>3.95091754043897</v>
      </c>
      <c r="G3988" s="63">
        <f>'דוח 132'!E3988</f>
        <v>0</v>
      </c>
      <c r="H3988" s="63">
        <f>'דוח 132'!D3988</f>
        <v>0</v>
      </c>
      <c r="I3988" s="63">
        <f>'דוח 132'!C3988</f>
        <v>0</v>
      </c>
      <c r="J3988" s="63">
        <f>'דוח 132'!B3988</f>
        <v>0</v>
      </c>
      <c r="K3988" s="63">
        <f>'דוח 132'!A3988</f>
        <v>0</v>
      </c>
    </row>
    <row r="3989" spans="1:11" x14ac:dyDescent="0.2">
      <c r="A3989" s="63">
        <f>'דוח 132'!K3989</f>
        <v>12480</v>
      </c>
      <c r="B3989" s="63">
        <f>'דוח 132'!J3989</f>
        <v>73700</v>
      </c>
      <c r="C3989" s="63" t="str">
        <f>'דוח 132'!I3989</f>
        <v>קונצרני ריבית משתנה</v>
      </c>
      <c r="D3989" s="63">
        <f>'דוח 132'!H3989</f>
        <v>0.91</v>
      </c>
      <c r="E3989" s="63">
        <f>'דוח 132'!G3989</f>
        <v>0.49587936218286499</v>
      </c>
      <c r="F3989" s="63">
        <f>'דוח 132'!F3989</f>
        <v>0.49540442631981502</v>
      </c>
      <c r="G3989" s="63">
        <f>'דוח 132'!E3989</f>
        <v>0</v>
      </c>
      <c r="H3989" s="63">
        <f>'דוח 132'!D3989</f>
        <v>0</v>
      </c>
      <c r="I3989" s="63">
        <f>'דוח 132'!C3989</f>
        <v>0</v>
      </c>
      <c r="J3989" s="63">
        <f>'דוח 132'!B3989</f>
        <v>0</v>
      </c>
      <c r="K3989" s="63">
        <f>'דוח 132'!A3989</f>
        <v>0</v>
      </c>
    </row>
    <row r="3990" spans="1:11" x14ac:dyDescent="0.2">
      <c r="A3990" s="63">
        <f>'דוח 132'!K3990</f>
        <v>11578</v>
      </c>
      <c r="B3990" s="63">
        <f>'דוח 132'!J3990</f>
        <v>73700</v>
      </c>
      <c r="C3990" s="63" t="str">
        <f>'דוח 132'!I3990</f>
        <v>אג"ח לא צמוד לא סחיר (ללא עמיתים)</v>
      </c>
      <c r="D3990" s="63">
        <f>'דוח 132'!H3990</f>
        <v>0</v>
      </c>
      <c r="E3990" s="63">
        <f>'דוח 132'!G3990</f>
        <v>0</v>
      </c>
      <c r="F3990" s="63">
        <f>'דוח 132'!F3990</f>
        <v>0</v>
      </c>
      <c r="G3990" s="63">
        <f>'דוח 132'!E3990</f>
        <v>0</v>
      </c>
      <c r="H3990" s="63">
        <f>'דוח 132'!D3990</f>
        <v>0</v>
      </c>
      <c r="I3990" s="63">
        <f>'דוח 132'!C3990</f>
        <v>0</v>
      </c>
      <c r="J3990" s="63">
        <f>'דוח 132'!B3990</f>
        <v>0</v>
      </c>
      <c r="K3990" s="63">
        <f>'דוח 132'!A3990</f>
        <v>0</v>
      </c>
    </row>
    <row r="3991" spans="1:11" x14ac:dyDescent="0.2">
      <c r="A3991" s="63">
        <f>'דוח 132'!K3991</f>
        <v>12497</v>
      </c>
      <c r="B3991" s="63">
        <f>'דוח 132'!J3991</f>
        <v>73700</v>
      </c>
      <c r="C3991" s="63" t="str">
        <f>'דוח 132'!I3991</f>
        <v>קונצרני לא סחיר ריבית משתנה (נע"מים)</v>
      </c>
      <c r="D3991" s="63">
        <f>'דוח 132'!H3991</f>
        <v>0</v>
      </c>
      <c r="E3991" s="63">
        <f>'דוח 132'!G3991</f>
        <v>0</v>
      </c>
      <c r="F3991" s="63">
        <f>'דוח 132'!F3991</f>
        <v>0</v>
      </c>
      <c r="G3991" s="63">
        <f>'דוח 132'!E3991</f>
        <v>0</v>
      </c>
      <c r="H3991" s="63">
        <f>'דוח 132'!D3991</f>
        <v>0</v>
      </c>
      <c r="I3991" s="63">
        <f>'דוח 132'!C3991</f>
        <v>0</v>
      </c>
      <c r="J3991" s="63">
        <f>'דוח 132'!B3991</f>
        <v>0</v>
      </c>
      <c r="K3991" s="63">
        <f>'דוח 132'!A3991</f>
        <v>0</v>
      </c>
    </row>
    <row r="3992" spans="1:11" x14ac:dyDescent="0.2">
      <c r="A3992" s="63">
        <f>'דוח 132'!K3992</f>
        <v>15546</v>
      </c>
      <c r="B3992" s="63">
        <f>'דוח 132'!J3992</f>
        <v>73700</v>
      </c>
      <c r="C3992" s="63" t="str">
        <f>'דוח 132'!I3992</f>
        <v>הלוואה לא צמוד</v>
      </c>
      <c r="D3992" s="63">
        <f>'דוח 132'!H3992</f>
        <v>0</v>
      </c>
      <c r="E3992" s="63">
        <f>'דוח 132'!G3992</f>
        <v>0</v>
      </c>
      <c r="F3992" s="63">
        <f>'דוח 132'!F3992</f>
        <v>0</v>
      </c>
      <c r="G3992" s="63">
        <f>'דוח 132'!E3992</f>
        <v>0</v>
      </c>
      <c r="H3992" s="63">
        <f>'דוח 132'!D3992</f>
        <v>0</v>
      </c>
      <c r="I3992" s="63">
        <f>'דוח 132'!C3992</f>
        <v>0</v>
      </c>
      <c r="J3992" s="63">
        <f>'דוח 132'!B3992</f>
        <v>0</v>
      </c>
      <c r="K3992" s="63">
        <f>'דוח 132'!A3992</f>
        <v>0</v>
      </c>
    </row>
    <row r="3993" spans="1:11" x14ac:dyDescent="0.2">
      <c r="A3993" s="63">
        <f>'דוח 132'!K3993</f>
        <v>12481</v>
      </c>
      <c r="B3993" s="63">
        <f>'דוח 132'!J3993</f>
        <v>73700</v>
      </c>
      <c r="C3993" s="63" t="str">
        <f>'דוח 132'!I3993</f>
        <v>הלוואות לעמיתים.</v>
      </c>
      <c r="D3993" s="63">
        <f>'דוח 132'!H3993</f>
        <v>0</v>
      </c>
      <c r="E3993" s="63">
        <f>'דוח 132'!G3993</f>
        <v>0</v>
      </c>
      <c r="F3993" s="63">
        <f>'דוח 132'!F3993</f>
        <v>0</v>
      </c>
      <c r="G3993" s="63">
        <f>'דוח 132'!E3993</f>
        <v>0</v>
      </c>
      <c r="H3993" s="63">
        <f>'דוח 132'!D3993</f>
        <v>0</v>
      </c>
      <c r="I3993" s="63">
        <f>'דוח 132'!C3993</f>
        <v>0</v>
      </c>
      <c r="J3993" s="63">
        <f>'דוח 132'!B3993</f>
        <v>0</v>
      </c>
      <c r="K3993" s="63">
        <f>'דוח 132'!A3993</f>
        <v>0</v>
      </c>
    </row>
    <row r="3994" spans="1:11" x14ac:dyDescent="0.2">
      <c r="A3994" s="63">
        <f>'דוח 132'!K3994</f>
        <v>13594</v>
      </c>
      <c r="B3994" s="63">
        <f>'דוח 132'!J3994</f>
        <v>73700</v>
      </c>
      <c r="C3994" s="63" t="str">
        <f>'דוח 132'!I3994</f>
        <v>מט"ח וצמוד מט"ח</v>
      </c>
      <c r="D3994" s="63">
        <f>'דוח 132'!H3994</f>
        <v>0</v>
      </c>
      <c r="E3994" s="63">
        <f>'דוח 132'!G3994</f>
        <v>0.14189808391399603</v>
      </c>
      <c r="F3994" s="63">
        <f>'דוח 132'!F3994</f>
        <v>0.140920027347609</v>
      </c>
      <c r="G3994" s="63">
        <f>'דוח 132'!E3994</f>
        <v>0</v>
      </c>
      <c r="H3994" s="63">
        <f>'דוח 132'!D3994</f>
        <v>0</v>
      </c>
      <c r="I3994" s="63">
        <f>'דוח 132'!C3994</f>
        <v>0</v>
      </c>
      <c r="J3994" s="63">
        <f>'דוח 132'!B3994</f>
        <v>0</v>
      </c>
      <c r="K3994" s="63">
        <f>'דוח 132'!A3994</f>
        <v>0</v>
      </c>
    </row>
    <row r="3995" spans="1:11" x14ac:dyDescent="0.2">
      <c r="A3995" s="63">
        <f>'דוח 132'!K3995</f>
        <v>15609</v>
      </c>
      <c r="B3995" s="63">
        <f>'דוח 132'!J3995</f>
        <v>73700</v>
      </c>
      <c r="C3995" s="63" t="str">
        <f>'דוח 132'!I3995</f>
        <v>אג"ח ממשלתי צמוד מט"ח סחיר (1022)</v>
      </c>
      <c r="D3995" s="63">
        <f>'דוח 132'!H3995</f>
        <v>0</v>
      </c>
      <c r="E3995" s="63">
        <f>'דוח 132'!G3995</f>
        <v>0</v>
      </c>
      <c r="F3995" s="63">
        <f>'דוח 132'!F3995</f>
        <v>0</v>
      </c>
      <c r="G3995" s="63">
        <f>'דוח 132'!E3995</f>
        <v>0</v>
      </c>
      <c r="H3995" s="63">
        <f>'דוח 132'!D3995</f>
        <v>0</v>
      </c>
      <c r="I3995" s="63">
        <f>'דוח 132'!C3995</f>
        <v>0</v>
      </c>
      <c r="J3995" s="63">
        <f>'דוח 132'!B3995</f>
        <v>0</v>
      </c>
      <c r="K3995" s="63">
        <f>'דוח 132'!A3995</f>
        <v>0</v>
      </c>
    </row>
    <row r="3996" spans="1:11" x14ac:dyDescent="0.2">
      <c r="A3996" s="63">
        <f>'דוח 132'!K3996</f>
        <v>11524</v>
      </c>
      <c r="B3996" s="63">
        <f>'דוח 132'!J3996</f>
        <v>73700</v>
      </c>
      <c r="C3996" s="63" t="str">
        <f>'דוח 132'!I3996</f>
        <v xml:space="preserve"> אג"ח קונצרני בחו"ל </v>
      </c>
      <c r="D3996" s="63">
        <f>'דוח 132'!H3996</f>
        <v>0</v>
      </c>
      <c r="E3996" s="63">
        <f>'דוח 132'!G3996</f>
        <v>0</v>
      </c>
      <c r="F3996" s="63">
        <f>'דוח 132'!F3996</f>
        <v>0</v>
      </c>
      <c r="G3996" s="63">
        <f>'דוח 132'!E3996</f>
        <v>0</v>
      </c>
      <c r="H3996" s="63">
        <f>'דוח 132'!D3996</f>
        <v>0</v>
      </c>
      <c r="I3996" s="63">
        <f>'דוח 132'!C3996</f>
        <v>0</v>
      </c>
      <c r="J3996" s="63">
        <f>'דוח 132'!B3996</f>
        <v>0</v>
      </c>
      <c r="K3996" s="63">
        <f>'דוח 132'!A3996</f>
        <v>0</v>
      </c>
    </row>
    <row r="3997" spans="1:11" x14ac:dyDescent="0.2">
      <c r="A3997" s="63">
        <f>'דוח 132'!K3997</f>
        <v>15745</v>
      </c>
      <c r="B3997" s="63">
        <f>'דוח 132'!J3997</f>
        <v>73700</v>
      </c>
      <c r="C3997" s="63" t="str">
        <f>'דוח 132'!I3997</f>
        <v>סה"כ קונצרני צמוד מט"ח</v>
      </c>
      <c r="D3997" s="63">
        <f>'דוח 132'!H3997</f>
        <v>0</v>
      </c>
      <c r="E3997" s="63">
        <f>'דוח 132'!G3997</f>
        <v>0</v>
      </c>
      <c r="F3997" s="63">
        <f>'דוח 132'!F3997</f>
        <v>0</v>
      </c>
      <c r="G3997" s="63">
        <f>'דוח 132'!E3997</f>
        <v>0</v>
      </c>
      <c r="H3997" s="63">
        <f>'דוח 132'!D3997</f>
        <v>0</v>
      </c>
      <c r="I3997" s="63">
        <f>'דוח 132'!C3997</f>
        <v>0</v>
      </c>
      <c r="J3997" s="63">
        <f>'דוח 132'!B3997</f>
        <v>0</v>
      </c>
      <c r="K3997" s="63">
        <f>'דוח 132'!A3997</f>
        <v>0</v>
      </c>
    </row>
    <row r="3998" spans="1:11" x14ac:dyDescent="0.2">
      <c r="A3998" s="63">
        <f>'דוח 132'!K3998</f>
        <v>15545</v>
      </c>
      <c r="B3998" s="63">
        <f>'דוח 132'!J3998</f>
        <v>73700</v>
      </c>
      <c r="C3998" s="63" t="str">
        <f>'דוח 132'!I3998</f>
        <v>הלוואה צמוד מט"ח</v>
      </c>
      <c r="D3998" s="63">
        <f>'דוח 132'!H3998</f>
        <v>0</v>
      </c>
      <c r="E3998" s="63">
        <f>'דוח 132'!G3998</f>
        <v>0</v>
      </c>
      <c r="F3998" s="63">
        <f>'דוח 132'!F3998</f>
        <v>0</v>
      </c>
      <c r="G3998" s="63">
        <f>'דוח 132'!E3998</f>
        <v>0</v>
      </c>
      <c r="H3998" s="63">
        <f>'דוח 132'!D3998</f>
        <v>0</v>
      </c>
      <c r="I3998" s="63">
        <f>'דוח 132'!C3998</f>
        <v>0</v>
      </c>
      <c r="J3998" s="63">
        <f>'דוח 132'!B3998</f>
        <v>0</v>
      </c>
      <c r="K3998" s="63">
        <f>'דוח 132'!A3998</f>
        <v>0</v>
      </c>
    </row>
    <row r="3999" spans="1:11" x14ac:dyDescent="0.2">
      <c r="A3999" s="63">
        <f>'דוח 132'!K3999</f>
        <v>13595</v>
      </c>
      <c r="B3999" s="63">
        <f>'דוח 132'!J3999</f>
        <v>73700</v>
      </c>
      <c r="C3999" s="63" t="str">
        <f>'דוח 132'!I3999</f>
        <v>סה"כ מניות והמירים</v>
      </c>
      <c r="D3999" s="63">
        <f>'דוח 132'!H3999</f>
        <v>0</v>
      </c>
      <c r="E3999" s="63">
        <f>'דוח 132'!G3999</f>
        <v>4.2231728808456301</v>
      </c>
      <c r="F3999" s="63">
        <f>'דוח 132'!F3999</f>
        <v>4.2491335830731396</v>
      </c>
      <c r="G3999" s="63">
        <f>'דוח 132'!E3999</f>
        <v>0</v>
      </c>
      <c r="H3999" s="63">
        <f>'דוח 132'!D3999</f>
        <v>0</v>
      </c>
      <c r="I3999" s="63">
        <f>'דוח 132'!C3999</f>
        <v>0</v>
      </c>
      <c r="J3999" s="63">
        <f>'דוח 132'!B3999</f>
        <v>0</v>
      </c>
      <c r="K3999" s="63">
        <f>'דוח 132'!A3999</f>
        <v>0</v>
      </c>
    </row>
    <row r="4000" spans="1:11" x14ac:dyDescent="0.2">
      <c r="A4000" s="63">
        <f>'דוח 132'!K4000</f>
        <v>15610</v>
      </c>
      <c r="B4000" s="63">
        <f>'דוח 132'!J4000</f>
        <v>73700</v>
      </c>
      <c r="C4000" s="63" t="str">
        <f>'דוח 132'!I4000</f>
        <v>נגזרים מתוך מניות והמירים</v>
      </c>
      <c r="D4000" s="63">
        <f>'דוח 132'!H4000</f>
        <v>0</v>
      </c>
      <c r="E4000" s="63">
        <f>'דוח 132'!G4000</f>
        <v>0</v>
      </c>
      <c r="F4000" s="63">
        <f>'דוח 132'!F4000</f>
        <v>0</v>
      </c>
      <c r="G4000" s="63">
        <f>'דוח 132'!E4000</f>
        <v>0</v>
      </c>
      <c r="H4000" s="63">
        <f>'דוח 132'!D4000</f>
        <v>0</v>
      </c>
      <c r="I4000" s="63">
        <f>'דוח 132'!C4000</f>
        <v>0</v>
      </c>
      <c r="J4000" s="63">
        <f>'דוח 132'!B4000</f>
        <v>0</v>
      </c>
      <c r="K4000" s="63">
        <f>'דוח 132'!A4000</f>
        <v>0</v>
      </c>
    </row>
    <row r="4001" spans="1:11" x14ac:dyDescent="0.2">
      <c r="A4001" s="63">
        <f>'דוח 132'!K4001</f>
        <v>15611</v>
      </c>
      <c r="B4001" s="63">
        <f>'דוח 132'!J4001</f>
        <v>73700</v>
      </c>
      <c r="C4001" s="63" t="str">
        <f>'דוח 132'!I4001</f>
        <v>מניות והמירים בארץ</v>
      </c>
      <c r="D4001" s="63">
        <f>'דוח 132'!H4001</f>
        <v>0</v>
      </c>
      <c r="E4001" s="63">
        <f>'דוח 132'!G4001</f>
        <v>1.5972104522620301</v>
      </c>
      <c r="F4001" s="63">
        <f>'דוח 132'!F4001</f>
        <v>1.60063009498841</v>
      </c>
      <c r="G4001" s="63">
        <f>'דוח 132'!E4001</f>
        <v>0</v>
      </c>
      <c r="H4001" s="63">
        <f>'דוח 132'!D4001</f>
        <v>0</v>
      </c>
      <c r="I4001" s="63">
        <f>'דוח 132'!C4001</f>
        <v>0</v>
      </c>
      <c r="J4001" s="63">
        <f>'דוח 132'!B4001</f>
        <v>0</v>
      </c>
      <c r="K4001" s="63">
        <f>'דוח 132'!A4001</f>
        <v>0</v>
      </c>
    </row>
    <row r="4002" spans="1:11" x14ac:dyDescent="0.2">
      <c r="A4002" s="63">
        <f>'דוח 132'!K4002</f>
        <v>15608</v>
      </c>
      <c r="B4002" s="63">
        <f>'דוח 132'!J4002</f>
        <v>73700</v>
      </c>
      <c r="C4002" s="63" t="str">
        <f>'דוח 132'!I4002</f>
        <v>מניות חו"ל</v>
      </c>
      <c r="D4002" s="63">
        <f>'דוח 132'!H4002</f>
        <v>0</v>
      </c>
      <c r="E4002" s="63">
        <f>'דוח 132'!G4002</f>
        <v>2.6259624285836001</v>
      </c>
      <c r="F4002" s="63">
        <f>'דוח 132'!F4002</f>
        <v>2.6485034880847302</v>
      </c>
      <c r="G4002" s="63">
        <f>'דוח 132'!E4002</f>
        <v>0</v>
      </c>
      <c r="H4002" s="63">
        <f>'דוח 132'!D4002</f>
        <v>0</v>
      </c>
      <c r="I4002" s="63">
        <f>'דוח 132'!C4002</f>
        <v>0</v>
      </c>
      <c r="J4002" s="63">
        <f>'דוח 132'!B4002</f>
        <v>0</v>
      </c>
      <c r="K4002" s="63">
        <f>'דוח 132'!A4002</f>
        <v>0</v>
      </c>
    </row>
    <row r="4003" spans="1:11" x14ac:dyDescent="0.2">
      <c r="A4003" s="63">
        <f>'דוח 132'!K4003</f>
        <v>15584</v>
      </c>
      <c r="B4003" s="63">
        <f>'דוח 132'!J4003</f>
        <v>73700</v>
      </c>
      <c r="C4003" s="63" t="str">
        <f>'דוח 132'!I4003</f>
        <v>נכסים אלטרנטיביים</v>
      </c>
      <c r="D4003" s="63">
        <f>'דוח 132'!H4003</f>
        <v>0</v>
      </c>
      <c r="E4003" s="63">
        <f>'דוח 132'!G4003</f>
        <v>0</v>
      </c>
      <c r="F4003" s="63">
        <f>'דוח 132'!F4003</f>
        <v>0</v>
      </c>
      <c r="G4003" s="63">
        <f>'דוח 132'!E4003</f>
        <v>0</v>
      </c>
      <c r="H4003" s="63">
        <f>'דוח 132'!D4003</f>
        <v>0</v>
      </c>
      <c r="I4003" s="63">
        <f>'דוח 132'!C4003</f>
        <v>0</v>
      </c>
      <c r="J4003" s="63">
        <f>'דוח 132'!B4003</f>
        <v>0</v>
      </c>
      <c r="K4003" s="63">
        <f>'דוח 132'!A4003</f>
        <v>0</v>
      </c>
    </row>
    <row r="4004" spans="1:11" x14ac:dyDescent="0.2">
      <c r="A4004" s="63">
        <f>'דוח 132'!K4004</f>
        <v>17728</v>
      </c>
      <c r="B4004" s="63">
        <f>'דוח 132'!J4004</f>
        <v>73700</v>
      </c>
      <c r="C4004" s="63" t="str">
        <f>'דוח 132'!I4004</f>
        <v>נכסי נדל"ן</v>
      </c>
      <c r="D4004" s="63">
        <f>'דוח 132'!H4004</f>
        <v>0</v>
      </c>
      <c r="E4004" s="63">
        <f>'דוח 132'!G4004</f>
        <v>0</v>
      </c>
      <c r="F4004" s="63">
        <f>'דוח 132'!F4004</f>
        <v>0</v>
      </c>
      <c r="G4004" s="63">
        <f>'דוח 132'!E4004</f>
        <v>0</v>
      </c>
      <c r="H4004" s="63">
        <f>'דוח 132'!D4004</f>
        <v>0</v>
      </c>
      <c r="I4004" s="63">
        <f>'דוח 132'!C4004</f>
        <v>0</v>
      </c>
      <c r="J4004" s="63">
        <f>'דוח 132'!B4004</f>
        <v>0</v>
      </c>
      <c r="K4004" s="63">
        <f>'דוח 132'!A4004</f>
        <v>0</v>
      </c>
    </row>
    <row r="4005" spans="1:11" x14ac:dyDescent="0.2">
      <c r="A4005" s="63">
        <f>'דוח 132'!K4005</f>
        <v>15624</v>
      </c>
      <c r="B4005" s="63">
        <f>'דוח 132'!J4005</f>
        <v>73700</v>
      </c>
      <c r="C4005" s="63" t="str">
        <f>'דוח 132'!I4005</f>
        <v>נגזרים מתוך חשיפת מט"ח</v>
      </c>
      <c r="D4005" s="63">
        <f>'דוח 132'!H4005</f>
        <v>0</v>
      </c>
      <c r="E4005" s="63">
        <f>'דוח 132'!G4005</f>
        <v>0</v>
      </c>
      <c r="F4005" s="63">
        <f>'דוח 132'!F4005</f>
        <v>0</v>
      </c>
      <c r="G4005" s="63">
        <f>'דוח 132'!E4005</f>
        <v>0</v>
      </c>
      <c r="H4005" s="63">
        <f>'דוח 132'!D4005</f>
        <v>0</v>
      </c>
      <c r="I4005" s="63">
        <f>'דוח 132'!C4005</f>
        <v>0</v>
      </c>
      <c r="J4005" s="63">
        <f>'דוח 132'!B4005</f>
        <v>0</v>
      </c>
      <c r="K4005" s="63">
        <f>'דוח 132'!A4005</f>
        <v>0</v>
      </c>
    </row>
    <row r="4006" spans="1:11" x14ac:dyDescent="0.2">
      <c r="A4006" s="63">
        <f>'דוח 132'!K4006</f>
        <v>15644</v>
      </c>
      <c r="B4006" s="63">
        <f>'דוח 132'!J4006</f>
        <v>73700</v>
      </c>
      <c r="C4006" s="63" t="str">
        <f>'דוח 132'!I4006</f>
        <v>סה"כ נזילות</v>
      </c>
      <c r="D4006" s="63">
        <f>'דוח 132'!H4006</f>
        <v>0</v>
      </c>
      <c r="E4006" s="63">
        <f>'דוח 132'!G4006</f>
        <v>10.9547263099437</v>
      </c>
      <c r="F4006" s="63">
        <f>'דוח 132'!F4006</f>
        <v>10.9434394767238</v>
      </c>
      <c r="G4006" s="63">
        <f>'דוח 132'!E4006</f>
        <v>0</v>
      </c>
      <c r="H4006" s="63">
        <f>'דוח 132'!D4006</f>
        <v>0</v>
      </c>
      <c r="I4006" s="63">
        <f>'דוח 132'!C4006</f>
        <v>0</v>
      </c>
      <c r="J4006" s="63">
        <f>'דוח 132'!B4006</f>
        <v>0</v>
      </c>
      <c r="K4006" s="63">
        <f>'דוח 132'!A4006</f>
        <v>0</v>
      </c>
    </row>
    <row r="4007" spans="1:11" x14ac:dyDescent="0.2">
      <c r="A4007" s="63">
        <f>'דוח 132'!K4007</f>
        <v>15704</v>
      </c>
      <c r="B4007" s="63">
        <f>'דוח 132'!J4007</f>
        <v>73700</v>
      </c>
      <c r="C4007" s="63" t="str">
        <f>'דוח 132'!I4007</f>
        <v xml:space="preserve">סה"כ קונצרני והלוואות </v>
      </c>
      <c r="D4007" s="63">
        <f>'דוח 132'!H4007</f>
        <v>3.8335429351293802</v>
      </c>
      <c r="E4007" s="63">
        <f>'דוח 132'!G4007</f>
        <v>26.7486820030046</v>
      </c>
      <c r="F4007" s="63">
        <f>'דוח 132'!F4007</f>
        <v>26.783557256110601</v>
      </c>
      <c r="G4007" s="63">
        <f>'דוח 132'!E4007</f>
        <v>0</v>
      </c>
      <c r="H4007" s="63">
        <f>'דוח 132'!D4007</f>
        <v>32</v>
      </c>
      <c r="I4007" s="63">
        <f>'דוח 132'!C4007</f>
        <v>0</v>
      </c>
      <c r="J4007" s="63">
        <f>'דוח 132'!B4007</f>
        <v>0</v>
      </c>
      <c r="K4007" s="63">
        <f>'דוח 132'!A4007</f>
        <v>0</v>
      </c>
    </row>
    <row r="4008" spans="1:11" x14ac:dyDescent="0.2">
      <c r="A4008" s="63">
        <f>'דוח 132'!K4008</f>
        <v>15749</v>
      </c>
      <c r="B4008" s="63">
        <f>'דוח 132'!J4008</f>
        <v>73700</v>
      </c>
      <c r="C4008" s="63" t="str">
        <f>'דוח 132'!I4008</f>
        <v>סה"כ לא סחירים</v>
      </c>
      <c r="D4008" s="63">
        <f>'דוח 132'!H4008</f>
        <v>0</v>
      </c>
      <c r="E4008" s="63">
        <f>'דוח 132'!G4008</f>
        <v>0</v>
      </c>
      <c r="F4008" s="63">
        <f>'דוח 132'!F4008</f>
        <v>0</v>
      </c>
      <c r="G4008" s="63">
        <f>'דוח 132'!E4008</f>
        <v>0</v>
      </c>
      <c r="H4008" s="63">
        <f>'דוח 132'!D4008</f>
        <v>0</v>
      </c>
      <c r="I4008" s="63">
        <f>'דוח 132'!C4008</f>
        <v>0</v>
      </c>
      <c r="J4008" s="63">
        <f>'דוח 132'!B4008</f>
        <v>0</v>
      </c>
      <c r="K4008" s="63">
        <f>'דוח 132'!A4008</f>
        <v>0</v>
      </c>
    </row>
    <row r="4009" spans="1:11" x14ac:dyDescent="0.2">
      <c r="A4009" s="63">
        <f>'דוח 132'!K4009</f>
        <v>11258</v>
      </c>
      <c r="B4009" s="63">
        <f>'דוח 132'!J4009</f>
        <v>73700</v>
      </c>
      <c r="C4009" s="63" t="str">
        <f>'דוח 132'!I4009</f>
        <v>כל נכסי הקופה</v>
      </c>
      <c r="D4009" s="63">
        <f>'דוח 132'!H4009</f>
        <v>2.9581670834515701</v>
      </c>
      <c r="E4009" s="63">
        <f>'דוח 132'!G4009</f>
        <v>100</v>
      </c>
      <c r="F4009" s="63">
        <f>'דוח 132'!F4009</f>
        <v>100</v>
      </c>
      <c r="G4009" s="63">
        <f>'דוח 132'!E4009</f>
        <v>0</v>
      </c>
      <c r="H4009" s="63">
        <f>'דוח 132'!D4009</f>
        <v>0</v>
      </c>
      <c r="I4009" s="63">
        <f>'דוח 132'!C4009</f>
        <v>0</v>
      </c>
      <c r="J4009" s="63">
        <f>'דוח 132'!B4009</f>
        <v>0</v>
      </c>
      <c r="K4009" s="63">
        <f>'דוח 132'!A4009</f>
        <v>0</v>
      </c>
    </row>
    <row r="4010" spans="1:11" x14ac:dyDescent="0.2">
      <c r="A4010" s="63">
        <f>'דוח 132'!K4010</f>
        <v>15705</v>
      </c>
      <c r="B4010" s="63">
        <f>'דוח 132'!J4010</f>
        <v>73700</v>
      </c>
      <c r="C4010" s="63" t="str">
        <f>'דוח 132'!I4010</f>
        <v>סה"כ ממשלתי</v>
      </c>
      <c r="D4010" s="63">
        <f>'דוח 132'!H4010</f>
        <v>3.3286437581620203</v>
      </c>
      <c r="E4010" s="63">
        <f>'דוח 132'!G4010</f>
        <v>58.073418806206199</v>
      </c>
      <c r="F4010" s="63">
        <f>'דוח 132'!F4010</f>
        <v>58.023869684092396</v>
      </c>
      <c r="G4010" s="63">
        <f>'דוח 132'!E4010</f>
        <v>0</v>
      </c>
      <c r="H4010" s="63">
        <f>'דוח 132'!D4010</f>
        <v>61</v>
      </c>
      <c r="I4010" s="63">
        <f>'דוח 132'!C4010</f>
        <v>0</v>
      </c>
      <c r="J4010" s="63">
        <f>'דוח 132'!B4010</f>
        <v>0</v>
      </c>
      <c r="K4010" s="63">
        <f>'דוח 132'!A4010</f>
        <v>0</v>
      </c>
    </row>
    <row r="4011" spans="1:11" x14ac:dyDescent="0.2">
      <c r="A4011" s="63">
        <f>'דוח 132'!K4011</f>
        <v>16144</v>
      </c>
      <c r="B4011" s="63">
        <f>'דוח 132'!J4011</f>
        <v>73700</v>
      </c>
      <c r="C4011" s="63" t="str">
        <f>'דוח 132'!I4011</f>
        <v>סך חשיפת מט"ח</v>
      </c>
      <c r="D4011" s="63">
        <f>'דוח 132'!H4011</f>
        <v>0</v>
      </c>
      <c r="E4011" s="63">
        <f>'דוח 132'!G4011</f>
        <v>0.50728424506101211</v>
      </c>
      <c r="F4011" s="63">
        <f>'דוח 132'!F4011</f>
        <v>0.50749982806949601</v>
      </c>
      <c r="G4011" s="63">
        <f>'דוח 132'!E4011</f>
        <v>0</v>
      </c>
      <c r="H4011" s="63">
        <f>'דוח 132'!D4011</f>
        <v>0</v>
      </c>
      <c r="I4011" s="63">
        <f>'דוח 132'!C4011</f>
        <v>0</v>
      </c>
      <c r="J4011" s="63">
        <f>'דוח 132'!B4011</f>
        <v>0</v>
      </c>
      <c r="K4011" s="63">
        <f>'דוח 132'!A4011</f>
        <v>0</v>
      </c>
    </row>
    <row r="4012" spans="1:11" x14ac:dyDescent="0.2">
      <c r="A4012" s="63">
        <f>'דוח 132'!K4012</f>
        <v>12755</v>
      </c>
      <c r="B4012" s="63">
        <f>'דוח 132'!J4012</f>
        <v>73700</v>
      </c>
      <c r="C4012" s="63" t="str">
        <f>'דוח 132'!I4012</f>
        <v xml:space="preserve">נזילות מט"ח </v>
      </c>
      <c r="D4012" s="63">
        <f>'דוח 132'!H4012</f>
        <v>0</v>
      </c>
      <c r="E4012" s="63">
        <f>'דוח 132'!G4012</f>
        <v>0.14189808391399603</v>
      </c>
      <c r="F4012" s="63">
        <f>'דוח 132'!F4012</f>
        <v>0.140920027347609</v>
      </c>
      <c r="G4012" s="63">
        <f>'דוח 132'!E4012</f>
        <v>0</v>
      </c>
      <c r="H4012" s="63">
        <f>'דוח 132'!D4012</f>
        <v>0</v>
      </c>
      <c r="I4012" s="63">
        <f>'דוח 132'!C4012</f>
        <v>0</v>
      </c>
      <c r="J4012" s="63">
        <f>'דוח 132'!B4012</f>
        <v>0</v>
      </c>
      <c r="K4012" s="63">
        <f>'דוח 132'!A4012</f>
        <v>0</v>
      </c>
    </row>
    <row r="4013" spans="1:11" x14ac:dyDescent="0.2">
      <c r="A4013" s="63">
        <f>'דוח 132'!K4013</f>
        <v>12359</v>
      </c>
      <c r="B4013" s="63">
        <f>'דוח 132'!J4013</f>
        <v>73700</v>
      </c>
      <c r="C4013" s="63" t="str">
        <f>'דוח 132'!I4013</f>
        <v xml:space="preserve">קונצרני לא סחיר צמוד מדד </v>
      </c>
      <c r="D4013" s="63">
        <f>'דוח 132'!H4013</f>
        <v>0</v>
      </c>
      <c r="E4013" s="63">
        <f>'דוח 132'!G4013</f>
        <v>0</v>
      </c>
      <c r="F4013" s="63">
        <f>'דוח 132'!F4013</f>
        <v>0</v>
      </c>
      <c r="G4013" s="63">
        <f>'דוח 132'!E4013</f>
        <v>0</v>
      </c>
      <c r="H4013" s="63">
        <f>'דוח 132'!D4013</f>
        <v>0</v>
      </c>
      <c r="I4013" s="63">
        <f>'דוח 132'!C4013</f>
        <v>0</v>
      </c>
      <c r="J4013" s="63">
        <f>'דוח 132'!B4013</f>
        <v>0</v>
      </c>
      <c r="K4013" s="63">
        <f>'דוח 132'!A4013</f>
        <v>0</v>
      </c>
    </row>
    <row r="4014" spans="1:11" x14ac:dyDescent="0.2">
      <c r="A4014" s="63">
        <f>'דוח 132'!K4014</f>
        <v>0</v>
      </c>
      <c r="B4014" s="63">
        <f>'דוח 132'!J4014</f>
        <v>0</v>
      </c>
      <c r="C4014" s="63">
        <f>'דוח 132'!I4014</f>
        <v>0</v>
      </c>
      <c r="D4014" s="63">
        <f>'דוח 132'!H4014</f>
        <v>0</v>
      </c>
      <c r="E4014" s="63">
        <f>'דוח 132'!G4014</f>
        <v>0</v>
      </c>
      <c r="F4014" s="63">
        <f>'דוח 132'!F4014</f>
        <v>0</v>
      </c>
      <c r="G4014" s="63">
        <f>'דוח 132'!E4014</f>
        <v>0</v>
      </c>
      <c r="H4014" s="63">
        <f>'דוח 132'!D4014</f>
        <v>0</v>
      </c>
      <c r="I4014" s="63">
        <f>'דוח 132'!C4014</f>
        <v>0</v>
      </c>
      <c r="J4014" s="63">
        <f>'דוח 132'!B4014</f>
        <v>0</v>
      </c>
      <c r="K4014" s="63">
        <f>'דוח 132'!A4014</f>
        <v>0</v>
      </c>
    </row>
    <row r="4015" spans="1:11" x14ac:dyDescent="0.2">
      <c r="A4015" s="63" t="str">
        <f>'דוח 132'!K4015</f>
        <v>קוד קבוצה</v>
      </c>
      <c r="B4015" s="63" t="str">
        <f>'דוח 132'!J4015</f>
        <v>קוד קופה</v>
      </c>
      <c r="C4015" s="63">
        <f>'דוח 132'!I4015</f>
        <v>0</v>
      </c>
      <c r="D4015" s="63" t="str">
        <f>'דוח 132'!H4015</f>
        <v xml:space="preserve">73735  מערכות תיקשוב בחינוך </v>
      </c>
      <c r="E4015" s="63">
        <f>'דוח 132'!G4015</f>
        <v>0</v>
      </c>
      <c r="F4015" s="63">
        <f>'דוח 132'!F4015</f>
        <v>0</v>
      </c>
      <c r="G4015" s="63">
        <f>'דוח 132'!E4015</f>
        <v>0</v>
      </c>
      <c r="H4015" s="63">
        <f>'דוח 132'!D4015</f>
        <v>0</v>
      </c>
      <c r="I4015" s="63">
        <f>'דוח 132'!C4015</f>
        <v>0</v>
      </c>
      <c r="J4015" s="63">
        <f>'דוח 132'!B4015</f>
        <v>0</v>
      </c>
      <c r="K4015" s="63">
        <f>'דוח 132'!A4015</f>
        <v>0</v>
      </c>
    </row>
    <row r="4016" spans="1:11" x14ac:dyDescent="0.2">
      <c r="A4016" s="63">
        <f>'דוח 132'!K4016</f>
        <v>0</v>
      </c>
      <c r="B4016" s="63">
        <f>'דוח 132'!J4016</f>
        <v>0</v>
      </c>
      <c r="C4016" s="63">
        <f>'דוח 132'!I4016</f>
        <v>0</v>
      </c>
      <c r="D4016" s="63">
        <f>'דוח 132'!H4016</f>
        <v>0</v>
      </c>
      <c r="E4016" s="63">
        <f>'דוח 132'!G4016</f>
        <v>0</v>
      </c>
      <c r="F4016" s="63" t="str">
        <f>'דוח 132'!F4016</f>
        <v xml:space="preserve">שווי קופה באשח  </v>
      </c>
      <c r="G4016" s="63">
        <f>'דוח 132'!E4016</f>
        <v>0</v>
      </c>
      <c r="H4016" s="63">
        <f>'דוח 132'!D4016</f>
        <v>0</v>
      </c>
      <c r="I4016" s="63">
        <f>'דוח 132'!C4016</f>
        <v>0</v>
      </c>
      <c r="J4016" s="63">
        <f>'דוח 132'!B4016</f>
        <v>0</v>
      </c>
      <c r="K4016" s="63">
        <f>'דוח 132'!A4016</f>
        <v>0</v>
      </c>
    </row>
    <row r="4017" spans="1:11" x14ac:dyDescent="0.2">
      <c r="A4017" s="63">
        <f>'דוח 132'!K4017</f>
        <v>0</v>
      </c>
      <c r="B4017" s="63">
        <f>'דוח 132'!J4017</f>
        <v>0</v>
      </c>
      <c r="C4017" s="63" t="str">
        <f>'דוח 132'!I4017</f>
        <v>תאור קבוצה</v>
      </c>
      <c r="D4017" s="63" t="str">
        <f>'דוח 132'!H4017</f>
        <v>מח"מ</v>
      </c>
      <c r="E4017" s="63" t="str">
        <f>'דוח 132'!G4017</f>
        <v>חשיפה</v>
      </c>
      <c r="F4017" s="63" t="str">
        <f>'דוח 132'!F4017</f>
        <v>חשיפה</v>
      </c>
      <c r="G4017" s="63">
        <f>'דוח 132'!E4017</f>
        <v>0</v>
      </c>
      <c r="H4017" s="63" t="str">
        <f>'דוח 132'!D4017</f>
        <v>חשיפה</v>
      </c>
      <c r="I4017" s="63">
        <f>'דוח 132'!C4017</f>
        <v>0</v>
      </c>
      <c r="J4017" s="63" t="str">
        <f>'דוח 132'!B4017</f>
        <v>מח"מ</v>
      </c>
      <c r="K4017" s="63">
        <f>'דוח 132'!A4017</f>
        <v>0</v>
      </c>
    </row>
    <row r="4018" spans="1:11" x14ac:dyDescent="0.2">
      <c r="A4018" s="63">
        <f>'דוח 132'!K4018</f>
        <v>0</v>
      </c>
      <c r="B4018" s="63">
        <f>'דוח 132'!J4018</f>
        <v>0</v>
      </c>
      <c r="C4018" s="63">
        <f>'דוח 132'!I4018</f>
        <v>0</v>
      </c>
      <c r="D4018" s="63">
        <f>'דוח 132'!H4018</f>
        <v>0</v>
      </c>
      <c r="E4018" s="63" t="str">
        <f>'דוח 132'!G4018</f>
        <v>31/12/18</v>
      </c>
      <c r="F4018" s="63" t="str">
        <f>'דוח 132'!F4018</f>
        <v>31/12/18</v>
      </c>
      <c r="G4018" s="63" t="str">
        <f>'דוח 132'!E4018</f>
        <v>מינ'</v>
      </c>
      <c r="H4018" s="63" t="str">
        <f>'דוח 132'!D4018</f>
        <v>מקס'</v>
      </c>
      <c r="I4018" s="63" t="str">
        <f>'דוח 132'!C4018</f>
        <v>מינ'</v>
      </c>
      <c r="J4018" s="63" t="str">
        <f>'דוח 132'!B4018</f>
        <v>מקס'</v>
      </c>
      <c r="K4018" s="63">
        <f>'דוח 132'!A4018</f>
        <v>0</v>
      </c>
    </row>
    <row r="4019" spans="1:11" x14ac:dyDescent="0.2">
      <c r="A4019" s="63">
        <f>'דוח 132'!K4019</f>
        <v>13595</v>
      </c>
      <c r="B4019" s="63">
        <f>'דוח 132'!J4019</f>
        <v>73735</v>
      </c>
      <c r="C4019" s="63" t="str">
        <f>'דוח 132'!I4019</f>
        <v>סה"כ מניות והמירים</v>
      </c>
      <c r="D4019" s="63">
        <f>'דוח 132'!H4019</f>
        <v>0</v>
      </c>
      <c r="E4019" s="63">
        <f>'דוח 132'!G4019</f>
        <v>0</v>
      </c>
      <c r="F4019" s="63">
        <f>'דוח 132'!F4019</f>
        <v>0</v>
      </c>
      <c r="G4019" s="63">
        <f>'דוח 132'!E4019</f>
        <v>0</v>
      </c>
      <c r="H4019" s="63">
        <f>'דוח 132'!D4019</f>
        <v>0</v>
      </c>
      <c r="I4019" s="63">
        <f>'דוח 132'!C4019</f>
        <v>0</v>
      </c>
      <c r="J4019" s="63">
        <f>'דוח 132'!B4019</f>
        <v>0</v>
      </c>
      <c r="K4019" s="63">
        <f>'דוח 132'!A4019</f>
        <v>0</v>
      </c>
    </row>
    <row r="4020" spans="1:11" x14ac:dyDescent="0.2">
      <c r="A4020" s="63">
        <f>'דוח 132'!K4020</f>
        <v>15704</v>
      </c>
      <c r="B4020" s="63">
        <f>'דוח 132'!J4020</f>
        <v>73735</v>
      </c>
      <c r="C4020" s="63" t="str">
        <f>'דוח 132'!I4020</f>
        <v xml:space="preserve">סה"כ קונצרני והלוואות </v>
      </c>
      <c r="D4020" s="63">
        <f>'דוח 132'!H4020</f>
        <v>0</v>
      </c>
      <c r="E4020" s="63">
        <f>'דוח 132'!G4020</f>
        <v>0</v>
      </c>
      <c r="F4020" s="63">
        <f>'דוח 132'!F4020</f>
        <v>0</v>
      </c>
      <c r="G4020" s="63">
        <f>'דוח 132'!E4020</f>
        <v>31</v>
      </c>
      <c r="H4020" s="63">
        <f>'דוח 132'!D4020</f>
        <v>37</v>
      </c>
      <c r="I4020" s="63">
        <f>'דוח 132'!C4020</f>
        <v>0</v>
      </c>
      <c r="J4020" s="63">
        <f>'דוח 132'!B4020</f>
        <v>0</v>
      </c>
      <c r="K4020" s="63">
        <f>'דוח 132'!A4020</f>
        <v>0</v>
      </c>
    </row>
    <row r="4021" spans="1:11" x14ac:dyDescent="0.2">
      <c r="A4021" s="63">
        <f>'דוח 132'!K4021</f>
        <v>15705</v>
      </c>
      <c r="B4021" s="63">
        <f>'דוח 132'!J4021</f>
        <v>73735</v>
      </c>
      <c r="C4021" s="63" t="str">
        <f>'דוח 132'!I4021</f>
        <v>סה"כ ממשלתי</v>
      </c>
      <c r="D4021" s="63">
        <f>'דוח 132'!H4021</f>
        <v>0</v>
      </c>
      <c r="E4021" s="63">
        <f>'דוח 132'!G4021</f>
        <v>0</v>
      </c>
      <c r="F4021" s="63">
        <f>'דוח 132'!F4021</f>
        <v>0</v>
      </c>
      <c r="G4021" s="63">
        <f>'דוח 132'!E4021</f>
        <v>59</v>
      </c>
      <c r="H4021" s="63">
        <f>'דוח 132'!D4021</f>
        <v>65</v>
      </c>
      <c r="I4021" s="63">
        <f>'דוח 132'!C4021</f>
        <v>0</v>
      </c>
      <c r="J4021" s="63">
        <f>'דוח 132'!B4021</f>
        <v>0</v>
      </c>
      <c r="K4021" s="63">
        <f>'דוח 132'!A4021</f>
        <v>0</v>
      </c>
    </row>
    <row r="4022" spans="1:11" x14ac:dyDescent="0.2">
      <c r="A4022" s="63">
        <f>'דוח 132'!K4022</f>
        <v>0</v>
      </c>
      <c r="B4022" s="63">
        <f>'דוח 132'!J4022</f>
        <v>0</v>
      </c>
      <c r="C4022" s="63">
        <f>'דוח 132'!I4022</f>
        <v>0</v>
      </c>
      <c r="D4022" s="63">
        <f>'דוח 132'!H4022</f>
        <v>0</v>
      </c>
      <c r="E4022" s="63">
        <f>'דוח 132'!G4022</f>
        <v>0</v>
      </c>
      <c r="F4022" s="63">
        <f>'דוח 132'!F4022</f>
        <v>0</v>
      </c>
      <c r="G4022" s="63">
        <f>'דוח 132'!E4022</f>
        <v>0</v>
      </c>
      <c r="H4022" s="63">
        <f>'דוח 132'!D4022</f>
        <v>0</v>
      </c>
      <c r="I4022" s="63">
        <f>'דוח 132'!C4022</f>
        <v>0</v>
      </c>
      <c r="J4022" s="63">
        <f>'דוח 132'!B4022</f>
        <v>0</v>
      </c>
      <c r="K4022" s="63">
        <f>'דוח 132'!A4022</f>
        <v>0</v>
      </c>
    </row>
    <row r="4023" spans="1:11" x14ac:dyDescent="0.2">
      <c r="A4023" s="63" t="str">
        <f>'דוח 132'!K4023</f>
        <v>קוד קבוצה</v>
      </c>
      <c r="B4023" s="63" t="str">
        <f>'דוח 132'!J4023</f>
        <v>קוד קופה</v>
      </c>
      <c r="C4023" s="63">
        <f>'דוח 132'!I4023</f>
        <v>0</v>
      </c>
      <c r="D4023" s="63" t="str">
        <f>'דוח 132'!H4023</f>
        <v xml:space="preserve">73751  יוניברסל משאיות </v>
      </c>
      <c r="E4023" s="63">
        <f>'דוח 132'!G4023</f>
        <v>0</v>
      </c>
      <c r="F4023" s="63">
        <f>'דוח 132'!F4023</f>
        <v>0</v>
      </c>
      <c r="G4023" s="63">
        <f>'דוח 132'!E4023</f>
        <v>0</v>
      </c>
      <c r="H4023" s="63">
        <f>'דוח 132'!D4023</f>
        <v>0</v>
      </c>
      <c r="I4023" s="63">
        <f>'דוח 132'!C4023</f>
        <v>0</v>
      </c>
      <c r="J4023" s="63">
        <f>'דוח 132'!B4023</f>
        <v>0</v>
      </c>
      <c r="K4023" s="63">
        <f>'דוח 132'!A4023</f>
        <v>0</v>
      </c>
    </row>
    <row r="4024" spans="1:11" x14ac:dyDescent="0.2">
      <c r="A4024" s="63">
        <f>'דוח 132'!K4024</f>
        <v>0</v>
      </c>
      <c r="B4024" s="63">
        <f>'דוח 132'!J4024</f>
        <v>0</v>
      </c>
      <c r="C4024" s="63">
        <f>'דוח 132'!I4024</f>
        <v>0</v>
      </c>
      <c r="D4024" s="63">
        <f>'דוח 132'!H4024</f>
        <v>0</v>
      </c>
      <c r="E4024" s="63">
        <f>'דוח 132'!G4024</f>
        <v>0</v>
      </c>
      <c r="F4024" s="63" t="str">
        <f>'דוח 132'!F4024</f>
        <v>שווי קופה באשח  855.9</v>
      </c>
      <c r="G4024" s="63">
        <f>'דוח 132'!E4024</f>
        <v>0</v>
      </c>
      <c r="H4024" s="63">
        <f>'דוח 132'!D4024</f>
        <v>0</v>
      </c>
      <c r="I4024" s="63">
        <f>'דוח 132'!C4024</f>
        <v>0</v>
      </c>
      <c r="J4024" s="63">
        <f>'דוח 132'!B4024</f>
        <v>0</v>
      </c>
      <c r="K4024" s="63">
        <f>'דוח 132'!A4024</f>
        <v>0</v>
      </c>
    </row>
    <row r="4025" spans="1:11" x14ac:dyDescent="0.2">
      <c r="A4025" s="63">
        <f>'דוח 132'!K4025</f>
        <v>0</v>
      </c>
      <c r="B4025" s="63">
        <f>'דוח 132'!J4025</f>
        <v>0</v>
      </c>
      <c r="C4025" s="63" t="str">
        <f>'דוח 132'!I4025</f>
        <v>תאור קבוצה</v>
      </c>
      <c r="D4025" s="63" t="str">
        <f>'דוח 132'!H4025</f>
        <v>מח"מ</v>
      </c>
      <c r="E4025" s="63" t="str">
        <f>'דוח 132'!G4025</f>
        <v>חשיפה</v>
      </c>
      <c r="F4025" s="63" t="str">
        <f>'דוח 132'!F4025</f>
        <v>חשיפה</v>
      </c>
      <c r="G4025" s="63">
        <f>'דוח 132'!E4025</f>
        <v>0</v>
      </c>
      <c r="H4025" s="63" t="str">
        <f>'דוח 132'!D4025</f>
        <v>חשיפה</v>
      </c>
      <c r="I4025" s="63">
        <f>'דוח 132'!C4025</f>
        <v>0</v>
      </c>
      <c r="J4025" s="63" t="str">
        <f>'דוח 132'!B4025</f>
        <v>מח"מ</v>
      </c>
      <c r="K4025" s="63">
        <f>'דוח 132'!A4025</f>
        <v>0</v>
      </c>
    </row>
    <row r="4026" spans="1:11" x14ac:dyDescent="0.2">
      <c r="A4026" s="63">
        <f>'דוח 132'!K4026</f>
        <v>0</v>
      </c>
      <c r="B4026" s="63">
        <f>'דוח 132'!J4026</f>
        <v>0</v>
      </c>
      <c r="C4026" s="63">
        <f>'דוח 132'!I4026</f>
        <v>0</v>
      </c>
      <c r="D4026" s="63">
        <f>'דוח 132'!H4026</f>
        <v>0</v>
      </c>
      <c r="E4026" s="63" t="str">
        <f>'דוח 132'!G4026</f>
        <v>30/12/18</v>
      </c>
      <c r="F4026" s="63" t="str">
        <f>'דוח 132'!F4026</f>
        <v>31/12/18</v>
      </c>
      <c r="G4026" s="63" t="str">
        <f>'דוח 132'!E4026</f>
        <v>מינ'</v>
      </c>
      <c r="H4026" s="63" t="str">
        <f>'דוח 132'!D4026</f>
        <v>מקס'</v>
      </c>
      <c r="I4026" s="63" t="str">
        <f>'דוח 132'!C4026</f>
        <v>מינ'</v>
      </c>
      <c r="J4026" s="63" t="str">
        <f>'דוח 132'!B4026</f>
        <v>מקס'</v>
      </c>
      <c r="K4026" s="63">
        <f>'דוח 132'!A4026</f>
        <v>0</v>
      </c>
    </row>
    <row r="4027" spans="1:11" x14ac:dyDescent="0.2">
      <c r="A4027" s="63">
        <f>'דוח 132'!K4027</f>
        <v>13591</v>
      </c>
      <c r="B4027" s="63">
        <f>'דוח 132'!J4027</f>
        <v>73751</v>
      </c>
      <c r="C4027" s="63" t="str">
        <f>'דוח 132'!I4027</f>
        <v xml:space="preserve">צמוד מדד (כולל מיועדות) </v>
      </c>
      <c r="D4027" s="63">
        <f>'דוח 132'!H4027</f>
        <v>3.4114728393979799</v>
      </c>
      <c r="E4027" s="63">
        <f>'דוח 132'!G4027</f>
        <v>35.828493843353897</v>
      </c>
      <c r="F4027" s="63">
        <f>'דוח 132'!F4027</f>
        <v>35.8363920968579</v>
      </c>
      <c r="G4027" s="63">
        <f>'דוח 132'!E4027</f>
        <v>0</v>
      </c>
      <c r="H4027" s="63">
        <f>'דוח 132'!D4027</f>
        <v>0</v>
      </c>
      <c r="I4027" s="63">
        <f>'דוח 132'!C4027</f>
        <v>0</v>
      </c>
      <c r="J4027" s="63">
        <f>'דוח 132'!B4027</f>
        <v>0</v>
      </c>
      <c r="K4027" s="63">
        <f>'דוח 132'!A4027</f>
        <v>0</v>
      </c>
    </row>
    <row r="4028" spans="1:11" x14ac:dyDescent="0.2">
      <c r="A4028" s="63">
        <f>'דוח 132'!K4028</f>
        <v>19967</v>
      </c>
      <c r="B4028" s="63">
        <f>'דוח 132'!J4028</f>
        <v>73751</v>
      </c>
      <c r="C4028" s="63" t="str">
        <f>'דוח 132'!I4028</f>
        <v>צמוד מדד ללא מיועדות</v>
      </c>
      <c r="D4028" s="63">
        <f>'דוח 132'!H4028</f>
        <v>3.4114728393979799</v>
      </c>
      <c r="E4028" s="63">
        <f>'דוח 132'!G4028</f>
        <v>35.828493843353897</v>
      </c>
      <c r="F4028" s="63">
        <f>'דוח 132'!F4028</f>
        <v>35.8363920968579</v>
      </c>
      <c r="G4028" s="63">
        <f>'דוח 132'!E4028</f>
        <v>0</v>
      </c>
      <c r="H4028" s="63">
        <f>'דוח 132'!D4028</f>
        <v>0</v>
      </c>
      <c r="I4028" s="63">
        <f>'דוח 132'!C4028</f>
        <v>0</v>
      </c>
      <c r="J4028" s="63">
        <f>'דוח 132'!B4028</f>
        <v>0</v>
      </c>
      <c r="K4028" s="63">
        <f>'דוח 132'!A4028</f>
        <v>0</v>
      </c>
    </row>
    <row r="4029" spans="1:11" x14ac:dyDescent="0.2">
      <c r="A4029" s="63">
        <f>'דוח 132'!K4029</f>
        <v>15744</v>
      </c>
      <c r="B4029" s="63">
        <f>'דוח 132'!J4029</f>
        <v>73751</v>
      </c>
      <c r="C4029" s="63" t="str">
        <f>'דוח 132'!I4029</f>
        <v xml:space="preserve">סה"כ ממשלתי צמוד מדד כולל מיועדות </v>
      </c>
      <c r="D4029" s="63">
        <f>'דוח 132'!H4029</f>
        <v>4.0315177098353301</v>
      </c>
      <c r="E4029" s="63">
        <f>'דוח 132'!G4029</f>
        <v>12.730180055899499</v>
      </c>
      <c r="F4029" s="63">
        <f>'דוח 132'!F4029</f>
        <v>12.721401402748201</v>
      </c>
      <c r="G4029" s="63">
        <f>'דוח 132'!E4029</f>
        <v>0</v>
      </c>
      <c r="H4029" s="63">
        <f>'דוח 132'!D4029</f>
        <v>0</v>
      </c>
      <c r="I4029" s="63">
        <f>'דוח 132'!C4029</f>
        <v>0</v>
      </c>
      <c r="J4029" s="63">
        <f>'דוח 132'!B4029</f>
        <v>0</v>
      </c>
      <c r="K4029" s="63">
        <f>'דוח 132'!A4029</f>
        <v>0</v>
      </c>
    </row>
    <row r="4030" spans="1:11" x14ac:dyDescent="0.2">
      <c r="A4030" s="63">
        <f>'דוח 132'!K4030</f>
        <v>13462</v>
      </c>
      <c r="B4030" s="63">
        <f>'דוח 132'!J4030</f>
        <v>73751</v>
      </c>
      <c r="C4030" s="63" t="str">
        <f>'דוח 132'!I4030</f>
        <v xml:space="preserve">קונצרני סחיר צמוד מדד </v>
      </c>
      <c r="D4030" s="63">
        <f>'דוח 132'!H4030</f>
        <v>3.0702293671884697</v>
      </c>
      <c r="E4030" s="63">
        <f>'דוח 132'!G4030</f>
        <v>23.098313787454398</v>
      </c>
      <c r="F4030" s="63">
        <f>'דוח 132'!F4030</f>
        <v>23.114990694109601</v>
      </c>
      <c r="G4030" s="63">
        <f>'דוח 132'!E4030</f>
        <v>0</v>
      </c>
      <c r="H4030" s="63">
        <f>'דוח 132'!D4030</f>
        <v>0</v>
      </c>
      <c r="I4030" s="63">
        <f>'דוח 132'!C4030</f>
        <v>0</v>
      </c>
      <c r="J4030" s="63">
        <f>'דוח 132'!B4030</f>
        <v>0</v>
      </c>
      <c r="K4030" s="63">
        <f>'דוח 132'!A4030</f>
        <v>0</v>
      </c>
    </row>
    <row r="4031" spans="1:11" x14ac:dyDescent="0.2">
      <c r="A4031" s="63">
        <f>'דוח 132'!K4031</f>
        <v>15544</v>
      </c>
      <c r="B4031" s="63">
        <f>'דוח 132'!J4031</f>
        <v>73751</v>
      </c>
      <c r="C4031" s="63" t="str">
        <f>'דוח 132'!I4031</f>
        <v>הלוואה צמוד מדד</v>
      </c>
      <c r="D4031" s="63">
        <f>'דוח 132'!H4031</f>
        <v>0</v>
      </c>
      <c r="E4031" s="63">
        <f>'דוח 132'!G4031</f>
        <v>0</v>
      </c>
      <c r="F4031" s="63">
        <f>'דוח 132'!F4031</f>
        <v>0</v>
      </c>
      <c r="G4031" s="63">
        <f>'דוח 132'!E4031</f>
        <v>0</v>
      </c>
      <c r="H4031" s="63">
        <f>'דוח 132'!D4031</f>
        <v>0</v>
      </c>
      <c r="I4031" s="63">
        <f>'דוח 132'!C4031</f>
        <v>0</v>
      </c>
      <c r="J4031" s="63">
        <f>'דוח 132'!B4031</f>
        <v>0</v>
      </c>
      <c r="K4031" s="63">
        <f>'דוח 132'!A4031</f>
        <v>0</v>
      </c>
    </row>
    <row r="4032" spans="1:11" x14ac:dyDescent="0.2">
      <c r="A4032" s="63">
        <f>'דוח 132'!K4032</f>
        <v>12978</v>
      </c>
      <c r="B4032" s="63">
        <f>'דוח 132'!J4032</f>
        <v>73751</v>
      </c>
      <c r="C4032" s="63" t="str">
        <f>'דוח 132'!I4032</f>
        <v xml:space="preserve">פקדונות לא סחירים </v>
      </c>
      <c r="D4032" s="63">
        <f>'דוח 132'!H4032</f>
        <v>0</v>
      </c>
      <c r="E4032" s="63">
        <f>'דוח 132'!G4032</f>
        <v>0</v>
      </c>
      <c r="F4032" s="63">
        <f>'דוח 132'!F4032</f>
        <v>0</v>
      </c>
      <c r="G4032" s="63">
        <f>'דוח 132'!E4032</f>
        <v>0</v>
      </c>
      <c r="H4032" s="63">
        <f>'דוח 132'!D4032</f>
        <v>0</v>
      </c>
      <c r="I4032" s="63">
        <f>'דוח 132'!C4032</f>
        <v>0</v>
      </c>
      <c r="J4032" s="63">
        <f>'דוח 132'!B4032</f>
        <v>0</v>
      </c>
      <c r="K4032" s="63">
        <f>'דוח 132'!A4032</f>
        <v>0</v>
      </c>
    </row>
    <row r="4033" spans="1:11" x14ac:dyDescent="0.2">
      <c r="A4033" s="63">
        <f>'דוח 132'!K4033</f>
        <v>17726</v>
      </c>
      <c r="B4033" s="63">
        <f>'דוח 132'!J4033</f>
        <v>73751</v>
      </c>
      <c r="C4033" s="63" t="str">
        <f>'דוח 132'!I4033</f>
        <v>לא צמוד כולל נזילות</v>
      </c>
      <c r="D4033" s="63">
        <f>'דוח 132'!H4033</f>
        <v>2.1164340205246601</v>
      </c>
      <c r="E4033" s="63">
        <f>'דוח 132'!G4033</f>
        <v>35.647027440177702</v>
      </c>
      <c r="F4033" s="63">
        <f>'דוח 132'!F4033</f>
        <v>35.610572413057497</v>
      </c>
      <c r="G4033" s="63">
        <f>'דוח 132'!E4033</f>
        <v>0</v>
      </c>
      <c r="H4033" s="63">
        <f>'דוח 132'!D4033</f>
        <v>0</v>
      </c>
      <c r="I4033" s="63">
        <f>'דוח 132'!C4033</f>
        <v>0</v>
      </c>
      <c r="J4033" s="63">
        <f>'דוח 132'!B4033</f>
        <v>0</v>
      </c>
      <c r="K4033" s="63">
        <f>'דוח 132'!A4033</f>
        <v>0</v>
      </c>
    </row>
    <row r="4034" spans="1:11" x14ac:dyDescent="0.2">
      <c r="A4034" s="63">
        <f>'דוח 132'!K4034</f>
        <v>17727</v>
      </c>
      <c r="B4034" s="63">
        <f>'דוח 132'!J4034</f>
        <v>73751</v>
      </c>
      <c r="C4034" s="63" t="str">
        <f>'דוח 132'!I4034</f>
        <v>עו"ש ש"ח</v>
      </c>
      <c r="D4034" s="63">
        <f>'דוח 132'!H4034</f>
        <v>0</v>
      </c>
      <c r="E4034" s="63">
        <f>'דוח 132'!G4034</f>
        <v>5.8628188270872901</v>
      </c>
      <c r="F4034" s="63">
        <f>'דוח 132'!F4034</f>
        <v>5.8576957678659598</v>
      </c>
      <c r="G4034" s="63">
        <f>'דוח 132'!E4034</f>
        <v>0</v>
      </c>
      <c r="H4034" s="63">
        <f>'דוח 132'!D4034</f>
        <v>0</v>
      </c>
      <c r="I4034" s="63">
        <f>'דוח 132'!C4034</f>
        <v>0</v>
      </c>
      <c r="J4034" s="63">
        <f>'דוח 132'!B4034</f>
        <v>0</v>
      </c>
      <c r="K4034" s="63">
        <f>'דוח 132'!A4034</f>
        <v>0</v>
      </c>
    </row>
    <row r="4035" spans="1:11" x14ac:dyDescent="0.2">
      <c r="A4035" s="63">
        <f>'דוח 132'!K4035</f>
        <v>13592</v>
      </c>
      <c r="B4035" s="63">
        <f>'דוח 132'!J4035</f>
        <v>73751</v>
      </c>
      <c r="C4035" s="63" t="str">
        <f>'דוח 132'!I4035</f>
        <v xml:space="preserve">לא צמוד - לא כולל נזילות </v>
      </c>
      <c r="D4035" s="63">
        <f>'דוח 132'!H4035</f>
        <v>2.5331139521103201</v>
      </c>
      <c r="E4035" s="63">
        <f>'דוח 132'!G4035</f>
        <v>29.784208613090403</v>
      </c>
      <c r="F4035" s="63">
        <f>'דוח 132'!F4035</f>
        <v>29.752876645191595</v>
      </c>
      <c r="G4035" s="63">
        <f>'דוח 132'!E4035</f>
        <v>0</v>
      </c>
      <c r="H4035" s="63">
        <f>'דוח 132'!D4035</f>
        <v>0</v>
      </c>
      <c r="I4035" s="63">
        <f>'דוח 132'!C4035</f>
        <v>0</v>
      </c>
      <c r="J4035" s="63">
        <f>'דוח 132'!B4035</f>
        <v>0</v>
      </c>
      <c r="K4035" s="63">
        <f>'דוח 132'!A4035</f>
        <v>0</v>
      </c>
    </row>
    <row r="4036" spans="1:11" x14ac:dyDescent="0.2">
      <c r="A4036" s="63">
        <f>'דוח 132'!K4036</f>
        <v>11566</v>
      </c>
      <c r="B4036" s="63">
        <f>'דוח 132'!J4036</f>
        <v>73751</v>
      </c>
      <c r="C4036" s="63" t="str">
        <f>'דוח 132'!I4036</f>
        <v>מק"מ</v>
      </c>
      <c r="D4036" s="63">
        <f>'דוח 132'!H4036</f>
        <v>0</v>
      </c>
      <c r="E4036" s="63">
        <f>'דוח 132'!G4036</f>
        <v>0</v>
      </c>
      <c r="F4036" s="63">
        <f>'דוח 132'!F4036</f>
        <v>0</v>
      </c>
      <c r="G4036" s="63">
        <f>'דוח 132'!E4036</f>
        <v>0</v>
      </c>
      <c r="H4036" s="63">
        <f>'דוח 132'!D4036</f>
        <v>0</v>
      </c>
      <c r="I4036" s="63">
        <f>'דוח 132'!C4036</f>
        <v>0</v>
      </c>
      <c r="J4036" s="63">
        <f>'דוח 132'!B4036</f>
        <v>0</v>
      </c>
      <c r="K4036" s="63">
        <f>'דוח 132'!A4036</f>
        <v>0</v>
      </c>
    </row>
    <row r="4037" spans="1:11" x14ac:dyDescent="0.2">
      <c r="A4037" s="63">
        <f>'דוח 132'!K4037</f>
        <v>13419</v>
      </c>
      <c r="B4037" s="63">
        <f>'דוח 132'!J4037</f>
        <v>73751</v>
      </c>
      <c r="C4037" s="63" t="str">
        <f>'דוח 132'!I4037</f>
        <v>ממשלתי  לא צמוד (שחר)</v>
      </c>
      <c r="D4037" s="63">
        <f>'דוח 132'!H4037</f>
        <v>2.5074422542850399</v>
      </c>
      <c r="E4037" s="63">
        <f>'דוח 132'!G4037</f>
        <v>28.038879336500599</v>
      </c>
      <c r="F4037" s="63">
        <f>'דוח 132'!F4037</f>
        <v>28.003808090048601</v>
      </c>
      <c r="G4037" s="63">
        <f>'דוח 132'!E4037</f>
        <v>0</v>
      </c>
      <c r="H4037" s="63">
        <f>'דוח 132'!D4037</f>
        <v>0</v>
      </c>
      <c r="I4037" s="63">
        <f>'דוח 132'!C4037</f>
        <v>0</v>
      </c>
      <c r="J4037" s="63">
        <f>'דוח 132'!B4037</f>
        <v>0</v>
      </c>
      <c r="K4037" s="63">
        <f>'דוח 132'!A4037</f>
        <v>0</v>
      </c>
    </row>
    <row r="4038" spans="1:11" x14ac:dyDescent="0.2">
      <c r="A4038" s="63">
        <f>'דוח 132'!K4038</f>
        <v>11568</v>
      </c>
      <c r="B4038" s="63">
        <f>'דוח 132'!J4038</f>
        <v>73751</v>
      </c>
      <c r="C4038" s="63" t="str">
        <f>'דוח 132'!I4038</f>
        <v>אג"ח ממשלתי לא צמוד ריבית משתנה-"גילון"</v>
      </c>
      <c r="D4038" s="63">
        <f>'דוח 132'!H4038</f>
        <v>0</v>
      </c>
      <c r="E4038" s="63">
        <f>'דוח 132'!G4038</f>
        <v>0</v>
      </c>
      <c r="F4038" s="63">
        <f>'דוח 132'!F4038</f>
        <v>0</v>
      </c>
      <c r="G4038" s="63">
        <f>'דוח 132'!E4038</f>
        <v>0</v>
      </c>
      <c r="H4038" s="63">
        <f>'דוח 132'!D4038</f>
        <v>0</v>
      </c>
      <c r="I4038" s="63">
        <f>'דוח 132'!C4038</f>
        <v>0</v>
      </c>
      <c r="J4038" s="63">
        <f>'דוח 132'!B4038</f>
        <v>0</v>
      </c>
      <c r="K4038" s="63">
        <f>'דוח 132'!A4038</f>
        <v>0</v>
      </c>
    </row>
    <row r="4039" spans="1:11" x14ac:dyDescent="0.2">
      <c r="A4039" s="63">
        <f>'דוח 132'!K4039</f>
        <v>12479</v>
      </c>
      <c r="B4039" s="63">
        <f>'דוח 132'!J4039</f>
        <v>73751</v>
      </c>
      <c r="C4039" s="63" t="str">
        <f>'דוח 132'!I4039</f>
        <v>קונצרני ריבית קבועה</v>
      </c>
      <c r="D4039" s="63">
        <f>'דוח 132'!H4039</f>
        <v>3.82</v>
      </c>
      <c r="E4039" s="63">
        <f>'דוח 132'!G4039</f>
        <v>1.21842629938409</v>
      </c>
      <c r="F4039" s="63">
        <f>'דוח 132'!F4039</f>
        <v>1.22262641728344</v>
      </c>
      <c r="G4039" s="63">
        <f>'דוח 132'!E4039</f>
        <v>0</v>
      </c>
      <c r="H4039" s="63">
        <f>'דוח 132'!D4039</f>
        <v>0</v>
      </c>
      <c r="I4039" s="63">
        <f>'דוח 132'!C4039</f>
        <v>0</v>
      </c>
      <c r="J4039" s="63">
        <f>'דוח 132'!B4039</f>
        <v>0</v>
      </c>
      <c r="K4039" s="63">
        <f>'דוח 132'!A4039</f>
        <v>0</v>
      </c>
    </row>
    <row r="4040" spans="1:11" x14ac:dyDescent="0.2">
      <c r="A4040" s="63">
        <f>'דוח 132'!K4040</f>
        <v>12480</v>
      </c>
      <c r="B4040" s="63">
        <f>'דוח 132'!J4040</f>
        <v>73751</v>
      </c>
      <c r="C4040" s="63" t="str">
        <f>'דוח 132'!I4040</f>
        <v>קונצרני ריבית משתנה</v>
      </c>
      <c r="D4040" s="63">
        <f>'דוח 132'!H4040</f>
        <v>0.91</v>
      </c>
      <c r="E4040" s="63">
        <f>'דוח 132'!G4040</f>
        <v>0.52690297720576096</v>
      </c>
      <c r="F4040" s="63">
        <f>'דוח 132'!F4040</f>
        <v>0.52644213785952909</v>
      </c>
      <c r="G4040" s="63">
        <f>'דוח 132'!E4040</f>
        <v>0</v>
      </c>
      <c r="H4040" s="63">
        <f>'דוח 132'!D4040</f>
        <v>0</v>
      </c>
      <c r="I4040" s="63">
        <f>'דוח 132'!C4040</f>
        <v>0</v>
      </c>
      <c r="J4040" s="63">
        <f>'דוח 132'!B4040</f>
        <v>0</v>
      </c>
      <c r="K4040" s="63">
        <f>'דוח 132'!A4040</f>
        <v>0</v>
      </c>
    </row>
    <row r="4041" spans="1:11" x14ac:dyDescent="0.2">
      <c r="A4041" s="63">
        <f>'דוח 132'!K4041</f>
        <v>11578</v>
      </c>
      <c r="B4041" s="63">
        <f>'דוח 132'!J4041</f>
        <v>73751</v>
      </c>
      <c r="C4041" s="63" t="str">
        <f>'דוח 132'!I4041</f>
        <v>אג"ח לא צמוד לא סחיר (ללא עמיתים)</v>
      </c>
      <c r="D4041" s="63">
        <f>'דוח 132'!H4041</f>
        <v>0</v>
      </c>
      <c r="E4041" s="63">
        <f>'דוח 132'!G4041</f>
        <v>0</v>
      </c>
      <c r="F4041" s="63">
        <f>'דוח 132'!F4041</f>
        <v>0</v>
      </c>
      <c r="G4041" s="63">
        <f>'דוח 132'!E4041</f>
        <v>0</v>
      </c>
      <c r="H4041" s="63">
        <f>'דוח 132'!D4041</f>
        <v>0</v>
      </c>
      <c r="I4041" s="63">
        <f>'דוח 132'!C4041</f>
        <v>0</v>
      </c>
      <c r="J4041" s="63">
        <f>'דוח 132'!B4041</f>
        <v>0</v>
      </c>
      <c r="K4041" s="63">
        <f>'דוח 132'!A4041</f>
        <v>0</v>
      </c>
    </row>
    <row r="4042" spans="1:11" x14ac:dyDescent="0.2">
      <c r="A4042" s="63">
        <f>'דוח 132'!K4042</f>
        <v>12497</v>
      </c>
      <c r="B4042" s="63">
        <f>'דוח 132'!J4042</f>
        <v>73751</v>
      </c>
      <c r="C4042" s="63" t="str">
        <f>'דוח 132'!I4042</f>
        <v>קונצרני לא סחיר ריבית משתנה (נע"מים)</v>
      </c>
      <c r="D4042" s="63">
        <f>'דוח 132'!H4042</f>
        <v>0</v>
      </c>
      <c r="E4042" s="63">
        <f>'דוח 132'!G4042</f>
        <v>0</v>
      </c>
      <c r="F4042" s="63">
        <f>'דוח 132'!F4042</f>
        <v>0</v>
      </c>
      <c r="G4042" s="63">
        <f>'דוח 132'!E4042</f>
        <v>0</v>
      </c>
      <c r="H4042" s="63">
        <f>'דוח 132'!D4042</f>
        <v>0</v>
      </c>
      <c r="I4042" s="63">
        <f>'דוח 132'!C4042</f>
        <v>0</v>
      </c>
      <c r="J4042" s="63">
        <f>'דוח 132'!B4042</f>
        <v>0</v>
      </c>
      <c r="K4042" s="63">
        <f>'דוח 132'!A4042</f>
        <v>0</v>
      </c>
    </row>
    <row r="4043" spans="1:11" x14ac:dyDescent="0.2">
      <c r="A4043" s="63">
        <f>'דוח 132'!K4043</f>
        <v>15546</v>
      </c>
      <c r="B4043" s="63">
        <f>'דוח 132'!J4043</f>
        <v>73751</v>
      </c>
      <c r="C4043" s="63" t="str">
        <f>'דוח 132'!I4043</f>
        <v>הלוואה לא צמוד</v>
      </c>
      <c r="D4043" s="63">
        <f>'דוח 132'!H4043</f>
        <v>0</v>
      </c>
      <c r="E4043" s="63">
        <f>'דוח 132'!G4043</f>
        <v>0</v>
      </c>
      <c r="F4043" s="63">
        <f>'דוח 132'!F4043</f>
        <v>0</v>
      </c>
      <c r="G4043" s="63">
        <f>'דוח 132'!E4043</f>
        <v>0</v>
      </c>
      <c r="H4043" s="63">
        <f>'דוח 132'!D4043</f>
        <v>0</v>
      </c>
      <c r="I4043" s="63">
        <f>'דוח 132'!C4043</f>
        <v>0</v>
      </c>
      <c r="J4043" s="63">
        <f>'דוח 132'!B4043</f>
        <v>0</v>
      </c>
      <c r="K4043" s="63">
        <f>'דוח 132'!A4043</f>
        <v>0</v>
      </c>
    </row>
    <row r="4044" spans="1:11" x14ac:dyDescent="0.2">
      <c r="A4044" s="63">
        <f>'דוח 132'!K4044</f>
        <v>12481</v>
      </c>
      <c r="B4044" s="63">
        <f>'דוח 132'!J4044</f>
        <v>73751</v>
      </c>
      <c r="C4044" s="63" t="str">
        <f>'דוח 132'!I4044</f>
        <v>הלוואות לעמיתים.</v>
      </c>
      <c r="D4044" s="63">
        <f>'דוח 132'!H4044</f>
        <v>0</v>
      </c>
      <c r="E4044" s="63">
        <f>'דוח 132'!G4044</f>
        <v>0</v>
      </c>
      <c r="F4044" s="63">
        <f>'דוח 132'!F4044</f>
        <v>0</v>
      </c>
      <c r="G4044" s="63">
        <f>'דוח 132'!E4044</f>
        <v>0</v>
      </c>
      <c r="H4044" s="63">
        <f>'דוח 132'!D4044</f>
        <v>0</v>
      </c>
      <c r="I4044" s="63">
        <f>'דוח 132'!C4044</f>
        <v>0</v>
      </c>
      <c r="J4044" s="63">
        <f>'דוח 132'!B4044</f>
        <v>0</v>
      </c>
      <c r="K4044" s="63">
        <f>'דוח 132'!A4044</f>
        <v>0</v>
      </c>
    </row>
    <row r="4045" spans="1:11" x14ac:dyDescent="0.2">
      <c r="A4045" s="63">
        <f>'דוח 132'!K4045</f>
        <v>13594</v>
      </c>
      <c r="B4045" s="63">
        <f>'דוח 132'!J4045</f>
        <v>73751</v>
      </c>
      <c r="C4045" s="63" t="str">
        <f>'דוח 132'!I4045</f>
        <v>מט"ח וצמוד מט"ח</v>
      </c>
      <c r="D4045" s="63">
        <f>'דוח 132'!H4045</f>
        <v>1.00606702908748</v>
      </c>
      <c r="E4045" s="63">
        <f>'דוח 132'!G4045</f>
        <v>14.783357422908098</v>
      </c>
      <c r="F4045" s="63">
        <f>'דוח 132'!F4045</f>
        <v>14.736849090797099</v>
      </c>
      <c r="G4045" s="63">
        <f>'דוח 132'!E4045</f>
        <v>0</v>
      </c>
      <c r="H4045" s="63">
        <f>'דוח 132'!D4045</f>
        <v>0</v>
      </c>
      <c r="I4045" s="63">
        <f>'דוח 132'!C4045</f>
        <v>0</v>
      </c>
      <c r="J4045" s="63">
        <f>'דוח 132'!B4045</f>
        <v>0</v>
      </c>
      <c r="K4045" s="63">
        <f>'דוח 132'!A4045</f>
        <v>0</v>
      </c>
    </row>
    <row r="4046" spans="1:11" x14ac:dyDescent="0.2">
      <c r="A4046" s="63">
        <f>'דוח 132'!K4046</f>
        <v>15609</v>
      </c>
      <c r="B4046" s="63">
        <f>'דוח 132'!J4046</f>
        <v>73751</v>
      </c>
      <c r="C4046" s="63" t="str">
        <f>'דוח 132'!I4046</f>
        <v>אג"ח ממשלתי צמוד מט"ח סחיר (1022)</v>
      </c>
      <c r="D4046" s="63">
        <f>'דוח 132'!H4046</f>
        <v>0</v>
      </c>
      <c r="E4046" s="63">
        <f>'דוח 132'!G4046</f>
        <v>0</v>
      </c>
      <c r="F4046" s="63">
        <f>'דוח 132'!F4046</f>
        <v>0</v>
      </c>
      <c r="G4046" s="63">
        <f>'דוח 132'!E4046</f>
        <v>0</v>
      </c>
      <c r="H4046" s="63">
        <f>'דוח 132'!D4046</f>
        <v>0</v>
      </c>
      <c r="I4046" s="63">
        <f>'דוח 132'!C4046</f>
        <v>0</v>
      </c>
      <c r="J4046" s="63">
        <f>'דוח 132'!B4046</f>
        <v>0</v>
      </c>
      <c r="K4046" s="63">
        <f>'דוח 132'!A4046</f>
        <v>0</v>
      </c>
    </row>
    <row r="4047" spans="1:11" x14ac:dyDescent="0.2">
      <c r="A4047" s="63">
        <f>'דוח 132'!K4047</f>
        <v>11524</v>
      </c>
      <c r="B4047" s="63">
        <f>'דוח 132'!J4047</f>
        <v>73751</v>
      </c>
      <c r="C4047" s="63" t="str">
        <f>'דוח 132'!I4047</f>
        <v xml:space="preserve"> אג"ח קונצרני בחו"ל </v>
      </c>
      <c r="D4047" s="63">
        <f>'דוח 132'!H4047</f>
        <v>1.02179083888454</v>
      </c>
      <c r="E4047" s="63">
        <f>'דוח 132'!G4047</f>
        <v>14.554977916648898</v>
      </c>
      <c r="F4047" s="63">
        <f>'דוח 132'!F4047</f>
        <v>14.5100713557721</v>
      </c>
      <c r="G4047" s="63">
        <f>'דוח 132'!E4047</f>
        <v>0</v>
      </c>
      <c r="H4047" s="63">
        <f>'דוח 132'!D4047</f>
        <v>0</v>
      </c>
      <c r="I4047" s="63">
        <f>'דוח 132'!C4047</f>
        <v>0</v>
      </c>
      <c r="J4047" s="63">
        <f>'דוח 132'!B4047</f>
        <v>0</v>
      </c>
      <c r="K4047" s="63">
        <f>'דוח 132'!A4047</f>
        <v>0</v>
      </c>
    </row>
    <row r="4048" spans="1:11" x14ac:dyDescent="0.2">
      <c r="A4048" s="63">
        <f>'דוח 132'!K4048</f>
        <v>15745</v>
      </c>
      <c r="B4048" s="63">
        <f>'דוח 132'!J4048</f>
        <v>73751</v>
      </c>
      <c r="C4048" s="63" t="str">
        <f>'דוח 132'!I4048</f>
        <v>סה"כ קונצרני צמוד מט"ח</v>
      </c>
      <c r="D4048" s="63">
        <f>'דוח 132'!H4048</f>
        <v>0</v>
      </c>
      <c r="E4048" s="63">
        <f>'דוח 132'!G4048</f>
        <v>0</v>
      </c>
      <c r="F4048" s="63">
        <f>'דוח 132'!F4048</f>
        <v>0</v>
      </c>
      <c r="G4048" s="63">
        <f>'דוח 132'!E4048</f>
        <v>0</v>
      </c>
      <c r="H4048" s="63">
        <f>'דוח 132'!D4048</f>
        <v>0</v>
      </c>
      <c r="I4048" s="63">
        <f>'דוח 132'!C4048</f>
        <v>0</v>
      </c>
      <c r="J4048" s="63">
        <f>'דוח 132'!B4048</f>
        <v>0</v>
      </c>
      <c r="K4048" s="63">
        <f>'דוח 132'!A4048</f>
        <v>0</v>
      </c>
    </row>
    <row r="4049" spans="1:11" x14ac:dyDescent="0.2">
      <c r="A4049" s="63">
        <f>'דוח 132'!K4049</f>
        <v>15545</v>
      </c>
      <c r="B4049" s="63">
        <f>'דוח 132'!J4049</f>
        <v>73751</v>
      </c>
      <c r="C4049" s="63" t="str">
        <f>'דוח 132'!I4049</f>
        <v>הלוואה צמוד מט"ח</v>
      </c>
      <c r="D4049" s="63">
        <f>'דוח 132'!H4049</f>
        <v>0</v>
      </c>
      <c r="E4049" s="63">
        <f>'דוח 132'!G4049</f>
        <v>0</v>
      </c>
      <c r="F4049" s="63">
        <f>'דוח 132'!F4049</f>
        <v>0</v>
      </c>
      <c r="G4049" s="63">
        <f>'דוח 132'!E4049</f>
        <v>0</v>
      </c>
      <c r="H4049" s="63">
        <f>'דוח 132'!D4049</f>
        <v>0</v>
      </c>
      <c r="I4049" s="63">
        <f>'דוח 132'!C4049</f>
        <v>0</v>
      </c>
      <c r="J4049" s="63">
        <f>'דוח 132'!B4049</f>
        <v>0</v>
      </c>
      <c r="K4049" s="63">
        <f>'דוח 132'!A4049</f>
        <v>0</v>
      </c>
    </row>
    <row r="4050" spans="1:11" x14ac:dyDescent="0.2">
      <c r="A4050" s="63">
        <f>'דוח 132'!K4050</f>
        <v>13595</v>
      </c>
      <c r="B4050" s="63">
        <f>'דוח 132'!J4050</f>
        <v>73751</v>
      </c>
      <c r="C4050" s="63" t="str">
        <f>'דוח 132'!I4050</f>
        <v>סה"כ מניות והמירים</v>
      </c>
      <c r="D4050" s="63">
        <f>'דוח 132'!H4050</f>
        <v>0</v>
      </c>
      <c r="E4050" s="63">
        <f>'דוח 132'!G4050</f>
        <v>13.7411212935602</v>
      </c>
      <c r="F4050" s="63">
        <f>'דוח 132'!F4050</f>
        <v>13.816186399287501</v>
      </c>
      <c r="G4050" s="63">
        <f>'דוח 132'!E4050</f>
        <v>0</v>
      </c>
      <c r="H4050" s="63">
        <f>'דוח 132'!D4050</f>
        <v>0</v>
      </c>
      <c r="I4050" s="63">
        <f>'דוח 132'!C4050</f>
        <v>0</v>
      </c>
      <c r="J4050" s="63">
        <f>'דוח 132'!B4050</f>
        <v>0</v>
      </c>
      <c r="K4050" s="63">
        <f>'דוח 132'!A4050</f>
        <v>0</v>
      </c>
    </row>
    <row r="4051" spans="1:11" x14ac:dyDescent="0.2">
      <c r="A4051" s="63">
        <f>'דוח 132'!K4051</f>
        <v>15610</v>
      </c>
      <c r="B4051" s="63">
        <f>'דוח 132'!J4051</f>
        <v>73751</v>
      </c>
      <c r="C4051" s="63" t="str">
        <f>'דוח 132'!I4051</f>
        <v>נגזרים מתוך מניות והמירים</v>
      </c>
      <c r="D4051" s="63">
        <f>'דוח 132'!H4051</f>
        <v>0</v>
      </c>
      <c r="E4051" s="63">
        <f>'דוח 132'!G4051</f>
        <v>0</v>
      </c>
      <c r="F4051" s="63">
        <f>'דוח 132'!F4051</f>
        <v>0</v>
      </c>
      <c r="G4051" s="63">
        <f>'דוח 132'!E4051</f>
        <v>0</v>
      </c>
      <c r="H4051" s="63">
        <f>'דוח 132'!D4051</f>
        <v>0</v>
      </c>
      <c r="I4051" s="63">
        <f>'דוח 132'!C4051</f>
        <v>0</v>
      </c>
      <c r="J4051" s="63">
        <f>'דוח 132'!B4051</f>
        <v>0</v>
      </c>
      <c r="K4051" s="63">
        <f>'דוח 132'!A4051</f>
        <v>0</v>
      </c>
    </row>
    <row r="4052" spans="1:11" x14ac:dyDescent="0.2">
      <c r="A4052" s="63">
        <f>'דוח 132'!K4052</f>
        <v>15611</v>
      </c>
      <c r="B4052" s="63">
        <f>'דוח 132'!J4052</f>
        <v>73751</v>
      </c>
      <c r="C4052" s="63" t="str">
        <f>'דוח 132'!I4052</f>
        <v>מניות והמירים בארץ</v>
      </c>
      <c r="D4052" s="63">
        <f>'דוח 132'!H4052</f>
        <v>0</v>
      </c>
      <c r="E4052" s="63">
        <f>'דוח 132'!G4052</f>
        <v>4.5310844855194397</v>
      </c>
      <c r="F4052" s="63">
        <f>'דוח 132'!F4052</f>
        <v>4.5476682067184298</v>
      </c>
      <c r="G4052" s="63">
        <f>'דוח 132'!E4052</f>
        <v>0</v>
      </c>
      <c r="H4052" s="63">
        <f>'דוח 132'!D4052</f>
        <v>0</v>
      </c>
      <c r="I4052" s="63">
        <f>'דוח 132'!C4052</f>
        <v>0</v>
      </c>
      <c r="J4052" s="63">
        <f>'דוח 132'!B4052</f>
        <v>0</v>
      </c>
      <c r="K4052" s="63">
        <f>'דוח 132'!A4052</f>
        <v>0</v>
      </c>
    </row>
    <row r="4053" spans="1:11" x14ac:dyDescent="0.2">
      <c r="A4053" s="63">
        <f>'דוח 132'!K4053</f>
        <v>15608</v>
      </c>
      <c r="B4053" s="63">
        <f>'דוח 132'!J4053</f>
        <v>73751</v>
      </c>
      <c r="C4053" s="63" t="str">
        <f>'דוח 132'!I4053</f>
        <v>מניות חו"ל</v>
      </c>
      <c r="D4053" s="63">
        <f>'דוח 132'!H4053</f>
        <v>0</v>
      </c>
      <c r="E4053" s="63">
        <f>'דוח 132'!G4053</f>
        <v>9.2100368080407886</v>
      </c>
      <c r="F4053" s="63">
        <f>'דוח 132'!F4053</f>
        <v>9.2685181925690703</v>
      </c>
      <c r="G4053" s="63">
        <f>'דוח 132'!E4053</f>
        <v>0</v>
      </c>
      <c r="H4053" s="63">
        <f>'דוח 132'!D4053</f>
        <v>0</v>
      </c>
      <c r="I4053" s="63">
        <f>'דוח 132'!C4053</f>
        <v>0</v>
      </c>
      <c r="J4053" s="63">
        <f>'דוח 132'!B4053</f>
        <v>0</v>
      </c>
      <c r="K4053" s="63">
        <f>'דוח 132'!A4053</f>
        <v>0</v>
      </c>
    </row>
    <row r="4054" spans="1:11" x14ac:dyDescent="0.2">
      <c r="A4054" s="63">
        <f>'דוח 132'!K4054</f>
        <v>15584</v>
      </c>
      <c r="B4054" s="63">
        <f>'דוח 132'!J4054</f>
        <v>73751</v>
      </c>
      <c r="C4054" s="63" t="str">
        <f>'דוח 132'!I4054</f>
        <v>נכסים אלטרנטיביים</v>
      </c>
      <c r="D4054" s="63">
        <f>'דוח 132'!H4054</f>
        <v>0</v>
      </c>
      <c r="E4054" s="63">
        <f>'דוח 132'!G4054</f>
        <v>0</v>
      </c>
      <c r="F4054" s="63">
        <f>'דוח 132'!F4054</f>
        <v>0</v>
      </c>
      <c r="G4054" s="63">
        <f>'דוח 132'!E4054</f>
        <v>0</v>
      </c>
      <c r="H4054" s="63">
        <f>'דוח 132'!D4054</f>
        <v>0</v>
      </c>
      <c r="I4054" s="63">
        <f>'דוח 132'!C4054</f>
        <v>0</v>
      </c>
      <c r="J4054" s="63">
        <f>'דוח 132'!B4054</f>
        <v>0</v>
      </c>
      <c r="K4054" s="63">
        <f>'דוח 132'!A4054</f>
        <v>0</v>
      </c>
    </row>
    <row r="4055" spans="1:11" x14ac:dyDescent="0.2">
      <c r="A4055" s="63">
        <f>'דוח 132'!K4055</f>
        <v>17728</v>
      </c>
      <c r="B4055" s="63">
        <f>'דוח 132'!J4055</f>
        <v>73751</v>
      </c>
      <c r="C4055" s="63" t="str">
        <f>'דוח 132'!I4055</f>
        <v>נכסי נדל"ן</v>
      </c>
      <c r="D4055" s="63">
        <f>'דוח 132'!H4055</f>
        <v>0</v>
      </c>
      <c r="E4055" s="63">
        <f>'דוח 132'!G4055</f>
        <v>0</v>
      </c>
      <c r="F4055" s="63">
        <f>'דוח 132'!F4055</f>
        <v>0</v>
      </c>
      <c r="G4055" s="63">
        <f>'דוח 132'!E4055</f>
        <v>0</v>
      </c>
      <c r="H4055" s="63">
        <f>'דוח 132'!D4055</f>
        <v>0</v>
      </c>
      <c r="I4055" s="63">
        <f>'דוח 132'!C4055</f>
        <v>0</v>
      </c>
      <c r="J4055" s="63">
        <f>'דוח 132'!B4055</f>
        <v>0</v>
      </c>
      <c r="K4055" s="63">
        <f>'דוח 132'!A4055</f>
        <v>0</v>
      </c>
    </row>
    <row r="4056" spans="1:11" x14ac:dyDescent="0.2">
      <c r="A4056" s="63">
        <f>'דוח 132'!K4056</f>
        <v>15624</v>
      </c>
      <c r="B4056" s="63">
        <f>'דוח 132'!J4056</f>
        <v>73751</v>
      </c>
      <c r="C4056" s="63" t="str">
        <f>'דוח 132'!I4056</f>
        <v>נגזרים מתוך חשיפת מט"ח</v>
      </c>
      <c r="D4056" s="63">
        <f>'דוח 132'!H4056</f>
        <v>0</v>
      </c>
      <c r="E4056" s="63">
        <f>'דוח 132'!G4056</f>
        <v>0</v>
      </c>
      <c r="F4056" s="63">
        <f>'דוח 132'!F4056</f>
        <v>0</v>
      </c>
      <c r="G4056" s="63">
        <f>'דוח 132'!E4056</f>
        <v>0</v>
      </c>
      <c r="H4056" s="63">
        <f>'דוח 132'!D4056</f>
        <v>0</v>
      </c>
      <c r="I4056" s="63">
        <f>'דוח 132'!C4056</f>
        <v>0</v>
      </c>
      <c r="J4056" s="63">
        <f>'דוח 132'!B4056</f>
        <v>0</v>
      </c>
      <c r="K4056" s="63">
        <f>'דוח 132'!A4056</f>
        <v>0</v>
      </c>
    </row>
    <row r="4057" spans="1:11" x14ac:dyDescent="0.2">
      <c r="A4057" s="63">
        <f>'דוח 132'!K4057</f>
        <v>15644</v>
      </c>
      <c r="B4057" s="63">
        <f>'דוח 132'!J4057</f>
        <v>73751</v>
      </c>
      <c r="C4057" s="63" t="str">
        <f>'דוח 132'!I4057</f>
        <v>סה"כ נזילות</v>
      </c>
      <c r="D4057" s="63">
        <f>'דוח 132'!H4057</f>
        <v>0</v>
      </c>
      <c r="E4057" s="63">
        <f>'דוח 132'!G4057</f>
        <v>6.091198333346469</v>
      </c>
      <c r="F4057" s="63">
        <f>'דוח 132'!F4057</f>
        <v>6.0844735028910302</v>
      </c>
      <c r="G4057" s="63">
        <f>'דוח 132'!E4057</f>
        <v>2.5</v>
      </c>
      <c r="H4057" s="63">
        <f>'דוח 132'!D4057</f>
        <v>7.5</v>
      </c>
      <c r="I4057" s="63">
        <f>'דוח 132'!C4057</f>
        <v>0</v>
      </c>
      <c r="J4057" s="63">
        <f>'דוח 132'!B4057</f>
        <v>0</v>
      </c>
      <c r="K4057" s="63">
        <f>'דוח 132'!A4057</f>
        <v>0</v>
      </c>
    </row>
    <row r="4058" spans="1:11" x14ac:dyDescent="0.2">
      <c r="A4058" s="63">
        <f>'דוח 132'!K4058</f>
        <v>15704</v>
      </c>
      <c r="B4058" s="63">
        <f>'דוח 132'!J4058</f>
        <v>73751</v>
      </c>
      <c r="C4058" s="63" t="str">
        <f>'דוח 132'!I4058</f>
        <v xml:space="preserve">סה"כ קונצרני והלוואות </v>
      </c>
      <c r="D4058" s="63">
        <f>'דוח 132'!H4058</f>
        <v>2.3097418303910899</v>
      </c>
      <c r="E4058" s="63">
        <f>'דוח 132'!G4058</f>
        <v>39.398620980693202</v>
      </c>
      <c r="F4058" s="63">
        <f>'דוח 132'!F4058</f>
        <v>39.374130605024703</v>
      </c>
      <c r="G4058" s="63">
        <f>'דוח 132'!E4058</f>
        <v>0</v>
      </c>
      <c r="H4058" s="63">
        <f>'דוח 132'!D4058</f>
        <v>57.5</v>
      </c>
      <c r="I4058" s="63">
        <f>'דוח 132'!C4058</f>
        <v>0</v>
      </c>
      <c r="J4058" s="63">
        <f>'דוח 132'!B4058</f>
        <v>0</v>
      </c>
      <c r="K4058" s="63">
        <f>'דוח 132'!A4058</f>
        <v>0</v>
      </c>
    </row>
    <row r="4059" spans="1:11" x14ac:dyDescent="0.2">
      <c r="A4059" s="63">
        <f>'דוח 132'!K4059</f>
        <v>15749</v>
      </c>
      <c r="B4059" s="63">
        <f>'דוח 132'!J4059</f>
        <v>73751</v>
      </c>
      <c r="C4059" s="63" t="str">
        <f>'דוח 132'!I4059</f>
        <v>סה"כ לא סחירים</v>
      </c>
      <c r="D4059" s="63">
        <f>'דוח 132'!H4059</f>
        <v>0</v>
      </c>
      <c r="E4059" s="63">
        <f>'דוח 132'!G4059</f>
        <v>0</v>
      </c>
      <c r="F4059" s="63">
        <f>'דוח 132'!F4059</f>
        <v>0</v>
      </c>
      <c r="G4059" s="63">
        <f>'דוח 132'!E4059</f>
        <v>0</v>
      </c>
      <c r="H4059" s="63">
        <f>'דוח 132'!D4059</f>
        <v>0</v>
      </c>
      <c r="I4059" s="63">
        <f>'דוח 132'!C4059</f>
        <v>0</v>
      </c>
      <c r="J4059" s="63">
        <f>'דוח 132'!B4059</f>
        <v>0</v>
      </c>
      <c r="K4059" s="63">
        <f>'דוח 132'!A4059</f>
        <v>0</v>
      </c>
    </row>
    <row r="4060" spans="1:11" x14ac:dyDescent="0.2">
      <c r="A4060" s="63">
        <f>'דוח 132'!K4060</f>
        <v>11258</v>
      </c>
      <c r="B4060" s="63">
        <f>'דוח 132'!J4060</f>
        <v>73751</v>
      </c>
      <c r="C4060" s="63" t="str">
        <f>'דוח 132'!I4060</f>
        <v>כל נכסי הקופה</v>
      </c>
      <c r="D4060" s="63">
        <f>'דוח 132'!H4060</f>
        <v>2.1244856322868801</v>
      </c>
      <c r="E4060" s="63">
        <f>'דוח 132'!G4060</f>
        <v>100</v>
      </c>
      <c r="F4060" s="63">
        <f>'דוח 132'!F4060</f>
        <v>100</v>
      </c>
      <c r="G4060" s="63">
        <f>'דוח 132'!E4060</f>
        <v>0</v>
      </c>
      <c r="H4060" s="63">
        <f>'דוח 132'!D4060</f>
        <v>0</v>
      </c>
      <c r="I4060" s="63">
        <f>'דוח 132'!C4060</f>
        <v>0</v>
      </c>
      <c r="J4060" s="63">
        <f>'דוח 132'!B4060</f>
        <v>0</v>
      </c>
      <c r="K4060" s="63">
        <f>'דוח 132'!A4060</f>
        <v>0</v>
      </c>
    </row>
    <row r="4061" spans="1:11" x14ac:dyDescent="0.2">
      <c r="A4061" s="63">
        <f>'דוח 132'!K4061</f>
        <v>15705</v>
      </c>
      <c r="B4061" s="63">
        <f>'דוח 132'!J4061</f>
        <v>73751</v>
      </c>
      <c r="C4061" s="63" t="str">
        <f>'דוח 132'!I4061</f>
        <v>סה"כ ממשלתי</v>
      </c>
      <c r="D4061" s="63">
        <f>'דוח 132'!H4061</f>
        <v>2.9835202384034698</v>
      </c>
      <c r="E4061" s="63">
        <f>'דוח 132'!G4061</f>
        <v>40.769059392400102</v>
      </c>
      <c r="F4061" s="63">
        <f>'דוח 132'!F4061</f>
        <v>40.7252094927968</v>
      </c>
      <c r="G4061" s="63">
        <f>'דוח 132'!E4061</f>
        <v>42.5</v>
      </c>
      <c r="H4061" s="63">
        <f>'דוח 132'!D4061</f>
        <v>47.5</v>
      </c>
      <c r="I4061" s="63">
        <f>'דוח 132'!C4061</f>
        <v>0</v>
      </c>
      <c r="J4061" s="63">
        <f>'דוח 132'!B4061</f>
        <v>0</v>
      </c>
      <c r="K4061" s="63">
        <f>'דוח 132'!A4061</f>
        <v>0</v>
      </c>
    </row>
    <row r="4062" spans="1:11" x14ac:dyDescent="0.2">
      <c r="A4062" s="63">
        <f>'דוח 132'!K4062</f>
        <v>16144</v>
      </c>
      <c r="B4062" s="63">
        <f>'דוח 132'!J4062</f>
        <v>73751</v>
      </c>
      <c r="C4062" s="63" t="str">
        <f>'דוח 132'!I4062</f>
        <v>סך חשיפת מט"ח</v>
      </c>
      <c r="D4062" s="63">
        <f>'דוח 132'!H4062</f>
        <v>1.44378782334844</v>
      </c>
      <c r="E4062" s="63">
        <f>'דוח 132'!G4062</f>
        <v>10.287185884336299</v>
      </c>
      <c r="F4062" s="63">
        <f>'דוח 132'!F4062</f>
        <v>10.269000571360701</v>
      </c>
      <c r="G4062" s="63">
        <f>'דוח 132'!E4062</f>
        <v>0</v>
      </c>
      <c r="H4062" s="63">
        <f>'דוח 132'!D4062</f>
        <v>0</v>
      </c>
      <c r="I4062" s="63">
        <f>'דוח 132'!C4062</f>
        <v>0</v>
      </c>
      <c r="J4062" s="63">
        <f>'דוח 132'!B4062</f>
        <v>0</v>
      </c>
      <c r="K4062" s="63">
        <f>'דוח 132'!A4062</f>
        <v>0</v>
      </c>
    </row>
    <row r="4063" spans="1:11" x14ac:dyDescent="0.2">
      <c r="A4063" s="63">
        <f>'דוח 132'!K4063</f>
        <v>12755</v>
      </c>
      <c r="B4063" s="63">
        <f>'דוח 132'!J4063</f>
        <v>73751</v>
      </c>
      <c r="C4063" s="63" t="str">
        <f>'דוח 132'!I4063</f>
        <v xml:space="preserve">נזילות מט"ח </v>
      </c>
      <c r="D4063" s="63">
        <f>'דוח 132'!H4063</f>
        <v>0</v>
      </c>
      <c r="E4063" s="63">
        <f>'דוח 132'!G4063</f>
        <v>0.228379506259177</v>
      </c>
      <c r="F4063" s="63">
        <f>'דוח 132'!F4063</f>
        <v>0.22677773502506601</v>
      </c>
      <c r="G4063" s="63">
        <f>'דוח 132'!E4063</f>
        <v>0</v>
      </c>
      <c r="H4063" s="63">
        <f>'דוח 132'!D4063</f>
        <v>0</v>
      </c>
      <c r="I4063" s="63">
        <f>'דוח 132'!C4063</f>
        <v>0</v>
      </c>
      <c r="J4063" s="63">
        <f>'דוח 132'!B4063</f>
        <v>0</v>
      </c>
      <c r="K4063" s="63">
        <f>'דוח 132'!A4063</f>
        <v>0</v>
      </c>
    </row>
    <row r="4064" spans="1:11" x14ac:dyDescent="0.2">
      <c r="A4064" s="63">
        <f>'דוח 132'!K4064</f>
        <v>12359</v>
      </c>
      <c r="B4064" s="63">
        <f>'דוח 132'!J4064</f>
        <v>73751</v>
      </c>
      <c r="C4064" s="63" t="str">
        <f>'דוח 132'!I4064</f>
        <v xml:space="preserve">קונצרני לא סחיר צמוד מדד </v>
      </c>
      <c r="D4064" s="63">
        <f>'דוח 132'!H4064</f>
        <v>0</v>
      </c>
      <c r="E4064" s="63">
        <f>'דוח 132'!G4064</f>
        <v>0</v>
      </c>
      <c r="F4064" s="63">
        <f>'דוח 132'!F4064</f>
        <v>0</v>
      </c>
      <c r="G4064" s="63">
        <f>'דוח 132'!E4064</f>
        <v>0</v>
      </c>
      <c r="H4064" s="63">
        <f>'דוח 132'!D4064</f>
        <v>0</v>
      </c>
      <c r="I4064" s="63">
        <f>'דוח 132'!C4064</f>
        <v>0</v>
      </c>
      <c r="J4064" s="63">
        <f>'דוח 132'!B4064</f>
        <v>0</v>
      </c>
      <c r="K4064" s="63">
        <f>'דוח 132'!A4064</f>
        <v>0</v>
      </c>
    </row>
    <row r="4065" spans="1:11" x14ac:dyDescent="0.2">
      <c r="A4065" s="63">
        <f>'דוח 132'!K4065</f>
        <v>0</v>
      </c>
      <c r="B4065" s="63">
        <f>'דוח 132'!J4065</f>
        <v>0</v>
      </c>
      <c r="C4065" s="63">
        <f>'דוח 132'!I4065</f>
        <v>0</v>
      </c>
      <c r="D4065" s="63">
        <f>'דוח 132'!H4065</f>
        <v>0</v>
      </c>
      <c r="E4065" s="63">
        <f>'דוח 132'!G4065</f>
        <v>0</v>
      </c>
      <c r="F4065" s="63">
        <f>'דוח 132'!F4065</f>
        <v>0</v>
      </c>
      <c r="G4065" s="63">
        <f>'דוח 132'!E4065</f>
        <v>0</v>
      </c>
      <c r="H4065" s="63">
        <f>'דוח 132'!D4065</f>
        <v>0</v>
      </c>
      <c r="I4065" s="63">
        <f>'דוח 132'!C4065</f>
        <v>0</v>
      </c>
      <c r="J4065" s="63">
        <f>'דוח 132'!B4065</f>
        <v>0</v>
      </c>
      <c r="K4065" s="63">
        <f>'דוח 132'!A4065</f>
        <v>0</v>
      </c>
    </row>
    <row r="4066" spans="1:11" x14ac:dyDescent="0.2">
      <c r="A4066" s="63" t="str">
        <f>'דוח 132'!K4066</f>
        <v>קוד קבוצה</v>
      </c>
      <c r="B4066" s="63" t="str">
        <f>'דוח 132'!J4066</f>
        <v>קוד קופה</v>
      </c>
      <c r="C4066" s="63">
        <f>'דוח 132'!I4066</f>
        <v>0</v>
      </c>
      <c r="D4066" s="63" t="str">
        <f>'דוח 132'!H4066</f>
        <v>73778  רמי פנחסי ושות' בע"מ 509</v>
      </c>
      <c r="E4066" s="63">
        <f>'דוח 132'!G4066</f>
        <v>0</v>
      </c>
      <c r="F4066" s="63">
        <f>'דוח 132'!F4066</f>
        <v>0</v>
      </c>
      <c r="G4066" s="63">
        <f>'דוח 132'!E4066</f>
        <v>0</v>
      </c>
      <c r="H4066" s="63">
        <f>'דוח 132'!D4066</f>
        <v>0</v>
      </c>
      <c r="I4066" s="63">
        <f>'דוח 132'!C4066</f>
        <v>0</v>
      </c>
      <c r="J4066" s="63">
        <f>'דוח 132'!B4066</f>
        <v>0</v>
      </c>
      <c r="K4066" s="63">
        <f>'דוח 132'!A4066</f>
        <v>0</v>
      </c>
    </row>
    <row r="4067" spans="1:11" x14ac:dyDescent="0.2">
      <c r="A4067" s="63">
        <f>'דוח 132'!K4067</f>
        <v>0</v>
      </c>
      <c r="B4067" s="63">
        <f>'דוח 132'!J4067</f>
        <v>0</v>
      </c>
      <c r="C4067" s="63">
        <f>'דוח 132'!I4067</f>
        <v>0</v>
      </c>
      <c r="D4067" s="63">
        <f>'דוח 132'!H4067</f>
        <v>0</v>
      </c>
      <c r="E4067" s="63">
        <f>'דוח 132'!G4067</f>
        <v>0</v>
      </c>
      <c r="F4067" s="63" t="str">
        <f>'דוח 132'!F4067</f>
        <v>שווי קופה באשח  1,347.57</v>
      </c>
      <c r="G4067" s="63">
        <f>'דוח 132'!E4067</f>
        <v>0</v>
      </c>
      <c r="H4067" s="63">
        <f>'דוח 132'!D4067</f>
        <v>0</v>
      </c>
      <c r="I4067" s="63">
        <f>'דוח 132'!C4067</f>
        <v>0</v>
      </c>
      <c r="J4067" s="63">
        <f>'דוח 132'!B4067</f>
        <v>0</v>
      </c>
      <c r="K4067" s="63">
        <f>'דוח 132'!A4067</f>
        <v>0</v>
      </c>
    </row>
    <row r="4068" spans="1:11" x14ac:dyDescent="0.2">
      <c r="A4068" s="63">
        <f>'דוח 132'!K4068</f>
        <v>0</v>
      </c>
      <c r="B4068" s="63">
        <f>'דוח 132'!J4068</f>
        <v>0</v>
      </c>
      <c r="C4068" s="63" t="str">
        <f>'דוח 132'!I4068</f>
        <v>תאור קבוצה</v>
      </c>
      <c r="D4068" s="63" t="str">
        <f>'דוח 132'!H4068</f>
        <v>מח"מ</v>
      </c>
      <c r="E4068" s="63" t="str">
        <f>'דוח 132'!G4068</f>
        <v>חשיפה</v>
      </c>
      <c r="F4068" s="63" t="str">
        <f>'דוח 132'!F4068</f>
        <v>חשיפה</v>
      </c>
      <c r="G4068" s="63">
        <f>'דוח 132'!E4068</f>
        <v>0</v>
      </c>
      <c r="H4068" s="63" t="str">
        <f>'דוח 132'!D4068</f>
        <v>חשיפה</v>
      </c>
      <c r="I4068" s="63">
        <f>'דוח 132'!C4068</f>
        <v>0</v>
      </c>
      <c r="J4068" s="63" t="str">
        <f>'דוח 132'!B4068</f>
        <v>מח"מ</v>
      </c>
      <c r="K4068" s="63">
        <f>'דוח 132'!A4068</f>
        <v>0</v>
      </c>
    </row>
    <row r="4069" spans="1:11" x14ac:dyDescent="0.2">
      <c r="A4069" s="63">
        <f>'דוח 132'!K4069</f>
        <v>0</v>
      </c>
      <c r="B4069" s="63">
        <f>'דוח 132'!J4069</f>
        <v>0</v>
      </c>
      <c r="C4069" s="63">
        <f>'דוח 132'!I4069</f>
        <v>0</v>
      </c>
      <c r="D4069" s="63">
        <f>'דוח 132'!H4069</f>
        <v>0</v>
      </c>
      <c r="E4069" s="63" t="str">
        <f>'דוח 132'!G4069</f>
        <v>30/12/18</v>
      </c>
      <c r="F4069" s="63" t="str">
        <f>'דוח 132'!F4069</f>
        <v>31/12/18</v>
      </c>
      <c r="G4069" s="63" t="str">
        <f>'דוח 132'!E4069</f>
        <v>מינ'</v>
      </c>
      <c r="H4069" s="63" t="str">
        <f>'דוח 132'!D4069</f>
        <v>מקס'</v>
      </c>
      <c r="I4069" s="63" t="str">
        <f>'דוח 132'!C4069</f>
        <v>מינ'</v>
      </c>
      <c r="J4069" s="63" t="str">
        <f>'דוח 132'!B4069</f>
        <v>מקס'</v>
      </c>
      <c r="K4069" s="63">
        <f>'דוח 132'!A4069</f>
        <v>0</v>
      </c>
    </row>
    <row r="4070" spans="1:11" x14ac:dyDescent="0.2">
      <c r="A4070" s="63">
        <f>'דוח 132'!K4070</f>
        <v>13591</v>
      </c>
      <c r="B4070" s="63">
        <f>'דוח 132'!J4070</f>
        <v>73778</v>
      </c>
      <c r="C4070" s="63" t="str">
        <f>'דוח 132'!I4070</f>
        <v xml:space="preserve">צמוד מדד (כולל מיועדות) </v>
      </c>
      <c r="D4070" s="63">
        <f>'דוח 132'!H4070</f>
        <v>3.4394071589611097</v>
      </c>
      <c r="E4070" s="63">
        <f>'דוח 132'!G4070</f>
        <v>43.236435941554198</v>
      </c>
      <c r="F4070" s="63">
        <f>'דוח 132'!F4070</f>
        <v>43.229304352838696</v>
      </c>
      <c r="G4070" s="63">
        <f>'דוח 132'!E4070</f>
        <v>0</v>
      </c>
      <c r="H4070" s="63">
        <f>'דוח 132'!D4070</f>
        <v>0</v>
      </c>
      <c r="I4070" s="63">
        <f>'דוח 132'!C4070</f>
        <v>0</v>
      </c>
      <c r="J4070" s="63">
        <f>'דוח 132'!B4070</f>
        <v>0</v>
      </c>
      <c r="K4070" s="63">
        <f>'דוח 132'!A4070</f>
        <v>0</v>
      </c>
    </row>
    <row r="4071" spans="1:11" x14ac:dyDescent="0.2">
      <c r="A4071" s="63">
        <f>'דוח 132'!K4071</f>
        <v>19967</v>
      </c>
      <c r="B4071" s="63">
        <f>'דוח 132'!J4071</f>
        <v>73778</v>
      </c>
      <c r="C4071" s="63" t="str">
        <f>'דוח 132'!I4071</f>
        <v>צמוד מדד ללא מיועדות</v>
      </c>
      <c r="D4071" s="63">
        <f>'דוח 132'!H4071</f>
        <v>3.4394071589611097</v>
      </c>
      <c r="E4071" s="63">
        <f>'דוח 132'!G4071</f>
        <v>43.236435941554198</v>
      </c>
      <c r="F4071" s="63">
        <f>'דוח 132'!F4071</f>
        <v>43.229304352838696</v>
      </c>
      <c r="G4071" s="63">
        <f>'דוח 132'!E4071</f>
        <v>0</v>
      </c>
      <c r="H4071" s="63">
        <f>'דוח 132'!D4071</f>
        <v>0</v>
      </c>
      <c r="I4071" s="63">
        <f>'דוח 132'!C4071</f>
        <v>0</v>
      </c>
      <c r="J4071" s="63">
        <f>'דוח 132'!B4071</f>
        <v>0</v>
      </c>
      <c r="K4071" s="63">
        <f>'דוח 132'!A4071</f>
        <v>0</v>
      </c>
    </row>
    <row r="4072" spans="1:11" x14ac:dyDescent="0.2">
      <c r="A4072" s="63">
        <f>'דוח 132'!K4072</f>
        <v>15744</v>
      </c>
      <c r="B4072" s="63">
        <f>'דוח 132'!J4072</f>
        <v>73778</v>
      </c>
      <c r="C4072" s="63" t="str">
        <f>'דוח 132'!I4072</f>
        <v xml:space="preserve">סה"כ ממשלתי צמוד מדד כולל מיועדות </v>
      </c>
      <c r="D4072" s="63">
        <f>'דוח 132'!H4072</f>
        <v>2.9593293179078501</v>
      </c>
      <c r="E4072" s="63">
        <f>'דוח 132'!G4072</f>
        <v>15.318153238697398</v>
      </c>
      <c r="F4072" s="63">
        <f>'דוח 132'!F4072</f>
        <v>15.3077708742205</v>
      </c>
      <c r="G4072" s="63">
        <f>'דוח 132'!E4072</f>
        <v>0</v>
      </c>
      <c r="H4072" s="63">
        <f>'דוח 132'!D4072</f>
        <v>0</v>
      </c>
      <c r="I4072" s="63">
        <f>'דוח 132'!C4072</f>
        <v>0</v>
      </c>
      <c r="J4072" s="63">
        <f>'דוח 132'!B4072</f>
        <v>0</v>
      </c>
      <c r="K4072" s="63">
        <f>'דוח 132'!A4072</f>
        <v>0</v>
      </c>
    </row>
    <row r="4073" spans="1:11" x14ac:dyDescent="0.2">
      <c r="A4073" s="63">
        <f>'דוח 132'!K4073</f>
        <v>13462</v>
      </c>
      <c r="B4073" s="63">
        <f>'דוח 132'!J4073</f>
        <v>73778</v>
      </c>
      <c r="C4073" s="63" t="str">
        <f>'דוח 132'!I4073</f>
        <v xml:space="preserve">קונצרני סחיר צמוד מדד </v>
      </c>
      <c r="D4073" s="63">
        <f>'דוח 132'!H4073</f>
        <v>3.70260622710189</v>
      </c>
      <c r="E4073" s="63">
        <f>'דוח 132'!G4073</f>
        <v>27.918282702856697</v>
      </c>
      <c r="F4073" s="63">
        <f>'דוח 132'!F4073</f>
        <v>27.921533478618102</v>
      </c>
      <c r="G4073" s="63">
        <f>'דוח 132'!E4073</f>
        <v>0</v>
      </c>
      <c r="H4073" s="63">
        <f>'דוח 132'!D4073</f>
        <v>0</v>
      </c>
      <c r="I4073" s="63">
        <f>'דוח 132'!C4073</f>
        <v>0</v>
      </c>
      <c r="J4073" s="63">
        <f>'דוח 132'!B4073</f>
        <v>0</v>
      </c>
      <c r="K4073" s="63">
        <f>'דוח 132'!A4073</f>
        <v>0</v>
      </c>
    </row>
    <row r="4074" spans="1:11" x14ac:dyDescent="0.2">
      <c r="A4074" s="63">
        <f>'דוח 132'!K4074</f>
        <v>15544</v>
      </c>
      <c r="B4074" s="63">
        <f>'דוח 132'!J4074</f>
        <v>73778</v>
      </c>
      <c r="C4074" s="63" t="str">
        <f>'דוח 132'!I4074</f>
        <v>הלוואה צמוד מדד</v>
      </c>
      <c r="D4074" s="63">
        <f>'דוח 132'!H4074</f>
        <v>0</v>
      </c>
      <c r="E4074" s="63">
        <f>'דוח 132'!G4074</f>
        <v>0</v>
      </c>
      <c r="F4074" s="63">
        <f>'דוח 132'!F4074</f>
        <v>0</v>
      </c>
      <c r="G4074" s="63">
        <f>'דוח 132'!E4074</f>
        <v>0</v>
      </c>
      <c r="H4074" s="63">
        <f>'דוח 132'!D4074</f>
        <v>0</v>
      </c>
      <c r="I4074" s="63">
        <f>'דוח 132'!C4074</f>
        <v>0</v>
      </c>
      <c r="J4074" s="63">
        <f>'דוח 132'!B4074</f>
        <v>0</v>
      </c>
      <c r="K4074" s="63">
        <f>'דוח 132'!A4074</f>
        <v>0</v>
      </c>
    </row>
    <row r="4075" spans="1:11" x14ac:dyDescent="0.2">
      <c r="A4075" s="63">
        <f>'דוח 132'!K4075</f>
        <v>12978</v>
      </c>
      <c r="B4075" s="63">
        <f>'דוח 132'!J4075</f>
        <v>73778</v>
      </c>
      <c r="C4075" s="63" t="str">
        <f>'דוח 132'!I4075</f>
        <v xml:space="preserve">פקדונות לא סחירים </v>
      </c>
      <c r="D4075" s="63">
        <f>'דוח 132'!H4075</f>
        <v>0</v>
      </c>
      <c r="E4075" s="63">
        <f>'דוח 132'!G4075</f>
        <v>0</v>
      </c>
      <c r="F4075" s="63">
        <f>'דוח 132'!F4075</f>
        <v>0</v>
      </c>
      <c r="G4075" s="63">
        <f>'דוח 132'!E4075</f>
        <v>0</v>
      </c>
      <c r="H4075" s="63">
        <f>'דוח 132'!D4075</f>
        <v>0</v>
      </c>
      <c r="I4075" s="63">
        <f>'דוח 132'!C4075</f>
        <v>0</v>
      </c>
      <c r="J4075" s="63">
        <f>'דוח 132'!B4075</f>
        <v>0</v>
      </c>
      <c r="K4075" s="63">
        <f>'דוח 132'!A4075</f>
        <v>0</v>
      </c>
    </row>
    <row r="4076" spans="1:11" x14ac:dyDescent="0.2">
      <c r="A4076" s="63">
        <f>'דוח 132'!K4076</f>
        <v>17726</v>
      </c>
      <c r="B4076" s="63">
        <f>'דוח 132'!J4076</f>
        <v>73778</v>
      </c>
      <c r="C4076" s="63" t="str">
        <f>'דוח 132'!I4076</f>
        <v>לא צמוד כולל נזילות</v>
      </c>
      <c r="D4076" s="63">
        <f>'דוח 132'!H4076</f>
        <v>1.8545889955607799</v>
      </c>
      <c r="E4076" s="63">
        <f>'דוח 132'!G4076</f>
        <v>46.813458335424599</v>
      </c>
      <c r="F4076" s="63">
        <f>'דוח 132'!F4076</f>
        <v>46.7941553672607</v>
      </c>
      <c r="G4076" s="63">
        <f>'דוח 132'!E4076</f>
        <v>0</v>
      </c>
      <c r="H4076" s="63">
        <f>'דוח 132'!D4076</f>
        <v>0</v>
      </c>
      <c r="I4076" s="63">
        <f>'דוח 132'!C4076</f>
        <v>0</v>
      </c>
      <c r="J4076" s="63">
        <f>'דוח 132'!B4076</f>
        <v>0</v>
      </c>
      <c r="K4076" s="63">
        <f>'דוח 132'!A4076</f>
        <v>0</v>
      </c>
    </row>
    <row r="4077" spans="1:11" x14ac:dyDescent="0.2">
      <c r="A4077" s="63">
        <f>'דוח 132'!K4077</f>
        <v>17727</v>
      </c>
      <c r="B4077" s="63">
        <f>'דוח 132'!J4077</f>
        <v>73778</v>
      </c>
      <c r="C4077" s="63" t="str">
        <f>'דוח 132'!I4077</f>
        <v>עו"ש ש"ח</v>
      </c>
      <c r="D4077" s="63">
        <f>'דוח 132'!H4077</f>
        <v>0</v>
      </c>
      <c r="E4077" s="63">
        <f>'דוח 132'!G4077</f>
        <v>7.8566466732379396</v>
      </c>
      <c r="F4077" s="63">
        <f>'דוח 132'!F4077</f>
        <v>7.874347187591149</v>
      </c>
      <c r="G4077" s="63">
        <f>'דוח 132'!E4077</f>
        <v>0</v>
      </c>
      <c r="H4077" s="63">
        <f>'דוח 132'!D4077</f>
        <v>0</v>
      </c>
      <c r="I4077" s="63">
        <f>'דוח 132'!C4077</f>
        <v>0</v>
      </c>
      <c r="J4077" s="63">
        <f>'דוח 132'!B4077</f>
        <v>0</v>
      </c>
      <c r="K4077" s="63">
        <f>'דוח 132'!A4077</f>
        <v>0</v>
      </c>
    </row>
    <row r="4078" spans="1:11" x14ac:dyDescent="0.2">
      <c r="A4078" s="63">
        <f>'דוח 132'!K4078</f>
        <v>13592</v>
      </c>
      <c r="B4078" s="63">
        <f>'דוח 132'!J4078</f>
        <v>73778</v>
      </c>
      <c r="C4078" s="63" t="str">
        <f>'דוח 132'!I4078</f>
        <v xml:space="preserve">לא צמוד - לא כולל נזילות </v>
      </c>
      <c r="D4078" s="63">
        <f>'דוח 132'!H4078</f>
        <v>2.2298138058659904</v>
      </c>
      <c r="E4078" s="63">
        <f>'דוח 132'!G4078</f>
        <v>38.956811662186595</v>
      </c>
      <c r="F4078" s="63">
        <f>'דוח 132'!F4078</f>
        <v>38.919808179669495</v>
      </c>
      <c r="G4078" s="63">
        <f>'דוח 132'!E4078</f>
        <v>0</v>
      </c>
      <c r="H4078" s="63">
        <f>'דוח 132'!D4078</f>
        <v>0</v>
      </c>
      <c r="I4078" s="63">
        <f>'דוח 132'!C4078</f>
        <v>0</v>
      </c>
      <c r="J4078" s="63">
        <f>'דוח 132'!B4078</f>
        <v>0</v>
      </c>
      <c r="K4078" s="63">
        <f>'דוח 132'!A4078</f>
        <v>0</v>
      </c>
    </row>
    <row r="4079" spans="1:11" x14ac:dyDescent="0.2">
      <c r="A4079" s="63">
        <f>'דוח 132'!K4079</f>
        <v>11566</v>
      </c>
      <c r="B4079" s="63">
        <f>'דוח 132'!J4079</f>
        <v>73778</v>
      </c>
      <c r="C4079" s="63" t="str">
        <f>'דוח 132'!I4079</f>
        <v>מק"מ</v>
      </c>
      <c r="D4079" s="63">
        <f>'דוח 132'!H4079</f>
        <v>0.51168194003339296</v>
      </c>
      <c r="E4079" s="63">
        <f>'דוח 132'!G4079</f>
        <v>19.143984363506199</v>
      </c>
      <c r="F4079" s="63">
        <f>'דוח 132'!F4079</f>
        <v>19.1264945353165</v>
      </c>
      <c r="G4079" s="63">
        <f>'דוח 132'!E4079</f>
        <v>0</v>
      </c>
      <c r="H4079" s="63">
        <f>'דוח 132'!D4079</f>
        <v>0</v>
      </c>
      <c r="I4079" s="63">
        <f>'דוח 132'!C4079</f>
        <v>0</v>
      </c>
      <c r="J4079" s="63">
        <f>'דוח 132'!B4079</f>
        <v>0</v>
      </c>
      <c r="K4079" s="63">
        <f>'דוח 132'!A4079</f>
        <v>0</v>
      </c>
    </row>
    <row r="4080" spans="1:11" x14ac:dyDescent="0.2">
      <c r="A4080" s="63">
        <f>'דוח 132'!K4080</f>
        <v>13419</v>
      </c>
      <c r="B4080" s="63">
        <f>'דוח 132'!J4080</f>
        <v>73778</v>
      </c>
      <c r="C4080" s="63" t="str">
        <f>'דוח 132'!I4080</f>
        <v>ממשלתי  לא צמוד (שחר)</v>
      </c>
      <c r="D4080" s="63">
        <f>'דוח 132'!H4080</f>
        <v>4.0216476279642794</v>
      </c>
      <c r="E4080" s="63">
        <f>'דוח 132'!G4080</f>
        <v>17.001384917050995</v>
      </c>
      <c r="F4080" s="63">
        <f>'דוח 132'!F4080</f>
        <v>16.976034539698901</v>
      </c>
      <c r="G4080" s="63">
        <f>'דוח 132'!E4080</f>
        <v>0</v>
      </c>
      <c r="H4080" s="63">
        <f>'דוח 132'!D4080</f>
        <v>0</v>
      </c>
      <c r="I4080" s="63">
        <f>'דוח 132'!C4080</f>
        <v>0</v>
      </c>
      <c r="J4080" s="63">
        <f>'דוח 132'!B4080</f>
        <v>0</v>
      </c>
      <c r="K4080" s="63">
        <f>'דוח 132'!A4080</f>
        <v>0</v>
      </c>
    </row>
    <row r="4081" spans="1:11" x14ac:dyDescent="0.2">
      <c r="A4081" s="63">
        <f>'דוח 132'!K4081</f>
        <v>11568</v>
      </c>
      <c r="B4081" s="63">
        <f>'דוח 132'!J4081</f>
        <v>73778</v>
      </c>
      <c r="C4081" s="63" t="str">
        <f>'דוח 132'!I4081</f>
        <v>אג"ח ממשלתי לא צמוד ריבית משתנה-"גילון"</v>
      </c>
      <c r="D4081" s="63">
        <f>'דוח 132'!H4081</f>
        <v>0</v>
      </c>
      <c r="E4081" s="63">
        <f>'דוח 132'!G4081</f>
        <v>0</v>
      </c>
      <c r="F4081" s="63">
        <f>'דוח 132'!F4081</f>
        <v>0</v>
      </c>
      <c r="G4081" s="63">
        <f>'דוח 132'!E4081</f>
        <v>0</v>
      </c>
      <c r="H4081" s="63">
        <f>'דוח 132'!D4081</f>
        <v>0</v>
      </c>
      <c r="I4081" s="63">
        <f>'דוח 132'!C4081</f>
        <v>0</v>
      </c>
      <c r="J4081" s="63">
        <f>'דוח 132'!B4081</f>
        <v>0</v>
      </c>
      <c r="K4081" s="63">
        <f>'דוח 132'!A4081</f>
        <v>0</v>
      </c>
    </row>
    <row r="4082" spans="1:11" x14ac:dyDescent="0.2">
      <c r="A4082" s="63">
        <f>'דוח 132'!K4082</f>
        <v>12479</v>
      </c>
      <c r="B4082" s="63">
        <f>'דוח 132'!J4082</f>
        <v>73778</v>
      </c>
      <c r="C4082" s="63" t="str">
        <f>'דוח 132'!I4082</f>
        <v>קונצרני ריבית קבועה</v>
      </c>
      <c r="D4082" s="63">
        <f>'דוח 132'!H4082</f>
        <v>3.7907143063492801</v>
      </c>
      <c r="E4082" s="63">
        <f>'דוח 132'!G4082</f>
        <v>1.9972427355222999</v>
      </c>
      <c r="F4082" s="63">
        <f>'דוח 132'!F4082</f>
        <v>2.0036000224879005</v>
      </c>
      <c r="G4082" s="63">
        <f>'דוח 132'!E4082</f>
        <v>0</v>
      </c>
      <c r="H4082" s="63">
        <f>'דוח 132'!D4082</f>
        <v>0</v>
      </c>
      <c r="I4082" s="63">
        <f>'דוח 132'!C4082</f>
        <v>0</v>
      </c>
      <c r="J4082" s="63">
        <f>'דוח 132'!B4082</f>
        <v>0</v>
      </c>
      <c r="K4082" s="63">
        <f>'דוח 132'!A4082</f>
        <v>0</v>
      </c>
    </row>
    <row r="4083" spans="1:11" x14ac:dyDescent="0.2">
      <c r="A4083" s="63">
        <f>'דוח 132'!K4083</f>
        <v>12480</v>
      </c>
      <c r="B4083" s="63">
        <f>'דוח 132'!J4083</f>
        <v>73778</v>
      </c>
      <c r="C4083" s="63" t="str">
        <f>'דוח 132'!I4083</f>
        <v>קונצרני ריבית משתנה</v>
      </c>
      <c r="D4083" s="63">
        <f>'דוח 132'!H4083</f>
        <v>1.3894168933751301</v>
      </c>
      <c r="E4083" s="63">
        <f>'דוח 132'!G4083</f>
        <v>0.81419964610713003</v>
      </c>
      <c r="F4083" s="63">
        <f>'דוח 132'!F4083</f>
        <v>0.81367908216613105</v>
      </c>
      <c r="G4083" s="63">
        <f>'דוח 132'!E4083</f>
        <v>0</v>
      </c>
      <c r="H4083" s="63">
        <f>'דוח 132'!D4083</f>
        <v>0</v>
      </c>
      <c r="I4083" s="63">
        <f>'דוח 132'!C4083</f>
        <v>0</v>
      </c>
      <c r="J4083" s="63">
        <f>'דוח 132'!B4083</f>
        <v>0</v>
      </c>
      <c r="K4083" s="63">
        <f>'דוח 132'!A4083</f>
        <v>0</v>
      </c>
    </row>
    <row r="4084" spans="1:11" x14ac:dyDescent="0.2">
      <c r="A4084" s="63">
        <f>'דוח 132'!K4084</f>
        <v>11578</v>
      </c>
      <c r="B4084" s="63">
        <f>'דוח 132'!J4084</f>
        <v>73778</v>
      </c>
      <c r="C4084" s="63" t="str">
        <f>'דוח 132'!I4084</f>
        <v>אג"ח לא צמוד לא סחיר (ללא עמיתים)</v>
      </c>
      <c r="D4084" s="63">
        <f>'דוח 132'!H4084</f>
        <v>0</v>
      </c>
      <c r="E4084" s="63">
        <f>'דוח 132'!G4084</f>
        <v>0</v>
      </c>
      <c r="F4084" s="63">
        <f>'דוח 132'!F4084</f>
        <v>0</v>
      </c>
      <c r="G4084" s="63">
        <f>'דוח 132'!E4084</f>
        <v>0</v>
      </c>
      <c r="H4084" s="63">
        <f>'דוח 132'!D4084</f>
        <v>0</v>
      </c>
      <c r="I4084" s="63">
        <f>'דוח 132'!C4084</f>
        <v>0</v>
      </c>
      <c r="J4084" s="63">
        <f>'דוח 132'!B4084</f>
        <v>0</v>
      </c>
      <c r="K4084" s="63">
        <f>'דוח 132'!A4084</f>
        <v>0</v>
      </c>
    </row>
    <row r="4085" spans="1:11" x14ac:dyDescent="0.2">
      <c r="A4085" s="63">
        <f>'דוח 132'!K4085</f>
        <v>12497</v>
      </c>
      <c r="B4085" s="63">
        <f>'דוח 132'!J4085</f>
        <v>73778</v>
      </c>
      <c r="C4085" s="63" t="str">
        <f>'דוח 132'!I4085</f>
        <v>קונצרני לא סחיר ריבית משתנה (נע"מים)</v>
      </c>
      <c r="D4085" s="63">
        <f>'דוח 132'!H4085</f>
        <v>0</v>
      </c>
      <c r="E4085" s="63">
        <f>'דוח 132'!G4085</f>
        <v>0</v>
      </c>
      <c r="F4085" s="63">
        <f>'דוח 132'!F4085</f>
        <v>0</v>
      </c>
      <c r="G4085" s="63">
        <f>'דוח 132'!E4085</f>
        <v>0</v>
      </c>
      <c r="H4085" s="63">
        <f>'דוח 132'!D4085</f>
        <v>0</v>
      </c>
      <c r="I4085" s="63">
        <f>'דוח 132'!C4085</f>
        <v>0</v>
      </c>
      <c r="J4085" s="63">
        <f>'דוח 132'!B4085</f>
        <v>0</v>
      </c>
      <c r="K4085" s="63">
        <f>'דוח 132'!A4085</f>
        <v>0</v>
      </c>
    </row>
    <row r="4086" spans="1:11" x14ac:dyDescent="0.2">
      <c r="A4086" s="63">
        <f>'דוח 132'!K4086</f>
        <v>15546</v>
      </c>
      <c r="B4086" s="63">
        <f>'דוח 132'!J4086</f>
        <v>73778</v>
      </c>
      <c r="C4086" s="63" t="str">
        <f>'דוח 132'!I4086</f>
        <v>הלוואה לא צמוד</v>
      </c>
      <c r="D4086" s="63">
        <f>'דוח 132'!H4086</f>
        <v>0</v>
      </c>
      <c r="E4086" s="63">
        <f>'דוח 132'!G4086</f>
        <v>0</v>
      </c>
      <c r="F4086" s="63">
        <f>'דוח 132'!F4086</f>
        <v>0</v>
      </c>
      <c r="G4086" s="63">
        <f>'דוח 132'!E4086</f>
        <v>0</v>
      </c>
      <c r="H4086" s="63">
        <f>'דוח 132'!D4086</f>
        <v>0</v>
      </c>
      <c r="I4086" s="63">
        <f>'דוח 132'!C4086</f>
        <v>0</v>
      </c>
      <c r="J4086" s="63">
        <f>'דוח 132'!B4086</f>
        <v>0</v>
      </c>
      <c r="K4086" s="63">
        <f>'דוח 132'!A4086</f>
        <v>0</v>
      </c>
    </row>
    <row r="4087" spans="1:11" x14ac:dyDescent="0.2">
      <c r="A4087" s="63">
        <f>'דוח 132'!K4087</f>
        <v>12481</v>
      </c>
      <c r="B4087" s="63">
        <f>'דוח 132'!J4087</f>
        <v>73778</v>
      </c>
      <c r="C4087" s="63" t="str">
        <f>'דוח 132'!I4087</f>
        <v>הלוואות לעמיתים.</v>
      </c>
      <c r="D4087" s="63">
        <f>'דוח 132'!H4087</f>
        <v>0</v>
      </c>
      <c r="E4087" s="63">
        <f>'דוח 132'!G4087</f>
        <v>0</v>
      </c>
      <c r="F4087" s="63">
        <f>'דוח 132'!F4087</f>
        <v>0</v>
      </c>
      <c r="G4087" s="63">
        <f>'דוח 132'!E4087</f>
        <v>0</v>
      </c>
      <c r="H4087" s="63">
        <f>'דוח 132'!D4087</f>
        <v>0</v>
      </c>
      <c r="I4087" s="63">
        <f>'דוח 132'!C4087</f>
        <v>0</v>
      </c>
      <c r="J4087" s="63">
        <f>'דוח 132'!B4087</f>
        <v>0</v>
      </c>
      <c r="K4087" s="63">
        <f>'דוח 132'!A4087</f>
        <v>0</v>
      </c>
    </row>
    <row r="4088" spans="1:11" x14ac:dyDescent="0.2">
      <c r="A4088" s="63">
        <f>'דוח 132'!K4088</f>
        <v>13594</v>
      </c>
      <c r="B4088" s="63">
        <f>'דוח 132'!J4088</f>
        <v>73778</v>
      </c>
      <c r="C4088" s="63" t="str">
        <f>'דוח 132'!I4088</f>
        <v>מט"ח וצמוד מט"ח</v>
      </c>
      <c r="D4088" s="63">
        <f>'דוח 132'!H4088</f>
        <v>0</v>
      </c>
      <c r="E4088" s="63">
        <f>'דוח 132'!G4088</f>
        <v>1.22375544895444</v>
      </c>
      <c r="F4088" s="63">
        <f>'דוח 132'!F4088</f>
        <v>1.2151508104933499</v>
      </c>
      <c r="G4088" s="63">
        <f>'דוח 132'!E4088</f>
        <v>0</v>
      </c>
      <c r="H4088" s="63">
        <f>'דוח 132'!D4088</f>
        <v>0</v>
      </c>
      <c r="I4088" s="63">
        <f>'דוח 132'!C4088</f>
        <v>0</v>
      </c>
      <c r="J4088" s="63">
        <f>'דוח 132'!B4088</f>
        <v>0</v>
      </c>
      <c r="K4088" s="63">
        <f>'דוח 132'!A4088</f>
        <v>0</v>
      </c>
    </row>
    <row r="4089" spans="1:11" x14ac:dyDescent="0.2">
      <c r="A4089" s="63">
        <f>'דוח 132'!K4089</f>
        <v>15609</v>
      </c>
      <c r="B4089" s="63">
        <f>'דוח 132'!J4089</f>
        <v>73778</v>
      </c>
      <c r="C4089" s="63" t="str">
        <f>'דוח 132'!I4089</f>
        <v>אג"ח ממשלתי צמוד מט"ח סחיר (1022)</v>
      </c>
      <c r="D4089" s="63">
        <f>'דוח 132'!H4089</f>
        <v>0</v>
      </c>
      <c r="E4089" s="63">
        <f>'דוח 132'!G4089</f>
        <v>0</v>
      </c>
      <c r="F4089" s="63">
        <f>'דוח 132'!F4089</f>
        <v>0</v>
      </c>
      <c r="G4089" s="63">
        <f>'דוח 132'!E4089</f>
        <v>0</v>
      </c>
      <c r="H4089" s="63">
        <f>'דוח 132'!D4089</f>
        <v>0</v>
      </c>
      <c r="I4089" s="63">
        <f>'דוח 132'!C4089</f>
        <v>0</v>
      </c>
      <c r="J4089" s="63">
        <f>'דוח 132'!B4089</f>
        <v>0</v>
      </c>
      <c r="K4089" s="63">
        <f>'דוח 132'!A4089</f>
        <v>0</v>
      </c>
    </row>
    <row r="4090" spans="1:11" x14ac:dyDescent="0.2">
      <c r="A4090" s="63">
        <f>'דוח 132'!K4090</f>
        <v>11524</v>
      </c>
      <c r="B4090" s="63">
        <f>'דוח 132'!J4090</f>
        <v>73778</v>
      </c>
      <c r="C4090" s="63" t="str">
        <f>'דוח 132'!I4090</f>
        <v xml:space="preserve"> אג"ח קונצרני בחו"ל </v>
      </c>
      <c r="D4090" s="63">
        <f>'דוח 132'!H4090</f>
        <v>0</v>
      </c>
      <c r="E4090" s="63">
        <f>'דוח 132'!G4090</f>
        <v>0</v>
      </c>
      <c r="F4090" s="63">
        <f>'דוח 132'!F4090</f>
        <v>0</v>
      </c>
      <c r="G4090" s="63">
        <f>'דוח 132'!E4090</f>
        <v>0</v>
      </c>
      <c r="H4090" s="63">
        <f>'דוח 132'!D4090</f>
        <v>0</v>
      </c>
      <c r="I4090" s="63">
        <f>'דוח 132'!C4090</f>
        <v>0</v>
      </c>
      <c r="J4090" s="63">
        <f>'דוח 132'!B4090</f>
        <v>0</v>
      </c>
      <c r="K4090" s="63">
        <f>'דוח 132'!A4090</f>
        <v>0</v>
      </c>
    </row>
    <row r="4091" spans="1:11" x14ac:dyDescent="0.2">
      <c r="A4091" s="63">
        <f>'דוח 132'!K4091</f>
        <v>15745</v>
      </c>
      <c r="B4091" s="63">
        <f>'דוח 132'!J4091</f>
        <v>73778</v>
      </c>
      <c r="C4091" s="63" t="str">
        <f>'דוח 132'!I4091</f>
        <v>סה"כ קונצרני צמוד מט"ח</v>
      </c>
      <c r="D4091" s="63">
        <f>'דוח 132'!H4091</f>
        <v>0</v>
      </c>
      <c r="E4091" s="63">
        <f>'דוח 132'!G4091</f>
        <v>0</v>
      </c>
      <c r="F4091" s="63">
        <f>'דוח 132'!F4091</f>
        <v>0</v>
      </c>
      <c r="G4091" s="63">
        <f>'דוח 132'!E4091</f>
        <v>0</v>
      </c>
      <c r="H4091" s="63">
        <f>'דוח 132'!D4091</f>
        <v>0</v>
      </c>
      <c r="I4091" s="63">
        <f>'דוח 132'!C4091</f>
        <v>0</v>
      </c>
      <c r="J4091" s="63">
        <f>'דוח 132'!B4091</f>
        <v>0</v>
      </c>
      <c r="K4091" s="63">
        <f>'דוח 132'!A4091</f>
        <v>0</v>
      </c>
    </row>
    <row r="4092" spans="1:11" x14ac:dyDescent="0.2">
      <c r="A4092" s="63">
        <f>'דוח 132'!K4092</f>
        <v>15545</v>
      </c>
      <c r="B4092" s="63">
        <f>'דוח 132'!J4092</f>
        <v>73778</v>
      </c>
      <c r="C4092" s="63" t="str">
        <f>'דוח 132'!I4092</f>
        <v>הלוואה צמוד מט"ח</v>
      </c>
      <c r="D4092" s="63">
        <f>'דוח 132'!H4092</f>
        <v>0</v>
      </c>
      <c r="E4092" s="63">
        <f>'דוח 132'!G4092</f>
        <v>0</v>
      </c>
      <c r="F4092" s="63">
        <f>'דוח 132'!F4092</f>
        <v>0</v>
      </c>
      <c r="G4092" s="63">
        <f>'דוח 132'!E4092</f>
        <v>0</v>
      </c>
      <c r="H4092" s="63">
        <f>'דוח 132'!D4092</f>
        <v>0</v>
      </c>
      <c r="I4092" s="63">
        <f>'דוח 132'!C4092</f>
        <v>0</v>
      </c>
      <c r="J4092" s="63">
        <f>'דוח 132'!B4092</f>
        <v>0</v>
      </c>
      <c r="K4092" s="63">
        <f>'דוח 132'!A4092</f>
        <v>0</v>
      </c>
    </row>
    <row r="4093" spans="1:11" x14ac:dyDescent="0.2">
      <c r="A4093" s="63">
        <f>'דוח 132'!K4093</f>
        <v>13595</v>
      </c>
      <c r="B4093" s="63">
        <f>'דוח 132'!J4093</f>
        <v>73778</v>
      </c>
      <c r="C4093" s="63" t="str">
        <f>'דוח 132'!I4093</f>
        <v>סה"כ מניות והמירים</v>
      </c>
      <c r="D4093" s="63">
        <f>'דוח 132'!H4093</f>
        <v>0</v>
      </c>
      <c r="E4093" s="63">
        <f>'דוח 132'!G4093</f>
        <v>8.7263502740668404</v>
      </c>
      <c r="F4093" s="63">
        <f>'דוח 132'!F4093</f>
        <v>8.7613894694073498</v>
      </c>
      <c r="G4093" s="63">
        <f>'דוח 132'!E4093</f>
        <v>0</v>
      </c>
      <c r="H4093" s="63">
        <f>'דוח 132'!D4093</f>
        <v>0</v>
      </c>
      <c r="I4093" s="63">
        <f>'דוח 132'!C4093</f>
        <v>0</v>
      </c>
      <c r="J4093" s="63">
        <f>'דוח 132'!B4093</f>
        <v>0</v>
      </c>
      <c r="K4093" s="63">
        <f>'דוח 132'!A4093</f>
        <v>0</v>
      </c>
    </row>
    <row r="4094" spans="1:11" x14ac:dyDescent="0.2">
      <c r="A4094" s="63">
        <f>'דוח 132'!K4094</f>
        <v>15610</v>
      </c>
      <c r="B4094" s="63">
        <f>'דוח 132'!J4094</f>
        <v>73778</v>
      </c>
      <c r="C4094" s="63" t="str">
        <f>'דוח 132'!I4094</f>
        <v>נגזרים מתוך מניות והמירים</v>
      </c>
      <c r="D4094" s="63">
        <f>'דוח 132'!H4094</f>
        <v>0</v>
      </c>
      <c r="E4094" s="63">
        <f>'דוח 132'!G4094</f>
        <v>0</v>
      </c>
      <c r="F4094" s="63">
        <f>'דוח 132'!F4094</f>
        <v>0</v>
      </c>
      <c r="G4094" s="63">
        <f>'דוח 132'!E4094</f>
        <v>0</v>
      </c>
      <c r="H4094" s="63">
        <f>'דוח 132'!D4094</f>
        <v>0</v>
      </c>
      <c r="I4094" s="63">
        <f>'דוח 132'!C4094</f>
        <v>0</v>
      </c>
      <c r="J4094" s="63">
        <f>'דוח 132'!B4094</f>
        <v>0</v>
      </c>
      <c r="K4094" s="63">
        <f>'דוח 132'!A4094</f>
        <v>0</v>
      </c>
    </row>
    <row r="4095" spans="1:11" x14ac:dyDescent="0.2">
      <c r="A4095" s="63">
        <f>'דוח 132'!K4095</f>
        <v>15611</v>
      </c>
      <c r="B4095" s="63">
        <f>'דוח 132'!J4095</f>
        <v>73778</v>
      </c>
      <c r="C4095" s="63" t="str">
        <f>'דוח 132'!I4095</f>
        <v>מניות והמירים בארץ</v>
      </c>
      <c r="D4095" s="63">
        <f>'דוח 132'!H4095</f>
        <v>0</v>
      </c>
      <c r="E4095" s="63">
        <f>'דוח 132'!G4095</f>
        <v>4.1205561289146599</v>
      </c>
      <c r="F4095" s="63">
        <f>'דוח 132'!F4095</f>
        <v>4.12075412578392</v>
      </c>
      <c r="G4095" s="63">
        <f>'דוח 132'!E4095</f>
        <v>0</v>
      </c>
      <c r="H4095" s="63">
        <f>'דוח 132'!D4095</f>
        <v>0</v>
      </c>
      <c r="I4095" s="63">
        <f>'דוח 132'!C4095</f>
        <v>0</v>
      </c>
      <c r="J4095" s="63">
        <f>'דוח 132'!B4095</f>
        <v>0</v>
      </c>
      <c r="K4095" s="63">
        <f>'דוח 132'!A4095</f>
        <v>0</v>
      </c>
    </row>
    <row r="4096" spans="1:11" x14ac:dyDescent="0.2">
      <c r="A4096" s="63">
        <f>'דוח 132'!K4096</f>
        <v>15608</v>
      </c>
      <c r="B4096" s="63">
        <f>'דוח 132'!J4096</f>
        <v>73778</v>
      </c>
      <c r="C4096" s="63" t="str">
        <f>'דוח 132'!I4096</f>
        <v>מניות חו"ל</v>
      </c>
      <c r="D4096" s="63">
        <f>'דוח 132'!H4096</f>
        <v>0</v>
      </c>
      <c r="E4096" s="63">
        <f>'דוח 132'!G4096</f>
        <v>4.6057941451521796</v>
      </c>
      <c r="F4096" s="63">
        <f>'דוח 132'!F4096</f>
        <v>4.6406353436234298</v>
      </c>
      <c r="G4096" s="63">
        <f>'דוח 132'!E4096</f>
        <v>0</v>
      </c>
      <c r="H4096" s="63">
        <f>'דוח 132'!D4096</f>
        <v>0</v>
      </c>
      <c r="I4096" s="63">
        <f>'דוח 132'!C4096</f>
        <v>0</v>
      </c>
      <c r="J4096" s="63">
        <f>'דוח 132'!B4096</f>
        <v>0</v>
      </c>
      <c r="K4096" s="63">
        <f>'דוח 132'!A4096</f>
        <v>0</v>
      </c>
    </row>
    <row r="4097" spans="1:11" x14ac:dyDescent="0.2">
      <c r="A4097" s="63">
        <f>'דוח 132'!K4097</f>
        <v>15584</v>
      </c>
      <c r="B4097" s="63">
        <f>'דוח 132'!J4097</f>
        <v>73778</v>
      </c>
      <c r="C4097" s="63" t="str">
        <f>'דוח 132'!I4097</f>
        <v>נכסים אלטרנטיביים</v>
      </c>
      <c r="D4097" s="63">
        <f>'דוח 132'!H4097</f>
        <v>0</v>
      </c>
      <c r="E4097" s="63">
        <f>'דוח 132'!G4097</f>
        <v>0</v>
      </c>
      <c r="F4097" s="63">
        <f>'דוח 132'!F4097</f>
        <v>0</v>
      </c>
      <c r="G4097" s="63">
        <f>'דוח 132'!E4097</f>
        <v>0</v>
      </c>
      <c r="H4097" s="63">
        <f>'דוח 132'!D4097</f>
        <v>0</v>
      </c>
      <c r="I4097" s="63">
        <f>'דוח 132'!C4097</f>
        <v>0</v>
      </c>
      <c r="J4097" s="63">
        <f>'דוח 132'!B4097</f>
        <v>0</v>
      </c>
      <c r="K4097" s="63">
        <f>'דוח 132'!A4097</f>
        <v>0</v>
      </c>
    </row>
    <row r="4098" spans="1:11" x14ac:dyDescent="0.2">
      <c r="A4098" s="63">
        <f>'דוח 132'!K4098</f>
        <v>17728</v>
      </c>
      <c r="B4098" s="63">
        <f>'דוח 132'!J4098</f>
        <v>73778</v>
      </c>
      <c r="C4098" s="63" t="str">
        <f>'דוח 132'!I4098</f>
        <v>נכסי נדל"ן</v>
      </c>
      <c r="D4098" s="63">
        <f>'דוח 132'!H4098</f>
        <v>0</v>
      </c>
      <c r="E4098" s="63">
        <f>'דוח 132'!G4098</f>
        <v>0</v>
      </c>
      <c r="F4098" s="63">
        <f>'דוח 132'!F4098</f>
        <v>0</v>
      </c>
      <c r="G4098" s="63">
        <f>'דוח 132'!E4098</f>
        <v>0</v>
      </c>
      <c r="H4098" s="63">
        <f>'דוח 132'!D4098</f>
        <v>0</v>
      </c>
      <c r="I4098" s="63">
        <f>'דוח 132'!C4098</f>
        <v>0</v>
      </c>
      <c r="J4098" s="63">
        <f>'דוח 132'!B4098</f>
        <v>0</v>
      </c>
      <c r="K4098" s="63">
        <f>'דוח 132'!A4098</f>
        <v>0</v>
      </c>
    </row>
    <row r="4099" spans="1:11" x14ac:dyDescent="0.2">
      <c r="A4099" s="63">
        <f>'דוח 132'!K4099</f>
        <v>15624</v>
      </c>
      <c r="B4099" s="63">
        <f>'דוח 132'!J4099</f>
        <v>73778</v>
      </c>
      <c r="C4099" s="63" t="str">
        <f>'דוח 132'!I4099</f>
        <v>נגזרים מתוך חשיפת מט"ח</v>
      </c>
      <c r="D4099" s="63">
        <f>'דוח 132'!H4099</f>
        <v>0</v>
      </c>
      <c r="E4099" s="63">
        <f>'דוח 132'!G4099</f>
        <v>0</v>
      </c>
      <c r="F4099" s="63">
        <f>'דוח 132'!F4099</f>
        <v>0</v>
      </c>
      <c r="G4099" s="63">
        <f>'דוח 132'!E4099</f>
        <v>0</v>
      </c>
      <c r="H4099" s="63">
        <f>'דוח 132'!D4099</f>
        <v>0</v>
      </c>
      <c r="I4099" s="63">
        <f>'דוח 132'!C4099</f>
        <v>0</v>
      </c>
      <c r="J4099" s="63">
        <f>'דוח 132'!B4099</f>
        <v>0</v>
      </c>
      <c r="K4099" s="63">
        <f>'דוח 132'!A4099</f>
        <v>0</v>
      </c>
    </row>
    <row r="4100" spans="1:11" x14ac:dyDescent="0.2">
      <c r="A4100" s="63">
        <f>'דוח 132'!K4100</f>
        <v>15644</v>
      </c>
      <c r="B4100" s="63">
        <f>'דוח 132'!J4100</f>
        <v>73778</v>
      </c>
      <c r="C4100" s="63" t="str">
        <f>'דוח 132'!I4100</f>
        <v>סה"כ נזילות</v>
      </c>
      <c r="D4100" s="63">
        <f>'דוח 132'!H4100</f>
        <v>0</v>
      </c>
      <c r="E4100" s="63">
        <f>'דוח 132'!G4100</f>
        <v>9.0804021221923801</v>
      </c>
      <c r="F4100" s="63">
        <f>'דוח 132'!F4100</f>
        <v>9.0894979980844894</v>
      </c>
      <c r="G4100" s="63">
        <f>'דוח 132'!E4100</f>
        <v>0</v>
      </c>
      <c r="H4100" s="63">
        <f>'דוח 132'!D4100</f>
        <v>0</v>
      </c>
      <c r="I4100" s="63">
        <f>'דוח 132'!C4100</f>
        <v>0</v>
      </c>
      <c r="J4100" s="63">
        <f>'דוח 132'!B4100</f>
        <v>0</v>
      </c>
      <c r="K4100" s="63">
        <f>'דוח 132'!A4100</f>
        <v>0</v>
      </c>
    </row>
    <row r="4101" spans="1:11" x14ac:dyDescent="0.2">
      <c r="A4101" s="63">
        <f>'דוח 132'!K4101</f>
        <v>15704</v>
      </c>
      <c r="B4101" s="63">
        <f>'דוח 132'!J4101</f>
        <v>73778</v>
      </c>
      <c r="C4101" s="63" t="str">
        <f>'דוח 132'!I4101</f>
        <v xml:space="preserve">סה"כ קונצרני והלוואות </v>
      </c>
      <c r="D4101" s="63">
        <f>'דוח 132'!H4101</f>
        <v>3.6471174075594597</v>
      </c>
      <c r="E4101" s="63">
        <f>'דוח 132'!G4101</f>
        <v>30.729725084486198</v>
      </c>
      <c r="F4101" s="63">
        <f>'דוח 132'!F4101</f>
        <v>30.7388125832722</v>
      </c>
      <c r="G4101" s="63">
        <f>'דוח 132'!E4101</f>
        <v>28</v>
      </c>
      <c r="H4101" s="63">
        <f>'דוח 132'!D4101</f>
        <v>34</v>
      </c>
      <c r="I4101" s="63">
        <f>'דוח 132'!C4101</f>
        <v>0</v>
      </c>
      <c r="J4101" s="63">
        <f>'דוח 132'!B4101</f>
        <v>0</v>
      </c>
      <c r="K4101" s="63">
        <f>'דוח 132'!A4101</f>
        <v>0</v>
      </c>
    </row>
    <row r="4102" spans="1:11" x14ac:dyDescent="0.2">
      <c r="A4102" s="63">
        <f>'דוח 132'!K4102</f>
        <v>15749</v>
      </c>
      <c r="B4102" s="63">
        <f>'דוח 132'!J4102</f>
        <v>73778</v>
      </c>
      <c r="C4102" s="63" t="str">
        <f>'דוח 132'!I4102</f>
        <v>סה"כ לא סחירים</v>
      </c>
      <c r="D4102" s="63">
        <f>'דוח 132'!H4102</f>
        <v>0</v>
      </c>
      <c r="E4102" s="63">
        <f>'דוח 132'!G4102</f>
        <v>0</v>
      </c>
      <c r="F4102" s="63">
        <f>'דוח 132'!F4102</f>
        <v>0</v>
      </c>
      <c r="G4102" s="63">
        <f>'דוח 132'!E4102</f>
        <v>0</v>
      </c>
      <c r="H4102" s="63">
        <f>'דוח 132'!D4102</f>
        <v>0</v>
      </c>
      <c r="I4102" s="63">
        <f>'דוח 132'!C4102</f>
        <v>0</v>
      </c>
      <c r="J4102" s="63">
        <f>'דוח 132'!B4102</f>
        <v>0</v>
      </c>
      <c r="K4102" s="63">
        <f>'דוח 132'!A4102</f>
        <v>0</v>
      </c>
    </row>
    <row r="4103" spans="1:11" x14ac:dyDescent="0.2">
      <c r="A4103" s="63">
        <f>'דוח 132'!K4103</f>
        <v>11258</v>
      </c>
      <c r="B4103" s="63">
        <f>'דוח 132'!J4103</f>
        <v>73778</v>
      </c>
      <c r="C4103" s="63" t="str">
        <f>'דוח 132'!I4103</f>
        <v>כל נכסי הקופה</v>
      </c>
      <c r="D4103" s="63">
        <f>'דוח 132'!H4103</f>
        <v>2.3546710446874499</v>
      </c>
      <c r="E4103" s="63">
        <f>'דוח 132'!G4103</f>
        <v>100</v>
      </c>
      <c r="F4103" s="63">
        <f>'דוח 132'!F4103</f>
        <v>100</v>
      </c>
      <c r="G4103" s="63">
        <f>'דוח 132'!E4103</f>
        <v>0</v>
      </c>
      <c r="H4103" s="63">
        <f>'דוח 132'!D4103</f>
        <v>0</v>
      </c>
      <c r="I4103" s="63">
        <f>'דוח 132'!C4103</f>
        <v>0</v>
      </c>
      <c r="J4103" s="63">
        <f>'דוח 132'!B4103</f>
        <v>0</v>
      </c>
      <c r="K4103" s="63">
        <f>'דוח 132'!A4103</f>
        <v>0</v>
      </c>
    </row>
    <row r="4104" spans="1:11" x14ac:dyDescent="0.2">
      <c r="A4104" s="63">
        <f>'דוח 132'!K4104</f>
        <v>15705</v>
      </c>
      <c r="B4104" s="63">
        <f>'דוח 132'!J4104</f>
        <v>73778</v>
      </c>
      <c r="C4104" s="63" t="str">
        <f>'דוח 132'!I4104</f>
        <v>סה"כ ממשלתי</v>
      </c>
      <c r="D4104" s="63">
        <f>'דוח 132'!H4104</f>
        <v>2.39950060844604</v>
      </c>
      <c r="E4104" s="63">
        <f>'דוח 132'!G4104</f>
        <v>51.463522519254596</v>
      </c>
      <c r="F4104" s="63">
        <f>'דוח 132'!F4104</f>
        <v>51.410299949235991</v>
      </c>
      <c r="G4104" s="63">
        <f>'דוח 132'!E4104</f>
        <v>50</v>
      </c>
      <c r="H4104" s="63">
        <f>'דוח 132'!D4104</f>
        <v>56</v>
      </c>
      <c r="I4104" s="63">
        <f>'דוח 132'!C4104</f>
        <v>0</v>
      </c>
      <c r="J4104" s="63">
        <f>'דוח 132'!B4104</f>
        <v>0</v>
      </c>
      <c r="K4104" s="63">
        <f>'דוח 132'!A4104</f>
        <v>0</v>
      </c>
    </row>
    <row r="4105" spans="1:11" x14ac:dyDescent="0.2">
      <c r="A4105" s="63">
        <f>'דוח 132'!K4105</f>
        <v>16144</v>
      </c>
      <c r="B4105" s="63">
        <f>'דוח 132'!J4105</f>
        <v>73778</v>
      </c>
      <c r="C4105" s="63" t="str">
        <f>'דוח 132'!I4105</f>
        <v>סך חשיפת מט"ח</v>
      </c>
      <c r="D4105" s="63">
        <f>'דוח 132'!H4105</f>
        <v>0</v>
      </c>
      <c r="E4105" s="63">
        <f>'דוח 132'!G4105</f>
        <v>2.76763516068036</v>
      </c>
      <c r="F4105" s="63">
        <f>'דוח 132'!F4105</f>
        <v>2.7654042237944596</v>
      </c>
      <c r="G4105" s="63">
        <f>'דוח 132'!E4105</f>
        <v>0</v>
      </c>
      <c r="H4105" s="63">
        <f>'דוח 132'!D4105</f>
        <v>0</v>
      </c>
      <c r="I4105" s="63">
        <f>'דוח 132'!C4105</f>
        <v>0</v>
      </c>
      <c r="J4105" s="63">
        <f>'דוח 132'!B4105</f>
        <v>0</v>
      </c>
      <c r="K4105" s="63">
        <f>'דוח 132'!A4105</f>
        <v>0</v>
      </c>
    </row>
    <row r="4106" spans="1:11" x14ac:dyDescent="0.2">
      <c r="A4106" s="63">
        <f>'דוח 132'!K4106</f>
        <v>12755</v>
      </c>
      <c r="B4106" s="63">
        <f>'דוח 132'!J4106</f>
        <v>73778</v>
      </c>
      <c r="C4106" s="63" t="str">
        <f>'דוח 132'!I4106</f>
        <v xml:space="preserve">נזילות מט"ח </v>
      </c>
      <c r="D4106" s="63">
        <f>'דוח 132'!H4106</f>
        <v>0</v>
      </c>
      <c r="E4106" s="63">
        <f>'דוח 132'!G4106</f>
        <v>1.22375544895444</v>
      </c>
      <c r="F4106" s="63">
        <f>'דוח 132'!F4106</f>
        <v>1.2151508104933499</v>
      </c>
      <c r="G4106" s="63">
        <f>'דוח 132'!E4106</f>
        <v>0</v>
      </c>
      <c r="H4106" s="63">
        <f>'דוח 132'!D4106</f>
        <v>0</v>
      </c>
      <c r="I4106" s="63">
        <f>'דוח 132'!C4106</f>
        <v>0</v>
      </c>
      <c r="J4106" s="63">
        <f>'דוח 132'!B4106</f>
        <v>0</v>
      </c>
      <c r="K4106" s="63">
        <f>'דוח 132'!A4106</f>
        <v>0</v>
      </c>
    </row>
    <row r="4107" spans="1:11" x14ac:dyDescent="0.2">
      <c r="A4107" s="63">
        <f>'דוח 132'!K4107</f>
        <v>12359</v>
      </c>
      <c r="B4107" s="63">
        <f>'דוח 132'!J4107</f>
        <v>73778</v>
      </c>
      <c r="C4107" s="63" t="str">
        <f>'דוח 132'!I4107</f>
        <v xml:space="preserve">קונצרני לא סחיר צמוד מדד </v>
      </c>
      <c r="D4107" s="63">
        <f>'דוח 132'!H4107</f>
        <v>0</v>
      </c>
      <c r="E4107" s="63">
        <f>'דוח 132'!G4107</f>
        <v>0</v>
      </c>
      <c r="F4107" s="63">
        <f>'דוח 132'!F4107</f>
        <v>0</v>
      </c>
      <c r="G4107" s="63">
        <f>'דוח 132'!E4107</f>
        <v>0</v>
      </c>
      <c r="H4107" s="63">
        <f>'דוח 132'!D4107</f>
        <v>0</v>
      </c>
      <c r="I4107" s="63">
        <f>'דוח 132'!C4107</f>
        <v>0</v>
      </c>
      <c r="J4107" s="63">
        <f>'דוח 132'!B4107</f>
        <v>0</v>
      </c>
      <c r="K4107" s="63">
        <f>'דוח 132'!A4107</f>
        <v>0</v>
      </c>
    </row>
    <row r="4108" spans="1:11" x14ac:dyDescent="0.2">
      <c r="A4108" s="63">
        <f>'דוח 132'!K4108</f>
        <v>0</v>
      </c>
      <c r="B4108" s="63">
        <f>'דוח 132'!J4108</f>
        <v>0</v>
      </c>
      <c r="C4108" s="63">
        <f>'דוח 132'!I4108</f>
        <v>0</v>
      </c>
      <c r="D4108" s="63">
        <f>'דוח 132'!H4108</f>
        <v>0</v>
      </c>
      <c r="E4108" s="63">
        <f>'דוח 132'!G4108</f>
        <v>0</v>
      </c>
      <c r="F4108" s="63">
        <f>'דוח 132'!F4108</f>
        <v>0</v>
      </c>
      <c r="G4108" s="63">
        <f>'דוח 132'!E4108</f>
        <v>0</v>
      </c>
      <c r="H4108" s="63">
        <f>'דוח 132'!D4108</f>
        <v>0</v>
      </c>
      <c r="I4108" s="63">
        <f>'דוח 132'!C4108</f>
        <v>0</v>
      </c>
      <c r="J4108" s="63">
        <f>'דוח 132'!B4108</f>
        <v>0</v>
      </c>
      <c r="K4108" s="63">
        <f>'דוח 132'!A4108</f>
        <v>0</v>
      </c>
    </row>
    <row r="4109" spans="1:11" x14ac:dyDescent="0.2">
      <c r="A4109" s="63" t="str">
        <f>'דוח 132'!K4109</f>
        <v>קוד קבוצה</v>
      </c>
      <c r="B4109" s="63" t="str">
        <f>'דוח 132'!J4109</f>
        <v>קוד קופה</v>
      </c>
      <c r="C4109" s="63">
        <f>'דוח 132'!I4109</f>
        <v>0</v>
      </c>
      <c r="D4109" s="63" t="str">
        <f>'דוח 132'!H4109</f>
        <v xml:space="preserve">74545  ט.ברקה בע"מ 509 </v>
      </c>
      <c r="E4109" s="63">
        <f>'דוח 132'!G4109</f>
        <v>0</v>
      </c>
      <c r="F4109" s="63">
        <f>'דוח 132'!F4109</f>
        <v>0</v>
      </c>
      <c r="G4109" s="63">
        <f>'דוח 132'!E4109</f>
        <v>0</v>
      </c>
      <c r="H4109" s="63">
        <f>'דוח 132'!D4109</f>
        <v>0</v>
      </c>
      <c r="I4109" s="63">
        <f>'דוח 132'!C4109</f>
        <v>0</v>
      </c>
      <c r="J4109" s="63">
        <f>'דוח 132'!B4109</f>
        <v>0</v>
      </c>
      <c r="K4109" s="63">
        <f>'דוח 132'!A4109</f>
        <v>0</v>
      </c>
    </row>
    <row r="4110" spans="1:11" x14ac:dyDescent="0.2">
      <c r="A4110" s="63">
        <f>'דוח 132'!K4110</f>
        <v>0</v>
      </c>
      <c r="B4110" s="63">
        <f>'דוח 132'!J4110</f>
        <v>0</v>
      </c>
      <c r="C4110" s="63">
        <f>'דוח 132'!I4110</f>
        <v>0</v>
      </c>
      <c r="D4110" s="63">
        <f>'דוח 132'!H4110</f>
        <v>0</v>
      </c>
      <c r="E4110" s="63">
        <f>'דוח 132'!G4110</f>
        <v>0</v>
      </c>
      <c r="F4110" s="63" t="str">
        <f>'דוח 132'!F4110</f>
        <v>שווי קופה באשח  1,778.62</v>
      </c>
      <c r="G4110" s="63">
        <f>'דוח 132'!E4110</f>
        <v>0</v>
      </c>
      <c r="H4110" s="63">
        <f>'דוח 132'!D4110</f>
        <v>0</v>
      </c>
      <c r="I4110" s="63">
        <f>'דוח 132'!C4110</f>
        <v>0</v>
      </c>
      <c r="J4110" s="63">
        <f>'דוח 132'!B4110</f>
        <v>0</v>
      </c>
      <c r="K4110" s="63">
        <f>'דוח 132'!A4110</f>
        <v>0</v>
      </c>
    </row>
    <row r="4111" spans="1:11" x14ac:dyDescent="0.2">
      <c r="A4111" s="63">
        <f>'דוח 132'!K4111</f>
        <v>0</v>
      </c>
      <c r="B4111" s="63">
        <f>'דוח 132'!J4111</f>
        <v>0</v>
      </c>
      <c r="C4111" s="63" t="str">
        <f>'דוח 132'!I4111</f>
        <v>תאור קבוצה</v>
      </c>
      <c r="D4111" s="63" t="str">
        <f>'דוח 132'!H4111</f>
        <v>מח"מ</v>
      </c>
      <c r="E4111" s="63" t="str">
        <f>'דוח 132'!G4111</f>
        <v>חשיפה</v>
      </c>
      <c r="F4111" s="63" t="str">
        <f>'דוח 132'!F4111</f>
        <v>חשיפה</v>
      </c>
      <c r="G4111" s="63">
        <f>'דוח 132'!E4111</f>
        <v>0</v>
      </c>
      <c r="H4111" s="63" t="str">
        <f>'דוח 132'!D4111</f>
        <v>חשיפה</v>
      </c>
      <c r="I4111" s="63">
        <f>'דוח 132'!C4111</f>
        <v>0</v>
      </c>
      <c r="J4111" s="63" t="str">
        <f>'דוח 132'!B4111</f>
        <v>מח"מ</v>
      </c>
      <c r="K4111" s="63">
        <f>'דוח 132'!A4111</f>
        <v>0</v>
      </c>
    </row>
    <row r="4112" spans="1:11" x14ac:dyDescent="0.2">
      <c r="A4112" s="63">
        <f>'דוח 132'!K4112</f>
        <v>0</v>
      </c>
      <c r="B4112" s="63">
        <f>'דוח 132'!J4112</f>
        <v>0</v>
      </c>
      <c r="C4112" s="63">
        <f>'דוח 132'!I4112</f>
        <v>0</v>
      </c>
      <c r="D4112" s="63">
        <f>'דוח 132'!H4112</f>
        <v>0</v>
      </c>
      <c r="E4112" s="63" t="str">
        <f>'דוח 132'!G4112</f>
        <v>30/12/18</v>
      </c>
      <c r="F4112" s="63" t="str">
        <f>'דוח 132'!F4112</f>
        <v>31/12/18</v>
      </c>
      <c r="G4112" s="63" t="str">
        <f>'דוח 132'!E4112</f>
        <v>מינ'</v>
      </c>
      <c r="H4112" s="63" t="str">
        <f>'דוח 132'!D4112</f>
        <v>מקס'</v>
      </c>
      <c r="I4112" s="63" t="str">
        <f>'דוח 132'!C4112</f>
        <v>מינ'</v>
      </c>
      <c r="J4112" s="63" t="str">
        <f>'דוח 132'!B4112</f>
        <v>מקס'</v>
      </c>
      <c r="K4112" s="63">
        <f>'דוח 132'!A4112</f>
        <v>0</v>
      </c>
    </row>
    <row r="4113" spans="1:11" x14ac:dyDescent="0.2">
      <c r="A4113" s="63">
        <f>'דוח 132'!K4113</f>
        <v>13591</v>
      </c>
      <c r="B4113" s="63">
        <f>'דוח 132'!J4113</f>
        <v>74545</v>
      </c>
      <c r="C4113" s="63" t="str">
        <f>'דוח 132'!I4113</f>
        <v xml:space="preserve">צמוד מדד (כולל מיועדות) </v>
      </c>
      <c r="D4113" s="63">
        <f>'דוח 132'!H4113</f>
        <v>3.3679358191233897</v>
      </c>
      <c r="E4113" s="63">
        <f>'דוח 132'!G4113</f>
        <v>40.828985169743191</v>
      </c>
      <c r="F4113" s="63">
        <f>'דוח 132'!F4113</f>
        <v>40.794443575011798</v>
      </c>
      <c r="G4113" s="63">
        <f>'דוח 132'!E4113</f>
        <v>0</v>
      </c>
      <c r="H4113" s="63">
        <f>'דוח 132'!D4113</f>
        <v>0</v>
      </c>
      <c r="I4113" s="63">
        <f>'דוח 132'!C4113</f>
        <v>0</v>
      </c>
      <c r="J4113" s="63">
        <f>'דוח 132'!B4113</f>
        <v>0</v>
      </c>
      <c r="K4113" s="63">
        <f>'דוח 132'!A4113</f>
        <v>0</v>
      </c>
    </row>
    <row r="4114" spans="1:11" x14ac:dyDescent="0.2">
      <c r="A4114" s="63">
        <f>'דוח 132'!K4114</f>
        <v>19967</v>
      </c>
      <c r="B4114" s="63">
        <f>'דוח 132'!J4114</f>
        <v>74545</v>
      </c>
      <c r="C4114" s="63" t="str">
        <f>'דוח 132'!I4114</f>
        <v>צמוד מדד ללא מיועדות</v>
      </c>
      <c r="D4114" s="63">
        <f>'דוח 132'!H4114</f>
        <v>3.3679358191233897</v>
      </c>
      <c r="E4114" s="63">
        <f>'דוח 132'!G4114</f>
        <v>40.828985169743191</v>
      </c>
      <c r="F4114" s="63">
        <f>'דוח 132'!F4114</f>
        <v>40.794443575011798</v>
      </c>
      <c r="G4114" s="63">
        <f>'דוח 132'!E4114</f>
        <v>0</v>
      </c>
      <c r="H4114" s="63">
        <f>'דוח 132'!D4114</f>
        <v>0</v>
      </c>
      <c r="I4114" s="63">
        <f>'דוח 132'!C4114</f>
        <v>0</v>
      </c>
      <c r="J4114" s="63">
        <f>'דוח 132'!B4114</f>
        <v>0</v>
      </c>
      <c r="K4114" s="63">
        <f>'דוח 132'!A4114</f>
        <v>0</v>
      </c>
    </row>
    <row r="4115" spans="1:11" x14ac:dyDescent="0.2">
      <c r="A4115" s="63">
        <f>'דוח 132'!K4115</f>
        <v>15744</v>
      </c>
      <c r="B4115" s="63">
        <f>'דוח 132'!J4115</f>
        <v>74545</v>
      </c>
      <c r="C4115" s="63" t="str">
        <f>'דוח 132'!I4115</f>
        <v xml:space="preserve">סה"כ ממשלתי צמוד מדד כולל מיועדות </v>
      </c>
      <c r="D4115" s="63">
        <f>'דוח 132'!H4115</f>
        <v>2.9913263436335398</v>
      </c>
      <c r="E4115" s="63">
        <f>'דוח 132'!G4115</f>
        <v>18.633297830318899</v>
      </c>
      <c r="F4115" s="63">
        <f>'דוח 132'!F4115</f>
        <v>18.615119504692</v>
      </c>
      <c r="G4115" s="63">
        <f>'דוח 132'!E4115</f>
        <v>0</v>
      </c>
      <c r="H4115" s="63">
        <f>'דוח 132'!D4115</f>
        <v>0</v>
      </c>
      <c r="I4115" s="63">
        <f>'דוח 132'!C4115</f>
        <v>0</v>
      </c>
      <c r="J4115" s="63">
        <f>'דוח 132'!B4115</f>
        <v>0</v>
      </c>
      <c r="K4115" s="63">
        <f>'דוח 132'!A4115</f>
        <v>0</v>
      </c>
    </row>
    <row r="4116" spans="1:11" x14ac:dyDescent="0.2">
      <c r="A4116" s="63">
        <f>'דוח 132'!K4116</f>
        <v>13462</v>
      </c>
      <c r="B4116" s="63">
        <f>'דוח 132'!J4116</f>
        <v>74545</v>
      </c>
      <c r="C4116" s="63" t="str">
        <f>'דוח 132'!I4116</f>
        <v xml:space="preserve">קונצרני סחיר צמוד מדד </v>
      </c>
      <c r="D4116" s="63">
        <f>'דוח 132'!H4116</f>
        <v>3.6840243694604302</v>
      </c>
      <c r="E4116" s="63">
        <f>'דוח 132'!G4116</f>
        <v>22.195687339424399</v>
      </c>
      <c r="F4116" s="63">
        <f>'דוח 132'!F4116</f>
        <v>22.179324070319897</v>
      </c>
      <c r="G4116" s="63">
        <f>'דוח 132'!E4116</f>
        <v>0</v>
      </c>
      <c r="H4116" s="63">
        <f>'דוח 132'!D4116</f>
        <v>0</v>
      </c>
      <c r="I4116" s="63">
        <f>'דוח 132'!C4116</f>
        <v>0</v>
      </c>
      <c r="J4116" s="63">
        <f>'דוח 132'!B4116</f>
        <v>0</v>
      </c>
      <c r="K4116" s="63">
        <f>'דוח 132'!A4116</f>
        <v>0</v>
      </c>
    </row>
    <row r="4117" spans="1:11" x14ac:dyDescent="0.2">
      <c r="A4117" s="63">
        <f>'דוח 132'!K4117</f>
        <v>15544</v>
      </c>
      <c r="B4117" s="63">
        <f>'דוח 132'!J4117</f>
        <v>74545</v>
      </c>
      <c r="C4117" s="63" t="str">
        <f>'דוח 132'!I4117</f>
        <v>הלוואה צמוד מדד</v>
      </c>
      <c r="D4117" s="63">
        <f>'דוח 132'!H4117</f>
        <v>0</v>
      </c>
      <c r="E4117" s="63">
        <f>'דוח 132'!G4117</f>
        <v>0</v>
      </c>
      <c r="F4117" s="63">
        <f>'דוח 132'!F4117</f>
        <v>0</v>
      </c>
      <c r="G4117" s="63">
        <f>'דוח 132'!E4117</f>
        <v>0</v>
      </c>
      <c r="H4117" s="63">
        <f>'דוח 132'!D4117</f>
        <v>0</v>
      </c>
      <c r="I4117" s="63">
        <f>'דוח 132'!C4117</f>
        <v>0</v>
      </c>
      <c r="J4117" s="63">
        <f>'דוח 132'!B4117</f>
        <v>0</v>
      </c>
      <c r="K4117" s="63">
        <f>'דוח 132'!A4117</f>
        <v>0</v>
      </c>
    </row>
    <row r="4118" spans="1:11" x14ac:dyDescent="0.2">
      <c r="A4118" s="63">
        <f>'דוח 132'!K4118</f>
        <v>12978</v>
      </c>
      <c r="B4118" s="63">
        <f>'דוח 132'!J4118</f>
        <v>74545</v>
      </c>
      <c r="C4118" s="63" t="str">
        <f>'דוח 132'!I4118</f>
        <v xml:space="preserve">פקדונות לא סחירים </v>
      </c>
      <c r="D4118" s="63">
        <f>'דוח 132'!H4118</f>
        <v>0</v>
      </c>
      <c r="E4118" s="63">
        <f>'דוח 132'!G4118</f>
        <v>0</v>
      </c>
      <c r="F4118" s="63">
        <f>'דוח 132'!F4118</f>
        <v>0</v>
      </c>
      <c r="G4118" s="63">
        <f>'דוח 132'!E4118</f>
        <v>0</v>
      </c>
      <c r="H4118" s="63">
        <f>'דוח 132'!D4118</f>
        <v>0</v>
      </c>
      <c r="I4118" s="63">
        <f>'דוח 132'!C4118</f>
        <v>0</v>
      </c>
      <c r="J4118" s="63">
        <f>'דוח 132'!B4118</f>
        <v>0</v>
      </c>
      <c r="K4118" s="63">
        <f>'דוח 132'!A4118</f>
        <v>0</v>
      </c>
    </row>
    <row r="4119" spans="1:11" x14ac:dyDescent="0.2">
      <c r="A4119" s="63">
        <f>'דוח 132'!K4119</f>
        <v>17726</v>
      </c>
      <c r="B4119" s="63">
        <f>'דוח 132'!J4119</f>
        <v>74545</v>
      </c>
      <c r="C4119" s="63" t="str">
        <f>'דוח 132'!I4119</f>
        <v>לא צמוד כולל נזילות</v>
      </c>
      <c r="D4119" s="63">
        <f>'דוח 132'!H4119</f>
        <v>2.0691494839926601</v>
      </c>
      <c r="E4119" s="63">
        <f>'דוח 132'!G4119</f>
        <v>44.771281311454899</v>
      </c>
      <c r="F4119" s="63">
        <f>'דוח 132'!F4119</f>
        <v>44.771232975796494</v>
      </c>
      <c r="G4119" s="63">
        <f>'דוח 132'!E4119</f>
        <v>0</v>
      </c>
      <c r="H4119" s="63">
        <f>'דוח 132'!D4119</f>
        <v>0</v>
      </c>
      <c r="I4119" s="63">
        <f>'דוח 132'!C4119</f>
        <v>0</v>
      </c>
      <c r="J4119" s="63">
        <f>'דוח 132'!B4119</f>
        <v>0</v>
      </c>
      <c r="K4119" s="63">
        <f>'דוח 132'!A4119</f>
        <v>0</v>
      </c>
    </row>
    <row r="4120" spans="1:11" x14ac:dyDescent="0.2">
      <c r="A4120" s="63">
        <f>'דוח 132'!K4120</f>
        <v>17727</v>
      </c>
      <c r="B4120" s="63">
        <f>'דוח 132'!J4120</f>
        <v>74545</v>
      </c>
      <c r="C4120" s="63" t="str">
        <f>'דוח 132'!I4120</f>
        <v>עו"ש ש"ח</v>
      </c>
      <c r="D4120" s="63">
        <f>'דוח 132'!H4120</f>
        <v>0</v>
      </c>
      <c r="E4120" s="63">
        <f>'דוח 132'!G4120</f>
        <v>4.9023869216940703</v>
      </c>
      <c r="F4120" s="63">
        <f>'דוח 132'!F4120</f>
        <v>4.9345265703276597</v>
      </c>
      <c r="G4120" s="63">
        <f>'דוח 132'!E4120</f>
        <v>0</v>
      </c>
      <c r="H4120" s="63">
        <f>'דוח 132'!D4120</f>
        <v>0</v>
      </c>
      <c r="I4120" s="63">
        <f>'דוח 132'!C4120</f>
        <v>0</v>
      </c>
      <c r="J4120" s="63">
        <f>'דוח 132'!B4120</f>
        <v>0</v>
      </c>
      <c r="K4120" s="63">
        <f>'דוח 132'!A4120</f>
        <v>0</v>
      </c>
    </row>
    <row r="4121" spans="1:11" x14ac:dyDescent="0.2">
      <c r="A4121" s="63">
        <f>'דוח 132'!K4121</f>
        <v>13592</v>
      </c>
      <c r="B4121" s="63">
        <f>'דוח 132'!J4121</f>
        <v>74545</v>
      </c>
      <c r="C4121" s="63" t="str">
        <f>'דוח 132'!I4121</f>
        <v xml:space="preserve">לא צמוד - לא כולל נזילות </v>
      </c>
      <c r="D4121" s="63">
        <f>'דוח 132'!H4121</f>
        <v>2.3254526282038999</v>
      </c>
      <c r="E4121" s="63">
        <f>'דוח 132'!G4121</f>
        <v>39.868894389760897</v>
      </c>
      <c r="F4121" s="63">
        <f>'דוח 132'!F4121</f>
        <v>39.836706405468803</v>
      </c>
      <c r="G4121" s="63">
        <f>'דוח 132'!E4121</f>
        <v>0</v>
      </c>
      <c r="H4121" s="63">
        <f>'דוח 132'!D4121</f>
        <v>0</v>
      </c>
      <c r="I4121" s="63">
        <f>'דוח 132'!C4121</f>
        <v>0</v>
      </c>
      <c r="J4121" s="63">
        <f>'דוח 132'!B4121</f>
        <v>0</v>
      </c>
      <c r="K4121" s="63">
        <f>'דוח 132'!A4121</f>
        <v>0</v>
      </c>
    </row>
    <row r="4122" spans="1:11" x14ac:dyDescent="0.2">
      <c r="A4122" s="63">
        <f>'דוח 132'!K4122</f>
        <v>11566</v>
      </c>
      <c r="B4122" s="63">
        <f>'דוח 132'!J4122</f>
        <v>74545</v>
      </c>
      <c r="C4122" s="63" t="str">
        <f>'דוח 132'!I4122</f>
        <v>מק"מ</v>
      </c>
      <c r="D4122" s="63">
        <f>'דוח 132'!H4122</f>
        <v>0.50761141502866491</v>
      </c>
      <c r="E4122" s="63">
        <f>'דוח 132'!G4122</f>
        <v>23.102392138403797</v>
      </c>
      <c r="F4122" s="63">
        <f>'דוח 132'!F4122</f>
        <v>23.077380086774699</v>
      </c>
      <c r="G4122" s="63">
        <f>'דוח 132'!E4122</f>
        <v>0</v>
      </c>
      <c r="H4122" s="63">
        <f>'דוח 132'!D4122</f>
        <v>0</v>
      </c>
      <c r="I4122" s="63">
        <f>'דוח 132'!C4122</f>
        <v>0</v>
      </c>
      <c r="J4122" s="63">
        <f>'דוח 132'!B4122</f>
        <v>0</v>
      </c>
      <c r="K4122" s="63">
        <f>'דוח 132'!A4122</f>
        <v>0</v>
      </c>
    </row>
    <row r="4123" spans="1:11" x14ac:dyDescent="0.2">
      <c r="A4123" s="63">
        <f>'דוח 132'!K4123</f>
        <v>13419</v>
      </c>
      <c r="B4123" s="63">
        <f>'דוח 132'!J4123</f>
        <v>74545</v>
      </c>
      <c r="C4123" s="63" t="str">
        <f>'דוח 132'!I4123</f>
        <v>ממשלתי  לא צמוד (שחר)</v>
      </c>
      <c r="D4123" s="63">
        <f>'דוח 132'!H4123</f>
        <v>5.6143897966765799</v>
      </c>
      <c r="E4123" s="63">
        <f>'דוח 132'!G4123</f>
        <v>10.6103197384223</v>
      </c>
      <c r="F4123" s="63">
        <f>'דוח 132'!F4123</f>
        <v>10.5901870072246</v>
      </c>
      <c r="G4123" s="63">
        <f>'דוח 132'!E4123</f>
        <v>0</v>
      </c>
      <c r="H4123" s="63">
        <f>'דוח 132'!D4123</f>
        <v>0</v>
      </c>
      <c r="I4123" s="63">
        <f>'דוח 132'!C4123</f>
        <v>0</v>
      </c>
      <c r="J4123" s="63">
        <f>'דוח 132'!B4123</f>
        <v>0</v>
      </c>
      <c r="K4123" s="63">
        <f>'דוח 132'!A4123</f>
        <v>0</v>
      </c>
    </row>
    <row r="4124" spans="1:11" x14ac:dyDescent="0.2">
      <c r="A4124" s="63">
        <f>'דוח 132'!K4124</f>
        <v>11568</v>
      </c>
      <c r="B4124" s="63">
        <f>'דוח 132'!J4124</f>
        <v>74545</v>
      </c>
      <c r="C4124" s="63" t="str">
        <f>'דוח 132'!I4124</f>
        <v>אג"ח ממשלתי לא צמוד ריבית משתנה-"גילון"</v>
      </c>
      <c r="D4124" s="63">
        <f>'דוח 132'!H4124</f>
        <v>0</v>
      </c>
      <c r="E4124" s="63">
        <f>'דוח 132'!G4124</f>
        <v>0</v>
      </c>
      <c r="F4124" s="63">
        <f>'דוח 132'!F4124</f>
        <v>0</v>
      </c>
      <c r="G4124" s="63">
        <f>'דוח 132'!E4124</f>
        <v>0</v>
      </c>
      <c r="H4124" s="63">
        <f>'דוח 132'!D4124</f>
        <v>0</v>
      </c>
      <c r="I4124" s="63">
        <f>'דוח 132'!C4124</f>
        <v>0</v>
      </c>
      <c r="J4124" s="63">
        <f>'דוח 132'!B4124</f>
        <v>0</v>
      </c>
      <c r="K4124" s="63">
        <f>'דוח 132'!A4124</f>
        <v>0</v>
      </c>
    </row>
    <row r="4125" spans="1:11" x14ac:dyDescent="0.2">
      <c r="A4125" s="63">
        <f>'דוח 132'!K4125</f>
        <v>12479</v>
      </c>
      <c r="B4125" s="63">
        <f>'דוח 132'!J4125</f>
        <v>74545</v>
      </c>
      <c r="C4125" s="63" t="str">
        <f>'דוח 132'!I4125</f>
        <v>קונצרני ריבית קבועה</v>
      </c>
      <c r="D4125" s="63">
        <f>'דוח 132'!H4125</f>
        <v>3.80909860252835</v>
      </c>
      <c r="E4125" s="63">
        <f>'דוח 132'!G4125</f>
        <v>5.2991349804612895</v>
      </c>
      <c r="F4125" s="63">
        <f>'דוח 132'!F4125</f>
        <v>5.3128280548309794</v>
      </c>
      <c r="G4125" s="63">
        <f>'דוח 132'!E4125</f>
        <v>0</v>
      </c>
      <c r="H4125" s="63">
        <f>'דוח 132'!D4125</f>
        <v>0</v>
      </c>
      <c r="I4125" s="63">
        <f>'דוח 132'!C4125</f>
        <v>0</v>
      </c>
      <c r="J4125" s="63">
        <f>'דוח 132'!B4125</f>
        <v>0</v>
      </c>
      <c r="K4125" s="63">
        <f>'דוח 132'!A4125</f>
        <v>0</v>
      </c>
    </row>
    <row r="4126" spans="1:11" x14ac:dyDescent="0.2">
      <c r="A4126" s="63">
        <f>'דוח 132'!K4126</f>
        <v>12480</v>
      </c>
      <c r="B4126" s="63">
        <f>'דוח 132'!J4126</f>
        <v>74545</v>
      </c>
      <c r="C4126" s="63" t="str">
        <f>'דוח 132'!I4126</f>
        <v>קונצרני ריבית משתנה</v>
      </c>
      <c r="D4126" s="63">
        <f>'דוח 132'!H4126</f>
        <v>1.4358193258137799</v>
      </c>
      <c r="E4126" s="63">
        <f>'דוח 132'!G4126</f>
        <v>0.85704753247349696</v>
      </c>
      <c r="F4126" s="63">
        <f>'דוח 132'!F4126</f>
        <v>0.85631125663854502</v>
      </c>
      <c r="G4126" s="63">
        <f>'דוח 132'!E4126</f>
        <v>0</v>
      </c>
      <c r="H4126" s="63">
        <f>'דוח 132'!D4126</f>
        <v>0</v>
      </c>
      <c r="I4126" s="63">
        <f>'דוח 132'!C4126</f>
        <v>0</v>
      </c>
      <c r="J4126" s="63">
        <f>'דוח 132'!B4126</f>
        <v>0</v>
      </c>
      <c r="K4126" s="63">
        <f>'דוח 132'!A4126</f>
        <v>0</v>
      </c>
    </row>
    <row r="4127" spans="1:11" x14ac:dyDescent="0.2">
      <c r="A4127" s="63">
        <f>'דוח 132'!K4127</f>
        <v>11578</v>
      </c>
      <c r="B4127" s="63">
        <f>'דוח 132'!J4127</f>
        <v>74545</v>
      </c>
      <c r="C4127" s="63" t="str">
        <f>'דוח 132'!I4127</f>
        <v>אג"ח לא צמוד לא סחיר (ללא עמיתים)</v>
      </c>
      <c r="D4127" s="63">
        <f>'דוח 132'!H4127</f>
        <v>0</v>
      </c>
      <c r="E4127" s="63">
        <f>'דוח 132'!G4127</f>
        <v>0</v>
      </c>
      <c r="F4127" s="63">
        <f>'דוח 132'!F4127</f>
        <v>0</v>
      </c>
      <c r="G4127" s="63">
        <f>'דוח 132'!E4127</f>
        <v>0</v>
      </c>
      <c r="H4127" s="63">
        <f>'דוח 132'!D4127</f>
        <v>0</v>
      </c>
      <c r="I4127" s="63">
        <f>'דוח 132'!C4127</f>
        <v>0</v>
      </c>
      <c r="J4127" s="63">
        <f>'דוח 132'!B4127</f>
        <v>0</v>
      </c>
      <c r="K4127" s="63">
        <f>'דוח 132'!A4127</f>
        <v>0</v>
      </c>
    </row>
    <row r="4128" spans="1:11" x14ac:dyDescent="0.2">
      <c r="A4128" s="63">
        <f>'דוח 132'!K4128</f>
        <v>12497</v>
      </c>
      <c r="B4128" s="63">
        <f>'דוח 132'!J4128</f>
        <v>74545</v>
      </c>
      <c r="C4128" s="63" t="str">
        <f>'דוח 132'!I4128</f>
        <v>קונצרני לא סחיר ריבית משתנה (נע"מים)</v>
      </c>
      <c r="D4128" s="63">
        <f>'דוח 132'!H4128</f>
        <v>0</v>
      </c>
      <c r="E4128" s="63">
        <f>'דוח 132'!G4128</f>
        <v>0</v>
      </c>
      <c r="F4128" s="63">
        <f>'דוח 132'!F4128</f>
        <v>0</v>
      </c>
      <c r="G4128" s="63">
        <f>'דוח 132'!E4128</f>
        <v>0</v>
      </c>
      <c r="H4128" s="63">
        <f>'דוח 132'!D4128</f>
        <v>0</v>
      </c>
      <c r="I4128" s="63">
        <f>'דוח 132'!C4128</f>
        <v>0</v>
      </c>
      <c r="J4128" s="63">
        <f>'דוח 132'!B4128</f>
        <v>0</v>
      </c>
      <c r="K4128" s="63">
        <f>'דוח 132'!A4128</f>
        <v>0</v>
      </c>
    </row>
    <row r="4129" spans="1:11" x14ac:dyDescent="0.2">
      <c r="A4129" s="63">
        <f>'דוח 132'!K4129</f>
        <v>15546</v>
      </c>
      <c r="B4129" s="63">
        <f>'דוח 132'!J4129</f>
        <v>74545</v>
      </c>
      <c r="C4129" s="63" t="str">
        <f>'דוח 132'!I4129</f>
        <v>הלוואה לא צמוד</v>
      </c>
      <c r="D4129" s="63">
        <f>'דוח 132'!H4129</f>
        <v>0</v>
      </c>
      <c r="E4129" s="63">
        <f>'דוח 132'!G4129</f>
        <v>0</v>
      </c>
      <c r="F4129" s="63">
        <f>'דוח 132'!F4129</f>
        <v>0</v>
      </c>
      <c r="G4129" s="63">
        <f>'דוח 132'!E4129</f>
        <v>0</v>
      </c>
      <c r="H4129" s="63">
        <f>'דוח 132'!D4129</f>
        <v>0</v>
      </c>
      <c r="I4129" s="63">
        <f>'דוח 132'!C4129</f>
        <v>0</v>
      </c>
      <c r="J4129" s="63">
        <f>'דוח 132'!B4129</f>
        <v>0</v>
      </c>
      <c r="K4129" s="63">
        <f>'דוח 132'!A4129</f>
        <v>0</v>
      </c>
    </row>
    <row r="4130" spans="1:11" x14ac:dyDescent="0.2">
      <c r="A4130" s="63">
        <f>'דוח 132'!K4130</f>
        <v>12481</v>
      </c>
      <c r="B4130" s="63">
        <f>'דוח 132'!J4130</f>
        <v>74545</v>
      </c>
      <c r="C4130" s="63" t="str">
        <f>'דוח 132'!I4130</f>
        <v>הלוואות לעמיתים.</v>
      </c>
      <c r="D4130" s="63">
        <f>'דוח 132'!H4130</f>
        <v>0</v>
      </c>
      <c r="E4130" s="63">
        <f>'דוח 132'!G4130</f>
        <v>0</v>
      </c>
      <c r="F4130" s="63">
        <f>'דוח 132'!F4130</f>
        <v>0</v>
      </c>
      <c r="G4130" s="63">
        <f>'דוח 132'!E4130</f>
        <v>0</v>
      </c>
      <c r="H4130" s="63">
        <f>'דוח 132'!D4130</f>
        <v>0</v>
      </c>
      <c r="I4130" s="63">
        <f>'דוח 132'!C4130</f>
        <v>0</v>
      </c>
      <c r="J4130" s="63">
        <f>'דוח 132'!B4130</f>
        <v>0</v>
      </c>
      <c r="K4130" s="63">
        <f>'דוח 132'!A4130</f>
        <v>0</v>
      </c>
    </row>
    <row r="4131" spans="1:11" x14ac:dyDescent="0.2">
      <c r="A4131" s="63">
        <f>'דוח 132'!K4131</f>
        <v>13594</v>
      </c>
      <c r="B4131" s="63">
        <f>'דוח 132'!J4131</f>
        <v>74545</v>
      </c>
      <c r="C4131" s="63" t="str">
        <f>'דוח 132'!I4131</f>
        <v>מט"ח וצמוד מט"ח</v>
      </c>
      <c r="D4131" s="63">
        <f>'דוח 132'!H4131</f>
        <v>0</v>
      </c>
      <c r="E4131" s="63">
        <f>'דוח 132'!G4131</f>
        <v>1.2455133748786298</v>
      </c>
      <c r="F4131" s="63">
        <f>'דוח 132'!F4131</f>
        <v>1.2362966323665399</v>
      </c>
      <c r="G4131" s="63">
        <f>'דוח 132'!E4131</f>
        <v>0</v>
      </c>
      <c r="H4131" s="63">
        <f>'דוח 132'!D4131</f>
        <v>0</v>
      </c>
      <c r="I4131" s="63">
        <f>'דוח 132'!C4131</f>
        <v>0</v>
      </c>
      <c r="J4131" s="63">
        <f>'דוח 132'!B4131</f>
        <v>0</v>
      </c>
      <c r="K4131" s="63">
        <f>'דוח 132'!A4131</f>
        <v>0</v>
      </c>
    </row>
    <row r="4132" spans="1:11" x14ac:dyDescent="0.2">
      <c r="A4132" s="63">
        <f>'דוח 132'!K4132</f>
        <v>15609</v>
      </c>
      <c r="B4132" s="63">
        <f>'דוח 132'!J4132</f>
        <v>74545</v>
      </c>
      <c r="C4132" s="63" t="str">
        <f>'דוח 132'!I4132</f>
        <v>אג"ח ממשלתי צמוד מט"ח סחיר (1022)</v>
      </c>
      <c r="D4132" s="63">
        <f>'דוח 132'!H4132</f>
        <v>0</v>
      </c>
      <c r="E4132" s="63">
        <f>'דוח 132'!G4132</f>
        <v>0</v>
      </c>
      <c r="F4132" s="63">
        <f>'דוח 132'!F4132</f>
        <v>0</v>
      </c>
      <c r="G4132" s="63">
        <f>'דוח 132'!E4132</f>
        <v>0</v>
      </c>
      <c r="H4132" s="63">
        <f>'דוח 132'!D4132</f>
        <v>0</v>
      </c>
      <c r="I4132" s="63">
        <f>'דוח 132'!C4132</f>
        <v>0</v>
      </c>
      <c r="J4132" s="63">
        <f>'דוח 132'!B4132</f>
        <v>0</v>
      </c>
      <c r="K4132" s="63">
        <f>'דוח 132'!A4132</f>
        <v>0</v>
      </c>
    </row>
    <row r="4133" spans="1:11" x14ac:dyDescent="0.2">
      <c r="A4133" s="63">
        <f>'דוח 132'!K4133</f>
        <v>11524</v>
      </c>
      <c r="B4133" s="63">
        <f>'דוח 132'!J4133</f>
        <v>74545</v>
      </c>
      <c r="C4133" s="63" t="str">
        <f>'דוח 132'!I4133</f>
        <v xml:space="preserve"> אג"ח קונצרני בחו"ל </v>
      </c>
      <c r="D4133" s="63">
        <f>'דוח 132'!H4133</f>
        <v>0</v>
      </c>
      <c r="E4133" s="63">
        <f>'דוח 132'!G4133</f>
        <v>0</v>
      </c>
      <c r="F4133" s="63">
        <f>'דוח 132'!F4133</f>
        <v>0</v>
      </c>
      <c r="G4133" s="63">
        <f>'דוח 132'!E4133</f>
        <v>0</v>
      </c>
      <c r="H4133" s="63">
        <f>'דוח 132'!D4133</f>
        <v>0</v>
      </c>
      <c r="I4133" s="63">
        <f>'דוח 132'!C4133</f>
        <v>0</v>
      </c>
      <c r="J4133" s="63">
        <f>'דוח 132'!B4133</f>
        <v>0</v>
      </c>
      <c r="K4133" s="63">
        <f>'דוח 132'!A4133</f>
        <v>0</v>
      </c>
    </row>
    <row r="4134" spans="1:11" x14ac:dyDescent="0.2">
      <c r="A4134" s="63">
        <f>'דוח 132'!K4134</f>
        <v>15745</v>
      </c>
      <c r="B4134" s="63">
        <f>'דוח 132'!J4134</f>
        <v>74545</v>
      </c>
      <c r="C4134" s="63" t="str">
        <f>'דוח 132'!I4134</f>
        <v>סה"כ קונצרני צמוד מט"ח</v>
      </c>
      <c r="D4134" s="63">
        <f>'דוח 132'!H4134</f>
        <v>0</v>
      </c>
      <c r="E4134" s="63">
        <f>'דוח 132'!G4134</f>
        <v>0</v>
      </c>
      <c r="F4134" s="63">
        <f>'דוח 132'!F4134</f>
        <v>0</v>
      </c>
      <c r="G4134" s="63">
        <f>'דוח 132'!E4134</f>
        <v>0</v>
      </c>
      <c r="H4134" s="63">
        <f>'דוח 132'!D4134</f>
        <v>0</v>
      </c>
      <c r="I4134" s="63">
        <f>'דוח 132'!C4134</f>
        <v>0</v>
      </c>
      <c r="J4134" s="63">
        <f>'דוח 132'!B4134</f>
        <v>0</v>
      </c>
      <c r="K4134" s="63">
        <f>'דוח 132'!A4134</f>
        <v>0</v>
      </c>
    </row>
    <row r="4135" spans="1:11" x14ac:dyDescent="0.2">
      <c r="A4135" s="63">
        <f>'דוח 132'!K4135</f>
        <v>15545</v>
      </c>
      <c r="B4135" s="63">
        <f>'דוח 132'!J4135</f>
        <v>74545</v>
      </c>
      <c r="C4135" s="63" t="str">
        <f>'דוח 132'!I4135</f>
        <v>הלוואה צמוד מט"ח</v>
      </c>
      <c r="D4135" s="63">
        <f>'דוח 132'!H4135</f>
        <v>0</v>
      </c>
      <c r="E4135" s="63">
        <f>'דוח 132'!G4135</f>
        <v>0</v>
      </c>
      <c r="F4135" s="63">
        <f>'דוח 132'!F4135</f>
        <v>0</v>
      </c>
      <c r="G4135" s="63">
        <f>'דוח 132'!E4135</f>
        <v>0</v>
      </c>
      <c r="H4135" s="63">
        <f>'דוח 132'!D4135</f>
        <v>0</v>
      </c>
      <c r="I4135" s="63">
        <f>'דוח 132'!C4135</f>
        <v>0</v>
      </c>
      <c r="J4135" s="63">
        <f>'דוח 132'!B4135</f>
        <v>0</v>
      </c>
      <c r="K4135" s="63">
        <f>'דוח 132'!A4135</f>
        <v>0</v>
      </c>
    </row>
    <row r="4136" spans="1:11" x14ac:dyDescent="0.2">
      <c r="A4136" s="63">
        <f>'דוח 132'!K4136</f>
        <v>13595</v>
      </c>
      <c r="B4136" s="63">
        <f>'דוח 132'!J4136</f>
        <v>74545</v>
      </c>
      <c r="C4136" s="63" t="str">
        <f>'דוח 132'!I4136</f>
        <v>סה"כ מניות והמירים</v>
      </c>
      <c r="D4136" s="63">
        <f>'דוח 132'!H4136</f>
        <v>0</v>
      </c>
      <c r="E4136" s="63">
        <f>'דוח 132'!G4136</f>
        <v>13.154220143923199</v>
      </c>
      <c r="F4136" s="63">
        <f>'דוח 132'!F4136</f>
        <v>13.1980268168252</v>
      </c>
      <c r="G4136" s="63">
        <f>'דוח 132'!E4136</f>
        <v>0</v>
      </c>
      <c r="H4136" s="63">
        <f>'דוח 132'!D4136</f>
        <v>0</v>
      </c>
      <c r="I4136" s="63">
        <f>'דוח 132'!C4136</f>
        <v>0</v>
      </c>
      <c r="J4136" s="63">
        <f>'דוח 132'!B4136</f>
        <v>0</v>
      </c>
      <c r="K4136" s="63">
        <f>'דוח 132'!A4136</f>
        <v>0</v>
      </c>
    </row>
    <row r="4137" spans="1:11" x14ac:dyDescent="0.2">
      <c r="A4137" s="63">
        <f>'דוח 132'!K4137</f>
        <v>15610</v>
      </c>
      <c r="B4137" s="63">
        <f>'דוח 132'!J4137</f>
        <v>74545</v>
      </c>
      <c r="C4137" s="63" t="str">
        <f>'דוח 132'!I4137</f>
        <v>נגזרים מתוך מניות והמירים</v>
      </c>
      <c r="D4137" s="63">
        <f>'דוח 132'!H4137</f>
        <v>0</v>
      </c>
      <c r="E4137" s="63">
        <f>'דוח 132'!G4137</f>
        <v>0</v>
      </c>
      <c r="F4137" s="63">
        <f>'דוח 132'!F4137</f>
        <v>0</v>
      </c>
      <c r="G4137" s="63">
        <f>'דוח 132'!E4137</f>
        <v>0</v>
      </c>
      <c r="H4137" s="63">
        <f>'דוח 132'!D4137</f>
        <v>0</v>
      </c>
      <c r="I4137" s="63">
        <f>'דוח 132'!C4137</f>
        <v>0</v>
      </c>
      <c r="J4137" s="63">
        <f>'דוח 132'!B4137</f>
        <v>0</v>
      </c>
      <c r="K4137" s="63">
        <f>'דוח 132'!A4137</f>
        <v>0</v>
      </c>
    </row>
    <row r="4138" spans="1:11" x14ac:dyDescent="0.2">
      <c r="A4138" s="63">
        <f>'דוח 132'!K4138</f>
        <v>15611</v>
      </c>
      <c r="B4138" s="63">
        <f>'דוח 132'!J4138</f>
        <v>74545</v>
      </c>
      <c r="C4138" s="63" t="str">
        <f>'דוח 132'!I4138</f>
        <v>מניות והמירים בארץ</v>
      </c>
      <c r="D4138" s="63">
        <f>'דוח 132'!H4138</f>
        <v>0</v>
      </c>
      <c r="E4138" s="63">
        <f>'דוח 132'!G4138</f>
        <v>5.9443962586586592</v>
      </c>
      <c r="F4138" s="63">
        <f>'דוח 132'!F4138</f>
        <v>5.9429536447235201</v>
      </c>
      <c r="G4138" s="63">
        <f>'דוח 132'!E4138</f>
        <v>0</v>
      </c>
      <c r="H4138" s="63">
        <f>'דוח 132'!D4138</f>
        <v>0</v>
      </c>
      <c r="I4138" s="63">
        <f>'דוח 132'!C4138</f>
        <v>0</v>
      </c>
      <c r="J4138" s="63">
        <f>'דוח 132'!B4138</f>
        <v>0</v>
      </c>
      <c r="K4138" s="63">
        <f>'דוח 132'!A4138</f>
        <v>0</v>
      </c>
    </row>
    <row r="4139" spans="1:11" x14ac:dyDescent="0.2">
      <c r="A4139" s="63">
        <f>'דוח 132'!K4139</f>
        <v>15608</v>
      </c>
      <c r="B4139" s="63">
        <f>'דוח 132'!J4139</f>
        <v>74545</v>
      </c>
      <c r="C4139" s="63" t="str">
        <f>'דוח 132'!I4139</f>
        <v>מניות חו"ל</v>
      </c>
      <c r="D4139" s="63">
        <f>'דוח 132'!H4139</f>
        <v>0</v>
      </c>
      <c r="E4139" s="63">
        <f>'דוח 132'!G4139</f>
        <v>7.20982388526454</v>
      </c>
      <c r="F4139" s="63">
        <f>'דוח 132'!F4139</f>
        <v>7.255073172101639</v>
      </c>
      <c r="G4139" s="63">
        <f>'דוח 132'!E4139</f>
        <v>0</v>
      </c>
      <c r="H4139" s="63">
        <f>'דוח 132'!D4139</f>
        <v>0</v>
      </c>
      <c r="I4139" s="63">
        <f>'דוח 132'!C4139</f>
        <v>0</v>
      </c>
      <c r="J4139" s="63">
        <f>'דוח 132'!B4139</f>
        <v>0</v>
      </c>
      <c r="K4139" s="63">
        <f>'דוח 132'!A4139</f>
        <v>0</v>
      </c>
    </row>
    <row r="4140" spans="1:11" x14ac:dyDescent="0.2">
      <c r="A4140" s="63">
        <f>'דוח 132'!K4140</f>
        <v>15584</v>
      </c>
      <c r="B4140" s="63">
        <f>'דוח 132'!J4140</f>
        <v>74545</v>
      </c>
      <c r="C4140" s="63" t="str">
        <f>'דוח 132'!I4140</f>
        <v>נכסים אלטרנטיביים</v>
      </c>
      <c r="D4140" s="63">
        <f>'דוח 132'!H4140</f>
        <v>0</v>
      </c>
      <c r="E4140" s="63">
        <f>'דוח 132'!G4140</f>
        <v>0</v>
      </c>
      <c r="F4140" s="63">
        <f>'דוח 132'!F4140</f>
        <v>0</v>
      </c>
      <c r="G4140" s="63">
        <f>'דוח 132'!E4140</f>
        <v>0</v>
      </c>
      <c r="H4140" s="63">
        <f>'דוח 132'!D4140</f>
        <v>0</v>
      </c>
      <c r="I4140" s="63">
        <f>'דוח 132'!C4140</f>
        <v>0</v>
      </c>
      <c r="J4140" s="63">
        <f>'דוח 132'!B4140</f>
        <v>0</v>
      </c>
      <c r="K4140" s="63">
        <f>'דוח 132'!A4140</f>
        <v>0</v>
      </c>
    </row>
    <row r="4141" spans="1:11" x14ac:dyDescent="0.2">
      <c r="A4141" s="63">
        <f>'דוח 132'!K4141</f>
        <v>17728</v>
      </c>
      <c r="B4141" s="63">
        <f>'דוח 132'!J4141</f>
        <v>74545</v>
      </c>
      <c r="C4141" s="63" t="str">
        <f>'דוח 132'!I4141</f>
        <v>נכסי נדל"ן</v>
      </c>
      <c r="D4141" s="63">
        <f>'דוח 132'!H4141</f>
        <v>0</v>
      </c>
      <c r="E4141" s="63">
        <f>'דוח 132'!G4141</f>
        <v>0</v>
      </c>
      <c r="F4141" s="63">
        <f>'דוח 132'!F4141</f>
        <v>0</v>
      </c>
      <c r="G4141" s="63">
        <f>'דוח 132'!E4141</f>
        <v>0</v>
      </c>
      <c r="H4141" s="63">
        <f>'דוח 132'!D4141</f>
        <v>0</v>
      </c>
      <c r="I4141" s="63">
        <f>'דוח 132'!C4141</f>
        <v>0</v>
      </c>
      <c r="J4141" s="63">
        <f>'דוח 132'!B4141</f>
        <v>0</v>
      </c>
      <c r="K4141" s="63">
        <f>'דוח 132'!A4141</f>
        <v>0</v>
      </c>
    </row>
    <row r="4142" spans="1:11" x14ac:dyDescent="0.2">
      <c r="A4142" s="63">
        <f>'דוח 132'!K4142</f>
        <v>15624</v>
      </c>
      <c r="B4142" s="63">
        <f>'דוח 132'!J4142</f>
        <v>74545</v>
      </c>
      <c r="C4142" s="63" t="str">
        <f>'דוח 132'!I4142</f>
        <v>נגזרים מתוך חשיפת מט"ח</v>
      </c>
      <c r="D4142" s="63">
        <f>'דוח 132'!H4142</f>
        <v>0</v>
      </c>
      <c r="E4142" s="63">
        <f>'דוח 132'!G4142</f>
        <v>0</v>
      </c>
      <c r="F4142" s="63">
        <f>'דוח 132'!F4142</f>
        <v>0</v>
      </c>
      <c r="G4142" s="63">
        <f>'דוח 132'!E4142</f>
        <v>0</v>
      </c>
      <c r="H4142" s="63">
        <f>'דוח 132'!D4142</f>
        <v>0</v>
      </c>
      <c r="I4142" s="63">
        <f>'דוח 132'!C4142</f>
        <v>0</v>
      </c>
      <c r="J4142" s="63">
        <f>'דוח 132'!B4142</f>
        <v>0</v>
      </c>
      <c r="K4142" s="63">
        <f>'דוח 132'!A4142</f>
        <v>0</v>
      </c>
    </row>
    <row r="4143" spans="1:11" x14ac:dyDescent="0.2">
      <c r="A4143" s="63">
        <f>'דוח 132'!K4143</f>
        <v>15644</v>
      </c>
      <c r="B4143" s="63">
        <f>'דוח 132'!J4143</f>
        <v>74545</v>
      </c>
      <c r="C4143" s="63" t="str">
        <f>'דוח 132'!I4143</f>
        <v>סה"כ נזילות</v>
      </c>
      <c r="D4143" s="63">
        <f>'דוח 132'!H4143</f>
        <v>0</v>
      </c>
      <c r="E4143" s="63">
        <f>'דוח 132'!G4143</f>
        <v>6.1479002965727094</v>
      </c>
      <c r="F4143" s="63">
        <f>'דוח 132'!F4143</f>
        <v>6.1708232026941996</v>
      </c>
      <c r="G4143" s="63">
        <f>'דוח 132'!E4143</f>
        <v>0</v>
      </c>
      <c r="H4143" s="63">
        <f>'דוח 132'!D4143</f>
        <v>0</v>
      </c>
      <c r="I4143" s="63">
        <f>'דוח 132'!C4143</f>
        <v>0</v>
      </c>
      <c r="J4143" s="63">
        <f>'דוח 132'!B4143</f>
        <v>0</v>
      </c>
      <c r="K4143" s="63">
        <f>'דוח 132'!A4143</f>
        <v>0</v>
      </c>
    </row>
    <row r="4144" spans="1:11" x14ac:dyDescent="0.2">
      <c r="A4144" s="63">
        <f>'דוח 132'!K4144</f>
        <v>15704</v>
      </c>
      <c r="B4144" s="63">
        <f>'דוח 132'!J4144</f>
        <v>74545</v>
      </c>
      <c r="C4144" s="63" t="str">
        <f>'דוח 132'!I4144</f>
        <v xml:space="preserve">סה"כ קונצרני והלוואות </v>
      </c>
      <c r="D4144" s="63">
        <f>'דוח 132'!H4144</f>
        <v>3.6395540440410903</v>
      </c>
      <c r="E4144" s="63">
        <f>'דוח 132'!G4144</f>
        <v>28.351869852359197</v>
      </c>
      <c r="F4144" s="63">
        <f>'דוח 132'!F4144</f>
        <v>28.348463381789401</v>
      </c>
      <c r="G4144" s="63">
        <f>'דוח 132'!E4144</f>
        <v>28</v>
      </c>
      <c r="H4144" s="63">
        <f>'דוח 132'!D4144</f>
        <v>34</v>
      </c>
      <c r="I4144" s="63">
        <f>'דוח 132'!C4144</f>
        <v>0</v>
      </c>
      <c r="J4144" s="63">
        <f>'דוח 132'!B4144</f>
        <v>0</v>
      </c>
      <c r="K4144" s="63">
        <f>'דוח 132'!A4144</f>
        <v>0</v>
      </c>
    </row>
    <row r="4145" spans="1:11" x14ac:dyDescent="0.2">
      <c r="A4145" s="63">
        <f>'דוח 132'!K4145</f>
        <v>15749</v>
      </c>
      <c r="B4145" s="63">
        <f>'דוח 132'!J4145</f>
        <v>74545</v>
      </c>
      <c r="C4145" s="63" t="str">
        <f>'דוח 132'!I4145</f>
        <v>סה"כ לא סחירים</v>
      </c>
      <c r="D4145" s="63">
        <f>'דוח 132'!H4145</f>
        <v>0</v>
      </c>
      <c r="E4145" s="63">
        <f>'דוח 132'!G4145</f>
        <v>0</v>
      </c>
      <c r="F4145" s="63">
        <f>'דוח 132'!F4145</f>
        <v>0</v>
      </c>
      <c r="G4145" s="63">
        <f>'דוח 132'!E4145</f>
        <v>0</v>
      </c>
      <c r="H4145" s="63">
        <f>'דוח 132'!D4145</f>
        <v>0</v>
      </c>
      <c r="I4145" s="63">
        <f>'דוח 132'!C4145</f>
        <v>0</v>
      </c>
      <c r="J4145" s="63">
        <f>'דוח 132'!B4145</f>
        <v>0</v>
      </c>
      <c r="K4145" s="63">
        <f>'דוח 132'!A4145</f>
        <v>0</v>
      </c>
    </row>
    <row r="4146" spans="1:11" x14ac:dyDescent="0.2">
      <c r="A4146" s="63">
        <f>'דוח 132'!K4146</f>
        <v>11258</v>
      </c>
      <c r="B4146" s="63">
        <f>'דוח 132'!J4146</f>
        <v>74545</v>
      </c>
      <c r="C4146" s="63" t="str">
        <f>'דוח 132'!I4146</f>
        <v>כל נכסי הקופה</v>
      </c>
      <c r="D4146" s="63">
        <f>'דוח 132'!H4146</f>
        <v>2.3003144134707498</v>
      </c>
      <c r="E4146" s="63">
        <f>'דוח 132'!G4146</f>
        <v>100</v>
      </c>
      <c r="F4146" s="63">
        <f>'דוח 132'!F4146</f>
        <v>100</v>
      </c>
      <c r="G4146" s="63">
        <f>'דוח 132'!E4146</f>
        <v>0</v>
      </c>
      <c r="H4146" s="63">
        <f>'דוח 132'!D4146</f>
        <v>0</v>
      </c>
      <c r="I4146" s="63">
        <f>'דוח 132'!C4146</f>
        <v>0</v>
      </c>
      <c r="J4146" s="63">
        <f>'דוח 132'!B4146</f>
        <v>0</v>
      </c>
      <c r="K4146" s="63">
        <f>'דוח 132'!A4146</f>
        <v>0</v>
      </c>
    </row>
    <row r="4147" spans="1:11" x14ac:dyDescent="0.2">
      <c r="A4147" s="63">
        <f>'דוח 132'!K4147</f>
        <v>15705</v>
      </c>
      <c r="B4147" s="63">
        <f>'דוח 132'!J4147</f>
        <v>74545</v>
      </c>
      <c r="C4147" s="63" t="str">
        <f>'דוח 132'!I4147</f>
        <v>סה"כ ממשלתי</v>
      </c>
      <c r="D4147" s="63">
        <f>'דוח 132'!H4147</f>
        <v>2.4263419700912601</v>
      </c>
      <c r="E4147" s="63">
        <f>'דוח 132'!G4147</f>
        <v>52.346009707144894</v>
      </c>
      <c r="F4147" s="63">
        <f>'דוח 132'!F4147</f>
        <v>52.282686598691299</v>
      </c>
      <c r="G4147" s="63">
        <f>'דוח 132'!E4147</f>
        <v>50</v>
      </c>
      <c r="H4147" s="63">
        <f>'דוח 132'!D4147</f>
        <v>56</v>
      </c>
      <c r="I4147" s="63">
        <f>'דוח 132'!C4147</f>
        <v>0</v>
      </c>
      <c r="J4147" s="63">
        <f>'דוח 132'!B4147</f>
        <v>0</v>
      </c>
      <c r="K4147" s="63">
        <f>'דוח 132'!A4147</f>
        <v>0</v>
      </c>
    </row>
    <row r="4148" spans="1:11" x14ac:dyDescent="0.2">
      <c r="A4148" s="63">
        <f>'דוח 132'!K4148</f>
        <v>16144</v>
      </c>
      <c r="B4148" s="63">
        <f>'דוח 132'!J4148</f>
        <v>74545</v>
      </c>
      <c r="C4148" s="63" t="str">
        <f>'דוח 132'!I4148</f>
        <v>סך חשיפת מט"ח</v>
      </c>
      <c r="D4148" s="63">
        <f>'דוח 132'!H4148</f>
        <v>0</v>
      </c>
      <c r="E4148" s="63">
        <f>'דוח 132'!G4148</f>
        <v>4.1805324542372393</v>
      </c>
      <c r="F4148" s="63">
        <f>'דוח 132'!F4148</f>
        <v>4.1831484431076298</v>
      </c>
      <c r="G4148" s="63">
        <f>'דוח 132'!E4148</f>
        <v>0</v>
      </c>
      <c r="H4148" s="63">
        <f>'דוח 132'!D4148</f>
        <v>0</v>
      </c>
      <c r="I4148" s="63">
        <f>'דוח 132'!C4148</f>
        <v>0</v>
      </c>
      <c r="J4148" s="63">
        <f>'דוח 132'!B4148</f>
        <v>0</v>
      </c>
      <c r="K4148" s="63">
        <f>'דוח 132'!A4148</f>
        <v>0</v>
      </c>
    </row>
    <row r="4149" spans="1:11" x14ac:dyDescent="0.2">
      <c r="A4149" s="63">
        <f>'דוח 132'!K4149</f>
        <v>12755</v>
      </c>
      <c r="B4149" s="63">
        <f>'דוח 132'!J4149</f>
        <v>74545</v>
      </c>
      <c r="C4149" s="63" t="str">
        <f>'דוח 132'!I4149</f>
        <v xml:space="preserve">נזילות מט"ח </v>
      </c>
      <c r="D4149" s="63">
        <f>'דוח 132'!H4149</f>
        <v>0</v>
      </c>
      <c r="E4149" s="63">
        <f>'דוח 132'!G4149</f>
        <v>1.2455133748786298</v>
      </c>
      <c r="F4149" s="63">
        <f>'דוח 132'!F4149</f>
        <v>1.2362966323665399</v>
      </c>
      <c r="G4149" s="63">
        <f>'דוח 132'!E4149</f>
        <v>0</v>
      </c>
      <c r="H4149" s="63">
        <f>'דוח 132'!D4149</f>
        <v>0</v>
      </c>
      <c r="I4149" s="63">
        <f>'דוח 132'!C4149</f>
        <v>0</v>
      </c>
      <c r="J4149" s="63">
        <f>'דוח 132'!B4149</f>
        <v>0</v>
      </c>
      <c r="K4149" s="63">
        <f>'דוח 132'!A4149</f>
        <v>0</v>
      </c>
    </row>
    <row r="4150" spans="1:11" x14ac:dyDescent="0.2">
      <c r="A4150" s="63">
        <f>'דוח 132'!K4150</f>
        <v>12359</v>
      </c>
      <c r="B4150" s="63">
        <f>'דוח 132'!J4150</f>
        <v>74545</v>
      </c>
      <c r="C4150" s="63" t="str">
        <f>'דוח 132'!I4150</f>
        <v xml:space="preserve">קונצרני לא סחיר צמוד מדד </v>
      </c>
      <c r="D4150" s="63">
        <f>'דוח 132'!H4150</f>
        <v>0</v>
      </c>
      <c r="E4150" s="63">
        <f>'דוח 132'!G4150</f>
        <v>0</v>
      </c>
      <c r="F4150" s="63">
        <f>'דוח 132'!F4150</f>
        <v>0</v>
      </c>
      <c r="G4150" s="63">
        <f>'דוח 132'!E4150</f>
        <v>0</v>
      </c>
      <c r="H4150" s="63">
        <f>'דוח 132'!D4150</f>
        <v>0</v>
      </c>
      <c r="I4150" s="63">
        <f>'דוח 132'!C4150</f>
        <v>0</v>
      </c>
      <c r="J4150" s="63">
        <f>'דוח 132'!B4150</f>
        <v>0</v>
      </c>
      <c r="K4150" s="63">
        <f>'דוח 132'!A4150</f>
        <v>0</v>
      </c>
    </row>
    <row r="4151" spans="1:11" x14ac:dyDescent="0.2">
      <c r="A4151" s="63">
        <f>'דוח 132'!K4151</f>
        <v>0</v>
      </c>
      <c r="B4151" s="63">
        <f>'דוח 132'!J4151</f>
        <v>0</v>
      </c>
      <c r="C4151" s="63">
        <f>'דוח 132'!I4151</f>
        <v>0</v>
      </c>
      <c r="D4151" s="63">
        <f>'דוח 132'!H4151</f>
        <v>0</v>
      </c>
      <c r="E4151" s="63">
        <f>'דוח 132'!G4151</f>
        <v>0</v>
      </c>
      <c r="F4151" s="63">
        <f>'דוח 132'!F4151</f>
        <v>0</v>
      </c>
      <c r="G4151" s="63">
        <f>'דוח 132'!E4151</f>
        <v>0</v>
      </c>
      <c r="H4151" s="63">
        <f>'דוח 132'!D4151</f>
        <v>0</v>
      </c>
      <c r="I4151" s="63">
        <f>'דוח 132'!C4151</f>
        <v>0</v>
      </c>
      <c r="J4151" s="63">
        <f>'דוח 132'!B4151</f>
        <v>0</v>
      </c>
      <c r="K4151" s="63">
        <f>'דוח 132'!A4151</f>
        <v>0</v>
      </c>
    </row>
    <row r="4152" spans="1:11" x14ac:dyDescent="0.2">
      <c r="A4152" s="63" t="str">
        <f>'דוח 132'!K4152</f>
        <v>קוד קבוצה</v>
      </c>
      <c r="B4152" s="63" t="str">
        <f>'דוח 132'!J4152</f>
        <v>קוד קופה</v>
      </c>
      <c r="C4152" s="63">
        <f>'דוח 132'!I4152</f>
        <v>0</v>
      </c>
      <c r="D4152" s="63" t="str">
        <f>'דוח 132'!H4152</f>
        <v xml:space="preserve">74561  רונן מודל בע"מ </v>
      </c>
      <c r="E4152" s="63">
        <f>'דוח 132'!G4152</f>
        <v>0</v>
      </c>
      <c r="F4152" s="63">
        <f>'דוח 132'!F4152</f>
        <v>0</v>
      </c>
      <c r="G4152" s="63">
        <f>'דוח 132'!E4152</f>
        <v>0</v>
      </c>
      <c r="H4152" s="63">
        <f>'דוח 132'!D4152</f>
        <v>0</v>
      </c>
      <c r="I4152" s="63">
        <f>'דוח 132'!C4152</f>
        <v>0</v>
      </c>
      <c r="J4152" s="63">
        <f>'דוח 132'!B4152</f>
        <v>0</v>
      </c>
      <c r="K4152" s="63">
        <f>'דוח 132'!A4152</f>
        <v>0</v>
      </c>
    </row>
    <row r="4153" spans="1:11" x14ac:dyDescent="0.2">
      <c r="A4153" s="63">
        <f>'דוח 132'!K4153</f>
        <v>0</v>
      </c>
      <c r="B4153" s="63">
        <f>'דוח 132'!J4153</f>
        <v>0</v>
      </c>
      <c r="C4153" s="63">
        <f>'דוח 132'!I4153</f>
        <v>0</v>
      </c>
      <c r="D4153" s="63">
        <f>'דוח 132'!H4153</f>
        <v>0</v>
      </c>
      <c r="E4153" s="63">
        <f>'דוח 132'!G4153</f>
        <v>0</v>
      </c>
      <c r="F4153" s="63" t="str">
        <f>'דוח 132'!F4153</f>
        <v>שווי קופה באשח  2,150.7</v>
      </c>
      <c r="G4153" s="63">
        <f>'דוח 132'!E4153</f>
        <v>0</v>
      </c>
      <c r="H4153" s="63">
        <f>'דוח 132'!D4153</f>
        <v>0</v>
      </c>
      <c r="I4153" s="63">
        <f>'דוח 132'!C4153</f>
        <v>0</v>
      </c>
      <c r="J4153" s="63">
        <f>'דוח 132'!B4153</f>
        <v>0</v>
      </c>
      <c r="K4153" s="63">
        <f>'דוח 132'!A4153</f>
        <v>0</v>
      </c>
    </row>
    <row r="4154" spans="1:11" x14ac:dyDescent="0.2">
      <c r="A4154" s="63">
        <f>'דוח 132'!K4154</f>
        <v>0</v>
      </c>
      <c r="B4154" s="63">
        <f>'דוח 132'!J4154</f>
        <v>0</v>
      </c>
      <c r="C4154" s="63" t="str">
        <f>'דוח 132'!I4154</f>
        <v>תאור קבוצה</v>
      </c>
      <c r="D4154" s="63" t="str">
        <f>'דוח 132'!H4154</f>
        <v>מח"מ</v>
      </c>
      <c r="E4154" s="63" t="str">
        <f>'דוח 132'!G4154</f>
        <v>חשיפה</v>
      </c>
      <c r="F4154" s="63" t="str">
        <f>'דוח 132'!F4154</f>
        <v>חשיפה</v>
      </c>
      <c r="G4154" s="63">
        <f>'דוח 132'!E4154</f>
        <v>0</v>
      </c>
      <c r="H4154" s="63" t="str">
        <f>'דוח 132'!D4154</f>
        <v>חשיפה</v>
      </c>
      <c r="I4154" s="63">
        <f>'דוח 132'!C4154</f>
        <v>0</v>
      </c>
      <c r="J4154" s="63" t="str">
        <f>'דוח 132'!B4154</f>
        <v>מח"מ</v>
      </c>
      <c r="K4154" s="63">
        <f>'דוח 132'!A4154</f>
        <v>0</v>
      </c>
    </row>
    <row r="4155" spans="1:11" x14ac:dyDescent="0.2">
      <c r="A4155" s="63">
        <f>'דוח 132'!K4155</f>
        <v>0</v>
      </c>
      <c r="B4155" s="63">
        <f>'דוח 132'!J4155</f>
        <v>0</v>
      </c>
      <c r="C4155" s="63">
        <f>'דוח 132'!I4155</f>
        <v>0</v>
      </c>
      <c r="D4155" s="63">
        <f>'דוח 132'!H4155</f>
        <v>0</v>
      </c>
      <c r="E4155" s="63" t="str">
        <f>'דוח 132'!G4155</f>
        <v>30/12/18</v>
      </c>
      <c r="F4155" s="63" t="str">
        <f>'דוח 132'!F4155</f>
        <v>31/12/18</v>
      </c>
      <c r="G4155" s="63" t="str">
        <f>'דוח 132'!E4155</f>
        <v>מינ'</v>
      </c>
      <c r="H4155" s="63" t="str">
        <f>'דוח 132'!D4155</f>
        <v>מקס'</v>
      </c>
      <c r="I4155" s="63" t="str">
        <f>'דוח 132'!C4155</f>
        <v>מינ'</v>
      </c>
      <c r="J4155" s="63" t="str">
        <f>'דוח 132'!B4155</f>
        <v>מקס'</v>
      </c>
      <c r="K4155" s="63">
        <f>'דוח 132'!A4155</f>
        <v>0</v>
      </c>
    </row>
    <row r="4156" spans="1:11" x14ac:dyDescent="0.2">
      <c r="A4156" s="63">
        <f>'דוח 132'!K4156</f>
        <v>13591</v>
      </c>
      <c r="B4156" s="63">
        <f>'דוח 132'!J4156</f>
        <v>74561</v>
      </c>
      <c r="C4156" s="63" t="str">
        <f>'דוח 132'!I4156</f>
        <v xml:space="preserve">צמוד מדד (כולל מיועדות) </v>
      </c>
      <c r="D4156" s="63">
        <f>'דוח 132'!H4156</f>
        <v>3.26325866444538</v>
      </c>
      <c r="E4156" s="63">
        <f>'דוח 132'!G4156</f>
        <v>39.061131766830798</v>
      </c>
      <c r="F4156" s="63">
        <f>'דוח 132'!F4156</f>
        <v>39.042185801884798</v>
      </c>
      <c r="G4156" s="63">
        <f>'דוח 132'!E4156</f>
        <v>0</v>
      </c>
      <c r="H4156" s="63">
        <f>'דוח 132'!D4156</f>
        <v>0</v>
      </c>
      <c r="I4156" s="63">
        <f>'דוח 132'!C4156</f>
        <v>0</v>
      </c>
      <c r="J4156" s="63">
        <f>'דוח 132'!B4156</f>
        <v>0</v>
      </c>
      <c r="K4156" s="63">
        <f>'דוח 132'!A4156</f>
        <v>0</v>
      </c>
    </row>
    <row r="4157" spans="1:11" x14ac:dyDescent="0.2">
      <c r="A4157" s="63">
        <f>'דוח 132'!K4157</f>
        <v>19967</v>
      </c>
      <c r="B4157" s="63">
        <f>'דוח 132'!J4157</f>
        <v>74561</v>
      </c>
      <c r="C4157" s="63" t="str">
        <f>'דוח 132'!I4157</f>
        <v>צמוד מדד ללא מיועדות</v>
      </c>
      <c r="D4157" s="63">
        <f>'דוח 132'!H4157</f>
        <v>3.26325866444538</v>
      </c>
      <c r="E4157" s="63">
        <f>'דוח 132'!G4157</f>
        <v>39.061131766830798</v>
      </c>
      <c r="F4157" s="63">
        <f>'דוח 132'!F4157</f>
        <v>39.042185801884798</v>
      </c>
      <c r="G4157" s="63">
        <f>'דוח 132'!E4157</f>
        <v>0</v>
      </c>
      <c r="H4157" s="63">
        <f>'דוח 132'!D4157</f>
        <v>0</v>
      </c>
      <c r="I4157" s="63">
        <f>'דוח 132'!C4157</f>
        <v>0</v>
      </c>
      <c r="J4157" s="63">
        <f>'דוח 132'!B4157</f>
        <v>0</v>
      </c>
      <c r="K4157" s="63">
        <f>'דוח 132'!A4157</f>
        <v>0</v>
      </c>
    </row>
    <row r="4158" spans="1:11" x14ac:dyDescent="0.2">
      <c r="A4158" s="63">
        <f>'דוח 132'!K4158</f>
        <v>15744</v>
      </c>
      <c r="B4158" s="63">
        <f>'דוח 132'!J4158</f>
        <v>74561</v>
      </c>
      <c r="C4158" s="63" t="str">
        <f>'דוח 132'!I4158</f>
        <v xml:space="preserve">סה"כ ממשלתי צמוד מדד כולל מיועדות </v>
      </c>
      <c r="D4158" s="63">
        <f>'דוח 132'!H4158</f>
        <v>3.28021289905428</v>
      </c>
      <c r="E4158" s="63">
        <f>'דוח 132'!G4158</f>
        <v>14.183806531518499</v>
      </c>
      <c r="F4158" s="63">
        <f>'דוח 132'!F4158</f>
        <v>14.1706869538177</v>
      </c>
      <c r="G4158" s="63">
        <f>'דוח 132'!E4158</f>
        <v>0</v>
      </c>
      <c r="H4158" s="63">
        <f>'דוח 132'!D4158</f>
        <v>0</v>
      </c>
      <c r="I4158" s="63">
        <f>'דוח 132'!C4158</f>
        <v>0</v>
      </c>
      <c r="J4158" s="63">
        <f>'דוח 132'!B4158</f>
        <v>0</v>
      </c>
      <c r="K4158" s="63">
        <f>'דוח 132'!A4158</f>
        <v>0</v>
      </c>
    </row>
    <row r="4159" spans="1:11" x14ac:dyDescent="0.2">
      <c r="A4159" s="63">
        <f>'דוח 132'!K4159</f>
        <v>13462</v>
      </c>
      <c r="B4159" s="63">
        <f>'דוח 132'!J4159</f>
        <v>74561</v>
      </c>
      <c r="C4159" s="63" t="str">
        <f>'דוח 132'!I4159</f>
        <v xml:space="preserve">קונצרני סחיר צמוד מדד </v>
      </c>
      <c r="D4159" s="63">
        <f>'דוח 132'!H4159</f>
        <v>3.2535988866952801</v>
      </c>
      <c r="E4159" s="63">
        <f>'דוח 132'!G4159</f>
        <v>24.877325235312298</v>
      </c>
      <c r="F4159" s="63">
        <f>'דוח 132'!F4159</f>
        <v>24.871498848067098</v>
      </c>
      <c r="G4159" s="63">
        <f>'דוח 132'!E4159</f>
        <v>0</v>
      </c>
      <c r="H4159" s="63">
        <f>'דוח 132'!D4159</f>
        <v>0</v>
      </c>
      <c r="I4159" s="63">
        <f>'דוח 132'!C4159</f>
        <v>0</v>
      </c>
      <c r="J4159" s="63">
        <f>'דוח 132'!B4159</f>
        <v>0</v>
      </c>
      <c r="K4159" s="63">
        <f>'דוח 132'!A4159</f>
        <v>0</v>
      </c>
    </row>
    <row r="4160" spans="1:11" x14ac:dyDescent="0.2">
      <c r="A4160" s="63">
        <f>'דוח 132'!K4160</f>
        <v>15544</v>
      </c>
      <c r="B4160" s="63">
        <f>'דוח 132'!J4160</f>
        <v>74561</v>
      </c>
      <c r="C4160" s="63" t="str">
        <f>'דוח 132'!I4160</f>
        <v>הלוואה צמוד מדד</v>
      </c>
      <c r="D4160" s="63">
        <f>'דוח 132'!H4160</f>
        <v>0</v>
      </c>
      <c r="E4160" s="63">
        <f>'דוח 132'!G4160</f>
        <v>0</v>
      </c>
      <c r="F4160" s="63">
        <f>'דוח 132'!F4160</f>
        <v>0</v>
      </c>
      <c r="G4160" s="63">
        <f>'דוח 132'!E4160</f>
        <v>0</v>
      </c>
      <c r="H4160" s="63">
        <f>'דוח 132'!D4160</f>
        <v>0</v>
      </c>
      <c r="I4160" s="63">
        <f>'דוח 132'!C4160</f>
        <v>0</v>
      </c>
      <c r="J4160" s="63">
        <f>'דוח 132'!B4160</f>
        <v>0</v>
      </c>
      <c r="K4160" s="63">
        <f>'דוח 132'!A4160</f>
        <v>0</v>
      </c>
    </row>
    <row r="4161" spans="1:11" x14ac:dyDescent="0.2">
      <c r="A4161" s="63">
        <f>'דוח 132'!K4161</f>
        <v>12978</v>
      </c>
      <c r="B4161" s="63">
        <f>'דוח 132'!J4161</f>
        <v>74561</v>
      </c>
      <c r="C4161" s="63" t="str">
        <f>'דוח 132'!I4161</f>
        <v xml:space="preserve">פקדונות לא סחירים </v>
      </c>
      <c r="D4161" s="63">
        <f>'דוח 132'!H4161</f>
        <v>0</v>
      </c>
      <c r="E4161" s="63">
        <f>'דוח 132'!G4161</f>
        <v>0</v>
      </c>
      <c r="F4161" s="63">
        <f>'דוח 132'!F4161</f>
        <v>0</v>
      </c>
      <c r="G4161" s="63">
        <f>'דוח 132'!E4161</f>
        <v>0</v>
      </c>
      <c r="H4161" s="63">
        <f>'דוח 132'!D4161</f>
        <v>0</v>
      </c>
      <c r="I4161" s="63">
        <f>'דוח 132'!C4161</f>
        <v>0</v>
      </c>
      <c r="J4161" s="63">
        <f>'דוח 132'!B4161</f>
        <v>0</v>
      </c>
      <c r="K4161" s="63">
        <f>'דוח 132'!A4161</f>
        <v>0</v>
      </c>
    </row>
    <row r="4162" spans="1:11" x14ac:dyDescent="0.2">
      <c r="A4162" s="63">
        <f>'דוח 132'!K4162</f>
        <v>17726</v>
      </c>
      <c r="B4162" s="63">
        <f>'דוח 132'!J4162</f>
        <v>74561</v>
      </c>
      <c r="C4162" s="63" t="str">
        <f>'דוח 132'!I4162</f>
        <v>לא צמוד כולל נזילות</v>
      </c>
      <c r="D4162" s="63">
        <f>'דוח 132'!H4162</f>
        <v>1.5075034101721501</v>
      </c>
      <c r="E4162" s="63">
        <f>'דוח 132'!G4162</f>
        <v>40.893528976420292</v>
      </c>
      <c r="F4162" s="63">
        <f>'דוח 132'!F4162</f>
        <v>40.882415206740994</v>
      </c>
      <c r="G4162" s="63">
        <f>'דוח 132'!E4162</f>
        <v>0</v>
      </c>
      <c r="H4162" s="63">
        <f>'דוח 132'!D4162</f>
        <v>0</v>
      </c>
      <c r="I4162" s="63">
        <f>'דוח 132'!C4162</f>
        <v>0</v>
      </c>
      <c r="J4162" s="63">
        <f>'דוח 132'!B4162</f>
        <v>0</v>
      </c>
      <c r="K4162" s="63">
        <f>'דוח 132'!A4162</f>
        <v>0</v>
      </c>
    </row>
    <row r="4163" spans="1:11" x14ac:dyDescent="0.2">
      <c r="A4163" s="63">
        <f>'דוח 132'!K4163</f>
        <v>17727</v>
      </c>
      <c r="B4163" s="63">
        <f>'דוח 132'!J4163</f>
        <v>74561</v>
      </c>
      <c r="C4163" s="63" t="str">
        <f>'דוח 132'!I4163</f>
        <v>עו"ש ש"ח</v>
      </c>
      <c r="D4163" s="63">
        <f>'דוח 132'!H4163</f>
        <v>0</v>
      </c>
      <c r="E4163" s="63">
        <f>'דוח 132'!G4163</f>
        <v>9.5175199737624308</v>
      </c>
      <c r="F4163" s="63">
        <f>'דוח 132'!F4163</f>
        <v>9.5417473614237789</v>
      </c>
      <c r="G4163" s="63">
        <f>'דוח 132'!E4163</f>
        <v>0</v>
      </c>
      <c r="H4163" s="63">
        <f>'דוח 132'!D4163</f>
        <v>0</v>
      </c>
      <c r="I4163" s="63">
        <f>'דוח 132'!C4163</f>
        <v>0</v>
      </c>
      <c r="J4163" s="63">
        <f>'דוח 132'!B4163</f>
        <v>0</v>
      </c>
      <c r="K4163" s="63">
        <f>'דוח 132'!A4163</f>
        <v>0</v>
      </c>
    </row>
    <row r="4164" spans="1:11" x14ac:dyDescent="0.2">
      <c r="A4164" s="63">
        <f>'דוח 132'!K4164</f>
        <v>13592</v>
      </c>
      <c r="B4164" s="63">
        <f>'דוח 132'!J4164</f>
        <v>74561</v>
      </c>
      <c r="C4164" s="63" t="str">
        <f>'דוח 132'!I4164</f>
        <v xml:space="preserve">לא צמוד - לא כולל נזילות </v>
      </c>
      <c r="D4164" s="63">
        <f>'דוח 132'!H4164</f>
        <v>1.9664667212713698</v>
      </c>
      <c r="E4164" s="63">
        <f>'דוח 132'!G4164</f>
        <v>31.376009002657902</v>
      </c>
      <c r="F4164" s="63">
        <f>'דוח 132'!F4164</f>
        <v>31.340667845317199</v>
      </c>
      <c r="G4164" s="63">
        <f>'דוח 132'!E4164</f>
        <v>0</v>
      </c>
      <c r="H4164" s="63">
        <f>'דוח 132'!D4164</f>
        <v>0</v>
      </c>
      <c r="I4164" s="63">
        <f>'דוח 132'!C4164</f>
        <v>0</v>
      </c>
      <c r="J4164" s="63">
        <f>'דוח 132'!B4164</f>
        <v>0</v>
      </c>
      <c r="K4164" s="63">
        <f>'דוח 132'!A4164</f>
        <v>0</v>
      </c>
    </row>
    <row r="4165" spans="1:11" x14ac:dyDescent="0.2">
      <c r="A4165" s="63">
        <f>'דוח 132'!K4165</f>
        <v>11566</v>
      </c>
      <c r="B4165" s="63">
        <f>'דוח 132'!J4165</f>
        <v>74561</v>
      </c>
      <c r="C4165" s="63" t="str">
        <f>'דוח 132'!I4165</f>
        <v>מק"מ</v>
      </c>
      <c r="D4165" s="63">
        <f>'דוח 132'!H4165</f>
        <v>0.44874441443673801</v>
      </c>
      <c r="E4165" s="63">
        <f>'דוח 132'!G4165</f>
        <v>18.999247341515499</v>
      </c>
      <c r="F4165" s="63">
        <f>'דוח 132'!F4165</f>
        <v>18.974626109493901</v>
      </c>
      <c r="G4165" s="63">
        <f>'דוח 132'!E4165</f>
        <v>0</v>
      </c>
      <c r="H4165" s="63">
        <f>'דוח 132'!D4165</f>
        <v>0</v>
      </c>
      <c r="I4165" s="63">
        <f>'דוח 132'!C4165</f>
        <v>0</v>
      </c>
      <c r="J4165" s="63">
        <f>'דוח 132'!B4165</f>
        <v>0</v>
      </c>
      <c r="K4165" s="63">
        <f>'דוח 132'!A4165</f>
        <v>0</v>
      </c>
    </row>
    <row r="4166" spans="1:11" x14ac:dyDescent="0.2">
      <c r="A4166" s="63">
        <f>'דוח 132'!K4166</f>
        <v>13419</v>
      </c>
      <c r="B4166" s="63">
        <f>'דוח 132'!J4166</f>
        <v>74561</v>
      </c>
      <c r="C4166" s="63" t="str">
        <f>'דוח 132'!I4166</f>
        <v>ממשלתי  לא צמוד (שחר)</v>
      </c>
      <c r="D4166" s="63">
        <f>'דוח 132'!H4166</f>
        <v>4.5520530635260803</v>
      </c>
      <c r="E4166" s="63">
        <f>'דוח 132'!G4166</f>
        <v>9.1845904828632694</v>
      </c>
      <c r="F4166" s="63">
        <f>'דוח 132'!F4166</f>
        <v>9.1675133628778802</v>
      </c>
      <c r="G4166" s="63">
        <f>'דוח 132'!E4166</f>
        <v>0</v>
      </c>
      <c r="H4166" s="63">
        <f>'דוח 132'!D4166</f>
        <v>0</v>
      </c>
      <c r="I4166" s="63">
        <f>'דוח 132'!C4166</f>
        <v>0</v>
      </c>
      <c r="J4166" s="63">
        <f>'דוח 132'!B4166</f>
        <v>0</v>
      </c>
      <c r="K4166" s="63">
        <f>'דוח 132'!A4166</f>
        <v>0</v>
      </c>
    </row>
    <row r="4167" spans="1:11" x14ac:dyDescent="0.2">
      <c r="A4167" s="63">
        <f>'דוח 132'!K4167</f>
        <v>11568</v>
      </c>
      <c r="B4167" s="63">
        <f>'דוח 132'!J4167</f>
        <v>74561</v>
      </c>
      <c r="C4167" s="63" t="str">
        <f>'דוח 132'!I4167</f>
        <v>אג"ח ממשלתי לא צמוד ריבית משתנה-"גילון"</v>
      </c>
      <c r="D4167" s="63">
        <f>'דוח 132'!H4167</f>
        <v>0</v>
      </c>
      <c r="E4167" s="63">
        <f>'דוח 132'!G4167</f>
        <v>0</v>
      </c>
      <c r="F4167" s="63">
        <f>'דוח 132'!F4167</f>
        <v>0</v>
      </c>
      <c r="G4167" s="63">
        <f>'דוח 132'!E4167</f>
        <v>0</v>
      </c>
      <c r="H4167" s="63">
        <f>'דוח 132'!D4167</f>
        <v>0</v>
      </c>
      <c r="I4167" s="63">
        <f>'דוח 132'!C4167</f>
        <v>0</v>
      </c>
      <c r="J4167" s="63">
        <f>'דוח 132'!B4167</f>
        <v>0</v>
      </c>
      <c r="K4167" s="63">
        <f>'דוח 132'!A4167</f>
        <v>0</v>
      </c>
    </row>
    <row r="4168" spans="1:11" x14ac:dyDescent="0.2">
      <c r="A4168" s="63">
        <f>'דוח 132'!K4168</f>
        <v>12479</v>
      </c>
      <c r="B4168" s="63">
        <f>'דוח 132'!J4168</f>
        <v>74561</v>
      </c>
      <c r="C4168" s="63" t="str">
        <f>'דוח 132'!I4168</f>
        <v>קונצרני ריבית קבועה</v>
      </c>
      <c r="D4168" s="63">
        <f>'דוח 132'!H4168</f>
        <v>3.7945639351992897</v>
      </c>
      <c r="E4168" s="63">
        <f>'דוח 132'!G4168</f>
        <v>2.7582109182559202</v>
      </c>
      <c r="F4168" s="63">
        <f>'דוח 132'!F4168</f>
        <v>2.7647566189895798</v>
      </c>
      <c r="G4168" s="63">
        <f>'דוח 132'!E4168</f>
        <v>0</v>
      </c>
      <c r="H4168" s="63">
        <f>'דוח 132'!D4168</f>
        <v>0</v>
      </c>
      <c r="I4168" s="63">
        <f>'דוח 132'!C4168</f>
        <v>0</v>
      </c>
      <c r="J4168" s="63">
        <f>'דוח 132'!B4168</f>
        <v>0</v>
      </c>
      <c r="K4168" s="63">
        <f>'דוח 132'!A4168</f>
        <v>0</v>
      </c>
    </row>
    <row r="4169" spans="1:11" x14ac:dyDescent="0.2">
      <c r="A4169" s="63">
        <f>'דוח 132'!K4169</f>
        <v>12480</v>
      </c>
      <c r="B4169" s="63">
        <f>'דוח 132'!J4169</f>
        <v>74561</v>
      </c>
      <c r="C4169" s="63" t="str">
        <f>'דוח 132'!I4169</f>
        <v>קונצרני ריבית משתנה</v>
      </c>
      <c r="D4169" s="63">
        <f>'דוח 132'!H4169</f>
        <v>2.06</v>
      </c>
      <c r="E4169" s="63">
        <f>'דוח 132'!G4169</f>
        <v>0.43396026002317994</v>
      </c>
      <c r="F4169" s="63">
        <f>'דוח 132'!F4169</f>
        <v>0.43377175395587397</v>
      </c>
      <c r="G4169" s="63">
        <f>'דוח 132'!E4169</f>
        <v>0</v>
      </c>
      <c r="H4169" s="63">
        <f>'דוח 132'!D4169</f>
        <v>0</v>
      </c>
      <c r="I4169" s="63">
        <f>'דוח 132'!C4169</f>
        <v>0</v>
      </c>
      <c r="J4169" s="63">
        <f>'דוח 132'!B4169</f>
        <v>0</v>
      </c>
      <c r="K4169" s="63">
        <f>'דוח 132'!A4169</f>
        <v>0</v>
      </c>
    </row>
    <row r="4170" spans="1:11" x14ac:dyDescent="0.2">
      <c r="A4170" s="63">
        <f>'דוח 132'!K4170</f>
        <v>11578</v>
      </c>
      <c r="B4170" s="63">
        <f>'דוח 132'!J4170</f>
        <v>74561</v>
      </c>
      <c r="C4170" s="63" t="str">
        <f>'דוח 132'!I4170</f>
        <v>אג"ח לא צמוד לא סחיר (ללא עמיתים)</v>
      </c>
      <c r="D4170" s="63">
        <f>'דוח 132'!H4170</f>
        <v>0</v>
      </c>
      <c r="E4170" s="63">
        <f>'דוח 132'!G4170</f>
        <v>0</v>
      </c>
      <c r="F4170" s="63">
        <f>'דוח 132'!F4170</f>
        <v>0</v>
      </c>
      <c r="G4170" s="63">
        <f>'דוח 132'!E4170</f>
        <v>0</v>
      </c>
      <c r="H4170" s="63">
        <f>'דוח 132'!D4170</f>
        <v>0</v>
      </c>
      <c r="I4170" s="63">
        <f>'דוח 132'!C4170</f>
        <v>0</v>
      </c>
      <c r="J4170" s="63">
        <f>'דוח 132'!B4170</f>
        <v>0</v>
      </c>
      <c r="K4170" s="63">
        <f>'דוח 132'!A4170</f>
        <v>0</v>
      </c>
    </row>
    <row r="4171" spans="1:11" x14ac:dyDescent="0.2">
      <c r="A4171" s="63">
        <f>'דוח 132'!K4171</f>
        <v>12497</v>
      </c>
      <c r="B4171" s="63">
        <f>'דוח 132'!J4171</f>
        <v>74561</v>
      </c>
      <c r="C4171" s="63" t="str">
        <f>'דוח 132'!I4171</f>
        <v>קונצרני לא סחיר ריבית משתנה (נע"מים)</v>
      </c>
      <c r="D4171" s="63">
        <f>'דוח 132'!H4171</f>
        <v>0</v>
      </c>
      <c r="E4171" s="63">
        <f>'דוח 132'!G4171</f>
        <v>0</v>
      </c>
      <c r="F4171" s="63">
        <f>'דוח 132'!F4171</f>
        <v>0</v>
      </c>
      <c r="G4171" s="63">
        <f>'דוח 132'!E4171</f>
        <v>0</v>
      </c>
      <c r="H4171" s="63">
        <f>'דוח 132'!D4171</f>
        <v>0</v>
      </c>
      <c r="I4171" s="63">
        <f>'דוח 132'!C4171</f>
        <v>0</v>
      </c>
      <c r="J4171" s="63">
        <f>'דוח 132'!B4171</f>
        <v>0</v>
      </c>
      <c r="K4171" s="63">
        <f>'דוח 132'!A4171</f>
        <v>0</v>
      </c>
    </row>
    <row r="4172" spans="1:11" x14ac:dyDescent="0.2">
      <c r="A4172" s="63">
        <f>'דוח 132'!K4172</f>
        <v>15546</v>
      </c>
      <c r="B4172" s="63">
        <f>'דוח 132'!J4172</f>
        <v>74561</v>
      </c>
      <c r="C4172" s="63" t="str">
        <f>'דוח 132'!I4172</f>
        <v>הלוואה לא צמוד</v>
      </c>
      <c r="D4172" s="63">
        <f>'דוח 132'!H4172</f>
        <v>0</v>
      </c>
      <c r="E4172" s="63">
        <f>'דוח 132'!G4172</f>
        <v>0</v>
      </c>
      <c r="F4172" s="63">
        <f>'דוח 132'!F4172</f>
        <v>0</v>
      </c>
      <c r="G4172" s="63">
        <f>'דוח 132'!E4172</f>
        <v>0</v>
      </c>
      <c r="H4172" s="63">
        <f>'דוח 132'!D4172</f>
        <v>0</v>
      </c>
      <c r="I4172" s="63">
        <f>'דוח 132'!C4172</f>
        <v>0</v>
      </c>
      <c r="J4172" s="63">
        <f>'דוח 132'!B4172</f>
        <v>0</v>
      </c>
      <c r="K4172" s="63">
        <f>'דוח 132'!A4172</f>
        <v>0</v>
      </c>
    </row>
    <row r="4173" spans="1:11" x14ac:dyDescent="0.2">
      <c r="A4173" s="63">
        <f>'דוח 132'!K4173</f>
        <v>12481</v>
      </c>
      <c r="B4173" s="63">
        <f>'דוח 132'!J4173</f>
        <v>74561</v>
      </c>
      <c r="C4173" s="63" t="str">
        <f>'דוח 132'!I4173</f>
        <v>הלוואות לעמיתים.</v>
      </c>
      <c r="D4173" s="63">
        <f>'דוח 132'!H4173</f>
        <v>0</v>
      </c>
      <c r="E4173" s="63">
        <f>'דוח 132'!G4173</f>
        <v>0</v>
      </c>
      <c r="F4173" s="63">
        <f>'דוח 132'!F4173</f>
        <v>0</v>
      </c>
      <c r="G4173" s="63">
        <f>'דוח 132'!E4173</f>
        <v>0</v>
      </c>
      <c r="H4173" s="63">
        <f>'דוח 132'!D4173</f>
        <v>0</v>
      </c>
      <c r="I4173" s="63">
        <f>'דוח 132'!C4173</f>
        <v>0</v>
      </c>
      <c r="J4173" s="63">
        <f>'דוח 132'!B4173</f>
        <v>0</v>
      </c>
      <c r="K4173" s="63">
        <f>'דוח 132'!A4173</f>
        <v>0</v>
      </c>
    </row>
    <row r="4174" spans="1:11" x14ac:dyDescent="0.2">
      <c r="A4174" s="63">
        <f>'דוח 132'!K4174</f>
        <v>13594</v>
      </c>
      <c r="B4174" s="63">
        <f>'דוח 132'!J4174</f>
        <v>74561</v>
      </c>
      <c r="C4174" s="63" t="str">
        <f>'דוח 132'!I4174</f>
        <v>מט"ח וצמוד מט"ח</v>
      </c>
      <c r="D4174" s="63">
        <f>'דוח 132'!H4174</f>
        <v>0</v>
      </c>
      <c r="E4174" s="63">
        <f>'דוח 132'!G4174</f>
        <v>2.1988757201723499</v>
      </c>
      <c r="F4174" s="63">
        <f>'דוח 132'!F4174</f>
        <v>2.1826756504784997</v>
      </c>
      <c r="G4174" s="63">
        <f>'דוח 132'!E4174</f>
        <v>0</v>
      </c>
      <c r="H4174" s="63">
        <f>'דוח 132'!D4174</f>
        <v>0</v>
      </c>
      <c r="I4174" s="63">
        <f>'דוח 132'!C4174</f>
        <v>0</v>
      </c>
      <c r="J4174" s="63">
        <f>'דוח 132'!B4174</f>
        <v>0</v>
      </c>
      <c r="K4174" s="63">
        <f>'דוח 132'!A4174</f>
        <v>0</v>
      </c>
    </row>
    <row r="4175" spans="1:11" x14ac:dyDescent="0.2">
      <c r="A4175" s="63">
        <f>'דוח 132'!K4175</f>
        <v>15609</v>
      </c>
      <c r="B4175" s="63">
        <f>'דוח 132'!J4175</f>
        <v>74561</v>
      </c>
      <c r="C4175" s="63" t="str">
        <f>'דוח 132'!I4175</f>
        <v>אג"ח ממשלתי צמוד מט"ח סחיר (1022)</v>
      </c>
      <c r="D4175" s="63">
        <f>'דוח 132'!H4175</f>
        <v>0</v>
      </c>
      <c r="E4175" s="63">
        <f>'דוח 132'!G4175</f>
        <v>7.0448983161321199E-2</v>
      </c>
      <c r="F4175" s="63">
        <f>'דוח 132'!F4175</f>
        <v>7.0342597033561799E-2</v>
      </c>
      <c r="G4175" s="63">
        <f>'דוח 132'!E4175</f>
        <v>0</v>
      </c>
      <c r="H4175" s="63">
        <f>'דוח 132'!D4175</f>
        <v>0</v>
      </c>
      <c r="I4175" s="63">
        <f>'דוח 132'!C4175</f>
        <v>0</v>
      </c>
      <c r="J4175" s="63">
        <f>'דוח 132'!B4175</f>
        <v>0</v>
      </c>
      <c r="K4175" s="63">
        <f>'דוח 132'!A4175</f>
        <v>0</v>
      </c>
    </row>
    <row r="4176" spans="1:11" x14ac:dyDescent="0.2">
      <c r="A4176" s="63">
        <f>'דוח 132'!K4176</f>
        <v>11524</v>
      </c>
      <c r="B4176" s="63">
        <f>'דוח 132'!J4176</f>
        <v>74561</v>
      </c>
      <c r="C4176" s="63" t="str">
        <f>'דוח 132'!I4176</f>
        <v xml:space="preserve"> אג"ח קונצרני בחו"ל </v>
      </c>
      <c r="D4176" s="63">
        <f>'דוח 132'!H4176</f>
        <v>0</v>
      </c>
      <c r="E4176" s="63">
        <f>'דוח 132'!G4176</f>
        <v>0</v>
      </c>
      <c r="F4176" s="63">
        <f>'דוח 132'!F4176</f>
        <v>0</v>
      </c>
      <c r="G4176" s="63">
        <f>'דוח 132'!E4176</f>
        <v>0</v>
      </c>
      <c r="H4176" s="63">
        <f>'דוח 132'!D4176</f>
        <v>0</v>
      </c>
      <c r="I4176" s="63">
        <f>'דוח 132'!C4176</f>
        <v>0</v>
      </c>
      <c r="J4176" s="63">
        <f>'דוח 132'!B4176</f>
        <v>0</v>
      </c>
      <c r="K4176" s="63">
        <f>'דוח 132'!A4176</f>
        <v>0</v>
      </c>
    </row>
    <row r="4177" spans="1:11" x14ac:dyDescent="0.2">
      <c r="A4177" s="63">
        <f>'דוח 132'!K4177</f>
        <v>15745</v>
      </c>
      <c r="B4177" s="63">
        <f>'דוח 132'!J4177</f>
        <v>74561</v>
      </c>
      <c r="C4177" s="63" t="str">
        <f>'דוח 132'!I4177</f>
        <v>סה"כ קונצרני צמוד מט"ח</v>
      </c>
      <c r="D4177" s="63">
        <f>'דוח 132'!H4177</f>
        <v>0</v>
      </c>
      <c r="E4177" s="63">
        <f>'דוח 132'!G4177</f>
        <v>0</v>
      </c>
      <c r="F4177" s="63">
        <f>'דוח 132'!F4177</f>
        <v>0</v>
      </c>
      <c r="G4177" s="63">
        <f>'דוח 132'!E4177</f>
        <v>0</v>
      </c>
      <c r="H4177" s="63">
        <f>'דוח 132'!D4177</f>
        <v>0</v>
      </c>
      <c r="I4177" s="63">
        <f>'דוח 132'!C4177</f>
        <v>0</v>
      </c>
      <c r="J4177" s="63">
        <f>'דוח 132'!B4177</f>
        <v>0</v>
      </c>
      <c r="K4177" s="63">
        <f>'דוח 132'!A4177</f>
        <v>0</v>
      </c>
    </row>
    <row r="4178" spans="1:11" x14ac:dyDescent="0.2">
      <c r="A4178" s="63">
        <f>'דוח 132'!K4178</f>
        <v>15545</v>
      </c>
      <c r="B4178" s="63">
        <f>'דוח 132'!J4178</f>
        <v>74561</v>
      </c>
      <c r="C4178" s="63" t="str">
        <f>'דוח 132'!I4178</f>
        <v>הלוואה צמוד מט"ח</v>
      </c>
      <c r="D4178" s="63">
        <f>'דוח 132'!H4178</f>
        <v>0</v>
      </c>
      <c r="E4178" s="63">
        <f>'דוח 132'!G4178</f>
        <v>0</v>
      </c>
      <c r="F4178" s="63">
        <f>'דוח 132'!F4178</f>
        <v>0</v>
      </c>
      <c r="G4178" s="63">
        <f>'דוח 132'!E4178</f>
        <v>0</v>
      </c>
      <c r="H4178" s="63">
        <f>'דוח 132'!D4178</f>
        <v>0</v>
      </c>
      <c r="I4178" s="63">
        <f>'דוח 132'!C4178</f>
        <v>0</v>
      </c>
      <c r="J4178" s="63">
        <f>'דוח 132'!B4178</f>
        <v>0</v>
      </c>
      <c r="K4178" s="63">
        <f>'דוח 132'!A4178</f>
        <v>0</v>
      </c>
    </row>
    <row r="4179" spans="1:11" x14ac:dyDescent="0.2">
      <c r="A4179" s="63">
        <f>'דוח 132'!K4179</f>
        <v>13595</v>
      </c>
      <c r="B4179" s="63">
        <f>'דוח 132'!J4179</f>
        <v>74561</v>
      </c>
      <c r="C4179" s="63" t="str">
        <f>'דוח 132'!I4179</f>
        <v>סה"כ מניות והמירים</v>
      </c>
      <c r="D4179" s="63">
        <f>'דוח 132'!H4179</f>
        <v>0</v>
      </c>
      <c r="E4179" s="63">
        <f>'דוח 132'!G4179</f>
        <v>17.8464635365766</v>
      </c>
      <c r="F4179" s="63">
        <f>'דוח 132'!F4179</f>
        <v>17.892723340895699</v>
      </c>
      <c r="G4179" s="63">
        <f>'דוח 132'!E4179</f>
        <v>0</v>
      </c>
      <c r="H4179" s="63">
        <f>'דוח 132'!D4179</f>
        <v>0</v>
      </c>
      <c r="I4179" s="63">
        <f>'דוח 132'!C4179</f>
        <v>0</v>
      </c>
      <c r="J4179" s="63">
        <f>'דוח 132'!B4179</f>
        <v>0</v>
      </c>
      <c r="K4179" s="63">
        <f>'דוח 132'!A4179</f>
        <v>0</v>
      </c>
    </row>
    <row r="4180" spans="1:11" x14ac:dyDescent="0.2">
      <c r="A4180" s="63">
        <f>'דוח 132'!K4180</f>
        <v>15610</v>
      </c>
      <c r="B4180" s="63">
        <f>'דוח 132'!J4180</f>
        <v>74561</v>
      </c>
      <c r="C4180" s="63" t="str">
        <f>'דוח 132'!I4180</f>
        <v>נגזרים מתוך מניות והמירים</v>
      </c>
      <c r="D4180" s="63">
        <f>'דוח 132'!H4180</f>
        <v>0</v>
      </c>
      <c r="E4180" s="63">
        <f>'דוח 132'!G4180</f>
        <v>0</v>
      </c>
      <c r="F4180" s="63">
        <f>'דוח 132'!F4180</f>
        <v>0</v>
      </c>
      <c r="G4180" s="63">
        <f>'דוח 132'!E4180</f>
        <v>0</v>
      </c>
      <c r="H4180" s="63">
        <f>'דוח 132'!D4180</f>
        <v>0</v>
      </c>
      <c r="I4180" s="63">
        <f>'דוח 132'!C4180</f>
        <v>0</v>
      </c>
      <c r="J4180" s="63">
        <f>'דוח 132'!B4180</f>
        <v>0</v>
      </c>
      <c r="K4180" s="63">
        <f>'דוח 132'!A4180</f>
        <v>0</v>
      </c>
    </row>
    <row r="4181" spans="1:11" x14ac:dyDescent="0.2">
      <c r="A4181" s="63">
        <f>'דוח 132'!K4181</f>
        <v>15611</v>
      </c>
      <c r="B4181" s="63">
        <f>'דוח 132'!J4181</f>
        <v>74561</v>
      </c>
      <c r="C4181" s="63" t="str">
        <f>'דוח 132'!I4181</f>
        <v>מניות והמירים בארץ</v>
      </c>
      <c r="D4181" s="63">
        <f>'דוח 132'!H4181</f>
        <v>0</v>
      </c>
      <c r="E4181" s="63">
        <f>'דוח 132'!G4181</f>
        <v>8.2750872463107203</v>
      </c>
      <c r="F4181" s="63">
        <f>'דוח 132'!F4181</f>
        <v>8.2751044913226988</v>
      </c>
      <c r="G4181" s="63">
        <f>'דוח 132'!E4181</f>
        <v>0</v>
      </c>
      <c r="H4181" s="63">
        <f>'דוח 132'!D4181</f>
        <v>0</v>
      </c>
      <c r="I4181" s="63">
        <f>'דוח 132'!C4181</f>
        <v>0</v>
      </c>
      <c r="J4181" s="63">
        <f>'דוח 132'!B4181</f>
        <v>0</v>
      </c>
      <c r="K4181" s="63">
        <f>'דוח 132'!A4181</f>
        <v>0</v>
      </c>
    </row>
    <row r="4182" spans="1:11" x14ac:dyDescent="0.2">
      <c r="A4182" s="63">
        <f>'דוח 132'!K4182</f>
        <v>15608</v>
      </c>
      <c r="B4182" s="63">
        <f>'דוח 132'!J4182</f>
        <v>74561</v>
      </c>
      <c r="C4182" s="63" t="str">
        <f>'דוח 132'!I4182</f>
        <v>מניות חו"ל</v>
      </c>
      <c r="D4182" s="63">
        <f>'דוח 132'!H4182</f>
        <v>0</v>
      </c>
      <c r="E4182" s="63">
        <f>'דוח 132'!G4182</f>
        <v>9.571376290265869</v>
      </c>
      <c r="F4182" s="63">
        <f>'דוח 132'!F4182</f>
        <v>9.6176188495730202</v>
      </c>
      <c r="G4182" s="63">
        <f>'דוח 132'!E4182</f>
        <v>0</v>
      </c>
      <c r="H4182" s="63">
        <f>'דוח 132'!D4182</f>
        <v>0</v>
      </c>
      <c r="I4182" s="63">
        <f>'דוח 132'!C4182</f>
        <v>0</v>
      </c>
      <c r="J4182" s="63">
        <f>'דוח 132'!B4182</f>
        <v>0</v>
      </c>
      <c r="K4182" s="63">
        <f>'דוח 132'!A4182</f>
        <v>0</v>
      </c>
    </row>
    <row r="4183" spans="1:11" x14ac:dyDescent="0.2">
      <c r="A4183" s="63">
        <f>'דוח 132'!K4183</f>
        <v>15584</v>
      </c>
      <c r="B4183" s="63">
        <f>'דוח 132'!J4183</f>
        <v>74561</v>
      </c>
      <c r="C4183" s="63" t="str">
        <f>'דוח 132'!I4183</f>
        <v>נכסים אלטרנטיביים</v>
      </c>
      <c r="D4183" s="63">
        <f>'דוח 132'!H4183</f>
        <v>0</v>
      </c>
      <c r="E4183" s="63">
        <f>'דוח 132'!G4183</f>
        <v>0</v>
      </c>
      <c r="F4183" s="63">
        <f>'דוח 132'!F4183</f>
        <v>0</v>
      </c>
      <c r="G4183" s="63">
        <f>'דוח 132'!E4183</f>
        <v>0</v>
      </c>
      <c r="H4183" s="63">
        <f>'דוח 132'!D4183</f>
        <v>0</v>
      </c>
      <c r="I4183" s="63">
        <f>'דוח 132'!C4183</f>
        <v>0</v>
      </c>
      <c r="J4183" s="63">
        <f>'דוח 132'!B4183</f>
        <v>0</v>
      </c>
      <c r="K4183" s="63">
        <f>'דוח 132'!A4183</f>
        <v>0</v>
      </c>
    </row>
    <row r="4184" spans="1:11" x14ac:dyDescent="0.2">
      <c r="A4184" s="63">
        <f>'דוח 132'!K4184</f>
        <v>17728</v>
      </c>
      <c r="B4184" s="63">
        <f>'דוח 132'!J4184</f>
        <v>74561</v>
      </c>
      <c r="C4184" s="63" t="str">
        <f>'דוח 132'!I4184</f>
        <v>נכסי נדל"ן</v>
      </c>
      <c r="D4184" s="63">
        <f>'דוח 132'!H4184</f>
        <v>0</v>
      </c>
      <c r="E4184" s="63">
        <f>'דוח 132'!G4184</f>
        <v>0</v>
      </c>
      <c r="F4184" s="63">
        <f>'דוח 132'!F4184</f>
        <v>0</v>
      </c>
      <c r="G4184" s="63">
        <f>'דוח 132'!E4184</f>
        <v>0</v>
      </c>
      <c r="H4184" s="63">
        <f>'דוח 132'!D4184</f>
        <v>0</v>
      </c>
      <c r="I4184" s="63">
        <f>'דוח 132'!C4184</f>
        <v>0</v>
      </c>
      <c r="J4184" s="63">
        <f>'דוח 132'!B4184</f>
        <v>0</v>
      </c>
      <c r="K4184" s="63">
        <f>'דוח 132'!A4184</f>
        <v>0</v>
      </c>
    </row>
    <row r="4185" spans="1:11" x14ac:dyDescent="0.2">
      <c r="A4185" s="63">
        <f>'דוח 132'!K4185</f>
        <v>15624</v>
      </c>
      <c r="B4185" s="63">
        <f>'דוח 132'!J4185</f>
        <v>74561</v>
      </c>
      <c r="C4185" s="63" t="str">
        <f>'דוח 132'!I4185</f>
        <v>נגזרים מתוך חשיפת מט"ח</v>
      </c>
      <c r="D4185" s="63">
        <f>'דוח 132'!H4185</f>
        <v>0</v>
      </c>
      <c r="E4185" s="63">
        <f>'דוח 132'!G4185</f>
        <v>0</v>
      </c>
      <c r="F4185" s="63">
        <f>'דוח 132'!F4185</f>
        <v>0</v>
      </c>
      <c r="G4185" s="63">
        <f>'דוח 132'!E4185</f>
        <v>0</v>
      </c>
      <c r="H4185" s="63">
        <f>'דוח 132'!D4185</f>
        <v>0</v>
      </c>
      <c r="I4185" s="63">
        <f>'דוח 132'!C4185</f>
        <v>0</v>
      </c>
      <c r="J4185" s="63">
        <f>'דוח 132'!B4185</f>
        <v>0</v>
      </c>
      <c r="K4185" s="63">
        <f>'דוח 132'!A4185</f>
        <v>0</v>
      </c>
    </row>
    <row r="4186" spans="1:11" x14ac:dyDescent="0.2">
      <c r="A4186" s="63">
        <f>'דוח 132'!K4186</f>
        <v>15644</v>
      </c>
      <c r="B4186" s="63">
        <f>'דוח 132'!J4186</f>
        <v>74561</v>
      </c>
      <c r="C4186" s="63" t="str">
        <f>'דוח 132'!I4186</f>
        <v>סה"כ נזילות</v>
      </c>
      <c r="D4186" s="63">
        <f>'דוח 132'!H4186</f>
        <v>0</v>
      </c>
      <c r="E4186" s="63">
        <f>'דוח 132'!G4186</f>
        <v>11.645946710773501</v>
      </c>
      <c r="F4186" s="63">
        <f>'דוח 132'!F4186</f>
        <v>11.6540804148687</v>
      </c>
      <c r="G4186" s="63">
        <f>'דוח 132'!E4186</f>
        <v>0</v>
      </c>
      <c r="H4186" s="63">
        <f>'דוח 132'!D4186</f>
        <v>0</v>
      </c>
      <c r="I4186" s="63">
        <f>'דוח 132'!C4186</f>
        <v>0</v>
      </c>
      <c r="J4186" s="63">
        <f>'דוח 132'!B4186</f>
        <v>0</v>
      </c>
      <c r="K4186" s="63">
        <f>'דוח 132'!A4186</f>
        <v>0</v>
      </c>
    </row>
    <row r="4187" spans="1:11" x14ac:dyDescent="0.2">
      <c r="A4187" s="63">
        <f>'דוח 132'!K4187</f>
        <v>15704</v>
      </c>
      <c r="B4187" s="63">
        <f>'דוח 132'!J4187</f>
        <v>74561</v>
      </c>
      <c r="C4187" s="63" t="str">
        <f>'דוח 132'!I4187</f>
        <v xml:space="preserve">סה"כ קונצרני והלוואות </v>
      </c>
      <c r="D4187" s="63">
        <f>'דוח 132'!H4187</f>
        <v>3.28843630271174</v>
      </c>
      <c r="E4187" s="63">
        <f>'דוח 132'!G4187</f>
        <v>28.069496413591398</v>
      </c>
      <c r="F4187" s="63">
        <f>'דוח 132'!F4187</f>
        <v>28.070027221012502</v>
      </c>
      <c r="G4187" s="63">
        <f>'דוח 132'!E4187</f>
        <v>27</v>
      </c>
      <c r="H4187" s="63">
        <f>'דוח 132'!D4187</f>
        <v>33</v>
      </c>
      <c r="I4187" s="63">
        <f>'דוח 132'!C4187</f>
        <v>0</v>
      </c>
      <c r="J4187" s="63">
        <f>'דוח 132'!B4187</f>
        <v>0</v>
      </c>
      <c r="K4187" s="63">
        <f>'דוח 132'!A4187</f>
        <v>0</v>
      </c>
    </row>
    <row r="4188" spans="1:11" x14ac:dyDescent="0.2">
      <c r="A4188" s="63">
        <f>'דוח 132'!K4188</f>
        <v>15749</v>
      </c>
      <c r="B4188" s="63">
        <f>'דוח 132'!J4188</f>
        <v>74561</v>
      </c>
      <c r="C4188" s="63" t="str">
        <f>'דוח 132'!I4188</f>
        <v>סה"כ לא סחירים</v>
      </c>
      <c r="D4188" s="63">
        <f>'דוח 132'!H4188</f>
        <v>0</v>
      </c>
      <c r="E4188" s="63">
        <f>'דוח 132'!G4188</f>
        <v>0</v>
      </c>
      <c r="F4188" s="63">
        <f>'דוח 132'!F4188</f>
        <v>0</v>
      </c>
      <c r="G4188" s="63">
        <f>'דוח 132'!E4188</f>
        <v>0</v>
      </c>
      <c r="H4188" s="63">
        <f>'דוח 132'!D4188</f>
        <v>0</v>
      </c>
      <c r="I4188" s="63">
        <f>'דוח 132'!C4188</f>
        <v>0</v>
      </c>
      <c r="J4188" s="63">
        <f>'דוח 132'!B4188</f>
        <v>0</v>
      </c>
      <c r="K4188" s="63">
        <f>'דוח 132'!A4188</f>
        <v>0</v>
      </c>
    </row>
    <row r="4189" spans="1:11" x14ac:dyDescent="0.2">
      <c r="A4189" s="63">
        <f>'דוח 132'!K4189</f>
        <v>11258</v>
      </c>
      <c r="B4189" s="63">
        <f>'דוח 132'!J4189</f>
        <v>74561</v>
      </c>
      <c r="C4189" s="63" t="str">
        <f>'דוח 132'!I4189</f>
        <v>כל נכסי הקופה</v>
      </c>
      <c r="D4189" s="63">
        <f>'דוח 132'!H4189</f>
        <v>1.8903513143712298</v>
      </c>
      <c r="E4189" s="63">
        <f>'דוח 132'!G4189</f>
        <v>100</v>
      </c>
      <c r="F4189" s="63">
        <f>'דוח 132'!F4189</f>
        <v>100</v>
      </c>
      <c r="G4189" s="63">
        <f>'דוח 132'!E4189</f>
        <v>0</v>
      </c>
      <c r="H4189" s="63">
        <f>'דוח 132'!D4189</f>
        <v>0</v>
      </c>
      <c r="I4189" s="63">
        <f>'דוח 132'!C4189</f>
        <v>0</v>
      </c>
      <c r="J4189" s="63">
        <f>'דוח 132'!B4189</f>
        <v>0</v>
      </c>
      <c r="K4189" s="63">
        <f>'דוח 132'!A4189</f>
        <v>0</v>
      </c>
    </row>
    <row r="4190" spans="1:11" x14ac:dyDescent="0.2">
      <c r="A4190" s="63">
        <f>'דוח 132'!K4190</f>
        <v>15705</v>
      </c>
      <c r="B4190" s="63">
        <f>'דוח 132'!J4190</f>
        <v>74561</v>
      </c>
      <c r="C4190" s="63" t="str">
        <f>'דוח 132'!I4190</f>
        <v>סה"כ ממשלתי</v>
      </c>
      <c r="D4190" s="63">
        <f>'דוח 132'!H4190</f>
        <v>2.2822416807114601</v>
      </c>
      <c r="E4190" s="63">
        <f>'דוח 132'!G4190</f>
        <v>42.438093339058597</v>
      </c>
      <c r="F4190" s="63">
        <f>'דוח 132'!F4190</f>
        <v>42.383169023222997</v>
      </c>
      <c r="G4190" s="63">
        <f>'דוח 132'!E4190</f>
        <v>40</v>
      </c>
      <c r="H4190" s="63">
        <f>'דוח 132'!D4190</f>
        <v>46</v>
      </c>
      <c r="I4190" s="63">
        <f>'דוח 132'!C4190</f>
        <v>0</v>
      </c>
      <c r="J4190" s="63">
        <f>'דוח 132'!B4190</f>
        <v>0</v>
      </c>
      <c r="K4190" s="63">
        <f>'דוח 132'!A4190</f>
        <v>0</v>
      </c>
    </row>
    <row r="4191" spans="1:11" x14ac:dyDescent="0.2">
      <c r="A4191" s="63">
        <f>'דוח 132'!K4191</f>
        <v>16144</v>
      </c>
      <c r="B4191" s="63">
        <f>'דוח 132'!J4191</f>
        <v>74561</v>
      </c>
      <c r="C4191" s="63" t="str">
        <f>'דוח 132'!I4191</f>
        <v>סך חשיפת מט"ח</v>
      </c>
      <c r="D4191" s="63">
        <f>'דוח 132'!H4191</f>
        <v>0</v>
      </c>
      <c r="E4191" s="63">
        <f>'דוח 132'!G4191</f>
        <v>7.4086047077034989</v>
      </c>
      <c r="F4191" s="63">
        <f>'דוח 132'!F4191</f>
        <v>7.4049027822076603</v>
      </c>
      <c r="G4191" s="63">
        <f>'דוח 132'!E4191</f>
        <v>0</v>
      </c>
      <c r="H4191" s="63">
        <f>'דוח 132'!D4191</f>
        <v>0</v>
      </c>
      <c r="I4191" s="63">
        <f>'דוח 132'!C4191</f>
        <v>0</v>
      </c>
      <c r="J4191" s="63">
        <f>'דוח 132'!B4191</f>
        <v>0</v>
      </c>
      <c r="K4191" s="63">
        <f>'דוח 132'!A4191</f>
        <v>0</v>
      </c>
    </row>
    <row r="4192" spans="1:11" x14ac:dyDescent="0.2">
      <c r="A4192" s="63">
        <f>'דוח 132'!K4192</f>
        <v>12755</v>
      </c>
      <c r="B4192" s="63">
        <f>'דוח 132'!J4192</f>
        <v>74561</v>
      </c>
      <c r="C4192" s="63" t="str">
        <f>'דוח 132'!I4192</f>
        <v xml:space="preserve">נזילות מט"ח </v>
      </c>
      <c r="D4192" s="63">
        <f>'דוח 132'!H4192</f>
        <v>0</v>
      </c>
      <c r="E4192" s="63">
        <f>'דוח 132'!G4192</f>
        <v>2.1284267370110301</v>
      </c>
      <c r="F4192" s="63">
        <f>'דוח 132'!F4192</f>
        <v>2.11233305344494</v>
      </c>
      <c r="G4192" s="63">
        <f>'דוח 132'!E4192</f>
        <v>0</v>
      </c>
      <c r="H4192" s="63">
        <f>'דוח 132'!D4192</f>
        <v>0</v>
      </c>
      <c r="I4192" s="63">
        <f>'דוח 132'!C4192</f>
        <v>0</v>
      </c>
      <c r="J4192" s="63">
        <f>'דוח 132'!B4192</f>
        <v>0</v>
      </c>
      <c r="K4192" s="63">
        <f>'דוח 132'!A4192</f>
        <v>0</v>
      </c>
    </row>
    <row r="4193" spans="1:11" x14ac:dyDescent="0.2">
      <c r="A4193" s="63">
        <f>'דוח 132'!K4193</f>
        <v>12359</v>
      </c>
      <c r="B4193" s="63">
        <f>'דוח 132'!J4193</f>
        <v>74561</v>
      </c>
      <c r="C4193" s="63" t="str">
        <f>'דוח 132'!I4193</f>
        <v xml:space="preserve">קונצרני לא סחיר צמוד מדד </v>
      </c>
      <c r="D4193" s="63">
        <f>'דוח 132'!H4193</f>
        <v>0</v>
      </c>
      <c r="E4193" s="63">
        <f>'דוח 132'!G4193</f>
        <v>0</v>
      </c>
      <c r="F4193" s="63">
        <f>'דוח 132'!F4193</f>
        <v>0</v>
      </c>
      <c r="G4193" s="63">
        <f>'דוח 132'!E4193</f>
        <v>0</v>
      </c>
      <c r="H4193" s="63">
        <f>'דוח 132'!D4193</f>
        <v>0</v>
      </c>
      <c r="I4193" s="63">
        <f>'דוח 132'!C4193</f>
        <v>0</v>
      </c>
      <c r="J4193" s="63">
        <f>'דוח 132'!B4193</f>
        <v>0</v>
      </c>
      <c r="K4193" s="63">
        <f>'דוח 132'!A4193</f>
        <v>0</v>
      </c>
    </row>
    <row r="4194" spans="1:11" x14ac:dyDescent="0.2">
      <c r="A4194" s="63">
        <f>'דוח 132'!K4194</f>
        <v>0</v>
      </c>
      <c r="B4194" s="63">
        <f>'דוח 132'!J4194</f>
        <v>0</v>
      </c>
      <c r="C4194" s="63">
        <f>'דוח 132'!I4194</f>
        <v>0</v>
      </c>
      <c r="D4194" s="63">
        <f>'דוח 132'!H4194</f>
        <v>0</v>
      </c>
      <c r="E4194" s="63">
        <f>'דוח 132'!G4194</f>
        <v>0</v>
      </c>
      <c r="F4194" s="63">
        <f>'דוח 132'!F4194</f>
        <v>0</v>
      </c>
      <c r="G4194" s="63">
        <f>'דוח 132'!E4194</f>
        <v>0</v>
      </c>
      <c r="H4194" s="63">
        <f>'דוח 132'!D4194</f>
        <v>0</v>
      </c>
      <c r="I4194" s="63">
        <f>'דוח 132'!C4194</f>
        <v>0</v>
      </c>
      <c r="J4194" s="63">
        <f>'דוח 132'!B4194</f>
        <v>0</v>
      </c>
      <c r="K4194" s="63">
        <f>'דוח 132'!A4194</f>
        <v>0</v>
      </c>
    </row>
    <row r="4195" spans="1:11" x14ac:dyDescent="0.2">
      <c r="A4195" s="63" t="str">
        <f>'דוח 132'!K4195</f>
        <v>קוד קבוצה</v>
      </c>
      <c r="B4195" s="63" t="str">
        <f>'דוח 132'!J4195</f>
        <v>קוד קופה</v>
      </c>
      <c r="C4195" s="63">
        <f>'דוח 132'!I4195</f>
        <v>0</v>
      </c>
      <c r="D4195" s="63" t="str">
        <f>'דוח 132'!H4195</f>
        <v xml:space="preserve">75045  גיתם בי בי די או בע"מ </v>
      </c>
      <c r="E4195" s="63">
        <f>'דוח 132'!G4195</f>
        <v>0</v>
      </c>
      <c r="F4195" s="63">
        <f>'דוח 132'!F4195</f>
        <v>0</v>
      </c>
      <c r="G4195" s="63">
        <f>'דוח 132'!E4195</f>
        <v>0</v>
      </c>
      <c r="H4195" s="63">
        <f>'דוח 132'!D4195</f>
        <v>0</v>
      </c>
      <c r="I4195" s="63">
        <f>'דוח 132'!C4195</f>
        <v>0</v>
      </c>
      <c r="J4195" s="63">
        <f>'דוח 132'!B4195</f>
        <v>0</v>
      </c>
      <c r="K4195" s="63">
        <f>'דוח 132'!A4195</f>
        <v>0</v>
      </c>
    </row>
    <row r="4196" spans="1:11" x14ac:dyDescent="0.2">
      <c r="A4196" s="63">
        <f>'דוח 132'!K4196</f>
        <v>0</v>
      </c>
      <c r="B4196" s="63">
        <f>'דוח 132'!J4196</f>
        <v>0</v>
      </c>
      <c r="C4196" s="63">
        <f>'דוח 132'!I4196</f>
        <v>0</v>
      </c>
      <c r="D4196" s="63">
        <f>'דוח 132'!H4196</f>
        <v>0</v>
      </c>
      <c r="E4196" s="63">
        <f>'דוח 132'!G4196</f>
        <v>0</v>
      </c>
      <c r="F4196" s="63" t="str">
        <f>'דוח 132'!F4196</f>
        <v>שווי קופה באשח  0.05</v>
      </c>
      <c r="G4196" s="63">
        <f>'דוח 132'!E4196</f>
        <v>0</v>
      </c>
      <c r="H4196" s="63">
        <f>'דוח 132'!D4196</f>
        <v>0</v>
      </c>
      <c r="I4196" s="63">
        <f>'דוח 132'!C4196</f>
        <v>0</v>
      </c>
      <c r="J4196" s="63">
        <f>'דוח 132'!B4196</f>
        <v>0</v>
      </c>
      <c r="K4196" s="63">
        <f>'דוח 132'!A4196</f>
        <v>0</v>
      </c>
    </row>
    <row r="4197" spans="1:11" x14ac:dyDescent="0.2">
      <c r="A4197" s="63">
        <f>'דוח 132'!K4197</f>
        <v>0</v>
      </c>
      <c r="B4197" s="63">
        <f>'דוח 132'!J4197</f>
        <v>0</v>
      </c>
      <c r="C4197" s="63" t="str">
        <f>'דוח 132'!I4197</f>
        <v>תאור קבוצה</v>
      </c>
      <c r="D4197" s="63" t="str">
        <f>'דוח 132'!H4197</f>
        <v>מח"מ</v>
      </c>
      <c r="E4197" s="63" t="str">
        <f>'דוח 132'!G4197</f>
        <v>חשיפה</v>
      </c>
      <c r="F4197" s="63" t="str">
        <f>'דוח 132'!F4197</f>
        <v>חשיפה</v>
      </c>
      <c r="G4197" s="63">
        <f>'דוח 132'!E4197</f>
        <v>0</v>
      </c>
      <c r="H4197" s="63" t="str">
        <f>'דוח 132'!D4197</f>
        <v>חשיפה</v>
      </c>
      <c r="I4197" s="63">
        <f>'דוח 132'!C4197</f>
        <v>0</v>
      </c>
      <c r="J4197" s="63" t="str">
        <f>'דוח 132'!B4197</f>
        <v>מח"מ</v>
      </c>
      <c r="K4197" s="63">
        <f>'דוח 132'!A4197</f>
        <v>0</v>
      </c>
    </row>
    <row r="4198" spans="1:11" x14ac:dyDescent="0.2">
      <c r="A4198" s="63">
        <f>'דוח 132'!K4198</f>
        <v>0</v>
      </c>
      <c r="B4198" s="63">
        <f>'דוח 132'!J4198</f>
        <v>0</v>
      </c>
      <c r="C4198" s="63">
        <f>'דוח 132'!I4198</f>
        <v>0</v>
      </c>
      <c r="D4198" s="63">
        <f>'דוח 132'!H4198</f>
        <v>0</v>
      </c>
      <c r="E4198" s="63" t="str">
        <f>'דוח 132'!G4198</f>
        <v>30/12/18</v>
      </c>
      <c r="F4198" s="63" t="str">
        <f>'דוח 132'!F4198</f>
        <v>31/12/18</v>
      </c>
      <c r="G4198" s="63" t="str">
        <f>'דוח 132'!E4198</f>
        <v>מינ'</v>
      </c>
      <c r="H4198" s="63" t="str">
        <f>'דוח 132'!D4198</f>
        <v>מקס'</v>
      </c>
      <c r="I4198" s="63" t="str">
        <f>'דוח 132'!C4198</f>
        <v>מינ'</v>
      </c>
      <c r="J4198" s="63" t="str">
        <f>'דוח 132'!B4198</f>
        <v>מקס'</v>
      </c>
      <c r="K4198" s="63">
        <f>'דוח 132'!A4198</f>
        <v>0</v>
      </c>
    </row>
    <row r="4199" spans="1:11" x14ac:dyDescent="0.2">
      <c r="A4199" s="63">
        <f>'דוח 132'!K4199</f>
        <v>13591</v>
      </c>
      <c r="B4199" s="63">
        <f>'דוח 132'!J4199</f>
        <v>75045</v>
      </c>
      <c r="C4199" s="63" t="str">
        <f>'דוח 132'!I4199</f>
        <v xml:space="preserve">צמוד מדד (כולל מיועדות) </v>
      </c>
      <c r="D4199" s="63">
        <f>'דוח 132'!H4199</f>
        <v>0</v>
      </c>
      <c r="E4199" s="63">
        <f>'דוח 132'!G4199</f>
        <v>0</v>
      </c>
      <c r="F4199" s="63">
        <f>'דוח 132'!F4199</f>
        <v>0</v>
      </c>
      <c r="G4199" s="63">
        <f>'דוח 132'!E4199</f>
        <v>0</v>
      </c>
      <c r="H4199" s="63">
        <f>'דוח 132'!D4199</f>
        <v>0</v>
      </c>
      <c r="I4199" s="63">
        <f>'דוח 132'!C4199</f>
        <v>0</v>
      </c>
      <c r="J4199" s="63">
        <f>'דוח 132'!B4199</f>
        <v>0</v>
      </c>
      <c r="K4199" s="63">
        <f>'דוח 132'!A4199</f>
        <v>0</v>
      </c>
    </row>
    <row r="4200" spans="1:11" x14ac:dyDescent="0.2">
      <c r="A4200" s="63">
        <f>'דוח 132'!K4200</f>
        <v>19967</v>
      </c>
      <c r="B4200" s="63">
        <f>'דוח 132'!J4200</f>
        <v>75045</v>
      </c>
      <c r="C4200" s="63" t="str">
        <f>'דוח 132'!I4200</f>
        <v>צמוד מדד ללא מיועדות</v>
      </c>
      <c r="D4200" s="63">
        <f>'דוח 132'!H4200</f>
        <v>0</v>
      </c>
      <c r="E4200" s="63">
        <f>'דוח 132'!G4200</f>
        <v>0</v>
      </c>
      <c r="F4200" s="63">
        <f>'דוח 132'!F4200</f>
        <v>0</v>
      </c>
      <c r="G4200" s="63">
        <f>'דוח 132'!E4200</f>
        <v>0</v>
      </c>
      <c r="H4200" s="63">
        <f>'דוח 132'!D4200</f>
        <v>0</v>
      </c>
      <c r="I4200" s="63">
        <f>'דוח 132'!C4200</f>
        <v>0</v>
      </c>
      <c r="J4200" s="63">
        <f>'דוח 132'!B4200</f>
        <v>0</v>
      </c>
      <c r="K4200" s="63">
        <f>'דוח 132'!A4200</f>
        <v>0</v>
      </c>
    </row>
    <row r="4201" spans="1:11" x14ac:dyDescent="0.2">
      <c r="A4201" s="63">
        <f>'דוח 132'!K4201</f>
        <v>15744</v>
      </c>
      <c r="B4201" s="63">
        <f>'דוח 132'!J4201</f>
        <v>75045</v>
      </c>
      <c r="C4201" s="63" t="str">
        <f>'דוח 132'!I4201</f>
        <v xml:space="preserve">סה"כ ממשלתי צמוד מדד כולל מיועדות </v>
      </c>
      <c r="D4201" s="63">
        <f>'דוח 132'!H4201</f>
        <v>0</v>
      </c>
      <c r="E4201" s="63">
        <f>'דוח 132'!G4201</f>
        <v>0</v>
      </c>
      <c r="F4201" s="63">
        <f>'דוח 132'!F4201</f>
        <v>0</v>
      </c>
      <c r="G4201" s="63">
        <f>'דוח 132'!E4201</f>
        <v>0</v>
      </c>
      <c r="H4201" s="63">
        <f>'דוח 132'!D4201</f>
        <v>0</v>
      </c>
      <c r="I4201" s="63">
        <f>'דוח 132'!C4201</f>
        <v>0</v>
      </c>
      <c r="J4201" s="63">
        <f>'דוח 132'!B4201</f>
        <v>0</v>
      </c>
      <c r="K4201" s="63">
        <f>'דוח 132'!A4201</f>
        <v>0</v>
      </c>
    </row>
    <row r="4202" spans="1:11" x14ac:dyDescent="0.2">
      <c r="A4202" s="63">
        <f>'דוח 132'!K4202</f>
        <v>13462</v>
      </c>
      <c r="B4202" s="63">
        <f>'דוח 132'!J4202</f>
        <v>75045</v>
      </c>
      <c r="C4202" s="63" t="str">
        <f>'דוח 132'!I4202</f>
        <v xml:space="preserve">קונצרני סחיר צמוד מדד </v>
      </c>
      <c r="D4202" s="63">
        <f>'דוח 132'!H4202</f>
        <v>0</v>
      </c>
      <c r="E4202" s="63">
        <f>'דוח 132'!G4202</f>
        <v>0</v>
      </c>
      <c r="F4202" s="63">
        <f>'דוח 132'!F4202</f>
        <v>0</v>
      </c>
      <c r="G4202" s="63">
        <f>'דוח 132'!E4202</f>
        <v>0</v>
      </c>
      <c r="H4202" s="63">
        <f>'דוח 132'!D4202</f>
        <v>0</v>
      </c>
      <c r="I4202" s="63">
        <f>'דוח 132'!C4202</f>
        <v>0</v>
      </c>
      <c r="J4202" s="63">
        <f>'דוח 132'!B4202</f>
        <v>0</v>
      </c>
      <c r="K4202" s="63">
        <f>'דוח 132'!A4202</f>
        <v>0</v>
      </c>
    </row>
    <row r="4203" spans="1:11" x14ac:dyDescent="0.2">
      <c r="A4203" s="63">
        <f>'דוח 132'!K4203</f>
        <v>15544</v>
      </c>
      <c r="B4203" s="63">
        <f>'דוח 132'!J4203</f>
        <v>75045</v>
      </c>
      <c r="C4203" s="63" t="str">
        <f>'דוח 132'!I4203</f>
        <v>הלוואה צמוד מדד</v>
      </c>
      <c r="D4203" s="63">
        <f>'דוח 132'!H4203</f>
        <v>0</v>
      </c>
      <c r="E4203" s="63">
        <f>'דוח 132'!G4203</f>
        <v>0</v>
      </c>
      <c r="F4203" s="63">
        <f>'דוח 132'!F4203</f>
        <v>0</v>
      </c>
      <c r="G4203" s="63">
        <f>'דוח 132'!E4203</f>
        <v>0</v>
      </c>
      <c r="H4203" s="63">
        <f>'דוח 132'!D4203</f>
        <v>0</v>
      </c>
      <c r="I4203" s="63">
        <f>'דוח 132'!C4203</f>
        <v>0</v>
      </c>
      <c r="J4203" s="63">
        <f>'דוח 132'!B4203</f>
        <v>0</v>
      </c>
      <c r="K4203" s="63">
        <f>'דוח 132'!A4203</f>
        <v>0</v>
      </c>
    </row>
    <row r="4204" spans="1:11" x14ac:dyDescent="0.2">
      <c r="A4204" s="63">
        <f>'דוח 132'!K4204</f>
        <v>12978</v>
      </c>
      <c r="B4204" s="63">
        <f>'דוח 132'!J4204</f>
        <v>75045</v>
      </c>
      <c r="C4204" s="63" t="str">
        <f>'דוח 132'!I4204</f>
        <v xml:space="preserve">פקדונות לא סחירים </v>
      </c>
      <c r="D4204" s="63">
        <f>'דוח 132'!H4204</f>
        <v>0</v>
      </c>
      <c r="E4204" s="63">
        <f>'דוח 132'!G4204</f>
        <v>0</v>
      </c>
      <c r="F4204" s="63">
        <f>'דוח 132'!F4204</f>
        <v>0</v>
      </c>
      <c r="G4204" s="63">
        <f>'דוח 132'!E4204</f>
        <v>0</v>
      </c>
      <c r="H4204" s="63">
        <f>'דוח 132'!D4204</f>
        <v>0</v>
      </c>
      <c r="I4204" s="63">
        <f>'דוח 132'!C4204</f>
        <v>0</v>
      </c>
      <c r="J4204" s="63">
        <f>'דוח 132'!B4204</f>
        <v>0</v>
      </c>
      <c r="K4204" s="63">
        <f>'דוח 132'!A4204</f>
        <v>0</v>
      </c>
    </row>
    <row r="4205" spans="1:11" x14ac:dyDescent="0.2">
      <c r="A4205" s="63">
        <f>'דוח 132'!K4205</f>
        <v>17726</v>
      </c>
      <c r="B4205" s="63">
        <f>'דוח 132'!J4205</f>
        <v>75045</v>
      </c>
      <c r="C4205" s="63" t="str">
        <f>'דוח 132'!I4205</f>
        <v>לא צמוד כולל נזילות</v>
      </c>
      <c r="D4205" s="63">
        <f>'דוח 132'!H4205</f>
        <v>0</v>
      </c>
      <c r="E4205" s="63">
        <f>'דוח 132'!G4205</f>
        <v>100</v>
      </c>
      <c r="F4205" s="63">
        <f>'דוח 132'!F4205</f>
        <v>100</v>
      </c>
      <c r="G4205" s="63">
        <f>'דוח 132'!E4205</f>
        <v>0</v>
      </c>
      <c r="H4205" s="63">
        <f>'דוח 132'!D4205</f>
        <v>0</v>
      </c>
      <c r="I4205" s="63">
        <f>'דוח 132'!C4205</f>
        <v>0</v>
      </c>
      <c r="J4205" s="63">
        <f>'דוח 132'!B4205</f>
        <v>0</v>
      </c>
      <c r="K4205" s="63">
        <f>'דוח 132'!A4205</f>
        <v>0</v>
      </c>
    </row>
    <row r="4206" spans="1:11" x14ac:dyDescent="0.2">
      <c r="A4206" s="63">
        <f>'דוח 132'!K4206</f>
        <v>17727</v>
      </c>
      <c r="B4206" s="63">
        <f>'דוח 132'!J4206</f>
        <v>75045</v>
      </c>
      <c r="C4206" s="63" t="str">
        <f>'דוח 132'!I4206</f>
        <v>עו"ש ש"ח</v>
      </c>
      <c r="D4206" s="63">
        <f>'דוח 132'!H4206</f>
        <v>0</v>
      </c>
      <c r="E4206" s="63">
        <f>'דוח 132'!G4206</f>
        <v>100</v>
      </c>
      <c r="F4206" s="63">
        <f>'דוח 132'!F4206</f>
        <v>100</v>
      </c>
      <c r="G4206" s="63">
        <f>'דוח 132'!E4206</f>
        <v>0</v>
      </c>
      <c r="H4206" s="63">
        <f>'דוח 132'!D4206</f>
        <v>0</v>
      </c>
      <c r="I4206" s="63">
        <f>'דוח 132'!C4206</f>
        <v>0</v>
      </c>
      <c r="J4206" s="63">
        <f>'דוח 132'!B4206</f>
        <v>0</v>
      </c>
      <c r="K4206" s="63">
        <f>'דוח 132'!A4206</f>
        <v>0</v>
      </c>
    </row>
    <row r="4207" spans="1:11" x14ac:dyDescent="0.2">
      <c r="A4207" s="63">
        <f>'דוח 132'!K4207</f>
        <v>13592</v>
      </c>
      <c r="B4207" s="63">
        <f>'דוח 132'!J4207</f>
        <v>75045</v>
      </c>
      <c r="C4207" s="63" t="str">
        <f>'דוח 132'!I4207</f>
        <v xml:space="preserve">לא צמוד - לא כולל נזילות </v>
      </c>
      <c r="D4207" s="63">
        <f>'דוח 132'!H4207</f>
        <v>0</v>
      </c>
      <c r="E4207" s="63">
        <f>'דוח 132'!G4207</f>
        <v>0</v>
      </c>
      <c r="F4207" s="63">
        <f>'דוח 132'!F4207</f>
        <v>0</v>
      </c>
      <c r="G4207" s="63">
        <f>'דוח 132'!E4207</f>
        <v>0</v>
      </c>
      <c r="H4207" s="63">
        <f>'דוח 132'!D4207</f>
        <v>0</v>
      </c>
      <c r="I4207" s="63">
        <f>'דוח 132'!C4207</f>
        <v>0</v>
      </c>
      <c r="J4207" s="63">
        <f>'דוח 132'!B4207</f>
        <v>0</v>
      </c>
      <c r="K4207" s="63">
        <f>'דוח 132'!A4207</f>
        <v>0</v>
      </c>
    </row>
    <row r="4208" spans="1:11" x14ac:dyDescent="0.2">
      <c r="A4208" s="63">
        <f>'דוח 132'!K4208</f>
        <v>11566</v>
      </c>
      <c r="B4208" s="63">
        <f>'דוח 132'!J4208</f>
        <v>75045</v>
      </c>
      <c r="C4208" s="63" t="str">
        <f>'דוח 132'!I4208</f>
        <v>מק"מ</v>
      </c>
      <c r="D4208" s="63">
        <f>'דוח 132'!H4208</f>
        <v>0</v>
      </c>
      <c r="E4208" s="63">
        <f>'דוח 132'!G4208</f>
        <v>0</v>
      </c>
      <c r="F4208" s="63">
        <f>'דוח 132'!F4208</f>
        <v>0</v>
      </c>
      <c r="G4208" s="63">
        <f>'דוח 132'!E4208</f>
        <v>0</v>
      </c>
      <c r="H4208" s="63">
        <f>'דוח 132'!D4208</f>
        <v>0</v>
      </c>
      <c r="I4208" s="63">
        <f>'דוח 132'!C4208</f>
        <v>0</v>
      </c>
      <c r="J4208" s="63">
        <f>'דוח 132'!B4208</f>
        <v>0</v>
      </c>
      <c r="K4208" s="63">
        <f>'דוח 132'!A4208</f>
        <v>0</v>
      </c>
    </row>
    <row r="4209" spans="1:11" x14ac:dyDescent="0.2">
      <c r="A4209" s="63">
        <f>'דוח 132'!K4209</f>
        <v>13419</v>
      </c>
      <c r="B4209" s="63">
        <f>'דוח 132'!J4209</f>
        <v>75045</v>
      </c>
      <c r="C4209" s="63" t="str">
        <f>'דוח 132'!I4209</f>
        <v>ממשלתי  לא צמוד (שחר)</v>
      </c>
      <c r="D4209" s="63">
        <f>'דוח 132'!H4209</f>
        <v>0</v>
      </c>
      <c r="E4209" s="63">
        <f>'דוח 132'!G4209</f>
        <v>0</v>
      </c>
      <c r="F4209" s="63">
        <f>'דוח 132'!F4209</f>
        <v>0</v>
      </c>
      <c r="G4209" s="63">
        <f>'דוח 132'!E4209</f>
        <v>0</v>
      </c>
      <c r="H4209" s="63">
        <f>'דוח 132'!D4209</f>
        <v>0</v>
      </c>
      <c r="I4209" s="63">
        <f>'דוח 132'!C4209</f>
        <v>0</v>
      </c>
      <c r="J4209" s="63">
        <f>'דוח 132'!B4209</f>
        <v>0</v>
      </c>
      <c r="K4209" s="63">
        <f>'דוח 132'!A4209</f>
        <v>0</v>
      </c>
    </row>
    <row r="4210" spans="1:11" x14ac:dyDescent="0.2">
      <c r="A4210" s="63">
        <f>'דוח 132'!K4210</f>
        <v>11568</v>
      </c>
      <c r="B4210" s="63">
        <f>'דוח 132'!J4210</f>
        <v>75045</v>
      </c>
      <c r="C4210" s="63" t="str">
        <f>'דוח 132'!I4210</f>
        <v>אג"ח ממשלתי לא צמוד ריבית משתנה-"גילון"</v>
      </c>
      <c r="D4210" s="63">
        <f>'דוח 132'!H4210</f>
        <v>0</v>
      </c>
      <c r="E4210" s="63">
        <f>'דוח 132'!G4210</f>
        <v>0</v>
      </c>
      <c r="F4210" s="63">
        <f>'דוח 132'!F4210</f>
        <v>0</v>
      </c>
      <c r="G4210" s="63">
        <f>'דוח 132'!E4210</f>
        <v>0</v>
      </c>
      <c r="H4210" s="63">
        <f>'דוח 132'!D4210</f>
        <v>0</v>
      </c>
      <c r="I4210" s="63">
        <f>'דוח 132'!C4210</f>
        <v>0</v>
      </c>
      <c r="J4210" s="63">
        <f>'דוח 132'!B4210</f>
        <v>0</v>
      </c>
      <c r="K4210" s="63">
        <f>'דוח 132'!A4210</f>
        <v>0</v>
      </c>
    </row>
    <row r="4211" spans="1:11" x14ac:dyDescent="0.2">
      <c r="A4211" s="63">
        <f>'דוח 132'!K4211</f>
        <v>12479</v>
      </c>
      <c r="B4211" s="63">
        <f>'דוח 132'!J4211</f>
        <v>75045</v>
      </c>
      <c r="C4211" s="63" t="str">
        <f>'דוח 132'!I4211</f>
        <v>קונצרני ריבית קבועה</v>
      </c>
      <c r="D4211" s="63">
        <f>'דוח 132'!H4211</f>
        <v>0</v>
      </c>
      <c r="E4211" s="63">
        <f>'דוח 132'!G4211</f>
        <v>0</v>
      </c>
      <c r="F4211" s="63">
        <f>'דוח 132'!F4211</f>
        <v>0</v>
      </c>
      <c r="G4211" s="63">
        <f>'דוח 132'!E4211</f>
        <v>0</v>
      </c>
      <c r="H4211" s="63">
        <f>'דוח 132'!D4211</f>
        <v>0</v>
      </c>
      <c r="I4211" s="63">
        <f>'דוח 132'!C4211</f>
        <v>0</v>
      </c>
      <c r="J4211" s="63">
        <f>'דוח 132'!B4211</f>
        <v>0</v>
      </c>
      <c r="K4211" s="63">
        <f>'דוח 132'!A4211</f>
        <v>0</v>
      </c>
    </row>
    <row r="4212" spans="1:11" x14ac:dyDescent="0.2">
      <c r="A4212" s="63">
        <f>'דוח 132'!K4212</f>
        <v>12480</v>
      </c>
      <c r="B4212" s="63">
        <f>'דוח 132'!J4212</f>
        <v>75045</v>
      </c>
      <c r="C4212" s="63" t="str">
        <f>'דוח 132'!I4212</f>
        <v>קונצרני ריבית משתנה</v>
      </c>
      <c r="D4212" s="63">
        <f>'דוח 132'!H4212</f>
        <v>0</v>
      </c>
      <c r="E4212" s="63">
        <f>'דוח 132'!G4212</f>
        <v>0</v>
      </c>
      <c r="F4212" s="63">
        <f>'דוח 132'!F4212</f>
        <v>0</v>
      </c>
      <c r="G4212" s="63">
        <f>'דוח 132'!E4212</f>
        <v>0</v>
      </c>
      <c r="H4212" s="63">
        <f>'דוח 132'!D4212</f>
        <v>0</v>
      </c>
      <c r="I4212" s="63">
        <f>'דוח 132'!C4212</f>
        <v>0</v>
      </c>
      <c r="J4212" s="63">
        <f>'דוח 132'!B4212</f>
        <v>0</v>
      </c>
      <c r="K4212" s="63">
        <f>'דוח 132'!A4212</f>
        <v>0</v>
      </c>
    </row>
    <row r="4213" spans="1:11" x14ac:dyDescent="0.2">
      <c r="A4213" s="63">
        <f>'דוח 132'!K4213</f>
        <v>11578</v>
      </c>
      <c r="B4213" s="63">
        <f>'דוח 132'!J4213</f>
        <v>75045</v>
      </c>
      <c r="C4213" s="63" t="str">
        <f>'דוח 132'!I4213</f>
        <v>אג"ח לא צמוד לא סחיר (ללא עמיתים)</v>
      </c>
      <c r="D4213" s="63">
        <f>'דוח 132'!H4213</f>
        <v>0</v>
      </c>
      <c r="E4213" s="63">
        <f>'דוח 132'!G4213</f>
        <v>0</v>
      </c>
      <c r="F4213" s="63">
        <f>'דוח 132'!F4213</f>
        <v>0</v>
      </c>
      <c r="G4213" s="63">
        <f>'דוח 132'!E4213</f>
        <v>0</v>
      </c>
      <c r="H4213" s="63">
        <f>'דוח 132'!D4213</f>
        <v>0</v>
      </c>
      <c r="I4213" s="63">
        <f>'דוח 132'!C4213</f>
        <v>0</v>
      </c>
      <c r="J4213" s="63">
        <f>'דוח 132'!B4213</f>
        <v>0</v>
      </c>
      <c r="K4213" s="63">
        <f>'דוח 132'!A4213</f>
        <v>0</v>
      </c>
    </row>
    <row r="4214" spans="1:11" x14ac:dyDescent="0.2">
      <c r="A4214" s="63">
        <f>'דוח 132'!K4214</f>
        <v>12497</v>
      </c>
      <c r="B4214" s="63">
        <f>'דוח 132'!J4214</f>
        <v>75045</v>
      </c>
      <c r="C4214" s="63" t="str">
        <f>'דוח 132'!I4214</f>
        <v>קונצרני לא סחיר ריבית משתנה (נע"מים)</v>
      </c>
      <c r="D4214" s="63">
        <f>'דוח 132'!H4214</f>
        <v>0</v>
      </c>
      <c r="E4214" s="63">
        <f>'דוח 132'!G4214</f>
        <v>0</v>
      </c>
      <c r="F4214" s="63">
        <f>'דוח 132'!F4214</f>
        <v>0</v>
      </c>
      <c r="G4214" s="63">
        <f>'דוח 132'!E4214</f>
        <v>0</v>
      </c>
      <c r="H4214" s="63">
        <f>'דוח 132'!D4214</f>
        <v>0</v>
      </c>
      <c r="I4214" s="63">
        <f>'דוח 132'!C4214</f>
        <v>0</v>
      </c>
      <c r="J4214" s="63">
        <f>'דוח 132'!B4214</f>
        <v>0</v>
      </c>
      <c r="K4214" s="63">
        <f>'דוח 132'!A4214</f>
        <v>0</v>
      </c>
    </row>
    <row r="4215" spans="1:11" x14ac:dyDescent="0.2">
      <c r="A4215" s="63">
        <f>'דוח 132'!K4215</f>
        <v>15546</v>
      </c>
      <c r="B4215" s="63">
        <f>'דוח 132'!J4215</f>
        <v>75045</v>
      </c>
      <c r="C4215" s="63" t="str">
        <f>'דוח 132'!I4215</f>
        <v>הלוואה לא צמוד</v>
      </c>
      <c r="D4215" s="63">
        <f>'דוח 132'!H4215</f>
        <v>0</v>
      </c>
      <c r="E4215" s="63">
        <f>'דוח 132'!G4215</f>
        <v>0</v>
      </c>
      <c r="F4215" s="63">
        <f>'דוח 132'!F4215</f>
        <v>0</v>
      </c>
      <c r="G4215" s="63">
        <f>'דוח 132'!E4215</f>
        <v>0</v>
      </c>
      <c r="H4215" s="63">
        <f>'דוח 132'!D4215</f>
        <v>0</v>
      </c>
      <c r="I4215" s="63">
        <f>'דוח 132'!C4215</f>
        <v>0</v>
      </c>
      <c r="J4215" s="63">
        <f>'דוח 132'!B4215</f>
        <v>0</v>
      </c>
      <c r="K4215" s="63">
        <f>'דוח 132'!A4215</f>
        <v>0</v>
      </c>
    </row>
    <row r="4216" spans="1:11" x14ac:dyDescent="0.2">
      <c r="A4216" s="63">
        <f>'דוח 132'!K4216</f>
        <v>12481</v>
      </c>
      <c r="B4216" s="63">
        <f>'דוח 132'!J4216</f>
        <v>75045</v>
      </c>
      <c r="C4216" s="63" t="str">
        <f>'דוח 132'!I4216</f>
        <v>הלוואות לעמיתים.</v>
      </c>
      <c r="D4216" s="63">
        <f>'דוח 132'!H4216</f>
        <v>0</v>
      </c>
      <c r="E4216" s="63">
        <f>'דוח 132'!G4216</f>
        <v>0</v>
      </c>
      <c r="F4216" s="63">
        <f>'דוח 132'!F4216</f>
        <v>0</v>
      </c>
      <c r="G4216" s="63">
        <f>'דוח 132'!E4216</f>
        <v>0</v>
      </c>
      <c r="H4216" s="63">
        <f>'דוח 132'!D4216</f>
        <v>0</v>
      </c>
      <c r="I4216" s="63">
        <f>'דוח 132'!C4216</f>
        <v>0</v>
      </c>
      <c r="J4216" s="63">
        <f>'דוח 132'!B4216</f>
        <v>0</v>
      </c>
      <c r="K4216" s="63">
        <f>'דוח 132'!A4216</f>
        <v>0</v>
      </c>
    </row>
    <row r="4217" spans="1:11" x14ac:dyDescent="0.2">
      <c r="A4217" s="63">
        <f>'דוח 132'!K4217</f>
        <v>13594</v>
      </c>
      <c r="B4217" s="63">
        <f>'דוח 132'!J4217</f>
        <v>75045</v>
      </c>
      <c r="C4217" s="63" t="str">
        <f>'דוח 132'!I4217</f>
        <v>מט"ח וצמוד מט"ח</v>
      </c>
      <c r="D4217" s="63">
        <f>'דוח 132'!H4217</f>
        <v>0</v>
      </c>
      <c r="E4217" s="63">
        <f>'דוח 132'!G4217</f>
        <v>0</v>
      </c>
      <c r="F4217" s="63">
        <f>'דוח 132'!F4217</f>
        <v>0</v>
      </c>
      <c r="G4217" s="63">
        <f>'דוח 132'!E4217</f>
        <v>0</v>
      </c>
      <c r="H4217" s="63">
        <f>'דוח 132'!D4217</f>
        <v>0</v>
      </c>
      <c r="I4217" s="63">
        <f>'דוח 132'!C4217</f>
        <v>0</v>
      </c>
      <c r="J4217" s="63">
        <f>'דוח 132'!B4217</f>
        <v>0</v>
      </c>
      <c r="K4217" s="63">
        <f>'דוח 132'!A4217</f>
        <v>0</v>
      </c>
    </row>
    <row r="4218" spans="1:11" x14ac:dyDescent="0.2">
      <c r="A4218" s="63">
        <f>'דוח 132'!K4218</f>
        <v>15609</v>
      </c>
      <c r="B4218" s="63">
        <f>'דוח 132'!J4218</f>
        <v>75045</v>
      </c>
      <c r="C4218" s="63" t="str">
        <f>'דוח 132'!I4218</f>
        <v>אג"ח ממשלתי צמוד מט"ח סחיר (1022)</v>
      </c>
      <c r="D4218" s="63">
        <f>'דוח 132'!H4218</f>
        <v>0</v>
      </c>
      <c r="E4218" s="63">
        <f>'דוח 132'!G4218</f>
        <v>0</v>
      </c>
      <c r="F4218" s="63">
        <f>'דוח 132'!F4218</f>
        <v>0</v>
      </c>
      <c r="G4218" s="63">
        <f>'דוח 132'!E4218</f>
        <v>0</v>
      </c>
      <c r="H4218" s="63">
        <f>'דוח 132'!D4218</f>
        <v>0</v>
      </c>
      <c r="I4218" s="63">
        <f>'דוח 132'!C4218</f>
        <v>0</v>
      </c>
      <c r="J4218" s="63">
        <f>'דוח 132'!B4218</f>
        <v>0</v>
      </c>
      <c r="K4218" s="63">
        <f>'דוח 132'!A4218</f>
        <v>0</v>
      </c>
    </row>
    <row r="4219" spans="1:11" x14ac:dyDescent="0.2">
      <c r="A4219" s="63">
        <f>'דוח 132'!K4219</f>
        <v>11524</v>
      </c>
      <c r="B4219" s="63">
        <f>'דוח 132'!J4219</f>
        <v>75045</v>
      </c>
      <c r="C4219" s="63" t="str">
        <f>'דוח 132'!I4219</f>
        <v xml:space="preserve"> אג"ח קונצרני בחו"ל </v>
      </c>
      <c r="D4219" s="63">
        <f>'דוח 132'!H4219</f>
        <v>0</v>
      </c>
      <c r="E4219" s="63">
        <f>'דוח 132'!G4219</f>
        <v>0</v>
      </c>
      <c r="F4219" s="63">
        <f>'דוח 132'!F4219</f>
        <v>0</v>
      </c>
      <c r="G4219" s="63">
        <f>'דוח 132'!E4219</f>
        <v>0</v>
      </c>
      <c r="H4219" s="63">
        <f>'דוח 132'!D4219</f>
        <v>0</v>
      </c>
      <c r="I4219" s="63">
        <f>'דוח 132'!C4219</f>
        <v>0</v>
      </c>
      <c r="J4219" s="63">
        <f>'דוח 132'!B4219</f>
        <v>0</v>
      </c>
      <c r="K4219" s="63">
        <f>'דוח 132'!A4219</f>
        <v>0</v>
      </c>
    </row>
    <row r="4220" spans="1:11" x14ac:dyDescent="0.2">
      <c r="A4220" s="63">
        <f>'דוח 132'!K4220</f>
        <v>15745</v>
      </c>
      <c r="B4220" s="63">
        <f>'דוח 132'!J4220</f>
        <v>75045</v>
      </c>
      <c r="C4220" s="63" t="str">
        <f>'דוח 132'!I4220</f>
        <v>סה"כ קונצרני צמוד מט"ח</v>
      </c>
      <c r="D4220" s="63">
        <f>'דוח 132'!H4220</f>
        <v>0</v>
      </c>
      <c r="E4220" s="63">
        <f>'דוח 132'!G4220</f>
        <v>0</v>
      </c>
      <c r="F4220" s="63">
        <f>'דוח 132'!F4220</f>
        <v>0</v>
      </c>
      <c r="G4220" s="63">
        <f>'דוח 132'!E4220</f>
        <v>0</v>
      </c>
      <c r="H4220" s="63">
        <f>'דוח 132'!D4220</f>
        <v>0</v>
      </c>
      <c r="I4220" s="63">
        <f>'דוח 132'!C4220</f>
        <v>0</v>
      </c>
      <c r="J4220" s="63">
        <f>'דוח 132'!B4220</f>
        <v>0</v>
      </c>
      <c r="K4220" s="63">
        <f>'דוח 132'!A4220</f>
        <v>0</v>
      </c>
    </row>
    <row r="4221" spans="1:11" x14ac:dyDescent="0.2">
      <c r="A4221" s="63">
        <f>'דוח 132'!K4221</f>
        <v>15545</v>
      </c>
      <c r="B4221" s="63">
        <f>'דוח 132'!J4221</f>
        <v>75045</v>
      </c>
      <c r="C4221" s="63" t="str">
        <f>'דוח 132'!I4221</f>
        <v>הלוואה צמוד מט"ח</v>
      </c>
      <c r="D4221" s="63">
        <f>'דוח 132'!H4221</f>
        <v>0</v>
      </c>
      <c r="E4221" s="63">
        <f>'דוח 132'!G4221</f>
        <v>0</v>
      </c>
      <c r="F4221" s="63">
        <f>'דוח 132'!F4221</f>
        <v>0</v>
      </c>
      <c r="G4221" s="63">
        <f>'דוח 132'!E4221</f>
        <v>0</v>
      </c>
      <c r="H4221" s="63">
        <f>'דוח 132'!D4221</f>
        <v>0</v>
      </c>
      <c r="I4221" s="63">
        <f>'דוח 132'!C4221</f>
        <v>0</v>
      </c>
      <c r="J4221" s="63">
        <f>'דוח 132'!B4221</f>
        <v>0</v>
      </c>
      <c r="K4221" s="63">
        <f>'דוח 132'!A4221</f>
        <v>0</v>
      </c>
    </row>
    <row r="4222" spans="1:11" x14ac:dyDescent="0.2">
      <c r="A4222" s="63">
        <f>'דוח 132'!K4222</f>
        <v>13595</v>
      </c>
      <c r="B4222" s="63">
        <f>'דוח 132'!J4222</f>
        <v>75045</v>
      </c>
      <c r="C4222" s="63" t="str">
        <f>'דוח 132'!I4222</f>
        <v>סה"כ מניות והמירים</v>
      </c>
      <c r="D4222" s="63">
        <f>'דוח 132'!H4222</f>
        <v>0</v>
      </c>
      <c r="E4222" s="63">
        <f>'דוח 132'!G4222</f>
        <v>0</v>
      </c>
      <c r="F4222" s="63">
        <f>'דוח 132'!F4222</f>
        <v>0</v>
      </c>
      <c r="G4222" s="63">
        <f>'דוח 132'!E4222</f>
        <v>0</v>
      </c>
      <c r="H4222" s="63">
        <f>'דוח 132'!D4222</f>
        <v>0</v>
      </c>
      <c r="I4222" s="63">
        <f>'דוח 132'!C4222</f>
        <v>0</v>
      </c>
      <c r="J4222" s="63">
        <f>'דוח 132'!B4222</f>
        <v>0</v>
      </c>
      <c r="K4222" s="63">
        <f>'דוח 132'!A4222</f>
        <v>0</v>
      </c>
    </row>
    <row r="4223" spans="1:11" x14ac:dyDescent="0.2">
      <c r="A4223" s="63">
        <f>'דוח 132'!K4223</f>
        <v>15610</v>
      </c>
      <c r="B4223" s="63">
        <f>'דוח 132'!J4223</f>
        <v>75045</v>
      </c>
      <c r="C4223" s="63" t="str">
        <f>'דוח 132'!I4223</f>
        <v>נגזרים מתוך מניות והמירים</v>
      </c>
      <c r="D4223" s="63">
        <f>'דוח 132'!H4223</f>
        <v>0</v>
      </c>
      <c r="E4223" s="63">
        <f>'דוח 132'!G4223</f>
        <v>0</v>
      </c>
      <c r="F4223" s="63">
        <f>'דוח 132'!F4223</f>
        <v>0</v>
      </c>
      <c r="G4223" s="63">
        <f>'דוח 132'!E4223</f>
        <v>0</v>
      </c>
      <c r="H4223" s="63">
        <f>'דוח 132'!D4223</f>
        <v>0</v>
      </c>
      <c r="I4223" s="63">
        <f>'דוח 132'!C4223</f>
        <v>0</v>
      </c>
      <c r="J4223" s="63">
        <f>'דוח 132'!B4223</f>
        <v>0</v>
      </c>
      <c r="K4223" s="63">
        <f>'דוח 132'!A4223</f>
        <v>0</v>
      </c>
    </row>
    <row r="4224" spans="1:11" x14ac:dyDescent="0.2">
      <c r="A4224" s="63">
        <f>'דוח 132'!K4224</f>
        <v>15611</v>
      </c>
      <c r="B4224" s="63">
        <f>'דוח 132'!J4224</f>
        <v>75045</v>
      </c>
      <c r="C4224" s="63" t="str">
        <f>'דוח 132'!I4224</f>
        <v>מניות והמירים בארץ</v>
      </c>
      <c r="D4224" s="63">
        <f>'דוח 132'!H4224</f>
        <v>0</v>
      </c>
      <c r="E4224" s="63">
        <f>'דוח 132'!G4224</f>
        <v>0</v>
      </c>
      <c r="F4224" s="63">
        <f>'דוח 132'!F4224</f>
        <v>0</v>
      </c>
      <c r="G4224" s="63">
        <f>'דוח 132'!E4224</f>
        <v>0</v>
      </c>
      <c r="H4224" s="63">
        <f>'דוח 132'!D4224</f>
        <v>0</v>
      </c>
      <c r="I4224" s="63">
        <f>'דוח 132'!C4224</f>
        <v>0</v>
      </c>
      <c r="J4224" s="63">
        <f>'דוח 132'!B4224</f>
        <v>0</v>
      </c>
      <c r="K4224" s="63">
        <f>'דוח 132'!A4224</f>
        <v>0</v>
      </c>
    </row>
    <row r="4225" spans="1:11" x14ac:dyDescent="0.2">
      <c r="A4225" s="63">
        <f>'דוח 132'!K4225</f>
        <v>15608</v>
      </c>
      <c r="B4225" s="63">
        <f>'דוח 132'!J4225</f>
        <v>75045</v>
      </c>
      <c r="C4225" s="63" t="str">
        <f>'דוח 132'!I4225</f>
        <v>מניות חו"ל</v>
      </c>
      <c r="D4225" s="63">
        <f>'דוח 132'!H4225</f>
        <v>0</v>
      </c>
      <c r="E4225" s="63">
        <f>'דוח 132'!G4225</f>
        <v>0</v>
      </c>
      <c r="F4225" s="63">
        <f>'דוח 132'!F4225</f>
        <v>0</v>
      </c>
      <c r="G4225" s="63">
        <f>'דוח 132'!E4225</f>
        <v>0</v>
      </c>
      <c r="H4225" s="63">
        <f>'דוח 132'!D4225</f>
        <v>0</v>
      </c>
      <c r="I4225" s="63">
        <f>'דוח 132'!C4225</f>
        <v>0</v>
      </c>
      <c r="J4225" s="63">
        <f>'דוח 132'!B4225</f>
        <v>0</v>
      </c>
      <c r="K4225" s="63">
        <f>'דוח 132'!A4225</f>
        <v>0</v>
      </c>
    </row>
    <row r="4226" spans="1:11" x14ac:dyDescent="0.2">
      <c r="A4226" s="63">
        <f>'דוח 132'!K4226</f>
        <v>15584</v>
      </c>
      <c r="B4226" s="63">
        <f>'דוח 132'!J4226</f>
        <v>75045</v>
      </c>
      <c r="C4226" s="63" t="str">
        <f>'דוח 132'!I4226</f>
        <v>נכסים אלטרנטיביים</v>
      </c>
      <c r="D4226" s="63">
        <f>'דוח 132'!H4226</f>
        <v>0</v>
      </c>
      <c r="E4226" s="63">
        <f>'דוח 132'!G4226</f>
        <v>0</v>
      </c>
      <c r="F4226" s="63">
        <f>'דוח 132'!F4226</f>
        <v>0</v>
      </c>
      <c r="G4226" s="63">
        <f>'דוח 132'!E4226</f>
        <v>0</v>
      </c>
      <c r="H4226" s="63">
        <f>'דוח 132'!D4226</f>
        <v>0</v>
      </c>
      <c r="I4226" s="63">
        <f>'דוח 132'!C4226</f>
        <v>0</v>
      </c>
      <c r="J4226" s="63">
        <f>'דוח 132'!B4226</f>
        <v>0</v>
      </c>
      <c r="K4226" s="63">
        <f>'דוח 132'!A4226</f>
        <v>0</v>
      </c>
    </row>
    <row r="4227" spans="1:11" x14ac:dyDescent="0.2">
      <c r="A4227" s="63">
        <f>'דוח 132'!K4227</f>
        <v>17728</v>
      </c>
      <c r="B4227" s="63">
        <f>'דוח 132'!J4227</f>
        <v>75045</v>
      </c>
      <c r="C4227" s="63" t="str">
        <f>'דוח 132'!I4227</f>
        <v>נכסי נדל"ן</v>
      </c>
      <c r="D4227" s="63">
        <f>'דוח 132'!H4227</f>
        <v>0</v>
      </c>
      <c r="E4227" s="63">
        <f>'דוח 132'!G4227</f>
        <v>0</v>
      </c>
      <c r="F4227" s="63">
        <f>'דוח 132'!F4227</f>
        <v>0</v>
      </c>
      <c r="G4227" s="63">
        <f>'דוח 132'!E4227</f>
        <v>0</v>
      </c>
      <c r="H4227" s="63">
        <f>'דוח 132'!D4227</f>
        <v>0</v>
      </c>
      <c r="I4227" s="63">
        <f>'דוח 132'!C4227</f>
        <v>0</v>
      </c>
      <c r="J4227" s="63">
        <f>'דוח 132'!B4227</f>
        <v>0</v>
      </c>
      <c r="K4227" s="63">
        <f>'דוח 132'!A4227</f>
        <v>0</v>
      </c>
    </row>
    <row r="4228" spans="1:11" x14ac:dyDescent="0.2">
      <c r="A4228" s="63">
        <f>'דוח 132'!K4228</f>
        <v>15624</v>
      </c>
      <c r="B4228" s="63">
        <f>'דוח 132'!J4228</f>
        <v>75045</v>
      </c>
      <c r="C4228" s="63" t="str">
        <f>'דוח 132'!I4228</f>
        <v>נגזרים מתוך חשיפת מט"ח</v>
      </c>
      <c r="D4228" s="63">
        <f>'דוח 132'!H4228</f>
        <v>0</v>
      </c>
      <c r="E4228" s="63">
        <f>'דוח 132'!G4228</f>
        <v>0</v>
      </c>
      <c r="F4228" s="63">
        <f>'דוח 132'!F4228</f>
        <v>0</v>
      </c>
      <c r="G4228" s="63">
        <f>'דוח 132'!E4228</f>
        <v>0</v>
      </c>
      <c r="H4228" s="63">
        <f>'דוח 132'!D4228</f>
        <v>0</v>
      </c>
      <c r="I4228" s="63">
        <f>'דוח 132'!C4228</f>
        <v>0</v>
      </c>
      <c r="J4228" s="63">
        <f>'דוח 132'!B4228</f>
        <v>0</v>
      </c>
      <c r="K4228" s="63">
        <f>'דוח 132'!A4228</f>
        <v>0</v>
      </c>
    </row>
    <row r="4229" spans="1:11" x14ac:dyDescent="0.2">
      <c r="A4229" s="63">
        <f>'דוח 132'!K4229</f>
        <v>15644</v>
      </c>
      <c r="B4229" s="63">
        <f>'דוח 132'!J4229</f>
        <v>75045</v>
      </c>
      <c r="C4229" s="63" t="str">
        <f>'דוח 132'!I4229</f>
        <v>סה"כ נזילות</v>
      </c>
      <c r="D4229" s="63">
        <f>'דוח 132'!H4229</f>
        <v>0</v>
      </c>
      <c r="E4229" s="63">
        <f>'דוח 132'!G4229</f>
        <v>100</v>
      </c>
      <c r="F4229" s="63">
        <f>'דוח 132'!F4229</f>
        <v>100</v>
      </c>
      <c r="G4229" s="63">
        <f>'דוח 132'!E4229</f>
        <v>0</v>
      </c>
      <c r="H4229" s="63">
        <f>'דוח 132'!D4229</f>
        <v>0</v>
      </c>
      <c r="I4229" s="63">
        <f>'דוח 132'!C4229</f>
        <v>0</v>
      </c>
      <c r="J4229" s="63">
        <f>'דוח 132'!B4229</f>
        <v>0</v>
      </c>
      <c r="K4229" s="63">
        <f>'דוח 132'!A4229</f>
        <v>0</v>
      </c>
    </row>
    <row r="4230" spans="1:11" x14ac:dyDescent="0.2">
      <c r="A4230" s="63">
        <f>'דוח 132'!K4230</f>
        <v>15704</v>
      </c>
      <c r="B4230" s="63">
        <f>'דוח 132'!J4230</f>
        <v>75045</v>
      </c>
      <c r="C4230" s="63" t="str">
        <f>'דוח 132'!I4230</f>
        <v xml:space="preserve">סה"כ קונצרני והלוואות </v>
      </c>
      <c r="D4230" s="63">
        <f>'דוח 132'!H4230</f>
        <v>0</v>
      </c>
      <c r="E4230" s="63">
        <f>'דוח 132'!G4230</f>
        <v>0</v>
      </c>
      <c r="F4230" s="63">
        <f>'דוח 132'!F4230</f>
        <v>0</v>
      </c>
      <c r="G4230" s="63">
        <f>'דוח 132'!E4230</f>
        <v>31</v>
      </c>
      <c r="H4230" s="63">
        <f>'דוח 132'!D4230</f>
        <v>37</v>
      </c>
      <c r="I4230" s="63">
        <f>'דוח 132'!C4230</f>
        <v>0</v>
      </c>
      <c r="J4230" s="63">
        <f>'דוח 132'!B4230</f>
        <v>0</v>
      </c>
      <c r="K4230" s="63">
        <f>'דוח 132'!A4230</f>
        <v>0</v>
      </c>
    </row>
    <row r="4231" spans="1:11" x14ac:dyDescent="0.2">
      <c r="A4231" s="63">
        <f>'דוח 132'!K4231</f>
        <v>15749</v>
      </c>
      <c r="B4231" s="63">
        <f>'דוח 132'!J4231</f>
        <v>75045</v>
      </c>
      <c r="C4231" s="63" t="str">
        <f>'דוח 132'!I4231</f>
        <v>סה"כ לא סחירים</v>
      </c>
      <c r="D4231" s="63">
        <f>'דוח 132'!H4231</f>
        <v>0</v>
      </c>
      <c r="E4231" s="63">
        <f>'דוח 132'!G4231</f>
        <v>0</v>
      </c>
      <c r="F4231" s="63">
        <f>'דוח 132'!F4231</f>
        <v>0</v>
      </c>
      <c r="G4231" s="63">
        <f>'דוח 132'!E4231</f>
        <v>0</v>
      </c>
      <c r="H4231" s="63">
        <f>'דוח 132'!D4231</f>
        <v>0</v>
      </c>
      <c r="I4231" s="63">
        <f>'דוח 132'!C4231</f>
        <v>0</v>
      </c>
      <c r="J4231" s="63">
        <f>'דוח 132'!B4231</f>
        <v>0</v>
      </c>
      <c r="K4231" s="63">
        <f>'דוח 132'!A4231</f>
        <v>0</v>
      </c>
    </row>
    <row r="4232" spans="1:11" x14ac:dyDescent="0.2">
      <c r="A4232" s="63">
        <f>'דוח 132'!K4232</f>
        <v>11258</v>
      </c>
      <c r="B4232" s="63">
        <f>'דוח 132'!J4232</f>
        <v>75045</v>
      </c>
      <c r="C4232" s="63" t="str">
        <f>'דוח 132'!I4232</f>
        <v>כל נכסי הקופה</v>
      </c>
      <c r="D4232" s="63">
        <f>'דוח 132'!H4232</f>
        <v>0</v>
      </c>
      <c r="E4232" s="63">
        <f>'דוח 132'!G4232</f>
        <v>100</v>
      </c>
      <c r="F4232" s="63">
        <f>'דוח 132'!F4232</f>
        <v>100</v>
      </c>
      <c r="G4232" s="63">
        <f>'דוח 132'!E4232</f>
        <v>0</v>
      </c>
      <c r="H4232" s="63">
        <f>'דוח 132'!D4232</f>
        <v>0</v>
      </c>
      <c r="I4232" s="63">
        <f>'דוח 132'!C4232</f>
        <v>0</v>
      </c>
      <c r="J4232" s="63">
        <f>'דוח 132'!B4232</f>
        <v>0</v>
      </c>
      <c r="K4232" s="63">
        <f>'דוח 132'!A4232</f>
        <v>0</v>
      </c>
    </row>
    <row r="4233" spans="1:11" x14ac:dyDescent="0.2">
      <c r="A4233" s="63">
        <f>'דוח 132'!K4233</f>
        <v>15705</v>
      </c>
      <c r="B4233" s="63">
        <f>'דוח 132'!J4233</f>
        <v>75045</v>
      </c>
      <c r="C4233" s="63" t="str">
        <f>'דוח 132'!I4233</f>
        <v>סה"כ ממשלתי</v>
      </c>
      <c r="D4233" s="63">
        <f>'דוח 132'!H4233</f>
        <v>0</v>
      </c>
      <c r="E4233" s="63">
        <f>'דוח 132'!G4233</f>
        <v>0</v>
      </c>
      <c r="F4233" s="63">
        <f>'דוח 132'!F4233</f>
        <v>0</v>
      </c>
      <c r="G4233" s="63">
        <f>'דוח 132'!E4233</f>
        <v>59</v>
      </c>
      <c r="H4233" s="63">
        <f>'דוח 132'!D4233</f>
        <v>65</v>
      </c>
      <c r="I4233" s="63">
        <f>'דוח 132'!C4233</f>
        <v>0</v>
      </c>
      <c r="J4233" s="63">
        <f>'דוח 132'!B4233</f>
        <v>0</v>
      </c>
      <c r="K4233" s="63">
        <f>'דוח 132'!A4233</f>
        <v>0</v>
      </c>
    </row>
    <row r="4234" spans="1:11" x14ac:dyDescent="0.2">
      <c r="A4234" s="63">
        <f>'דוח 132'!K4234</f>
        <v>16144</v>
      </c>
      <c r="B4234" s="63">
        <f>'דוח 132'!J4234</f>
        <v>75045</v>
      </c>
      <c r="C4234" s="63" t="str">
        <f>'דוח 132'!I4234</f>
        <v>סך חשיפת מט"ח</v>
      </c>
      <c r="D4234" s="63">
        <f>'דוח 132'!H4234</f>
        <v>0</v>
      </c>
      <c r="E4234" s="63">
        <f>'דוח 132'!G4234</f>
        <v>0</v>
      </c>
      <c r="F4234" s="63">
        <f>'דוח 132'!F4234</f>
        <v>0</v>
      </c>
      <c r="G4234" s="63">
        <f>'דוח 132'!E4234</f>
        <v>0</v>
      </c>
      <c r="H4234" s="63">
        <f>'דוח 132'!D4234</f>
        <v>0</v>
      </c>
      <c r="I4234" s="63">
        <f>'דוח 132'!C4234</f>
        <v>0</v>
      </c>
      <c r="J4234" s="63">
        <f>'דוח 132'!B4234</f>
        <v>0</v>
      </c>
      <c r="K4234" s="63">
        <f>'דוח 132'!A4234</f>
        <v>0</v>
      </c>
    </row>
    <row r="4235" spans="1:11" x14ac:dyDescent="0.2">
      <c r="A4235" s="63">
        <f>'דוח 132'!K4235</f>
        <v>12755</v>
      </c>
      <c r="B4235" s="63">
        <f>'דוח 132'!J4235</f>
        <v>75045</v>
      </c>
      <c r="C4235" s="63" t="str">
        <f>'דוח 132'!I4235</f>
        <v xml:space="preserve">נזילות מט"ח </v>
      </c>
      <c r="D4235" s="63">
        <f>'דוח 132'!H4235</f>
        <v>0</v>
      </c>
      <c r="E4235" s="63">
        <f>'דוח 132'!G4235</f>
        <v>0</v>
      </c>
      <c r="F4235" s="63">
        <f>'דוח 132'!F4235</f>
        <v>0</v>
      </c>
      <c r="G4235" s="63">
        <f>'דוח 132'!E4235</f>
        <v>0</v>
      </c>
      <c r="H4235" s="63">
        <f>'דוח 132'!D4235</f>
        <v>0</v>
      </c>
      <c r="I4235" s="63">
        <f>'דוח 132'!C4235</f>
        <v>0</v>
      </c>
      <c r="J4235" s="63">
        <f>'דוח 132'!B4235</f>
        <v>0</v>
      </c>
      <c r="K4235" s="63">
        <f>'דוח 132'!A4235</f>
        <v>0</v>
      </c>
    </row>
    <row r="4236" spans="1:11" x14ac:dyDescent="0.2">
      <c r="A4236" s="63">
        <f>'דוח 132'!K4236</f>
        <v>12359</v>
      </c>
      <c r="B4236" s="63">
        <f>'דוח 132'!J4236</f>
        <v>75045</v>
      </c>
      <c r="C4236" s="63" t="str">
        <f>'דוח 132'!I4236</f>
        <v xml:space="preserve">קונצרני לא סחיר צמוד מדד </v>
      </c>
      <c r="D4236" s="63">
        <f>'דוח 132'!H4236</f>
        <v>0</v>
      </c>
      <c r="E4236" s="63">
        <f>'דוח 132'!G4236</f>
        <v>0</v>
      </c>
      <c r="F4236" s="63">
        <f>'דוח 132'!F4236</f>
        <v>0</v>
      </c>
      <c r="G4236" s="63">
        <f>'דוח 132'!E4236</f>
        <v>0</v>
      </c>
      <c r="H4236" s="63">
        <f>'דוח 132'!D4236</f>
        <v>0</v>
      </c>
      <c r="I4236" s="63">
        <f>'דוח 132'!C4236</f>
        <v>0</v>
      </c>
      <c r="J4236" s="63">
        <f>'דוח 132'!B4236</f>
        <v>0</v>
      </c>
      <c r="K4236" s="63">
        <f>'דוח 132'!A4236</f>
        <v>0</v>
      </c>
    </row>
    <row r="4237" spans="1:11" x14ac:dyDescent="0.2">
      <c r="A4237" s="63">
        <f>'דוח 132'!K4237</f>
        <v>0</v>
      </c>
      <c r="B4237" s="63">
        <f>'דוח 132'!J4237</f>
        <v>0</v>
      </c>
      <c r="C4237" s="63">
        <f>'דוח 132'!I4237</f>
        <v>0</v>
      </c>
      <c r="D4237" s="63">
        <f>'דוח 132'!H4237</f>
        <v>0</v>
      </c>
      <c r="E4237" s="63">
        <f>'דוח 132'!G4237</f>
        <v>0</v>
      </c>
      <c r="F4237" s="63">
        <f>'דוח 132'!F4237</f>
        <v>0</v>
      </c>
      <c r="G4237" s="63">
        <f>'דוח 132'!E4237</f>
        <v>0</v>
      </c>
      <c r="H4237" s="63">
        <f>'דוח 132'!D4237</f>
        <v>0</v>
      </c>
      <c r="I4237" s="63">
        <f>'דוח 132'!C4237</f>
        <v>0</v>
      </c>
      <c r="J4237" s="63">
        <f>'דוח 132'!B4237</f>
        <v>0</v>
      </c>
      <c r="K4237" s="63">
        <f>'דוח 132'!A4237</f>
        <v>0</v>
      </c>
    </row>
    <row r="4238" spans="1:11" x14ac:dyDescent="0.2">
      <c r="A4238" s="63" t="str">
        <f>'דוח 132'!K4238</f>
        <v>קוד קבוצה</v>
      </c>
      <c r="B4238" s="63" t="str">
        <f>'דוח 132'!J4238</f>
        <v>קוד קופה</v>
      </c>
      <c r="C4238" s="63">
        <f>'דוח 132'!I4238</f>
        <v>0</v>
      </c>
      <c r="D4238" s="63" t="str">
        <f>'דוח 132'!H4238</f>
        <v xml:space="preserve">75053  מחצבות חצץ ואבן בע"מ </v>
      </c>
      <c r="E4238" s="63">
        <f>'דוח 132'!G4238</f>
        <v>0</v>
      </c>
      <c r="F4238" s="63">
        <f>'דוח 132'!F4238</f>
        <v>0</v>
      </c>
      <c r="G4238" s="63">
        <f>'דוח 132'!E4238</f>
        <v>0</v>
      </c>
      <c r="H4238" s="63">
        <f>'דוח 132'!D4238</f>
        <v>0</v>
      </c>
      <c r="I4238" s="63">
        <f>'דוח 132'!C4238</f>
        <v>0</v>
      </c>
      <c r="J4238" s="63">
        <f>'דוח 132'!B4238</f>
        <v>0</v>
      </c>
      <c r="K4238" s="63">
        <f>'דוח 132'!A4238</f>
        <v>0</v>
      </c>
    </row>
    <row r="4239" spans="1:11" x14ac:dyDescent="0.2">
      <c r="A4239" s="63">
        <f>'דוח 132'!K4239</f>
        <v>0</v>
      </c>
      <c r="B4239" s="63">
        <f>'דוח 132'!J4239</f>
        <v>0</v>
      </c>
      <c r="C4239" s="63">
        <f>'דוח 132'!I4239</f>
        <v>0</v>
      </c>
      <c r="D4239" s="63">
        <f>'דוח 132'!H4239</f>
        <v>0</v>
      </c>
      <c r="E4239" s="63">
        <f>'דוח 132'!G4239</f>
        <v>0</v>
      </c>
      <c r="F4239" s="63" t="str">
        <f>'דוח 132'!F4239</f>
        <v>שווי קופה באשח  4,615.94</v>
      </c>
      <c r="G4239" s="63">
        <f>'דוח 132'!E4239</f>
        <v>0</v>
      </c>
      <c r="H4239" s="63">
        <f>'דוח 132'!D4239</f>
        <v>0</v>
      </c>
      <c r="I4239" s="63">
        <f>'דוח 132'!C4239</f>
        <v>0</v>
      </c>
      <c r="J4239" s="63">
        <f>'דוח 132'!B4239</f>
        <v>0</v>
      </c>
      <c r="K4239" s="63">
        <f>'דוח 132'!A4239</f>
        <v>0</v>
      </c>
    </row>
    <row r="4240" spans="1:11" x14ac:dyDescent="0.2">
      <c r="A4240" s="63">
        <f>'דוח 132'!K4240</f>
        <v>0</v>
      </c>
      <c r="B4240" s="63">
        <f>'דוח 132'!J4240</f>
        <v>0</v>
      </c>
      <c r="C4240" s="63" t="str">
        <f>'דוח 132'!I4240</f>
        <v>תאור קבוצה</v>
      </c>
      <c r="D4240" s="63" t="str">
        <f>'דוח 132'!H4240</f>
        <v>מח"מ</v>
      </c>
      <c r="E4240" s="63" t="str">
        <f>'דוח 132'!G4240</f>
        <v>חשיפה</v>
      </c>
      <c r="F4240" s="63" t="str">
        <f>'דוח 132'!F4240</f>
        <v>חשיפה</v>
      </c>
      <c r="G4240" s="63">
        <f>'דוח 132'!E4240</f>
        <v>0</v>
      </c>
      <c r="H4240" s="63" t="str">
        <f>'דוח 132'!D4240</f>
        <v>חשיפה</v>
      </c>
      <c r="I4240" s="63">
        <f>'דוח 132'!C4240</f>
        <v>0</v>
      </c>
      <c r="J4240" s="63" t="str">
        <f>'דוח 132'!B4240</f>
        <v>מח"מ</v>
      </c>
      <c r="K4240" s="63">
        <f>'דוח 132'!A4240</f>
        <v>0</v>
      </c>
    </row>
    <row r="4241" spans="1:11" x14ac:dyDescent="0.2">
      <c r="A4241" s="63">
        <f>'דוח 132'!K4241</f>
        <v>0</v>
      </c>
      <c r="B4241" s="63">
        <f>'דוח 132'!J4241</f>
        <v>0</v>
      </c>
      <c r="C4241" s="63">
        <f>'דוח 132'!I4241</f>
        <v>0</v>
      </c>
      <c r="D4241" s="63">
        <f>'דוח 132'!H4241</f>
        <v>0</v>
      </c>
      <c r="E4241" s="63" t="str">
        <f>'דוח 132'!G4241</f>
        <v>30/12/18</v>
      </c>
      <c r="F4241" s="63" t="str">
        <f>'דוח 132'!F4241</f>
        <v>31/12/18</v>
      </c>
      <c r="G4241" s="63" t="str">
        <f>'דוח 132'!E4241</f>
        <v>מינ'</v>
      </c>
      <c r="H4241" s="63" t="str">
        <f>'דוח 132'!D4241</f>
        <v>מקס'</v>
      </c>
      <c r="I4241" s="63" t="str">
        <f>'דוח 132'!C4241</f>
        <v>מינ'</v>
      </c>
      <c r="J4241" s="63" t="str">
        <f>'דוח 132'!B4241</f>
        <v>מקס'</v>
      </c>
      <c r="K4241" s="63">
        <f>'דוח 132'!A4241</f>
        <v>0</v>
      </c>
    </row>
    <row r="4242" spans="1:11" x14ac:dyDescent="0.2">
      <c r="A4242" s="63">
        <f>'דוח 132'!K4242</f>
        <v>13591</v>
      </c>
      <c r="B4242" s="63">
        <f>'דוח 132'!J4242</f>
        <v>75053</v>
      </c>
      <c r="C4242" s="63" t="str">
        <f>'דוח 132'!I4242</f>
        <v xml:space="preserve">צמוד מדד (כולל מיועדות) </v>
      </c>
      <c r="D4242" s="63">
        <f>'דוח 132'!H4242</f>
        <v>3.5244554630775498</v>
      </c>
      <c r="E4242" s="63">
        <f>'דוח 132'!G4242</f>
        <v>39.382988347733601</v>
      </c>
      <c r="F4242" s="63">
        <f>'דוח 132'!F4242</f>
        <v>39.347652699573295</v>
      </c>
      <c r="G4242" s="63">
        <f>'דוח 132'!E4242</f>
        <v>0</v>
      </c>
      <c r="H4242" s="63">
        <f>'דוח 132'!D4242</f>
        <v>0</v>
      </c>
      <c r="I4242" s="63">
        <f>'דוח 132'!C4242</f>
        <v>0</v>
      </c>
      <c r="J4242" s="63">
        <f>'דוח 132'!B4242</f>
        <v>0</v>
      </c>
      <c r="K4242" s="63">
        <f>'דוח 132'!A4242</f>
        <v>0</v>
      </c>
    </row>
    <row r="4243" spans="1:11" x14ac:dyDescent="0.2">
      <c r="A4243" s="63">
        <f>'דוח 132'!K4243</f>
        <v>19967</v>
      </c>
      <c r="B4243" s="63">
        <f>'דוח 132'!J4243</f>
        <v>75053</v>
      </c>
      <c r="C4243" s="63" t="str">
        <f>'דוח 132'!I4243</f>
        <v>צמוד מדד ללא מיועדות</v>
      </c>
      <c r="D4243" s="63">
        <f>'דוח 132'!H4243</f>
        <v>3.5244554630775498</v>
      </c>
      <c r="E4243" s="63">
        <f>'דוח 132'!G4243</f>
        <v>39.382988347733601</v>
      </c>
      <c r="F4243" s="63">
        <f>'דוח 132'!F4243</f>
        <v>39.347652699573295</v>
      </c>
      <c r="G4243" s="63">
        <f>'דוח 132'!E4243</f>
        <v>0</v>
      </c>
      <c r="H4243" s="63">
        <f>'דוח 132'!D4243</f>
        <v>0</v>
      </c>
      <c r="I4243" s="63">
        <f>'דוח 132'!C4243</f>
        <v>0</v>
      </c>
      <c r="J4243" s="63">
        <f>'דוח 132'!B4243</f>
        <v>0</v>
      </c>
      <c r="K4243" s="63">
        <f>'דוח 132'!A4243</f>
        <v>0</v>
      </c>
    </row>
    <row r="4244" spans="1:11" x14ac:dyDescent="0.2">
      <c r="A4244" s="63">
        <f>'דוח 132'!K4244</f>
        <v>15744</v>
      </c>
      <c r="B4244" s="63">
        <f>'דוח 132'!J4244</f>
        <v>75053</v>
      </c>
      <c r="C4244" s="63" t="str">
        <f>'דוח 132'!I4244</f>
        <v xml:space="preserve">סה"כ ממשלתי צמוד מדד כולל מיועדות </v>
      </c>
      <c r="D4244" s="63">
        <f>'דוח 132'!H4244</f>
        <v>3.5687322670825998</v>
      </c>
      <c r="E4244" s="63">
        <f>'דוח 132'!G4244</f>
        <v>16.664430738982297</v>
      </c>
      <c r="F4244" s="63">
        <f>'דוח 132'!F4244</f>
        <v>16.6429869435526</v>
      </c>
      <c r="G4244" s="63">
        <f>'דוח 132'!E4244</f>
        <v>0</v>
      </c>
      <c r="H4244" s="63">
        <f>'דוח 132'!D4244</f>
        <v>0</v>
      </c>
      <c r="I4244" s="63">
        <f>'דוח 132'!C4244</f>
        <v>0</v>
      </c>
      <c r="J4244" s="63">
        <f>'דוח 132'!B4244</f>
        <v>0</v>
      </c>
      <c r="K4244" s="63">
        <f>'דוח 132'!A4244</f>
        <v>0</v>
      </c>
    </row>
    <row r="4245" spans="1:11" x14ac:dyDescent="0.2">
      <c r="A4245" s="63">
        <f>'דוח 132'!K4245</f>
        <v>13462</v>
      </c>
      <c r="B4245" s="63">
        <f>'דוח 132'!J4245</f>
        <v>75053</v>
      </c>
      <c r="C4245" s="63" t="str">
        <f>'דוח 132'!I4245</f>
        <v xml:space="preserve">קונצרני סחיר צמוד מדד </v>
      </c>
      <c r="D4245" s="63">
        <f>'דוח 132'!H4245</f>
        <v>3.4919996551446499</v>
      </c>
      <c r="E4245" s="63">
        <f>'דוח 132'!G4245</f>
        <v>22.718557608751301</v>
      </c>
      <c r="F4245" s="63">
        <f>'דוח 132'!F4245</f>
        <v>22.704665756020699</v>
      </c>
      <c r="G4245" s="63">
        <f>'דוח 132'!E4245</f>
        <v>0</v>
      </c>
      <c r="H4245" s="63">
        <f>'דוח 132'!D4245</f>
        <v>0</v>
      </c>
      <c r="I4245" s="63">
        <f>'דוח 132'!C4245</f>
        <v>0</v>
      </c>
      <c r="J4245" s="63">
        <f>'דוח 132'!B4245</f>
        <v>0</v>
      </c>
      <c r="K4245" s="63">
        <f>'דוח 132'!A4245</f>
        <v>0</v>
      </c>
    </row>
    <row r="4246" spans="1:11" x14ac:dyDescent="0.2">
      <c r="A4246" s="63">
        <f>'דוח 132'!K4246</f>
        <v>15544</v>
      </c>
      <c r="B4246" s="63">
        <f>'דוח 132'!J4246</f>
        <v>75053</v>
      </c>
      <c r="C4246" s="63" t="str">
        <f>'דוח 132'!I4246</f>
        <v>הלוואה צמוד מדד</v>
      </c>
      <c r="D4246" s="63">
        <f>'דוח 132'!H4246</f>
        <v>0</v>
      </c>
      <c r="E4246" s="63">
        <f>'דוח 132'!G4246</f>
        <v>0</v>
      </c>
      <c r="F4246" s="63">
        <f>'דוח 132'!F4246</f>
        <v>0</v>
      </c>
      <c r="G4246" s="63">
        <f>'דוח 132'!E4246</f>
        <v>0</v>
      </c>
      <c r="H4246" s="63">
        <f>'דוח 132'!D4246</f>
        <v>0</v>
      </c>
      <c r="I4246" s="63">
        <f>'דוח 132'!C4246</f>
        <v>0</v>
      </c>
      <c r="J4246" s="63">
        <f>'דוח 132'!B4246</f>
        <v>0</v>
      </c>
      <c r="K4246" s="63">
        <f>'דוח 132'!A4246</f>
        <v>0</v>
      </c>
    </row>
    <row r="4247" spans="1:11" x14ac:dyDescent="0.2">
      <c r="A4247" s="63">
        <f>'דוח 132'!K4247</f>
        <v>12978</v>
      </c>
      <c r="B4247" s="63">
        <f>'דוח 132'!J4247</f>
        <v>75053</v>
      </c>
      <c r="C4247" s="63" t="str">
        <f>'דוח 132'!I4247</f>
        <v xml:space="preserve">פקדונות לא סחירים </v>
      </c>
      <c r="D4247" s="63">
        <f>'דוח 132'!H4247</f>
        <v>0</v>
      </c>
      <c r="E4247" s="63">
        <f>'דוח 132'!G4247</f>
        <v>0</v>
      </c>
      <c r="F4247" s="63">
        <f>'דוח 132'!F4247</f>
        <v>0</v>
      </c>
      <c r="G4247" s="63">
        <f>'דוח 132'!E4247</f>
        <v>0</v>
      </c>
      <c r="H4247" s="63">
        <f>'דוח 132'!D4247</f>
        <v>0</v>
      </c>
      <c r="I4247" s="63">
        <f>'דוח 132'!C4247</f>
        <v>0</v>
      </c>
      <c r="J4247" s="63">
        <f>'דוח 132'!B4247</f>
        <v>0</v>
      </c>
      <c r="K4247" s="63">
        <f>'דוח 132'!A4247</f>
        <v>0</v>
      </c>
    </row>
    <row r="4248" spans="1:11" x14ac:dyDescent="0.2">
      <c r="A4248" s="63">
        <f>'דוח 132'!K4248</f>
        <v>17726</v>
      </c>
      <c r="B4248" s="63">
        <f>'דוח 132'!J4248</f>
        <v>75053</v>
      </c>
      <c r="C4248" s="63" t="str">
        <f>'דוח 132'!I4248</f>
        <v>לא צמוד כולל נזילות</v>
      </c>
      <c r="D4248" s="63">
        <f>'דוח 132'!H4248</f>
        <v>1.8815086949189299</v>
      </c>
      <c r="E4248" s="63">
        <f>'דוח 132'!G4248</f>
        <v>39.217897193350105</v>
      </c>
      <c r="F4248" s="63">
        <f>'דוח 132'!F4248</f>
        <v>39.216915930951998</v>
      </c>
      <c r="G4248" s="63">
        <f>'דוח 132'!E4248</f>
        <v>0</v>
      </c>
      <c r="H4248" s="63">
        <f>'דוח 132'!D4248</f>
        <v>0</v>
      </c>
      <c r="I4248" s="63">
        <f>'דוח 132'!C4248</f>
        <v>0</v>
      </c>
      <c r="J4248" s="63">
        <f>'דוח 132'!B4248</f>
        <v>0</v>
      </c>
      <c r="K4248" s="63">
        <f>'דוח 132'!A4248</f>
        <v>0</v>
      </c>
    </row>
    <row r="4249" spans="1:11" x14ac:dyDescent="0.2">
      <c r="A4249" s="63">
        <f>'דוח 132'!K4249</f>
        <v>17727</v>
      </c>
      <c r="B4249" s="63">
        <f>'דוח 132'!J4249</f>
        <v>75053</v>
      </c>
      <c r="C4249" s="63" t="str">
        <f>'דוח 132'!I4249</f>
        <v>עו"ש ש"ח</v>
      </c>
      <c r="D4249" s="63">
        <f>'דוח 132'!H4249</f>
        <v>0</v>
      </c>
      <c r="E4249" s="63">
        <f>'דוח 132'!G4249</f>
        <v>4.3134272181340503</v>
      </c>
      <c r="F4249" s="63">
        <f>'דוח 132'!F4249</f>
        <v>4.34682094038501</v>
      </c>
      <c r="G4249" s="63">
        <f>'דוח 132'!E4249</f>
        <v>0</v>
      </c>
      <c r="H4249" s="63">
        <f>'דוח 132'!D4249</f>
        <v>0</v>
      </c>
      <c r="I4249" s="63">
        <f>'דוח 132'!C4249</f>
        <v>0</v>
      </c>
      <c r="J4249" s="63">
        <f>'דוח 132'!B4249</f>
        <v>0</v>
      </c>
      <c r="K4249" s="63">
        <f>'דוח 132'!A4249</f>
        <v>0</v>
      </c>
    </row>
    <row r="4250" spans="1:11" x14ac:dyDescent="0.2">
      <c r="A4250" s="63">
        <f>'דוח 132'!K4250</f>
        <v>13592</v>
      </c>
      <c r="B4250" s="63">
        <f>'דוח 132'!J4250</f>
        <v>75053</v>
      </c>
      <c r="C4250" s="63" t="str">
        <f>'דוח 132'!I4250</f>
        <v xml:space="preserve">לא צמוד - לא כולל נזילות </v>
      </c>
      <c r="D4250" s="63">
        <f>'דוח 132'!H4250</f>
        <v>2.11605297696928</v>
      </c>
      <c r="E4250" s="63">
        <f>'דוח 132'!G4250</f>
        <v>34.904469975216095</v>
      </c>
      <c r="F4250" s="63">
        <f>'דוח 132'!F4250</f>
        <v>34.870094990566997</v>
      </c>
      <c r="G4250" s="63">
        <f>'דוח 132'!E4250</f>
        <v>0</v>
      </c>
      <c r="H4250" s="63">
        <f>'דוח 132'!D4250</f>
        <v>0</v>
      </c>
      <c r="I4250" s="63">
        <f>'דוח 132'!C4250</f>
        <v>0</v>
      </c>
      <c r="J4250" s="63">
        <f>'דוח 132'!B4250</f>
        <v>0</v>
      </c>
      <c r="K4250" s="63">
        <f>'דוח 132'!A4250</f>
        <v>0</v>
      </c>
    </row>
    <row r="4251" spans="1:11" x14ac:dyDescent="0.2">
      <c r="A4251" s="63">
        <f>'דוח 132'!K4251</f>
        <v>11566</v>
      </c>
      <c r="B4251" s="63">
        <f>'דוח 132'!J4251</f>
        <v>75053</v>
      </c>
      <c r="C4251" s="63" t="str">
        <f>'דוח 132'!I4251</f>
        <v>מק"מ</v>
      </c>
      <c r="D4251" s="63">
        <f>'דוח 132'!H4251</f>
        <v>0.43953399883257099</v>
      </c>
      <c r="E4251" s="63">
        <f>'דוח 132'!G4251</f>
        <v>16.958480259600798</v>
      </c>
      <c r="F4251" s="63">
        <f>'דוח 132'!F4251</f>
        <v>16.9322123616532</v>
      </c>
      <c r="G4251" s="63">
        <f>'דוח 132'!E4251</f>
        <v>0</v>
      </c>
      <c r="H4251" s="63">
        <f>'דוח 132'!D4251</f>
        <v>0</v>
      </c>
      <c r="I4251" s="63">
        <f>'דוח 132'!C4251</f>
        <v>0</v>
      </c>
      <c r="J4251" s="63">
        <f>'דוח 132'!B4251</f>
        <v>0</v>
      </c>
      <c r="K4251" s="63">
        <f>'דוח 132'!A4251</f>
        <v>0</v>
      </c>
    </row>
    <row r="4252" spans="1:11" x14ac:dyDescent="0.2">
      <c r="A4252" s="63">
        <f>'דוח 132'!K4252</f>
        <v>13419</v>
      </c>
      <c r="B4252" s="63">
        <f>'דוח 132'!J4252</f>
        <v>75053</v>
      </c>
      <c r="C4252" s="63" t="str">
        <f>'דוח 132'!I4252</f>
        <v>ממשלתי  לא צמוד (שחר)</v>
      </c>
      <c r="D4252" s="63">
        <f>'דוח 132'!H4252</f>
        <v>3.7401025425866599</v>
      </c>
      <c r="E4252" s="63">
        <f>'דוח 132'!G4252</f>
        <v>11.332185289941098</v>
      </c>
      <c r="F4252" s="63">
        <f>'דוח 132'!F4252</f>
        <v>11.307070910218298</v>
      </c>
      <c r="G4252" s="63">
        <f>'דוח 132'!E4252</f>
        <v>0</v>
      </c>
      <c r="H4252" s="63">
        <f>'דוח 132'!D4252</f>
        <v>0</v>
      </c>
      <c r="I4252" s="63">
        <f>'דוח 132'!C4252</f>
        <v>0</v>
      </c>
      <c r="J4252" s="63">
        <f>'דוח 132'!B4252</f>
        <v>0</v>
      </c>
      <c r="K4252" s="63">
        <f>'דוח 132'!A4252</f>
        <v>0</v>
      </c>
    </row>
    <row r="4253" spans="1:11" x14ac:dyDescent="0.2">
      <c r="A4253" s="63">
        <f>'דוח 132'!K4253</f>
        <v>11568</v>
      </c>
      <c r="B4253" s="63">
        <f>'דוח 132'!J4253</f>
        <v>75053</v>
      </c>
      <c r="C4253" s="63" t="str">
        <f>'דוח 132'!I4253</f>
        <v>אג"ח ממשלתי לא צמוד ריבית משתנה-"גילון"</v>
      </c>
      <c r="D4253" s="63">
        <f>'דוח 132'!H4253</f>
        <v>0</v>
      </c>
      <c r="E4253" s="63">
        <f>'דוח 132'!G4253</f>
        <v>0</v>
      </c>
      <c r="F4253" s="63">
        <f>'דוח 132'!F4253</f>
        <v>0</v>
      </c>
      <c r="G4253" s="63">
        <f>'דוח 132'!E4253</f>
        <v>0</v>
      </c>
      <c r="H4253" s="63">
        <f>'דוח 132'!D4253</f>
        <v>0</v>
      </c>
      <c r="I4253" s="63">
        <f>'דוח 132'!C4253</f>
        <v>0</v>
      </c>
      <c r="J4253" s="63">
        <f>'דוח 132'!B4253</f>
        <v>0</v>
      </c>
      <c r="K4253" s="63">
        <f>'דוח 132'!A4253</f>
        <v>0</v>
      </c>
    </row>
    <row r="4254" spans="1:11" x14ac:dyDescent="0.2">
      <c r="A4254" s="63">
        <f>'דוח 132'!K4254</f>
        <v>12479</v>
      </c>
      <c r="B4254" s="63">
        <f>'דוח 132'!J4254</f>
        <v>75053</v>
      </c>
      <c r="C4254" s="63" t="str">
        <f>'דוח 132'!I4254</f>
        <v>קונצרני ריבית קבועה</v>
      </c>
      <c r="D4254" s="63">
        <f>'דוח 132'!H4254</f>
        <v>3.7409439015807</v>
      </c>
      <c r="E4254" s="63">
        <f>'דוח 132'!G4254</f>
        <v>6.1670714565318896</v>
      </c>
      <c r="F4254" s="63">
        <f>'דוח 132'!F4254</f>
        <v>6.1843875294038497</v>
      </c>
      <c r="G4254" s="63">
        <f>'דוח 132'!E4254</f>
        <v>0</v>
      </c>
      <c r="H4254" s="63">
        <f>'דוח 132'!D4254</f>
        <v>0</v>
      </c>
      <c r="I4254" s="63">
        <f>'דוח 132'!C4254</f>
        <v>0</v>
      </c>
      <c r="J4254" s="63">
        <f>'דוח 132'!B4254</f>
        <v>0</v>
      </c>
      <c r="K4254" s="63">
        <f>'דוח 132'!A4254</f>
        <v>0</v>
      </c>
    </row>
    <row r="4255" spans="1:11" x14ac:dyDescent="0.2">
      <c r="A4255" s="63">
        <f>'דוח 132'!K4255</f>
        <v>12480</v>
      </c>
      <c r="B4255" s="63">
        <f>'דוח 132'!J4255</f>
        <v>75053</v>
      </c>
      <c r="C4255" s="63" t="str">
        <f>'דוח 132'!I4255</f>
        <v>קונצרני ריבית משתנה</v>
      </c>
      <c r="D4255" s="63">
        <f>'דוח 132'!H4255</f>
        <v>2.06</v>
      </c>
      <c r="E4255" s="63">
        <f>'דוח 132'!G4255</f>
        <v>0.44673296914218003</v>
      </c>
      <c r="F4255" s="63">
        <f>'דוח 132'!F4255</f>
        <v>0.44642418929161903</v>
      </c>
      <c r="G4255" s="63">
        <f>'דוח 132'!E4255</f>
        <v>0</v>
      </c>
      <c r="H4255" s="63">
        <f>'דוח 132'!D4255</f>
        <v>0</v>
      </c>
      <c r="I4255" s="63">
        <f>'דוח 132'!C4255</f>
        <v>0</v>
      </c>
      <c r="J4255" s="63">
        <f>'דוח 132'!B4255</f>
        <v>0</v>
      </c>
      <c r="K4255" s="63">
        <f>'דוח 132'!A4255</f>
        <v>0</v>
      </c>
    </row>
    <row r="4256" spans="1:11" x14ac:dyDescent="0.2">
      <c r="A4256" s="63">
        <f>'דוח 132'!K4256</f>
        <v>11578</v>
      </c>
      <c r="B4256" s="63">
        <f>'דוח 132'!J4256</f>
        <v>75053</v>
      </c>
      <c r="C4256" s="63" t="str">
        <f>'דוח 132'!I4256</f>
        <v>אג"ח לא צמוד לא סחיר (ללא עמיתים)</v>
      </c>
      <c r="D4256" s="63">
        <f>'דוח 132'!H4256</f>
        <v>0</v>
      </c>
      <c r="E4256" s="63">
        <f>'דוח 132'!G4256</f>
        <v>0</v>
      </c>
      <c r="F4256" s="63">
        <f>'דוח 132'!F4256</f>
        <v>0</v>
      </c>
      <c r="G4256" s="63">
        <f>'דוח 132'!E4256</f>
        <v>0</v>
      </c>
      <c r="H4256" s="63">
        <f>'דוח 132'!D4256</f>
        <v>0</v>
      </c>
      <c r="I4256" s="63">
        <f>'דוח 132'!C4256</f>
        <v>0</v>
      </c>
      <c r="J4256" s="63">
        <f>'דוח 132'!B4256</f>
        <v>0</v>
      </c>
      <c r="K4256" s="63">
        <f>'דוח 132'!A4256</f>
        <v>0</v>
      </c>
    </row>
    <row r="4257" spans="1:11" x14ac:dyDescent="0.2">
      <c r="A4257" s="63">
        <f>'דוח 132'!K4257</f>
        <v>12497</v>
      </c>
      <c r="B4257" s="63">
        <f>'דוח 132'!J4257</f>
        <v>75053</v>
      </c>
      <c r="C4257" s="63" t="str">
        <f>'דוח 132'!I4257</f>
        <v>קונצרני לא סחיר ריבית משתנה (נע"מים)</v>
      </c>
      <c r="D4257" s="63">
        <f>'דוח 132'!H4257</f>
        <v>0</v>
      </c>
      <c r="E4257" s="63">
        <f>'דוח 132'!G4257</f>
        <v>0</v>
      </c>
      <c r="F4257" s="63">
        <f>'דוח 132'!F4257</f>
        <v>0</v>
      </c>
      <c r="G4257" s="63">
        <f>'דוח 132'!E4257</f>
        <v>0</v>
      </c>
      <c r="H4257" s="63">
        <f>'דוח 132'!D4257</f>
        <v>0</v>
      </c>
      <c r="I4257" s="63">
        <f>'דוח 132'!C4257</f>
        <v>0</v>
      </c>
      <c r="J4257" s="63">
        <f>'דוח 132'!B4257</f>
        <v>0</v>
      </c>
      <c r="K4257" s="63">
        <f>'דוח 132'!A4257</f>
        <v>0</v>
      </c>
    </row>
    <row r="4258" spans="1:11" x14ac:dyDescent="0.2">
      <c r="A4258" s="63">
        <f>'דוח 132'!K4258</f>
        <v>15546</v>
      </c>
      <c r="B4258" s="63">
        <f>'דוח 132'!J4258</f>
        <v>75053</v>
      </c>
      <c r="C4258" s="63" t="str">
        <f>'דוח 132'!I4258</f>
        <v>הלוואה לא צמוד</v>
      </c>
      <c r="D4258" s="63">
        <f>'דוח 132'!H4258</f>
        <v>0</v>
      </c>
      <c r="E4258" s="63">
        <f>'דוח 132'!G4258</f>
        <v>0</v>
      </c>
      <c r="F4258" s="63">
        <f>'דוח 132'!F4258</f>
        <v>0</v>
      </c>
      <c r="G4258" s="63">
        <f>'דוח 132'!E4258</f>
        <v>0</v>
      </c>
      <c r="H4258" s="63">
        <f>'דוח 132'!D4258</f>
        <v>0</v>
      </c>
      <c r="I4258" s="63">
        <f>'דוח 132'!C4258</f>
        <v>0</v>
      </c>
      <c r="J4258" s="63">
        <f>'דוח 132'!B4258</f>
        <v>0</v>
      </c>
      <c r="K4258" s="63">
        <f>'דוח 132'!A4258</f>
        <v>0</v>
      </c>
    </row>
    <row r="4259" spans="1:11" x14ac:dyDescent="0.2">
      <c r="A4259" s="63">
        <f>'דוח 132'!K4259</f>
        <v>12481</v>
      </c>
      <c r="B4259" s="63">
        <f>'דוח 132'!J4259</f>
        <v>75053</v>
      </c>
      <c r="C4259" s="63" t="str">
        <f>'דוח 132'!I4259</f>
        <v>הלוואות לעמיתים.</v>
      </c>
      <c r="D4259" s="63">
        <f>'דוח 132'!H4259</f>
        <v>0</v>
      </c>
      <c r="E4259" s="63">
        <f>'דוח 132'!G4259</f>
        <v>0</v>
      </c>
      <c r="F4259" s="63">
        <f>'דוח 132'!F4259</f>
        <v>0</v>
      </c>
      <c r="G4259" s="63">
        <f>'דוח 132'!E4259</f>
        <v>0</v>
      </c>
      <c r="H4259" s="63">
        <f>'דוח 132'!D4259</f>
        <v>0</v>
      </c>
      <c r="I4259" s="63">
        <f>'דוח 132'!C4259</f>
        <v>0</v>
      </c>
      <c r="J4259" s="63">
        <f>'דוח 132'!B4259</f>
        <v>0</v>
      </c>
      <c r="K4259" s="63">
        <f>'דוח 132'!A4259</f>
        <v>0</v>
      </c>
    </row>
    <row r="4260" spans="1:11" x14ac:dyDescent="0.2">
      <c r="A4260" s="63">
        <f>'דוח 132'!K4260</f>
        <v>13594</v>
      </c>
      <c r="B4260" s="63">
        <f>'דוח 132'!J4260</f>
        <v>75053</v>
      </c>
      <c r="C4260" s="63" t="str">
        <f>'דוח 132'!I4260</f>
        <v>מט"ח וצמוד מט"ח</v>
      </c>
      <c r="D4260" s="63">
        <f>'דוח 132'!H4260</f>
        <v>0</v>
      </c>
      <c r="E4260" s="63">
        <f>'דוח 132'!G4260</f>
        <v>3.17584337817045</v>
      </c>
      <c r="F4260" s="63">
        <f>'דוח 132'!F4260</f>
        <v>3.1515779933150303</v>
      </c>
      <c r="G4260" s="63">
        <f>'דוח 132'!E4260</f>
        <v>0</v>
      </c>
      <c r="H4260" s="63">
        <f>'דוח 132'!D4260</f>
        <v>0</v>
      </c>
      <c r="I4260" s="63">
        <f>'דוח 132'!C4260</f>
        <v>0</v>
      </c>
      <c r="J4260" s="63">
        <f>'דוח 132'!B4260</f>
        <v>0</v>
      </c>
      <c r="K4260" s="63">
        <f>'דוח 132'!A4260</f>
        <v>0</v>
      </c>
    </row>
    <row r="4261" spans="1:11" x14ac:dyDescent="0.2">
      <c r="A4261" s="63">
        <f>'דוח 132'!K4261</f>
        <v>15609</v>
      </c>
      <c r="B4261" s="63">
        <f>'דוח 132'!J4261</f>
        <v>75053</v>
      </c>
      <c r="C4261" s="63" t="str">
        <f>'דוח 132'!I4261</f>
        <v>אג"ח ממשלתי צמוד מט"ח סחיר (1022)</v>
      </c>
      <c r="D4261" s="63">
        <f>'דוח 132'!H4261</f>
        <v>0</v>
      </c>
      <c r="E4261" s="63">
        <f>'דוח 132'!G4261</f>
        <v>7.3873508373888494E-2</v>
      </c>
      <c r="F4261" s="63">
        <f>'דוח 132'!F4261</f>
        <v>7.3742952677721393E-2</v>
      </c>
      <c r="G4261" s="63">
        <f>'דוח 132'!E4261</f>
        <v>0</v>
      </c>
      <c r="H4261" s="63">
        <f>'דוח 132'!D4261</f>
        <v>0</v>
      </c>
      <c r="I4261" s="63">
        <f>'דוח 132'!C4261</f>
        <v>0</v>
      </c>
      <c r="J4261" s="63">
        <f>'דוח 132'!B4261</f>
        <v>0</v>
      </c>
      <c r="K4261" s="63">
        <f>'דוח 132'!A4261</f>
        <v>0</v>
      </c>
    </row>
    <row r="4262" spans="1:11" x14ac:dyDescent="0.2">
      <c r="A4262" s="63">
        <f>'דוח 132'!K4262</f>
        <v>11524</v>
      </c>
      <c r="B4262" s="63">
        <f>'דוח 132'!J4262</f>
        <v>75053</v>
      </c>
      <c r="C4262" s="63" t="str">
        <f>'דוח 132'!I4262</f>
        <v xml:space="preserve"> אג"ח קונצרני בחו"ל </v>
      </c>
      <c r="D4262" s="63">
        <f>'דוח 132'!H4262</f>
        <v>0</v>
      </c>
      <c r="E4262" s="63">
        <f>'דוח 132'!G4262</f>
        <v>0</v>
      </c>
      <c r="F4262" s="63">
        <f>'דוח 132'!F4262</f>
        <v>0</v>
      </c>
      <c r="G4262" s="63">
        <f>'דוח 132'!E4262</f>
        <v>0</v>
      </c>
      <c r="H4262" s="63">
        <f>'דוח 132'!D4262</f>
        <v>0</v>
      </c>
      <c r="I4262" s="63">
        <f>'דוח 132'!C4262</f>
        <v>0</v>
      </c>
      <c r="J4262" s="63">
        <f>'דוח 132'!B4262</f>
        <v>0</v>
      </c>
      <c r="K4262" s="63">
        <f>'דוח 132'!A4262</f>
        <v>0</v>
      </c>
    </row>
    <row r="4263" spans="1:11" x14ac:dyDescent="0.2">
      <c r="A4263" s="63">
        <f>'דוח 132'!K4263</f>
        <v>15745</v>
      </c>
      <c r="B4263" s="63">
        <f>'דוח 132'!J4263</f>
        <v>75053</v>
      </c>
      <c r="C4263" s="63" t="str">
        <f>'דוח 132'!I4263</f>
        <v>סה"כ קונצרני צמוד מט"ח</v>
      </c>
      <c r="D4263" s="63">
        <f>'דוח 132'!H4263</f>
        <v>0</v>
      </c>
      <c r="E4263" s="63">
        <f>'דוח 132'!G4263</f>
        <v>0</v>
      </c>
      <c r="F4263" s="63">
        <f>'דוח 132'!F4263</f>
        <v>0</v>
      </c>
      <c r="G4263" s="63">
        <f>'דוח 132'!E4263</f>
        <v>0</v>
      </c>
      <c r="H4263" s="63">
        <f>'דוח 132'!D4263</f>
        <v>0</v>
      </c>
      <c r="I4263" s="63">
        <f>'דוח 132'!C4263</f>
        <v>0</v>
      </c>
      <c r="J4263" s="63">
        <f>'דוח 132'!B4263</f>
        <v>0</v>
      </c>
      <c r="K4263" s="63">
        <f>'דוח 132'!A4263</f>
        <v>0</v>
      </c>
    </row>
    <row r="4264" spans="1:11" x14ac:dyDescent="0.2">
      <c r="A4264" s="63">
        <f>'דוח 132'!K4264</f>
        <v>15545</v>
      </c>
      <c r="B4264" s="63">
        <f>'דוח 132'!J4264</f>
        <v>75053</v>
      </c>
      <c r="C4264" s="63" t="str">
        <f>'דוח 132'!I4264</f>
        <v>הלוואה צמוד מט"ח</v>
      </c>
      <c r="D4264" s="63">
        <f>'דוח 132'!H4264</f>
        <v>0</v>
      </c>
      <c r="E4264" s="63">
        <f>'דוח 132'!G4264</f>
        <v>0</v>
      </c>
      <c r="F4264" s="63">
        <f>'דוח 132'!F4264</f>
        <v>0</v>
      </c>
      <c r="G4264" s="63">
        <f>'דוח 132'!E4264</f>
        <v>0</v>
      </c>
      <c r="H4264" s="63">
        <f>'דוח 132'!D4264</f>
        <v>0</v>
      </c>
      <c r="I4264" s="63">
        <f>'דוח 132'!C4264</f>
        <v>0</v>
      </c>
      <c r="J4264" s="63">
        <f>'דוח 132'!B4264</f>
        <v>0</v>
      </c>
      <c r="K4264" s="63">
        <f>'דוח 132'!A4264</f>
        <v>0</v>
      </c>
    </row>
    <row r="4265" spans="1:11" x14ac:dyDescent="0.2">
      <c r="A4265" s="63">
        <f>'דוח 132'!K4265</f>
        <v>13595</v>
      </c>
      <c r="B4265" s="63">
        <f>'דוח 132'!J4265</f>
        <v>75053</v>
      </c>
      <c r="C4265" s="63" t="str">
        <f>'דוח 132'!I4265</f>
        <v>סה"כ מניות והמירים</v>
      </c>
      <c r="D4265" s="63">
        <f>'דוח 132'!H4265</f>
        <v>0</v>
      </c>
      <c r="E4265" s="63">
        <f>'דוח 132'!G4265</f>
        <v>18.223271080745899</v>
      </c>
      <c r="F4265" s="63">
        <f>'דוח 132'!F4265</f>
        <v>18.283853376159701</v>
      </c>
      <c r="G4265" s="63">
        <f>'דוח 132'!E4265</f>
        <v>0</v>
      </c>
      <c r="H4265" s="63">
        <f>'דוח 132'!D4265</f>
        <v>0</v>
      </c>
      <c r="I4265" s="63">
        <f>'דוח 132'!C4265</f>
        <v>0</v>
      </c>
      <c r="J4265" s="63">
        <f>'דוח 132'!B4265</f>
        <v>0</v>
      </c>
      <c r="K4265" s="63">
        <f>'דוח 132'!A4265</f>
        <v>0</v>
      </c>
    </row>
    <row r="4266" spans="1:11" x14ac:dyDescent="0.2">
      <c r="A4266" s="63">
        <f>'דוח 132'!K4266</f>
        <v>15610</v>
      </c>
      <c r="B4266" s="63">
        <f>'דוח 132'!J4266</f>
        <v>75053</v>
      </c>
      <c r="C4266" s="63" t="str">
        <f>'דוח 132'!I4266</f>
        <v>נגזרים מתוך מניות והמירים</v>
      </c>
      <c r="D4266" s="63">
        <f>'דוח 132'!H4266</f>
        <v>0</v>
      </c>
      <c r="E4266" s="63">
        <f>'דוח 132'!G4266</f>
        <v>0</v>
      </c>
      <c r="F4266" s="63">
        <f>'דוח 132'!F4266</f>
        <v>0</v>
      </c>
      <c r="G4266" s="63">
        <f>'דוח 132'!E4266</f>
        <v>0</v>
      </c>
      <c r="H4266" s="63">
        <f>'דוח 132'!D4266</f>
        <v>0</v>
      </c>
      <c r="I4266" s="63">
        <f>'דוח 132'!C4266</f>
        <v>0</v>
      </c>
      <c r="J4266" s="63">
        <f>'דוח 132'!B4266</f>
        <v>0</v>
      </c>
      <c r="K4266" s="63">
        <f>'דוח 132'!A4266</f>
        <v>0</v>
      </c>
    </row>
    <row r="4267" spans="1:11" x14ac:dyDescent="0.2">
      <c r="A4267" s="63">
        <f>'דוח 132'!K4267</f>
        <v>15611</v>
      </c>
      <c r="B4267" s="63">
        <f>'דוח 132'!J4267</f>
        <v>75053</v>
      </c>
      <c r="C4267" s="63" t="str">
        <f>'דוח 132'!I4267</f>
        <v>מניות והמירים בארץ</v>
      </c>
      <c r="D4267" s="63">
        <f>'דוח 132'!H4267</f>
        <v>0</v>
      </c>
      <c r="E4267" s="63">
        <f>'דוח 132'!G4267</f>
        <v>8.7236832421987405</v>
      </c>
      <c r="F4267" s="63">
        <f>'דוח 132'!F4267</f>
        <v>8.7193610226324889</v>
      </c>
      <c r="G4267" s="63">
        <f>'דוח 132'!E4267</f>
        <v>0</v>
      </c>
      <c r="H4267" s="63">
        <f>'דוח 132'!D4267</f>
        <v>0</v>
      </c>
      <c r="I4267" s="63">
        <f>'דוח 132'!C4267</f>
        <v>0</v>
      </c>
      <c r="J4267" s="63">
        <f>'דוח 132'!B4267</f>
        <v>0</v>
      </c>
      <c r="K4267" s="63">
        <f>'דוח 132'!A4267</f>
        <v>0</v>
      </c>
    </row>
    <row r="4268" spans="1:11" x14ac:dyDescent="0.2">
      <c r="A4268" s="63">
        <f>'דוח 132'!K4268</f>
        <v>15608</v>
      </c>
      <c r="B4268" s="63">
        <f>'דוח 132'!J4268</f>
        <v>75053</v>
      </c>
      <c r="C4268" s="63" t="str">
        <f>'דוח 132'!I4268</f>
        <v>מניות חו"ל</v>
      </c>
      <c r="D4268" s="63">
        <f>'דוח 132'!H4268</f>
        <v>0</v>
      </c>
      <c r="E4268" s="63">
        <f>'דוח 132'!G4268</f>
        <v>9.4995878385471304</v>
      </c>
      <c r="F4268" s="63">
        <f>'דוח 132'!F4268</f>
        <v>9.5644923535272</v>
      </c>
      <c r="G4268" s="63">
        <f>'דוח 132'!E4268</f>
        <v>0</v>
      </c>
      <c r="H4268" s="63">
        <f>'דוח 132'!D4268</f>
        <v>0</v>
      </c>
      <c r="I4268" s="63">
        <f>'דוח 132'!C4268</f>
        <v>0</v>
      </c>
      <c r="J4268" s="63">
        <f>'דוח 132'!B4268</f>
        <v>0</v>
      </c>
      <c r="K4268" s="63">
        <f>'דוח 132'!A4268</f>
        <v>0</v>
      </c>
    </row>
    <row r="4269" spans="1:11" x14ac:dyDescent="0.2">
      <c r="A4269" s="63">
        <f>'דוח 132'!K4269</f>
        <v>15584</v>
      </c>
      <c r="B4269" s="63">
        <f>'דוח 132'!J4269</f>
        <v>75053</v>
      </c>
      <c r="C4269" s="63" t="str">
        <f>'דוח 132'!I4269</f>
        <v>נכסים אלטרנטיביים</v>
      </c>
      <c r="D4269" s="63">
        <f>'דוח 132'!H4269</f>
        <v>0</v>
      </c>
      <c r="E4269" s="63">
        <f>'דוח 132'!G4269</f>
        <v>0</v>
      </c>
      <c r="F4269" s="63">
        <f>'דוח 132'!F4269</f>
        <v>0</v>
      </c>
      <c r="G4269" s="63">
        <f>'דוח 132'!E4269</f>
        <v>0</v>
      </c>
      <c r="H4269" s="63">
        <f>'דוח 132'!D4269</f>
        <v>0</v>
      </c>
      <c r="I4269" s="63">
        <f>'דוח 132'!C4269</f>
        <v>0</v>
      </c>
      <c r="J4269" s="63">
        <f>'דוח 132'!B4269</f>
        <v>0</v>
      </c>
      <c r="K4269" s="63">
        <f>'דוח 132'!A4269</f>
        <v>0</v>
      </c>
    </row>
    <row r="4270" spans="1:11" x14ac:dyDescent="0.2">
      <c r="A4270" s="63">
        <f>'דוח 132'!K4270</f>
        <v>17728</v>
      </c>
      <c r="B4270" s="63">
        <f>'דוח 132'!J4270</f>
        <v>75053</v>
      </c>
      <c r="C4270" s="63" t="str">
        <f>'דוח 132'!I4270</f>
        <v>נכסי נדל"ן</v>
      </c>
      <c r="D4270" s="63">
        <f>'דוח 132'!H4270</f>
        <v>0</v>
      </c>
      <c r="E4270" s="63">
        <f>'דוח 132'!G4270</f>
        <v>0</v>
      </c>
      <c r="F4270" s="63">
        <f>'דוח 132'!F4270</f>
        <v>0</v>
      </c>
      <c r="G4270" s="63">
        <f>'דוח 132'!E4270</f>
        <v>0</v>
      </c>
      <c r="H4270" s="63">
        <f>'דוח 132'!D4270</f>
        <v>0</v>
      </c>
      <c r="I4270" s="63">
        <f>'דוח 132'!C4270</f>
        <v>0</v>
      </c>
      <c r="J4270" s="63">
        <f>'דוח 132'!B4270</f>
        <v>0</v>
      </c>
      <c r="K4270" s="63">
        <f>'דוח 132'!A4270</f>
        <v>0</v>
      </c>
    </row>
    <row r="4271" spans="1:11" x14ac:dyDescent="0.2">
      <c r="A4271" s="63">
        <f>'דוח 132'!K4271</f>
        <v>15624</v>
      </c>
      <c r="B4271" s="63">
        <f>'דוח 132'!J4271</f>
        <v>75053</v>
      </c>
      <c r="C4271" s="63" t="str">
        <f>'דוח 132'!I4271</f>
        <v>נגזרים מתוך חשיפת מט"ח</v>
      </c>
      <c r="D4271" s="63">
        <f>'דוח 132'!H4271</f>
        <v>0</v>
      </c>
      <c r="E4271" s="63">
        <f>'דוח 132'!G4271</f>
        <v>0</v>
      </c>
      <c r="F4271" s="63">
        <f>'דוח 132'!F4271</f>
        <v>0</v>
      </c>
      <c r="G4271" s="63">
        <f>'דוח 132'!E4271</f>
        <v>0</v>
      </c>
      <c r="H4271" s="63">
        <f>'דוח 132'!D4271</f>
        <v>0</v>
      </c>
      <c r="I4271" s="63">
        <f>'דוח 132'!C4271</f>
        <v>0</v>
      </c>
      <c r="J4271" s="63">
        <f>'דוח 132'!B4271</f>
        <v>0</v>
      </c>
      <c r="K4271" s="63">
        <f>'דוח 132'!A4271</f>
        <v>0</v>
      </c>
    </row>
    <row r="4272" spans="1:11" x14ac:dyDescent="0.2">
      <c r="A4272" s="63">
        <f>'דוח 132'!K4272</f>
        <v>15644</v>
      </c>
      <c r="B4272" s="63">
        <f>'דוח 132'!J4272</f>
        <v>75053</v>
      </c>
      <c r="C4272" s="63" t="str">
        <f>'דוח 132'!I4272</f>
        <v>סה"כ נזילות</v>
      </c>
      <c r="D4272" s="63">
        <f>'דוח 132'!H4272</f>
        <v>0</v>
      </c>
      <c r="E4272" s="63">
        <f>'דוח 132'!G4272</f>
        <v>7.4153970879306197</v>
      </c>
      <c r="F4272" s="63">
        <f>'דוח 132'!F4272</f>
        <v>7.4246559810223189</v>
      </c>
      <c r="G4272" s="63">
        <f>'דוח 132'!E4272</f>
        <v>0</v>
      </c>
      <c r="H4272" s="63">
        <f>'דוח 132'!D4272</f>
        <v>0</v>
      </c>
      <c r="I4272" s="63">
        <f>'דוח 132'!C4272</f>
        <v>0</v>
      </c>
      <c r="J4272" s="63">
        <f>'דוח 132'!B4272</f>
        <v>0</v>
      </c>
      <c r="K4272" s="63">
        <f>'דוח 132'!A4272</f>
        <v>0</v>
      </c>
    </row>
    <row r="4273" spans="1:11" x14ac:dyDescent="0.2">
      <c r="A4273" s="63">
        <f>'דוח 132'!K4273</f>
        <v>15704</v>
      </c>
      <c r="B4273" s="63">
        <f>'דוח 132'!J4273</f>
        <v>75053</v>
      </c>
      <c r="C4273" s="63" t="str">
        <f>'דוח 132'!I4273</f>
        <v xml:space="preserve">סה"כ קונצרני והלוואות </v>
      </c>
      <c r="D4273" s="63">
        <f>'דוח 132'!H4273</f>
        <v>3.5226890621549201</v>
      </c>
      <c r="E4273" s="63">
        <f>'דוח 132'!G4273</f>
        <v>29.332362034425397</v>
      </c>
      <c r="F4273" s="63">
        <f>'דוח 132'!F4273</f>
        <v>29.335477474716196</v>
      </c>
      <c r="G4273" s="63">
        <f>'דוח 132'!E4273</f>
        <v>27</v>
      </c>
      <c r="H4273" s="63">
        <f>'דוח 132'!D4273</f>
        <v>33</v>
      </c>
      <c r="I4273" s="63">
        <f>'דוח 132'!C4273</f>
        <v>0</v>
      </c>
      <c r="J4273" s="63">
        <f>'דוח 132'!B4273</f>
        <v>0</v>
      </c>
      <c r="K4273" s="63">
        <f>'דוח 132'!A4273</f>
        <v>0</v>
      </c>
    </row>
    <row r="4274" spans="1:11" x14ac:dyDescent="0.2">
      <c r="A4274" s="63">
        <f>'דוח 132'!K4274</f>
        <v>15749</v>
      </c>
      <c r="B4274" s="63">
        <f>'דוח 132'!J4274</f>
        <v>75053</v>
      </c>
      <c r="C4274" s="63" t="str">
        <f>'דוח 132'!I4274</f>
        <v>סה"כ לא סחירים</v>
      </c>
      <c r="D4274" s="63">
        <f>'דוח 132'!H4274</f>
        <v>0</v>
      </c>
      <c r="E4274" s="63">
        <f>'דוח 132'!G4274</f>
        <v>0</v>
      </c>
      <c r="F4274" s="63">
        <f>'דוח 132'!F4274</f>
        <v>0</v>
      </c>
      <c r="G4274" s="63">
        <f>'דוח 132'!E4274</f>
        <v>0</v>
      </c>
      <c r="H4274" s="63">
        <f>'דוח 132'!D4274</f>
        <v>0</v>
      </c>
      <c r="I4274" s="63">
        <f>'דוח 132'!C4274</f>
        <v>0</v>
      </c>
      <c r="J4274" s="63">
        <f>'דוח 132'!B4274</f>
        <v>0</v>
      </c>
      <c r="K4274" s="63">
        <f>'דוח 132'!A4274</f>
        <v>0</v>
      </c>
    </row>
    <row r="4275" spans="1:11" x14ac:dyDescent="0.2">
      <c r="A4275" s="63">
        <f>'דוח 132'!K4275</f>
        <v>11258</v>
      </c>
      <c r="B4275" s="63">
        <f>'דוח 132'!J4275</f>
        <v>75053</v>
      </c>
      <c r="C4275" s="63" t="str">
        <f>'דוח 132'!I4275</f>
        <v>כל נכסי הקופה</v>
      </c>
      <c r="D4275" s="63">
        <f>'דוח 132'!H4275</f>
        <v>2.1246601782828001</v>
      </c>
      <c r="E4275" s="63">
        <f>'דוח 132'!G4275</f>
        <v>100</v>
      </c>
      <c r="F4275" s="63">
        <f>'דוח 132'!F4275</f>
        <v>100</v>
      </c>
      <c r="G4275" s="63">
        <f>'דוח 132'!E4275</f>
        <v>0</v>
      </c>
      <c r="H4275" s="63">
        <f>'דוח 132'!D4275</f>
        <v>0</v>
      </c>
      <c r="I4275" s="63">
        <f>'דוח 132'!C4275</f>
        <v>0</v>
      </c>
      <c r="J4275" s="63">
        <f>'דוח 132'!B4275</f>
        <v>0</v>
      </c>
      <c r="K4275" s="63">
        <f>'דוח 132'!A4275</f>
        <v>0</v>
      </c>
    </row>
    <row r="4276" spans="1:11" x14ac:dyDescent="0.2">
      <c r="A4276" s="63">
        <f>'דוח 132'!K4276</f>
        <v>15705</v>
      </c>
      <c r="B4276" s="63">
        <f>'דוח 132'!J4276</f>
        <v>75053</v>
      </c>
      <c r="C4276" s="63" t="str">
        <f>'דוח 132'!I4276</f>
        <v>סה"כ ממשלתי</v>
      </c>
      <c r="D4276" s="63">
        <f>'דוח 132'!H4276</f>
        <v>2.42740057457842</v>
      </c>
      <c r="E4276" s="63">
        <f>'דוח 132'!G4276</f>
        <v>45.028969796898195</v>
      </c>
      <c r="F4276" s="63">
        <f>'דוח 132'!F4276</f>
        <v>44.956013168101904</v>
      </c>
      <c r="G4276" s="63">
        <f>'דוח 132'!E4276</f>
        <v>40</v>
      </c>
      <c r="H4276" s="63">
        <f>'דוח 132'!D4276</f>
        <v>46</v>
      </c>
      <c r="I4276" s="63">
        <f>'דוח 132'!C4276</f>
        <v>0</v>
      </c>
      <c r="J4276" s="63">
        <f>'דוח 132'!B4276</f>
        <v>0</v>
      </c>
      <c r="K4276" s="63">
        <f>'דוח 132'!A4276</f>
        <v>0</v>
      </c>
    </row>
    <row r="4277" spans="1:11" x14ac:dyDescent="0.2">
      <c r="A4277" s="63">
        <f>'דוח 132'!K4277</f>
        <v>16144</v>
      </c>
      <c r="B4277" s="63">
        <f>'דוח 132'!J4277</f>
        <v>75053</v>
      </c>
      <c r="C4277" s="63" t="str">
        <f>'דוח 132'!I4277</f>
        <v>סך חשיפת מט"ח</v>
      </c>
      <c r="D4277" s="63">
        <f>'דוח 132'!H4277</f>
        <v>0</v>
      </c>
      <c r="E4277" s="63">
        <f>'דוח 132'!G4277</f>
        <v>8.9511751392215491</v>
      </c>
      <c r="F4277" s="63">
        <f>'דוח 132'!F4277</f>
        <v>8.9672444767521089</v>
      </c>
      <c r="G4277" s="63">
        <f>'דוח 132'!E4277</f>
        <v>0</v>
      </c>
      <c r="H4277" s="63">
        <f>'דוח 132'!D4277</f>
        <v>0</v>
      </c>
      <c r="I4277" s="63">
        <f>'דוח 132'!C4277</f>
        <v>0</v>
      </c>
      <c r="J4277" s="63">
        <f>'דוח 132'!B4277</f>
        <v>0</v>
      </c>
      <c r="K4277" s="63">
        <f>'דוח 132'!A4277</f>
        <v>0</v>
      </c>
    </row>
    <row r="4278" spans="1:11" x14ac:dyDescent="0.2">
      <c r="A4278" s="63">
        <f>'דוח 132'!K4278</f>
        <v>12755</v>
      </c>
      <c r="B4278" s="63">
        <f>'דוח 132'!J4278</f>
        <v>75053</v>
      </c>
      <c r="C4278" s="63" t="str">
        <f>'דוח 132'!I4278</f>
        <v xml:space="preserve">נזילות מט"ח </v>
      </c>
      <c r="D4278" s="63">
        <f>'דוח 132'!H4278</f>
        <v>0</v>
      </c>
      <c r="E4278" s="63">
        <f>'דוח 132'!G4278</f>
        <v>3.1019698697965703</v>
      </c>
      <c r="F4278" s="63">
        <f>'דוח 132'!F4278</f>
        <v>3.0778350406373103</v>
      </c>
      <c r="G4278" s="63">
        <f>'דוח 132'!E4278</f>
        <v>0</v>
      </c>
      <c r="H4278" s="63">
        <f>'דוח 132'!D4278</f>
        <v>0</v>
      </c>
      <c r="I4278" s="63">
        <f>'דוח 132'!C4278</f>
        <v>0</v>
      </c>
      <c r="J4278" s="63">
        <f>'דוח 132'!B4278</f>
        <v>0</v>
      </c>
      <c r="K4278" s="63">
        <f>'דוח 132'!A4278</f>
        <v>0</v>
      </c>
    </row>
    <row r="4279" spans="1:11" x14ac:dyDescent="0.2">
      <c r="A4279" s="63">
        <f>'דוח 132'!K4279</f>
        <v>12359</v>
      </c>
      <c r="B4279" s="63">
        <f>'דוח 132'!J4279</f>
        <v>75053</v>
      </c>
      <c r="C4279" s="63" t="str">
        <f>'דוח 132'!I4279</f>
        <v xml:space="preserve">קונצרני לא סחיר צמוד מדד </v>
      </c>
      <c r="D4279" s="63">
        <f>'דוח 132'!H4279</f>
        <v>0</v>
      </c>
      <c r="E4279" s="63">
        <f>'דוח 132'!G4279</f>
        <v>0</v>
      </c>
      <c r="F4279" s="63">
        <f>'דוח 132'!F4279</f>
        <v>0</v>
      </c>
      <c r="G4279" s="63">
        <f>'דוח 132'!E4279</f>
        <v>0</v>
      </c>
      <c r="H4279" s="63">
        <f>'דוח 132'!D4279</f>
        <v>0</v>
      </c>
      <c r="I4279" s="63">
        <f>'דוח 132'!C4279</f>
        <v>0</v>
      </c>
      <c r="J4279" s="63">
        <f>'דוח 132'!B4279</f>
        <v>0</v>
      </c>
      <c r="K4279" s="63">
        <f>'דוח 132'!A4279</f>
        <v>0</v>
      </c>
    </row>
    <row r="4280" spans="1:11" x14ac:dyDescent="0.2">
      <c r="A4280" s="63">
        <f>'דוח 132'!K4280</f>
        <v>0</v>
      </c>
      <c r="B4280" s="63">
        <f>'דוח 132'!J4280</f>
        <v>0</v>
      </c>
      <c r="C4280" s="63">
        <f>'דוח 132'!I4280</f>
        <v>0</v>
      </c>
      <c r="D4280" s="63">
        <f>'דוח 132'!H4280</f>
        <v>0</v>
      </c>
      <c r="E4280" s="63">
        <f>'דוח 132'!G4280</f>
        <v>0</v>
      </c>
      <c r="F4280" s="63">
        <f>'דוח 132'!F4280</f>
        <v>0</v>
      </c>
      <c r="G4280" s="63">
        <f>'דוח 132'!E4280</f>
        <v>0</v>
      </c>
      <c r="H4280" s="63">
        <f>'דוח 132'!D4280</f>
        <v>0</v>
      </c>
      <c r="I4280" s="63">
        <f>'דוח 132'!C4280</f>
        <v>0</v>
      </c>
      <c r="J4280" s="63">
        <f>'דוח 132'!B4280</f>
        <v>0</v>
      </c>
      <c r="K4280" s="63">
        <f>'דוח 132'!A4280</f>
        <v>0</v>
      </c>
    </row>
    <row r="4281" spans="1:11" x14ac:dyDescent="0.2">
      <c r="A4281" s="63" t="str">
        <f>'דוח 132'!K4281</f>
        <v>קוד קבוצה</v>
      </c>
      <c r="B4281" s="63" t="str">
        <f>'דוח 132'!J4281</f>
        <v>קוד קופה</v>
      </c>
      <c r="C4281" s="63">
        <f>'דוח 132'!I4281</f>
        <v>0</v>
      </c>
      <c r="D4281" s="63" t="str">
        <f>'דוח 132'!H4281</f>
        <v xml:space="preserve">75088  תעשיות מוצרי נייר </v>
      </c>
      <c r="E4281" s="63">
        <f>'דוח 132'!G4281</f>
        <v>0</v>
      </c>
      <c r="F4281" s="63">
        <f>'דוח 132'!F4281</f>
        <v>0</v>
      </c>
      <c r="G4281" s="63">
        <f>'דוח 132'!E4281</f>
        <v>0</v>
      </c>
      <c r="H4281" s="63">
        <f>'דוח 132'!D4281</f>
        <v>0</v>
      </c>
      <c r="I4281" s="63">
        <f>'דוח 132'!C4281</f>
        <v>0</v>
      </c>
      <c r="J4281" s="63">
        <f>'דוח 132'!B4281</f>
        <v>0</v>
      </c>
      <c r="K4281" s="63">
        <f>'דוח 132'!A4281</f>
        <v>0</v>
      </c>
    </row>
    <row r="4282" spans="1:11" x14ac:dyDescent="0.2">
      <c r="A4282" s="63">
        <f>'דוח 132'!K4282</f>
        <v>0</v>
      </c>
      <c r="B4282" s="63">
        <f>'דוח 132'!J4282</f>
        <v>0</v>
      </c>
      <c r="C4282" s="63">
        <f>'דוח 132'!I4282</f>
        <v>0</v>
      </c>
      <c r="D4282" s="63">
        <f>'דוח 132'!H4282</f>
        <v>0</v>
      </c>
      <c r="E4282" s="63">
        <f>'דוח 132'!G4282</f>
        <v>0</v>
      </c>
      <c r="F4282" s="63" t="str">
        <f>'דוח 132'!F4282</f>
        <v>שווי קופה באשח  0.06</v>
      </c>
      <c r="G4282" s="63">
        <f>'דוח 132'!E4282</f>
        <v>0</v>
      </c>
      <c r="H4282" s="63">
        <f>'דוח 132'!D4282</f>
        <v>0</v>
      </c>
      <c r="I4282" s="63">
        <f>'דוח 132'!C4282</f>
        <v>0</v>
      </c>
      <c r="J4282" s="63">
        <f>'דוח 132'!B4282</f>
        <v>0</v>
      </c>
      <c r="K4282" s="63">
        <f>'דוח 132'!A4282</f>
        <v>0</v>
      </c>
    </row>
    <row r="4283" spans="1:11" x14ac:dyDescent="0.2">
      <c r="A4283" s="63">
        <f>'דוח 132'!K4283</f>
        <v>0</v>
      </c>
      <c r="B4283" s="63">
        <f>'דוח 132'!J4283</f>
        <v>0</v>
      </c>
      <c r="C4283" s="63" t="str">
        <f>'דוח 132'!I4283</f>
        <v>תאור קבוצה</v>
      </c>
      <c r="D4283" s="63" t="str">
        <f>'דוח 132'!H4283</f>
        <v>מח"מ</v>
      </c>
      <c r="E4283" s="63" t="str">
        <f>'דוח 132'!G4283</f>
        <v>חשיפה</v>
      </c>
      <c r="F4283" s="63" t="str">
        <f>'דוח 132'!F4283</f>
        <v>חשיפה</v>
      </c>
      <c r="G4283" s="63">
        <f>'דוח 132'!E4283</f>
        <v>0</v>
      </c>
      <c r="H4283" s="63" t="str">
        <f>'דוח 132'!D4283</f>
        <v>חשיפה</v>
      </c>
      <c r="I4283" s="63">
        <f>'דוח 132'!C4283</f>
        <v>0</v>
      </c>
      <c r="J4283" s="63" t="str">
        <f>'דוח 132'!B4283</f>
        <v>מח"מ</v>
      </c>
      <c r="K4283" s="63">
        <f>'דוח 132'!A4283</f>
        <v>0</v>
      </c>
    </row>
    <row r="4284" spans="1:11" x14ac:dyDescent="0.2">
      <c r="A4284" s="63">
        <f>'דוח 132'!K4284</f>
        <v>0</v>
      </c>
      <c r="B4284" s="63">
        <f>'דוח 132'!J4284</f>
        <v>0</v>
      </c>
      <c r="C4284" s="63">
        <f>'דוח 132'!I4284</f>
        <v>0</v>
      </c>
      <c r="D4284" s="63">
        <f>'דוח 132'!H4284</f>
        <v>0</v>
      </c>
      <c r="E4284" s="63" t="str">
        <f>'דוח 132'!G4284</f>
        <v>30/12/18</v>
      </c>
      <c r="F4284" s="63" t="str">
        <f>'דוח 132'!F4284</f>
        <v>31/12/18</v>
      </c>
      <c r="G4284" s="63" t="str">
        <f>'דוח 132'!E4284</f>
        <v>מינ'</v>
      </c>
      <c r="H4284" s="63" t="str">
        <f>'דוח 132'!D4284</f>
        <v>מקס'</v>
      </c>
      <c r="I4284" s="63" t="str">
        <f>'דוח 132'!C4284</f>
        <v>מינ'</v>
      </c>
      <c r="J4284" s="63" t="str">
        <f>'דוח 132'!B4284</f>
        <v>מקס'</v>
      </c>
      <c r="K4284" s="63">
        <f>'דוח 132'!A4284</f>
        <v>0</v>
      </c>
    </row>
    <row r="4285" spans="1:11" x14ac:dyDescent="0.2">
      <c r="A4285" s="63">
        <f>'דוח 132'!K4285</f>
        <v>13591</v>
      </c>
      <c r="B4285" s="63">
        <f>'דוח 132'!J4285</f>
        <v>75088</v>
      </c>
      <c r="C4285" s="63" t="str">
        <f>'דוח 132'!I4285</f>
        <v xml:space="preserve">צמוד מדד (כולל מיועדות) </v>
      </c>
      <c r="D4285" s="63">
        <f>'דוח 132'!H4285</f>
        <v>0</v>
      </c>
      <c r="E4285" s="63">
        <f>'דוח 132'!G4285</f>
        <v>0</v>
      </c>
      <c r="F4285" s="63">
        <f>'דוח 132'!F4285</f>
        <v>0</v>
      </c>
      <c r="G4285" s="63">
        <f>'דוח 132'!E4285</f>
        <v>0</v>
      </c>
      <c r="H4285" s="63">
        <f>'דוח 132'!D4285</f>
        <v>0</v>
      </c>
      <c r="I4285" s="63">
        <f>'דוח 132'!C4285</f>
        <v>0</v>
      </c>
      <c r="J4285" s="63">
        <f>'דוח 132'!B4285</f>
        <v>0</v>
      </c>
      <c r="K4285" s="63">
        <f>'דוח 132'!A4285</f>
        <v>0</v>
      </c>
    </row>
    <row r="4286" spans="1:11" x14ac:dyDescent="0.2">
      <c r="A4286" s="63">
        <f>'דוח 132'!K4286</f>
        <v>19967</v>
      </c>
      <c r="B4286" s="63">
        <f>'דוח 132'!J4286</f>
        <v>75088</v>
      </c>
      <c r="C4286" s="63" t="str">
        <f>'דוח 132'!I4286</f>
        <v>צמוד מדד ללא מיועדות</v>
      </c>
      <c r="D4286" s="63">
        <f>'דוח 132'!H4286</f>
        <v>0</v>
      </c>
      <c r="E4286" s="63">
        <f>'דוח 132'!G4286</f>
        <v>0</v>
      </c>
      <c r="F4286" s="63">
        <f>'דוח 132'!F4286</f>
        <v>0</v>
      </c>
      <c r="G4286" s="63">
        <f>'דוח 132'!E4286</f>
        <v>0</v>
      </c>
      <c r="H4286" s="63">
        <f>'דוח 132'!D4286</f>
        <v>0</v>
      </c>
      <c r="I4286" s="63">
        <f>'דוח 132'!C4286</f>
        <v>0</v>
      </c>
      <c r="J4286" s="63">
        <f>'דוח 132'!B4286</f>
        <v>0</v>
      </c>
      <c r="K4286" s="63">
        <f>'דוח 132'!A4286</f>
        <v>0</v>
      </c>
    </row>
    <row r="4287" spans="1:11" x14ac:dyDescent="0.2">
      <c r="A4287" s="63">
        <f>'דוח 132'!K4287</f>
        <v>15744</v>
      </c>
      <c r="B4287" s="63">
        <f>'דוח 132'!J4287</f>
        <v>75088</v>
      </c>
      <c r="C4287" s="63" t="str">
        <f>'דוח 132'!I4287</f>
        <v xml:space="preserve">סה"כ ממשלתי צמוד מדד כולל מיועדות </v>
      </c>
      <c r="D4287" s="63">
        <f>'דוח 132'!H4287</f>
        <v>0</v>
      </c>
      <c r="E4287" s="63">
        <f>'דוח 132'!G4287</f>
        <v>0</v>
      </c>
      <c r="F4287" s="63">
        <f>'דוח 132'!F4287</f>
        <v>0</v>
      </c>
      <c r="G4287" s="63">
        <f>'דוח 132'!E4287</f>
        <v>0</v>
      </c>
      <c r="H4287" s="63">
        <f>'דוח 132'!D4287</f>
        <v>0</v>
      </c>
      <c r="I4287" s="63">
        <f>'דוח 132'!C4287</f>
        <v>0</v>
      </c>
      <c r="J4287" s="63">
        <f>'דוח 132'!B4287</f>
        <v>0</v>
      </c>
      <c r="K4287" s="63">
        <f>'דוח 132'!A4287</f>
        <v>0</v>
      </c>
    </row>
    <row r="4288" spans="1:11" x14ac:dyDescent="0.2">
      <c r="A4288" s="63">
        <f>'דוח 132'!K4288</f>
        <v>13462</v>
      </c>
      <c r="B4288" s="63">
        <f>'דוח 132'!J4288</f>
        <v>75088</v>
      </c>
      <c r="C4288" s="63" t="str">
        <f>'דוח 132'!I4288</f>
        <v xml:space="preserve">קונצרני סחיר צמוד מדד </v>
      </c>
      <c r="D4288" s="63">
        <f>'דוח 132'!H4288</f>
        <v>0</v>
      </c>
      <c r="E4288" s="63">
        <f>'דוח 132'!G4288</f>
        <v>0</v>
      </c>
      <c r="F4288" s="63">
        <f>'דוח 132'!F4288</f>
        <v>0</v>
      </c>
      <c r="G4288" s="63">
        <f>'דוח 132'!E4288</f>
        <v>0</v>
      </c>
      <c r="H4288" s="63">
        <f>'דוח 132'!D4288</f>
        <v>0</v>
      </c>
      <c r="I4288" s="63">
        <f>'דוח 132'!C4288</f>
        <v>0</v>
      </c>
      <c r="J4288" s="63">
        <f>'דוח 132'!B4288</f>
        <v>0</v>
      </c>
      <c r="K4288" s="63">
        <f>'דוח 132'!A4288</f>
        <v>0</v>
      </c>
    </row>
    <row r="4289" spans="1:11" x14ac:dyDescent="0.2">
      <c r="A4289" s="63">
        <f>'דוח 132'!K4289</f>
        <v>15544</v>
      </c>
      <c r="B4289" s="63">
        <f>'דוח 132'!J4289</f>
        <v>75088</v>
      </c>
      <c r="C4289" s="63" t="str">
        <f>'דוח 132'!I4289</f>
        <v>הלוואה צמוד מדד</v>
      </c>
      <c r="D4289" s="63">
        <f>'דוח 132'!H4289</f>
        <v>0</v>
      </c>
      <c r="E4289" s="63">
        <f>'דוח 132'!G4289</f>
        <v>0</v>
      </c>
      <c r="F4289" s="63">
        <f>'דוח 132'!F4289</f>
        <v>0</v>
      </c>
      <c r="G4289" s="63">
        <f>'דוח 132'!E4289</f>
        <v>0</v>
      </c>
      <c r="H4289" s="63">
        <f>'דוח 132'!D4289</f>
        <v>0</v>
      </c>
      <c r="I4289" s="63">
        <f>'דוח 132'!C4289</f>
        <v>0</v>
      </c>
      <c r="J4289" s="63">
        <f>'דוח 132'!B4289</f>
        <v>0</v>
      </c>
      <c r="K4289" s="63">
        <f>'דוח 132'!A4289</f>
        <v>0</v>
      </c>
    </row>
    <row r="4290" spans="1:11" x14ac:dyDescent="0.2">
      <c r="A4290" s="63">
        <f>'דוח 132'!K4290</f>
        <v>12978</v>
      </c>
      <c r="B4290" s="63">
        <f>'דוח 132'!J4290</f>
        <v>75088</v>
      </c>
      <c r="C4290" s="63" t="str">
        <f>'דוח 132'!I4290</f>
        <v xml:space="preserve">פקדונות לא סחירים </v>
      </c>
      <c r="D4290" s="63">
        <f>'דוח 132'!H4290</f>
        <v>0</v>
      </c>
      <c r="E4290" s="63">
        <f>'דוח 132'!G4290</f>
        <v>0</v>
      </c>
      <c r="F4290" s="63">
        <f>'דוח 132'!F4290</f>
        <v>0</v>
      </c>
      <c r="G4290" s="63">
        <f>'דוח 132'!E4290</f>
        <v>0</v>
      </c>
      <c r="H4290" s="63">
        <f>'דוח 132'!D4290</f>
        <v>0</v>
      </c>
      <c r="I4290" s="63">
        <f>'דוח 132'!C4290</f>
        <v>0</v>
      </c>
      <c r="J4290" s="63">
        <f>'דוח 132'!B4290</f>
        <v>0</v>
      </c>
      <c r="K4290" s="63">
        <f>'דוח 132'!A4290</f>
        <v>0</v>
      </c>
    </row>
    <row r="4291" spans="1:11" x14ac:dyDescent="0.2">
      <c r="A4291" s="63">
        <f>'דוח 132'!K4291</f>
        <v>17726</v>
      </c>
      <c r="B4291" s="63">
        <f>'דוח 132'!J4291</f>
        <v>75088</v>
      </c>
      <c r="C4291" s="63" t="str">
        <f>'דוח 132'!I4291</f>
        <v>לא צמוד כולל נזילות</v>
      </c>
      <c r="D4291" s="63">
        <f>'דוח 132'!H4291</f>
        <v>0</v>
      </c>
      <c r="E4291" s="63">
        <f>'דוח 132'!G4291</f>
        <v>100</v>
      </c>
      <c r="F4291" s="63">
        <f>'דוח 132'!F4291</f>
        <v>100</v>
      </c>
      <c r="G4291" s="63">
        <f>'דוח 132'!E4291</f>
        <v>80</v>
      </c>
      <c r="H4291" s="63">
        <f>'דוח 132'!D4291</f>
        <v>100</v>
      </c>
      <c r="I4291" s="63">
        <f>'דוח 132'!C4291</f>
        <v>1.5</v>
      </c>
      <c r="J4291" s="63">
        <f>'דוח 132'!B4291</f>
        <v>3.5</v>
      </c>
      <c r="K4291" s="63">
        <f>'דוח 132'!A4291</f>
        <v>0</v>
      </c>
    </row>
    <row r="4292" spans="1:11" x14ac:dyDescent="0.2">
      <c r="A4292" s="63">
        <f>'דוח 132'!K4292</f>
        <v>17727</v>
      </c>
      <c r="B4292" s="63">
        <f>'דוח 132'!J4292</f>
        <v>75088</v>
      </c>
      <c r="C4292" s="63" t="str">
        <f>'דוח 132'!I4292</f>
        <v>עו"ש ש"ח</v>
      </c>
      <c r="D4292" s="63">
        <f>'דוח 132'!H4292</f>
        <v>0</v>
      </c>
      <c r="E4292" s="63">
        <f>'דוח 132'!G4292</f>
        <v>100</v>
      </c>
      <c r="F4292" s="63">
        <f>'דוח 132'!F4292</f>
        <v>100</v>
      </c>
      <c r="G4292" s="63">
        <f>'דוח 132'!E4292</f>
        <v>0</v>
      </c>
      <c r="H4292" s="63">
        <f>'דוח 132'!D4292</f>
        <v>0</v>
      </c>
      <c r="I4292" s="63">
        <f>'דוח 132'!C4292</f>
        <v>0</v>
      </c>
      <c r="J4292" s="63">
        <f>'דוח 132'!B4292</f>
        <v>0</v>
      </c>
      <c r="K4292" s="63">
        <f>'דוח 132'!A4292</f>
        <v>0</v>
      </c>
    </row>
    <row r="4293" spans="1:11" x14ac:dyDescent="0.2">
      <c r="A4293" s="63">
        <f>'דוח 132'!K4293</f>
        <v>13592</v>
      </c>
      <c r="B4293" s="63">
        <f>'דוח 132'!J4293</f>
        <v>75088</v>
      </c>
      <c r="C4293" s="63" t="str">
        <f>'דוח 132'!I4293</f>
        <v xml:space="preserve">לא צמוד - לא כולל נזילות </v>
      </c>
      <c r="D4293" s="63">
        <f>'דוח 132'!H4293</f>
        <v>0</v>
      </c>
      <c r="E4293" s="63">
        <f>'דוח 132'!G4293</f>
        <v>0</v>
      </c>
      <c r="F4293" s="63">
        <f>'דוח 132'!F4293</f>
        <v>0</v>
      </c>
      <c r="G4293" s="63">
        <f>'דוח 132'!E4293</f>
        <v>0</v>
      </c>
      <c r="H4293" s="63">
        <f>'דוח 132'!D4293</f>
        <v>0</v>
      </c>
      <c r="I4293" s="63">
        <f>'דוח 132'!C4293</f>
        <v>0</v>
      </c>
      <c r="J4293" s="63">
        <f>'דוח 132'!B4293</f>
        <v>0</v>
      </c>
      <c r="K4293" s="63">
        <f>'דוח 132'!A4293</f>
        <v>0</v>
      </c>
    </row>
    <row r="4294" spans="1:11" x14ac:dyDescent="0.2">
      <c r="A4294" s="63">
        <f>'דוח 132'!K4294</f>
        <v>11566</v>
      </c>
      <c r="B4294" s="63">
        <f>'דוח 132'!J4294</f>
        <v>75088</v>
      </c>
      <c r="C4294" s="63" t="str">
        <f>'דוח 132'!I4294</f>
        <v>מק"מ</v>
      </c>
      <c r="D4294" s="63">
        <f>'דוח 132'!H4294</f>
        <v>0</v>
      </c>
      <c r="E4294" s="63">
        <f>'דוח 132'!G4294</f>
        <v>0</v>
      </c>
      <c r="F4294" s="63">
        <f>'דוח 132'!F4294</f>
        <v>0</v>
      </c>
      <c r="G4294" s="63">
        <f>'דוח 132'!E4294</f>
        <v>0</v>
      </c>
      <c r="H4294" s="63">
        <f>'דוח 132'!D4294</f>
        <v>0</v>
      </c>
      <c r="I4294" s="63">
        <f>'דוח 132'!C4294</f>
        <v>0</v>
      </c>
      <c r="J4294" s="63">
        <f>'דוח 132'!B4294</f>
        <v>0</v>
      </c>
      <c r="K4294" s="63">
        <f>'דוח 132'!A4294</f>
        <v>0</v>
      </c>
    </row>
    <row r="4295" spans="1:11" x14ac:dyDescent="0.2">
      <c r="A4295" s="63">
        <f>'דוח 132'!K4295</f>
        <v>13419</v>
      </c>
      <c r="B4295" s="63">
        <f>'דוח 132'!J4295</f>
        <v>75088</v>
      </c>
      <c r="C4295" s="63" t="str">
        <f>'דוח 132'!I4295</f>
        <v>ממשלתי  לא צמוד (שחר)</v>
      </c>
      <c r="D4295" s="63">
        <f>'דוח 132'!H4295</f>
        <v>0</v>
      </c>
      <c r="E4295" s="63">
        <f>'דוח 132'!G4295</f>
        <v>0</v>
      </c>
      <c r="F4295" s="63">
        <f>'דוח 132'!F4295</f>
        <v>0</v>
      </c>
      <c r="G4295" s="63">
        <f>'דוח 132'!E4295</f>
        <v>0</v>
      </c>
      <c r="H4295" s="63">
        <f>'דוח 132'!D4295</f>
        <v>0</v>
      </c>
      <c r="I4295" s="63">
        <f>'דוח 132'!C4295</f>
        <v>0</v>
      </c>
      <c r="J4295" s="63">
        <f>'דוח 132'!B4295</f>
        <v>0</v>
      </c>
      <c r="K4295" s="63">
        <f>'דוח 132'!A4295</f>
        <v>0</v>
      </c>
    </row>
    <row r="4296" spans="1:11" x14ac:dyDescent="0.2">
      <c r="A4296" s="63">
        <f>'דוח 132'!K4296</f>
        <v>11568</v>
      </c>
      <c r="B4296" s="63">
        <f>'דוח 132'!J4296</f>
        <v>75088</v>
      </c>
      <c r="C4296" s="63" t="str">
        <f>'דוח 132'!I4296</f>
        <v>אג"ח ממשלתי לא צמוד ריבית משתנה-"גילון"</v>
      </c>
      <c r="D4296" s="63">
        <f>'דוח 132'!H4296</f>
        <v>0</v>
      </c>
      <c r="E4296" s="63">
        <f>'דוח 132'!G4296</f>
        <v>0</v>
      </c>
      <c r="F4296" s="63">
        <f>'דוח 132'!F4296</f>
        <v>0</v>
      </c>
      <c r="G4296" s="63">
        <f>'דוח 132'!E4296</f>
        <v>0</v>
      </c>
      <c r="H4296" s="63">
        <f>'דוח 132'!D4296</f>
        <v>0</v>
      </c>
      <c r="I4296" s="63">
        <f>'דוח 132'!C4296</f>
        <v>0</v>
      </c>
      <c r="J4296" s="63">
        <f>'דוח 132'!B4296</f>
        <v>0</v>
      </c>
      <c r="K4296" s="63">
        <f>'דוח 132'!A4296</f>
        <v>0</v>
      </c>
    </row>
    <row r="4297" spans="1:11" x14ac:dyDescent="0.2">
      <c r="A4297" s="63">
        <f>'דוח 132'!K4297</f>
        <v>12479</v>
      </c>
      <c r="B4297" s="63">
        <f>'דוח 132'!J4297</f>
        <v>75088</v>
      </c>
      <c r="C4297" s="63" t="str">
        <f>'דוח 132'!I4297</f>
        <v>קונצרני ריבית קבועה</v>
      </c>
      <c r="D4297" s="63">
        <f>'דוח 132'!H4297</f>
        <v>0</v>
      </c>
      <c r="E4297" s="63">
        <f>'דוח 132'!G4297</f>
        <v>0</v>
      </c>
      <c r="F4297" s="63">
        <f>'דוח 132'!F4297</f>
        <v>0</v>
      </c>
      <c r="G4297" s="63">
        <f>'דוח 132'!E4297</f>
        <v>0</v>
      </c>
      <c r="H4297" s="63">
        <f>'דוח 132'!D4297</f>
        <v>0</v>
      </c>
      <c r="I4297" s="63">
        <f>'דוח 132'!C4297</f>
        <v>0</v>
      </c>
      <c r="J4297" s="63">
        <f>'דוח 132'!B4297</f>
        <v>0</v>
      </c>
      <c r="K4297" s="63">
        <f>'דוח 132'!A4297</f>
        <v>0</v>
      </c>
    </row>
    <row r="4298" spans="1:11" x14ac:dyDescent="0.2">
      <c r="A4298" s="63">
        <f>'דוח 132'!K4298</f>
        <v>12480</v>
      </c>
      <c r="B4298" s="63">
        <f>'דוח 132'!J4298</f>
        <v>75088</v>
      </c>
      <c r="C4298" s="63" t="str">
        <f>'דוח 132'!I4298</f>
        <v>קונצרני ריבית משתנה</v>
      </c>
      <c r="D4298" s="63">
        <f>'דוח 132'!H4298</f>
        <v>0</v>
      </c>
      <c r="E4298" s="63">
        <f>'דוח 132'!G4298</f>
        <v>0</v>
      </c>
      <c r="F4298" s="63">
        <f>'דוח 132'!F4298</f>
        <v>0</v>
      </c>
      <c r="G4298" s="63">
        <f>'דוח 132'!E4298</f>
        <v>0</v>
      </c>
      <c r="H4298" s="63">
        <f>'דוח 132'!D4298</f>
        <v>0</v>
      </c>
      <c r="I4298" s="63">
        <f>'דוח 132'!C4298</f>
        <v>0</v>
      </c>
      <c r="J4298" s="63">
        <f>'דוח 132'!B4298</f>
        <v>0</v>
      </c>
      <c r="K4298" s="63">
        <f>'דוח 132'!A4298</f>
        <v>0</v>
      </c>
    </row>
    <row r="4299" spans="1:11" x14ac:dyDescent="0.2">
      <c r="A4299" s="63">
        <f>'דוח 132'!K4299</f>
        <v>11578</v>
      </c>
      <c r="B4299" s="63">
        <f>'דוח 132'!J4299</f>
        <v>75088</v>
      </c>
      <c r="C4299" s="63" t="str">
        <f>'דוח 132'!I4299</f>
        <v>אג"ח לא צמוד לא סחיר (ללא עמיתים)</v>
      </c>
      <c r="D4299" s="63">
        <f>'דוח 132'!H4299</f>
        <v>0</v>
      </c>
      <c r="E4299" s="63">
        <f>'דוח 132'!G4299</f>
        <v>0</v>
      </c>
      <c r="F4299" s="63">
        <f>'דוח 132'!F4299</f>
        <v>0</v>
      </c>
      <c r="G4299" s="63">
        <f>'דוח 132'!E4299</f>
        <v>0</v>
      </c>
      <c r="H4299" s="63">
        <f>'דוח 132'!D4299</f>
        <v>0</v>
      </c>
      <c r="I4299" s="63">
        <f>'דוח 132'!C4299</f>
        <v>0</v>
      </c>
      <c r="J4299" s="63">
        <f>'דוח 132'!B4299</f>
        <v>0</v>
      </c>
      <c r="K4299" s="63">
        <f>'דוח 132'!A4299</f>
        <v>0</v>
      </c>
    </row>
    <row r="4300" spans="1:11" x14ac:dyDescent="0.2">
      <c r="A4300" s="63">
        <f>'דוח 132'!K4300</f>
        <v>12497</v>
      </c>
      <c r="B4300" s="63">
        <f>'דוח 132'!J4300</f>
        <v>75088</v>
      </c>
      <c r="C4300" s="63" t="str">
        <f>'דוח 132'!I4300</f>
        <v>קונצרני לא סחיר ריבית משתנה (נע"מים)</v>
      </c>
      <c r="D4300" s="63">
        <f>'דוח 132'!H4300</f>
        <v>0</v>
      </c>
      <c r="E4300" s="63">
        <f>'דוח 132'!G4300</f>
        <v>0</v>
      </c>
      <c r="F4300" s="63">
        <f>'דוח 132'!F4300</f>
        <v>0</v>
      </c>
      <c r="G4300" s="63">
        <f>'דוח 132'!E4300</f>
        <v>0</v>
      </c>
      <c r="H4300" s="63">
        <f>'דוח 132'!D4300</f>
        <v>0</v>
      </c>
      <c r="I4300" s="63">
        <f>'דוח 132'!C4300</f>
        <v>0</v>
      </c>
      <c r="J4300" s="63">
        <f>'דוח 132'!B4300</f>
        <v>0</v>
      </c>
      <c r="K4300" s="63">
        <f>'דוח 132'!A4300</f>
        <v>0</v>
      </c>
    </row>
    <row r="4301" spans="1:11" x14ac:dyDescent="0.2">
      <c r="A4301" s="63">
        <f>'דוח 132'!K4301</f>
        <v>15546</v>
      </c>
      <c r="B4301" s="63">
        <f>'דוח 132'!J4301</f>
        <v>75088</v>
      </c>
      <c r="C4301" s="63" t="str">
        <f>'דוח 132'!I4301</f>
        <v>הלוואה לא צמוד</v>
      </c>
      <c r="D4301" s="63">
        <f>'דוח 132'!H4301</f>
        <v>0</v>
      </c>
      <c r="E4301" s="63">
        <f>'דוח 132'!G4301</f>
        <v>0</v>
      </c>
      <c r="F4301" s="63">
        <f>'דוח 132'!F4301</f>
        <v>0</v>
      </c>
      <c r="G4301" s="63">
        <f>'דוח 132'!E4301</f>
        <v>0</v>
      </c>
      <c r="H4301" s="63">
        <f>'דוח 132'!D4301</f>
        <v>0</v>
      </c>
      <c r="I4301" s="63">
        <f>'דוח 132'!C4301</f>
        <v>0</v>
      </c>
      <c r="J4301" s="63">
        <f>'דוח 132'!B4301</f>
        <v>0</v>
      </c>
      <c r="K4301" s="63">
        <f>'דוח 132'!A4301</f>
        <v>0</v>
      </c>
    </row>
    <row r="4302" spans="1:11" x14ac:dyDescent="0.2">
      <c r="A4302" s="63">
        <f>'דוח 132'!K4302</f>
        <v>12481</v>
      </c>
      <c r="B4302" s="63">
        <f>'דוח 132'!J4302</f>
        <v>75088</v>
      </c>
      <c r="C4302" s="63" t="str">
        <f>'דוח 132'!I4302</f>
        <v>הלוואות לעמיתים.</v>
      </c>
      <c r="D4302" s="63">
        <f>'דוח 132'!H4302</f>
        <v>0</v>
      </c>
      <c r="E4302" s="63">
        <f>'דוח 132'!G4302</f>
        <v>0</v>
      </c>
      <c r="F4302" s="63">
        <f>'דוח 132'!F4302</f>
        <v>0</v>
      </c>
      <c r="G4302" s="63">
        <f>'דוח 132'!E4302</f>
        <v>0</v>
      </c>
      <c r="H4302" s="63">
        <f>'דוח 132'!D4302</f>
        <v>0</v>
      </c>
      <c r="I4302" s="63">
        <f>'דוח 132'!C4302</f>
        <v>0</v>
      </c>
      <c r="J4302" s="63">
        <f>'דוח 132'!B4302</f>
        <v>0</v>
      </c>
      <c r="K4302" s="63">
        <f>'דוח 132'!A4302</f>
        <v>0</v>
      </c>
    </row>
    <row r="4303" spans="1:11" x14ac:dyDescent="0.2">
      <c r="A4303" s="63">
        <f>'דוח 132'!K4303</f>
        <v>13594</v>
      </c>
      <c r="B4303" s="63">
        <f>'דוח 132'!J4303</f>
        <v>75088</v>
      </c>
      <c r="C4303" s="63" t="str">
        <f>'דוח 132'!I4303</f>
        <v>מט"ח וצמוד מט"ח</v>
      </c>
      <c r="D4303" s="63">
        <f>'דוח 132'!H4303</f>
        <v>0</v>
      </c>
      <c r="E4303" s="63">
        <f>'דוח 132'!G4303</f>
        <v>0</v>
      </c>
      <c r="F4303" s="63">
        <f>'דוח 132'!F4303</f>
        <v>0</v>
      </c>
      <c r="G4303" s="63">
        <f>'דוח 132'!E4303</f>
        <v>0</v>
      </c>
      <c r="H4303" s="63">
        <f>'דוח 132'!D4303</f>
        <v>0</v>
      </c>
      <c r="I4303" s="63">
        <f>'דוח 132'!C4303</f>
        <v>0</v>
      </c>
      <c r="J4303" s="63">
        <f>'דוח 132'!B4303</f>
        <v>0</v>
      </c>
      <c r="K4303" s="63">
        <f>'דוח 132'!A4303</f>
        <v>0</v>
      </c>
    </row>
    <row r="4304" spans="1:11" x14ac:dyDescent="0.2">
      <c r="A4304" s="63">
        <f>'דוח 132'!K4304</f>
        <v>15609</v>
      </c>
      <c r="B4304" s="63">
        <f>'דוח 132'!J4304</f>
        <v>75088</v>
      </c>
      <c r="C4304" s="63" t="str">
        <f>'דוח 132'!I4304</f>
        <v>אג"ח ממשלתי צמוד מט"ח סחיר (1022)</v>
      </c>
      <c r="D4304" s="63">
        <f>'דוח 132'!H4304</f>
        <v>0</v>
      </c>
      <c r="E4304" s="63">
        <f>'דוח 132'!G4304</f>
        <v>0</v>
      </c>
      <c r="F4304" s="63">
        <f>'דוח 132'!F4304</f>
        <v>0</v>
      </c>
      <c r="G4304" s="63">
        <f>'דוח 132'!E4304</f>
        <v>0</v>
      </c>
      <c r="H4304" s="63">
        <f>'דוח 132'!D4304</f>
        <v>0</v>
      </c>
      <c r="I4304" s="63">
        <f>'דוח 132'!C4304</f>
        <v>0</v>
      </c>
      <c r="J4304" s="63">
        <f>'דוח 132'!B4304</f>
        <v>0</v>
      </c>
      <c r="K4304" s="63">
        <f>'דוח 132'!A4304</f>
        <v>0</v>
      </c>
    </row>
    <row r="4305" spans="1:11" x14ac:dyDescent="0.2">
      <c r="A4305" s="63">
        <f>'דוח 132'!K4305</f>
        <v>11524</v>
      </c>
      <c r="B4305" s="63">
        <f>'דוח 132'!J4305</f>
        <v>75088</v>
      </c>
      <c r="C4305" s="63" t="str">
        <f>'דוח 132'!I4305</f>
        <v xml:space="preserve"> אג"ח קונצרני בחו"ל </v>
      </c>
      <c r="D4305" s="63">
        <f>'דוח 132'!H4305</f>
        <v>0</v>
      </c>
      <c r="E4305" s="63">
        <f>'דוח 132'!G4305</f>
        <v>0</v>
      </c>
      <c r="F4305" s="63">
        <f>'דוח 132'!F4305</f>
        <v>0</v>
      </c>
      <c r="G4305" s="63">
        <f>'דוח 132'!E4305</f>
        <v>0</v>
      </c>
      <c r="H4305" s="63">
        <f>'דוח 132'!D4305</f>
        <v>0</v>
      </c>
      <c r="I4305" s="63">
        <f>'דוח 132'!C4305</f>
        <v>0</v>
      </c>
      <c r="J4305" s="63">
        <f>'דוח 132'!B4305</f>
        <v>0</v>
      </c>
      <c r="K4305" s="63">
        <f>'דוח 132'!A4305</f>
        <v>0</v>
      </c>
    </row>
    <row r="4306" spans="1:11" x14ac:dyDescent="0.2">
      <c r="A4306" s="63">
        <f>'דוח 132'!K4306</f>
        <v>15745</v>
      </c>
      <c r="B4306" s="63">
        <f>'דוח 132'!J4306</f>
        <v>75088</v>
      </c>
      <c r="C4306" s="63" t="str">
        <f>'דוח 132'!I4306</f>
        <v>סה"כ קונצרני צמוד מט"ח</v>
      </c>
      <c r="D4306" s="63">
        <f>'דוח 132'!H4306</f>
        <v>0</v>
      </c>
      <c r="E4306" s="63">
        <f>'דוח 132'!G4306</f>
        <v>0</v>
      </c>
      <c r="F4306" s="63">
        <f>'דוח 132'!F4306</f>
        <v>0</v>
      </c>
      <c r="G4306" s="63">
        <f>'דוח 132'!E4306</f>
        <v>0</v>
      </c>
      <c r="H4306" s="63">
        <f>'דוח 132'!D4306</f>
        <v>0</v>
      </c>
      <c r="I4306" s="63">
        <f>'דוח 132'!C4306</f>
        <v>0</v>
      </c>
      <c r="J4306" s="63">
        <f>'דוח 132'!B4306</f>
        <v>0</v>
      </c>
      <c r="K4306" s="63">
        <f>'דוח 132'!A4306</f>
        <v>0</v>
      </c>
    </row>
    <row r="4307" spans="1:11" x14ac:dyDescent="0.2">
      <c r="A4307" s="63">
        <f>'דוח 132'!K4307</f>
        <v>15545</v>
      </c>
      <c r="B4307" s="63">
        <f>'דוח 132'!J4307</f>
        <v>75088</v>
      </c>
      <c r="C4307" s="63" t="str">
        <f>'דוח 132'!I4307</f>
        <v>הלוואה צמוד מט"ח</v>
      </c>
      <c r="D4307" s="63">
        <f>'דוח 132'!H4307</f>
        <v>0</v>
      </c>
      <c r="E4307" s="63">
        <f>'דוח 132'!G4307</f>
        <v>0</v>
      </c>
      <c r="F4307" s="63">
        <f>'דוח 132'!F4307</f>
        <v>0</v>
      </c>
      <c r="G4307" s="63">
        <f>'דוח 132'!E4307</f>
        <v>0</v>
      </c>
      <c r="H4307" s="63">
        <f>'דוח 132'!D4307</f>
        <v>0</v>
      </c>
      <c r="I4307" s="63">
        <f>'דוח 132'!C4307</f>
        <v>0</v>
      </c>
      <c r="J4307" s="63">
        <f>'דוח 132'!B4307</f>
        <v>0</v>
      </c>
      <c r="K4307" s="63">
        <f>'דוח 132'!A4307</f>
        <v>0</v>
      </c>
    </row>
    <row r="4308" spans="1:11" x14ac:dyDescent="0.2">
      <c r="A4308" s="63">
        <f>'דוח 132'!K4308</f>
        <v>13595</v>
      </c>
      <c r="B4308" s="63">
        <f>'דוח 132'!J4308</f>
        <v>75088</v>
      </c>
      <c r="C4308" s="63" t="str">
        <f>'דוח 132'!I4308</f>
        <v>סה"כ מניות והמירים</v>
      </c>
      <c r="D4308" s="63">
        <f>'דוח 132'!H4308</f>
        <v>0</v>
      </c>
      <c r="E4308" s="63">
        <f>'דוח 132'!G4308</f>
        <v>0</v>
      </c>
      <c r="F4308" s="63">
        <f>'דוח 132'!F4308</f>
        <v>0</v>
      </c>
      <c r="G4308" s="63">
        <f>'דוח 132'!E4308</f>
        <v>0</v>
      </c>
      <c r="H4308" s="63">
        <f>'דוח 132'!D4308</f>
        <v>0</v>
      </c>
      <c r="I4308" s="63">
        <f>'דוח 132'!C4308</f>
        <v>0</v>
      </c>
      <c r="J4308" s="63">
        <f>'דוח 132'!B4308</f>
        <v>0</v>
      </c>
      <c r="K4308" s="63">
        <f>'דוח 132'!A4308</f>
        <v>0</v>
      </c>
    </row>
    <row r="4309" spans="1:11" x14ac:dyDescent="0.2">
      <c r="A4309" s="63">
        <f>'דוח 132'!K4309</f>
        <v>15610</v>
      </c>
      <c r="B4309" s="63">
        <f>'דוח 132'!J4309</f>
        <v>75088</v>
      </c>
      <c r="C4309" s="63" t="str">
        <f>'דוח 132'!I4309</f>
        <v>נגזרים מתוך מניות והמירים</v>
      </c>
      <c r="D4309" s="63">
        <f>'דוח 132'!H4309</f>
        <v>0</v>
      </c>
      <c r="E4309" s="63">
        <f>'דוח 132'!G4309</f>
        <v>0</v>
      </c>
      <c r="F4309" s="63">
        <f>'דוח 132'!F4309</f>
        <v>0</v>
      </c>
      <c r="G4309" s="63">
        <f>'דוח 132'!E4309</f>
        <v>0</v>
      </c>
      <c r="H4309" s="63">
        <f>'דוח 132'!D4309</f>
        <v>0</v>
      </c>
      <c r="I4309" s="63">
        <f>'דוח 132'!C4309</f>
        <v>0</v>
      </c>
      <c r="J4309" s="63">
        <f>'דוח 132'!B4309</f>
        <v>0</v>
      </c>
      <c r="K4309" s="63">
        <f>'דוח 132'!A4309</f>
        <v>0</v>
      </c>
    </row>
    <row r="4310" spans="1:11" x14ac:dyDescent="0.2">
      <c r="A4310" s="63">
        <f>'דוח 132'!K4310</f>
        <v>15611</v>
      </c>
      <c r="B4310" s="63">
        <f>'דוח 132'!J4310</f>
        <v>75088</v>
      </c>
      <c r="C4310" s="63" t="str">
        <f>'דוח 132'!I4310</f>
        <v>מניות והמירים בארץ</v>
      </c>
      <c r="D4310" s="63">
        <f>'דוח 132'!H4310</f>
        <v>0</v>
      </c>
      <c r="E4310" s="63">
        <f>'דוח 132'!G4310</f>
        <v>0</v>
      </c>
      <c r="F4310" s="63">
        <f>'דוח 132'!F4310</f>
        <v>0</v>
      </c>
      <c r="G4310" s="63">
        <f>'דוח 132'!E4310</f>
        <v>0</v>
      </c>
      <c r="H4310" s="63">
        <f>'דוח 132'!D4310</f>
        <v>0</v>
      </c>
      <c r="I4310" s="63">
        <f>'דוח 132'!C4310</f>
        <v>0</v>
      </c>
      <c r="J4310" s="63">
        <f>'דוח 132'!B4310</f>
        <v>0</v>
      </c>
      <c r="K4310" s="63">
        <f>'דוח 132'!A4310</f>
        <v>0</v>
      </c>
    </row>
    <row r="4311" spans="1:11" x14ac:dyDescent="0.2">
      <c r="A4311" s="63">
        <f>'דוח 132'!K4311</f>
        <v>15608</v>
      </c>
      <c r="B4311" s="63">
        <f>'דוח 132'!J4311</f>
        <v>75088</v>
      </c>
      <c r="C4311" s="63" t="str">
        <f>'דוח 132'!I4311</f>
        <v>מניות חו"ל</v>
      </c>
      <c r="D4311" s="63">
        <f>'דוח 132'!H4311</f>
        <v>0</v>
      </c>
      <c r="E4311" s="63">
        <f>'דוח 132'!G4311</f>
        <v>0</v>
      </c>
      <c r="F4311" s="63">
        <f>'דוח 132'!F4311</f>
        <v>0</v>
      </c>
      <c r="G4311" s="63">
        <f>'דוח 132'!E4311</f>
        <v>0</v>
      </c>
      <c r="H4311" s="63">
        <f>'דוח 132'!D4311</f>
        <v>0</v>
      </c>
      <c r="I4311" s="63">
        <f>'דוח 132'!C4311</f>
        <v>0</v>
      </c>
      <c r="J4311" s="63">
        <f>'דוח 132'!B4311</f>
        <v>0</v>
      </c>
      <c r="K4311" s="63">
        <f>'דוח 132'!A4311</f>
        <v>0</v>
      </c>
    </row>
    <row r="4312" spans="1:11" x14ac:dyDescent="0.2">
      <c r="A4312" s="63">
        <f>'דוח 132'!K4312</f>
        <v>15584</v>
      </c>
      <c r="B4312" s="63">
        <f>'דוח 132'!J4312</f>
        <v>75088</v>
      </c>
      <c r="C4312" s="63" t="str">
        <f>'דוח 132'!I4312</f>
        <v>נכסים אלטרנטיביים</v>
      </c>
      <c r="D4312" s="63">
        <f>'דוח 132'!H4312</f>
        <v>0</v>
      </c>
      <c r="E4312" s="63">
        <f>'דוח 132'!G4312</f>
        <v>0</v>
      </c>
      <c r="F4312" s="63">
        <f>'דוח 132'!F4312</f>
        <v>0</v>
      </c>
      <c r="G4312" s="63">
        <f>'דוח 132'!E4312</f>
        <v>0</v>
      </c>
      <c r="H4312" s="63">
        <f>'דוח 132'!D4312</f>
        <v>0</v>
      </c>
      <c r="I4312" s="63">
        <f>'דוח 132'!C4312</f>
        <v>0</v>
      </c>
      <c r="J4312" s="63">
        <f>'דוח 132'!B4312</f>
        <v>0</v>
      </c>
      <c r="K4312" s="63">
        <f>'דוח 132'!A4312</f>
        <v>0</v>
      </c>
    </row>
    <row r="4313" spans="1:11" x14ac:dyDescent="0.2">
      <c r="A4313" s="63">
        <f>'דוח 132'!K4313</f>
        <v>17728</v>
      </c>
      <c r="B4313" s="63">
        <f>'דוח 132'!J4313</f>
        <v>75088</v>
      </c>
      <c r="C4313" s="63" t="str">
        <f>'דוח 132'!I4313</f>
        <v>נכסי נדל"ן</v>
      </c>
      <c r="D4313" s="63">
        <f>'דוח 132'!H4313</f>
        <v>0</v>
      </c>
      <c r="E4313" s="63">
        <f>'דוח 132'!G4313</f>
        <v>0</v>
      </c>
      <c r="F4313" s="63">
        <f>'דוח 132'!F4313</f>
        <v>0</v>
      </c>
      <c r="G4313" s="63">
        <f>'דוח 132'!E4313</f>
        <v>0</v>
      </c>
      <c r="H4313" s="63">
        <f>'דוח 132'!D4313</f>
        <v>0</v>
      </c>
      <c r="I4313" s="63">
        <f>'דוח 132'!C4313</f>
        <v>0</v>
      </c>
      <c r="J4313" s="63">
        <f>'דוח 132'!B4313</f>
        <v>0</v>
      </c>
      <c r="K4313" s="63">
        <f>'דוח 132'!A4313</f>
        <v>0</v>
      </c>
    </row>
    <row r="4314" spans="1:11" x14ac:dyDescent="0.2">
      <c r="A4314" s="63">
        <f>'דוח 132'!K4314</f>
        <v>15624</v>
      </c>
      <c r="B4314" s="63">
        <f>'דוח 132'!J4314</f>
        <v>75088</v>
      </c>
      <c r="C4314" s="63" t="str">
        <f>'דוח 132'!I4314</f>
        <v>נגזרים מתוך חשיפת מט"ח</v>
      </c>
      <c r="D4314" s="63">
        <f>'דוח 132'!H4314</f>
        <v>0</v>
      </c>
      <c r="E4314" s="63">
        <f>'דוח 132'!G4314</f>
        <v>0</v>
      </c>
      <c r="F4314" s="63">
        <f>'דוח 132'!F4314</f>
        <v>0</v>
      </c>
      <c r="G4314" s="63">
        <f>'דוח 132'!E4314</f>
        <v>0</v>
      </c>
      <c r="H4314" s="63">
        <f>'דוח 132'!D4314</f>
        <v>0</v>
      </c>
      <c r="I4314" s="63">
        <f>'דוח 132'!C4314</f>
        <v>0</v>
      </c>
      <c r="J4314" s="63">
        <f>'דוח 132'!B4314</f>
        <v>0</v>
      </c>
      <c r="K4314" s="63">
        <f>'דוח 132'!A4314</f>
        <v>0</v>
      </c>
    </row>
    <row r="4315" spans="1:11" x14ac:dyDescent="0.2">
      <c r="A4315" s="63">
        <f>'דוח 132'!K4315</f>
        <v>15644</v>
      </c>
      <c r="B4315" s="63">
        <f>'דוח 132'!J4315</f>
        <v>75088</v>
      </c>
      <c r="C4315" s="63" t="str">
        <f>'דוח 132'!I4315</f>
        <v>סה"כ נזילות</v>
      </c>
      <c r="D4315" s="63">
        <f>'דוח 132'!H4315</f>
        <v>0</v>
      </c>
      <c r="E4315" s="63">
        <f>'דוח 132'!G4315</f>
        <v>100</v>
      </c>
      <c r="F4315" s="63">
        <f>'דוח 132'!F4315</f>
        <v>100</v>
      </c>
      <c r="G4315" s="63">
        <f>'דוח 132'!E4315</f>
        <v>0</v>
      </c>
      <c r="H4315" s="63">
        <f>'דוח 132'!D4315</f>
        <v>0</v>
      </c>
      <c r="I4315" s="63">
        <f>'דוח 132'!C4315</f>
        <v>0</v>
      </c>
      <c r="J4315" s="63">
        <f>'דוח 132'!B4315</f>
        <v>0</v>
      </c>
      <c r="K4315" s="63">
        <f>'דוח 132'!A4315</f>
        <v>0</v>
      </c>
    </row>
    <row r="4316" spans="1:11" x14ac:dyDescent="0.2">
      <c r="A4316" s="63">
        <f>'דוח 132'!K4316</f>
        <v>15704</v>
      </c>
      <c r="B4316" s="63">
        <f>'דוח 132'!J4316</f>
        <v>75088</v>
      </c>
      <c r="C4316" s="63" t="str">
        <f>'דוח 132'!I4316</f>
        <v xml:space="preserve">סה"כ קונצרני והלוואות </v>
      </c>
      <c r="D4316" s="63">
        <f>'דוח 132'!H4316</f>
        <v>0</v>
      </c>
      <c r="E4316" s="63">
        <f>'דוח 132'!G4316</f>
        <v>0</v>
      </c>
      <c r="F4316" s="63">
        <f>'דוח 132'!F4316</f>
        <v>0</v>
      </c>
      <c r="G4316" s="63">
        <f>'דוח 132'!E4316</f>
        <v>0</v>
      </c>
      <c r="H4316" s="63">
        <f>'דוח 132'!D4316</f>
        <v>20</v>
      </c>
      <c r="I4316" s="63">
        <f>'דוח 132'!C4316</f>
        <v>0</v>
      </c>
      <c r="J4316" s="63">
        <f>'דוח 132'!B4316</f>
        <v>0</v>
      </c>
      <c r="K4316" s="63">
        <f>'דוח 132'!A4316</f>
        <v>0</v>
      </c>
    </row>
    <row r="4317" spans="1:11" x14ac:dyDescent="0.2">
      <c r="A4317" s="63">
        <f>'דוח 132'!K4317</f>
        <v>15749</v>
      </c>
      <c r="B4317" s="63">
        <f>'דוח 132'!J4317</f>
        <v>75088</v>
      </c>
      <c r="C4317" s="63" t="str">
        <f>'דוח 132'!I4317</f>
        <v>סה"כ לא סחירים</v>
      </c>
      <c r="D4317" s="63">
        <f>'דוח 132'!H4317</f>
        <v>0</v>
      </c>
      <c r="E4317" s="63">
        <f>'דוח 132'!G4317</f>
        <v>0</v>
      </c>
      <c r="F4317" s="63">
        <f>'דוח 132'!F4317</f>
        <v>0</v>
      </c>
      <c r="G4317" s="63">
        <f>'דוח 132'!E4317</f>
        <v>0</v>
      </c>
      <c r="H4317" s="63">
        <f>'דוח 132'!D4317</f>
        <v>0</v>
      </c>
      <c r="I4317" s="63">
        <f>'דוח 132'!C4317</f>
        <v>0</v>
      </c>
      <c r="J4317" s="63">
        <f>'דוח 132'!B4317</f>
        <v>0</v>
      </c>
      <c r="K4317" s="63">
        <f>'דוח 132'!A4317</f>
        <v>0</v>
      </c>
    </row>
    <row r="4318" spans="1:11" x14ac:dyDescent="0.2">
      <c r="A4318" s="63">
        <f>'דוח 132'!K4318</f>
        <v>11258</v>
      </c>
      <c r="B4318" s="63">
        <f>'דוח 132'!J4318</f>
        <v>75088</v>
      </c>
      <c r="C4318" s="63" t="str">
        <f>'דוח 132'!I4318</f>
        <v>כל נכסי הקופה</v>
      </c>
      <c r="D4318" s="63">
        <f>'דוח 132'!H4318</f>
        <v>0</v>
      </c>
      <c r="E4318" s="63">
        <f>'דוח 132'!G4318</f>
        <v>100</v>
      </c>
      <c r="F4318" s="63">
        <f>'דוח 132'!F4318</f>
        <v>100</v>
      </c>
      <c r="G4318" s="63">
        <f>'דוח 132'!E4318</f>
        <v>0</v>
      </c>
      <c r="H4318" s="63">
        <f>'דוח 132'!D4318</f>
        <v>0</v>
      </c>
      <c r="I4318" s="63">
        <f>'דוח 132'!C4318</f>
        <v>0</v>
      </c>
      <c r="J4318" s="63">
        <f>'דוח 132'!B4318</f>
        <v>0</v>
      </c>
      <c r="K4318" s="63">
        <f>'דוח 132'!A4318</f>
        <v>0</v>
      </c>
    </row>
    <row r="4319" spans="1:11" x14ac:dyDescent="0.2">
      <c r="A4319" s="63">
        <f>'דוח 132'!K4319</f>
        <v>15705</v>
      </c>
      <c r="B4319" s="63">
        <f>'דוח 132'!J4319</f>
        <v>75088</v>
      </c>
      <c r="C4319" s="63" t="str">
        <f>'דוח 132'!I4319</f>
        <v>סה"כ ממשלתי</v>
      </c>
      <c r="D4319" s="63">
        <f>'דוח 132'!H4319</f>
        <v>0</v>
      </c>
      <c r="E4319" s="63">
        <f>'דוח 132'!G4319</f>
        <v>0</v>
      </c>
      <c r="F4319" s="63">
        <f>'דוח 132'!F4319</f>
        <v>0</v>
      </c>
      <c r="G4319" s="63">
        <f>'דוח 132'!E4319</f>
        <v>0</v>
      </c>
      <c r="H4319" s="63">
        <f>'דוח 132'!D4319</f>
        <v>82</v>
      </c>
      <c r="I4319" s="63">
        <f>'דוח 132'!C4319</f>
        <v>0</v>
      </c>
      <c r="J4319" s="63">
        <f>'דוח 132'!B4319</f>
        <v>0</v>
      </c>
      <c r="K4319" s="63">
        <f>'דוח 132'!A4319</f>
        <v>0</v>
      </c>
    </row>
    <row r="4320" spans="1:11" x14ac:dyDescent="0.2">
      <c r="A4320" s="63">
        <f>'דוח 132'!K4320</f>
        <v>16144</v>
      </c>
      <c r="B4320" s="63">
        <f>'דוח 132'!J4320</f>
        <v>75088</v>
      </c>
      <c r="C4320" s="63" t="str">
        <f>'דוח 132'!I4320</f>
        <v>סך חשיפת מט"ח</v>
      </c>
      <c r="D4320" s="63">
        <f>'דוח 132'!H4320</f>
        <v>0</v>
      </c>
      <c r="E4320" s="63">
        <f>'דוח 132'!G4320</f>
        <v>0</v>
      </c>
      <c r="F4320" s="63">
        <f>'דוח 132'!F4320</f>
        <v>0</v>
      </c>
      <c r="G4320" s="63">
        <f>'דוח 132'!E4320</f>
        <v>0</v>
      </c>
      <c r="H4320" s="63">
        <f>'דוח 132'!D4320</f>
        <v>0</v>
      </c>
      <c r="I4320" s="63">
        <f>'דוח 132'!C4320</f>
        <v>0</v>
      </c>
      <c r="J4320" s="63">
        <f>'דוח 132'!B4320</f>
        <v>0</v>
      </c>
      <c r="K4320" s="63">
        <f>'דוח 132'!A4320</f>
        <v>0</v>
      </c>
    </row>
    <row r="4321" spans="1:11" x14ac:dyDescent="0.2">
      <c r="A4321" s="63">
        <f>'דוח 132'!K4321</f>
        <v>12755</v>
      </c>
      <c r="B4321" s="63">
        <f>'דוח 132'!J4321</f>
        <v>75088</v>
      </c>
      <c r="C4321" s="63" t="str">
        <f>'דוח 132'!I4321</f>
        <v xml:space="preserve">נזילות מט"ח </v>
      </c>
      <c r="D4321" s="63">
        <f>'דוח 132'!H4321</f>
        <v>0</v>
      </c>
      <c r="E4321" s="63">
        <f>'דוח 132'!G4321</f>
        <v>0</v>
      </c>
      <c r="F4321" s="63">
        <f>'דוח 132'!F4321</f>
        <v>0</v>
      </c>
      <c r="G4321" s="63">
        <f>'דוח 132'!E4321</f>
        <v>0</v>
      </c>
      <c r="H4321" s="63">
        <f>'דוח 132'!D4321</f>
        <v>0</v>
      </c>
      <c r="I4321" s="63">
        <f>'דוח 132'!C4321</f>
        <v>0</v>
      </c>
      <c r="J4321" s="63">
        <f>'דוח 132'!B4321</f>
        <v>0</v>
      </c>
      <c r="K4321" s="63">
        <f>'דוח 132'!A4321</f>
        <v>0</v>
      </c>
    </row>
    <row r="4322" spans="1:11" x14ac:dyDescent="0.2">
      <c r="A4322" s="63">
        <f>'דוח 132'!K4322</f>
        <v>12359</v>
      </c>
      <c r="B4322" s="63">
        <f>'דוח 132'!J4322</f>
        <v>75088</v>
      </c>
      <c r="C4322" s="63" t="str">
        <f>'דוח 132'!I4322</f>
        <v xml:space="preserve">קונצרני לא סחיר צמוד מדד </v>
      </c>
      <c r="D4322" s="63">
        <f>'דוח 132'!H4322</f>
        <v>0</v>
      </c>
      <c r="E4322" s="63">
        <f>'דוח 132'!G4322</f>
        <v>0</v>
      </c>
      <c r="F4322" s="63">
        <f>'דוח 132'!F4322</f>
        <v>0</v>
      </c>
      <c r="G4322" s="63">
        <f>'דוח 132'!E4322</f>
        <v>0</v>
      </c>
      <c r="H4322" s="63">
        <f>'דוח 132'!D4322</f>
        <v>0</v>
      </c>
      <c r="I4322" s="63">
        <f>'דוח 132'!C4322</f>
        <v>0</v>
      </c>
      <c r="J4322" s="63">
        <f>'דוח 132'!B4322</f>
        <v>0</v>
      </c>
      <c r="K4322" s="63">
        <f>'דוח 132'!A4322</f>
        <v>0</v>
      </c>
    </row>
    <row r="4323" spans="1:11" x14ac:dyDescent="0.2">
      <c r="A4323" s="63">
        <f>'דוח 132'!K4323</f>
        <v>0</v>
      </c>
      <c r="B4323" s="63">
        <f>'דוח 132'!J4323</f>
        <v>0</v>
      </c>
      <c r="C4323" s="63">
        <f>'דוח 132'!I4323</f>
        <v>0</v>
      </c>
      <c r="D4323" s="63">
        <f>'דוח 132'!H4323</f>
        <v>0</v>
      </c>
      <c r="E4323" s="63">
        <f>'דוח 132'!G4323</f>
        <v>0</v>
      </c>
      <c r="F4323" s="63">
        <f>'דוח 132'!F4323</f>
        <v>0</v>
      </c>
      <c r="G4323" s="63">
        <f>'דוח 132'!E4323</f>
        <v>0</v>
      </c>
      <c r="H4323" s="63">
        <f>'דוח 132'!D4323</f>
        <v>0</v>
      </c>
      <c r="I4323" s="63">
        <f>'דוח 132'!C4323</f>
        <v>0</v>
      </c>
      <c r="J4323" s="63">
        <f>'דוח 132'!B4323</f>
        <v>0</v>
      </c>
      <c r="K4323" s="63">
        <f>'דוח 132'!A4323</f>
        <v>0</v>
      </c>
    </row>
    <row r="4324" spans="1:11" x14ac:dyDescent="0.2">
      <c r="A4324" s="63" t="str">
        <f>'דוח 132'!K4324</f>
        <v>קוד קבוצה</v>
      </c>
      <c r="B4324" s="63" t="str">
        <f>'דוח 132'!J4324</f>
        <v>קוד קופה</v>
      </c>
      <c r="C4324" s="63">
        <f>'דוח 132'!I4324</f>
        <v>0</v>
      </c>
      <c r="D4324" s="63" t="str">
        <f>'דוח 132'!H4324</f>
        <v xml:space="preserve">75118  הנסון ישראל </v>
      </c>
      <c r="E4324" s="63">
        <f>'דוח 132'!G4324</f>
        <v>0</v>
      </c>
      <c r="F4324" s="63">
        <f>'דוח 132'!F4324</f>
        <v>0</v>
      </c>
      <c r="G4324" s="63">
        <f>'דוח 132'!E4324</f>
        <v>0</v>
      </c>
      <c r="H4324" s="63">
        <f>'דוח 132'!D4324</f>
        <v>0</v>
      </c>
      <c r="I4324" s="63">
        <f>'דוח 132'!C4324</f>
        <v>0</v>
      </c>
      <c r="J4324" s="63">
        <f>'דוח 132'!B4324</f>
        <v>0</v>
      </c>
      <c r="K4324" s="63">
        <f>'דוח 132'!A4324</f>
        <v>0</v>
      </c>
    </row>
    <row r="4325" spans="1:11" x14ac:dyDescent="0.2">
      <c r="A4325" s="63">
        <f>'דוח 132'!K4325</f>
        <v>0</v>
      </c>
      <c r="B4325" s="63">
        <f>'דוח 132'!J4325</f>
        <v>0</v>
      </c>
      <c r="C4325" s="63">
        <f>'דוח 132'!I4325</f>
        <v>0</v>
      </c>
      <c r="D4325" s="63">
        <f>'דוח 132'!H4325</f>
        <v>0</v>
      </c>
      <c r="E4325" s="63">
        <f>'דוח 132'!G4325</f>
        <v>0</v>
      </c>
      <c r="F4325" s="63" t="str">
        <f>'דוח 132'!F4325</f>
        <v>שווי קופה באשח  7,366.75</v>
      </c>
      <c r="G4325" s="63">
        <f>'דוח 132'!E4325</f>
        <v>0</v>
      </c>
      <c r="H4325" s="63">
        <f>'דוח 132'!D4325</f>
        <v>0</v>
      </c>
      <c r="I4325" s="63">
        <f>'דוח 132'!C4325</f>
        <v>0</v>
      </c>
      <c r="J4325" s="63">
        <f>'דוח 132'!B4325</f>
        <v>0</v>
      </c>
      <c r="K4325" s="63">
        <f>'דוח 132'!A4325</f>
        <v>0</v>
      </c>
    </row>
    <row r="4326" spans="1:11" x14ac:dyDescent="0.2">
      <c r="A4326" s="63">
        <f>'דוח 132'!K4326</f>
        <v>0</v>
      </c>
      <c r="B4326" s="63">
        <f>'דוח 132'!J4326</f>
        <v>0</v>
      </c>
      <c r="C4326" s="63" t="str">
        <f>'דוח 132'!I4326</f>
        <v>תאור קבוצה</v>
      </c>
      <c r="D4326" s="63" t="str">
        <f>'דוח 132'!H4326</f>
        <v>מח"מ</v>
      </c>
      <c r="E4326" s="63" t="str">
        <f>'דוח 132'!G4326</f>
        <v>חשיפה</v>
      </c>
      <c r="F4326" s="63" t="str">
        <f>'דוח 132'!F4326</f>
        <v>חשיפה</v>
      </c>
      <c r="G4326" s="63">
        <f>'דוח 132'!E4326</f>
        <v>0</v>
      </c>
      <c r="H4326" s="63" t="str">
        <f>'דוח 132'!D4326</f>
        <v>חשיפה</v>
      </c>
      <c r="I4326" s="63">
        <f>'דוח 132'!C4326</f>
        <v>0</v>
      </c>
      <c r="J4326" s="63" t="str">
        <f>'דוח 132'!B4326</f>
        <v>מח"מ</v>
      </c>
      <c r="K4326" s="63">
        <f>'דוח 132'!A4326</f>
        <v>0</v>
      </c>
    </row>
    <row r="4327" spans="1:11" x14ac:dyDescent="0.2">
      <c r="A4327" s="63">
        <f>'דוח 132'!K4327</f>
        <v>0</v>
      </c>
      <c r="B4327" s="63">
        <f>'דוח 132'!J4327</f>
        <v>0</v>
      </c>
      <c r="C4327" s="63">
        <f>'דוח 132'!I4327</f>
        <v>0</v>
      </c>
      <c r="D4327" s="63">
        <f>'דוח 132'!H4327</f>
        <v>0</v>
      </c>
      <c r="E4327" s="63" t="str">
        <f>'דוח 132'!G4327</f>
        <v>30/12/18</v>
      </c>
      <c r="F4327" s="63" t="str">
        <f>'דוח 132'!F4327</f>
        <v>31/12/18</v>
      </c>
      <c r="G4327" s="63" t="str">
        <f>'דוח 132'!E4327</f>
        <v>מינ'</v>
      </c>
      <c r="H4327" s="63" t="str">
        <f>'דוח 132'!D4327</f>
        <v>מקס'</v>
      </c>
      <c r="I4327" s="63" t="str">
        <f>'דוח 132'!C4327</f>
        <v>מינ'</v>
      </c>
      <c r="J4327" s="63" t="str">
        <f>'דוח 132'!B4327</f>
        <v>מקס'</v>
      </c>
      <c r="K4327" s="63">
        <f>'דוח 132'!A4327</f>
        <v>0</v>
      </c>
    </row>
    <row r="4328" spans="1:11" x14ac:dyDescent="0.2">
      <c r="A4328" s="63">
        <f>'דוח 132'!K4328</f>
        <v>13591</v>
      </c>
      <c r="B4328" s="63">
        <f>'דוח 132'!J4328</f>
        <v>75118</v>
      </c>
      <c r="C4328" s="63" t="str">
        <f>'דוח 132'!I4328</f>
        <v xml:space="preserve">צמוד מדד (כולל מיועדות) </v>
      </c>
      <c r="D4328" s="63">
        <f>'דוח 132'!H4328</f>
        <v>3.57206230425327</v>
      </c>
      <c r="E4328" s="63">
        <f>'דוח 132'!G4328</f>
        <v>38.182256644554897</v>
      </c>
      <c r="F4328" s="63">
        <f>'דוח 132'!F4328</f>
        <v>38.160301203970796</v>
      </c>
      <c r="G4328" s="63">
        <f>'דוח 132'!E4328</f>
        <v>32</v>
      </c>
      <c r="H4328" s="63">
        <f>'דוח 132'!D4328</f>
        <v>48</v>
      </c>
      <c r="I4328" s="63">
        <f>'דוח 132'!C4328</f>
        <v>3.5</v>
      </c>
      <c r="J4328" s="63">
        <f>'דוח 132'!B4328</f>
        <v>5.5</v>
      </c>
      <c r="K4328" s="63">
        <f>'דוח 132'!A4328</f>
        <v>0</v>
      </c>
    </row>
    <row r="4329" spans="1:11" x14ac:dyDescent="0.2">
      <c r="A4329" s="63">
        <f>'דוח 132'!K4329</f>
        <v>19967</v>
      </c>
      <c r="B4329" s="63">
        <f>'דוח 132'!J4329</f>
        <v>75118</v>
      </c>
      <c r="C4329" s="63" t="str">
        <f>'דוח 132'!I4329</f>
        <v>צמוד מדד ללא מיועדות</v>
      </c>
      <c r="D4329" s="63">
        <f>'דוח 132'!H4329</f>
        <v>3.57206230425327</v>
      </c>
      <c r="E4329" s="63">
        <f>'דוח 132'!G4329</f>
        <v>38.182256644554897</v>
      </c>
      <c r="F4329" s="63">
        <f>'דוח 132'!F4329</f>
        <v>38.160301203970796</v>
      </c>
      <c r="G4329" s="63">
        <f>'דוח 132'!E4329</f>
        <v>0</v>
      </c>
      <c r="H4329" s="63">
        <f>'דוח 132'!D4329</f>
        <v>0</v>
      </c>
      <c r="I4329" s="63">
        <f>'דוח 132'!C4329</f>
        <v>0</v>
      </c>
      <c r="J4329" s="63">
        <f>'דוח 132'!B4329</f>
        <v>0</v>
      </c>
      <c r="K4329" s="63">
        <f>'דוח 132'!A4329</f>
        <v>0</v>
      </c>
    </row>
    <row r="4330" spans="1:11" x14ac:dyDescent="0.2">
      <c r="A4330" s="63">
        <f>'דוח 132'!K4330</f>
        <v>15744</v>
      </c>
      <c r="B4330" s="63">
        <f>'דוח 132'!J4330</f>
        <v>75118</v>
      </c>
      <c r="C4330" s="63" t="str">
        <f>'דוח 132'!I4330</f>
        <v xml:space="preserve">סה"כ ממשלתי צמוד מדד כולל מיועדות </v>
      </c>
      <c r="D4330" s="63">
        <f>'דוח 132'!H4330</f>
        <v>3.6526016096673901</v>
      </c>
      <c r="E4330" s="63">
        <f>'דוח 132'!G4330</f>
        <v>20.077076025209795</v>
      </c>
      <c r="F4330" s="63">
        <f>'דוח 132'!F4330</f>
        <v>20.052137752965397</v>
      </c>
      <c r="G4330" s="63">
        <f>'דוח 132'!E4330</f>
        <v>0</v>
      </c>
      <c r="H4330" s="63">
        <f>'דוח 132'!D4330</f>
        <v>0</v>
      </c>
      <c r="I4330" s="63">
        <f>'דוח 132'!C4330</f>
        <v>0</v>
      </c>
      <c r="J4330" s="63">
        <f>'דוח 132'!B4330</f>
        <v>0</v>
      </c>
      <c r="K4330" s="63">
        <f>'דוח 132'!A4330</f>
        <v>0</v>
      </c>
    </row>
    <row r="4331" spans="1:11" x14ac:dyDescent="0.2">
      <c r="A4331" s="63">
        <f>'דוח 132'!K4331</f>
        <v>13462</v>
      </c>
      <c r="B4331" s="63">
        <f>'דוח 132'!J4331</f>
        <v>75118</v>
      </c>
      <c r="C4331" s="63" t="str">
        <f>'דוח 132'!I4331</f>
        <v xml:space="preserve">קונצרני סחיר צמוד מדד </v>
      </c>
      <c r="D4331" s="63">
        <f>'דוח 132'!H4331</f>
        <v>3.4828768243970898</v>
      </c>
      <c r="E4331" s="63">
        <f>'דוח 132'!G4331</f>
        <v>18.105180619345099</v>
      </c>
      <c r="F4331" s="63">
        <f>'דוח 132'!F4331</f>
        <v>18.108163451005396</v>
      </c>
      <c r="G4331" s="63">
        <f>'דוח 132'!E4331</f>
        <v>0</v>
      </c>
      <c r="H4331" s="63">
        <f>'דוח 132'!D4331</f>
        <v>0</v>
      </c>
      <c r="I4331" s="63">
        <f>'דוח 132'!C4331</f>
        <v>0</v>
      </c>
      <c r="J4331" s="63">
        <f>'דוח 132'!B4331</f>
        <v>0</v>
      </c>
      <c r="K4331" s="63">
        <f>'דוח 132'!A4331</f>
        <v>0</v>
      </c>
    </row>
    <row r="4332" spans="1:11" x14ac:dyDescent="0.2">
      <c r="A4332" s="63">
        <f>'דוח 132'!K4332</f>
        <v>15544</v>
      </c>
      <c r="B4332" s="63">
        <f>'דוח 132'!J4332</f>
        <v>75118</v>
      </c>
      <c r="C4332" s="63" t="str">
        <f>'דוח 132'!I4332</f>
        <v>הלוואה צמוד מדד</v>
      </c>
      <c r="D4332" s="63">
        <f>'דוח 132'!H4332</f>
        <v>0</v>
      </c>
      <c r="E4332" s="63">
        <f>'דוח 132'!G4332</f>
        <v>0</v>
      </c>
      <c r="F4332" s="63">
        <f>'דוח 132'!F4332</f>
        <v>0</v>
      </c>
      <c r="G4332" s="63">
        <f>'דוח 132'!E4332</f>
        <v>0</v>
      </c>
      <c r="H4332" s="63">
        <f>'דוח 132'!D4332</f>
        <v>0</v>
      </c>
      <c r="I4332" s="63">
        <f>'דוח 132'!C4332</f>
        <v>0</v>
      </c>
      <c r="J4332" s="63">
        <f>'דוח 132'!B4332</f>
        <v>0</v>
      </c>
      <c r="K4332" s="63">
        <f>'דוח 132'!A4332</f>
        <v>0</v>
      </c>
    </row>
    <row r="4333" spans="1:11" x14ac:dyDescent="0.2">
      <c r="A4333" s="63">
        <f>'דוח 132'!K4333</f>
        <v>12978</v>
      </c>
      <c r="B4333" s="63">
        <f>'דוח 132'!J4333</f>
        <v>75118</v>
      </c>
      <c r="C4333" s="63" t="str">
        <f>'דוח 132'!I4333</f>
        <v xml:space="preserve">פקדונות לא סחירים </v>
      </c>
      <c r="D4333" s="63">
        <f>'דוח 132'!H4333</f>
        <v>0</v>
      </c>
      <c r="E4333" s="63">
        <f>'דוח 132'!G4333</f>
        <v>0</v>
      </c>
      <c r="F4333" s="63">
        <f>'דוח 132'!F4333</f>
        <v>0</v>
      </c>
      <c r="G4333" s="63">
        <f>'דוח 132'!E4333</f>
        <v>0</v>
      </c>
      <c r="H4333" s="63">
        <f>'דוח 132'!D4333</f>
        <v>0</v>
      </c>
      <c r="I4333" s="63">
        <f>'דוח 132'!C4333</f>
        <v>0</v>
      </c>
      <c r="J4333" s="63">
        <f>'דוח 132'!B4333</f>
        <v>0</v>
      </c>
      <c r="K4333" s="63">
        <f>'דוח 132'!A4333</f>
        <v>0</v>
      </c>
    </row>
    <row r="4334" spans="1:11" x14ac:dyDescent="0.2">
      <c r="A4334" s="63">
        <f>'דוח 132'!K4334</f>
        <v>17726</v>
      </c>
      <c r="B4334" s="63">
        <f>'דוח 132'!J4334</f>
        <v>75118</v>
      </c>
      <c r="C4334" s="63" t="str">
        <f>'דוח 132'!I4334</f>
        <v>לא צמוד כולל נזילות</v>
      </c>
      <c r="D4334" s="63">
        <f>'דוח 132'!H4334</f>
        <v>1.8638419827128798</v>
      </c>
      <c r="E4334" s="63">
        <f>'דוח 132'!G4334</f>
        <v>45.777512759093099</v>
      </c>
      <c r="F4334" s="63">
        <f>'דוח 132'!F4334</f>
        <v>45.738540425809695</v>
      </c>
      <c r="G4334" s="63">
        <f>'דוח 132'!E4334</f>
        <v>32</v>
      </c>
      <c r="H4334" s="63">
        <f>'דוח 132'!D4334</f>
        <v>48</v>
      </c>
      <c r="I4334" s="63">
        <f>'דוח 132'!C4334</f>
        <v>1.5</v>
      </c>
      <c r="J4334" s="63">
        <f>'דוח 132'!B4334</f>
        <v>3.5</v>
      </c>
      <c r="K4334" s="63">
        <f>'דוח 132'!A4334</f>
        <v>0</v>
      </c>
    </row>
    <row r="4335" spans="1:11" x14ac:dyDescent="0.2">
      <c r="A4335" s="63">
        <f>'דוח 132'!K4335</f>
        <v>17727</v>
      </c>
      <c r="B4335" s="63">
        <f>'דוח 132'!J4335</f>
        <v>75118</v>
      </c>
      <c r="C4335" s="63" t="str">
        <f>'דוח 132'!I4335</f>
        <v>עו"ש ש"ח</v>
      </c>
      <c r="D4335" s="63">
        <f>'דוח 132'!H4335</f>
        <v>0</v>
      </c>
      <c r="E4335" s="63">
        <f>'דוח 132'!G4335</f>
        <v>10.814179308361499</v>
      </c>
      <c r="F4335" s="63">
        <f>'דוח 132'!F4335</f>
        <v>10.813997118099598</v>
      </c>
      <c r="G4335" s="63">
        <f>'דוח 132'!E4335</f>
        <v>0</v>
      </c>
      <c r="H4335" s="63">
        <f>'דוח 132'!D4335</f>
        <v>0</v>
      </c>
      <c r="I4335" s="63">
        <f>'דוח 132'!C4335</f>
        <v>0</v>
      </c>
      <c r="J4335" s="63">
        <f>'דוח 132'!B4335</f>
        <v>0</v>
      </c>
      <c r="K4335" s="63">
        <f>'דוח 132'!A4335</f>
        <v>0</v>
      </c>
    </row>
    <row r="4336" spans="1:11" x14ac:dyDescent="0.2">
      <c r="A4336" s="63">
        <f>'דוח 132'!K4336</f>
        <v>13592</v>
      </c>
      <c r="B4336" s="63">
        <f>'דוח 132'!J4336</f>
        <v>75118</v>
      </c>
      <c r="C4336" s="63" t="str">
        <f>'דוח 132'!I4336</f>
        <v xml:space="preserve">לא צמוד - לא כולל נזילות </v>
      </c>
      <c r="D4336" s="63">
        <f>'דוח 132'!H4336</f>
        <v>2.44095996109459</v>
      </c>
      <c r="E4336" s="63">
        <f>'דוח 132'!G4336</f>
        <v>34.963333450731703</v>
      </c>
      <c r="F4336" s="63">
        <f>'דוח 132'!F4336</f>
        <v>34.924543307710103</v>
      </c>
      <c r="G4336" s="63">
        <f>'דוח 132'!E4336</f>
        <v>0</v>
      </c>
      <c r="H4336" s="63">
        <f>'דוח 132'!D4336</f>
        <v>0</v>
      </c>
      <c r="I4336" s="63">
        <f>'דוח 132'!C4336</f>
        <v>0</v>
      </c>
      <c r="J4336" s="63">
        <f>'דוח 132'!B4336</f>
        <v>0</v>
      </c>
      <c r="K4336" s="63">
        <f>'דוח 132'!A4336</f>
        <v>0</v>
      </c>
    </row>
    <row r="4337" spans="1:11" x14ac:dyDescent="0.2">
      <c r="A4337" s="63">
        <f>'דוח 132'!K4337</f>
        <v>11566</v>
      </c>
      <c r="B4337" s="63">
        <f>'דוח 132'!J4337</f>
        <v>75118</v>
      </c>
      <c r="C4337" s="63" t="str">
        <f>'דוח 132'!I4337</f>
        <v>מק"מ</v>
      </c>
      <c r="D4337" s="63">
        <f>'דוח 132'!H4337</f>
        <v>0.67942853904551903</v>
      </c>
      <c r="E4337" s="63">
        <f>'דוח 132'!G4337</f>
        <v>19.827251466951399</v>
      </c>
      <c r="F4337" s="63">
        <f>'דוח 132'!F4337</f>
        <v>19.799928846779299</v>
      </c>
      <c r="G4337" s="63">
        <f>'דוח 132'!E4337</f>
        <v>0</v>
      </c>
      <c r="H4337" s="63">
        <f>'דוח 132'!D4337</f>
        <v>0</v>
      </c>
      <c r="I4337" s="63">
        <f>'דוח 132'!C4337</f>
        <v>0</v>
      </c>
      <c r="J4337" s="63">
        <f>'דוח 132'!B4337</f>
        <v>0</v>
      </c>
      <c r="K4337" s="63">
        <f>'דוח 132'!A4337</f>
        <v>0</v>
      </c>
    </row>
    <row r="4338" spans="1:11" x14ac:dyDescent="0.2">
      <c r="A4338" s="63">
        <f>'דוח 132'!K4338</f>
        <v>13419</v>
      </c>
      <c r="B4338" s="63">
        <f>'דוח 132'!J4338</f>
        <v>75118</v>
      </c>
      <c r="C4338" s="63" t="str">
        <f>'דוח 132'!I4338</f>
        <v>ממשלתי  לא צמוד (שחר)</v>
      </c>
      <c r="D4338" s="63">
        <f>'דוח 132'!H4338</f>
        <v>5.4419890309758197</v>
      </c>
      <c r="E4338" s="63">
        <f>'דוח 132'!G4338</f>
        <v>9.9108044070227397</v>
      </c>
      <c r="F4338" s="63">
        <f>'דוח 132'!F4338</f>
        <v>9.8889117206059804</v>
      </c>
      <c r="G4338" s="63">
        <f>'דוח 132'!E4338</f>
        <v>0</v>
      </c>
      <c r="H4338" s="63">
        <f>'דוח 132'!D4338</f>
        <v>0</v>
      </c>
      <c r="I4338" s="63">
        <f>'דוח 132'!C4338</f>
        <v>0</v>
      </c>
      <c r="J4338" s="63">
        <f>'דוח 132'!B4338</f>
        <v>0</v>
      </c>
      <c r="K4338" s="63">
        <f>'דוח 132'!A4338</f>
        <v>0</v>
      </c>
    </row>
    <row r="4339" spans="1:11" x14ac:dyDescent="0.2">
      <c r="A4339" s="63">
        <f>'דוח 132'!K4339</f>
        <v>11568</v>
      </c>
      <c r="B4339" s="63">
        <f>'דוח 132'!J4339</f>
        <v>75118</v>
      </c>
      <c r="C4339" s="63" t="str">
        <f>'דוח 132'!I4339</f>
        <v>אג"ח ממשלתי לא צמוד ריבית משתנה-"גילון"</v>
      </c>
      <c r="D4339" s="63">
        <f>'דוח 132'!H4339</f>
        <v>0</v>
      </c>
      <c r="E4339" s="63">
        <f>'דוח 132'!G4339</f>
        <v>0</v>
      </c>
      <c r="F4339" s="63">
        <f>'דוח 132'!F4339</f>
        <v>0</v>
      </c>
      <c r="G4339" s="63">
        <f>'דוח 132'!E4339</f>
        <v>0</v>
      </c>
      <c r="H4339" s="63">
        <f>'דוח 132'!D4339</f>
        <v>0</v>
      </c>
      <c r="I4339" s="63">
        <f>'דוח 132'!C4339</f>
        <v>0</v>
      </c>
      <c r="J4339" s="63">
        <f>'דוח 132'!B4339</f>
        <v>0</v>
      </c>
      <c r="K4339" s="63">
        <f>'דוח 132'!A4339</f>
        <v>0</v>
      </c>
    </row>
    <row r="4340" spans="1:11" x14ac:dyDescent="0.2">
      <c r="A4340" s="63">
        <f>'דוח 132'!K4340</f>
        <v>12479</v>
      </c>
      <c r="B4340" s="63">
        <f>'דוח 132'!J4340</f>
        <v>75118</v>
      </c>
      <c r="C4340" s="63" t="str">
        <f>'דוח 132'!I4340</f>
        <v>קונצרני ריבית קבועה</v>
      </c>
      <c r="D4340" s="63">
        <f>'דוח 132'!H4340</f>
        <v>3.8071445215247297</v>
      </c>
      <c r="E4340" s="63">
        <f>'דוח 132'!G4340</f>
        <v>4.4097523507941006</v>
      </c>
      <c r="F4340" s="63">
        <f>'דוח 132'!F4340</f>
        <v>4.4211886235598898</v>
      </c>
      <c r="G4340" s="63">
        <f>'דוח 132'!E4340</f>
        <v>0</v>
      </c>
      <c r="H4340" s="63">
        <f>'דוח 132'!D4340</f>
        <v>0</v>
      </c>
      <c r="I4340" s="63">
        <f>'דוח 132'!C4340</f>
        <v>0</v>
      </c>
      <c r="J4340" s="63">
        <f>'דוח 132'!B4340</f>
        <v>0</v>
      </c>
      <c r="K4340" s="63">
        <f>'דוח 132'!A4340</f>
        <v>0</v>
      </c>
    </row>
    <row r="4341" spans="1:11" x14ac:dyDescent="0.2">
      <c r="A4341" s="63">
        <f>'דוח 132'!K4341</f>
        <v>12480</v>
      </c>
      <c r="B4341" s="63">
        <f>'דוח 132'!J4341</f>
        <v>75118</v>
      </c>
      <c r="C4341" s="63" t="str">
        <f>'דוח 132'!I4341</f>
        <v>קונצרני ריבית משתנה</v>
      </c>
      <c r="D4341" s="63">
        <f>'דוח 132'!H4341</f>
        <v>1.4110522601953699</v>
      </c>
      <c r="E4341" s="63">
        <f>'דוח 132'!G4341</f>
        <v>0.81552522596341903</v>
      </c>
      <c r="F4341" s="63">
        <f>'דוח 132'!F4341</f>
        <v>0.81451411676488805</v>
      </c>
      <c r="G4341" s="63">
        <f>'דוח 132'!E4341</f>
        <v>0</v>
      </c>
      <c r="H4341" s="63">
        <f>'דוח 132'!D4341</f>
        <v>0</v>
      </c>
      <c r="I4341" s="63">
        <f>'דוח 132'!C4341</f>
        <v>0</v>
      </c>
      <c r="J4341" s="63">
        <f>'דוח 132'!B4341</f>
        <v>0</v>
      </c>
      <c r="K4341" s="63">
        <f>'דוח 132'!A4341</f>
        <v>0</v>
      </c>
    </row>
    <row r="4342" spans="1:11" x14ac:dyDescent="0.2">
      <c r="A4342" s="63">
        <f>'דוח 132'!K4342</f>
        <v>11578</v>
      </c>
      <c r="B4342" s="63">
        <f>'דוח 132'!J4342</f>
        <v>75118</v>
      </c>
      <c r="C4342" s="63" t="str">
        <f>'דוח 132'!I4342</f>
        <v>אג"ח לא צמוד לא סחיר (ללא עמיתים)</v>
      </c>
      <c r="D4342" s="63">
        <f>'דוח 132'!H4342</f>
        <v>0</v>
      </c>
      <c r="E4342" s="63">
        <f>'דוח 132'!G4342</f>
        <v>0</v>
      </c>
      <c r="F4342" s="63">
        <f>'דוח 132'!F4342</f>
        <v>0</v>
      </c>
      <c r="G4342" s="63">
        <f>'דוח 132'!E4342</f>
        <v>0</v>
      </c>
      <c r="H4342" s="63">
        <f>'דוח 132'!D4342</f>
        <v>0</v>
      </c>
      <c r="I4342" s="63">
        <f>'דוח 132'!C4342</f>
        <v>0</v>
      </c>
      <c r="J4342" s="63">
        <f>'דוח 132'!B4342</f>
        <v>0</v>
      </c>
      <c r="K4342" s="63">
        <f>'דוח 132'!A4342</f>
        <v>0</v>
      </c>
    </row>
    <row r="4343" spans="1:11" x14ac:dyDescent="0.2">
      <c r="A4343" s="63">
        <f>'דוח 132'!K4343</f>
        <v>12497</v>
      </c>
      <c r="B4343" s="63">
        <f>'דוח 132'!J4343</f>
        <v>75118</v>
      </c>
      <c r="C4343" s="63" t="str">
        <f>'דוח 132'!I4343</f>
        <v>קונצרני לא סחיר ריבית משתנה (נע"מים)</v>
      </c>
      <c r="D4343" s="63">
        <f>'דוח 132'!H4343</f>
        <v>0</v>
      </c>
      <c r="E4343" s="63">
        <f>'דוח 132'!G4343</f>
        <v>0</v>
      </c>
      <c r="F4343" s="63">
        <f>'דוח 132'!F4343</f>
        <v>0</v>
      </c>
      <c r="G4343" s="63">
        <f>'דוח 132'!E4343</f>
        <v>0</v>
      </c>
      <c r="H4343" s="63">
        <f>'דוח 132'!D4343</f>
        <v>0</v>
      </c>
      <c r="I4343" s="63">
        <f>'דוח 132'!C4343</f>
        <v>0</v>
      </c>
      <c r="J4343" s="63">
        <f>'דוח 132'!B4343</f>
        <v>0</v>
      </c>
      <c r="K4343" s="63">
        <f>'דוח 132'!A4343</f>
        <v>0</v>
      </c>
    </row>
    <row r="4344" spans="1:11" x14ac:dyDescent="0.2">
      <c r="A4344" s="63">
        <f>'דוח 132'!K4344</f>
        <v>15546</v>
      </c>
      <c r="B4344" s="63">
        <f>'דוח 132'!J4344</f>
        <v>75118</v>
      </c>
      <c r="C4344" s="63" t="str">
        <f>'דוח 132'!I4344</f>
        <v>הלוואה לא צמוד</v>
      </c>
      <c r="D4344" s="63">
        <f>'דוח 132'!H4344</f>
        <v>0</v>
      </c>
      <c r="E4344" s="63">
        <f>'דוח 132'!G4344</f>
        <v>0</v>
      </c>
      <c r="F4344" s="63">
        <f>'דוח 132'!F4344</f>
        <v>0</v>
      </c>
      <c r="G4344" s="63">
        <f>'דוח 132'!E4344</f>
        <v>0</v>
      </c>
      <c r="H4344" s="63">
        <f>'דוח 132'!D4344</f>
        <v>0</v>
      </c>
      <c r="I4344" s="63">
        <f>'דוח 132'!C4344</f>
        <v>0</v>
      </c>
      <c r="J4344" s="63">
        <f>'דוח 132'!B4344</f>
        <v>0</v>
      </c>
      <c r="K4344" s="63">
        <f>'דוח 132'!A4344</f>
        <v>0</v>
      </c>
    </row>
    <row r="4345" spans="1:11" x14ac:dyDescent="0.2">
      <c r="A4345" s="63">
        <f>'דוח 132'!K4345</f>
        <v>12481</v>
      </c>
      <c r="B4345" s="63">
        <f>'דוח 132'!J4345</f>
        <v>75118</v>
      </c>
      <c r="C4345" s="63" t="str">
        <f>'דוח 132'!I4345</f>
        <v>הלוואות לעמיתים.</v>
      </c>
      <c r="D4345" s="63">
        <f>'דוח 132'!H4345</f>
        <v>0</v>
      </c>
      <c r="E4345" s="63">
        <f>'דוח 132'!G4345</f>
        <v>0</v>
      </c>
      <c r="F4345" s="63">
        <f>'דוח 132'!F4345</f>
        <v>0</v>
      </c>
      <c r="G4345" s="63">
        <f>'דוח 132'!E4345</f>
        <v>0</v>
      </c>
      <c r="H4345" s="63">
        <f>'דוח 132'!D4345</f>
        <v>0</v>
      </c>
      <c r="I4345" s="63">
        <f>'דוח 132'!C4345</f>
        <v>0</v>
      </c>
      <c r="J4345" s="63">
        <f>'דוח 132'!B4345</f>
        <v>0</v>
      </c>
      <c r="K4345" s="63">
        <f>'דוח 132'!A4345</f>
        <v>0</v>
      </c>
    </row>
    <row r="4346" spans="1:11" x14ac:dyDescent="0.2">
      <c r="A4346" s="63">
        <f>'דוח 132'!K4346</f>
        <v>13594</v>
      </c>
      <c r="B4346" s="63">
        <f>'דוח 132'!J4346</f>
        <v>75118</v>
      </c>
      <c r="C4346" s="63" t="str">
        <f>'דוח 132'!I4346</f>
        <v>מט"ח וצמוד מט"ח</v>
      </c>
      <c r="D4346" s="63">
        <f>'דוח 132'!H4346</f>
        <v>0</v>
      </c>
      <c r="E4346" s="63">
        <f>'דוח 132'!G4346</f>
        <v>2.9631372517046297</v>
      </c>
      <c r="F4346" s="63">
        <f>'דוח 132'!F4346</f>
        <v>2.9400345511378099</v>
      </c>
      <c r="G4346" s="63">
        <f>'דוח 132'!E4346</f>
        <v>0</v>
      </c>
      <c r="H4346" s="63">
        <f>'דוח 132'!D4346</f>
        <v>0</v>
      </c>
      <c r="I4346" s="63">
        <f>'דוח 132'!C4346</f>
        <v>0</v>
      </c>
      <c r="J4346" s="63">
        <f>'דוח 132'!B4346</f>
        <v>0</v>
      </c>
      <c r="K4346" s="63">
        <f>'דוח 132'!A4346</f>
        <v>0</v>
      </c>
    </row>
    <row r="4347" spans="1:11" x14ac:dyDescent="0.2">
      <c r="A4347" s="63">
        <f>'דוח 132'!K4347</f>
        <v>15609</v>
      </c>
      <c r="B4347" s="63">
        <f>'דוח 132'!J4347</f>
        <v>75118</v>
      </c>
      <c r="C4347" s="63" t="str">
        <f>'דוח 132'!I4347</f>
        <v>אג"ח ממשלתי צמוד מט"ח סחיר (1022)</v>
      </c>
      <c r="D4347" s="63">
        <f>'דוח 132'!H4347</f>
        <v>0</v>
      </c>
      <c r="E4347" s="63">
        <f>'דוח 132'!G4347</f>
        <v>0</v>
      </c>
      <c r="F4347" s="63">
        <f>'דוח 132'!F4347</f>
        <v>0</v>
      </c>
      <c r="G4347" s="63">
        <f>'דוח 132'!E4347</f>
        <v>0</v>
      </c>
      <c r="H4347" s="63">
        <f>'דוח 132'!D4347</f>
        <v>0</v>
      </c>
      <c r="I4347" s="63">
        <f>'דוח 132'!C4347</f>
        <v>0</v>
      </c>
      <c r="J4347" s="63">
        <f>'דוח 132'!B4347</f>
        <v>0</v>
      </c>
      <c r="K4347" s="63">
        <f>'דוח 132'!A4347</f>
        <v>0</v>
      </c>
    </row>
    <row r="4348" spans="1:11" x14ac:dyDescent="0.2">
      <c r="A4348" s="63">
        <f>'דוח 132'!K4348</f>
        <v>11524</v>
      </c>
      <c r="B4348" s="63">
        <f>'דוח 132'!J4348</f>
        <v>75118</v>
      </c>
      <c r="C4348" s="63" t="str">
        <f>'דוח 132'!I4348</f>
        <v xml:space="preserve"> אג"ח קונצרני בחו"ל </v>
      </c>
      <c r="D4348" s="63">
        <f>'דוח 132'!H4348</f>
        <v>0</v>
      </c>
      <c r="E4348" s="63">
        <f>'דוח 132'!G4348</f>
        <v>0</v>
      </c>
      <c r="F4348" s="63">
        <f>'דוח 132'!F4348</f>
        <v>0</v>
      </c>
      <c r="G4348" s="63">
        <f>'דוח 132'!E4348</f>
        <v>0</v>
      </c>
      <c r="H4348" s="63">
        <f>'דוח 132'!D4348</f>
        <v>0</v>
      </c>
      <c r="I4348" s="63">
        <f>'דוח 132'!C4348</f>
        <v>0</v>
      </c>
      <c r="J4348" s="63">
        <f>'דוח 132'!B4348</f>
        <v>0</v>
      </c>
      <c r="K4348" s="63">
        <f>'דוח 132'!A4348</f>
        <v>0</v>
      </c>
    </row>
    <row r="4349" spans="1:11" x14ac:dyDescent="0.2">
      <c r="A4349" s="63">
        <f>'דוח 132'!K4349</f>
        <v>15745</v>
      </c>
      <c r="B4349" s="63">
        <f>'דוח 132'!J4349</f>
        <v>75118</v>
      </c>
      <c r="C4349" s="63" t="str">
        <f>'דוח 132'!I4349</f>
        <v>סה"כ קונצרני צמוד מט"ח</v>
      </c>
      <c r="D4349" s="63">
        <f>'דוח 132'!H4349</f>
        <v>0</v>
      </c>
      <c r="E4349" s="63">
        <f>'דוח 132'!G4349</f>
        <v>0</v>
      </c>
      <c r="F4349" s="63">
        <f>'דוח 132'!F4349</f>
        <v>0</v>
      </c>
      <c r="G4349" s="63">
        <f>'דוח 132'!E4349</f>
        <v>0</v>
      </c>
      <c r="H4349" s="63">
        <f>'דוח 132'!D4349</f>
        <v>0</v>
      </c>
      <c r="I4349" s="63">
        <f>'דוח 132'!C4349</f>
        <v>0</v>
      </c>
      <c r="J4349" s="63">
        <f>'דוח 132'!B4349</f>
        <v>0</v>
      </c>
      <c r="K4349" s="63">
        <f>'דוח 132'!A4349</f>
        <v>0</v>
      </c>
    </row>
    <row r="4350" spans="1:11" x14ac:dyDescent="0.2">
      <c r="A4350" s="63">
        <f>'דוח 132'!K4350</f>
        <v>15545</v>
      </c>
      <c r="B4350" s="63">
        <f>'דוח 132'!J4350</f>
        <v>75118</v>
      </c>
      <c r="C4350" s="63" t="str">
        <f>'דוח 132'!I4350</f>
        <v>הלוואה צמוד מט"ח</v>
      </c>
      <c r="D4350" s="63">
        <f>'דוח 132'!H4350</f>
        <v>0</v>
      </c>
      <c r="E4350" s="63">
        <f>'דוח 132'!G4350</f>
        <v>0</v>
      </c>
      <c r="F4350" s="63">
        <f>'דוח 132'!F4350</f>
        <v>0</v>
      </c>
      <c r="G4350" s="63">
        <f>'דוח 132'!E4350</f>
        <v>0</v>
      </c>
      <c r="H4350" s="63">
        <f>'דוח 132'!D4350</f>
        <v>0</v>
      </c>
      <c r="I4350" s="63">
        <f>'דוח 132'!C4350</f>
        <v>0</v>
      </c>
      <c r="J4350" s="63">
        <f>'דוח 132'!B4350</f>
        <v>0</v>
      </c>
      <c r="K4350" s="63">
        <f>'דוח 132'!A4350</f>
        <v>0</v>
      </c>
    </row>
    <row r="4351" spans="1:11" x14ac:dyDescent="0.2">
      <c r="A4351" s="63">
        <f>'דוח 132'!K4351</f>
        <v>13595</v>
      </c>
      <c r="B4351" s="63">
        <f>'דוח 132'!J4351</f>
        <v>75118</v>
      </c>
      <c r="C4351" s="63" t="str">
        <f>'דוח 132'!I4351</f>
        <v>סה"כ מניות והמירים</v>
      </c>
      <c r="D4351" s="63">
        <f>'דוח 132'!H4351</f>
        <v>0</v>
      </c>
      <c r="E4351" s="63">
        <f>'דוח 132'!G4351</f>
        <v>13.077093344647299</v>
      </c>
      <c r="F4351" s="63">
        <f>'דוח 132'!F4351</f>
        <v>13.161123819081698</v>
      </c>
      <c r="G4351" s="63">
        <f>'דוח 132'!E4351</f>
        <v>0</v>
      </c>
      <c r="H4351" s="63">
        <f>'דוח 132'!D4351</f>
        <v>0</v>
      </c>
      <c r="I4351" s="63">
        <f>'דוח 132'!C4351</f>
        <v>0</v>
      </c>
      <c r="J4351" s="63">
        <f>'דוח 132'!B4351</f>
        <v>0</v>
      </c>
      <c r="K4351" s="63">
        <f>'דוח 132'!A4351</f>
        <v>0</v>
      </c>
    </row>
    <row r="4352" spans="1:11" x14ac:dyDescent="0.2">
      <c r="A4352" s="63">
        <f>'דוח 132'!K4352</f>
        <v>15610</v>
      </c>
      <c r="B4352" s="63">
        <f>'דוח 132'!J4352</f>
        <v>75118</v>
      </c>
      <c r="C4352" s="63" t="str">
        <f>'דוח 132'!I4352</f>
        <v>נגזרים מתוך מניות והמירים</v>
      </c>
      <c r="D4352" s="63">
        <f>'דוח 132'!H4352</f>
        <v>0</v>
      </c>
      <c r="E4352" s="63">
        <f>'דוח 132'!G4352</f>
        <v>0</v>
      </c>
      <c r="F4352" s="63">
        <f>'דוח 132'!F4352</f>
        <v>0</v>
      </c>
      <c r="G4352" s="63">
        <f>'דוח 132'!E4352</f>
        <v>0</v>
      </c>
      <c r="H4352" s="63">
        <f>'דוח 132'!D4352</f>
        <v>0</v>
      </c>
      <c r="I4352" s="63">
        <f>'דוח 132'!C4352</f>
        <v>0</v>
      </c>
      <c r="J4352" s="63">
        <f>'דוח 132'!B4352</f>
        <v>0</v>
      </c>
      <c r="K4352" s="63">
        <f>'דוח 132'!A4352</f>
        <v>0</v>
      </c>
    </row>
    <row r="4353" spans="1:11" x14ac:dyDescent="0.2">
      <c r="A4353" s="63">
        <f>'דוח 132'!K4353</f>
        <v>15611</v>
      </c>
      <c r="B4353" s="63">
        <f>'דוח 132'!J4353</f>
        <v>75118</v>
      </c>
      <c r="C4353" s="63" t="str">
        <f>'דוח 132'!I4353</f>
        <v>מניות והמירים בארץ</v>
      </c>
      <c r="D4353" s="63">
        <f>'דוח 132'!H4353</f>
        <v>0</v>
      </c>
      <c r="E4353" s="63">
        <f>'דוח 132'!G4353</f>
        <v>6.0481542832305095</v>
      </c>
      <c r="F4353" s="63">
        <f>'דוח 132'!F4353</f>
        <v>6.0418321557412495</v>
      </c>
      <c r="G4353" s="63">
        <f>'דוח 132'!E4353</f>
        <v>0</v>
      </c>
      <c r="H4353" s="63">
        <f>'דוח 132'!D4353</f>
        <v>0</v>
      </c>
      <c r="I4353" s="63">
        <f>'דוח 132'!C4353</f>
        <v>0</v>
      </c>
      <c r="J4353" s="63">
        <f>'דוח 132'!B4353</f>
        <v>0</v>
      </c>
      <c r="K4353" s="63">
        <f>'דוח 132'!A4353</f>
        <v>0</v>
      </c>
    </row>
    <row r="4354" spans="1:11" x14ac:dyDescent="0.2">
      <c r="A4354" s="63">
        <f>'דוח 132'!K4354</f>
        <v>15608</v>
      </c>
      <c r="B4354" s="63">
        <f>'דוח 132'!J4354</f>
        <v>75118</v>
      </c>
      <c r="C4354" s="63" t="str">
        <f>'דוח 132'!I4354</f>
        <v>מניות חו"ל</v>
      </c>
      <c r="D4354" s="63">
        <f>'דוח 132'!H4354</f>
        <v>0</v>
      </c>
      <c r="E4354" s="63">
        <f>'דוח 132'!G4354</f>
        <v>7.0289390614168292</v>
      </c>
      <c r="F4354" s="63">
        <f>'דוח 132'!F4354</f>
        <v>7.1192916633404595</v>
      </c>
      <c r="G4354" s="63">
        <f>'דוח 132'!E4354</f>
        <v>0</v>
      </c>
      <c r="H4354" s="63">
        <f>'דוח 132'!D4354</f>
        <v>0</v>
      </c>
      <c r="I4354" s="63">
        <f>'דוח 132'!C4354</f>
        <v>0</v>
      </c>
      <c r="J4354" s="63">
        <f>'דוח 132'!B4354</f>
        <v>0</v>
      </c>
      <c r="K4354" s="63">
        <f>'דוח 132'!A4354</f>
        <v>0</v>
      </c>
    </row>
    <row r="4355" spans="1:11" x14ac:dyDescent="0.2">
      <c r="A4355" s="63">
        <f>'דוח 132'!K4355</f>
        <v>15584</v>
      </c>
      <c r="B4355" s="63">
        <f>'דוח 132'!J4355</f>
        <v>75118</v>
      </c>
      <c r="C4355" s="63" t="str">
        <f>'דוח 132'!I4355</f>
        <v>נכסים אלטרנטיביים</v>
      </c>
      <c r="D4355" s="63">
        <f>'דוח 132'!H4355</f>
        <v>0</v>
      </c>
      <c r="E4355" s="63">
        <f>'דוח 132'!G4355</f>
        <v>0</v>
      </c>
      <c r="F4355" s="63">
        <f>'דוח 132'!F4355</f>
        <v>0</v>
      </c>
      <c r="G4355" s="63">
        <f>'דוח 132'!E4355</f>
        <v>0</v>
      </c>
      <c r="H4355" s="63">
        <f>'דוח 132'!D4355</f>
        <v>0</v>
      </c>
      <c r="I4355" s="63">
        <f>'דוח 132'!C4355</f>
        <v>0</v>
      </c>
      <c r="J4355" s="63">
        <f>'דוח 132'!B4355</f>
        <v>0</v>
      </c>
      <c r="K4355" s="63">
        <f>'דוח 132'!A4355</f>
        <v>0</v>
      </c>
    </row>
    <row r="4356" spans="1:11" x14ac:dyDescent="0.2">
      <c r="A4356" s="63">
        <f>'דוח 132'!K4356</f>
        <v>17728</v>
      </c>
      <c r="B4356" s="63">
        <f>'דוח 132'!J4356</f>
        <v>75118</v>
      </c>
      <c r="C4356" s="63" t="str">
        <f>'דוח 132'!I4356</f>
        <v>נכסי נדל"ן</v>
      </c>
      <c r="D4356" s="63">
        <f>'דוח 132'!H4356</f>
        <v>0</v>
      </c>
      <c r="E4356" s="63">
        <f>'דוח 132'!G4356</f>
        <v>0</v>
      </c>
      <c r="F4356" s="63">
        <f>'דוח 132'!F4356</f>
        <v>0</v>
      </c>
      <c r="G4356" s="63">
        <f>'דוח 132'!E4356</f>
        <v>0</v>
      </c>
      <c r="H4356" s="63">
        <f>'דוח 132'!D4356</f>
        <v>0</v>
      </c>
      <c r="I4356" s="63">
        <f>'דוח 132'!C4356</f>
        <v>0</v>
      </c>
      <c r="J4356" s="63">
        <f>'דוח 132'!B4356</f>
        <v>0</v>
      </c>
      <c r="K4356" s="63">
        <f>'דוח 132'!A4356</f>
        <v>0</v>
      </c>
    </row>
    <row r="4357" spans="1:11" x14ac:dyDescent="0.2">
      <c r="A4357" s="63">
        <f>'דוח 132'!K4357</f>
        <v>15624</v>
      </c>
      <c r="B4357" s="63">
        <f>'דוח 132'!J4357</f>
        <v>75118</v>
      </c>
      <c r="C4357" s="63" t="str">
        <f>'דוח 132'!I4357</f>
        <v>נגזרים מתוך חשיפת מט"ח</v>
      </c>
      <c r="D4357" s="63">
        <f>'דוח 132'!H4357</f>
        <v>0</v>
      </c>
      <c r="E4357" s="63">
        <f>'דוח 132'!G4357</f>
        <v>0</v>
      </c>
      <c r="F4357" s="63">
        <f>'דוח 132'!F4357</f>
        <v>0</v>
      </c>
      <c r="G4357" s="63">
        <f>'דוח 132'!E4357</f>
        <v>0</v>
      </c>
      <c r="H4357" s="63">
        <f>'דוח 132'!D4357</f>
        <v>0</v>
      </c>
      <c r="I4357" s="63">
        <f>'דוח 132'!C4357</f>
        <v>0</v>
      </c>
      <c r="J4357" s="63">
        <f>'דוח 132'!B4357</f>
        <v>0</v>
      </c>
      <c r="K4357" s="63">
        <f>'דוח 132'!A4357</f>
        <v>0</v>
      </c>
    </row>
    <row r="4358" spans="1:11" x14ac:dyDescent="0.2">
      <c r="A4358" s="63">
        <f>'דוח 132'!K4358</f>
        <v>15644</v>
      </c>
      <c r="B4358" s="63">
        <f>'דוח 132'!J4358</f>
        <v>75118</v>
      </c>
      <c r="C4358" s="63" t="str">
        <f>'דוח 132'!I4358</f>
        <v>סה"כ נזילות</v>
      </c>
      <c r="D4358" s="63">
        <f>'דוח 132'!H4358</f>
        <v>0</v>
      </c>
      <c r="E4358" s="63">
        <f>'דוח 132'!G4358</f>
        <v>13.777316560066099</v>
      </c>
      <c r="F4358" s="63">
        <f>'דוח 132'!F4358</f>
        <v>13.754031669237399</v>
      </c>
      <c r="G4358" s="63">
        <f>'דוח 132'!E4358</f>
        <v>0</v>
      </c>
      <c r="H4358" s="63">
        <f>'דוח 132'!D4358</f>
        <v>0</v>
      </c>
      <c r="I4358" s="63">
        <f>'דוח 132'!C4358</f>
        <v>0</v>
      </c>
      <c r="J4358" s="63">
        <f>'דוח 132'!B4358</f>
        <v>0</v>
      </c>
      <c r="K4358" s="63">
        <f>'דוח 132'!A4358</f>
        <v>0</v>
      </c>
    </row>
    <row r="4359" spans="1:11" x14ac:dyDescent="0.2">
      <c r="A4359" s="63">
        <f>'דוח 132'!K4359</f>
        <v>15704</v>
      </c>
      <c r="B4359" s="63">
        <f>'דוח 132'!J4359</f>
        <v>75118</v>
      </c>
      <c r="C4359" s="63" t="str">
        <f>'דוח 132'!I4359</f>
        <v xml:space="preserve">סה"כ קונצרני והלוואות </v>
      </c>
      <c r="D4359" s="63">
        <f>'דוח 132'!H4359</f>
        <v>3.4720010894441495</v>
      </c>
      <c r="E4359" s="63">
        <f>'דוח 132'!G4359</f>
        <v>23.3304581961027</v>
      </c>
      <c r="F4359" s="63">
        <f>'דוח 132'!F4359</f>
        <v>23.3438661913302</v>
      </c>
      <c r="G4359" s="63">
        <f>'דוח 132'!E4359</f>
        <v>0</v>
      </c>
      <c r="H4359" s="63">
        <f>'דוח 132'!D4359</f>
        <v>30</v>
      </c>
      <c r="I4359" s="63">
        <f>'דוח 132'!C4359</f>
        <v>0</v>
      </c>
      <c r="J4359" s="63">
        <f>'דוח 132'!B4359</f>
        <v>0</v>
      </c>
      <c r="K4359" s="63">
        <f>'דוח 132'!A4359</f>
        <v>0</v>
      </c>
    </row>
    <row r="4360" spans="1:11" x14ac:dyDescent="0.2">
      <c r="A4360" s="63">
        <f>'דוח 132'!K4360</f>
        <v>15749</v>
      </c>
      <c r="B4360" s="63">
        <f>'דוח 132'!J4360</f>
        <v>75118</v>
      </c>
      <c r="C4360" s="63" t="str">
        <f>'דוח 132'!I4360</f>
        <v>סה"כ לא סחירים</v>
      </c>
      <c r="D4360" s="63">
        <f>'דוח 132'!H4360</f>
        <v>0</v>
      </c>
      <c r="E4360" s="63">
        <f>'דוח 132'!G4360</f>
        <v>0</v>
      </c>
      <c r="F4360" s="63">
        <f>'דוח 132'!F4360</f>
        <v>0</v>
      </c>
      <c r="G4360" s="63">
        <f>'דוח 132'!E4360</f>
        <v>0</v>
      </c>
      <c r="H4360" s="63">
        <f>'דוח 132'!D4360</f>
        <v>0</v>
      </c>
      <c r="I4360" s="63">
        <f>'דוח 132'!C4360</f>
        <v>0</v>
      </c>
      <c r="J4360" s="63">
        <f>'דוח 132'!B4360</f>
        <v>0</v>
      </c>
      <c r="K4360" s="63">
        <f>'דוח 132'!A4360</f>
        <v>0</v>
      </c>
    </row>
    <row r="4361" spans="1:11" x14ac:dyDescent="0.2">
      <c r="A4361" s="63">
        <f>'דוח 132'!K4361</f>
        <v>11258</v>
      </c>
      <c r="B4361" s="63">
        <f>'דוח 132'!J4361</f>
        <v>75118</v>
      </c>
      <c r="C4361" s="63" t="str">
        <f>'דוח 132'!I4361</f>
        <v>כל נכסי הקופה</v>
      </c>
      <c r="D4361" s="63">
        <f>'דוח 132'!H4361</f>
        <v>2.2156038532328899</v>
      </c>
      <c r="E4361" s="63">
        <f>'דוח 132'!G4361</f>
        <v>100</v>
      </c>
      <c r="F4361" s="63">
        <f>'דוח 132'!F4361</f>
        <v>100</v>
      </c>
      <c r="G4361" s="63">
        <f>'דוח 132'!E4361</f>
        <v>0</v>
      </c>
      <c r="H4361" s="63">
        <f>'דוח 132'!D4361</f>
        <v>0</v>
      </c>
      <c r="I4361" s="63">
        <f>'דוח 132'!C4361</f>
        <v>0</v>
      </c>
      <c r="J4361" s="63">
        <f>'דוח 132'!B4361</f>
        <v>0</v>
      </c>
      <c r="K4361" s="63">
        <f>'דוח 132'!A4361</f>
        <v>0</v>
      </c>
    </row>
    <row r="4362" spans="1:11" x14ac:dyDescent="0.2">
      <c r="A4362" s="63">
        <f>'דוח 132'!K4362</f>
        <v>15705</v>
      </c>
      <c r="B4362" s="63">
        <f>'דוח 132'!J4362</f>
        <v>75118</v>
      </c>
      <c r="C4362" s="63" t="str">
        <f>'דוח 132'!I4362</f>
        <v>סה"כ ממשלתי</v>
      </c>
      <c r="D4362" s="63">
        <f>'דוח 132'!H4362</f>
        <v>2.8248430412890504</v>
      </c>
      <c r="E4362" s="63">
        <f>'דוח 132'!G4362</f>
        <v>49.815131899183903</v>
      </c>
      <c r="F4362" s="63">
        <f>'דוח 132'!F4362</f>
        <v>49.740978320350699</v>
      </c>
      <c r="G4362" s="63">
        <f>'דוח 132'!E4362</f>
        <v>40</v>
      </c>
      <c r="H4362" s="63">
        <f>'דוח 132'!D4362</f>
        <v>0</v>
      </c>
      <c r="I4362" s="63">
        <f>'דוח 132'!C4362</f>
        <v>0</v>
      </c>
      <c r="J4362" s="63">
        <f>'דוח 132'!B4362</f>
        <v>0</v>
      </c>
      <c r="K4362" s="63">
        <f>'דוח 132'!A4362</f>
        <v>0</v>
      </c>
    </row>
    <row r="4363" spans="1:11" x14ac:dyDescent="0.2">
      <c r="A4363" s="63">
        <f>'דוח 132'!K4363</f>
        <v>16144</v>
      </c>
      <c r="B4363" s="63">
        <f>'דוח 132'!J4363</f>
        <v>75118</v>
      </c>
      <c r="C4363" s="63" t="str">
        <f>'דוח 132'!I4363</f>
        <v>סך חשיפת מט"ח</v>
      </c>
      <c r="D4363" s="63">
        <f>'דוח 132'!H4363</f>
        <v>0</v>
      </c>
      <c r="E4363" s="63">
        <f>'דוח 132'!G4363</f>
        <v>4.15580441478025</v>
      </c>
      <c r="F4363" s="63">
        <f>'דוח 132'!F4363</f>
        <v>4.1340632352869191</v>
      </c>
      <c r="G4363" s="63">
        <f>'דוח 132'!E4363</f>
        <v>0</v>
      </c>
      <c r="H4363" s="63">
        <f>'דוח 132'!D4363</f>
        <v>0</v>
      </c>
      <c r="I4363" s="63">
        <f>'דוח 132'!C4363</f>
        <v>0</v>
      </c>
      <c r="J4363" s="63">
        <f>'דוח 132'!B4363</f>
        <v>0</v>
      </c>
      <c r="K4363" s="63">
        <f>'דוח 132'!A4363</f>
        <v>0</v>
      </c>
    </row>
    <row r="4364" spans="1:11" x14ac:dyDescent="0.2">
      <c r="A4364" s="63">
        <f>'דוח 132'!K4364</f>
        <v>12755</v>
      </c>
      <c r="B4364" s="63">
        <f>'דוח 132'!J4364</f>
        <v>75118</v>
      </c>
      <c r="C4364" s="63" t="str">
        <f>'דוח 132'!I4364</f>
        <v xml:space="preserve">נזילות מט"ח </v>
      </c>
      <c r="D4364" s="63">
        <f>'דוח 132'!H4364</f>
        <v>0</v>
      </c>
      <c r="E4364" s="63">
        <f>'דוח 132'!G4364</f>
        <v>2.9631372517046297</v>
      </c>
      <c r="F4364" s="63">
        <f>'דוח 132'!F4364</f>
        <v>2.9400345511378099</v>
      </c>
      <c r="G4364" s="63">
        <f>'דוח 132'!E4364</f>
        <v>0</v>
      </c>
      <c r="H4364" s="63">
        <f>'דוח 132'!D4364</f>
        <v>0</v>
      </c>
      <c r="I4364" s="63">
        <f>'דוח 132'!C4364</f>
        <v>0</v>
      </c>
      <c r="J4364" s="63">
        <f>'דוח 132'!B4364</f>
        <v>0</v>
      </c>
      <c r="K4364" s="63">
        <f>'דוח 132'!A4364</f>
        <v>0</v>
      </c>
    </row>
    <row r="4365" spans="1:11" x14ac:dyDescent="0.2">
      <c r="A4365" s="63">
        <f>'דוח 132'!K4365</f>
        <v>12359</v>
      </c>
      <c r="B4365" s="63">
        <f>'דוח 132'!J4365</f>
        <v>75118</v>
      </c>
      <c r="C4365" s="63" t="str">
        <f>'דוח 132'!I4365</f>
        <v xml:space="preserve">קונצרני לא סחיר צמוד מדד </v>
      </c>
      <c r="D4365" s="63">
        <f>'דוח 132'!H4365</f>
        <v>0</v>
      </c>
      <c r="E4365" s="63">
        <f>'דוח 132'!G4365</f>
        <v>0</v>
      </c>
      <c r="F4365" s="63">
        <f>'דוח 132'!F4365</f>
        <v>0</v>
      </c>
      <c r="G4365" s="63">
        <f>'דוח 132'!E4365</f>
        <v>0</v>
      </c>
      <c r="H4365" s="63">
        <f>'דוח 132'!D4365</f>
        <v>0</v>
      </c>
      <c r="I4365" s="63">
        <f>'דוח 132'!C4365</f>
        <v>0</v>
      </c>
      <c r="J4365" s="63">
        <f>'דוח 132'!B4365</f>
        <v>0</v>
      </c>
      <c r="K4365" s="63">
        <f>'דוח 132'!A4365</f>
        <v>0</v>
      </c>
    </row>
    <row r="4366" spans="1:11" x14ac:dyDescent="0.2">
      <c r="A4366" s="63">
        <f>'דוח 132'!K4366</f>
        <v>0</v>
      </c>
      <c r="B4366" s="63">
        <f>'דוח 132'!J4366</f>
        <v>0</v>
      </c>
      <c r="C4366" s="63">
        <f>'דוח 132'!I4366</f>
        <v>0</v>
      </c>
      <c r="D4366" s="63">
        <f>'דוח 132'!H4366</f>
        <v>0</v>
      </c>
      <c r="E4366" s="63">
        <f>'דוח 132'!G4366</f>
        <v>0</v>
      </c>
      <c r="F4366" s="63">
        <f>'דוח 132'!F4366</f>
        <v>0</v>
      </c>
      <c r="G4366" s="63">
        <f>'דוח 132'!E4366</f>
        <v>0</v>
      </c>
      <c r="H4366" s="63">
        <f>'דוח 132'!D4366</f>
        <v>0</v>
      </c>
      <c r="I4366" s="63">
        <f>'דוח 132'!C4366</f>
        <v>0</v>
      </c>
      <c r="J4366" s="63">
        <f>'דוח 132'!B4366</f>
        <v>0</v>
      </c>
      <c r="K4366" s="63">
        <f>'דוח 132'!A4366</f>
        <v>0</v>
      </c>
    </row>
    <row r="4367" spans="1:11" x14ac:dyDescent="0.2">
      <c r="A4367" s="63" t="str">
        <f>'דוח 132'!K4367</f>
        <v>קוד קבוצה</v>
      </c>
      <c r="B4367" s="63" t="str">
        <f>'דוח 132'!J4367</f>
        <v>קוד קופה</v>
      </c>
      <c r="C4367" s="63">
        <f>'דוח 132'!I4367</f>
        <v>0</v>
      </c>
      <c r="D4367" s="63" t="str">
        <f>'דוח 132'!H4367</f>
        <v xml:space="preserve">75142  אמריקנה אינס ישראל </v>
      </c>
      <c r="E4367" s="63">
        <f>'דוח 132'!G4367</f>
        <v>0</v>
      </c>
      <c r="F4367" s="63">
        <f>'דוח 132'!F4367</f>
        <v>0</v>
      </c>
      <c r="G4367" s="63">
        <f>'דוח 132'!E4367</f>
        <v>0</v>
      </c>
      <c r="H4367" s="63">
        <f>'דוח 132'!D4367</f>
        <v>0</v>
      </c>
      <c r="I4367" s="63">
        <f>'דוח 132'!C4367</f>
        <v>0</v>
      </c>
      <c r="J4367" s="63">
        <f>'דוח 132'!B4367</f>
        <v>0</v>
      </c>
      <c r="K4367" s="63">
        <f>'דוח 132'!A4367</f>
        <v>0</v>
      </c>
    </row>
    <row r="4368" spans="1:11" x14ac:dyDescent="0.2">
      <c r="A4368" s="63">
        <f>'דוח 132'!K4368</f>
        <v>0</v>
      </c>
      <c r="B4368" s="63">
        <f>'דוח 132'!J4368</f>
        <v>0</v>
      </c>
      <c r="C4368" s="63">
        <f>'דוח 132'!I4368</f>
        <v>0</v>
      </c>
      <c r="D4368" s="63">
        <f>'דוח 132'!H4368</f>
        <v>0</v>
      </c>
      <c r="E4368" s="63">
        <f>'דוח 132'!G4368</f>
        <v>0</v>
      </c>
      <c r="F4368" s="63" t="str">
        <f>'דוח 132'!F4368</f>
        <v>שווי קופה באשח  431.25</v>
      </c>
      <c r="G4368" s="63">
        <f>'דוח 132'!E4368</f>
        <v>0</v>
      </c>
      <c r="H4368" s="63">
        <f>'דוח 132'!D4368</f>
        <v>0</v>
      </c>
      <c r="I4368" s="63">
        <f>'דוח 132'!C4368</f>
        <v>0</v>
      </c>
      <c r="J4368" s="63">
        <f>'דוח 132'!B4368</f>
        <v>0</v>
      </c>
      <c r="K4368" s="63">
        <f>'דוח 132'!A4368</f>
        <v>0</v>
      </c>
    </row>
    <row r="4369" spans="1:11" x14ac:dyDescent="0.2">
      <c r="A4369" s="63">
        <f>'דוח 132'!K4369</f>
        <v>0</v>
      </c>
      <c r="B4369" s="63">
        <f>'דוח 132'!J4369</f>
        <v>0</v>
      </c>
      <c r="C4369" s="63" t="str">
        <f>'דוח 132'!I4369</f>
        <v>תאור קבוצה</v>
      </c>
      <c r="D4369" s="63" t="str">
        <f>'דוח 132'!H4369</f>
        <v>מח"מ</v>
      </c>
      <c r="E4369" s="63" t="str">
        <f>'דוח 132'!G4369</f>
        <v>חשיפה</v>
      </c>
      <c r="F4369" s="63" t="str">
        <f>'דוח 132'!F4369</f>
        <v>חשיפה</v>
      </c>
      <c r="G4369" s="63">
        <f>'דוח 132'!E4369</f>
        <v>0</v>
      </c>
      <c r="H4369" s="63" t="str">
        <f>'דוח 132'!D4369</f>
        <v>חשיפה</v>
      </c>
      <c r="I4369" s="63">
        <f>'דוח 132'!C4369</f>
        <v>0</v>
      </c>
      <c r="J4369" s="63" t="str">
        <f>'דוח 132'!B4369</f>
        <v>מח"מ</v>
      </c>
      <c r="K4369" s="63">
        <f>'דוח 132'!A4369</f>
        <v>0</v>
      </c>
    </row>
    <row r="4370" spans="1:11" x14ac:dyDescent="0.2">
      <c r="A4370" s="63">
        <f>'דוח 132'!K4370</f>
        <v>0</v>
      </c>
      <c r="B4370" s="63">
        <f>'דוח 132'!J4370</f>
        <v>0</v>
      </c>
      <c r="C4370" s="63">
        <f>'דוח 132'!I4370</f>
        <v>0</v>
      </c>
      <c r="D4370" s="63">
        <f>'דוח 132'!H4370</f>
        <v>0</v>
      </c>
      <c r="E4370" s="63" t="str">
        <f>'דוח 132'!G4370</f>
        <v>30/12/18</v>
      </c>
      <c r="F4370" s="63" t="str">
        <f>'דוח 132'!F4370</f>
        <v>31/12/18</v>
      </c>
      <c r="G4370" s="63" t="str">
        <f>'דוח 132'!E4370</f>
        <v>מינ'</v>
      </c>
      <c r="H4370" s="63" t="str">
        <f>'דוח 132'!D4370</f>
        <v>מקס'</v>
      </c>
      <c r="I4370" s="63" t="str">
        <f>'דוח 132'!C4370</f>
        <v>מינ'</v>
      </c>
      <c r="J4370" s="63" t="str">
        <f>'דוח 132'!B4370</f>
        <v>מקס'</v>
      </c>
      <c r="K4370" s="63">
        <f>'דוח 132'!A4370</f>
        <v>0</v>
      </c>
    </row>
    <row r="4371" spans="1:11" x14ac:dyDescent="0.2">
      <c r="A4371" s="63">
        <f>'דוח 132'!K4371</f>
        <v>13591</v>
      </c>
      <c r="B4371" s="63">
        <f>'דוח 132'!J4371</f>
        <v>75142</v>
      </c>
      <c r="C4371" s="63" t="str">
        <f>'דוח 132'!I4371</f>
        <v xml:space="preserve">צמוד מדד (כולל מיועדות) </v>
      </c>
      <c r="D4371" s="63">
        <f>'דוח 132'!H4371</f>
        <v>3.7136481160347796</v>
      </c>
      <c r="E4371" s="63">
        <f>'דוח 132'!G4371</f>
        <v>40.327413070141603</v>
      </c>
      <c r="F4371" s="63">
        <f>'דוח 132'!F4371</f>
        <v>40.274887584291498</v>
      </c>
      <c r="G4371" s="63">
        <f>'דוח 132'!E4371</f>
        <v>0</v>
      </c>
      <c r="H4371" s="63">
        <f>'דוח 132'!D4371</f>
        <v>0</v>
      </c>
      <c r="I4371" s="63">
        <f>'דוח 132'!C4371</f>
        <v>0</v>
      </c>
      <c r="J4371" s="63">
        <f>'דוח 132'!B4371</f>
        <v>0</v>
      </c>
      <c r="K4371" s="63">
        <f>'דוח 132'!A4371</f>
        <v>0</v>
      </c>
    </row>
    <row r="4372" spans="1:11" x14ac:dyDescent="0.2">
      <c r="A4372" s="63">
        <f>'דוח 132'!K4372</f>
        <v>19967</v>
      </c>
      <c r="B4372" s="63">
        <f>'דוח 132'!J4372</f>
        <v>75142</v>
      </c>
      <c r="C4372" s="63" t="str">
        <f>'דוח 132'!I4372</f>
        <v>צמוד מדד ללא מיועדות</v>
      </c>
      <c r="D4372" s="63">
        <f>'דוח 132'!H4372</f>
        <v>3.7136481160347796</v>
      </c>
      <c r="E4372" s="63">
        <f>'דוח 132'!G4372</f>
        <v>40.327413070141603</v>
      </c>
      <c r="F4372" s="63">
        <f>'דוח 132'!F4372</f>
        <v>40.274887584291498</v>
      </c>
      <c r="G4372" s="63">
        <f>'דוח 132'!E4372</f>
        <v>0</v>
      </c>
      <c r="H4372" s="63">
        <f>'דוח 132'!D4372</f>
        <v>0</v>
      </c>
      <c r="I4372" s="63">
        <f>'דוח 132'!C4372</f>
        <v>0</v>
      </c>
      <c r="J4372" s="63">
        <f>'דוח 132'!B4372</f>
        <v>0</v>
      </c>
      <c r="K4372" s="63">
        <f>'דוח 132'!A4372</f>
        <v>0</v>
      </c>
    </row>
    <row r="4373" spans="1:11" x14ac:dyDescent="0.2">
      <c r="A4373" s="63">
        <f>'דוח 132'!K4373</f>
        <v>15744</v>
      </c>
      <c r="B4373" s="63">
        <f>'דוח 132'!J4373</f>
        <v>75142</v>
      </c>
      <c r="C4373" s="63" t="str">
        <f>'דוח 132'!I4373</f>
        <v xml:space="preserve">סה"כ ממשלתי צמוד מדד כולל מיועדות </v>
      </c>
      <c r="D4373" s="63">
        <f>'דוח 132'!H4373</f>
        <v>4.0377051643105197</v>
      </c>
      <c r="E4373" s="63">
        <f>'דוח 132'!G4373</f>
        <v>10.492833197868499</v>
      </c>
      <c r="F4373" s="63">
        <f>'דוח 132'!F4373</f>
        <v>10.476017533873097</v>
      </c>
      <c r="G4373" s="63">
        <f>'דוח 132'!E4373</f>
        <v>0</v>
      </c>
      <c r="H4373" s="63">
        <f>'דוח 132'!D4373</f>
        <v>0</v>
      </c>
      <c r="I4373" s="63">
        <f>'דוח 132'!C4373</f>
        <v>0</v>
      </c>
      <c r="J4373" s="63">
        <f>'דוח 132'!B4373</f>
        <v>0</v>
      </c>
      <c r="K4373" s="63">
        <f>'דוח 132'!A4373</f>
        <v>0</v>
      </c>
    </row>
    <row r="4374" spans="1:11" x14ac:dyDescent="0.2">
      <c r="A4374" s="63">
        <f>'דוח 132'!K4374</f>
        <v>13462</v>
      </c>
      <c r="B4374" s="63">
        <f>'דוח 132'!J4374</f>
        <v>75142</v>
      </c>
      <c r="C4374" s="63" t="str">
        <f>'דוח 132'!I4374</f>
        <v xml:space="preserve">קונצרני סחיר צמוד מדד </v>
      </c>
      <c r="D4374" s="63">
        <f>'דוח 132'!H4374</f>
        <v>3.5997234164079899</v>
      </c>
      <c r="E4374" s="63">
        <f>'דוח 132'!G4374</f>
        <v>29.8345798722731</v>
      </c>
      <c r="F4374" s="63">
        <f>'דוח 132'!F4374</f>
        <v>29.798870050418397</v>
      </c>
      <c r="G4374" s="63">
        <f>'דוח 132'!E4374</f>
        <v>0</v>
      </c>
      <c r="H4374" s="63">
        <f>'דוח 132'!D4374</f>
        <v>0</v>
      </c>
      <c r="I4374" s="63">
        <f>'דוח 132'!C4374</f>
        <v>0</v>
      </c>
      <c r="J4374" s="63">
        <f>'דוח 132'!B4374</f>
        <v>0</v>
      </c>
      <c r="K4374" s="63">
        <f>'דוח 132'!A4374</f>
        <v>0</v>
      </c>
    </row>
    <row r="4375" spans="1:11" x14ac:dyDescent="0.2">
      <c r="A4375" s="63">
        <f>'דוח 132'!K4375</f>
        <v>15544</v>
      </c>
      <c r="B4375" s="63">
        <f>'דוח 132'!J4375</f>
        <v>75142</v>
      </c>
      <c r="C4375" s="63" t="str">
        <f>'דוח 132'!I4375</f>
        <v>הלוואה צמוד מדד</v>
      </c>
      <c r="D4375" s="63">
        <f>'דוח 132'!H4375</f>
        <v>0</v>
      </c>
      <c r="E4375" s="63">
        <f>'דוח 132'!G4375</f>
        <v>0</v>
      </c>
      <c r="F4375" s="63">
        <f>'דוח 132'!F4375</f>
        <v>0</v>
      </c>
      <c r="G4375" s="63">
        <f>'דוח 132'!E4375</f>
        <v>0</v>
      </c>
      <c r="H4375" s="63">
        <f>'דוח 132'!D4375</f>
        <v>0</v>
      </c>
      <c r="I4375" s="63">
        <f>'דוח 132'!C4375</f>
        <v>0</v>
      </c>
      <c r="J4375" s="63">
        <f>'דוח 132'!B4375</f>
        <v>0</v>
      </c>
      <c r="K4375" s="63">
        <f>'דוח 132'!A4375</f>
        <v>0</v>
      </c>
    </row>
    <row r="4376" spans="1:11" x14ac:dyDescent="0.2">
      <c r="A4376" s="63">
        <f>'דוח 132'!K4376</f>
        <v>12978</v>
      </c>
      <c r="B4376" s="63">
        <f>'דוח 132'!J4376</f>
        <v>75142</v>
      </c>
      <c r="C4376" s="63" t="str">
        <f>'דוח 132'!I4376</f>
        <v xml:space="preserve">פקדונות לא סחירים </v>
      </c>
      <c r="D4376" s="63">
        <f>'דוח 132'!H4376</f>
        <v>0</v>
      </c>
      <c r="E4376" s="63">
        <f>'דוח 132'!G4376</f>
        <v>0</v>
      </c>
      <c r="F4376" s="63">
        <f>'דוח 132'!F4376</f>
        <v>0</v>
      </c>
      <c r="G4376" s="63">
        <f>'דוח 132'!E4376</f>
        <v>0</v>
      </c>
      <c r="H4376" s="63">
        <f>'דוח 132'!D4376</f>
        <v>0</v>
      </c>
      <c r="I4376" s="63">
        <f>'דוח 132'!C4376</f>
        <v>0</v>
      </c>
      <c r="J4376" s="63">
        <f>'דוח 132'!B4376</f>
        <v>0</v>
      </c>
      <c r="K4376" s="63">
        <f>'דוח 132'!A4376</f>
        <v>0</v>
      </c>
    </row>
    <row r="4377" spans="1:11" x14ac:dyDescent="0.2">
      <c r="A4377" s="63">
        <f>'דוח 132'!K4377</f>
        <v>17726</v>
      </c>
      <c r="B4377" s="63">
        <f>'דוח 132'!J4377</f>
        <v>75142</v>
      </c>
      <c r="C4377" s="63" t="str">
        <f>'דוח 132'!I4377</f>
        <v>לא צמוד כולל נזילות</v>
      </c>
      <c r="D4377" s="63">
        <f>'דוח 132'!H4377</f>
        <v>1.5812538436893799</v>
      </c>
      <c r="E4377" s="63">
        <f>'דוח 132'!G4377</f>
        <v>40.603620971149105</v>
      </c>
      <c r="F4377" s="63">
        <f>'דוח 132'!F4377</f>
        <v>40.582464976729398</v>
      </c>
      <c r="G4377" s="63">
        <f>'דוח 132'!E4377</f>
        <v>0</v>
      </c>
      <c r="H4377" s="63">
        <f>'דוח 132'!D4377</f>
        <v>0</v>
      </c>
      <c r="I4377" s="63">
        <f>'דוח 132'!C4377</f>
        <v>0</v>
      </c>
      <c r="J4377" s="63">
        <f>'דוח 132'!B4377</f>
        <v>0</v>
      </c>
      <c r="K4377" s="63">
        <f>'דוח 132'!A4377</f>
        <v>0</v>
      </c>
    </row>
    <row r="4378" spans="1:11" x14ac:dyDescent="0.2">
      <c r="A4378" s="63">
        <f>'דוח 132'!K4378</f>
        <v>17727</v>
      </c>
      <c r="B4378" s="63">
        <f>'דוח 132'!J4378</f>
        <v>75142</v>
      </c>
      <c r="C4378" s="63" t="str">
        <f>'דוח 132'!I4378</f>
        <v>עו"ש ש"ח</v>
      </c>
      <c r="D4378" s="63">
        <f>'דוח 132'!H4378</f>
        <v>0</v>
      </c>
      <c r="E4378" s="63">
        <f>'דוח 132'!G4378</f>
        <v>6.0444372797554191</v>
      </c>
      <c r="F4378" s="63">
        <f>'דוח 132'!F4378</f>
        <v>6.0934188242131695</v>
      </c>
      <c r="G4378" s="63">
        <f>'דוח 132'!E4378</f>
        <v>0</v>
      </c>
      <c r="H4378" s="63">
        <f>'דוח 132'!D4378</f>
        <v>0</v>
      </c>
      <c r="I4378" s="63">
        <f>'דוח 132'!C4378</f>
        <v>0</v>
      </c>
      <c r="J4378" s="63">
        <f>'דוח 132'!B4378</f>
        <v>0</v>
      </c>
      <c r="K4378" s="63">
        <f>'דוח 132'!A4378</f>
        <v>0</v>
      </c>
    </row>
    <row r="4379" spans="1:11" x14ac:dyDescent="0.2">
      <c r="A4379" s="63">
        <f>'דוח 132'!K4379</f>
        <v>13592</v>
      </c>
      <c r="B4379" s="63">
        <f>'דוח 132'!J4379</f>
        <v>75142</v>
      </c>
      <c r="C4379" s="63" t="str">
        <f>'דוח 132'!I4379</f>
        <v xml:space="preserve">לא צמוד - לא כולל נזילות </v>
      </c>
      <c r="D4379" s="63">
        <f>'דוח 132'!H4379</f>
        <v>1.8606249197808398</v>
      </c>
      <c r="E4379" s="63">
        <f>'דוח 132'!G4379</f>
        <v>34.559183691393699</v>
      </c>
      <c r="F4379" s="63">
        <f>'דוח 132'!F4379</f>
        <v>34.489046152516202</v>
      </c>
      <c r="G4379" s="63">
        <f>'דוח 132'!E4379</f>
        <v>0</v>
      </c>
      <c r="H4379" s="63">
        <f>'דוח 132'!D4379</f>
        <v>0</v>
      </c>
      <c r="I4379" s="63">
        <f>'דוח 132'!C4379</f>
        <v>0</v>
      </c>
      <c r="J4379" s="63">
        <f>'דוח 132'!B4379</f>
        <v>0</v>
      </c>
      <c r="K4379" s="63">
        <f>'דוח 132'!A4379</f>
        <v>0</v>
      </c>
    </row>
    <row r="4380" spans="1:11" x14ac:dyDescent="0.2">
      <c r="A4380" s="63">
        <f>'דוח 132'!K4380</f>
        <v>11566</v>
      </c>
      <c r="B4380" s="63">
        <f>'דוח 132'!J4380</f>
        <v>75142</v>
      </c>
      <c r="C4380" s="63" t="str">
        <f>'דוח 132'!I4380</f>
        <v>מק"מ</v>
      </c>
      <c r="D4380" s="63">
        <f>'דוח 132'!H4380</f>
        <v>0.504771290757833</v>
      </c>
      <c r="E4380" s="63">
        <f>'דוח 132'!G4380</f>
        <v>21.565278946280198</v>
      </c>
      <c r="F4380" s="63">
        <f>'דוח 132'!F4380</f>
        <v>21.525281209707</v>
      </c>
      <c r="G4380" s="63">
        <f>'דוח 132'!E4380</f>
        <v>0</v>
      </c>
      <c r="H4380" s="63">
        <f>'דוח 132'!D4380</f>
        <v>0</v>
      </c>
      <c r="I4380" s="63">
        <f>'דוח 132'!C4380</f>
        <v>0</v>
      </c>
      <c r="J4380" s="63">
        <f>'דוח 132'!B4380</f>
        <v>0</v>
      </c>
      <c r="K4380" s="63">
        <f>'דוח 132'!A4380</f>
        <v>0</v>
      </c>
    </row>
    <row r="4381" spans="1:11" x14ac:dyDescent="0.2">
      <c r="A4381" s="63">
        <f>'דוח 132'!K4381</f>
        <v>13419</v>
      </c>
      <c r="B4381" s="63">
        <f>'דוח 132'!J4381</f>
        <v>75142</v>
      </c>
      <c r="C4381" s="63" t="str">
        <f>'דוח 132'!I4381</f>
        <v>ממשלתי  לא צמוד (שחר)</v>
      </c>
      <c r="D4381" s="63">
        <f>'דוח 132'!H4381</f>
        <v>4.2009875845905791</v>
      </c>
      <c r="E4381" s="63">
        <f>'דוח 132'!G4381</f>
        <v>12.3381691808769</v>
      </c>
      <c r="F4381" s="63">
        <f>'דוח 132'!F4381</f>
        <v>12.308289929802701</v>
      </c>
      <c r="G4381" s="63">
        <f>'דוח 132'!E4381</f>
        <v>0</v>
      </c>
      <c r="H4381" s="63">
        <f>'דוח 132'!D4381</f>
        <v>0</v>
      </c>
      <c r="I4381" s="63">
        <f>'דוח 132'!C4381</f>
        <v>0</v>
      </c>
      <c r="J4381" s="63">
        <f>'דוח 132'!B4381</f>
        <v>0</v>
      </c>
      <c r="K4381" s="63">
        <f>'דוח 132'!A4381</f>
        <v>0</v>
      </c>
    </row>
    <row r="4382" spans="1:11" x14ac:dyDescent="0.2">
      <c r="A4382" s="63">
        <f>'דוח 132'!K4382</f>
        <v>11568</v>
      </c>
      <c r="B4382" s="63">
        <f>'דוח 132'!J4382</f>
        <v>75142</v>
      </c>
      <c r="C4382" s="63" t="str">
        <f>'דוח 132'!I4382</f>
        <v>אג"ח ממשלתי לא צמוד ריבית משתנה-"גילון"</v>
      </c>
      <c r="D4382" s="63">
        <f>'דוח 132'!H4382</f>
        <v>0</v>
      </c>
      <c r="E4382" s="63">
        <f>'דוח 132'!G4382</f>
        <v>0</v>
      </c>
      <c r="F4382" s="63">
        <f>'דוח 132'!F4382</f>
        <v>0</v>
      </c>
      <c r="G4382" s="63">
        <f>'דוח 132'!E4382</f>
        <v>0</v>
      </c>
      <c r="H4382" s="63">
        <f>'דוח 132'!D4382</f>
        <v>0</v>
      </c>
      <c r="I4382" s="63">
        <f>'דוח 132'!C4382</f>
        <v>0</v>
      </c>
      <c r="J4382" s="63">
        <f>'דוח 132'!B4382</f>
        <v>0</v>
      </c>
      <c r="K4382" s="63">
        <f>'דוח 132'!A4382</f>
        <v>0</v>
      </c>
    </row>
    <row r="4383" spans="1:11" x14ac:dyDescent="0.2">
      <c r="A4383" s="63">
        <f>'דוח 132'!K4383</f>
        <v>12479</v>
      </c>
      <c r="B4383" s="63">
        <f>'דוח 132'!J4383</f>
        <v>75142</v>
      </c>
      <c r="C4383" s="63" t="str">
        <f>'דוח 132'!I4383</f>
        <v>קונצרני ריבית קבועה</v>
      </c>
      <c r="D4383" s="63">
        <f>'דוח 132'!H4383</f>
        <v>3.4074550642298695</v>
      </c>
      <c r="E4383" s="63">
        <f>'דוח 132'!G4383</f>
        <v>0.184305893785184</v>
      </c>
      <c r="F4383" s="63">
        <f>'דוח 132'!F4383</f>
        <v>0.18448336264209803</v>
      </c>
      <c r="G4383" s="63">
        <f>'דוח 132'!E4383</f>
        <v>0</v>
      </c>
      <c r="H4383" s="63">
        <f>'דוח 132'!D4383</f>
        <v>0</v>
      </c>
      <c r="I4383" s="63">
        <f>'דוח 132'!C4383</f>
        <v>0</v>
      </c>
      <c r="J4383" s="63">
        <f>'דוח 132'!B4383</f>
        <v>0</v>
      </c>
      <c r="K4383" s="63">
        <f>'דוח 132'!A4383</f>
        <v>0</v>
      </c>
    </row>
    <row r="4384" spans="1:11" x14ac:dyDescent="0.2">
      <c r="A4384" s="63">
        <f>'דוח 132'!K4384</f>
        <v>12480</v>
      </c>
      <c r="B4384" s="63">
        <f>'דוח 132'!J4384</f>
        <v>75142</v>
      </c>
      <c r="C4384" s="63" t="str">
        <f>'דוח 132'!I4384</f>
        <v>קונצרני ריבית משתנה</v>
      </c>
      <c r="D4384" s="63">
        <f>'דוח 132'!H4384</f>
        <v>2.06</v>
      </c>
      <c r="E4384" s="63">
        <f>'דוח 132'!G4384</f>
        <v>0.47142967045138706</v>
      </c>
      <c r="F4384" s="63">
        <f>'דוח 132'!F4384</f>
        <v>0.47099165036435198</v>
      </c>
      <c r="G4384" s="63">
        <f>'דוח 132'!E4384</f>
        <v>0</v>
      </c>
      <c r="H4384" s="63">
        <f>'דוח 132'!D4384</f>
        <v>0</v>
      </c>
      <c r="I4384" s="63">
        <f>'דוח 132'!C4384</f>
        <v>0</v>
      </c>
      <c r="J4384" s="63">
        <f>'דוח 132'!B4384</f>
        <v>0</v>
      </c>
      <c r="K4384" s="63">
        <f>'דוח 132'!A4384</f>
        <v>0</v>
      </c>
    </row>
    <row r="4385" spans="1:11" x14ac:dyDescent="0.2">
      <c r="A4385" s="63">
        <f>'דוח 132'!K4385</f>
        <v>11578</v>
      </c>
      <c r="B4385" s="63">
        <f>'דוח 132'!J4385</f>
        <v>75142</v>
      </c>
      <c r="C4385" s="63" t="str">
        <f>'דוח 132'!I4385</f>
        <v>אג"ח לא צמוד לא סחיר (ללא עמיתים)</v>
      </c>
      <c r="D4385" s="63">
        <f>'דוח 132'!H4385</f>
        <v>0</v>
      </c>
      <c r="E4385" s="63">
        <f>'דוח 132'!G4385</f>
        <v>0</v>
      </c>
      <c r="F4385" s="63">
        <f>'דוח 132'!F4385</f>
        <v>0</v>
      </c>
      <c r="G4385" s="63">
        <f>'דוח 132'!E4385</f>
        <v>0</v>
      </c>
      <c r="H4385" s="63">
        <f>'דוח 132'!D4385</f>
        <v>0</v>
      </c>
      <c r="I4385" s="63">
        <f>'דוח 132'!C4385</f>
        <v>0</v>
      </c>
      <c r="J4385" s="63">
        <f>'דוח 132'!B4385</f>
        <v>0</v>
      </c>
      <c r="K4385" s="63">
        <f>'דוח 132'!A4385</f>
        <v>0</v>
      </c>
    </row>
    <row r="4386" spans="1:11" x14ac:dyDescent="0.2">
      <c r="A4386" s="63">
        <f>'דוח 132'!K4386</f>
        <v>12497</v>
      </c>
      <c r="B4386" s="63">
        <f>'דוח 132'!J4386</f>
        <v>75142</v>
      </c>
      <c r="C4386" s="63" t="str">
        <f>'דוח 132'!I4386</f>
        <v>קונצרני לא סחיר ריבית משתנה (נע"מים)</v>
      </c>
      <c r="D4386" s="63">
        <f>'דוח 132'!H4386</f>
        <v>0</v>
      </c>
      <c r="E4386" s="63">
        <f>'דוח 132'!G4386</f>
        <v>0</v>
      </c>
      <c r="F4386" s="63">
        <f>'דוח 132'!F4386</f>
        <v>0</v>
      </c>
      <c r="G4386" s="63">
        <f>'דוח 132'!E4386</f>
        <v>0</v>
      </c>
      <c r="H4386" s="63">
        <f>'דוח 132'!D4386</f>
        <v>0</v>
      </c>
      <c r="I4386" s="63">
        <f>'דוח 132'!C4386</f>
        <v>0</v>
      </c>
      <c r="J4386" s="63">
        <f>'דוח 132'!B4386</f>
        <v>0</v>
      </c>
      <c r="K4386" s="63">
        <f>'דוח 132'!A4386</f>
        <v>0</v>
      </c>
    </row>
    <row r="4387" spans="1:11" x14ac:dyDescent="0.2">
      <c r="A4387" s="63">
        <f>'דוח 132'!K4387</f>
        <v>15546</v>
      </c>
      <c r="B4387" s="63">
        <f>'דוח 132'!J4387</f>
        <v>75142</v>
      </c>
      <c r="C4387" s="63" t="str">
        <f>'דוח 132'!I4387</f>
        <v>הלוואה לא צמוד</v>
      </c>
      <c r="D4387" s="63">
        <f>'דוח 132'!H4387</f>
        <v>0</v>
      </c>
      <c r="E4387" s="63">
        <f>'דוח 132'!G4387</f>
        <v>0</v>
      </c>
      <c r="F4387" s="63">
        <f>'דוח 132'!F4387</f>
        <v>0</v>
      </c>
      <c r="G4387" s="63">
        <f>'דוח 132'!E4387</f>
        <v>0</v>
      </c>
      <c r="H4387" s="63">
        <f>'דוח 132'!D4387</f>
        <v>0</v>
      </c>
      <c r="I4387" s="63">
        <f>'דוח 132'!C4387</f>
        <v>0</v>
      </c>
      <c r="J4387" s="63">
        <f>'דוח 132'!B4387</f>
        <v>0</v>
      </c>
      <c r="K4387" s="63">
        <f>'דוח 132'!A4387</f>
        <v>0</v>
      </c>
    </row>
    <row r="4388" spans="1:11" x14ac:dyDescent="0.2">
      <c r="A4388" s="63">
        <f>'דוח 132'!K4388</f>
        <v>12481</v>
      </c>
      <c r="B4388" s="63">
        <f>'דוח 132'!J4388</f>
        <v>75142</v>
      </c>
      <c r="C4388" s="63" t="str">
        <f>'דוח 132'!I4388</f>
        <v>הלוואות לעמיתים.</v>
      </c>
      <c r="D4388" s="63">
        <f>'דוח 132'!H4388</f>
        <v>0</v>
      </c>
      <c r="E4388" s="63">
        <f>'דוח 132'!G4388</f>
        <v>0</v>
      </c>
      <c r="F4388" s="63">
        <f>'דוח 132'!F4388</f>
        <v>0</v>
      </c>
      <c r="G4388" s="63">
        <f>'דוח 132'!E4388</f>
        <v>0</v>
      </c>
      <c r="H4388" s="63">
        <f>'דוח 132'!D4388</f>
        <v>0</v>
      </c>
      <c r="I4388" s="63">
        <f>'דוח 132'!C4388</f>
        <v>0</v>
      </c>
      <c r="J4388" s="63">
        <f>'דוח 132'!B4388</f>
        <v>0</v>
      </c>
      <c r="K4388" s="63">
        <f>'דוח 132'!A4388</f>
        <v>0</v>
      </c>
    </row>
    <row r="4389" spans="1:11" x14ac:dyDescent="0.2">
      <c r="A4389" s="63">
        <f>'דוח 132'!K4389</f>
        <v>13594</v>
      </c>
      <c r="B4389" s="63">
        <f>'דוח 132'!J4389</f>
        <v>75142</v>
      </c>
      <c r="C4389" s="63" t="str">
        <f>'דוח 132'!I4389</f>
        <v>מט"ח וצמוד מט"ח</v>
      </c>
      <c r="D4389" s="63">
        <f>'דוח 132'!H4389</f>
        <v>0</v>
      </c>
      <c r="E4389" s="63">
        <f>'דוח 132'!G4389</f>
        <v>1.7689922353457199</v>
      </c>
      <c r="F4389" s="63">
        <f>'דוח 132'!F4389</f>
        <v>1.75593573213493</v>
      </c>
      <c r="G4389" s="63">
        <f>'דוח 132'!E4389</f>
        <v>0</v>
      </c>
      <c r="H4389" s="63">
        <f>'דוח 132'!D4389</f>
        <v>0</v>
      </c>
      <c r="I4389" s="63">
        <f>'דוח 132'!C4389</f>
        <v>0</v>
      </c>
      <c r="J4389" s="63">
        <f>'דוח 132'!B4389</f>
        <v>0</v>
      </c>
      <c r="K4389" s="63">
        <f>'דוח 132'!A4389</f>
        <v>0</v>
      </c>
    </row>
    <row r="4390" spans="1:11" x14ac:dyDescent="0.2">
      <c r="A4390" s="63">
        <f>'דוח 132'!K4390</f>
        <v>15609</v>
      </c>
      <c r="B4390" s="63">
        <f>'דוח 132'!J4390</f>
        <v>75142</v>
      </c>
      <c r="C4390" s="63" t="str">
        <f>'דוח 132'!I4390</f>
        <v>אג"ח ממשלתי צמוד מט"ח סחיר (1022)</v>
      </c>
      <c r="D4390" s="63">
        <f>'דוח 132'!H4390</f>
        <v>0</v>
      </c>
      <c r="E4390" s="63">
        <f>'דוח 132'!G4390</f>
        <v>0.175757680386181</v>
      </c>
      <c r="F4390" s="63">
        <f>'דוח 132'!F4390</f>
        <v>0.17540505040770601</v>
      </c>
      <c r="G4390" s="63">
        <f>'דוח 132'!E4390</f>
        <v>0</v>
      </c>
      <c r="H4390" s="63">
        <f>'דוח 132'!D4390</f>
        <v>0</v>
      </c>
      <c r="I4390" s="63">
        <f>'דוח 132'!C4390</f>
        <v>0</v>
      </c>
      <c r="J4390" s="63">
        <f>'דוח 132'!B4390</f>
        <v>0</v>
      </c>
      <c r="K4390" s="63">
        <f>'דוח 132'!A4390</f>
        <v>0</v>
      </c>
    </row>
    <row r="4391" spans="1:11" x14ac:dyDescent="0.2">
      <c r="A4391" s="63">
        <f>'דוח 132'!K4391</f>
        <v>11524</v>
      </c>
      <c r="B4391" s="63">
        <f>'דוח 132'!J4391</f>
        <v>75142</v>
      </c>
      <c r="C4391" s="63" t="str">
        <f>'דוח 132'!I4391</f>
        <v xml:space="preserve"> אג"ח קונצרני בחו"ל </v>
      </c>
      <c r="D4391" s="63">
        <f>'דוח 132'!H4391</f>
        <v>0</v>
      </c>
      <c r="E4391" s="63">
        <f>'דוח 132'!G4391</f>
        <v>0</v>
      </c>
      <c r="F4391" s="63">
        <f>'דוח 132'!F4391</f>
        <v>0</v>
      </c>
      <c r="G4391" s="63">
        <f>'דוח 132'!E4391</f>
        <v>0</v>
      </c>
      <c r="H4391" s="63">
        <f>'דוח 132'!D4391</f>
        <v>0</v>
      </c>
      <c r="I4391" s="63">
        <f>'דוח 132'!C4391</f>
        <v>0</v>
      </c>
      <c r="J4391" s="63">
        <f>'דוח 132'!B4391</f>
        <v>0</v>
      </c>
      <c r="K4391" s="63">
        <f>'דוח 132'!A4391</f>
        <v>0</v>
      </c>
    </row>
    <row r="4392" spans="1:11" x14ac:dyDescent="0.2">
      <c r="A4392" s="63">
        <f>'דוח 132'!K4392</f>
        <v>15745</v>
      </c>
      <c r="B4392" s="63">
        <f>'דוח 132'!J4392</f>
        <v>75142</v>
      </c>
      <c r="C4392" s="63" t="str">
        <f>'דוח 132'!I4392</f>
        <v>סה"כ קונצרני צמוד מט"ח</v>
      </c>
      <c r="D4392" s="63">
        <f>'דוח 132'!H4392</f>
        <v>0</v>
      </c>
      <c r="E4392" s="63">
        <f>'דוח 132'!G4392</f>
        <v>0</v>
      </c>
      <c r="F4392" s="63">
        <f>'דוח 132'!F4392</f>
        <v>0</v>
      </c>
      <c r="G4392" s="63">
        <f>'דוח 132'!E4392</f>
        <v>0</v>
      </c>
      <c r="H4392" s="63">
        <f>'דוח 132'!D4392</f>
        <v>0</v>
      </c>
      <c r="I4392" s="63">
        <f>'דוח 132'!C4392</f>
        <v>0</v>
      </c>
      <c r="J4392" s="63">
        <f>'דוח 132'!B4392</f>
        <v>0</v>
      </c>
      <c r="K4392" s="63">
        <f>'דוח 132'!A4392</f>
        <v>0</v>
      </c>
    </row>
    <row r="4393" spans="1:11" x14ac:dyDescent="0.2">
      <c r="A4393" s="63">
        <f>'דוח 132'!K4393</f>
        <v>15545</v>
      </c>
      <c r="B4393" s="63">
        <f>'דוח 132'!J4393</f>
        <v>75142</v>
      </c>
      <c r="C4393" s="63" t="str">
        <f>'דוח 132'!I4393</f>
        <v>הלוואה צמוד מט"ח</v>
      </c>
      <c r="D4393" s="63">
        <f>'דוח 132'!H4393</f>
        <v>0</v>
      </c>
      <c r="E4393" s="63">
        <f>'דוח 132'!G4393</f>
        <v>0</v>
      </c>
      <c r="F4393" s="63">
        <f>'דוח 132'!F4393</f>
        <v>0</v>
      </c>
      <c r="G4393" s="63">
        <f>'דוח 132'!E4393</f>
        <v>0</v>
      </c>
      <c r="H4393" s="63">
        <f>'דוח 132'!D4393</f>
        <v>0</v>
      </c>
      <c r="I4393" s="63">
        <f>'דוח 132'!C4393</f>
        <v>0</v>
      </c>
      <c r="J4393" s="63">
        <f>'דוח 132'!B4393</f>
        <v>0</v>
      </c>
      <c r="K4393" s="63">
        <f>'דוח 132'!A4393</f>
        <v>0</v>
      </c>
    </row>
    <row r="4394" spans="1:11" x14ac:dyDescent="0.2">
      <c r="A4394" s="63">
        <f>'דוח 132'!K4394</f>
        <v>13595</v>
      </c>
      <c r="B4394" s="63">
        <f>'דוח 132'!J4394</f>
        <v>75142</v>
      </c>
      <c r="C4394" s="63" t="str">
        <f>'דוח 132'!I4394</f>
        <v>סה"כ מניות והמירים</v>
      </c>
      <c r="D4394" s="63">
        <f>'דוח 132'!H4394</f>
        <v>0</v>
      </c>
      <c r="E4394" s="63">
        <f>'דוח 132'!G4394</f>
        <v>17.2999737233636</v>
      </c>
      <c r="F4394" s="63">
        <f>'דוח 132'!F4394</f>
        <v>17.386711706844199</v>
      </c>
      <c r="G4394" s="63">
        <f>'דוח 132'!E4394</f>
        <v>0</v>
      </c>
      <c r="H4394" s="63">
        <f>'דוח 132'!D4394</f>
        <v>0</v>
      </c>
      <c r="I4394" s="63">
        <f>'דוח 132'!C4394</f>
        <v>0</v>
      </c>
      <c r="J4394" s="63">
        <f>'דוח 132'!B4394</f>
        <v>0</v>
      </c>
      <c r="K4394" s="63">
        <f>'דוח 132'!A4394</f>
        <v>0</v>
      </c>
    </row>
    <row r="4395" spans="1:11" x14ac:dyDescent="0.2">
      <c r="A4395" s="63">
        <f>'דוח 132'!K4395</f>
        <v>15610</v>
      </c>
      <c r="B4395" s="63">
        <f>'דוח 132'!J4395</f>
        <v>75142</v>
      </c>
      <c r="C4395" s="63" t="str">
        <f>'דוח 132'!I4395</f>
        <v>נגזרים מתוך מניות והמירים</v>
      </c>
      <c r="D4395" s="63">
        <f>'דוח 132'!H4395</f>
        <v>0</v>
      </c>
      <c r="E4395" s="63">
        <f>'דוח 132'!G4395</f>
        <v>0</v>
      </c>
      <c r="F4395" s="63">
        <f>'דוח 132'!F4395</f>
        <v>0</v>
      </c>
      <c r="G4395" s="63">
        <f>'דוח 132'!E4395</f>
        <v>0</v>
      </c>
      <c r="H4395" s="63">
        <f>'דוח 132'!D4395</f>
        <v>0</v>
      </c>
      <c r="I4395" s="63">
        <f>'דוח 132'!C4395</f>
        <v>0</v>
      </c>
      <c r="J4395" s="63">
        <f>'דוח 132'!B4395</f>
        <v>0</v>
      </c>
      <c r="K4395" s="63">
        <f>'דוח 132'!A4395</f>
        <v>0</v>
      </c>
    </row>
    <row r="4396" spans="1:11" x14ac:dyDescent="0.2">
      <c r="A4396" s="63">
        <f>'דוח 132'!K4396</f>
        <v>15611</v>
      </c>
      <c r="B4396" s="63">
        <f>'דוח 132'!J4396</f>
        <v>75142</v>
      </c>
      <c r="C4396" s="63" t="str">
        <f>'דוח 132'!I4396</f>
        <v>מניות והמירים בארץ</v>
      </c>
      <c r="D4396" s="63">
        <f>'דוח 132'!H4396</f>
        <v>0</v>
      </c>
      <c r="E4396" s="63">
        <f>'דוח 132'!G4396</f>
        <v>8.1167551651109804</v>
      </c>
      <c r="F4396" s="63">
        <f>'דוח 132'!F4396</f>
        <v>8.1116424171768102</v>
      </c>
      <c r="G4396" s="63">
        <f>'דוח 132'!E4396</f>
        <v>0</v>
      </c>
      <c r="H4396" s="63">
        <f>'דוח 132'!D4396</f>
        <v>0</v>
      </c>
      <c r="I4396" s="63">
        <f>'דוח 132'!C4396</f>
        <v>0</v>
      </c>
      <c r="J4396" s="63">
        <f>'דוח 132'!B4396</f>
        <v>0</v>
      </c>
      <c r="K4396" s="63">
        <f>'דוח 132'!A4396</f>
        <v>0</v>
      </c>
    </row>
    <row r="4397" spans="1:11" x14ac:dyDescent="0.2">
      <c r="A4397" s="63">
        <f>'דוח 132'!K4397</f>
        <v>15608</v>
      </c>
      <c r="B4397" s="63">
        <f>'דוח 132'!J4397</f>
        <v>75142</v>
      </c>
      <c r="C4397" s="63" t="str">
        <f>'דוח 132'!I4397</f>
        <v>מניות חו"ל</v>
      </c>
      <c r="D4397" s="63">
        <f>'דוח 132'!H4397</f>
        <v>0</v>
      </c>
      <c r="E4397" s="63">
        <f>'דוח 132'!G4397</f>
        <v>9.1832185582526105</v>
      </c>
      <c r="F4397" s="63">
        <f>'דוח 132'!F4397</f>
        <v>9.2750692896673996</v>
      </c>
      <c r="G4397" s="63">
        <f>'דוח 132'!E4397</f>
        <v>0</v>
      </c>
      <c r="H4397" s="63">
        <f>'דוח 132'!D4397</f>
        <v>0</v>
      </c>
      <c r="I4397" s="63">
        <f>'דוח 132'!C4397</f>
        <v>0</v>
      </c>
      <c r="J4397" s="63">
        <f>'דוח 132'!B4397</f>
        <v>0</v>
      </c>
      <c r="K4397" s="63">
        <f>'דוח 132'!A4397</f>
        <v>0</v>
      </c>
    </row>
    <row r="4398" spans="1:11" x14ac:dyDescent="0.2">
      <c r="A4398" s="63">
        <f>'דוח 132'!K4398</f>
        <v>15584</v>
      </c>
      <c r="B4398" s="63">
        <f>'דוח 132'!J4398</f>
        <v>75142</v>
      </c>
      <c r="C4398" s="63" t="str">
        <f>'דוח 132'!I4398</f>
        <v>נכסים אלטרנטיביים</v>
      </c>
      <c r="D4398" s="63">
        <f>'דוח 132'!H4398</f>
        <v>0</v>
      </c>
      <c r="E4398" s="63">
        <f>'דוח 132'!G4398</f>
        <v>0</v>
      </c>
      <c r="F4398" s="63">
        <f>'דוח 132'!F4398</f>
        <v>0</v>
      </c>
      <c r="G4398" s="63">
        <f>'דוח 132'!E4398</f>
        <v>0</v>
      </c>
      <c r="H4398" s="63">
        <f>'דוח 132'!D4398</f>
        <v>0</v>
      </c>
      <c r="I4398" s="63">
        <f>'דוח 132'!C4398</f>
        <v>0</v>
      </c>
      <c r="J4398" s="63">
        <f>'דוח 132'!B4398</f>
        <v>0</v>
      </c>
      <c r="K4398" s="63">
        <f>'דוח 132'!A4398</f>
        <v>0</v>
      </c>
    </row>
    <row r="4399" spans="1:11" x14ac:dyDescent="0.2">
      <c r="A4399" s="63">
        <f>'דוח 132'!K4399</f>
        <v>17728</v>
      </c>
      <c r="B4399" s="63">
        <f>'דוח 132'!J4399</f>
        <v>75142</v>
      </c>
      <c r="C4399" s="63" t="str">
        <f>'דוח 132'!I4399</f>
        <v>נכסי נדל"ן</v>
      </c>
      <c r="D4399" s="63">
        <f>'דוח 132'!H4399</f>
        <v>0</v>
      </c>
      <c r="E4399" s="63">
        <f>'דוח 132'!G4399</f>
        <v>0</v>
      </c>
      <c r="F4399" s="63">
        <f>'דוח 132'!F4399</f>
        <v>0</v>
      </c>
      <c r="G4399" s="63">
        <f>'דוח 132'!E4399</f>
        <v>0</v>
      </c>
      <c r="H4399" s="63">
        <f>'דוח 132'!D4399</f>
        <v>0</v>
      </c>
      <c r="I4399" s="63">
        <f>'דוח 132'!C4399</f>
        <v>0</v>
      </c>
      <c r="J4399" s="63">
        <f>'דוח 132'!B4399</f>
        <v>0</v>
      </c>
      <c r="K4399" s="63">
        <f>'דוח 132'!A4399</f>
        <v>0</v>
      </c>
    </row>
    <row r="4400" spans="1:11" x14ac:dyDescent="0.2">
      <c r="A4400" s="63">
        <f>'דוח 132'!K4400</f>
        <v>15624</v>
      </c>
      <c r="B4400" s="63">
        <f>'דוח 132'!J4400</f>
        <v>75142</v>
      </c>
      <c r="C4400" s="63" t="str">
        <f>'דוח 132'!I4400</f>
        <v>נגזרים מתוך חשיפת מט"ח</v>
      </c>
      <c r="D4400" s="63">
        <f>'דוח 132'!H4400</f>
        <v>0</v>
      </c>
      <c r="E4400" s="63">
        <f>'דוח 132'!G4400</f>
        <v>0</v>
      </c>
      <c r="F4400" s="63">
        <f>'דוח 132'!F4400</f>
        <v>0</v>
      </c>
      <c r="G4400" s="63">
        <f>'דוח 132'!E4400</f>
        <v>0</v>
      </c>
      <c r="H4400" s="63">
        <f>'דוח 132'!D4400</f>
        <v>0</v>
      </c>
      <c r="I4400" s="63">
        <f>'דוח 132'!C4400</f>
        <v>0</v>
      </c>
      <c r="J4400" s="63">
        <f>'דוח 132'!B4400</f>
        <v>0</v>
      </c>
      <c r="K4400" s="63">
        <f>'דוח 132'!A4400</f>
        <v>0</v>
      </c>
    </row>
    <row r="4401" spans="1:11" x14ac:dyDescent="0.2">
      <c r="A4401" s="63">
        <f>'דוח 132'!K4401</f>
        <v>15644</v>
      </c>
      <c r="B4401" s="63">
        <f>'דוח 132'!J4401</f>
        <v>75142</v>
      </c>
      <c r="C4401" s="63" t="str">
        <f>'דוח 132'!I4401</f>
        <v>סה"כ נזילות</v>
      </c>
      <c r="D4401" s="63">
        <f>'דוח 132'!H4401</f>
        <v>0</v>
      </c>
      <c r="E4401" s="63">
        <f>'דוח 132'!G4401</f>
        <v>7.6376718347149595</v>
      </c>
      <c r="F4401" s="63">
        <f>'דוח 132'!F4401</f>
        <v>7.6739495059403895</v>
      </c>
      <c r="G4401" s="63">
        <f>'דוח 132'!E4401</f>
        <v>0</v>
      </c>
      <c r="H4401" s="63">
        <f>'דוח 132'!D4401</f>
        <v>0</v>
      </c>
      <c r="I4401" s="63">
        <f>'דוח 132'!C4401</f>
        <v>0</v>
      </c>
      <c r="J4401" s="63">
        <f>'דוח 132'!B4401</f>
        <v>0</v>
      </c>
      <c r="K4401" s="63">
        <f>'דוח 132'!A4401</f>
        <v>0</v>
      </c>
    </row>
    <row r="4402" spans="1:11" x14ac:dyDescent="0.2">
      <c r="A4402" s="63">
        <f>'דוח 132'!K4402</f>
        <v>15704</v>
      </c>
      <c r="B4402" s="63">
        <f>'דוח 132'!J4402</f>
        <v>75142</v>
      </c>
      <c r="C4402" s="63" t="str">
        <f>'דוח 132'!I4402</f>
        <v xml:space="preserve">סה"כ קונצרני והלוואות </v>
      </c>
      <c r="D4402" s="63">
        <f>'דוח 132'!H4402</f>
        <v>3.5747461206049098</v>
      </c>
      <c r="E4402" s="63">
        <f>'דוח 132'!G4402</f>
        <v>30.490315436509697</v>
      </c>
      <c r="F4402" s="63">
        <f>'דוח 132'!F4402</f>
        <v>30.4543450634248</v>
      </c>
      <c r="G4402" s="63">
        <f>'דוח 132'!E4402</f>
        <v>27</v>
      </c>
      <c r="H4402" s="63">
        <f>'דוח 132'!D4402</f>
        <v>33</v>
      </c>
      <c r="I4402" s="63">
        <f>'דוח 132'!C4402</f>
        <v>0</v>
      </c>
      <c r="J4402" s="63">
        <f>'דוח 132'!B4402</f>
        <v>0</v>
      </c>
      <c r="K4402" s="63">
        <f>'דוח 132'!A4402</f>
        <v>0</v>
      </c>
    </row>
    <row r="4403" spans="1:11" x14ac:dyDescent="0.2">
      <c r="A4403" s="63">
        <f>'דוח 132'!K4403</f>
        <v>15749</v>
      </c>
      <c r="B4403" s="63">
        <f>'דוח 132'!J4403</f>
        <v>75142</v>
      </c>
      <c r="C4403" s="63" t="str">
        <f>'דוח 132'!I4403</f>
        <v>סה"כ לא סחירים</v>
      </c>
      <c r="D4403" s="63">
        <f>'דוח 132'!H4403</f>
        <v>0</v>
      </c>
      <c r="E4403" s="63">
        <f>'דוח 132'!G4403</f>
        <v>0</v>
      </c>
      <c r="F4403" s="63">
        <f>'דוח 132'!F4403</f>
        <v>0</v>
      </c>
      <c r="G4403" s="63">
        <f>'דוח 132'!E4403</f>
        <v>0</v>
      </c>
      <c r="H4403" s="63">
        <f>'דוח 132'!D4403</f>
        <v>0</v>
      </c>
      <c r="I4403" s="63">
        <f>'דוח 132'!C4403</f>
        <v>0</v>
      </c>
      <c r="J4403" s="63">
        <f>'דוח 132'!B4403</f>
        <v>0</v>
      </c>
      <c r="K4403" s="63">
        <f>'דוח 132'!A4403</f>
        <v>0</v>
      </c>
    </row>
    <row r="4404" spans="1:11" x14ac:dyDescent="0.2">
      <c r="A4404" s="63">
        <f>'דוח 132'!K4404</f>
        <v>11258</v>
      </c>
      <c r="B4404" s="63">
        <f>'דוח 132'!J4404</f>
        <v>75142</v>
      </c>
      <c r="C4404" s="63" t="str">
        <f>'דוח 132'!I4404</f>
        <v>כל נכסי הקופה</v>
      </c>
      <c r="D4404" s="63">
        <f>'דוח 132'!H4404</f>
        <v>2.1373793913175998</v>
      </c>
      <c r="E4404" s="63">
        <f>'דוח 132'!G4404</f>
        <v>100</v>
      </c>
      <c r="F4404" s="63">
        <f>'דוח 132'!F4404</f>
        <v>100</v>
      </c>
      <c r="G4404" s="63">
        <f>'דוח 132'!E4404</f>
        <v>0</v>
      </c>
      <c r="H4404" s="63">
        <f>'דוח 132'!D4404</f>
        <v>0</v>
      </c>
      <c r="I4404" s="63">
        <f>'דוח 132'!C4404</f>
        <v>0</v>
      </c>
      <c r="J4404" s="63">
        <f>'דוח 132'!B4404</f>
        <v>0</v>
      </c>
      <c r="K4404" s="63">
        <f>'דוח 132'!A4404</f>
        <v>0</v>
      </c>
    </row>
    <row r="4405" spans="1:11" x14ac:dyDescent="0.2">
      <c r="A4405" s="63">
        <f>'דוח 132'!K4405</f>
        <v>15705</v>
      </c>
      <c r="B4405" s="63">
        <f>'דוח 132'!J4405</f>
        <v>75142</v>
      </c>
      <c r="C4405" s="63" t="str">
        <f>'דוח 132'!I4405</f>
        <v>סה"כ ממשלתי</v>
      </c>
      <c r="D4405" s="63">
        <f>'דוח 132'!H4405</f>
        <v>2.3574553682500197</v>
      </c>
      <c r="E4405" s="63">
        <f>'דוח 132'!G4405</f>
        <v>44.572039005411796</v>
      </c>
      <c r="F4405" s="63">
        <f>'דוח 132'!F4405</f>
        <v>44.484993723790595</v>
      </c>
      <c r="G4405" s="63">
        <f>'דוח 132'!E4405</f>
        <v>40</v>
      </c>
      <c r="H4405" s="63">
        <f>'דוח 132'!D4405</f>
        <v>46</v>
      </c>
      <c r="I4405" s="63">
        <f>'דוח 132'!C4405</f>
        <v>0</v>
      </c>
      <c r="J4405" s="63">
        <f>'דוח 132'!B4405</f>
        <v>0</v>
      </c>
      <c r="K4405" s="63">
        <f>'דוח 132'!A4405</f>
        <v>0</v>
      </c>
    </row>
    <row r="4406" spans="1:11" x14ac:dyDescent="0.2">
      <c r="A4406" s="63">
        <f>'דוח 132'!K4406</f>
        <v>16144</v>
      </c>
      <c r="B4406" s="63">
        <f>'דוח 132'!J4406</f>
        <v>75142</v>
      </c>
      <c r="C4406" s="63" t="str">
        <f>'דוח 132'!I4406</f>
        <v>סך חשיפת מט"ח</v>
      </c>
      <c r="D4406" s="63">
        <f>'דוח 132'!H4406</f>
        <v>0</v>
      </c>
      <c r="E4406" s="63">
        <f>'דוח 132'!G4406</f>
        <v>7.2016920397266295</v>
      </c>
      <c r="F4406" s="63">
        <f>'דוח 132'!F4406</f>
        <v>7.265513571833309</v>
      </c>
      <c r="G4406" s="63">
        <f>'דוח 132'!E4406</f>
        <v>0</v>
      </c>
      <c r="H4406" s="63">
        <f>'דוח 132'!D4406</f>
        <v>0</v>
      </c>
      <c r="I4406" s="63">
        <f>'דוח 132'!C4406</f>
        <v>0</v>
      </c>
      <c r="J4406" s="63">
        <f>'דוח 132'!B4406</f>
        <v>0</v>
      </c>
      <c r="K4406" s="63">
        <f>'דוח 132'!A4406</f>
        <v>0</v>
      </c>
    </row>
    <row r="4407" spans="1:11" x14ac:dyDescent="0.2">
      <c r="A4407" s="63">
        <f>'דוח 132'!K4407</f>
        <v>12755</v>
      </c>
      <c r="B4407" s="63">
        <f>'דוח 132'!J4407</f>
        <v>75142</v>
      </c>
      <c r="C4407" s="63" t="str">
        <f>'דוח 132'!I4407</f>
        <v xml:space="preserve">נזילות מט"ח </v>
      </c>
      <c r="D4407" s="63">
        <f>'דוח 132'!H4407</f>
        <v>0</v>
      </c>
      <c r="E4407" s="63">
        <f>'דוח 132'!G4407</f>
        <v>1.5932345549595399</v>
      </c>
      <c r="F4407" s="63">
        <f>'דוח 132'!F4407</f>
        <v>1.58053068172722</v>
      </c>
      <c r="G4407" s="63">
        <f>'דוח 132'!E4407</f>
        <v>0</v>
      </c>
      <c r="H4407" s="63">
        <f>'דוח 132'!D4407</f>
        <v>0</v>
      </c>
      <c r="I4407" s="63">
        <f>'דוח 132'!C4407</f>
        <v>0</v>
      </c>
      <c r="J4407" s="63">
        <f>'דוח 132'!B4407</f>
        <v>0</v>
      </c>
      <c r="K4407" s="63">
        <f>'דוח 132'!A4407</f>
        <v>0</v>
      </c>
    </row>
    <row r="4408" spans="1:11" x14ac:dyDescent="0.2">
      <c r="A4408" s="63">
        <f>'דוח 132'!K4408</f>
        <v>12359</v>
      </c>
      <c r="B4408" s="63">
        <f>'דוח 132'!J4408</f>
        <v>75142</v>
      </c>
      <c r="C4408" s="63" t="str">
        <f>'דוח 132'!I4408</f>
        <v xml:space="preserve">קונצרני לא סחיר צמוד מדד </v>
      </c>
      <c r="D4408" s="63">
        <f>'דוח 132'!H4408</f>
        <v>0</v>
      </c>
      <c r="E4408" s="63">
        <f>'דוח 132'!G4408</f>
        <v>0</v>
      </c>
      <c r="F4408" s="63">
        <f>'דוח 132'!F4408</f>
        <v>0</v>
      </c>
      <c r="G4408" s="63">
        <f>'דוח 132'!E4408</f>
        <v>0</v>
      </c>
      <c r="H4408" s="63">
        <f>'דוח 132'!D4408</f>
        <v>0</v>
      </c>
      <c r="I4408" s="63">
        <f>'דוח 132'!C4408</f>
        <v>0</v>
      </c>
      <c r="J4408" s="63">
        <f>'דוח 132'!B4408</f>
        <v>0</v>
      </c>
      <c r="K4408" s="63">
        <f>'דוח 132'!A4408</f>
        <v>0</v>
      </c>
    </row>
    <row r="4409" spans="1:11" x14ac:dyDescent="0.2">
      <c r="A4409" s="63">
        <f>'דוח 132'!K4409</f>
        <v>0</v>
      </c>
      <c r="B4409" s="63">
        <f>'דוח 132'!J4409</f>
        <v>0</v>
      </c>
      <c r="C4409" s="63">
        <f>'דוח 132'!I4409</f>
        <v>0</v>
      </c>
      <c r="D4409" s="63">
        <f>'דוח 132'!H4409</f>
        <v>0</v>
      </c>
      <c r="E4409" s="63">
        <f>'דוח 132'!G4409</f>
        <v>0</v>
      </c>
      <c r="F4409" s="63">
        <f>'דוח 132'!F4409</f>
        <v>0</v>
      </c>
      <c r="G4409" s="63">
        <f>'דוח 132'!E4409</f>
        <v>0</v>
      </c>
      <c r="H4409" s="63">
        <f>'דוח 132'!D4409</f>
        <v>0</v>
      </c>
      <c r="I4409" s="63">
        <f>'דוח 132'!C4409</f>
        <v>0</v>
      </c>
      <c r="J4409" s="63">
        <f>'דוח 132'!B4409</f>
        <v>0</v>
      </c>
      <c r="K4409" s="63">
        <f>'דוח 132'!A4409</f>
        <v>0</v>
      </c>
    </row>
    <row r="4410" spans="1:11" x14ac:dyDescent="0.2">
      <c r="A4410" s="63" t="str">
        <f>'דוח 132'!K4410</f>
        <v>קוד קבוצה</v>
      </c>
      <c r="B4410" s="63" t="str">
        <f>'דוח 132'!J4410</f>
        <v>קוד קופה</v>
      </c>
      <c r="C4410" s="63">
        <f>'דוח 132'!I4410</f>
        <v>0</v>
      </c>
      <c r="D4410" s="63" t="str">
        <f>'דוח 132'!H4410</f>
        <v xml:space="preserve">75185  מספנות ישראל בע"מ </v>
      </c>
      <c r="E4410" s="63">
        <f>'דוח 132'!G4410</f>
        <v>0</v>
      </c>
      <c r="F4410" s="63">
        <f>'דוח 132'!F4410</f>
        <v>0</v>
      </c>
      <c r="G4410" s="63">
        <f>'דוח 132'!E4410</f>
        <v>0</v>
      </c>
      <c r="H4410" s="63">
        <f>'דוח 132'!D4410</f>
        <v>0</v>
      </c>
      <c r="I4410" s="63">
        <f>'דוח 132'!C4410</f>
        <v>0</v>
      </c>
      <c r="J4410" s="63">
        <f>'דוח 132'!B4410</f>
        <v>0</v>
      </c>
      <c r="K4410" s="63">
        <f>'דוח 132'!A4410</f>
        <v>0</v>
      </c>
    </row>
    <row r="4411" spans="1:11" x14ac:dyDescent="0.2">
      <c r="A4411" s="63">
        <f>'דוח 132'!K4411</f>
        <v>0</v>
      </c>
      <c r="B4411" s="63">
        <f>'דוח 132'!J4411</f>
        <v>0</v>
      </c>
      <c r="C4411" s="63">
        <f>'דוח 132'!I4411</f>
        <v>0</v>
      </c>
      <c r="D4411" s="63">
        <f>'דוח 132'!H4411</f>
        <v>0</v>
      </c>
      <c r="E4411" s="63">
        <f>'דוח 132'!G4411</f>
        <v>0</v>
      </c>
      <c r="F4411" s="63" t="str">
        <f>'דוח 132'!F4411</f>
        <v>שווי קופה באשח  0.28</v>
      </c>
      <c r="G4411" s="63">
        <f>'דוח 132'!E4411</f>
        <v>0</v>
      </c>
      <c r="H4411" s="63">
        <f>'דוח 132'!D4411</f>
        <v>0</v>
      </c>
      <c r="I4411" s="63">
        <f>'דוח 132'!C4411</f>
        <v>0</v>
      </c>
      <c r="J4411" s="63">
        <f>'דוח 132'!B4411</f>
        <v>0</v>
      </c>
      <c r="K4411" s="63">
        <f>'דוח 132'!A4411</f>
        <v>0</v>
      </c>
    </row>
    <row r="4412" spans="1:11" x14ac:dyDescent="0.2">
      <c r="A4412" s="63">
        <f>'דוח 132'!K4412</f>
        <v>0</v>
      </c>
      <c r="B4412" s="63">
        <f>'דוח 132'!J4412</f>
        <v>0</v>
      </c>
      <c r="C4412" s="63" t="str">
        <f>'דוח 132'!I4412</f>
        <v>תאור קבוצה</v>
      </c>
      <c r="D4412" s="63" t="str">
        <f>'דוח 132'!H4412</f>
        <v>מח"מ</v>
      </c>
      <c r="E4412" s="63" t="str">
        <f>'דוח 132'!G4412</f>
        <v>חשיפה</v>
      </c>
      <c r="F4412" s="63" t="str">
        <f>'דוח 132'!F4412</f>
        <v>חשיפה</v>
      </c>
      <c r="G4412" s="63">
        <f>'דוח 132'!E4412</f>
        <v>0</v>
      </c>
      <c r="H4412" s="63" t="str">
        <f>'דוח 132'!D4412</f>
        <v>חשיפה</v>
      </c>
      <c r="I4412" s="63">
        <f>'דוח 132'!C4412</f>
        <v>0</v>
      </c>
      <c r="J4412" s="63" t="str">
        <f>'דוח 132'!B4412</f>
        <v>מח"מ</v>
      </c>
      <c r="K4412" s="63">
        <f>'דוח 132'!A4412</f>
        <v>0</v>
      </c>
    </row>
    <row r="4413" spans="1:11" x14ac:dyDescent="0.2">
      <c r="A4413" s="63">
        <f>'דוח 132'!K4413</f>
        <v>0</v>
      </c>
      <c r="B4413" s="63">
        <f>'דוח 132'!J4413</f>
        <v>0</v>
      </c>
      <c r="C4413" s="63">
        <f>'דוח 132'!I4413</f>
        <v>0</v>
      </c>
      <c r="D4413" s="63">
        <f>'דוח 132'!H4413</f>
        <v>0</v>
      </c>
      <c r="E4413" s="63" t="str">
        <f>'דוח 132'!G4413</f>
        <v>30/12/18</v>
      </c>
      <c r="F4413" s="63" t="str">
        <f>'דוח 132'!F4413</f>
        <v>31/12/18</v>
      </c>
      <c r="G4413" s="63" t="str">
        <f>'דוח 132'!E4413</f>
        <v>מינ'</v>
      </c>
      <c r="H4413" s="63" t="str">
        <f>'דוח 132'!D4413</f>
        <v>מקס'</v>
      </c>
      <c r="I4413" s="63" t="str">
        <f>'דוח 132'!C4413</f>
        <v>מינ'</v>
      </c>
      <c r="J4413" s="63" t="str">
        <f>'דוח 132'!B4413</f>
        <v>מקס'</v>
      </c>
      <c r="K4413" s="63">
        <f>'דוח 132'!A4413</f>
        <v>0</v>
      </c>
    </row>
    <row r="4414" spans="1:11" x14ac:dyDescent="0.2">
      <c r="A4414" s="63">
        <f>'דוח 132'!K4414</f>
        <v>13591</v>
      </c>
      <c r="B4414" s="63">
        <f>'דוח 132'!J4414</f>
        <v>75185</v>
      </c>
      <c r="C4414" s="63" t="str">
        <f>'דוח 132'!I4414</f>
        <v xml:space="preserve">צמוד מדד (כולל מיועדות) </v>
      </c>
      <c r="D4414" s="63">
        <f>'דוח 132'!H4414</f>
        <v>0</v>
      </c>
      <c r="E4414" s="63">
        <f>'דוח 132'!G4414</f>
        <v>0</v>
      </c>
      <c r="F4414" s="63">
        <f>'דוח 132'!F4414</f>
        <v>0</v>
      </c>
      <c r="G4414" s="63">
        <f>'דוח 132'!E4414</f>
        <v>0</v>
      </c>
      <c r="H4414" s="63">
        <f>'דוח 132'!D4414</f>
        <v>0</v>
      </c>
      <c r="I4414" s="63">
        <f>'דוח 132'!C4414</f>
        <v>0</v>
      </c>
      <c r="J4414" s="63">
        <f>'דוח 132'!B4414</f>
        <v>0</v>
      </c>
      <c r="K4414" s="63">
        <f>'דוח 132'!A4414</f>
        <v>0</v>
      </c>
    </row>
    <row r="4415" spans="1:11" x14ac:dyDescent="0.2">
      <c r="A4415" s="63">
        <f>'דוח 132'!K4415</f>
        <v>19967</v>
      </c>
      <c r="B4415" s="63">
        <f>'דוח 132'!J4415</f>
        <v>75185</v>
      </c>
      <c r="C4415" s="63" t="str">
        <f>'דוח 132'!I4415</f>
        <v>צמוד מדד ללא מיועדות</v>
      </c>
      <c r="D4415" s="63">
        <f>'דוח 132'!H4415</f>
        <v>0</v>
      </c>
      <c r="E4415" s="63">
        <f>'דוח 132'!G4415</f>
        <v>0</v>
      </c>
      <c r="F4415" s="63">
        <f>'דוח 132'!F4415</f>
        <v>0</v>
      </c>
      <c r="G4415" s="63">
        <f>'דוח 132'!E4415</f>
        <v>0</v>
      </c>
      <c r="H4415" s="63">
        <f>'דוח 132'!D4415</f>
        <v>0</v>
      </c>
      <c r="I4415" s="63">
        <f>'דוח 132'!C4415</f>
        <v>0</v>
      </c>
      <c r="J4415" s="63">
        <f>'דוח 132'!B4415</f>
        <v>0</v>
      </c>
      <c r="K4415" s="63">
        <f>'דוח 132'!A4415</f>
        <v>0</v>
      </c>
    </row>
    <row r="4416" spans="1:11" x14ac:dyDescent="0.2">
      <c r="A4416" s="63">
        <f>'דוח 132'!K4416</f>
        <v>15744</v>
      </c>
      <c r="B4416" s="63">
        <f>'דוח 132'!J4416</f>
        <v>75185</v>
      </c>
      <c r="C4416" s="63" t="str">
        <f>'דוח 132'!I4416</f>
        <v xml:space="preserve">סה"כ ממשלתי צמוד מדד כולל מיועדות </v>
      </c>
      <c r="D4416" s="63">
        <f>'דוח 132'!H4416</f>
        <v>0</v>
      </c>
      <c r="E4416" s="63">
        <f>'דוח 132'!G4416</f>
        <v>0</v>
      </c>
      <c r="F4416" s="63">
        <f>'דוח 132'!F4416</f>
        <v>0</v>
      </c>
      <c r="G4416" s="63">
        <f>'דוח 132'!E4416</f>
        <v>0</v>
      </c>
      <c r="H4416" s="63">
        <f>'דוח 132'!D4416</f>
        <v>0</v>
      </c>
      <c r="I4416" s="63">
        <f>'דוח 132'!C4416</f>
        <v>0</v>
      </c>
      <c r="J4416" s="63">
        <f>'דוח 132'!B4416</f>
        <v>0</v>
      </c>
      <c r="K4416" s="63">
        <f>'דוח 132'!A4416</f>
        <v>0</v>
      </c>
    </row>
    <row r="4417" spans="1:11" x14ac:dyDescent="0.2">
      <c r="A4417" s="63">
        <f>'דוח 132'!K4417</f>
        <v>13462</v>
      </c>
      <c r="B4417" s="63">
        <f>'דוח 132'!J4417</f>
        <v>75185</v>
      </c>
      <c r="C4417" s="63" t="str">
        <f>'דוח 132'!I4417</f>
        <v xml:space="preserve">קונצרני סחיר צמוד מדד </v>
      </c>
      <c r="D4417" s="63">
        <f>'דוח 132'!H4417</f>
        <v>0</v>
      </c>
      <c r="E4417" s="63">
        <f>'דוח 132'!G4417</f>
        <v>0</v>
      </c>
      <c r="F4417" s="63">
        <f>'דוח 132'!F4417</f>
        <v>0</v>
      </c>
      <c r="G4417" s="63">
        <f>'דוח 132'!E4417</f>
        <v>0</v>
      </c>
      <c r="H4417" s="63">
        <f>'דוח 132'!D4417</f>
        <v>0</v>
      </c>
      <c r="I4417" s="63">
        <f>'דוח 132'!C4417</f>
        <v>0</v>
      </c>
      <c r="J4417" s="63">
        <f>'דוח 132'!B4417</f>
        <v>0</v>
      </c>
      <c r="K4417" s="63">
        <f>'דוח 132'!A4417</f>
        <v>0</v>
      </c>
    </row>
    <row r="4418" spans="1:11" x14ac:dyDescent="0.2">
      <c r="A4418" s="63">
        <f>'דוח 132'!K4418</f>
        <v>15544</v>
      </c>
      <c r="B4418" s="63">
        <f>'דוח 132'!J4418</f>
        <v>75185</v>
      </c>
      <c r="C4418" s="63" t="str">
        <f>'דוח 132'!I4418</f>
        <v>הלוואה צמוד מדד</v>
      </c>
      <c r="D4418" s="63">
        <f>'דוח 132'!H4418</f>
        <v>0</v>
      </c>
      <c r="E4418" s="63">
        <f>'דוח 132'!G4418</f>
        <v>0</v>
      </c>
      <c r="F4418" s="63">
        <f>'דוח 132'!F4418</f>
        <v>0</v>
      </c>
      <c r="G4418" s="63">
        <f>'דוח 132'!E4418</f>
        <v>0</v>
      </c>
      <c r="H4418" s="63">
        <f>'דוח 132'!D4418</f>
        <v>0</v>
      </c>
      <c r="I4418" s="63">
        <f>'דוח 132'!C4418</f>
        <v>0</v>
      </c>
      <c r="J4418" s="63">
        <f>'דוח 132'!B4418</f>
        <v>0</v>
      </c>
      <c r="K4418" s="63">
        <f>'דוח 132'!A4418</f>
        <v>0</v>
      </c>
    </row>
    <row r="4419" spans="1:11" x14ac:dyDescent="0.2">
      <c r="A4419" s="63">
        <f>'דוח 132'!K4419</f>
        <v>12978</v>
      </c>
      <c r="B4419" s="63">
        <f>'דוח 132'!J4419</f>
        <v>75185</v>
      </c>
      <c r="C4419" s="63" t="str">
        <f>'דוח 132'!I4419</f>
        <v xml:space="preserve">פקדונות לא סחירים </v>
      </c>
      <c r="D4419" s="63">
        <f>'דוח 132'!H4419</f>
        <v>0</v>
      </c>
      <c r="E4419" s="63">
        <f>'דוח 132'!G4419</f>
        <v>0</v>
      </c>
      <c r="F4419" s="63">
        <f>'דוח 132'!F4419</f>
        <v>0</v>
      </c>
      <c r="G4419" s="63">
        <f>'דוח 132'!E4419</f>
        <v>0</v>
      </c>
      <c r="H4419" s="63">
        <f>'דוח 132'!D4419</f>
        <v>0</v>
      </c>
      <c r="I4419" s="63">
        <f>'דוח 132'!C4419</f>
        <v>0</v>
      </c>
      <c r="J4419" s="63">
        <f>'דוח 132'!B4419</f>
        <v>0</v>
      </c>
      <c r="K4419" s="63">
        <f>'דוח 132'!A4419</f>
        <v>0</v>
      </c>
    </row>
    <row r="4420" spans="1:11" x14ac:dyDescent="0.2">
      <c r="A4420" s="63">
        <f>'דוח 132'!K4420</f>
        <v>17726</v>
      </c>
      <c r="B4420" s="63">
        <f>'דוח 132'!J4420</f>
        <v>75185</v>
      </c>
      <c r="C4420" s="63" t="str">
        <f>'דוח 132'!I4420</f>
        <v>לא צמוד כולל נזילות</v>
      </c>
      <c r="D4420" s="63">
        <f>'דוח 132'!H4420</f>
        <v>0</v>
      </c>
      <c r="E4420" s="63">
        <f>'דוח 132'!G4420</f>
        <v>100</v>
      </c>
      <c r="F4420" s="63">
        <f>'דוח 132'!F4420</f>
        <v>100</v>
      </c>
      <c r="G4420" s="63">
        <f>'דוח 132'!E4420</f>
        <v>0</v>
      </c>
      <c r="H4420" s="63">
        <f>'דוח 132'!D4420</f>
        <v>0</v>
      </c>
      <c r="I4420" s="63">
        <f>'דוח 132'!C4420</f>
        <v>0</v>
      </c>
      <c r="J4420" s="63">
        <f>'דוח 132'!B4420</f>
        <v>0</v>
      </c>
      <c r="K4420" s="63">
        <f>'דוח 132'!A4420</f>
        <v>0</v>
      </c>
    </row>
    <row r="4421" spans="1:11" x14ac:dyDescent="0.2">
      <c r="A4421" s="63">
        <f>'דוח 132'!K4421</f>
        <v>17727</v>
      </c>
      <c r="B4421" s="63">
        <f>'דוח 132'!J4421</f>
        <v>75185</v>
      </c>
      <c r="C4421" s="63" t="str">
        <f>'דוח 132'!I4421</f>
        <v>עו"ש ש"ח</v>
      </c>
      <c r="D4421" s="63">
        <f>'דוח 132'!H4421</f>
        <v>0</v>
      </c>
      <c r="E4421" s="63">
        <f>'דוח 132'!G4421</f>
        <v>100</v>
      </c>
      <c r="F4421" s="63">
        <f>'דוח 132'!F4421</f>
        <v>100</v>
      </c>
      <c r="G4421" s="63">
        <f>'דוח 132'!E4421</f>
        <v>0</v>
      </c>
      <c r="H4421" s="63">
        <f>'דוח 132'!D4421</f>
        <v>0</v>
      </c>
      <c r="I4421" s="63">
        <f>'דוח 132'!C4421</f>
        <v>0</v>
      </c>
      <c r="J4421" s="63">
        <f>'דוח 132'!B4421</f>
        <v>0</v>
      </c>
      <c r="K4421" s="63">
        <f>'דוח 132'!A4421</f>
        <v>0</v>
      </c>
    </row>
    <row r="4422" spans="1:11" x14ac:dyDescent="0.2">
      <c r="A4422" s="63">
        <f>'דוח 132'!K4422</f>
        <v>13592</v>
      </c>
      <c r="B4422" s="63">
        <f>'דוח 132'!J4422</f>
        <v>75185</v>
      </c>
      <c r="C4422" s="63" t="str">
        <f>'דוח 132'!I4422</f>
        <v xml:space="preserve">לא צמוד - לא כולל נזילות </v>
      </c>
      <c r="D4422" s="63">
        <f>'דוח 132'!H4422</f>
        <v>0</v>
      </c>
      <c r="E4422" s="63">
        <f>'דוח 132'!G4422</f>
        <v>0</v>
      </c>
      <c r="F4422" s="63">
        <f>'דוח 132'!F4422</f>
        <v>0</v>
      </c>
      <c r="G4422" s="63">
        <f>'דוח 132'!E4422</f>
        <v>0</v>
      </c>
      <c r="H4422" s="63">
        <f>'דוח 132'!D4422</f>
        <v>0</v>
      </c>
      <c r="I4422" s="63">
        <f>'דוח 132'!C4422</f>
        <v>0</v>
      </c>
      <c r="J4422" s="63">
        <f>'דוח 132'!B4422</f>
        <v>0</v>
      </c>
      <c r="K4422" s="63">
        <f>'דוח 132'!A4422</f>
        <v>0</v>
      </c>
    </row>
    <row r="4423" spans="1:11" x14ac:dyDescent="0.2">
      <c r="A4423" s="63">
        <f>'דוח 132'!K4423</f>
        <v>11566</v>
      </c>
      <c r="B4423" s="63">
        <f>'דוח 132'!J4423</f>
        <v>75185</v>
      </c>
      <c r="C4423" s="63" t="str">
        <f>'דוח 132'!I4423</f>
        <v>מק"מ</v>
      </c>
      <c r="D4423" s="63">
        <f>'דוח 132'!H4423</f>
        <v>0</v>
      </c>
      <c r="E4423" s="63">
        <f>'דוח 132'!G4423</f>
        <v>0</v>
      </c>
      <c r="F4423" s="63">
        <f>'דוח 132'!F4423</f>
        <v>0</v>
      </c>
      <c r="G4423" s="63">
        <f>'דוח 132'!E4423</f>
        <v>0</v>
      </c>
      <c r="H4423" s="63">
        <f>'דוח 132'!D4423</f>
        <v>0</v>
      </c>
      <c r="I4423" s="63">
        <f>'דוח 132'!C4423</f>
        <v>0</v>
      </c>
      <c r="J4423" s="63">
        <f>'דוח 132'!B4423</f>
        <v>0</v>
      </c>
      <c r="K4423" s="63">
        <f>'דוח 132'!A4423</f>
        <v>0</v>
      </c>
    </row>
    <row r="4424" spans="1:11" x14ac:dyDescent="0.2">
      <c r="A4424" s="63">
        <f>'דוח 132'!K4424</f>
        <v>13419</v>
      </c>
      <c r="B4424" s="63">
        <f>'דוח 132'!J4424</f>
        <v>75185</v>
      </c>
      <c r="C4424" s="63" t="str">
        <f>'דוח 132'!I4424</f>
        <v>ממשלתי  לא צמוד (שחר)</v>
      </c>
      <c r="D4424" s="63">
        <f>'דוח 132'!H4424</f>
        <v>0</v>
      </c>
      <c r="E4424" s="63">
        <f>'דוח 132'!G4424</f>
        <v>0</v>
      </c>
      <c r="F4424" s="63">
        <f>'דוח 132'!F4424</f>
        <v>0</v>
      </c>
      <c r="G4424" s="63">
        <f>'דוח 132'!E4424</f>
        <v>0</v>
      </c>
      <c r="H4424" s="63">
        <f>'דוח 132'!D4424</f>
        <v>0</v>
      </c>
      <c r="I4424" s="63">
        <f>'דוח 132'!C4424</f>
        <v>0</v>
      </c>
      <c r="J4424" s="63">
        <f>'דוח 132'!B4424</f>
        <v>0</v>
      </c>
      <c r="K4424" s="63">
        <f>'דוח 132'!A4424</f>
        <v>0</v>
      </c>
    </row>
    <row r="4425" spans="1:11" x14ac:dyDescent="0.2">
      <c r="A4425" s="63">
        <f>'דוח 132'!K4425</f>
        <v>11568</v>
      </c>
      <c r="B4425" s="63">
        <f>'דוח 132'!J4425</f>
        <v>75185</v>
      </c>
      <c r="C4425" s="63" t="str">
        <f>'דוח 132'!I4425</f>
        <v>אג"ח ממשלתי לא צמוד ריבית משתנה-"גילון"</v>
      </c>
      <c r="D4425" s="63">
        <f>'דוח 132'!H4425</f>
        <v>0</v>
      </c>
      <c r="E4425" s="63">
        <f>'דוח 132'!G4425</f>
        <v>0</v>
      </c>
      <c r="F4425" s="63">
        <f>'דוח 132'!F4425</f>
        <v>0</v>
      </c>
      <c r="G4425" s="63">
        <f>'דוח 132'!E4425</f>
        <v>0</v>
      </c>
      <c r="H4425" s="63">
        <f>'דוח 132'!D4425</f>
        <v>0</v>
      </c>
      <c r="I4425" s="63">
        <f>'דוח 132'!C4425</f>
        <v>0</v>
      </c>
      <c r="J4425" s="63">
        <f>'דוח 132'!B4425</f>
        <v>0</v>
      </c>
      <c r="K4425" s="63">
        <f>'דוח 132'!A4425</f>
        <v>0</v>
      </c>
    </row>
    <row r="4426" spans="1:11" x14ac:dyDescent="0.2">
      <c r="A4426" s="63">
        <f>'דוח 132'!K4426</f>
        <v>12479</v>
      </c>
      <c r="B4426" s="63">
        <f>'דוח 132'!J4426</f>
        <v>75185</v>
      </c>
      <c r="C4426" s="63" t="str">
        <f>'דוח 132'!I4426</f>
        <v>קונצרני ריבית קבועה</v>
      </c>
      <c r="D4426" s="63">
        <f>'דוח 132'!H4426</f>
        <v>0</v>
      </c>
      <c r="E4426" s="63">
        <f>'דוח 132'!G4426</f>
        <v>0</v>
      </c>
      <c r="F4426" s="63">
        <f>'דוח 132'!F4426</f>
        <v>0</v>
      </c>
      <c r="G4426" s="63">
        <f>'דוח 132'!E4426</f>
        <v>0</v>
      </c>
      <c r="H4426" s="63">
        <f>'דוח 132'!D4426</f>
        <v>0</v>
      </c>
      <c r="I4426" s="63">
        <f>'דוח 132'!C4426</f>
        <v>0</v>
      </c>
      <c r="J4426" s="63">
        <f>'דוח 132'!B4426</f>
        <v>0</v>
      </c>
      <c r="K4426" s="63">
        <f>'דוח 132'!A4426</f>
        <v>0</v>
      </c>
    </row>
    <row r="4427" spans="1:11" x14ac:dyDescent="0.2">
      <c r="A4427" s="63">
        <f>'דוח 132'!K4427</f>
        <v>12480</v>
      </c>
      <c r="B4427" s="63">
        <f>'דוח 132'!J4427</f>
        <v>75185</v>
      </c>
      <c r="C4427" s="63" t="str">
        <f>'דוח 132'!I4427</f>
        <v>קונצרני ריבית משתנה</v>
      </c>
      <c r="D4427" s="63">
        <f>'דוח 132'!H4427</f>
        <v>0</v>
      </c>
      <c r="E4427" s="63">
        <f>'דוח 132'!G4427</f>
        <v>0</v>
      </c>
      <c r="F4427" s="63">
        <f>'דוח 132'!F4427</f>
        <v>0</v>
      </c>
      <c r="G4427" s="63">
        <f>'דוח 132'!E4427</f>
        <v>0</v>
      </c>
      <c r="H4427" s="63">
        <f>'דוח 132'!D4427</f>
        <v>0</v>
      </c>
      <c r="I4427" s="63">
        <f>'דוח 132'!C4427</f>
        <v>0</v>
      </c>
      <c r="J4427" s="63">
        <f>'דוח 132'!B4427</f>
        <v>0</v>
      </c>
      <c r="K4427" s="63">
        <f>'דוח 132'!A4427</f>
        <v>0</v>
      </c>
    </row>
    <row r="4428" spans="1:11" x14ac:dyDescent="0.2">
      <c r="A4428" s="63">
        <f>'דוח 132'!K4428</f>
        <v>11578</v>
      </c>
      <c r="B4428" s="63">
        <f>'דוח 132'!J4428</f>
        <v>75185</v>
      </c>
      <c r="C4428" s="63" t="str">
        <f>'דוח 132'!I4428</f>
        <v>אג"ח לא צמוד לא סחיר (ללא עמיתים)</v>
      </c>
      <c r="D4428" s="63">
        <f>'דוח 132'!H4428</f>
        <v>0</v>
      </c>
      <c r="E4428" s="63">
        <f>'דוח 132'!G4428</f>
        <v>0</v>
      </c>
      <c r="F4428" s="63">
        <f>'דוח 132'!F4428</f>
        <v>0</v>
      </c>
      <c r="G4428" s="63">
        <f>'דוח 132'!E4428</f>
        <v>0</v>
      </c>
      <c r="H4428" s="63">
        <f>'דוח 132'!D4428</f>
        <v>0</v>
      </c>
      <c r="I4428" s="63">
        <f>'דוח 132'!C4428</f>
        <v>0</v>
      </c>
      <c r="J4428" s="63">
        <f>'דוח 132'!B4428</f>
        <v>0</v>
      </c>
      <c r="K4428" s="63">
        <f>'דוח 132'!A4428</f>
        <v>0</v>
      </c>
    </row>
    <row r="4429" spans="1:11" x14ac:dyDescent="0.2">
      <c r="A4429" s="63">
        <f>'דוח 132'!K4429</f>
        <v>12497</v>
      </c>
      <c r="B4429" s="63">
        <f>'דוח 132'!J4429</f>
        <v>75185</v>
      </c>
      <c r="C4429" s="63" t="str">
        <f>'דוח 132'!I4429</f>
        <v>קונצרני לא סחיר ריבית משתנה (נע"מים)</v>
      </c>
      <c r="D4429" s="63">
        <f>'דוח 132'!H4429</f>
        <v>0</v>
      </c>
      <c r="E4429" s="63">
        <f>'דוח 132'!G4429</f>
        <v>0</v>
      </c>
      <c r="F4429" s="63">
        <f>'דוח 132'!F4429</f>
        <v>0</v>
      </c>
      <c r="G4429" s="63">
        <f>'דוח 132'!E4429</f>
        <v>0</v>
      </c>
      <c r="H4429" s="63">
        <f>'דוח 132'!D4429</f>
        <v>0</v>
      </c>
      <c r="I4429" s="63">
        <f>'דוח 132'!C4429</f>
        <v>0</v>
      </c>
      <c r="J4429" s="63">
        <f>'דוח 132'!B4429</f>
        <v>0</v>
      </c>
      <c r="K4429" s="63">
        <f>'דוח 132'!A4429</f>
        <v>0</v>
      </c>
    </row>
    <row r="4430" spans="1:11" x14ac:dyDescent="0.2">
      <c r="A4430" s="63">
        <f>'דוח 132'!K4430</f>
        <v>15546</v>
      </c>
      <c r="B4430" s="63">
        <f>'דוח 132'!J4430</f>
        <v>75185</v>
      </c>
      <c r="C4430" s="63" t="str">
        <f>'דוח 132'!I4430</f>
        <v>הלוואה לא צמוד</v>
      </c>
      <c r="D4430" s="63">
        <f>'דוח 132'!H4430</f>
        <v>0</v>
      </c>
      <c r="E4430" s="63">
        <f>'דוח 132'!G4430</f>
        <v>0</v>
      </c>
      <c r="F4430" s="63">
        <f>'דוח 132'!F4430</f>
        <v>0</v>
      </c>
      <c r="G4430" s="63">
        <f>'דוח 132'!E4430</f>
        <v>0</v>
      </c>
      <c r="H4430" s="63">
        <f>'דוח 132'!D4430</f>
        <v>0</v>
      </c>
      <c r="I4430" s="63">
        <f>'דוח 132'!C4430</f>
        <v>0</v>
      </c>
      <c r="J4430" s="63">
        <f>'דוח 132'!B4430</f>
        <v>0</v>
      </c>
      <c r="K4430" s="63">
        <f>'דוח 132'!A4430</f>
        <v>0</v>
      </c>
    </row>
    <row r="4431" spans="1:11" x14ac:dyDescent="0.2">
      <c r="A4431" s="63">
        <f>'דוח 132'!K4431</f>
        <v>12481</v>
      </c>
      <c r="B4431" s="63">
        <f>'דוח 132'!J4431</f>
        <v>75185</v>
      </c>
      <c r="C4431" s="63" t="str">
        <f>'דוח 132'!I4431</f>
        <v>הלוואות לעמיתים.</v>
      </c>
      <c r="D4431" s="63">
        <f>'דוח 132'!H4431</f>
        <v>0</v>
      </c>
      <c r="E4431" s="63">
        <f>'דוח 132'!G4431</f>
        <v>0</v>
      </c>
      <c r="F4431" s="63">
        <f>'דוח 132'!F4431</f>
        <v>0</v>
      </c>
      <c r="G4431" s="63">
        <f>'דוח 132'!E4431</f>
        <v>0</v>
      </c>
      <c r="H4431" s="63">
        <f>'דוח 132'!D4431</f>
        <v>0</v>
      </c>
      <c r="I4431" s="63">
        <f>'דוח 132'!C4431</f>
        <v>0</v>
      </c>
      <c r="J4431" s="63">
        <f>'דוח 132'!B4431</f>
        <v>0</v>
      </c>
      <c r="K4431" s="63">
        <f>'דוח 132'!A4431</f>
        <v>0</v>
      </c>
    </row>
    <row r="4432" spans="1:11" x14ac:dyDescent="0.2">
      <c r="A4432" s="63">
        <f>'דוח 132'!K4432</f>
        <v>13594</v>
      </c>
      <c r="B4432" s="63">
        <f>'דוח 132'!J4432</f>
        <v>75185</v>
      </c>
      <c r="C4432" s="63" t="str">
        <f>'דוח 132'!I4432</f>
        <v>מט"ח וצמוד מט"ח</v>
      </c>
      <c r="D4432" s="63">
        <f>'דוח 132'!H4432</f>
        <v>0</v>
      </c>
      <c r="E4432" s="63">
        <f>'דוח 132'!G4432</f>
        <v>0</v>
      </c>
      <c r="F4432" s="63">
        <f>'דוח 132'!F4432</f>
        <v>0</v>
      </c>
      <c r="G4432" s="63">
        <f>'דוח 132'!E4432</f>
        <v>0</v>
      </c>
      <c r="H4432" s="63">
        <f>'דוח 132'!D4432</f>
        <v>0</v>
      </c>
      <c r="I4432" s="63">
        <f>'דוח 132'!C4432</f>
        <v>0</v>
      </c>
      <c r="J4432" s="63">
        <f>'דוח 132'!B4432</f>
        <v>0</v>
      </c>
      <c r="K4432" s="63">
        <f>'דוח 132'!A4432</f>
        <v>0</v>
      </c>
    </row>
    <row r="4433" spans="1:11" x14ac:dyDescent="0.2">
      <c r="A4433" s="63">
        <f>'דוח 132'!K4433</f>
        <v>15609</v>
      </c>
      <c r="B4433" s="63">
        <f>'דוח 132'!J4433</f>
        <v>75185</v>
      </c>
      <c r="C4433" s="63" t="str">
        <f>'דוח 132'!I4433</f>
        <v>אג"ח ממשלתי צמוד מט"ח סחיר (1022)</v>
      </c>
      <c r="D4433" s="63">
        <f>'דוח 132'!H4433</f>
        <v>0</v>
      </c>
      <c r="E4433" s="63">
        <f>'דוח 132'!G4433</f>
        <v>0</v>
      </c>
      <c r="F4433" s="63">
        <f>'דוח 132'!F4433</f>
        <v>0</v>
      </c>
      <c r="G4433" s="63">
        <f>'דוח 132'!E4433</f>
        <v>0</v>
      </c>
      <c r="H4433" s="63">
        <f>'דוח 132'!D4433</f>
        <v>0</v>
      </c>
      <c r="I4433" s="63">
        <f>'דוח 132'!C4433</f>
        <v>0</v>
      </c>
      <c r="J4433" s="63">
        <f>'דוח 132'!B4433</f>
        <v>0</v>
      </c>
      <c r="K4433" s="63">
        <f>'דוח 132'!A4433</f>
        <v>0</v>
      </c>
    </row>
    <row r="4434" spans="1:11" x14ac:dyDescent="0.2">
      <c r="A4434" s="63">
        <f>'דוח 132'!K4434</f>
        <v>11524</v>
      </c>
      <c r="B4434" s="63">
        <f>'דוח 132'!J4434</f>
        <v>75185</v>
      </c>
      <c r="C4434" s="63" t="str">
        <f>'דוח 132'!I4434</f>
        <v xml:space="preserve"> אג"ח קונצרני בחו"ל </v>
      </c>
      <c r="D4434" s="63">
        <f>'דוח 132'!H4434</f>
        <v>0</v>
      </c>
      <c r="E4434" s="63">
        <f>'דוח 132'!G4434</f>
        <v>0</v>
      </c>
      <c r="F4434" s="63">
        <f>'דוח 132'!F4434</f>
        <v>0</v>
      </c>
      <c r="G4434" s="63">
        <f>'דוח 132'!E4434</f>
        <v>0</v>
      </c>
      <c r="H4434" s="63">
        <f>'דוח 132'!D4434</f>
        <v>0</v>
      </c>
      <c r="I4434" s="63">
        <f>'דוח 132'!C4434</f>
        <v>0</v>
      </c>
      <c r="J4434" s="63">
        <f>'דוח 132'!B4434</f>
        <v>0</v>
      </c>
      <c r="K4434" s="63">
        <f>'דוח 132'!A4434</f>
        <v>0</v>
      </c>
    </row>
    <row r="4435" spans="1:11" x14ac:dyDescent="0.2">
      <c r="A4435" s="63">
        <f>'דוח 132'!K4435</f>
        <v>15745</v>
      </c>
      <c r="B4435" s="63">
        <f>'דוח 132'!J4435</f>
        <v>75185</v>
      </c>
      <c r="C4435" s="63" t="str">
        <f>'דוח 132'!I4435</f>
        <v>סה"כ קונצרני צמוד מט"ח</v>
      </c>
      <c r="D4435" s="63">
        <f>'דוח 132'!H4435</f>
        <v>0</v>
      </c>
      <c r="E4435" s="63">
        <f>'דוח 132'!G4435</f>
        <v>0</v>
      </c>
      <c r="F4435" s="63">
        <f>'דוח 132'!F4435</f>
        <v>0</v>
      </c>
      <c r="G4435" s="63">
        <f>'דוח 132'!E4435</f>
        <v>0</v>
      </c>
      <c r="H4435" s="63">
        <f>'דוח 132'!D4435</f>
        <v>0</v>
      </c>
      <c r="I4435" s="63">
        <f>'דוח 132'!C4435</f>
        <v>0</v>
      </c>
      <c r="J4435" s="63">
        <f>'דוח 132'!B4435</f>
        <v>0</v>
      </c>
      <c r="K4435" s="63">
        <f>'דוח 132'!A4435</f>
        <v>0</v>
      </c>
    </row>
    <row r="4436" spans="1:11" x14ac:dyDescent="0.2">
      <c r="A4436" s="63">
        <f>'דוח 132'!K4436</f>
        <v>15545</v>
      </c>
      <c r="B4436" s="63">
        <f>'דוח 132'!J4436</f>
        <v>75185</v>
      </c>
      <c r="C4436" s="63" t="str">
        <f>'דוח 132'!I4436</f>
        <v>הלוואה צמוד מט"ח</v>
      </c>
      <c r="D4436" s="63">
        <f>'דוח 132'!H4436</f>
        <v>0</v>
      </c>
      <c r="E4436" s="63">
        <f>'דוח 132'!G4436</f>
        <v>0</v>
      </c>
      <c r="F4436" s="63">
        <f>'דוח 132'!F4436</f>
        <v>0</v>
      </c>
      <c r="G4436" s="63">
        <f>'דוח 132'!E4436</f>
        <v>0</v>
      </c>
      <c r="H4436" s="63">
        <f>'דוח 132'!D4436</f>
        <v>0</v>
      </c>
      <c r="I4436" s="63">
        <f>'דוח 132'!C4436</f>
        <v>0</v>
      </c>
      <c r="J4436" s="63">
        <f>'דוח 132'!B4436</f>
        <v>0</v>
      </c>
      <c r="K4436" s="63">
        <f>'דוח 132'!A4436</f>
        <v>0</v>
      </c>
    </row>
    <row r="4437" spans="1:11" x14ac:dyDescent="0.2">
      <c r="A4437" s="63">
        <f>'דוח 132'!K4437</f>
        <v>13595</v>
      </c>
      <c r="B4437" s="63">
        <f>'דוח 132'!J4437</f>
        <v>75185</v>
      </c>
      <c r="C4437" s="63" t="str">
        <f>'דוח 132'!I4437</f>
        <v>סה"כ מניות והמירים</v>
      </c>
      <c r="D4437" s="63">
        <f>'דוח 132'!H4437</f>
        <v>0</v>
      </c>
      <c r="E4437" s="63">
        <f>'דוח 132'!G4437</f>
        <v>0</v>
      </c>
      <c r="F4437" s="63">
        <f>'דוח 132'!F4437</f>
        <v>0</v>
      </c>
      <c r="G4437" s="63">
        <f>'דוח 132'!E4437</f>
        <v>0</v>
      </c>
      <c r="H4437" s="63">
        <f>'דוח 132'!D4437</f>
        <v>0</v>
      </c>
      <c r="I4437" s="63">
        <f>'דוח 132'!C4437</f>
        <v>0</v>
      </c>
      <c r="J4437" s="63">
        <f>'דוח 132'!B4437</f>
        <v>0</v>
      </c>
      <c r="K4437" s="63">
        <f>'דוח 132'!A4437</f>
        <v>0</v>
      </c>
    </row>
    <row r="4438" spans="1:11" x14ac:dyDescent="0.2">
      <c r="A4438" s="63">
        <f>'דוח 132'!K4438</f>
        <v>15610</v>
      </c>
      <c r="B4438" s="63">
        <f>'דוח 132'!J4438</f>
        <v>75185</v>
      </c>
      <c r="C4438" s="63" t="str">
        <f>'דוח 132'!I4438</f>
        <v>נגזרים מתוך מניות והמירים</v>
      </c>
      <c r="D4438" s="63">
        <f>'דוח 132'!H4438</f>
        <v>0</v>
      </c>
      <c r="E4438" s="63">
        <f>'דוח 132'!G4438</f>
        <v>0</v>
      </c>
      <c r="F4438" s="63">
        <f>'דוח 132'!F4438</f>
        <v>0</v>
      </c>
      <c r="G4438" s="63">
        <f>'דוח 132'!E4438</f>
        <v>0</v>
      </c>
      <c r="H4438" s="63">
        <f>'דוח 132'!D4438</f>
        <v>0</v>
      </c>
      <c r="I4438" s="63">
        <f>'דוח 132'!C4438</f>
        <v>0</v>
      </c>
      <c r="J4438" s="63">
        <f>'דוח 132'!B4438</f>
        <v>0</v>
      </c>
      <c r="K4438" s="63">
        <f>'דוח 132'!A4438</f>
        <v>0</v>
      </c>
    </row>
    <row r="4439" spans="1:11" x14ac:dyDescent="0.2">
      <c r="A4439" s="63">
        <f>'דוח 132'!K4439</f>
        <v>15611</v>
      </c>
      <c r="B4439" s="63">
        <f>'דוח 132'!J4439</f>
        <v>75185</v>
      </c>
      <c r="C4439" s="63" t="str">
        <f>'דוח 132'!I4439</f>
        <v>מניות והמירים בארץ</v>
      </c>
      <c r="D4439" s="63">
        <f>'דוח 132'!H4439</f>
        <v>0</v>
      </c>
      <c r="E4439" s="63">
        <f>'דוח 132'!G4439</f>
        <v>0</v>
      </c>
      <c r="F4439" s="63">
        <f>'דוח 132'!F4439</f>
        <v>0</v>
      </c>
      <c r="G4439" s="63">
        <f>'דוח 132'!E4439</f>
        <v>0</v>
      </c>
      <c r="H4439" s="63">
        <f>'דוח 132'!D4439</f>
        <v>0</v>
      </c>
      <c r="I4439" s="63">
        <f>'דוח 132'!C4439</f>
        <v>0</v>
      </c>
      <c r="J4439" s="63">
        <f>'דוח 132'!B4439</f>
        <v>0</v>
      </c>
      <c r="K4439" s="63">
        <f>'דוח 132'!A4439</f>
        <v>0</v>
      </c>
    </row>
    <row r="4440" spans="1:11" x14ac:dyDescent="0.2">
      <c r="A4440" s="63">
        <f>'דוח 132'!K4440</f>
        <v>15608</v>
      </c>
      <c r="B4440" s="63">
        <f>'דוח 132'!J4440</f>
        <v>75185</v>
      </c>
      <c r="C4440" s="63" t="str">
        <f>'דוח 132'!I4440</f>
        <v>מניות חו"ל</v>
      </c>
      <c r="D4440" s="63">
        <f>'דוח 132'!H4440</f>
        <v>0</v>
      </c>
      <c r="E4440" s="63">
        <f>'דוח 132'!G4440</f>
        <v>0</v>
      </c>
      <c r="F4440" s="63">
        <f>'דוח 132'!F4440</f>
        <v>0</v>
      </c>
      <c r="G4440" s="63">
        <f>'דוח 132'!E4440</f>
        <v>0</v>
      </c>
      <c r="H4440" s="63">
        <f>'דוח 132'!D4440</f>
        <v>0</v>
      </c>
      <c r="I4440" s="63">
        <f>'דוח 132'!C4440</f>
        <v>0</v>
      </c>
      <c r="J4440" s="63">
        <f>'דוח 132'!B4440</f>
        <v>0</v>
      </c>
      <c r="K4440" s="63">
        <f>'דוח 132'!A4440</f>
        <v>0</v>
      </c>
    </row>
    <row r="4441" spans="1:11" x14ac:dyDescent="0.2">
      <c r="A4441" s="63">
        <f>'דוח 132'!K4441</f>
        <v>15584</v>
      </c>
      <c r="B4441" s="63">
        <f>'דוח 132'!J4441</f>
        <v>75185</v>
      </c>
      <c r="C4441" s="63" t="str">
        <f>'דוח 132'!I4441</f>
        <v>נכסים אלטרנטיביים</v>
      </c>
      <c r="D4441" s="63">
        <f>'דוח 132'!H4441</f>
        <v>0</v>
      </c>
      <c r="E4441" s="63">
        <f>'דוח 132'!G4441</f>
        <v>0</v>
      </c>
      <c r="F4441" s="63">
        <f>'דוח 132'!F4441</f>
        <v>0</v>
      </c>
      <c r="G4441" s="63">
        <f>'דוח 132'!E4441</f>
        <v>0</v>
      </c>
      <c r="H4441" s="63">
        <f>'דוח 132'!D4441</f>
        <v>0</v>
      </c>
      <c r="I4441" s="63">
        <f>'דוח 132'!C4441</f>
        <v>0</v>
      </c>
      <c r="J4441" s="63">
        <f>'דוח 132'!B4441</f>
        <v>0</v>
      </c>
      <c r="K4441" s="63">
        <f>'דוח 132'!A4441</f>
        <v>0</v>
      </c>
    </row>
    <row r="4442" spans="1:11" x14ac:dyDescent="0.2">
      <c r="A4442" s="63">
        <f>'דוח 132'!K4442</f>
        <v>17728</v>
      </c>
      <c r="B4442" s="63">
        <f>'דוח 132'!J4442</f>
        <v>75185</v>
      </c>
      <c r="C4442" s="63" t="str">
        <f>'דוח 132'!I4442</f>
        <v>נכסי נדל"ן</v>
      </c>
      <c r="D4442" s="63">
        <f>'דוח 132'!H4442</f>
        <v>0</v>
      </c>
      <c r="E4442" s="63">
        <f>'דוח 132'!G4442</f>
        <v>0</v>
      </c>
      <c r="F4442" s="63">
        <f>'דוח 132'!F4442</f>
        <v>0</v>
      </c>
      <c r="G4442" s="63">
        <f>'דוח 132'!E4442</f>
        <v>0</v>
      </c>
      <c r="H4442" s="63">
        <f>'דוח 132'!D4442</f>
        <v>0</v>
      </c>
      <c r="I4442" s="63">
        <f>'דוח 132'!C4442</f>
        <v>0</v>
      </c>
      <c r="J4442" s="63">
        <f>'דוח 132'!B4442</f>
        <v>0</v>
      </c>
      <c r="K4442" s="63">
        <f>'דוח 132'!A4442</f>
        <v>0</v>
      </c>
    </row>
    <row r="4443" spans="1:11" x14ac:dyDescent="0.2">
      <c r="A4443" s="63">
        <f>'דוח 132'!K4443</f>
        <v>15624</v>
      </c>
      <c r="B4443" s="63">
        <f>'דוח 132'!J4443</f>
        <v>75185</v>
      </c>
      <c r="C4443" s="63" t="str">
        <f>'דוח 132'!I4443</f>
        <v>נגזרים מתוך חשיפת מט"ח</v>
      </c>
      <c r="D4443" s="63">
        <f>'דוח 132'!H4443</f>
        <v>0</v>
      </c>
      <c r="E4443" s="63">
        <f>'דוח 132'!G4443</f>
        <v>0</v>
      </c>
      <c r="F4443" s="63">
        <f>'דוח 132'!F4443</f>
        <v>0</v>
      </c>
      <c r="G4443" s="63">
        <f>'דוח 132'!E4443</f>
        <v>0</v>
      </c>
      <c r="H4443" s="63">
        <f>'דוח 132'!D4443</f>
        <v>0</v>
      </c>
      <c r="I4443" s="63">
        <f>'דוח 132'!C4443</f>
        <v>0</v>
      </c>
      <c r="J4443" s="63">
        <f>'דוח 132'!B4443</f>
        <v>0</v>
      </c>
      <c r="K4443" s="63">
        <f>'דוח 132'!A4443</f>
        <v>0</v>
      </c>
    </row>
    <row r="4444" spans="1:11" x14ac:dyDescent="0.2">
      <c r="A4444" s="63">
        <f>'דוח 132'!K4444</f>
        <v>15644</v>
      </c>
      <c r="B4444" s="63">
        <f>'דוח 132'!J4444</f>
        <v>75185</v>
      </c>
      <c r="C4444" s="63" t="str">
        <f>'דוח 132'!I4444</f>
        <v>סה"כ נזילות</v>
      </c>
      <c r="D4444" s="63">
        <f>'דוח 132'!H4444</f>
        <v>0</v>
      </c>
      <c r="E4444" s="63">
        <f>'דוח 132'!G4444</f>
        <v>100</v>
      </c>
      <c r="F4444" s="63">
        <f>'דוח 132'!F4444</f>
        <v>100</v>
      </c>
      <c r="G4444" s="63">
        <f>'דוח 132'!E4444</f>
        <v>0</v>
      </c>
      <c r="H4444" s="63">
        <f>'דוח 132'!D4444</f>
        <v>0</v>
      </c>
      <c r="I4444" s="63">
        <f>'דוח 132'!C4444</f>
        <v>0</v>
      </c>
      <c r="J4444" s="63">
        <f>'דוח 132'!B4444</f>
        <v>0</v>
      </c>
      <c r="K4444" s="63">
        <f>'דוח 132'!A4444</f>
        <v>0</v>
      </c>
    </row>
    <row r="4445" spans="1:11" x14ac:dyDescent="0.2">
      <c r="A4445" s="63">
        <f>'דוח 132'!K4445</f>
        <v>15704</v>
      </c>
      <c r="B4445" s="63">
        <f>'דוח 132'!J4445</f>
        <v>75185</v>
      </c>
      <c r="C4445" s="63" t="str">
        <f>'דוח 132'!I4445</f>
        <v xml:space="preserve">סה"כ קונצרני והלוואות </v>
      </c>
      <c r="D4445" s="63">
        <f>'דוח 132'!H4445</f>
        <v>0</v>
      </c>
      <c r="E4445" s="63">
        <f>'דוח 132'!G4445</f>
        <v>0</v>
      </c>
      <c r="F4445" s="63">
        <f>'דוח 132'!F4445</f>
        <v>0</v>
      </c>
      <c r="G4445" s="63">
        <f>'דוח 132'!E4445</f>
        <v>28</v>
      </c>
      <c r="H4445" s="63">
        <f>'דוח 132'!D4445</f>
        <v>34</v>
      </c>
      <c r="I4445" s="63">
        <f>'דוח 132'!C4445</f>
        <v>0</v>
      </c>
      <c r="J4445" s="63">
        <f>'דוח 132'!B4445</f>
        <v>0</v>
      </c>
      <c r="K4445" s="63">
        <f>'דוח 132'!A4445</f>
        <v>0</v>
      </c>
    </row>
    <row r="4446" spans="1:11" x14ac:dyDescent="0.2">
      <c r="A4446" s="63">
        <f>'דוח 132'!K4446</f>
        <v>15749</v>
      </c>
      <c r="B4446" s="63">
        <f>'דוח 132'!J4446</f>
        <v>75185</v>
      </c>
      <c r="C4446" s="63" t="str">
        <f>'דוח 132'!I4446</f>
        <v>סה"כ לא סחירים</v>
      </c>
      <c r="D4446" s="63">
        <f>'דוח 132'!H4446</f>
        <v>0</v>
      </c>
      <c r="E4446" s="63">
        <f>'דוח 132'!G4446</f>
        <v>0</v>
      </c>
      <c r="F4446" s="63">
        <f>'דוח 132'!F4446</f>
        <v>0</v>
      </c>
      <c r="G4446" s="63">
        <f>'דוח 132'!E4446</f>
        <v>0</v>
      </c>
      <c r="H4446" s="63">
        <f>'דוח 132'!D4446</f>
        <v>0</v>
      </c>
      <c r="I4446" s="63">
        <f>'דוח 132'!C4446</f>
        <v>0</v>
      </c>
      <c r="J4446" s="63">
        <f>'דוח 132'!B4446</f>
        <v>0</v>
      </c>
      <c r="K4446" s="63">
        <f>'דוח 132'!A4446</f>
        <v>0</v>
      </c>
    </row>
    <row r="4447" spans="1:11" x14ac:dyDescent="0.2">
      <c r="A4447" s="63">
        <f>'דוח 132'!K4447</f>
        <v>11258</v>
      </c>
      <c r="B4447" s="63">
        <f>'דוח 132'!J4447</f>
        <v>75185</v>
      </c>
      <c r="C4447" s="63" t="str">
        <f>'דוח 132'!I4447</f>
        <v>כל נכסי הקופה</v>
      </c>
      <c r="D4447" s="63">
        <f>'דוח 132'!H4447</f>
        <v>0</v>
      </c>
      <c r="E4447" s="63">
        <f>'דוח 132'!G4447</f>
        <v>100</v>
      </c>
      <c r="F4447" s="63">
        <f>'דוח 132'!F4447</f>
        <v>100</v>
      </c>
      <c r="G4447" s="63">
        <f>'דוח 132'!E4447</f>
        <v>0</v>
      </c>
      <c r="H4447" s="63">
        <f>'דוח 132'!D4447</f>
        <v>0</v>
      </c>
      <c r="I4447" s="63">
        <f>'דוח 132'!C4447</f>
        <v>0</v>
      </c>
      <c r="J4447" s="63">
        <f>'דוח 132'!B4447</f>
        <v>0</v>
      </c>
      <c r="K4447" s="63">
        <f>'דוח 132'!A4447</f>
        <v>0</v>
      </c>
    </row>
    <row r="4448" spans="1:11" x14ac:dyDescent="0.2">
      <c r="A4448" s="63">
        <f>'דוח 132'!K4448</f>
        <v>15705</v>
      </c>
      <c r="B4448" s="63">
        <f>'דוח 132'!J4448</f>
        <v>75185</v>
      </c>
      <c r="C4448" s="63" t="str">
        <f>'דוח 132'!I4448</f>
        <v>סה"כ ממשלתי</v>
      </c>
      <c r="D4448" s="63">
        <f>'דוח 132'!H4448</f>
        <v>0</v>
      </c>
      <c r="E4448" s="63">
        <f>'דוח 132'!G4448</f>
        <v>0</v>
      </c>
      <c r="F4448" s="63">
        <f>'דוח 132'!F4448</f>
        <v>0</v>
      </c>
      <c r="G4448" s="63">
        <f>'דוח 132'!E4448</f>
        <v>50</v>
      </c>
      <c r="H4448" s="63">
        <f>'דוח 132'!D4448</f>
        <v>56</v>
      </c>
      <c r="I4448" s="63">
        <f>'דוח 132'!C4448</f>
        <v>0</v>
      </c>
      <c r="J4448" s="63">
        <f>'דוח 132'!B4448</f>
        <v>0</v>
      </c>
      <c r="K4448" s="63">
        <f>'דוח 132'!A4448</f>
        <v>0</v>
      </c>
    </row>
    <row r="4449" spans="1:11" x14ac:dyDescent="0.2">
      <c r="A4449" s="63">
        <f>'דוח 132'!K4449</f>
        <v>16144</v>
      </c>
      <c r="B4449" s="63">
        <f>'דוח 132'!J4449</f>
        <v>75185</v>
      </c>
      <c r="C4449" s="63" t="str">
        <f>'דוח 132'!I4449</f>
        <v>סך חשיפת מט"ח</v>
      </c>
      <c r="D4449" s="63">
        <f>'דוח 132'!H4449</f>
        <v>0</v>
      </c>
      <c r="E4449" s="63">
        <f>'דוח 132'!G4449</f>
        <v>0</v>
      </c>
      <c r="F4449" s="63">
        <f>'דוח 132'!F4449</f>
        <v>0</v>
      </c>
      <c r="G4449" s="63">
        <f>'דוח 132'!E4449</f>
        <v>0</v>
      </c>
      <c r="H4449" s="63">
        <f>'דוח 132'!D4449</f>
        <v>0</v>
      </c>
      <c r="I4449" s="63">
        <f>'דוח 132'!C4449</f>
        <v>0</v>
      </c>
      <c r="J4449" s="63">
        <f>'דוח 132'!B4449</f>
        <v>0</v>
      </c>
      <c r="K4449" s="63">
        <f>'דוח 132'!A4449</f>
        <v>0</v>
      </c>
    </row>
    <row r="4450" spans="1:11" x14ac:dyDescent="0.2">
      <c r="A4450" s="63">
        <f>'דוח 132'!K4450</f>
        <v>12755</v>
      </c>
      <c r="B4450" s="63">
        <f>'דוח 132'!J4450</f>
        <v>75185</v>
      </c>
      <c r="C4450" s="63" t="str">
        <f>'דוח 132'!I4450</f>
        <v xml:space="preserve">נזילות מט"ח </v>
      </c>
      <c r="D4450" s="63">
        <f>'דוח 132'!H4450</f>
        <v>0</v>
      </c>
      <c r="E4450" s="63">
        <f>'דוח 132'!G4450</f>
        <v>0</v>
      </c>
      <c r="F4450" s="63">
        <f>'דוח 132'!F4450</f>
        <v>0</v>
      </c>
      <c r="G4450" s="63">
        <f>'דוח 132'!E4450</f>
        <v>0</v>
      </c>
      <c r="H4450" s="63">
        <f>'דוח 132'!D4450</f>
        <v>0</v>
      </c>
      <c r="I4450" s="63">
        <f>'דוח 132'!C4450</f>
        <v>0</v>
      </c>
      <c r="J4450" s="63">
        <f>'דוח 132'!B4450</f>
        <v>0</v>
      </c>
      <c r="K4450" s="63">
        <f>'דוח 132'!A4450</f>
        <v>0</v>
      </c>
    </row>
    <row r="4451" spans="1:11" x14ac:dyDescent="0.2">
      <c r="A4451" s="63">
        <f>'דוח 132'!K4451</f>
        <v>12359</v>
      </c>
      <c r="B4451" s="63">
        <f>'דוח 132'!J4451</f>
        <v>75185</v>
      </c>
      <c r="C4451" s="63" t="str">
        <f>'דוח 132'!I4451</f>
        <v xml:space="preserve">קונצרני לא סחיר צמוד מדד </v>
      </c>
      <c r="D4451" s="63">
        <f>'דוח 132'!H4451</f>
        <v>0</v>
      </c>
      <c r="E4451" s="63">
        <f>'דוח 132'!G4451</f>
        <v>0</v>
      </c>
      <c r="F4451" s="63">
        <f>'דוח 132'!F4451</f>
        <v>0</v>
      </c>
      <c r="G4451" s="63">
        <f>'דוח 132'!E4451</f>
        <v>0</v>
      </c>
      <c r="H4451" s="63">
        <f>'דוח 132'!D4451</f>
        <v>0</v>
      </c>
      <c r="I4451" s="63">
        <f>'דוח 132'!C4451</f>
        <v>0</v>
      </c>
      <c r="J4451" s="63">
        <f>'דוח 132'!B4451</f>
        <v>0</v>
      </c>
      <c r="K4451" s="63">
        <f>'דוח 132'!A4451</f>
        <v>0</v>
      </c>
    </row>
    <row r="4452" spans="1:11" x14ac:dyDescent="0.2">
      <c r="A4452" s="63">
        <f>'דוח 132'!K4452</f>
        <v>0</v>
      </c>
      <c r="B4452" s="63">
        <f>'דוח 132'!J4452</f>
        <v>0</v>
      </c>
      <c r="C4452" s="63">
        <f>'דוח 132'!I4452</f>
        <v>0</v>
      </c>
      <c r="D4452" s="63">
        <f>'דוח 132'!H4452</f>
        <v>0</v>
      </c>
      <c r="E4452" s="63">
        <f>'דוח 132'!G4452</f>
        <v>0</v>
      </c>
      <c r="F4452" s="63">
        <f>'דוח 132'!F4452</f>
        <v>0</v>
      </c>
      <c r="G4452" s="63">
        <f>'דוח 132'!E4452</f>
        <v>0</v>
      </c>
      <c r="H4452" s="63">
        <f>'דוח 132'!D4452</f>
        <v>0</v>
      </c>
      <c r="I4452" s="63">
        <f>'דוח 132'!C4452</f>
        <v>0</v>
      </c>
      <c r="J4452" s="63">
        <f>'דוח 132'!B4452</f>
        <v>0</v>
      </c>
      <c r="K4452" s="63">
        <f>'דוח 132'!A4452</f>
        <v>0</v>
      </c>
    </row>
    <row r="4453" spans="1:11" x14ac:dyDescent="0.2">
      <c r="A4453" s="63" t="str">
        <f>'דוח 132'!K4453</f>
        <v>קוד קבוצה</v>
      </c>
      <c r="B4453" s="63" t="str">
        <f>'דוח 132'!J4453</f>
        <v>קוד קופה</v>
      </c>
      <c r="C4453" s="63">
        <f>'דוח 132'!I4453</f>
        <v>0</v>
      </c>
      <c r="D4453" s="63" t="str">
        <f>'דוח 132'!H4453</f>
        <v xml:space="preserve">75215  בראזני י.ד בע"מ </v>
      </c>
      <c r="E4453" s="63">
        <f>'דוח 132'!G4453</f>
        <v>0</v>
      </c>
      <c r="F4453" s="63">
        <f>'דוח 132'!F4453</f>
        <v>0</v>
      </c>
      <c r="G4453" s="63">
        <f>'דוח 132'!E4453</f>
        <v>0</v>
      </c>
      <c r="H4453" s="63">
        <f>'דוח 132'!D4453</f>
        <v>0</v>
      </c>
      <c r="I4453" s="63">
        <f>'דוח 132'!C4453</f>
        <v>0</v>
      </c>
      <c r="J4453" s="63">
        <f>'דוח 132'!B4453</f>
        <v>0</v>
      </c>
      <c r="K4453" s="63">
        <f>'דוח 132'!A4453</f>
        <v>0</v>
      </c>
    </row>
    <row r="4454" spans="1:11" x14ac:dyDescent="0.2">
      <c r="A4454" s="63">
        <f>'דוח 132'!K4454</f>
        <v>0</v>
      </c>
      <c r="B4454" s="63">
        <f>'דוח 132'!J4454</f>
        <v>0</v>
      </c>
      <c r="C4454" s="63">
        <f>'דוח 132'!I4454</f>
        <v>0</v>
      </c>
      <c r="D4454" s="63">
        <f>'דוח 132'!H4454</f>
        <v>0</v>
      </c>
      <c r="E4454" s="63">
        <f>'דוח 132'!G4454</f>
        <v>0</v>
      </c>
      <c r="F4454" s="63" t="str">
        <f>'דוח 132'!F4454</f>
        <v>שווי קופה באשח  0.15</v>
      </c>
      <c r="G4454" s="63">
        <f>'דוח 132'!E4454</f>
        <v>0</v>
      </c>
      <c r="H4454" s="63">
        <f>'דוח 132'!D4454</f>
        <v>0</v>
      </c>
      <c r="I4454" s="63">
        <f>'דוח 132'!C4454</f>
        <v>0</v>
      </c>
      <c r="J4454" s="63">
        <f>'דוח 132'!B4454</f>
        <v>0</v>
      </c>
      <c r="K4454" s="63">
        <f>'דוח 132'!A4454</f>
        <v>0</v>
      </c>
    </row>
    <row r="4455" spans="1:11" x14ac:dyDescent="0.2">
      <c r="A4455" s="63">
        <f>'דוח 132'!K4455</f>
        <v>0</v>
      </c>
      <c r="B4455" s="63">
        <f>'דוח 132'!J4455</f>
        <v>0</v>
      </c>
      <c r="C4455" s="63" t="str">
        <f>'דוח 132'!I4455</f>
        <v>תאור קבוצה</v>
      </c>
      <c r="D4455" s="63" t="str">
        <f>'דוח 132'!H4455</f>
        <v>מח"מ</v>
      </c>
      <c r="E4455" s="63" t="str">
        <f>'דוח 132'!G4455</f>
        <v>חשיפה</v>
      </c>
      <c r="F4455" s="63" t="str">
        <f>'דוח 132'!F4455</f>
        <v>חשיפה</v>
      </c>
      <c r="G4455" s="63">
        <f>'דוח 132'!E4455</f>
        <v>0</v>
      </c>
      <c r="H4455" s="63" t="str">
        <f>'דוח 132'!D4455</f>
        <v>חשיפה</v>
      </c>
      <c r="I4455" s="63">
        <f>'דוח 132'!C4455</f>
        <v>0</v>
      </c>
      <c r="J4455" s="63" t="str">
        <f>'דוח 132'!B4455</f>
        <v>מח"מ</v>
      </c>
      <c r="K4455" s="63">
        <f>'דוח 132'!A4455</f>
        <v>0</v>
      </c>
    </row>
    <row r="4456" spans="1:11" x14ac:dyDescent="0.2">
      <c r="A4456" s="63">
        <f>'דוח 132'!K4456</f>
        <v>0</v>
      </c>
      <c r="B4456" s="63">
        <f>'דוח 132'!J4456</f>
        <v>0</v>
      </c>
      <c r="C4456" s="63">
        <f>'דוח 132'!I4456</f>
        <v>0</v>
      </c>
      <c r="D4456" s="63">
        <f>'דוח 132'!H4456</f>
        <v>0</v>
      </c>
      <c r="E4456" s="63" t="str">
        <f>'דוח 132'!G4456</f>
        <v>30/12/18</v>
      </c>
      <c r="F4456" s="63" t="str">
        <f>'דוח 132'!F4456</f>
        <v>31/12/18</v>
      </c>
      <c r="G4456" s="63" t="str">
        <f>'דוח 132'!E4456</f>
        <v>מינ'</v>
      </c>
      <c r="H4456" s="63" t="str">
        <f>'דוח 132'!D4456</f>
        <v>מקס'</v>
      </c>
      <c r="I4456" s="63" t="str">
        <f>'דוח 132'!C4456</f>
        <v>מינ'</v>
      </c>
      <c r="J4456" s="63" t="str">
        <f>'דוח 132'!B4456</f>
        <v>מקס'</v>
      </c>
      <c r="K4456" s="63">
        <f>'דוח 132'!A4456</f>
        <v>0</v>
      </c>
    </row>
    <row r="4457" spans="1:11" x14ac:dyDescent="0.2">
      <c r="A4457" s="63">
        <f>'דוח 132'!K4457</f>
        <v>13591</v>
      </c>
      <c r="B4457" s="63">
        <f>'דוח 132'!J4457</f>
        <v>75215</v>
      </c>
      <c r="C4457" s="63" t="str">
        <f>'דוח 132'!I4457</f>
        <v xml:space="preserve">צמוד מדד (כולל מיועדות) </v>
      </c>
      <c r="D4457" s="63">
        <f>'דוח 132'!H4457</f>
        <v>1.7571065989847698</v>
      </c>
      <c r="E4457" s="63">
        <f>'דוח 132'!G4457</f>
        <v>1.4613639396770299</v>
      </c>
      <c r="F4457" s="63">
        <f>'דוח 132'!F4457</f>
        <v>1.3135084677957098</v>
      </c>
      <c r="G4457" s="63">
        <f>'דוח 132'!E4457</f>
        <v>0</v>
      </c>
      <c r="H4457" s="63">
        <f>'דוח 132'!D4457</f>
        <v>0</v>
      </c>
      <c r="I4457" s="63">
        <f>'דוח 132'!C4457</f>
        <v>0</v>
      </c>
      <c r="J4457" s="63">
        <f>'דוח 132'!B4457</f>
        <v>0</v>
      </c>
      <c r="K4457" s="63">
        <f>'דוח 132'!A4457</f>
        <v>0</v>
      </c>
    </row>
    <row r="4458" spans="1:11" x14ac:dyDescent="0.2">
      <c r="A4458" s="63">
        <f>'דוח 132'!K4458</f>
        <v>19967</v>
      </c>
      <c r="B4458" s="63">
        <f>'דוח 132'!J4458</f>
        <v>75215</v>
      </c>
      <c r="C4458" s="63" t="str">
        <f>'דוח 132'!I4458</f>
        <v>צמוד מדד ללא מיועדות</v>
      </c>
      <c r="D4458" s="63">
        <f>'דוח 132'!H4458</f>
        <v>1.7571065989847698</v>
      </c>
      <c r="E4458" s="63">
        <f>'דוח 132'!G4458</f>
        <v>1.4613639396770299</v>
      </c>
      <c r="F4458" s="63">
        <f>'דוח 132'!F4458</f>
        <v>1.3135084677957098</v>
      </c>
      <c r="G4458" s="63">
        <f>'דוח 132'!E4458</f>
        <v>0</v>
      </c>
      <c r="H4458" s="63">
        <f>'דוח 132'!D4458</f>
        <v>0</v>
      </c>
      <c r="I4458" s="63">
        <f>'דוח 132'!C4458</f>
        <v>0</v>
      </c>
      <c r="J4458" s="63">
        <f>'דוח 132'!B4458</f>
        <v>0</v>
      </c>
      <c r="K4458" s="63">
        <f>'דוח 132'!A4458</f>
        <v>0</v>
      </c>
    </row>
    <row r="4459" spans="1:11" x14ac:dyDescent="0.2">
      <c r="A4459" s="63">
        <f>'דוח 132'!K4459</f>
        <v>15744</v>
      </c>
      <c r="B4459" s="63">
        <f>'דוח 132'!J4459</f>
        <v>75215</v>
      </c>
      <c r="C4459" s="63" t="str">
        <f>'דוח 132'!I4459</f>
        <v xml:space="preserve">סה"כ ממשלתי צמוד מדד כולל מיועדות </v>
      </c>
      <c r="D4459" s="63">
        <f>'דוח 132'!H4459</f>
        <v>0</v>
      </c>
      <c r="E4459" s="63">
        <f>'דוח 132'!G4459</f>
        <v>0</v>
      </c>
      <c r="F4459" s="63">
        <f>'דוח 132'!F4459</f>
        <v>0</v>
      </c>
      <c r="G4459" s="63">
        <f>'דוח 132'!E4459</f>
        <v>0</v>
      </c>
      <c r="H4459" s="63">
        <f>'דוח 132'!D4459</f>
        <v>0</v>
      </c>
      <c r="I4459" s="63">
        <f>'דוח 132'!C4459</f>
        <v>0</v>
      </c>
      <c r="J4459" s="63">
        <f>'דוח 132'!B4459</f>
        <v>0</v>
      </c>
      <c r="K4459" s="63">
        <f>'דוח 132'!A4459</f>
        <v>0</v>
      </c>
    </row>
    <row r="4460" spans="1:11" x14ac:dyDescent="0.2">
      <c r="A4460" s="63">
        <f>'דוח 132'!K4460</f>
        <v>13462</v>
      </c>
      <c r="B4460" s="63">
        <f>'דוח 132'!J4460</f>
        <v>75215</v>
      </c>
      <c r="C4460" s="63" t="str">
        <f>'דוח 132'!I4460</f>
        <v xml:space="preserve">קונצרני סחיר צמוד מדד </v>
      </c>
      <c r="D4460" s="63">
        <f>'דוח 132'!H4460</f>
        <v>1.7571065989847698</v>
      </c>
      <c r="E4460" s="63">
        <f>'דוח 132'!G4460</f>
        <v>1.4613639396770299</v>
      </c>
      <c r="F4460" s="63">
        <f>'דוח 132'!F4460</f>
        <v>1.3135084677957098</v>
      </c>
      <c r="G4460" s="63">
        <f>'דוח 132'!E4460</f>
        <v>0</v>
      </c>
      <c r="H4460" s="63">
        <f>'דוח 132'!D4460</f>
        <v>0</v>
      </c>
      <c r="I4460" s="63">
        <f>'דוח 132'!C4460</f>
        <v>0</v>
      </c>
      <c r="J4460" s="63">
        <f>'דוח 132'!B4460</f>
        <v>0</v>
      </c>
      <c r="K4460" s="63">
        <f>'דוח 132'!A4460</f>
        <v>0</v>
      </c>
    </row>
    <row r="4461" spans="1:11" x14ac:dyDescent="0.2">
      <c r="A4461" s="63">
        <f>'דוח 132'!K4461</f>
        <v>15544</v>
      </c>
      <c r="B4461" s="63">
        <f>'דוח 132'!J4461</f>
        <v>75215</v>
      </c>
      <c r="C4461" s="63" t="str">
        <f>'דוח 132'!I4461</f>
        <v>הלוואה צמוד מדד</v>
      </c>
      <c r="D4461" s="63">
        <f>'דוח 132'!H4461</f>
        <v>0</v>
      </c>
      <c r="E4461" s="63">
        <f>'דוח 132'!G4461</f>
        <v>0</v>
      </c>
      <c r="F4461" s="63">
        <f>'דוח 132'!F4461</f>
        <v>0</v>
      </c>
      <c r="G4461" s="63">
        <f>'דוח 132'!E4461</f>
        <v>0</v>
      </c>
      <c r="H4461" s="63">
        <f>'דוח 132'!D4461</f>
        <v>0</v>
      </c>
      <c r="I4461" s="63">
        <f>'דוח 132'!C4461</f>
        <v>0</v>
      </c>
      <c r="J4461" s="63">
        <f>'דוח 132'!B4461</f>
        <v>0</v>
      </c>
      <c r="K4461" s="63">
        <f>'דוח 132'!A4461</f>
        <v>0</v>
      </c>
    </row>
    <row r="4462" spans="1:11" x14ac:dyDescent="0.2">
      <c r="A4462" s="63">
        <f>'דוח 132'!K4462</f>
        <v>12978</v>
      </c>
      <c r="B4462" s="63">
        <f>'דוח 132'!J4462</f>
        <v>75215</v>
      </c>
      <c r="C4462" s="63" t="str">
        <f>'דוח 132'!I4462</f>
        <v xml:space="preserve">פקדונות לא סחירים </v>
      </c>
      <c r="D4462" s="63">
        <f>'דוח 132'!H4462</f>
        <v>0</v>
      </c>
      <c r="E4462" s="63">
        <f>'דוח 132'!G4462</f>
        <v>0</v>
      </c>
      <c r="F4462" s="63">
        <f>'דוח 132'!F4462</f>
        <v>0</v>
      </c>
      <c r="G4462" s="63">
        <f>'דוח 132'!E4462</f>
        <v>0</v>
      </c>
      <c r="H4462" s="63">
        <f>'דוח 132'!D4462</f>
        <v>0</v>
      </c>
      <c r="I4462" s="63">
        <f>'דוח 132'!C4462</f>
        <v>0</v>
      </c>
      <c r="J4462" s="63">
        <f>'דוח 132'!B4462</f>
        <v>0</v>
      </c>
      <c r="K4462" s="63">
        <f>'דוח 132'!A4462</f>
        <v>0</v>
      </c>
    </row>
    <row r="4463" spans="1:11" x14ac:dyDescent="0.2">
      <c r="A4463" s="63">
        <f>'דוח 132'!K4463</f>
        <v>17726</v>
      </c>
      <c r="B4463" s="63">
        <f>'דוח 132'!J4463</f>
        <v>75215</v>
      </c>
      <c r="C4463" s="63" t="str">
        <f>'דוח 132'!I4463</f>
        <v>לא צמוד כולל נזילות</v>
      </c>
      <c r="D4463" s="63">
        <f>'דוח 132'!H4463</f>
        <v>9.8704241308503909E-4</v>
      </c>
      <c r="E4463" s="63">
        <f>'דוח 132'!G4463</f>
        <v>94.047777926064299</v>
      </c>
      <c r="F4463" s="63">
        <f>'דוח 132'!F4463</f>
        <v>94.165888785171404</v>
      </c>
      <c r="G4463" s="63">
        <f>'דוח 132'!E4463</f>
        <v>0</v>
      </c>
      <c r="H4463" s="63">
        <f>'דוח 132'!D4463</f>
        <v>0</v>
      </c>
      <c r="I4463" s="63">
        <f>'דוח 132'!C4463</f>
        <v>0</v>
      </c>
      <c r="J4463" s="63">
        <f>'דוח 132'!B4463</f>
        <v>0</v>
      </c>
      <c r="K4463" s="63">
        <f>'דוח 132'!A4463</f>
        <v>0</v>
      </c>
    </row>
    <row r="4464" spans="1:11" x14ac:dyDescent="0.2">
      <c r="A4464" s="63">
        <f>'דוח 132'!K4464</f>
        <v>17727</v>
      </c>
      <c r="B4464" s="63">
        <f>'דוח 132'!J4464</f>
        <v>75215</v>
      </c>
      <c r="C4464" s="63" t="str">
        <f>'דוח 132'!I4464</f>
        <v>עו"ש ש"ח</v>
      </c>
      <c r="D4464" s="63">
        <f>'דוח 132'!H4464</f>
        <v>0</v>
      </c>
      <c r="E4464" s="63">
        <f>'דוח 132'!G4464</f>
        <v>93.820899506205805</v>
      </c>
      <c r="F4464" s="63">
        <f>'דוח 132'!F4464</f>
        <v>93.939191892252296</v>
      </c>
      <c r="G4464" s="63">
        <f>'דוח 132'!E4464</f>
        <v>0</v>
      </c>
      <c r="H4464" s="63">
        <f>'דוח 132'!D4464</f>
        <v>0</v>
      </c>
      <c r="I4464" s="63">
        <f>'דוח 132'!C4464</f>
        <v>0</v>
      </c>
      <c r="J4464" s="63">
        <f>'דוח 132'!B4464</f>
        <v>0</v>
      </c>
      <c r="K4464" s="63">
        <f>'דוח 132'!A4464</f>
        <v>0</v>
      </c>
    </row>
    <row r="4465" spans="1:11" x14ac:dyDescent="0.2">
      <c r="A4465" s="63">
        <f>'דוח 132'!K4465</f>
        <v>13592</v>
      </c>
      <c r="B4465" s="63">
        <f>'דוח 132'!J4465</f>
        <v>75215</v>
      </c>
      <c r="C4465" s="63" t="str">
        <f>'דוח 132'!I4465</f>
        <v xml:space="preserve">לא צמוד - לא כולל נזילות </v>
      </c>
      <c r="D4465" s="63">
        <f>'דוח 132'!H4465</f>
        <v>0.41</v>
      </c>
      <c r="E4465" s="63">
        <f>'דוח 132'!G4465</f>
        <v>0.22687841985853499</v>
      </c>
      <c r="F4465" s="63">
        <f>'דוח 132'!F4465</f>
        <v>0.22669689291905601</v>
      </c>
      <c r="G4465" s="63">
        <f>'דוח 132'!E4465</f>
        <v>0</v>
      </c>
      <c r="H4465" s="63">
        <f>'דוח 132'!D4465</f>
        <v>0</v>
      </c>
      <c r="I4465" s="63">
        <f>'דוח 132'!C4465</f>
        <v>0</v>
      </c>
      <c r="J4465" s="63">
        <f>'דוח 132'!B4465</f>
        <v>0</v>
      </c>
      <c r="K4465" s="63">
        <f>'דוח 132'!A4465</f>
        <v>0</v>
      </c>
    </row>
    <row r="4466" spans="1:11" x14ac:dyDescent="0.2">
      <c r="A4466" s="63">
        <f>'דוח 132'!K4466</f>
        <v>11566</v>
      </c>
      <c r="B4466" s="63">
        <f>'דוח 132'!J4466</f>
        <v>75215</v>
      </c>
      <c r="C4466" s="63" t="str">
        <f>'דוח 132'!I4466</f>
        <v>מק"מ</v>
      </c>
      <c r="D4466" s="63">
        <f>'דוח 132'!H4466</f>
        <v>0</v>
      </c>
      <c r="E4466" s="63">
        <f>'דוח 132'!G4466</f>
        <v>0</v>
      </c>
      <c r="F4466" s="63">
        <f>'דוח 132'!F4466</f>
        <v>0</v>
      </c>
      <c r="G4466" s="63">
        <f>'דוח 132'!E4466</f>
        <v>0</v>
      </c>
      <c r="H4466" s="63">
        <f>'דוח 132'!D4466</f>
        <v>0</v>
      </c>
      <c r="I4466" s="63">
        <f>'דוח 132'!C4466</f>
        <v>0</v>
      </c>
      <c r="J4466" s="63">
        <f>'דוח 132'!B4466</f>
        <v>0</v>
      </c>
      <c r="K4466" s="63">
        <f>'דוח 132'!A4466</f>
        <v>0</v>
      </c>
    </row>
    <row r="4467" spans="1:11" x14ac:dyDescent="0.2">
      <c r="A4467" s="63">
        <f>'דוח 132'!K4467</f>
        <v>13419</v>
      </c>
      <c r="B4467" s="63">
        <f>'דוח 132'!J4467</f>
        <v>75215</v>
      </c>
      <c r="C4467" s="63" t="str">
        <f>'דוח 132'!I4467</f>
        <v>ממשלתי  לא צמוד (שחר)</v>
      </c>
      <c r="D4467" s="63">
        <f>'דוח 132'!H4467</f>
        <v>0</v>
      </c>
      <c r="E4467" s="63">
        <f>'דוח 132'!G4467</f>
        <v>0</v>
      </c>
      <c r="F4467" s="63">
        <f>'דוח 132'!F4467</f>
        <v>0</v>
      </c>
      <c r="G4467" s="63">
        <f>'דוח 132'!E4467</f>
        <v>0</v>
      </c>
      <c r="H4467" s="63">
        <f>'דוח 132'!D4467</f>
        <v>0</v>
      </c>
      <c r="I4467" s="63">
        <f>'דוח 132'!C4467</f>
        <v>0</v>
      </c>
      <c r="J4467" s="63">
        <f>'דוח 132'!B4467</f>
        <v>0</v>
      </c>
      <c r="K4467" s="63">
        <f>'דוח 132'!A4467</f>
        <v>0</v>
      </c>
    </row>
    <row r="4468" spans="1:11" x14ac:dyDescent="0.2">
      <c r="A4468" s="63">
        <f>'דוח 132'!K4468</f>
        <v>11568</v>
      </c>
      <c r="B4468" s="63">
        <f>'דוח 132'!J4468</f>
        <v>75215</v>
      </c>
      <c r="C4468" s="63" t="str">
        <f>'דוח 132'!I4468</f>
        <v>אג"ח ממשלתי לא צמוד ריבית משתנה-"גילון"</v>
      </c>
      <c r="D4468" s="63">
        <f>'דוח 132'!H4468</f>
        <v>0</v>
      </c>
      <c r="E4468" s="63">
        <f>'דוח 132'!G4468</f>
        <v>0</v>
      </c>
      <c r="F4468" s="63">
        <f>'דוח 132'!F4468</f>
        <v>0</v>
      </c>
      <c r="G4468" s="63">
        <f>'דוח 132'!E4468</f>
        <v>0</v>
      </c>
      <c r="H4468" s="63">
        <f>'דוח 132'!D4468</f>
        <v>0</v>
      </c>
      <c r="I4468" s="63">
        <f>'דוח 132'!C4468</f>
        <v>0</v>
      </c>
      <c r="J4468" s="63">
        <f>'דוח 132'!B4468</f>
        <v>0</v>
      </c>
      <c r="K4468" s="63">
        <f>'דוח 132'!A4468</f>
        <v>0</v>
      </c>
    </row>
    <row r="4469" spans="1:11" x14ac:dyDescent="0.2">
      <c r="A4469" s="63">
        <f>'דוח 132'!K4469</f>
        <v>12479</v>
      </c>
      <c r="B4469" s="63">
        <f>'דוח 132'!J4469</f>
        <v>75215</v>
      </c>
      <c r="C4469" s="63" t="str">
        <f>'דוח 132'!I4469</f>
        <v>קונצרני ריבית קבועה</v>
      </c>
      <c r="D4469" s="63">
        <f>'דוח 132'!H4469</f>
        <v>0.41</v>
      </c>
      <c r="E4469" s="63">
        <f>'דוח 132'!G4469</f>
        <v>0.22687841985853499</v>
      </c>
      <c r="F4469" s="63">
        <f>'דוח 132'!F4469</f>
        <v>0.22669689291905601</v>
      </c>
      <c r="G4469" s="63">
        <f>'דוח 132'!E4469</f>
        <v>0</v>
      </c>
      <c r="H4469" s="63">
        <f>'דוח 132'!D4469</f>
        <v>0</v>
      </c>
      <c r="I4469" s="63">
        <f>'דוח 132'!C4469</f>
        <v>0</v>
      </c>
      <c r="J4469" s="63">
        <f>'דוח 132'!B4469</f>
        <v>0</v>
      </c>
      <c r="K4469" s="63">
        <f>'דוח 132'!A4469</f>
        <v>0</v>
      </c>
    </row>
    <row r="4470" spans="1:11" x14ac:dyDescent="0.2">
      <c r="A4470" s="63">
        <f>'דוח 132'!K4470</f>
        <v>12480</v>
      </c>
      <c r="B4470" s="63">
        <f>'דוח 132'!J4470</f>
        <v>75215</v>
      </c>
      <c r="C4470" s="63" t="str">
        <f>'דוח 132'!I4470</f>
        <v>קונצרני ריבית משתנה</v>
      </c>
      <c r="D4470" s="63">
        <f>'דוח 132'!H4470</f>
        <v>0</v>
      </c>
      <c r="E4470" s="63">
        <f>'דוח 132'!G4470</f>
        <v>0</v>
      </c>
      <c r="F4470" s="63">
        <f>'דוח 132'!F4470</f>
        <v>0</v>
      </c>
      <c r="G4470" s="63">
        <f>'דוח 132'!E4470</f>
        <v>0</v>
      </c>
      <c r="H4470" s="63">
        <f>'דוח 132'!D4470</f>
        <v>0</v>
      </c>
      <c r="I4470" s="63">
        <f>'דוח 132'!C4470</f>
        <v>0</v>
      </c>
      <c r="J4470" s="63">
        <f>'דוח 132'!B4470</f>
        <v>0</v>
      </c>
      <c r="K4470" s="63">
        <f>'דוח 132'!A4470</f>
        <v>0</v>
      </c>
    </row>
    <row r="4471" spans="1:11" x14ac:dyDescent="0.2">
      <c r="A4471" s="63">
        <f>'דוח 132'!K4471</f>
        <v>11578</v>
      </c>
      <c r="B4471" s="63">
        <f>'דוח 132'!J4471</f>
        <v>75215</v>
      </c>
      <c r="C4471" s="63" t="str">
        <f>'דוח 132'!I4471</f>
        <v>אג"ח לא צמוד לא סחיר (ללא עמיתים)</v>
      </c>
      <c r="D4471" s="63">
        <f>'דוח 132'!H4471</f>
        <v>0</v>
      </c>
      <c r="E4471" s="63">
        <f>'דוח 132'!G4471</f>
        <v>0</v>
      </c>
      <c r="F4471" s="63">
        <f>'דוח 132'!F4471</f>
        <v>0</v>
      </c>
      <c r="G4471" s="63">
        <f>'דוח 132'!E4471</f>
        <v>0</v>
      </c>
      <c r="H4471" s="63">
        <f>'דוח 132'!D4471</f>
        <v>0</v>
      </c>
      <c r="I4471" s="63">
        <f>'דוח 132'!C4471</f>
        <v>0</v>
      </c>
      <c r="J4471" s="63">
        <f>'דוח 132'!B4471</f>
        <v>0</v>
      </c>
      <c r="K4471" s="63">
        <f>'דוח 132'!A4471</f>
        <v>0</v>
      </c>
    </row>
    <row r="4472" spans="1:11" x14ac:dyDescent="0.2">
      <c r="A4472" s="63">
        <f>'דוח 132'!K4472</f>
        <v>12497</v>
      </c>
      <c r="B4472" s="63">
        <f>'דוח 132'!J4472</f>
        <v>75215</v>
      </c>
      <c r="C4472" s="63" t="str">
        <f>'דוח 132'!I4472</f>
        <v>קונצרני לא סחיר ריבית משתנה (נע"מים)</v>
      </c>
      <c r="D4472" s="63">
        <f>'דוח 132'!H4472</f>
        <v>0</v>
      </c>
      <c r="E4472" s="63">
        <f>'דוח 132'!G4472</f>
        <v>0</v>
      </c>
      <c r="F4472" s="63">
        <f>'דוח 132'!F4472</f>
        <v>0</v>
      </c>
      <c r="G4472" s="63">
        <f>'דוח 132'!E4472</f>
        <v>0</v>
      </c>
      <c r="H4472" s="63">
        <f>'דוח 132'!D4472</f>
        <v>0</v>
      </c>
      <c r="I4472" s="63">
        <f>'דוח 132'!C4472</f>
        <v>0</v>
      </c>
      <c r="J4472" s="63">
        <f>'דוח 132'!B4472</f>
        <v>0</v>
      </c>
      <c r="K4472" s="63">
        <f>'דוח 132'!A4472</f>
        <v>0</v>
      </c>
    </row>
    <row r="4473" spans="1:11" x14ac:dyDescent="0.2">
      <c r="A4473" s="63">
        <f>'דוח 132'!K4473</f>
        <v>15546</v>
      </c>
      <c r="B4473" s="63">
        <f>'דוח 132'!J4473</f>
        <v>75215</v>
      </c>
      <c r="C4473" s="63" t="str">
        <f>'דוח 132'!I4473</f>
        <v>הלוואה לא צמוד</v>
      </c>
      <c r="D4473" s="63">
        <f>'דוח 132'!H4473</f>
        <v>0</v>
      </c>
      <c r="E4473" s="63">
        <f>'דוח 132'!G4473</f>
        <v>0</v>
      </c>
      <c r="F4473" s="63">
        <f>'דוח 132'!F4473</f>
        <v>0</v>
      </c>
      <c r="G4473" s="63">
        <f>'דוח 132'!E4473</f>
        <v>0</v>
      </c>
      <c r="H4473" s="63">
        <f>'דוח 132'!D4473</f>
        <v>0</v>
      </c>
      <c r="I4473" s="63">
        <f>'דוח 132'!C4473</f>
        <v>0</v>
      </c>
      <c r="J4473" s="63">
        <f>'דוח 132'!B4473</f>
        <v>0</v>
      </c>
      <c r="K4473" s="63">
        <f>'דוח 132'!A4473</f>
        <v>0</v>
      </c>
    </row>
    <row r="4474" spans="1:11" x14ac:dyDescent="0.2">
      <c r="A4474" s="63">
        <f>'דוח 132'!K4474</f>
        <v>12481</v>
      </c>
      <c r="B4474" s="63">
        <f>'דוח 132'!J4474</f>
        <v>75215</v>
      </c>
      <c r="C4474" s="63" t="str">
        <f>'דוח 132'!I4474</f>
        <v>הלוואות לעמיתים.</v>
      </c>
      <c r="D4474" s="63">
        <f>'דוח 132'!H4474</f>
        <v>0</v>
      </c>
      <c r="E4474" s="63">
        <f>'דוח 132'!G4474</f>
        <v>0</v>
      </c>
      <c r="F4474" s="63">
        <f>'דוח 132'!F4474</f>
        <v>0</v>
      </c>
      <c r="G4474" s="63">
        <f>'דוח 132'!E4474</f>
        <v>0</v>
      </c>
      <c r="H4474" s="63">
        <f>'דוח 132'!D4474</f>
        <v>0</v>
      </c>
      <c r="I4474" s="63">
        <f>'דוח 132'!C4474</f>
        <v>0</v>
      </c>
      <c r="J4474" s="63">
        <f>'דוח 132'!B4474</f>
        <v>0</v>
      </c>
      <c r="K4474" s="63">
        <f>'דוח 132'!A4474</f>
        <v>0</v>
      </c>
    </row>
    <row r="4475" spans="1:11" x14ac:dyDescent="0.2">
      <c r="A4475" s="63">
        <f>'דוח 132'!K4475</f>
        <v>13594</v>
      </c>
      <c r="B4475" s="63">
        <f>'דוח 132'!J4475</f>
        <v>75215</v>
      </c>
      <c r="C4475" s="63" t="str">
        <f>'דוח 132'!I4475</f>
        <v>מט"ח וצמוד מט"ח</v>
      </c>
      <c r="D4475" s="63">
        <f>'דוח 132'!H4475</f>
        <v>0</v>
      </c>
      <c r="E4475" s="63">
        <f>'דוח 132'!G4475</f>
        <v>0</v>
      </c>
      <c r="F4475" s="63">
        <f>'דוח 132'!F4475</f>
        <v>0</v>
      </c>
      <c r="G4475" s="63">
        <f>'דוח 132'!E4475</f>
        <v>0</v>
      </c>
      <c r="H4475" s="63">
        <f>'דוח 132'!D4475</f>
        <v>0</v>
      </c>
      <c r="I4475" s="63">
        <f>'דוח 132'!C4475</f>
        <v>0</v>
      </c>
      <c r="J4475" s="63">
        <f>'דוח 132'!B4475</f>
        <v>0</v>
      </c>
      <c r="K4475" s="63">
        <f>'דוח 132'!A4475</f>
        <v>0</v>
      </c>
    </row>
    <row r="4476" spans="1:11" x14ac:dyDescent="0.2">
      <c r="A4476" s="63">
        <f>'דוח 132'!K4476</f>
        <v>15609</v>
      </c>
      <c r="B4476" s="63">
        <f>'דוח 132'!J4476</f>
        <v>75215</v>
      </c>
      <c r="C4476" s="63" t="str">
        <f>'דוח 132'!I4476</f>
        <v>אג"ח ממשלתי צמוד מט"ח סחיר (1022)</v>
      </c>
      <c r="D4476" s="63">
        <f>'דוח 132'!H4476</f>
        <v>0</v>
      </c>
      <c r="E4476" s="63">
        <f>'דוח 132'!G4476</f>
        <v>0</v>
      </c>
      <c r="F4476" s="63">
        <f>'דוח 132'!F4476</f>
        <v>0</v>
      </c>
      <c r="G4476" s="63">
        <f>'דוח 132'!E4476</f>
        <v>0</v>
      </c>
      <c r="H4476" s="63">
        <f>'דוח 132'!D4476</f>
        <v>0</v>
      </c>
      <c r="I4476" s="63">
        <f>'דוח 132'!C4476</f>
        <v>0</v>
      </c>
      <c r="J4476" s="63">
        <f>'דוח 132'!B4476</f>
        <v>0</v>
      </c>
      <c r="K4476" s="63">
        <f>'דוח 132'!A4476</f>
        <v>0</v>
      </c>
    </row>
    <row r="4477" spans="1:11" x14ac:dyDescent="0.2">
      <c r="A4477" s="63">
        <f>'דוח 132'!K4477</f>
        <v>11524</v>
      </c>
      <c r="B4477" s="63">
        <f>'דוח 132'!J4477</f>
        <v>75215</v>
      </c>
      <c r="C4477" s="63" t="str">
        <f>'דוח 132'!I4477</f>
        <v xml:space="preserve"> אג"ח קונצרני בחו"ל </v>
      </c>
      <c r="D4477" s="63">
        <f>'דוח 132'!H4477</f>
        <v>0</v>
      </c>
      <c r="E4477" s="63">
        <f>'דוח 132'!G4477</f>
        <v>0</v>
      </c>
      <c r="F4477" s="63">
        <f>'דוח 132'!F4477</f>
        <v>0</v>
      </c>
      <c r="G4477" s="63">
        <f>'דוח 132'!E4477</f>
        <v>0</v>
      </c>
      <c r="H4477" s="63">
        <f>'דוח 132'!D4477</f>
        <v>0</v>
      </c>
      <c r="I4477" s="63">
        <f>'דוח 132'!C4477</f>
        <v>0</v>
      </c>
      <c r="J4477" s="63">
        <f>'דוח 132'!B4477</f>
        <v>0</v>
      </c>
      <c r="K4477" s="63">
        <f>'דוח 132'!A4477</f>
        <v>0</v>
      </c>
    </row>
    <row r="4478" spans="1:11" x14ac:dyDescent="0.2">
      <c r="A4478" s="63">
        <f>'דוח 132'!K4478</f>
        <v>15745</v>
      </c>
      <c r="B4478" s="63">
        <f>'דוח 132'!J4478</f>
        <v>75215</v>
      </c>
      <c r="C4478" s="63" t="str">
        <f>'דוח 132'!I4478</f>
        <v>סה"כ קונצרני צמוד מט"ח</v>
      </c>
      <c r="D4478" s="63">
        <f>'דוח 132'!H4478</f>
        <v>0</v>
      </c>
      <c r="E4478" s="63">
        <f>'דוח 132'!G4478</f>
        <v>0</v>
      </c>
      <c r="F4478" s="63">
        <f>'דוח 132'!F4478</f>
        <v>0</v>
      </c>
      <c r="G4478" s="63">
        <f>'דוח 132'!E4478</f>
        <v>0</v>
      </c>
      <c r="H4478" s="63">
        <f>'דוח 132'!D4478</f>
        <v>0</v>
      </c>
      <c r="I4478" s="63">
        <f>'דוח 132'!C4478</f>
        <v>0</v>
      </c>
      <c r="J4478" s="63">
        <f>'דוח 132'!B4478</f>
        <v>0</v>
      </c>
      <c r="K4478" s="63">
        <f>'דוח 132'!A4478</f>
        <v>0</v>
      </c>
    </row>
    <row r="4479" spans="1:11" x14ac:dyDescent="0.2">
      <c r="A4479" s="63">
        <f>'דוח 132'!K4479</f>
        <v>15545</v>
      </c>
      <c r="B4479" s="63">
        <f>'דוח 132'!J4479</f>
        <v>75215</v>
      </c>
      <c r="C4479" s="63" t="str">
        <f>'דוח 132'!I4479</f>
        <v>הלוואה צמוד מט"ח</v>
      </c>
      <c r="D4479" s="63">
        <f>'דוח 132'!H4479</f>
        <v>0</v>
      </c>
      <c r="E4479" s="63">
        <f>'דוח 132'!G4479</f>
        <v>0</v>
      </c>
      <c r="F4479" s="63">
        <f>'דוח 132'!F4479</f>
        <v>0</v>
      </c>
      <c r="G4479" s="63">
        <f>'דוח 132'!E4479</f>
        <v>0</v>
      </c>
      <c r="H4479" s="63">
        <f>'דוח 132'!D4479</f>
        <v>0</v>
      </c>
      <c r="I4479" s="63">
        <f>'דוח 132'!C4479</f>
        <v>0</v>
      </c>
      <c r="J4479" s="63">
        <f>'דוח 132'!B4479</f>
        <v>0</v>
      </c>
      <c r="K4479" s="63">
        <f>'דוח 132'!A4479</f>
        <v>0</v>
      </c>
    </row>
    <row r="4480" spans="1:11" x14ac:dyDescent="0.2">
      <c r="A4480" s="63">
        <f>'דוח 132'!K4480</f>
        <v>13595</v>
      </c>
      <c r="B4480" s="63">
        <f>'דוח 132'!J4480</f>
        <v>75215</v>
      </c>
      <c r="C4480" s="63" t="str">
        <f>'דוח 132'!I4480</f>
        <v>סה"כ מניות והמירים</v>
      </c>
      <c r="D4480" s="63">
        <f>'דוח 132'!H4480</f>
        <v>0</v>
      </c>
      <c r="E4480" s="63">
        <f>'דוח 132'!G4480</f>
        <v>4.49085813425864</v>
      </c>
      <c r="F4480" s="63">
        <f>'דוח 132'!F4480</f>
        <v>4.5206027470329397</v>
      </c>
      <c r="G4480" s="63">
        <f>'דוח 132'!E4480</f>
        <v>0</v>
      </c>
      <c r="H4480" s="63">
        <f>'דוח 132'!D4480</f>
        <v>0</v>
      </c>
      <c r="I4480" s="63">
        <f>'דוח 132'!C4480</f>
        <v>0</v>
      </c>
      <c r="J4480" s="63">
        <f>'דוח 132'!B4480</f>
        <v>0</v>
      </c>
      <c r="K4480" s="63">
        <f>'דוח 132'!A4480</f>
        <v>0</v>
      </c>
    </row>
    <row r="4481" spans="1:11" x14ac:dyDescent="0.2">
      <c r="A4481" s="63">
        <f>'דוח 132'!K4481</f>
        <v>15610</v>
      </c>
      <c r="B4481" s="63">
        <f>'דוח 132'!J4481</f>
        <v>75215</v>
      </c>
      <c r="C4481" s="63" t="str">
        <f>'דוח 132'!I4481</f>
        <v>נגזרים מתוך מניות והמירים</v>
      </c>
      <c r="D4481" s="63">
        <f>'דוח 132'!H4481</f>
        <v>0</v>
      </c>
      <c r="E4481" s="63">
        <f>'דוח 132'!G4481</f>
        <v>0</v>
      </c>
      <c r="F4481" s="63">
        <f>'דוח 132'!F4481</f>
        <v>0</v>
      </c>
      <c r="G4481" s="63">
        <f>'דוח 132'!E4481</f>
        <v>0</v>
      </c>
      <c r="H4481" s="63">
        <f>'דוח 132'!D4481</f>
        <v>0</v>
      </c>
      <c r="I4481" s="63">
        <f>'דוח 132'!C4481</f>
        <v>0</v>
      </c>
      <c r="J4481" s="63">
        <f>'דוח 132'!B4481</f>
        <v>0</v>
      </c>
      <c r="K4481" s="63">
        <f>'דוח 132'!A4481</f>
        <v>0</v>
      </c>
    </row>
    <row r="4482" spans="1:11" x14ac:dyDescent="0.2">
      <c r="A4482" s="63">
        <f>'דוח 132'!K4482</f>
        <v>15611</v>
      </c>
      <c r="B4482" s="63">
        <f>'דוח 132'!J4482</f>
        <v>75215</v>
      </c>
      <c r="C4482" s="63" t="str">
        <f>'דוח 132'!I4482</f>
        <v>מניות והמירים בארץ</v>
      </c>
      <c r="D4482" s="63">
        <f>'דוח 132'!H4482</f>
        <v>0</v>
      </c>
      <c r="E4482" s="63">
        <f>'דוח 132'!G4482</f>
        <v>4.49085813425864</v>
      </c>
      <c r="F4482" s="63">
        <f>'דוח 132'!F4482</f>
        <v>4.5206027470329397</v>
      </c>
      <c r="G4482" s="63">
        <f>'דוח 132'!E4482</f>
        <v>0</v>
      </c>
      <c r="H4482" s="63">
        <f>'דוח 132'!D4482</f>
        <v>0</v>
      </c>
      <c r="I4482" s="63">
        <f>'דוח 132'!C4482</f>
        <v>0</v>
      </c>
      <c r="J4482" s="63">
        <f>'דוח 132'!B4482</f>
        <v>0</v>
      </c>
      <c r="K4482" s="63">
        <f>'דוח 132'!A4482</f>
        <v>0</v>
      </c>
    </row>
    <row r="4483" spans="1:11" x14ac:dyDescent="0.2">
      <c r="A4483" s="63">
        <f>'דוח 132'!K4483</f>
        <v>15608</v>
      </c>
      <c r="B4483" s="63">
        <f>'דוח 132'!J4483</f>
        <v>75215</v>
      </c>
      <c r="C4483" s="63" t="str">
        <f>'דוח 132'!I4483</f>
        <v>מניות חו"ל</v>
      </c>
      <c r="D4483" s="63">
        <f>'דוח 132'!H4483</f>
        <v>0</v>
      </c>
      <c r="E4483" s="63">
        <f>'דוח 132'!G4483</f>
        <v>0</v>
      </c>
      <c r="F4483" s="63">
        <f>'דוח 132'!F4483</f>
        <v>0</v>
      </c>
      <c r="G4483" s="63">
        <f>'דוח 132'!E4483</f>
        <v>0</v>
      </c>
      <c r="H4483" s="63">
        <f>'דוח 132'!D4483</f>
        <v>0</v>
      </c>
      <c r="I4483" s="63">
        <f>'דוח 132'!C4483</f>
        <v>0</v>
      </c>
      <c r="J4483" s="63">
        <f>'דוח 132'!B4483</f>
        <v>0</v>
      </c>
      <c r="K4483" s="63">
        <f>'דוח 132'!A4483</f>
        <v>0</v>
      </c>
    </row>
    <row r="4484" spans="1:11" x14ac:dyDescent="0.2">
      <c r="A4484" s="63">
        <f>'דוח 132'!K4484</f>
        <v>15584</v>
      </c>
      <c r="B4484" s="63">
        <f>'דוח 132'!J4484</f>
        <v>75215</v>
      </c>
      <c r="C4484" s="63" t="str">
        <f>'דוח 132'!I4484</f>
        <v>נכסים אלטרנטיביים</v>
      </c>
      <c r="D4484" s="63">
        <f>'דוח 132'!H4484</f>
        <v>0</v>
      </c>
      <c r="E4484" s="63">
        <f>'דוח 132'!G4484</f>
        <v>0</v>
      </c>
      <c r="F4484" s="63">
        <f>'דוח 132'!F4484</f>
        <v>0</v>
      </c>
      <c r="G4484" s="63">
        <f>'דוח 132'!E4484</f>
        <v>0</v>
      </c>
      <c r="H4484" s="63">
        <f>'דוח 132'!D4484</f>
        <v>0</v>
      </c>
      <c r="I4484" s="63">
        <f>'דוח 132'!C4484</f>
        <v>0</v>
      </c>
      <c r="J4484" s="63">
        <f>'דוח 132'!B4484</f>
        <v>0</v>
      </c>
      <c r="K4484" s="63">
        <f>'דוח 132'!A4484</f>
        <v>0</v>
      </c>
    </row>
    <row r="4485" spans="1:11" x14ac:dyDescent="0.2">
      <c r="A4485" s="63">
        <f>'דוח 132'!K4485</f>
        <v>17728</v>
      </c>
      <c r="B4485" s="63">
        <f>'דוח 132'!J4485</f>
        <v>75215</v>
      </c>
      <c r="C4485" s="63" t="str">
        <f>'דוח 132'!I4485</f>
        <v>נכסי נדל"ן</v>
      </c>
      <c r="D4485" s="63">
        <f>'דוח 132'!H4485</f>
        <v>0</v>
      </c>
      <c r="E4485" s="63">
        <f>'דוח 132'!G4485</f>
        <v>0</v>
      </c>
      <c r="F4485" s="63">
        <f>'דוח 132'!F4485</f>
        <v>0</v>
      </c>
      <c r="G4485" s="63">
        <f>'דוח 132'!E4485</f>
        <v>0</v>
      </c>
      <c r="H4485" s="63">
        <f>'דוח 132'!D4485</f>
        <v>0</v>
      </c>
      <c r="I4485" s="63">
        <f>'דוח 132'!C4485</f>
        <v>0</v>
      </c>
      <c r="J4485" s="63">
        <f>'דוח 132'!B4485</f>
        <v>0</v>
      </c>
      <c r="K4485" s="63">
        <f>'דוח 132'!A4485</f>
        <v>0</v>
      </c>
    </row>
    <row r="4486" spans="1:11" x14ac:dyDescent="0.2">
      <c r="A4486" s="63">
        <f>'דוח 132'!K4486</f>
        <v>15624</v>
      </c>
      <c r="B4486" s="63">
        <f>'דוח 132'!J4486</f>
        <v>75215</v>
      </c>
      <c r="C4486" s="63" t="str">
        <f>'דוח 132'!I4486</f>
        <v>נגזרים מתוך חשיפת מט"ח</v>
      </c>
      <c r="D4486" s="63">
        <f>'דוח 132'!H4486</f>
        <v>0</v>
      </c>
      <c r="E4486" s="63">
        <f>'דוח 132'!G4486</f>
        <v>0</v>
      </c>
      <c r="F4486" s="63">
        <f>'דוח 132'!F4486</f>
        <v>0</v>
      </c>
      <c r="G4486" s="63">
        <f>'דוח 132'!E4486</f>
        <v>0</v>
      </c>
      <c r="H4486" s="63">
        <f>'דוח 132'!D4486</f>
        <v>0</v>
      </c>
      <c r="I4486" s="63">
        <f>'דוח 132'!C4486</f>
        <v>0</v>
      </c>
      <c r="J4486" s="63">
        <f>'דוח 132'!B4486</f>
        <v>0</v>
      </c>
      <c r="K4486" s="63">
        <f>'דוח 132'!A4486</f>
        <v>0</v>
      </c>
    </row>
    <row r="4487" spans="1:11" x14ac:dyDescent="0.2">
      <c r="A4487" s="63">
        <f>'דוח 132'!K4487</f>
        <v>15644</v>
      </c>
      <c r="B4487" s="63">
        <f>'דוח 132'!J4487</f>
        <v>75215</v>
      </c>
      <c r="C4487" s="63" t="str">
        <f>'דוח 132'!I4487</f>
        <v>סה"כ נזילות</v>
      </c>
      <c r="D4487" s="63">
        <f>'דוח 132'!H4487</f>
        <v>0</v>
      </c>
      <c r="E4487" s="63">
        <f>'דוח 132'!G4487</f>
        <v>93.820899506205805</v>
      </c>
      <c r="F4487" s="63">
        <f>'דוח 132'!F4487</f>
        <v>93.939191892252296</v>
      </c>
      <c r="G4487" s="63">
        <f>'דוח 132'!E4487</f>
        <v>0</v>
      </c>
      <c r="H4487" s="63">
        <f>'דוח 132'!D4487</f>
        <v>0</v>
      </c>
      <c r="I4487" s="63">
        <f>'דוח 132'!C4487</f>
        <v>0</v>
      </c>
      <c r="J4487" s="63">
        <f>'דוח 132'!B4487</f>
        <v>0</v>
      </c>
      <c r="K4487" s="63">
        <f>'דוח 132'!A4487</f>
        <v>0</v>
      </c>
    </row>
    <row r="4488" spans="1:11" x14ac:dyDescent="0.2">
      <c r="A4488" s="63">
        <f>'דוח 132'!K4488</f>
        <v>15704</v>
      </c>
      <c r="B4488" s="63">
        <f>'דוח 132'!J4488</f>
        <v>75215</v>
      </c>
      <c r="C4488" s="63" t="str">
        <f>'דוח 132'!I4488</f>
        <v xml:space="preserve">סה"כ קונצרני והלוואות </v>
      </c>
      <c r="D4488" s="63">
        <f>'דוח 132'!H4488</f>
        <v>1.5588311688311698</v>
      </c>
      <c r="E4488" s="63">
        <f>'דוח 132'!G4488</f>
        <v>1.68824235953557</v>
      </c>
      <c r="F4488" s="63">
        <f>'דוח 132'!F4488</f>
        <v>1.5402053607147599</v>
      </c>
      <c r="G4488" s="63">
        <f>'דוח 132'!E4488</f>
        <v>27</v>
      </c>
      <c r="H4488" s="63">
        <f>'דוח 132'!D4488</f>
        <v>33</v>
      </c>
      <c r="I4488" s="63">
        <f>'דוח 132'!C4488</f>
        <v>0</v>
      </c>
      <c r="J4488" s="63">
        <f>'דוח 132'!B4488</f>
        <v>0</v>
      </c>
      <c r="K4488" s="63">
        <f>'דוח 132'!A4488</f>
        <v>0</v>
      </c>
    </row>
    <row r="4489" spans="1:11" x14ac:dyDescent="0.2">
      <c r="A4489" s="63">
        <f>'דוח 132'!K4489</f>
        <v>15749</v>
      </c>
      <c r="B4489" s="63">
        <f>'דוח 132'!J4489</f>
        <v>75215</v>
      </c>
      <c r="C4489" s="63" t="str">
        <f>'דוח 132'!I4489</f>
        <v>סה"כ לא סחירים</v>
      </c>
      <c r="D4489" s="63">
        <f>'דוח 132'!H4489</f>
        <v>0</v>
      </c>
      <c r="E4489" s="63">
        <f>'דוח 132'!G4489</f>
        <v>0</v>
      </c>
      <c r="F4489" s="63">
        <f>'דוח 132'!F4489</f>
        <v>0</v>
      </c>
      <c r="G4489" s="63">
        <f>'דוח 132'!E4489</f>
        <v>0</v>
      </c>
      <c r="H4489" s="63">
        <f>'דוח 132'!D4489</f>
        <v>0</v>
      </c>
      <c r="I4489" s="63">
        <f>'דוח 132'!C4489</f>
        <v>0</v>
      </c>
      <c r="J4489" s="63">
        <f>'דוח 132'!B4489</f>
        <v>0</v>
      </c>
      <c r="K4489" s="63">
        <f>'דוח 132'!A4489</f>
        <v>0</v>
      </c>
    </row>
    <row r="4490" spans="1:11" x14ac:dyDescent="0.2">
      <c r="A4490" s="63">
        <f>'דוח 132'!K4490</f>
        <v>11258</v>
      </c>
      <c r="B4490" s="63">
        <f>'דוח 132'!J4490</f>
        <v>75215</v>
      </c>
      <c r="C4490" s="63" t="str">
        <f>'דוח 132'!I4490</f>
        <v>כל נכסי הקופה</v>
      </c>
      <c r="D4490" s="63">
        <f>'דוח 132'!H4490</f>
        <v>2.4009201226830201E-2</v>
      </c>
      <c r="E4490" s="63">
        <f>'דוח 132'!G4490</f>
        <v>100</v>
      </c>
      <c r="F4490" s="63">
        <f>'דוח 132'!F4490</f>
        <v>100</v>
      </c>
      <c r="G4490" s="63">
        <f>'דוח 132'!E4490</f>
        <v>0</v>
      </c>
      <c r="H4490" s="63">
        <f>'דוח 132'!D4490</f>
        <v>0</v>
      </c>
      <c r="I4490" s="63">
        <f>'דוח 132'!C4490</f>
        <v>0</v>
      </c>
      <c r="J4490" s="63">
        <f>'דוח 132'!B4490</f>
        <v>0</v>
      </c>
      <c r="K4490" s="63">
        <f>'דוח 132'!A4490</f>
        <v>0</v>
      </c>
    </row>
    <row r="4491" spans="1:11" x14ac:dyDescent="0.2">
      <c r="A4491" s="63">
        <f>'דוח 132'!K4491</f>
        <v>15705</v>
      </c>
      <c r="B4491" s="63">
        <f>'דוח 132'!J4491</f>
        <v>75215</v>
      </c>
      <c r="C4491" s="63" t="str">
        <f>'דוח 132'!I4491</f>
        <v>סה"כ ממשלתי</v>
      </c>
      <c r="D4491" s="63">
        <f>'דוח 132'!H4491</f>
        <v>0</v>
      </c>
      <c r="E4491" s="63">
        <f>'דוח 132'!G4491</f>
        <v>0</v>
      </c>
      <c r="F4491" s="63">
        <f>'דוח 132'!F4491</f>
        <v>0</v>
      </c>
      <c r="G4491" s="63">
        <f>'דוח 132'!E4491</f>
        <v>40</v>
      </c>
      <c r="H4491" s="63">
        <f>'דוח 132'!D4491</f>
        <v>46</v>
      </c>
      <c r="I4491" s="63">
        <f>'דוח 132'!C4491</f>
        <v>0</v>
      </c>
      <c r="J4491" s="63">
        <f>'דוח 132'!B4491</f>
        <v>0</v>
      </c>
      <c r="K4491" s="63">
        <f>'דוח 132'!A4491</f>
        <v>0</v>
      </c>
    </row>
    <row r="4492" spans="1:11" x14ac:dyDescent="0.2">
      <c r="A4492" s="63">
        <f>'דוח 132'!K4492</f>
        <v>16144</v>
      </c>
      <c r="B4492" s="63">
        <f>'דוח 132'!J4492</f>
        <v>75215</v>
      </c>
      <c r="C4492" s="63" t="str">
        <f>'דוח 132'!I4492</f>
        <v>סך חשיפת מט"ח</v>
      </c>
      <c r="D4492" s="63">
        <f>'דוח 132'!H4492</f>
        <v>0</v>
      </c>
      <c r="E4492" s="63">
        <f>'דוח 132'!G4492</f>
        <v>0</v>
      </c>
      <c r="F4492" s="63">
        <f>'דוח 132'!F4492</f>
        <v>0</v>
      </c>
      <c r="G4492" s="63">
        <f>'דוח 132'!E4492</f>
        <v>0</v>
      </c>
      <c r="H4492" s="63">
        <f>'דוח 132'!D4492</f>
        <v>0</v>
      </c>
      <c r="I4492" s="63">
        <f>'דוח 132'!C4492</f>
        <v>0</v>
      </c>
      <c r="J4492" s="63">
        <f>'דוח 132'!B4492</f>
        <v>0</v>
      </c>
      <c r="K4492" s="63">
        <f>'דוח 132'!A4492</f>
        <v>0</v>
      </c>
    </row>
    <row r="4493" spans="1:11" x14ac:dyDescent="0.2">
      <c r="A4493" s="63">
        <f>'דוח 132'!K4493</f>
        <v>12755</v>
      </c>
      <c r="B4493" s="63">
        <f>'דוח 132'!J4493</f>
        <v>75215</v>
      </c>
      <c r="C4493" s="63" t="str">
        <f>'דוח 132'!I4493</f>
        <v xml:space="preserve">נזילות מט"ח </v>
      </c>
      <c r="D4493" s="63">
        <f>'דוח 132'!H4493</f>
        <v>0</v>
      </c>
      <c r="E4493" s="63">
        <f>'דוח 132'!G4493</f>
        <v>0</v>
      </c>
      <c r="F4493" s="63">
        <f>'דוח 132'!F4493</f>
        <v>0</v>
      </c>
      <c r="G4493" s="63">
        <f>'דוח 132'!E4493</f>
        <v>0</v>
      </c>
      <c r="H4493" s="63">
        <f>'דוח 132'!D4493</f>
        <v>0</v>
      </c>
      <c r="I4493" s="63">
        <f>'דוח 132'!C4493</f>
        <v>0</v>
      </c>
      <c r="J4493" s="63">
        <f>'דוח 132'!B4493</f>
        <v>0</v>
      </c>
      <c r="K4493" s="63">
        <f>'דוח 132'!A4493</f>
        <v>0</v>
      </c>
    </row>
    <row r="4494" spans="1:11" x14ac:dyDescent="0.2">
      <c r="A4494" s="63">
        <f>'דוח 132'!K4494</f>
        <v>12359</v>
      </c>
      <c r="B4494" s="63">
        <f>'דוח 132'!J4494</f>
        <v>75215</v>
      </c>
      <c r="C4494" s="63" t="str">
        <f>'דוח 132'!I4494</f>
        <v xml:space="preserve">קונצרני לא סחיר צמוד מדד </v>
      </c>
      <c r="D4494" s="63">
        <f>'דוח 132'!H4494</f>
        <v>0</v>
      </c>
      <c r="E4494" s="63">
        <f>'דוח 132'!G4494</f>
        <v>0</v>
      </c>
      <c r="F4494" s="63">
        <f>'דוח 132'!F4494</f>
        <v>0</v>
      </c>
      <c r="G4494" s="63">
        <f>'דוח 132'!E4494</f>
        <v>0</v>
      </c>
      <c r="H4494" s="63">
        <f>'דוח 132'!D4494</f>
        <v>0</v>
      </c>
      <c r="I4494" s="63">
        <f>'דוח 132'!C4494</f>
        <v>0</v>
      </c>
      <c r="J4494" s="63">
        <f>'דוח 132'!B4494</f>
        <v>0</v>
      </c>
      <c r="K4494" s="63">
        <f>'דוח 132'!A4494</f>
        <v>0</v>
      </c>
    </row>
    <row r="4495" spans="1:11" x14ac:dyDescent="0.2">
      <c r="A4495" s="63">
        <f>'דוח 132'!K4495</f>
        <v>0</v>
      </c>
      <c r="B4495" s="63">
        <f>'דוח 132'!J4495</f>
        <v>0</v>
      </c>
      <c r="C4495" s="63">
        <f>'דוח 132'!I4495</f>
        <v>0</v>
      </c>
      <c r="D4495" s="63">
        <f>'דוח 132'!H4495</f>
        <v>0</v>
      </c>
      <c r="E4495" s="63">
        <f>'דוח 132'!G4495</f>
        <v>0</v>
      </c>
      <c r="F4495" s="63">
        <f>'דוח 132'!F4495</f>
        <v>0</v>
      </c>
      <c r="G4495" s="63">
        <f>'דוח 132'!E4495</f>
        <v>0</v>
      </c>
      <c r="H4495" s="63">
        <f>'דוח 132'!D4495</f>
        <v>0</v>
      </c>
      <c r="I4495" s="63">
        <f>'דוח 132'!C4495</f>
        <v>0</v>
      </c>
      <c r="J4495" s="63">
        <f>'דוח 132'!B4495</f>
        <v>0</v>
      </c>
      <c r="K4495" s="63">
        <f>'דוח 132'!A4495</f>
        <v>0</v>
      </c>
    </row>
    <row r="4496" spans="1:11" x14ac:dyDescent="0.2">
      <c r="A4496" s="63" t="str">
        <f>'דוח 132'!K4496</f>
        <v>קוד קבוצה</v>
      </c>
      <c r="B4496" s="63" t="str">
        <f>'דוח 132'!J4496</f>
        <v>קוד קופה</v>
      </c>
      <c r="C4496" s="63">
        <f>'דוח 132'!I4496</f>
        <v>0</v>
      </c>
      <c r="D4496" s="63" t="str">
        <f>'דוח 132'!H4496</f>
        <v xml:space="preserve">75223  שי חברה לשירותי סיעוד </v>
      </c>
      <c r="E4496" s="63">
        <f>'דוח 132'!G4496</f>
        <v>0</v>
      </c>
      <c r="F4496" s="63">
        <f>'דוח 132'!F4496</f>
        <v>0</v>
      </c>
      <c r="G4496" s="63">
        <f>'דוח 132'!E4496</f>
        <v>0</v>
      </c>
      <c r="H4496" s="63">
        <f>'דוח 132'!D4496</f>
        <v>0</v>
      </c>
      <c r="I4496" s="63">
        <f>'דוח 132'!C4496</f>
        <v>0</v>
      </c>
      <c r="J4496" s="63">
        <f>'דוח 132'!B4496</f>
        <v>0</v>
      </c>
      <c r="K4496" s="63">
        <f>'דוח 132'!A4496</f>
        <v>0</v>
      </c>
    </row>
    <row r="4497" spans="1:11" x14ac:dyDescent="0.2">
      <c r="A4497" s="63">
        <f>'דוח 132'!K4497</f>
        <v>0</v>
      </c>
      <c r="B4497" s="63">
        <f>'דוח 132'!J4497</f>
        <v>0</v>
      </c>
      <c r="C4497" s="63">
        <f>'דוח 132'!I4497</f>
        <v>0</v>
      </c>
      <c r="D4497" s="63">
        <f>'דוח 132'!H4497</f>
        <v>0</v>
      </c>
      <c r="E4497" s="63">
        <f>'דוח 132'!G4497</f>
        <v>0</v>
      </c>
      <c r="F4497" s="63" t="str">
        <f>'דוח 132'!F4497</f>
        <v>שווי קופה באשח  6.66</v>
      </c>
      <c r="G4497" s="63">
        <f>'דוח 132'!E4497</f>
        <v>0</v>
      </c>
      <c r="H4497" s="63">
        <f>'דוח 132'!D4497</f>
        <v>0</v>
      </c>
      <c r="I4497" s="63">
        <f>'דוח 132'!C4497</f>
        <v>0</v>
      </c>
      <c r="J4497" s="63">
        <f>'דוח 132'!B4497</f>
        <v>0</v>
      </c>
      <c r="K4497" s="63">
        <f>'דוח 132'!A4497</f>
        <v>0</v>
      </c>
    </row>
    <row r="4498" spans="1:11" x14ac:dyDescent="0.2">
      <c r="A4498" s="63">
        <f>'דוח 132'!K4498</f>
        <v>0</v>
      </c>
      <c r="B4498" s="63">
        <f>'דוח 132'!J4498</f>
        <v>0</v>
      </c>
      <c r="C4498" s="63" t="str">
        <f>'דוח 132'!I4498</f>
        <v>תאור קבוצה</v>
      </c>
      <c r="D4498" s="63" t="str">
        <f>'דוח 132'!H4498</f>
        <v>מח"מ</v>
      </c>
      <c r="E4498" s="63" t="str">
        <f>'דוח 132'!G4498</f>
        <v>חשיפה</v>
      </c>
      <c r="F4498" s="63" t="str">
        <f>'דוח 132'!F4498</f>
        <v>חשיפה</v>
      </c>
      <c r="G4498" s="63">
        <f>'דוח 132'!E4498</f>
        <v>0</v>
      </c>
      <c r="H4498" s="63" t="str">
        <f>'דוח 132'!D4498</f>
        <v>חשיפה</v>
      </c>
      <c r="I4498" s="63">
        <f>'דוח 132'!C4498</f>
        <v>0</v>
      </c>
      <c r="J4498" s="63" t="str">
        <f>'דוח 132'!B4498</f>
        <v>מח"מ</v>
      </c>
      <c r="K4498" s="63">
        <f>'דוח 132'!A4498</f>
        <v>0</v>
      </c>
    </row>
    <row r="4499" spans="1:11" x14ac:dyDescent="0.2">
      <c r="A4499" s="63">
        <f>'דוח 132'!K4499</f>
        <v>0</v>
      </c>
      <c r="B4499" s="63">
        <f>'דוח 132'!J4499</f>
        <v>0</v>
      </c>
      <c r="C4499" s="63">
        <f>'דוח 132'!I4499</f>
        <v>0</v>
      </c>
      <c r="D4499" s="63">
        <f>'דוח 132'!H4499</f>
        <v>0</v>
      </c>
      <c r="E4499" s="63" t="str">
        <f>'דוח 132'!G4499</f>
        <v>30/12/18</v>
      </c>
      <c r="F4499" s="63" t="str">
        <f>'דוח 132'!F4499</f>
        <v>31/12/18</v>
      </c>
      <c r="G4499" s="63" t="str">
        <f>'דוח 132'!E4499</f>
        <v>מינ'</v>
      </c>
      <c r="H4499" s="63" t="str">
        <f>'דוח 132'!D4499</f>
        <v>מקס'</v>
      </c>
      <c r="I4499" s="63" t="str">
        <f>'דוח 132'!C4499</f>
        <v>מינ'</v>
      </c>
      <c r="J4499" s="63" t="str">
        <f>'דוח 132'!B4499</f>
        <v>מקס'</v>
      </c>
      <c r="K4499" s="63">
        <f>'דוח 132'!A4499</f>
        <v>0</v>
      </c>
    </row>
    <row r="4500" spans="1:11" x14ac:dyDescent="0.2">
      <c r="A4500" s="63">
        <f>'דוח 132'!K4500</f>
        <v>13591</v>
      </c>
      <c r="B4500" s="63">
        <f>'דוח 132'!J4500</f>
        <v>75223</v>
      </c>
      <c r="C4500" s="63" t="str">
        <f>'דוח 132'!I4500</f>
        <v xml:space="preserve">צמוד מדד (כולל מיועדות) </v>
      </c>
      <c r="D4500" s="63">
        <f>'דוח 132'!H4500</f>
        <v>0</v>
      </c>
      <c r="E4500" s="63">
        <f>'דוח 132'!G4500</f>
        <v>0</v>
      </c>
      <c r="F4500" s="63">
        <f>'דוח 132'!F4500</f>
        <v>0</v>
      </c>
      <c r="G4500" s="63">
        <f>'דוח 132'!E4500</f>
        <v>0</v>
      </c>
      <c r="H4500" s="63">
        <f>'דוח 132'!D4500</f>
        <v>0</v>
      </c>
      <c r="I4500" s="63">
        <f>'דוח 132'!C4500</f>
        <v>0</v>
      </c>
      <c r="J4500" s="63">
        <f>'דוח 132'!B4500</f>
        <v>0</v>
      </c>
      <c r="K4500" s="63">
        <f>'דוח 132'!A4500</f>
        <v>0</v>
      </c>
    </row>
    <row r="4501" spans="1:11" x14ac:dyDescent="0.2">
      <c r="A4501" s="63">
        <f>'דוח 132'!K4501</f>
        <v>19967</v>
      </c>
      <c r="B4501" s="63">
        <f>'דוח 132'!J4501</f>
        <v>75223</v>
      </c>
      <c r="C4501" s="63" t="str">
        <f>'דוח 132'!I4501</f>
        <v>צמוד מדד ללא מיועדות</v>
      </c>
      <c r="D4501" s="63">
        <f>'דוח 132'!H4501</f>
        <v>0</v>
      </c>
      <c r="E4501" s="63">
        <f>'דוח 132'!G4501</f>
        <v>0</v>
      </c>
      <c r="F4501" s="63">
        <f>'דוח 132'!F4501</f>
        <v>0</v>
      </c>
      <c r="G4501" s="63">
        <f>'דוח 132'!E4501</f>
        <v>0</v>
      </c>
      <c r="H4501" s="63">
        <f>'דוח 132'!D4501</f>
        <v>0</v>
      </c>
      <c r="I4501" s="63">
        <f>'דוח 132'!C4501</f>
        <v>0</v>
      </c>
      <c r="J4501" s="63">
        <f>'דוח 132'!B4501</f>
        <v>0</v>
      </c>
      <c r="K4501" s="63">
        <f>'דוח 132'!A4501</f>
        <v>0</v>
      </c>
    </row>
    <row r="4502" spans="1:11" x14ac:dyDescent="0.2">
      <c r="A4502" s="63">
        <f>'דוח 132'!K4502</f>
        <v>15744</v>
      </c>
      <c r="B4502" s="63">
        <f>'דוח 132'!J4502</f>
        <v>75223</v>
      </c>
      <c r="C4502" s="63" t="str">
        <f>'דוח 132'!I4502</f>
        <v xml:space="preserve">סה"כ ממשלתי צמוד מדד כולל מיועדות </v>
      </c>
      <c r="D4502" s="63">
        <f>'דוח 132'!H4502</f>
        <v>0</v>
      </c>
      <c r="E4502" s="63">
        <f>'דוח 132'!G4502</f>
        <v>0</v>
      </c>
      <c r="F4502" s="63">
        <f>'דוח 132'!F4502</f>
        <v>0</v>
      </c>
      <c r="G4502" s="63">
        <f>'דוח 132'!E4502</f>
        <v>0</v>
      </c>
      <c r="H4502" s="63">
        <f>'דוח 132'!D4502</f>
        <v>0</v>
      </c>
      <c r="I4502" s="63">
        <f>'דוח 132'!C4502</f>
        <v>0</v>
      </c>
      <c r="J4502" s="63">
        <f>'דוח 132'!B4502</f>
        <v>0</v>
      </c>
      <c r="K4502" s="63">
        <f>'דוח 132'!A4502</f>
        <v>0</v>
      </c>
    </row>
    <row r="4503" spans="1:11" x14ac:dyDescent="0.2">
      <c r="A4503" s="63">
        <f>'דוח 132'!K4503</f>
        <v>13462</v>
      </c>
      <c r="B4503" s="63">
        <f>'דוח 132'!J4503</f>
        <v>75223</v>
      </c>
      <c r="C4503" s="63" t="str">
        <f>'דוח 132'!I4503</f>
        <v xml:space="preserve">קונצרני סחיר צמוד מדד </v>
      </c>
      <c r="D4503" s="63">
        <f>'דוח 132'!H4503</f>
        <v>0</v>
      </c>
      <c r="E4503" s="63">
        <f>'דוח 132'!G4503</f>
        <v>0</v>
      </c>
      <c r="F4503" s="63">
        <f>'דוח 132'!F4503</f>
        <v>0</v>
      </c>
      <c r="G4503" s="63">
        <f>'דוח 132'!E4503</f>
        <v>0</v>
      </c>
      <c r="H4503" s="63">
        <f>'דוח 132'!D4503</f>
        <v>0</v>
      </c>
      <c r="I4503" s="63">
        <f>'דוח 132'!C4503</f>
        <v>0</v>
      </c>
      <c r="J4503" s="63">
        <f>'דוח 132'!B4503</f>
        <v>0</v>
      </c>
      <c r="K4503" s="63">
        <f>'דוח 132'!A4503</f>
        <v>0</v>
      </c>
    </row>
    <row r="4504" spans="1:11" x14ac:dyDescent="0.2">
      <c r="A4504" s="63">
        <f>'דוח 132'!K4504</f>
        <v>15544</v>
      </c>
      <c r="B4504" s="63">
        <f>'דוח 132'!J4504</f>
        <v>75223</v>
      </c>
      <c r="C4504" s="63" t="str">
        <f>'דוח 132'!I4504</f>
        <v>הלוואה צמוד מדד</v>
      </c>
      <c r="D4504" s="63">
        <f>'דוח 132'!H4504</f>
        <v>0</v>
      </c>
      <c r="E4504" s="63">
        <f>'דוח 132'!G4504</f>
        <v>0</v>
      </c>
      <c r="F4504" s="63">
        <f>'דוח 132'!F4504</f>
        <v>0</v>
      </c>
      <c r="G4504" s="63">
        <f>'דוח 132'!E4504</f>
        <v>0</v>
      </c>
      <c r="H4504" s="63">
        <f>'דוח 132'!D4504</f>
        <v>0</v>
      </c>
      <c r="I4504" s="63">
        <f>'דוח 132'!C4504</f>
        <v>0</v>
      </c>
      <c r="J4504" s="63">
        <f>'דוח 132'!B4504</f>
        <v>0</v>
      </c>
      <c r="K4504" s="63">
        <f>'דוח 132'!A4504</f>
        <v>0</v>
      </c>
    </row>
    <row r="4505" spans="1:11" x14ac:dyDescent="0.2">
      <c r="A4505" s="63">
        <f>'דוח 132'!K4505</f>
        <v>12978</v>
      </c>
      <c r="B4505" s="63">
        <f>'דוח 132'!J4505</f>
        <v>75223</v>
      </c>
      <c r="C4505" s="63" t="str">
        <f>'דוח 132'!I4505</f>
        <v xml:space="preserve">פקדונות לא סחירים </v>
      </c>
      <c r="D4505" s="63">
        <f>'דוח 132'!H4505</f>
        <v>0</v>
      </c>
      <c r="E4505" s="63">
        <f>'דוח 132'!G4505</f>
        <v>0</v>
      </c>
      <c r="F4505" s="63">
        <f>'דוח 132'!F4505</f>
        <v>0</v>
      </c>
      <c r="G4505" s="63">
        <f>'דוח 132'!E4505</f>
        <v>0</v>
      </c>
      <c r="H4505" s="63">
        <f>'דוח 132'!D4505</f>
        <v>0</v>
      </c>
      <c r="I4505" s="63">
        <f>'דוח 132'!C4505</f>
        <v>0</v>
      </c>
      <c r="J4505" s="63">
        <f>'דוח 132'!B4505</f>
        <v>0</v>
      </c>
      <c r="K4505" s="63">
        <f>'דוח 132'!A4505</f>
        <v>0</v>
      </c>
    </row>
    <row r="4506" spans="1:11" x14ac:dyDescent="0.2">
      <c r="A4506" s="63">
        <f>'דוח 132'!K4506</f>
        <v>17726</v>
      </c>
      <c r="B4506" s="63">
        <f>'דוח 132'!J4506</f>
        <v>75223</v>
      </c>
      <c r="C4506" s="63" t="str">
        <f>'דוח 132'!I4506</f>
        <v>לא צמוד כולל נזילות</v>
      </c>
      <c r="D4506" s="63">
        <f>'דוח 132'!H4506</f>
        <v>0.82722372454664306</v>
      </c>
      <c r="E4506" s="63">
        <f>'דוח 132'!G4506</f>
        <v>99.685824893536207</v>
      </c>
      <c r="F4506" s="63">
        <f>'דוח 132'!F4506</f>
        <v>99.682860826482994</v>
      </c>
      <c r="G4506" s="63">
        <f>'דוח 132'!E4506</f>
        <v>0</v>
      </c>
      <c r="H4506" s="63">
        <f>'דוח 132'!D4506</f>
        <v>0</v>
      </c>
      <c r="I4506" s="63">
        <f>'דוח 132'!C4506</f>
        <v>0</v>
      </c>
      <c r="J4506" s="63">
        <f>'דוח 132'!B4506</f>
        <v>0</v>
      </c>
      <c r="K4506" s="63">
        <f>'דוח 132'!A4506</f>
        <v>0</v>
      </c>
    </row>
    <row r="4507" spans="1:11" x14ac:dyDescent="0.2">
      <c r="A4507" s="63">
        <f>'דוח 132'!K4507</f>
        <v>17727</v>
      </c>
      <c r="B4507" s="63">
        <f>'דוח 132'!J4507</f>
        <v>75223</v>
      </c>
      <c r="C4507" s="63" t="str">
        <f>'דוח 132'!I4507</f>
        <v>עו"ש ש"ח</v>
      </c>
      <c r="D4507" s="63">
        <f>'דוח 132'!H4507</f>
        <v>0</v>
      </c>
      <c r="E4507" s="63">
        <f>'דוח 132'!G4507</f>
        <v>10.053603406841001</v>
      </c>
      <c r="F4507" s="63">
        <f>'דוח 132'!F4507</f>
        <v>10.0523962543657</v>
      </c>
      <c r="G4507" s="63">
        <f>'דוח 132'!E4507</f>
        <v>0</v>
      </c>
      <c r="H4507" s="63">
        <f>'דוח 132'!D4507</f>
        <v>0</v>
      </c>
      <c r="I4507" s="63">
        <f>'דוח 132'!C4507</f>
        <v>0</v>
      </c>
      <c r="J4507" s="63">
        <f>'דוח 132'!B4507</f>
        <v>0</v>
      </c>
      <c r="K4507" s="63">
        <f>'דוח 132'!A4507</f>
        <v>0</v>
      </c>
    </row>
    <row r="4508" spans="1:11" x14ac:dyDescent="0.2">
      <c r="A4508" s="63">
        <f>'דוח 132'!K4508</f>
        <v>13592</v>
      </c>
      <c r="B4508" s="63">
        <f>'דוח 132'!J4508</f>
        <v>75223</v>
      </c>
      <c r="C4508" s="63" t="str">
        <f>'דוח 132'!I4508</f>
        <v xml:space="preserve">לא צמוד - לא כולל נזילות </v>
      </c>
      <c r="D4508" s="63">
        <f>'דוח 132'!H4508</f>
        <v>0.92</v>
      </c>
      <c r="E4508" s="63">
        <f>'דוח 132'!G4508</f>
        <v>89.632221486695201</v>
      </c>
      <c r="F4508" s="63">
        <f>'דוח 132'!F4508</f>
        <v>89.63046457211729</v>
      </c>
      <c r="G4508" s="63">
        <f>'דוח 132'!E4508</f>
        <v>0</v>
      </c>
      <c r="H4508" s="63">
        <f>'דוח 132'!D4508</f>
        <v>0</v>
      </c>
      <c r="I4508" s="63">
        <f>'דוח 132'!C4508</f>
        <v>0</v>
      </c>
      <c r="J4508" s="63">
        <f>'דוח 132'!B4508</f>
        <v>0</v>
      </c>
      <c r="K4508" s="63">
        <f>'דוח 132'!A4508</f>
        <v>0</v>
      </c>
    </row>
    <row r="4509" spans="1:11" x14ac:dyDescent="0.2">
      <c r="A4509" s="63">
        <f>'דוח 132'!K4509</f>
        <v>11566</v>
      </c>
      <c r="B4509" s="63">
        <f>'דוח 132'!J4509</f>
        <v>75223</v>
      </c>
      <c r="C4509" s="63" t="str">
        <f>'דוח 132'!I4509</f>
        <v>מק"מ</v>
      </c>
      <c r="D4509" s="63">
        <f>'דוח 132'!H4509</f>
        <v>0.92</v>
      </c>
      <c r="E4509" s="63">
        <f>'דוח 132'!G4509</f>
        <v>89.632221486695201</v>
      </c>
      <c r="F4509" s="63">
        <f>'דוח 132'!F4509</f>
        <v>89.63046457211729</v>
      </c>
      <c r="G4509" s="63">
        <f>'דוח 132'!E4509</f>
        <v>90</v>
      </c>
      <c r="H4509" s="63">
        <f>'דוח 132'!D4509</f>
        <v>100</v>
      </c>
      <c r="I4509" s="63">
        <f>'דוח 132'!C4509</f>
        <v>0</v>
      </c>
      <c r="J4509" s="63">
        <f>'דוח 132'!B4509</f>
        <v>0</v>
      </c>
      <c r="K4509" s="63">
        <f>'דוח 132'!A4509</f>
        <v>0</v>
      </c>
    </row>
    <row r="4510" spans="1:11" x14ac:dyDescent="0.2">
      <c r="A4510" s="63">
        <f>'דוח 132'!K4510</f>
        <v>13419</v>
      </c>
      <c r="B4510" s="63">
        <f>'דוח 132'!J4510</f>
        <v>75223</v>
      </c>
      <c r="C4510" s="63" t="str">
        <f>'דוח 132'!I4510</f>
        <v>ממשלתי  לא צמוד (שחר)</v>
      </c>
      <c r="D4510" s="63">
        <f>'דוח 132'!H4510</f>
        <v>0</v>
      </c>
      <c r="E4510" s="63">
        <f>'דוח 132'!G4510</f>
        <v>0</v>
      </c>
      <c r="F4510" s="63">
        <f>'דוח 132'!F4510</f>
        <v>0</v>
      </c>
      <c r="G4510" s="63">
        <f>'דוח 132'!E4510</f>
        <v>0</v>
      </c>
      <c r="H4510" s="63">
        <f>'דוח 132'!D4510</f>
        <v>0</v>
      </c>
      <c r="I4510" s="63">
        <f>'דוח 132'!C4510</f>
        <v>0</v>
      </c>
      <c r="J4510" s="63">
        <f>'דוח 132'!B4510</f>
        <v>0</v>
      </c>
      <c r="K4510" s="63">
        <f>'דוח 132'!A4510</f>
        <v>0</v>
      </c>
    </row>
    <row r="4511" spans="1:11" x14ac:dyDescent="0.2">
      <c r="A4511" s="63">
        <f>'דוח 132'!K4511</f>
        <v>11568</v>
      </c>
      <c r="B4511" s="63">
        <f>'דוח 132'!J4511</f>
        <v>75223</v>
      </c>
      <c r="C4511" s="63" t="str">
        <f>'דוח 132'!I4511</f>
        <v>אג"ח ממשלתי לא צמוד ריבית משתנה-"גילון"</v>
      </c>
      <c r="D4511" s="63">
        <f>'דוח 132'!H4511</f>
        <v>0</v>
      </c>
      <c r="E4511" s="63">
        <f>'דוח 132'!G4511</f>
        <v>0</v>
      </c>
      <c r="F4511" s="63">
        <f>'דוח 132'!F4511</f>
        <v>0</v>
      </c>
      <c r="G4511" s="63">
        <f>'דוח 132'!E4511</f>
        <v>0</v>
      </c>
      <c r="H4511" s="63">
        <f>'דוח 132'!D4511</f>
        <v>0</v>
      </c>
      <c r="I4511" s="63">
        <f>'דוח 132'!C4511</f>
        <v>0</v>
      </c>
      <c r="J4511" s="63">
        <f>'דוח 132'!B4511</f>
        <v>0</v>
      </c>
      <c r="K4511" s="63">
        <f>'דוח 132'!A4511</f>
        <v>0</v>
      </c>
    </row>
    <row r="4512" spans="1:11" x14ac:dyDescent="0.2">
      <c r="A4512" s="63">
        <f>'דוח 132'!K4512</f>
        <v>12479</v>
      </c>
      <c r="B4512" s="63">
        <f>'דוח 132'!J4512</f>
        <v>75223</v>
      </c>
      <c r="C4512" s="63" t="str">
        <f>'דוח 132'!I4512</f>
        <v>קונצרני ריבית קבועה</v>
      </c>
      <c r="D4512" s="63">
        <f>'דוח 132'!H4512</f>
        <v>0</v>
      </c>
      <c r="E4512" s="63">
        <f>'דוח 132'!G4512</f>
        <v>0</v>
      </c>
      <c r="F4512" s="63">
        <f>'דוח 132'!F4512</f>
        <v>0</v>
      </c>
      <c r="G4512" s="63">
        <f>'דוח 132'!E4512</f>
        <v>0</v>
      </c>
      <c r="H4512" s="63">
        <f>'דוח 132'!D4512</f>
        <v>0</v>
      </c>
      <c r="I4512" s="63">
        <f>'דוח 132'!C4512</f>
        <v>0</v>
      </c>
      <c r="J4512" s="63">
        <f>'דוח 132'!B4512</f>
        <v>0</v>
      </c>
      <c r="K4512" s="63">
        <f>'דוח 132'!A4512</f>
        <v>0</v>
      </c>
    </row>
    <row r="4513" spans="1:11" x14ac:dyDescent="0.2">
      <c r="A4513" s="63">
        <f>'דוח 132'!K4513</f>
        <v>12480</v>
      </c>
      <c r="B4513" s="63">
        <f>'דוח 132'!J4513</f>
        <v>75223</v>
      </c>
      <c r="C4513" s="63" t="str">
        <f>'דוח 132'!I4513</f>
        <v>קונצרני ריבית משתנה</v>
      </c>
      <c r="D4513" s="63">
        <f>'דוח 132'!H4513</f>
        <v>0</v>
      </c>
      <c r="E4513" s="63">
        <f>'דוח 132'!G4513</f>
        <v>0</v>
      </c>
      <c r="F4513" s="63">
        <f>'דוח 132'!F4513</f>
        <v>0</v>
      </c>
      <c r="G4513" s="63">
        <f>'דוח 132'!E4513</f>
        <v>0</v>
      </c>
      <c r="H4513" s="63">
        <f>'דוח 132'!D4513</f>
        <v>0</v>
      </c>
      <c r="I4513" s="63">
        <f>'דוח 132'!C4513</f>
        <v>0</v>
      </c>
      <c r="J4513" s="63">
        <f>'דוח 132'!B4513</f>
        <v>0</v>
      </c>
      <c r="K4513" s="63">
        <f>'דוח 132'!A4513</f>
        <v>0</v>
      </c>
    </row>
    <row r="4514" spans="1:11" x14ac:dyDescent="0.2">
      <c r="A4514" s="63">
        <f>'דוח 132'!K4514</f>
        <v>11578</v>
      </c>
      <c r="B4514" s="63">
        <f>'דוח 132'!J4514</f>
        <v>75223</v>
      </c>
      <c r="C4514" s="63" t="str">
        <f>'דוח 132'!I4514</f>
        <v>אג"ח לא צמוד לא סחיר (ללא עמיתים)</v>
      </c>
      <c r="D4514" s="63">
        <f>'דוח 132'!H4514</f>
        <v>0</v>
      </c>
      <c r="E4514" s="63">
        <f>'דוח 132'!G4514</f>
        <v>0</v>
      </c>
      <c r="F4514" s="63">
        <f>'דוח 132'!F4514</f>
        <v>0</v>
      </c>
      <c r="G4514" s="63">
        <f>'דוח 132'!E4514</f>
        <v>0</v>
      </c>
      <c r="H4514" s="63">
        <f>'דוח 132'!D4514</f>
        <v>0</v>
      </c>
      <c r="I4514" s="63">
        <f>'דוח 132'!C4514</f>
        <v>0</v>
      </c>
      <c r="J4514" s="63">
        <f>'דוח 132'!B4514</f>
        <v>0</v>
      </c>
      <c r="K4514" s="63">
        <f>'דוח 132'!A4514</f>
        <v>0</v>
      </c>
    </row>
    <row r="4515" spans="1:11" x14ac:dyDescent="0.2">
      <c r="A4515" s="63">
        <f>'דוח 132'!K4515</f>
        <v>12497</v>
      </c>
      <c r="B4515" s="63">
        <f>'דוח 132'!J4515</f>
        <v>75223</v>
      </c>
      <c r="C4515" s="63" t="str">
        <f>'דוח 132'!I4515</f>
        <v>קונצרני לא סחיר ריבית משתנה (נע"מים)</v>
      </c>
      <c r="D4515" s="63">
        <f>'דוח 132'!H4515</f>
        <v>0</v>
      </c>
      <c r="E4515" s="63">
        <f>'דוח 132'!G4515</f>
        <v>0</v>
      </c>
      <c r="F4515" s="63">
        <f>'דוח 132'!F4515</f>
        <v>0</v>
      </c>
      <c r="G4515" s="63">
        <f>'דוח 132'!E4515</f>
        <v>0</v>
      </c>
      <c r="H4515" s="63">
        <f>'דוח 132'!D4515</f>
        <v>0</v>
      </c>
      <c r="I4515" s="63">
        <f>'דוח 132'!C4515</f>
        <v>0</v>
      </c>
      <c r="J4515" s="63">
        <f>'דוח 132'!B4515</f>
        <v>0</v>
      </c>
      <c r="K4515" s="63">
        <f>'דוח 132'!A4515</f>
        <v>0</v>
      </c>
    </row>
    <row r="4516" spans="1:11" x14ac:dyDescent="0.2">
      <c r="A4516" s="63">
        <f>'דוח 132'!K4516</f>
        <v>15546</v>
      </c>
      <c r="B4516" s="63">
        <f>'דוח 132'!J4516</f>
        <v>75223</v>
      </c>
      <c r="C4516" s="63" t="str">
        <f>'דוח 132'!I4516</f>
        <v>הלוואה לא צמוד</v>
      </c>
      <c r="D4516" s="63">
        <f>'דוח 132'!H4516</f>
        <v>0</v>
      </c>
      <c r="E4516" s="63">
        <f>'דוח 132'!G4516</f>
        <v>0</v>
      </c>
      <c r="F4516" s="63">
        <f>'דוח 132'!F4516</f>
        <v>0</v>
      </c>
      <c r="G4516" s="63">
        <f>'דוח 132'!E4516</f>
        <v>0</v>
      </c>
      <c r="H4516" s="63">
        <f>'דוח 132'!D4516</f>
        <v>0</v>
      </c>
      <c r="I4516" s="63">
        <f>'דוח 132'!C4516</f>
        <v>0</v>
      </c>
      <c r="J4516" s="63">
        <f>'דוח 132'!B4516</f>
        <v>0</v>
      </c>
      <c r="K4516" s="63">
        <f>'דוח 132'!A4516</f>
        <v>0</v>
      </c>
    </row>
    <row r="4517" spans="1:11" x14ac:dyDescent="0.2">
      <c r="A4517" s="63">
        <f>'דוח 132'!K4517</f>
        <v>12481</v>
      </c>
      <c r="B4517" s="63">
        <f>'דוח 132'!J4517</f>
        <v>75223</v>
      </c>
      <c r="C4517" s="63" t="str">
        <f>'דוח 132'!I4517</f>
        <v>הלוואות לעמיתים.</v>
      </c>
      <c r="D4517" s="63">
        <f>'דוח 132'!H4517</f>
        <v>0</v>
      </c>
      <c r="E4517" s="63">
        <f>'דוח 132'!G4517</f>
        <v>0</v>
      </c>
      <c r="F4517" s="63">
        <f>'דוח 132'!F4517</f>
        <v>0</v>
      </c>
      <c r="G4517" s="63">
        <f>'דוח 132'!E4517</f>
        <v>0</v>
      </c>
      <c r="H4517" s="63">
        <f>'דוח 132'!D4517</f>
        <v>0</v>
      </c>
      <c r="I4517" s="63">
        <f>'דוח 132'!C4517</f>
        <v>0</v>
      </c>
      <c r="J4517" s="63">
        <f>'דוח 132'!B4517</f>
        <v>0</v>
      </c>
      <c r="K4517" s="63">
        <f>'דוח 132'!A4517</f>
        <v>0</v>
      </c>
    </row>
    <row r="4518" spans="1:11" x14ac:dyDescent="0.2">
      <c r="A4518" s="63">
        <f>'דוח 132'!K4518</f>
        <v>13594</v>
      </c>
      <c r="B4518" s="63">
        <f>'דוח 132'!J4518</f>
        <v>75223</v>
      </c>
      <c r="C4518" s="63" t="str">
        <f>'דוח 132'!I4518</f>
        <v>מט"ח וצמוד מט"ח</v>
      </c>
      <c r="D4518" s="63">
        <f>'דוח 132'!H4518</f>
        <v>0</v>
      </c>
      <c r="E4518" s="63">
        <f>'דוח 132'!G4518</f>
        <v>0</v>
      </c>
      <c r="F4518" s="63">
        <f>'דוח 132'!F4518</f>
        <v>0</v>
      </c>
      <c r="G4518" s="63">
        <f>'דוח 132'!E4518</f>
        <v>0</v>
      </c>
      <c r="H4518" s="63">
        <f>'דוח 132'!D4518</f>
        <v>0</v>
      </c>
      <c r="I4518" s="63">
        <f>'דוח 132'!C4518</f>
        <v>0</v>
      </c>
      <c r="J4518" s="63">
        <f>'דוח 132'!B4518</f>
        <v>0</v>
      </c>
      <c r="K4518" s="63">
        <f>'דוח 132'!A4518</f>
        <v>0</v>
      </c>
    </row>
    <row r="4519" spans="1:11" x14ac:dyDescent="0.2">
      <c r="A4519" s="63">
        <f>'דוח 132'!K4519</f>
        <v>15609</v>
      </c>
      <c r="B4519" s="63">
        <f>'דוח 132'!J4519</f>
        <v>75223</v>
      </c>
      <c r="C4519" s="63" t="str">
        <f>'דוח 132'!I4519</f>
        <v>אג"ח ממשלתי צמוד מט"ח סחיר (1022)</v>
      </c>
      <c r="D4519" s="63">
        <f>'דוח 132'!H4519</f>
        <v>0</v>
      </c>
      <c r="E4519" s="63">
        <f>'דוח 132'!G4519</f>
        <v>0</v>
      </c>
      <c r="F4519" s="63">
        <f>'דוח 132'!F4519</f>
        <v>0</v>
      </c>
      <c r="G4519" s="63">
        <f>'דוח 132'!E4519</f>
        <v>0</v>
      </c>
      <c r="H4519" s="63">
        <f>'דוח 132'!D4519</f>
        <v>0</v>
      </c>
      <c r="I4519" s="63">
        <f>'דוח 132'!C4519</f>
        <v>0</v>
      </c>
      <c r="J4519" s="63">
        <f>'דוח 132'!B4519</f>
        <v>0</v>
      </c>
      <c r="K4519" s="63">
        <f>'דוח 132'!A4519</f>
        <v>0</v>
      </c>
    </row>
    <row r="4520" spans="1:11" x14ac:dyDescent="0.2">
      <c r="A4520" s="63">
        <f>'דוח 132'!K4520</f>
        <v>11524</v>
      </c>
      <c r="B4520" s="63">
        <f>'דוח 132'!J4520</f>
        <v>75223</v>
      </c>
      <c r="C4520" s="63" t="str">
        <f>'דוח 132'!I4520</f>
        <v xml:space="preserve"> אג"ח קונצרני בחו"ל </v>
      </c>
      <c r="D4520" s="63">
        <f>'דוח 132'!H4520</f>
        <v>0</v>
      </c>
      <c r="E4520" s="63">
        <f>'דוח 132'!G4520</f>
        <v>0</v>
      </c>
      <c r="F4520" s="63">
        <f>'דוח 132'!F4520</f>
        <v>0</v>
      </c>
      <c r="G4520" s="63">
        <f>'דוח 132'!E4520</f>
        <v>0</v>
      </c>
      <c r="H4520" s="63">
        <f>'דוח 132'!D4520</f>
        <v>0</v>
      </c>
      <c r="I4520" s="63">
        <f>'דוח 132'!C4520</f>
        <v>0</v>
      </c>
      <c r="J4520" s="63">
        <f>'דוח 132'!B4520</f>
        <v>0</v>
      </c>
      <c r="K4520" s="63">
        <f>'דוח 132'!A4520</f>
        <v>0</v>
      </c>
    </row>
    <row r="4521" spans="1:11" x14ac:dyDescent="0.2">
      <c r="A4521" s="63">
        <f>'דוח 132'!K4521</f>
        <v>15745</v>
      </c>
      <c r="B4521" s="63">
        <f>'דוח 132'!J4521</f>
        <v>75223</v>
      </c>
      <c r="C4521" s="63" t="str">
        <f>'דוח 132'!I4521</f>
        <v>סה"כ קונצרני צמוד מט"ח</v>
      </c>
      <c r="D4521" s="63">
        <f>'דוח 132'!H4521</f>
        <v>0</v>
      </c>
      <c r="E4521" s="63">
        <f>'דוח 132'!G4521</f>
        <v>0</v>
      </c>
      <c r="F4521" s="63">
        <f>'דוח 132'!F4521</f>
        <v>0</v>
      </c>
      <c r="G4521" s="63">
        <f>'דוח 132'!E4521</f>
        <v>0</v>
      </c>
      <c r="H4521" s="63">
        <f>'דוח 132'!D4521</f>
        <v>0</v>
      </c>
      <c r="I4521" s="63">
        <f>'דוח 132'!C4521</f>
        <v>0</v>
      </c>
      <c r="J4521" s="63">
        <f>'דוח 132'!B4521</f>
        <v>0</v>
      </c>
      <c r="K4521" s="63">
        <f>'דוח 132'!A4521</f>
        <v>0</v>
      </c>
    </row>
    <row r="4522" spans="1:11" x14ac:dyDescent="0.2">
      <c r="A4522" s="63">
        <f>'דוח 132'!K4522</f>
        <v>15545</v>
      </c>
      <c r="B4522" s="63">
        <f>'דוח 132'!J4522</f>
        <v>75223</v>
      </c>
      <c r="C4522" s="63" t="str">
        <f>'דוח 132'!I4522</f>
        <v>הלוואה צמוד מט"ח</v>
      </c>
      <c r="D4522" s="63">
        <f>'דוח 132'!H4522</f>
        <v>0</v>
      </c>
      <c r="E4522" s="63">
        <f>'דוח 132'!G4522</f>
        <v>0</v>
      </c>
      <c r="F4522" s="63">
        <f>'דוח 132'!F4522</f>
        <v>0</v>
      </c>
      <c r="G4522" s="63">
        <f>'דוח 132'!E4522</f>
        <v>0</v>
      </c>
      <c r="H4522" s="63">
        <f>'דוח 132'!D4522</f>
        <v>0</v>
      </c>
      <c r="I4522" s="63">
        <f>'דוח 132'!C4522</f>
        <v>0</v>
      </c>
      <c r="J4522" s="63">
        <f>'דוח 132'!B4522</f>
        <v>0</v>
      </c>
      <c r="K4522" s="63">
        <f>'דוח 132'!A4522</f>
        <v>0</v>
      </c>
    </row>
    <row r="4523" spans="1:11" x14ac:dyDescent="0.2">
      <c r="A4523" s="63">
        <f>'דוח 132'!K4523</f>
        <v>13595</v>
      </c>
      <c r="B4523" s="63">
        <f>'דוח 132'!J4523</f>
        <v>75223</v>
      </c>
      <c r="C4523" s="63" t="str">
        <f>'דוח 132'!I4523</f>
        <v>סה"כ מניות והמירים</v>
      </c>
      <c r="D4523" s="63">
        <f>'דוח 132'!H4523</f>
        <v>0</v>
      </c>
      <c r="E4523" s="63">
        <f>'דוח 132'!G4523</f>
        <v>0.314175106463781</v>
      </c>
      <c r="F4523" s="63">
        <f>'דוח 132'!F4523</f>
        <v>0.31713917351700305</v>
      </c>
      <c r="G4523" s="63">
        <f>'דוח 132'!E4523</f>
        <v>0</v>
      </c>
      <c r="H4523" s="63">
        <f>'דוח 132'!D4523</f>
        <v>0</v>
      </c>
      <c r="I4523" s="63">
        <f>'דוח 132'!C4523</f>
        <v>0</v>
      </c>
      <c r="J4523" s="63">
        <f>'דוח 132'!B4523</f>
        <v>0</v>
      </c>
      <c r="K4523" s="63">
        <f>'דוח 132'!A4523</f>
        <v>0</v>
      </c>
    </row>
    <row r="4524" spans="1:11" x14ac:dyDescent="0.2">
      <c r="A4524" s="63">
        <f>'דוח 132'!K4524</f>
        <v>15610</v>
      </c>
      <c r="B4524" s="63">
        <f>'דוח 132'!J4524</f>
        <v>75223</v>
      </c>
      <c r="C4524" s="63" t="str">
        <f>'דוח 132'!I4524</f>
        <v>נגזרים מתוך מניות והמירים</v>
      </c>
      <c r="D4524" s="63">
        <f>'דוח 132'!H4524</f>
        <v>0</v>
      </c>
      <c r="E4524" s="63">
        <f>'דוח 132'!G4524</f>
        <v>0</v>
      </c>
      <c r="F4524" s="63">
        <f>'דוח 132'!F4524</f>
        <v>0</v>
      </c>
      <c r="G4524" s="63">
        <f>'דוח 132'!E4524</f>
        <v>0</v>
      </c>
      <c r="H4524" s="63">
        <f>'דוח 132'!D4524</f>
        <v>0</v>
      </c>
      <c r="I4524" s="63">
        <f>'דוח 132'!C4524</f>
        <v>0</v>
      </c>
      <c r="J4524" s="63">
        <f>'דוח 132'!B4524</f>
        <v>0</v>
      </c>
      <c r="K4524" s="63">
        <f>'דוח 132'!A4524</f>
        <v>0</v>
      </c>
    </row>
    <row r="4525" spans="1:11" x14ac:dyDescent="0.2">
      <c r="A4525" s="63">
        <f>'דוח 132'!K4525</f>
        <v>15611</v>
      </c>
      <c r="B4525" s="63">
        <f>'דוח 132'!J4525</f>
        <v>75223</v>
      </c>
      <c r="C4525" s="63" t="str">
        <f>'דוח 132'!I4525</f>
        <v>מניות והמירים בארץ</v>
      </c>
      <c r="D4525" s="63">
        <f>'דוח 132'!H4525</f>
        <v>0</v>
      </c>
      <c r="E4525" s="63">
        <f>'דוח 132'!G4525</f>
        <v>0.314175106463781</v>
      </c>
      <c r="F4525" s="63">
        <f>'דוח 132'!F4525</f>
        <v>0.31713917351700305</v>
      </c>
      <c r="G4525" s="63">
        <f>'דוח 132'!E4525</f>
        <v>0</v>
      </c>
      <c r="H4525" s="63">
        <f>'דוח 132'!D4525</f>
        <v>0</v>
      </c>
      <c r="I4525" s="63">
        <f>'דוח 132'!C4525</f>
        <v>0</v>
      </c>
      <c r="J4525" s="63">
        <f>'דוח 132'!B4525</f>
        <v>0</v>
      </c>
      <c r="K4525" s="63">
        <f>'דוח 132'!A4525</f>
        <v>0</v>
      </c>
    </row>
    <row r="4526" spans="1:11" x14ac:dyDescent="0.2">
      <c r="A4526" s="63">
        <f>'דוח 132'!K4526</f>
        <v>15608</v>
      </c>
      <c r="B4526" s="63">
        <f>'דוח 132'!J4526</f>
        <v>75223</v>
      </c>
      <c r="C4526" s="63" t="str">
        <f>'דוח 132'!I4526</f>
        <v>מניות חו"ל</v>
      </c>
      <c r="D4526" s="63">
        <f>'דוח 132'!H4526</f>
        <v>0</v>
      </c>
      <c r="E4526" s="63">
        <f>'דוח 132'!G4526</f>
        <v>0</v>
      </c>
      <c r="F4526" s="63">
        <f>'דוח 132'!F4526</f>
        <v>0</v>
      </c>
      <c r="G4526" s="63">
        <f>'דוח 132'!E4526</f>
        <v>0</v>
      </c>
      <c r="H4526" s="63">
        <f>'דוח 132'!D4526</f>
        <v>0</v>
      </c>
      <c r="I4526" s="63">
        <f>'דוח 132'!C4526</f>
        <v>0</v>
      </c>
      <c r="J4526" s="63">
        <f>'דוח 132'!B4526</f>
        <v>0</v>
      </c>
      <c r="K4526" s="63">
        <f>'דוח 132'!A4526</f>
        <v>0</v>
      </c>
    </row>
    <row r="4527" spans="1:11" x14ac:dyDescent="0.2">
      <c r="A4527" s="63">
        <f>'דוח 132'!K4527</f>
        <v>15584</v>
      </c>
      <c r="B4527" s="63">
        <f>'דוח 132'!J4527</f>
        <v>75223</v>
      </c>
      <c r="C4527" s="63" t="str">
        <f>'דוח 132'!I4527</f>
        <v>נכסים אלטרנטיביים</v>
      </c>
      <c r="D4527" s="63">
        <f>'דוח 132'!H4527</f>
        <v>0</v>
      </c>
      <c r="E4527" s="63">
        <f>'דוח 132'!G4527</f>
        <v>0</v>
      </c>
      <c r="F4527" s="63">
        <f>'דוח 132'!F4527</f>
        <v>0</v>
      </c>
      <c r="G4527" s="63">
        <f>'דוח 132'!E4527</f>
        <v>0</v>
      </c>
      <c r="H4527" s="63">
        <f>'דוח 132'!D4527</f>
        <v>0</v>
      </c>
      <c r="I4527" s="63">
        <f>'דוח 132'!C4527</f>
        <v>0</v>
      </c>
      <c r="J4527" s="63">
        <f>'דוח 132'!B4527</f>
        <v>0</v>
      </c>
      <c r="K4527" s="63">
        <f>'דוח 132'!A4527</f>
        <v>0</v>
      </c>
    </row>
    <row r="4528" spans="1:11" x14ac:dyDescent="0.2">
      <c r="A4528" s="63">
        <f>'דוח 132'!K4528</f>
        <v>17728</v>
      </c>
      <c r="B4528" s="63">
        <f>'דוח 132'!J4528</f>
        <v>75223</v>
      </c>
      <c r="C4528" s="63" t="str">
        <f>'דוח 132'!I4528</f>
        <v>נכסי נדל"ן</v>
      </c>
      <c r="D4528" s="63">
        <f>'דוח 132'!H4528</f>
        <v>0</v>
      </c>
      <c r="E4528" s="63">
        <f>'דוח 132'!G4528</f>
        <v>0</v>
      </c>
      <c r="F4528" s="63">
        <f>'דוח 132'!F4528</f>
        <v>0</v>
      </c>
      <c r="G4528" s="63">
        <f>'דוח 132'!E4528</f>
        <v>0</v>
      </c>
      <c r="H4528" s="63">
        <f>'דוח 132'!D4528</f>
        <v>0</v>
      </c>
      <c r="I4528" s="63">
        <f>'דוח 132'!C4528</f>
        <v>0</v>
      </c>
      <c r="J4528" s="63">
        <f>'דוח 132'!B4528</f>
        <v>0</v>
      </c>
      <c r="K4528" s="63">
        <f>'דוח 132'!A4528</f>
        <v>0</v>
      </c>
    </row>
    <row r="4529" spans="1:11" x14ac:dyDescent="0.2">
      <c r="A4529" s="63">
        <f>'דוח 132'!K4529</f>
        <v>15624</v>
      </c>
      <c r="B4529" s="63">
        <f>'דוח 132'!J4529</f>
        <v>75223</v>
      </c>
      <c r="C4529" s="63" t="str">
        <f>'דוח 132'!I4529</f>
        <v>נגזרים מתוך חשיפת מט"ח</v>
      </c>
      <c r="D4529" s="63">
        <f>'דוח 132'!H4529</f>
        <v>0</v>
      </c>
      <c r="E4529" s="63">
        <f>'דוח 132'!G4529</f>
        <v>0</v>
      </c>
      <c r="F4529" s="63">
        <f>'דוח 132'!F4529</f>
        <v>0</v>
      </c>
      <c r="G4529" s="63">
        <f>'דוח 132'!E4529</f>
        <v>0</v>
      </c>
      <c r="H4529" s="63">
        <f>'דוח 132'!D4529</f>
        <v>0</v>
      </c>
      <c r="I4529" s="63">
        <f>'דוח 132'!C4529</f>
        <v>0</v>
      </c>
      <c r="J4529" s="63">
        <f>'דוח 132'!B4529</f>
        <v>0</v>
      </c>
      <c r="K4529" s="63">
        <f>'דוח 132'!A4529</f>
        <v>0</v>
      </c>
    </row>
    <row r="4530" spans="1:11" x14ac:dyDescent="0.2">
      <c r="A4530" s="63">
        <f>'דוח 132'!K4530</f>
        <v>15644</v>
      </c>
      <c r="B4530" s="63">
        <f>'דוח 132'!J4530</f>
        <v>75223</v>
      </c>
      <c r="C4530" s="63" t="str">
        <f>'דוח 132'!I4530</f>
        <v>סה"כ נזילות</v>
      </c>
      <c r="D4530" s="63">
        <f>'דוח 132'!H4530</f>
        <v>0</v>
      </c>
      <c r="E4530" s="63">
        <f>'דוח 132'!G4530</f>
        <v>10.053603406841001</v>
      </c>
      <c r="F4530" s="63">
        <f>'דוח 132'!F4530</f>
        <v>10.0523962543657</v>
      </c>
      <c r="G4530" s="63">
        <f>'דוח 132'!E4530</f>
        <v>0</v>
      </c>
      <c r="H4530" s="63">
        <f>'דוח 132'!D4530</f>
        <v>0</v>
      </c>
      <c r="I4530" s="63">
        <f>'דוח 132'!C4530</f>
        <v>0</v>
      </c>
      <c r="J4530" s="63">
        <f>'דוח 132'!B4530</f>
        <v>0</v>
      </c>
      <c r="K4530" s="63">
        <f>'דוח 132'!A4530</f>
        <v>0</v>
      </c>
    </row>
    <row r="4531" spans="1:11" x14ac:dyDescent="0.2">
      <c r="A4531" s="63">
        <f>'דוח 132'!K4531</f>
        <v>15704</v>
      </c>
      <c r="B4531" s="63">
        <f>'דוח 132'!J4531</f>
        <v>75223</v>
      </c>
      <c r="C4531" s="63" t="str">
        <f>'דוח 132'!I4531</f>
        <v xml:space="preserve">סה"כ קונצרני והלוואות </v>
      </c>
      <c r="D4531" s="63">
        <f>'דוח 132'!H4531</f>
        <v>0</v>
      </c>
      <c r="E4531" s="63">
        <f>'דוח 132'!G4531</f>
        <v>0</v>
      </c>
      <c r="F4531" s="63">
        <f>'דוח 132'!F4531</f>
        <v>0</v>
      </c>
      <c r="G4531" s="63">
        <f>'דוח 132'!E4531</f>
        <v>0</v>
      </c>
      <c r="H4531" s="63">
        <f>'דוח 132'!D4531</f>
        <v>0</v>
      </c>
      <c r="I4531" s="63">
        <f>'דוח 132'!C4531</f>
        <v>0</v>
      </c>
      <c r="J4531" s="63">
        <f>'דוח 132'!B4531</f>
        <v>0</v>
      </c>
      <c r="K4531" s="63">
        <f>'דוח 132'!A4531</f>
        <v>0</v>
      </c>
    </row>
    <row r="4532" spans="1:11" x14ac:dyDescent="0.2">
      <c r="A4532" s="63">
        <f>'דוח 132'!K4532</f>
        <v>15749</v>
      </c>
      <c r="B4532" s="63">
        <f>'דוח 132'!J4532</f>
        <v>75223</v>
      </c>
      <c r="C4532" s="63" t="str">
        <f>'דוח 132'!I4532</f>
        <v>סה"כ לא סחירים</v>
      </c>
      <c r="D4532" s="63">
        <f>'דוח 132'!H4532</f>
        <v>0</v>
      </c>
      <c r="E4532" s="63">
        <f>'דוח 132'!G4532</f>
        <v>0</v>
      </c>
      <c r="F4532" s="63">
        <f>'דוח 132'!F4532</f>
        <v>0</v>
      </c>
      <c r="G4532" s="63">
        <f>'דוח 132'!E4532</f>
        <v>0</v>
      </c>
      <c r="H4532" s="63">
        <f>'דוח 132'!D4532</f>
        <v>0</v>
      </c>
      <c r="I4532" s="63">
        <f>'דוח 132'!C4532</f>
        <v>0</v>
      </c>
      <c r="J4532" s="63">
        <f>'דוח 132'!B4532</f>
        <v>0</v>
      </c>
      <c r="K4532" s="63">
        <f>'דוח 132'!A4532</f>
        <v>0</v>
      </c>
    </row>
    <row r="4533" spans="1:11" x14ac:dyDescent="0.2">
      <c r="A4533" s="63">
        <f>'דוח 132'!K4533</f>
        <v>11258</v>
      </c>
      <c r="B4533" s="63">
        <f>'דוח 132'!J4533</f>
        <v>75223</v>
      </c>
      <c r="C4533" s="63" t="str">
        <f>'דוח 132'!I4533</f>
        <v>כל נכסי הקופה</v>
      </c>
      <c r="D4533" s="63">
        <f>'דוח 132'!H4533</f>
        <v>0.82460027406347902</v>
      </c>
      <c r="E4533" s="63">
        <f>'דוח 132'!G4533</f>
        <v>100</v>
      </c>
      <c r="F4533" s="63">
        <f>'דוח 132'!F4533</f>
        <v>100</v>
      </c>
      <c r="G4533" s="63">
        <f>'דוח 132'!E4533</f>
        <v>0</v>
      </c>
      <c r="H4533" s="63">
        <f>'דוח 132'!D4533</f>
        <v>0</v>
      </c>
      <c r="I4533" s="63">
        <f>'דוח 132'!C4533</f>
        <v>0</v>
      </c>
      <c r="J4533" s="63">
        <f>'דוח 132'!B4533</f>
        <v>0</v>
      </c>
      <c r="K4533" s="63">
        <f>'דוח 132'!A4533</f>
        <v>0</v>
      </c>
    </row>
    <row r="4534" spans="1:11" x14ac:dyDescent="0.2">
      <c r="A4534" s="63">
        <f>'דוח 132'!K4534</f>
        <v>15705</v>
      </c>
      <c r="B4534" s="63">
        <f>'דוח 132'!J4534</f>
        <v>75223</v>
      </c>
      <c r="C4534" s="63" t="str">
        <f>'דוח 132'!I4534</f>
        <v>סה"כ ממשלתי</v>
      </c>
      <c r="D4534" s="63">
        <f>'דוח 132'!H4534</f>
        <v>0.92</v>
      </c>
      <c r="E4534" s="63">
        <f>'דוח 132'!G4534</f>
        <v>89.632221486695201</v>
      </c>
      <c r="F4534" s="63">
        <f>'דוח 132'!F4534</f>
        <v>89.63046457211729</v>
      </c>
      <c r="G4534" s="63">
        <f>'דוח 132'!E4534</f>
        <v>0</v>
      </c>
      <c r="H4534" s="63">
        <f>'דוח 132'!D4534</f>
        <v>0</v>
      </c>
      <c r="I4534" s="63">
        <f>'דוח 132'!C4534</f>
        <v>0</v>
      </c>
      <c r="J4534" s="63">
        <f>'דוח 132'!B4534</f>
        <v>0</v>
      </c>
      <c r="K4534" s="63">
        <f>'דוח 132'!A4534</f>
        <v>0</v>
      </c>
    </row>
    <row r="4535" spans="1:11" x14ac:dyDescent="0.2">
      <c r="A4535" s="63">
        <f>'דוח 132'!K4535</f>
        <v>16144</v>
      </c>
      <c r="B4535" s="63">
        <f>'דוח 132'!J4535</f>
        <v>75223</v>
      </c>
      <c r="C4535" s="63" t="str">
        <f>'דוח 132'!I4535</f>
        <v>סך חשיפת מט"ח</v>
      </c>
      <c r="D4535" s="63">
        <f>'דוח 132'!H4535</f>
        <v>0</v>
      </c>
      <c r="E4535" s="63">
        <f>'דוח 132'!G4535</f>
        <v>0</v>
      </c>
      <c r="F4535" s="63">
        <f>'דוח 132'!F4535</f>
        <v>0</v>
      </c>
      <c r="G4535" s="63">
        <f>'דוח 132'!E4535</f>
        <v>0</v>
      </c>
      <c r="H4535" s="63">
        <f>'דוח 132'!D4535</f>
        <v>0</v>
      </c>
      <c r="I4535" s="63">
        <f>'דוח 132'!C4535</f>
        <v>0</v>
      </c>
      <c r="J4535" s="63">
        <f>'דוח 132'!B4535</f>
        <v>0</v>
      </c>
      <c r="K4535" s="63">
        <f>'דוח 132'!A4535</f>
        <v>0</v>
      </c>
    </row>
    <row r="4536" spans="1:11" x14ac:dyDescent="0.2">
      <c r="A4536" s="63">
        <f>'דוח 132'!K4536</f>
        <v>12755</v>
      </c>
      <c r="B4536" s="63">
        <f>'דוח 132'!J4536</f>
        <v>75223</v>
      </c>
      <c r="C4536" s="63" t="str">
        <f>'דוח 132'!I4536</f>
        <v xml:space="preserve">נזילות מט"ח </v>
      </c>
      <c r="D4536" s="63">
        <f>'דוח 132'!H4536</f>
        <v>0</v>
      </c>
      <c r="E4536" s="63">
        <f>'דוח 132'!G4536</f>
        <v>0</v>
      </c>
      <c r="F4536" s="63">
        <f>'דוח 132'!F4536</f>
        <v>0</v>
      </c>
      <c r="G4536" s="63">
        <f>'דוח 132'!E4536</f>
        <v>0</v>
      </c>
      <c r="H4536" s="63">
        <f>'דוח 132'!D4536</f>
        <v>0</v>
      </c>
      <c r="I4536" s="63">
        <f>'דוח 132'!C4536</f>
        <v>0</v>
      </c>
      <c r="J4536" s="63">
        <f>'דוח 132'!B4536</f>
        <v>0</v>
      </c>
      <c r="K4536" s="63">
        <f>'דוח 132'!A4536</f>
        <v>0</v>
      </c>
    </row>
    <row r="4537" spans="1:11" x14ac:dyDescent="0.2">
      <c r="A4537" s="63">
        <f>'דוח 132'!K4537</f>
        <v>12359</v>
      </c>
      <c r="B4537" s="63">
        <f>'דוח 132'!J4537</f>
        <v>75223</v>
      </c>
      <c r="C4537" s="63" t="str">
        <f>'דוח 132'!I4537</f>
        <v xml:space="preserve">קונצרני לא סחיר צמוד מדד </v>
      </c>
      <c r="D4537" s="63">
        <f>'דוח 132'!H4537</f>
        <v>0</v>
      </c>
      <c r="E4537" s="63">
        <f>'דוח 132'!G4537</f>
        <v>0</v>
      </c>
      <c r="F4537" s="63">
        <f>'דוח 132'!F4537</f>
        <v>0</v>
      </c>
      <c r="G4537" s="63">
        <f>'דוח 132'!E4537</f>
        <v>0</v>
      </c>
      <c r="H4537" s="63">
        <f>'דוח 132'!D4537</f>
        <v>0</v>
      </c>
      <c r="I4537" s="63">
        <f>'דוח 132'!C4537</f>
        <v>0</v>
      </c>
      <c r="J4537" s="63">
        <f>'דוח 132'!B4537</f>
        <v>0</v>
      </c>
      <c r="K4537" s="63">
        <f>'דוח 132'!A4537</f>
        <v>0</v>
      </c>
    </row>
    <row r="4538" spans="1:11" x14ac:dyDescent="0.2">
      <c r="A4538" s="63">
        <f>'דוח 132'!K4538</f>
        <v>0</v>
      </c>
      <c r="B4538" s="63">
        <f>'דוח 132'!J4538</f>
        <v>0</v>
      </c>
      <c r="C4538" s="63">
        <f>'דוח 132'!I4538</f>
        <v>0</v>
      </c>
      <c r="D4538" s="63">
        <f>'דוח 132'!H4538</f>
        <v>0</v>
      </c>
      <c r="E4538" s="63">
        <f>'דוח 132'!G4538</f>
        <v>0</v>
      </c>
      <c r="F4538" s="63">
        <f>'דוח 132'!F4538</f>
        <v>0</v>
      </c>
      <c r="G4538" s="63">
        <f>'דוח 132'!E4538</f>
        <v>0</v>
      </c>
      <c r="H4538" s="63">
        <f>'דוח 132'!D4538</f>
        <v>0</v>
      </c>
      <c r="I4538" s="63">
        <f>'דוח 132'!C4538</f>
        <v>0</v>
      </c>
      <c r="J4538" s="63">
        <f>'דוח 132'!B4538</f>
        <v>0</v>
      </c>
      <c r="K4538" s="63">
        <f>'דוח 132'!A4538</f>
        <v>0</v>
      </c>
    </row>
    <row r="4539" spans="1:11" x14ac:dyDescent="0.2">
      <c r="A4539" s="63" t="str">
        <f>'דוח 132'!K4539</f>
        <v>קוד קבוצה</v>
      </c>
      <c r="B4539" s="63" t="str">
        <f>'דוח 132'!J4539</f>
        <v>קוד קופה</v>
      </c>
      <c r="C4539" s="63">
        <f>'דוח 132'!I4539</f>
        <v>0</v>
      </c>
      <c r="D4539" s="63" t="str">
        <f>'דוח 132'!H4539</f>
        <v xml:space="preserve">75231  עובד גובי ושות' בע"מ </v>
      </c>
      <c r="E4539" s="63">
        <f>'דוח 132'!G4539</f>
        <v>0</v>
      </c>
      <c r="F4539" s="63">
        <f>'דוח 132'!F4539</f>
        <v>0</v>
      </c>
      <c r="G4539" s="63">
        <f>'דוח 132'!E4539</f>
        <v>0</v>
      </c>
      <c r="H4539" s="63">
        <f>'דוח 132'!D4539</f>
        <v>0</v>
      </c>
      <c r="I4539" s="63">
        <f>'דוח 132'!C4539</f>
        <v>0</v>
      </c>
      <c r="J4539" s="63">
        <f>'דוח 132'!B4539</f>
        <v>0</v>
      </c>
      <c r="K4539" s="63">
        <f>'דוח 132'!A4539</f>
        <v>0</v>
      </c>
    </row>
    <row r="4540" spans="1:11" x14ac:dyDescent="0.2">
      <c r="A4540" s="63">
        <f>'דוח 132'!K4540</f>
        <v>0</v>
      </c>
      <c r="B4540" s="63">
        <f>'דוח 132'!J4540</f>
        <v>0</v>
      </c>
      <c r="C4540" s="63">
        <f>'דוח 132'!I4540</f>
        <v>0</v>
      </c>
      <c r="D4540" s="63">
        <f>'דוח 132'!H4540</f>
        <v>0</v>
      </c>
      <c r="E4540" s="63">
        <f>'דוח 132'!G4540</f>
        <v>0</v>
      </c>
      <c r="F4540" s="63" t="str">
        <f>'דוח 132'!F4540</f>
        <v>שווי קופה באשח  0</v>
      </c>
      <c r="G4540" s="63">
        <f>'דוח 132'!E4540</f>
        <v>0</v>
      </c>
      <c r="H4540" s="63">
        <f>'דוח 132'!D4540</f>
        <v>0</v>
      </c>
      <c r="I4540" s="63">
        <f>'דוח 132'!C4540</f>
        <v>0</v>
      </c>
      <c r="J4540" s="63">
        <f>'דוח 132'!B4540</f>
        <v>0</v>
      </c>
      <c r="K4540" s="63">
        <f>'דוח 132'!A4540</f>
        <v>0</v>
      </c>
    </row>
    <row r="4541" spans="1:11" x14ac:dyDescent="0.2">
      <c r="A4541" s="63">
        <f>'דוח 132'!K4541</f>
        <v>0</v>
      </c>
      <c r="B4541" s="63">
        <f>'דוח 132'!J4541</f>
        <v>0</v>
      </c>
      <c r="C4541" s="63" t="str">
        <f>'דוח 132'!I4541</f>
        <v>תאור קבוצה</v>
      </c>
      <c r="D4541" s="63" t="str">
        <f>'דוח 132'!H4541</f>
        <v>מח"מ</v>
      </c>
      <c r="E4541" s="63" t="str">
        <f>'דוח 132'!G4541</f>
        <v>חשיפה</v>
      </c>
      <c r="F4541" s="63" t="str">
        <f>'דוח 132'!F4541</f>
        <v>חשיפה</v>
      </c>
      <c r="G4541" s="63">
        <f>'דוח 132'!E4541</f>
        <v>0</v>
      </c>
      <c r="H4541" s="63" t="str">
        <f>'דוח 132'!D4541</f>
        <v>חשיפה</v>
      </c>
      <c r="I4541" s="63">
        <f>'דוח 132'!C4541</f>
        <v>0</v>
      </c>
      <c r="J4541" s="63" t="str">
        <f>'דוח 132'!B4541</f>
        <v>מח"מ</v>
      </c>
      <c r="K4541" s="63">
        <f>'דוח 132'!A4541</f>
        <v>0</v>
      </c>
    </row>
    <row r="4542" spans="1:11" x14ac:dyDescent="0.2">
      <c r="A4542" s="63">
        <f>'דוח 132'!K4542</f>
        <v>0</v>
      </c>
      <c r="B4542" s="63">
        <f>'דוח 132'!J4542</f>
        <v>0</v>
      </c>
      <c r="C4542" s="63">
        <f>'דוח 132'!I4542</f>
        <v>0</v>
      </c>
      <c r="D4542" s="63">
        <f>'דוח 132'!H4542</f>
        <v>0</v>
      </c>
      <c r="E4542" s="63" t="str">
        <f>'דוח 132'!G4542</f>
        <v>30/12/18</v>
      </c>
      <c r="F4542" s="63" t="str">
        <f>'דוח 132'!F4542</f>
        <v>31/12/18</v>
      </c>
      <c r="G4542" s="63" t="str">
        <f>'דוח 132'!E4542</f>
        <v>מינ'</v>
      </c>
      <c r="H4542" s="63" t="str">
        <f>'דוח 132'!D4542</f>
        <v>מקס'</v>
      </c>
      <c r="I4542" s="63" t="str">
        <f>'דוח 132'!C4542</f>
        <v>מינ'</v>
      </c>
      <c r="J4542" s="63" t="str">
        <f>'דוח 132'!B4542</f>
        <v>מקס'</v>
      </c>
      <c r="K4542" s="63">
        <f>'דוח 132'!A4542</f>
        <v>0</v>
      </c>
    </row>
    <row r="4543" spans="1:11" x14ac:dyDescent="0.2">
      <c r="A4543" s="63">
        <f>'דוח 132'!K4543</f>
        <v>13591</v>
      </c>
      <c r="B4543" s="63">
        <f>'דוח 132'!J4543</f>
        <v>75231</v>
      </c>
      <c r="C4543" s="63" t="str">
        <f>'דוח 132'!I4543</f>
        <v xml:space="preserve">צמוד מדד (כולל מיועדות) </v>
      </c>
      <c r="D4543" s="63">
        <f>'דוח 132'!H4543</f>
        <v>0</v>
      </c>
      <c r="E4543" s="63">
        <f>'דוח 132'!G4543</f>
        <v>0</v>
      </c>
      <c r="F4543" s="63">
        <f>'דוח 132'!F4543</f>
        <v>0</v>
      </c>
      <c r="G4543" s="63">
        <f>'דוח 132'!E4543</f>
        <v>0</v>
      </c>
      <c r="H4543" s="63">
        <f>'דוח 132'!D4543</f>
        <v>0</v>
      </c>
      <c r="I4543" s="63">
        <f>'דוח 132'!C4543</f>
        <v>0</v>
      </c>
      <c r="J4543" s="63">
        <f>'דוח 132'!B4543</f>
        <v>0</v>
      </c>
      <c r="K4543" s="63">
        <f>'דוח 132'!A4543</f>
        <v>0</v>
      </c>
    </row>
    <row r="4544" spans="1:11" x14ac:dyDescent="0.2">
      <c r="A4544" s="63">
        <f>'דוח 132'!K4544</f>
        <v>19967</v>
      </c>
      <c r="B4544" s="63">
        <f>'דוח 132'!J4544</f>
        <v>75231</v>
      </c>
      <c r="C4544" s="63" t="str">
        <f>'דוח 132'!I4544</f>
        <v>צמוד מדד ללא מיועדות</v>
      </c>
      <c r="D4544" s="63">
        <f>'דוח 132'!H4544</f>
        <v>0</v>
      </c>
      <c r="E4544" s="63">
        <f>'דוח 132'!G4544</f>
        <v>0</v>
      </c>
      <c r="F4544" s="63">
        <f>'דוח 132'!F4544</f>
        <v>0</v>
      </c>
      <c r="G4544" s="63">
        <f>'דוח 132'!E4544</f>
        <v>0</v>
      </c>
      <c r="H4544" s="63">
        <f>'דוח 132'!D4544</f>
        <v>0</v>
      </c>
      <c r="I4544" s="63">
        <f>'דוח 132'!C4544</f>
        <v>0</v>
      </c>
      <c r="J4544" s="63">
        <f>'דוח 132'!B4544</f>
        <v>0</v>
      </c>
      <c r="K4544" s="63">
        <f>'דוח 132'!A4544</f>
        <v>0</v>
      </c>
    </row>
    <row r="4545" spans="1:11" x14ac:dyDescent="0.2">
      <c r="A4545" s="63">
        <f>'דוח 132'!K4545</f>
        <v>15744</v>
      </c>
      <c r="B4545" s="63">
        <f>'דוח 132'!J4545</f>
        <v>75231</v>
      </c>
      <c r="C4545" s="63" t="str">
        <f>'דוח 132'!I4545</f>
        <v xml:space="preserve">סה"כ ממשלתי צמוד מדד כולל מיועדות </v>
      </c>
      <c r="D4545" s="63">
        <f>'דוח 132'!H4545</f>
        <v>0</v>
      </c>
      <c r="E4545" s="63">
        <f>'דוח 132'!G4545</f>
        <v>0</v>
      </c>
      <c r="F4545" s="63">
        <f>'דוח 132'!F4545</f>
        <v>0</v>
      </c>
      <c r="G4545" s="63">
        <f>'דוח 132'!E4545</f>
        <v>0</v>
      </c>
      <c r="H4545" s="63">
        <f>'דוח 132'!D4545</f>
        <v>0</v>
      </c>
      <c r="I4545" s="63">
        <f>'דוח 132'!C4545</f>
        <v>0</v>
      </c>
      <c r="J4545" s="63">
        <f>'דוח 132'!B4545</f>
        <v>0</v>
      </c>
      <c r="K4545" s="63">
        <f>'דוח 132'!A4545</f>
        <v>0</v>
      </c>
    </row>
    <row r="4546" spans="1:11" x14ac:dyDescent="0.2">
      <c r="A4546" s="63">
        <f>'דוח 132'!K4546</f>
        <v>13462</v>
      </c>
      <c r="B4546" s="63">
        <f>'דוח 132'!J4546</f>
        <v>75231</v>
      </c>
      <c r="C4546" s="63" t="str">
        <f>'דוח 132'!I4546</f>
        <v xml:space="preserve">קונצרני סחיר צמוד מדד </v>
      </c>
      <c r="D4546" s="63">
        <f>'דוח 132'!H4546</f>
        <v>0</v>
      </c>
      <c r="E4546" s="63">
        <f>'דוח 132'!G4546</f>
        <v>0</v>
      </c>
      <c r="F4546" s="63">
        <f>'דוח 132'!F4546</f>
        <v>0</v>
      </c>
      <c r="G4546" s="63">
        <f>'דוח 132'!E4546</f>
        <v>0</v>
      </c>
      <c r="H4546" s="63">
        <f>'דוח 132'!D4546</f>
        <v>0</v>
      </c>
      <c r="I4546" s="63">
        <f>'דוח 132'!C4546</f>
        <v>0</v>
      </c>
      <c r="J4546" s="63">
        <f>'דוח 132'!B4546</f>
        <v>0</v>
      </c>
      <c r="K4546" s="63">
        <f>'דוח 132'!A4546</f>
        <v>0</v>
      </c>
    </row>
    <row r="4547" spans="1:11" x14ac:dyDescent="0.2">
      <c r="A4547" s="63">
        <f>'דוח 132'!K4547</f>
        <v>15544</v>
      </c>
      <c r="B4547" s="63">
        <f>'דוח 132'!J4547</f>
        <v>75231</v>
      </c>
      <c r="C4547" s="63" t="str">
        <f>'דוח 132'!I4547</f>
        <v>הלוואה צמוד מדד</v>
      </c>
      <c r="D4547" s="63">
        <f>'דוח 132'!H4547</f>
        <v>0</v>
      </c>
      <c r="E4547" s="63">
        <f>'דוח 132'!G4547</f>
        <v>0</v>
      </c>
      <c r="F4547" s="63">
        <f>'דוח 132'!F4547</f>
        <v>0</v>
      </c>
      <c r="G4547" s="63">
        <f>'דוח 132'!E4547</f>
        <v>0</v>
      </c>
      <c r="H4547" s="63">
        <f>'דוח 132'!D4547</f>
        <v>0</v>
      </c>
      <c r="I4547" s="63">
        <f>'דוח 132'!C4547</f>
        <v>0</v>
      </c>
      <c r="J4547" s="63">
        <f>'דוח 132'!B4547</f>
        <v>0</v>
      </c>
      <c r="K4547" s="63">
        <f>'דוח 132'!A4547</f>
        <v>0</v>
      </c>
    </row>
    <row r="4548" spans="1:11" x14ac:dyDescent="0.2">
      <c r="A4548" s="63">
        <f>'דוח 132'!K4548</f>
        <v>12978</v>
      </c>
      <c r="B4548" s="63">
        <f>'דוח 132'!J4548</f>
        <v>75231</v>
      </c>
      <c r="C4548" s="63" t="str">
        <f>'דוח 132'!I4548</f>
        <v xml:space="preserve">פקדונות לא סחירים </v>
      </c>
      <c r="D4548" s="63">
        <f>'דוח 132'!H4548</f>
        <v>0</v>
      </c>
      <c r="E4548" s="63">
        <f>'דוח 132'!G4548</f>
        <v>0</v>
      </c>
      <c r="F4548" s="63">
        <f>'דוח 132'!F4548</f>
        <v>0</v>
      </c>
      <c r="G4548" s="63">
        <f>'דוח 132'!E4548</f>
        <v>0</v>
      </c>
      <c r="H4548" s="63">
        <f>'דוח 132'!D4548</f>
        <v>0</v>
      </c>
      <c r="I4548" s="63">
        <f>'דוח 132'!C4548</f>
        <v>0</v>
      </c>
      <c r="J4548" s="63">
        <f>'דוח 132'!B4548</f>
        <v>0</v>
      </c>
      <c r="K4548" s="63">
        <f>'דוח 132'!A4548</f>
        <v>0</v>
      </c>
    </row>
    <row r="4549" spans="1:11" x14ac:dyDescent="0.2">
      <c r="A4549" s="63">
        <f>'דוח 132'!K4549</f>
        <v>17726</v>
      </c>
      <c r="B4549" s="63">
        <f>'דוח 132'!J4549</f>
        <v>75231</v>
      </c>
      <c r="C4549" s="63" t="str">
        <f>'דוח 132'!I4549</f>
        <v>לא צמוד כולל נזילות</v>
      </c>
      <c r="D4549" s="63">
        <f>'דוח 132'!H4549</f>
        <v>0</v>
      </c>
      <c r="E4549" s="63">
        <f>'דוח 132'!G4549</f>
        <v>100</v>
      </c>
      <c r="F4549" s="63">
        <f>'דוח 132'!F4549</f>
        <v>100</v>
      </c>
      <c r="G4549" s="63">
        <f>'דוח 132'!E4549</f>
        <v>0</v>
      </c>
      <c r="H4549" s="63">
        <f>'דוח 132'!D4549</f>
        <v>0</v>
      </c>
      <c r="I4549" s="63">
        <f>'דוח 132'!C4549</f>
        <v>0</v>
      </c>
      <c r="J4549" s="63">
        <f>'דוח 132'!B4549</f>
        <v>0</v>
      </c>
      <c r="K4549" s="63">
        <f>'דוח 132'!A4549</f>
        <v>0</v>
      </c>
    </row>
    <row r="4550" spans="1:11" x14ac:dyDescent="0.2">
      <c r="A4550" s="63">
        <f>'דוח 132'!K4550</f>
        <v>17727</v>
      </c>
      <c r="B4550" s="63">
        <f>'דוח 132'!J4550</f>
        <v>75231</v>
      </c>
      <c r="C4550" s="63" t="str">
        <f>'דוח 132'!I4550</f>
        <v>עו"ש ש"ח</v>
      </c>
      <c r="D4550" s="63">
        <f>'דוח 132'!H4550</f>
        <v>0</v>
      </c>
      <c r="E4550" s="63">
        <f>'דוח 132'!G4550</f>
        <v>100</v>
      </c>
      <c r="F4550" s="63">
        <f>'דוח 132'!F4550</f>
        <v>100</v>
      </c>
      <c r="G4550" s="63">
        <f>'דוח 132'!E4550</f>
        <v>0</v>
      </c>
      <c r="H4550" s="63">
        <f>'דוח 132'!D4550</f>
        <v>0</v>
      </c>
      <c r="I4550" s="63">
        <f>'דוח 132'!C4550</f>
        <v>0</v>
      </c>
      <c r="J4550" s="63">
        <f>'דוח 132'!B4550</f>
        <v>0</v>
      </c>
      <c r="K4550" s="63">
        <f>'דוח 132'!A4550</f>
        <v>0</v>
      </c>
    </row>
    <row r="4551" spans="1:11" x14ac:dyDescent="0.2">
      <c r="A4551" s="63">
        <f>'דוח 132'!K4551</f>
        <v>13592</v>
      </c>
      <c r="B4551" s="63">
        <f>'דוח 132'!J4551</f>
        <v>75231</v>
      </c>
      <c r="C4551" s="63" t="str">
        <f>'דוח 132'!I4551</f>
        <v xml:space="preserve">לא צמוד - לא כולל נזילות </v>
      </c>
      <c r="D4551" s="63">
        <f>'דוח 132'!H4551</f>
        <v>0</v>
      </c>
      <c r="E4551" s="63">
        <f>'דוח 132'!G4551</f>
        <v>0</v>
      </c>
      <c r="F4551" s="63">
        <f>'דוח 132'!F4551</f>
        <v>0</v>
      </c>
      <c r="G4551" s="63">
        <f>'דוח 132'!E4551</f>
        <v>0</v>
      </c>
      <c r="H4551" s="63">
        <f>'דוח 132'!D4551</f>
        <v>0</v>
      </c>
      <c r="I4551" s="63">
        <f>'דוח 132'!C4551</f>
        <v>0</v>
      </c>
      <c r="J4551" s="63">
        <f>'דוח 132'!B4551</f>
        <v>0</v>
      </c>
      <c r="K4551" s="63">
        <f>'דוח 132'!A4551</f>
        <v>0</v>
      </c>
    </row>
    <row r="4552" spans="1:11" x14ac:dyDescent="0.2">
      <c r="A4552" s="63">
        <f>'דוח 132'!K4552</f>
        <v>11566</v>
      </c>
      <c r="B4552" s="63">
        <f>'דוח 132'!J4552</f>
        <v>75231</v>
      </c>
      <c r="C4552" s="63" t="str">
        <f>'דוח 132'!I4552</f>
        <v>מק"מ</v>
      </c>
      <c r="D4552" s="63">
        <f>'דוח 132'!H4552</f>
        <v>0</v>
      </c>
      <c r="E4552" s="63">
        <f>'דוח 132'!G4552</f>
        <v>0</v>
      </c>
      <c r="F4552" s="63">
        <f>'דוח 132'!F4552</f>
        <v>0</v>
      </c>
      <c r="G4552" s="63">
        <f>'דוח 132'!E4552</f>
        <v>0</v>
      </c>
      <c r="H4552" s="63">
        <f>'דוח 132'!D4552</f>
        <v>0</v>
      </c>
      <c r="I4552" s="63">
        <f>'דוח 132'!C4552</f>
        <v>0</v>
      </c>
      <c r="J4552" s="63">
        <f>'דוח 132'!B4552</f>
        <v>0</v>
      </c>
      <c r="K4552" s="63">
        <f>'דוח 132'!A4552</f>
        <v>0</v>
      </c>
    </row>
    <row r="4553" spans="1:11" x14ac:dyDescent="0.2">
      <c r="A4553" s="63">
        <f>'דוח 132'!K4553</f>
        <v>13419</v>
      </c>
      <c r="B4553" s="63">
        <f>'דוח 132'!J4553</f>
        <v>75231</v>
      </c>
      <c r="C4553" s="63" t="str">
        <f>'דוח 132'!I4553</f>
        <v>ממשלתי  לא צמוד (שחר)</v>
      </c>
      <c r="D4553" s="63">
        <f>'דוח 132'!H4553</f>
        <v>0</v>
      </c>
      <c r="E4553" s="63">
        <f>'דוח 132'!G4553</f>
        <v>0</v>
      </c>
      <c r="F4553" s="63">
        <f>'דוח 132'!F4553</f>
        <v>0</v>
      </c>
      <c r="G4553" s="63">
        <f>'דוח 132'!E4553</f>
        <v>0</v>
      </c>
      <c r="H4553" s="63">
        <f>'דוח 132'!D4553</f>
        <v>0</v>
      </c>
      <c r="I4553" s="63">
        <f>'דוח 132'!C4553</f>
        <v>0</v>
      </c>
      <c r="J4553" s="63">
        <f>'דוח 132'!B4553</f>
        <v>0</v>
      </c>
      <c r="K4553" s="63">
        <f>'דוח 132'!A4553</f>
        <v>0</v>
      </c>
    </row>
    <row r="4554" spans="1:11" x14ac:dyDescent="0.2">
      <c r="A4554" s="63">
        <f>'דוח 132'!K4554</f>
        <v>11568</v>
      </c>
      <c r="B4554" s="63">
        <f>'דוח 132'!J4554</f>
        <v>75231</v>
      </c>
      <c r="C4554" s="63" t="str">
        <f>'דוח 132'!I4554</f>
        <v>אג"ח ממשלתי לא צמוד ריבית משתנה-"גילון"</v>
      </c>
      <c r="D4554" s="63">
        <f>'דוח 132'!H4554</f>
        <v>0</v>
      </c>
      <c r="E4554" s="63">
        <f>'דוח 132'!G4554</f>
        <v>0</v>
      </c>
      <c r="F4554" s="63">
        <f>'דוח 132'!F4554</f>
        <v>0</v>
      </c>
      <c r="G4554" s="63">
        <f>'דוח 132'!E4554</f>
        <v>0</v>
      </c>
      <c r="H4554" s="63">
        <f>'דוח 132'!D4554</f>
        <v>0</v>
      </c>
      <c r="I4554" s="63">
        <f>'דוח 132'!C4554</f>
        <v>0</v>
      </c>
      <c r="J4554" s="63">
        <f>'דוח 132'!B4554</f>
        <v>0</v>
      </c>
      <c r="K4554" s="63">
        <f>'דוח 132'!A4554</f>
        <v>0</v>
      </c>
    </row>
    <row r="4555" spans="1:11" x14ac:dyDescent="0.2">
      <c r="A4555" s="63">
        <f>'דוח 132'!K4555</f>
        <v>12479</v>
      </c>
      <c r="B4555" s="63">
        <f>'דוח 132'!J4555</f>
        <v>75231</v>
      </c>
      <c r="C4555" s="63" t="str">
        <f>'דוח 132'!I4555</f>
        <v>קונצרני ריבית קבועה</v>
      </c>
      <c r="D4555" s="63">
        <f>'דוח 132'!H4555</f>
        <v>0</v>
      </c>
      <c r="E4555" s="63">
        <f>'דוח 132'!G4555</f>
        <v>0</v>
      </c>
      <c r="F4555" s="63">
        <f>'דוח 132'!F4555</f>
        <v>0</v>
      </c>
      <c r="G4555" s="63">
        <f>'דוח 132'!E4555</f>
        <v>0</v>
      </c>
      <c r="H4555" s="63">
        <f>'דוח 132'!D4555</f>
        <v>0</v>
      </c>
      <c r="I4555" s="63">
        <f>'דוח 132'!C4555</f>
        <v>0</v>
      </c>
      <c r="J4555" s="63">
        <f>'דוח 132'!B4555</f>
        <v>0</v>
      </c>
      <c r="K4555" s="63">
        <f>'דוח 132'!A4555</f>
        <v>0</v>
      </c>
    </row>
    <row r="4556" spans="1:11" x14ac:dyDescent="0.2">
      <c r="A4556" s="63">
        <f>'דוח 132'!K4556</f>
        <v>12480</v>
      </c>
      <c r="B4556" s="63">
        <f>'דוח 132'!J4556</f>
        <v>75231</v>
      </c>
      <c r="C4556" s="63" t="str">
        <f>'דוח 132'!I4556</f>
        <v>קונצרני ריבית משתנה</v>
      </c>
      <c r="D4556" s="63">
        <f>'דוח 132'!H4556</f>
        <v>0</v>
      </c>
      <c r="E4556" s="63">
        <f>'דוח 132'!G4556</f>
        <v>0</v>
      </c>
      <c r="F4556" s="63">
        <f>'דוח 132'!F4556</f>
        <v>0</v>
      </c>
      <c r="G4556" s="63">
        <f>'דוח 132'!E4556</f>
        <v>0</v>
      </c>
      <c r="H4556" s="63">
        <f>'דוח 132'!D4556</f>
        <v>0</v>
      </c>
      <c r="I4556" s="63">
        <f>'דוח 132'!C4556</f>
        <v>0</v>
      </c>
      <c r="J4556" s="63">
        <f>'דוח 132'!B4556</f>
        <v>0</v>
      </c>
      <c r="K4556" s="63">
        <f>'דוח 132'!A4556</f>
        <v>0</v>
      </c>
    </row>
    <row r="4557" spans="1:11" x14ac:dyDescent="0.2">
      <c r="A4557" s="63">
        <f>'דוח 132'!K4557</f>
        <v>11578</v>
      </c>
      <c r="B4557" s="63">
        <f>'דוח 132'!J4557</f>
        <v>75231</v>
      </c>
      <c r="C4557" s="63" t="str">
        <f>'דוח 132'!I4557</f>
        <v>אג"ח לא צמוד לא סחיר (ללא עמיתים)</v>
      </c>
      <c r="D4557" s="63">
        <f>'דוח 132'!H4557</f>
        <v>0</v>
      </c>
      <c r="E4557" s="63">
        <f>'דוח 132'!G4557</f>
        <v>0</v>
      </c>
      <c r="F4557" s="63">
        <f>'דוח 132'!F4557</f>
        <v>0</v>
      </c>
      <c r="G4557" s="63">
        <f>'דוח 132'!E4557</f>
        <v>0</v>
      </c>
      <c r="H4557" s="63">
        <f>'דוח 132'!D4557</f>
        <v>0</v>
      </c>
      <c r="I4557" s="63">
        <f>'דוח 132'!C4557</f>
        <v>0</v>
      </c>
      <c r="J4557" s="63">
        <f>'דוח 132'!B4557</f>
        <v>0</v>
      </c>
      <c r="K4557" s="63">
        <f>'דוח 132'!A4557</f>
        <v>0</v>
      </c>
    </row>
    <row r="4558" spans="1:11" x14ac:dyDescent="0.2">
      <c r="A4558" s="63">
        <f>'דוח 132'!K4558</f>
        <v>12497</v>
      </c>
      <c r="B4558" s="63">
        <f>'דוח 132'!J4558</f>
        <v>75231</v>
      </c>
      <c r="C4558" s="63" t="str">
        <f>'דוח 132'!I4558</f>
        <v>קונצרני לא סחיר ריבית משתנה (נע"מים)</v>
      </c>
      <c r="D4558" s="63">
        <f>'דוח 132'!H4558</f>
        <v>0</v>
      </c>
      <c r="E4558" s="63">
        <f>'דוח 132'!G4558</f>
        <v>0</v>
      </c>
      <c r="F4558" s="63">
        <f>'דוח 132'!F4558</f>
        <v>0</v>
      </c>
      <c r="G4558" s="63">
        <f>'דוח 132'!E4558</f>
        <v>0</v>
      </c>
      <c r="H4558" s="63">
        <f>'דוח 132'!D4558</f>
        <v>0</v>
      </c>
      <c r="I4558" s="63">
        <f>'דוח 132'!C4558</f>
        <v>0</v>
      </c>
      <c r="J4558" s="63">
        <f>'דוח 132'!B4558</f>
        <v>0</v>
      </c>
      <c r="K4558" s="63">
        <f>'דוח 132'!A4558</f>
        <v>0</v>
      </c>
    </row>
    <row r="4559" spans="1:11" x14ac:dyDescent="0.2">
      <c r="A4559" s="63">
        <f>'דוח 132'!K4559</f>
        <v>15546</v>
      </c>
      <c r="B4559" s="63">
        <f>'דוח 132'!J4559</f>
        <v>75231</v>
      </c>
      <c r="C4559" s="63" t="str">
        <f>'דוח 132'!I4559</f>
        <v>הלוואה לא צמוד</v>
      </c>
      <c r="D4559" s="63">
        <f>'דוח 132'!H4559</f>
        <v>0</v>
      </c>
      <c r="E4559" s="63">
        <f>'דוח 132'!G4559</f>
        <v>0</v>
      </c>
      <c r="F4559" s="63">
        <f>'דוח 132'!F4559</f>
        <v>0</v>
      </c>
      <c r="G4559" s="63">
        <f>'דוח 132'!E4559</f>
        <v>0</v>
      </c>
      <c r="H4559" s="63">
        <f>'דוח 132'!D4559</f>
        <v>0</v>
      </c>
      <c r="I4559" s="63">
        <f>'דוח 132'!C4559</f>
        <v>0</v>
      </c>
      <c r="J4559" s="63">
        <f>'דוח 132'!B4559</f>
        <v>0</v>
      </c>
      <c r="K4559" s="63">
        <f>'דוח 132'!A4559</f>
        <v>0</v>
      </c>
    </row>
    <row r="4560" spans="1:11" x14ac:dyDescent="0.2">
      <c r="A4560" s="63">
        <f>'דוח 132'!K4560</f>
        <v>12481</v>
      </c>
      <c r="B4560" s="63">
        <f>'דוח 132'!J4560</f>
        <v>75231</v>
      </c>
      <c r="C4560" s="63" t="str">
        <f>'דוח 132'!I4560</f>
        <v>הלוואות לעמיתים.</v>
      </c>
      <c r="D4560" s="63">
        <f>'דוח 132'!H4560</f>
        <v>0</v>
      </c>
      <c r="E4560" s="63">
        <f>'דוח 132'!G4560</f>
        <v>0</v>
      </c>
      <c r="F4560" s="63">
        <f>'דוח 132'!F4560</f>
        <v>0</v>
      </c>
      <c r="G4560" s="63">
        <f>'דוח 132'!E4560</f>
        <v>0</v>
      </c>
      <c r="H4560" s="63">
        <f>'דוח 132'!D4560</f>
        <v>0</v>
      </c>
      <c r="I4560" s="63">
        <f>'דוח 132'!C4560</f>
        <v>0</v>
      </c>
      <c r="J4560" s="63">
        <f>'דוח 132'!B4560</f>
        <v>0</v>
      </c>
      <c r="K4560" s="63">
        <f>'דוח 132'!A4560</f>
        <v>0</v>
      </c>
    </row>
    <row r="4561" spans="1:11" x14ac:dyDescent="0.2">
      <c r="A4561" s="63">
        <f>'דוח 132'!K4561</f>
        <v>13594</v>
      </c>
      <c r="B4561" s="63">
        <f>'דוח 132'!J4561</f>
        <v>75231</v>
      </c>
      <c r="C4561" s="63" t="str">
        <f>'דוח 132'!I4561</f>
        <v>מט"ח וצמוד מט"ח</v>
      </c>
      <c r="D4561" s="63">
        <f>'דוח 132'!H4561</f>
        <v>0</v>
      </c>
      <c r="E4561" s="63">
        <f>'דוח 132'!G4561</f>
        <v>0</v>
      </c>
      <c r="F4561" s="63">
        <f>'דוח 132'!F4561</f>
        <v>0</v>
      </c>
      <c r="G4561" s="63">
        <f>'דוח 132'!E4561</f>
        <v>0</v>
      </c>
      <c r="H4561" s="63">
        <f>'דוח 132'!D4561</f>
        <v>0</v>
      </c>
      <c r="I4561" s="63">
        <f>'דוח 132'!C4561</f>
        <v>0</v>
      </c>
      <c r="J4561" s="63">
        <f>'דוח 132'!B4561</f>
        <v>0</v>
      </c>
      <c r="K4561" s="63">
        <f>'דוח 132'!A4561</f>
        <v>0</v>
      </c>
    </row>
    <row r="4562" spans="1:11" x14ac:dyDescent="0.2">
      <c r="A4562" s="63">
        <f>'דוח 132'!K4562</f>
        <v>15609</v>
      </c>
      <c r="B4562" s="63">
        <f>'דוח 132'!J4562</f>
        <v>75231</v>
      </c>
      <c r="C4562" s="63" t="str">
        <f>'דוח 132'!I4562</f>
        <v>אג"ח ממשלתי צמוד מט"ח סחיר (1022)</v>
      </c>
      <c r="D4562" s="63">
        <f>'דוח 132'!H4562</f>
        <v>0</v>
      </c>
      <c r="E4562" s="63">
        <f>'דוח 132'!G4562</f>
        <v>0</v>
      </c>
      <c r="F4562" s="63">
        <f>'דוח 132'!F4562</f>
        <v>0</v>
      </c>
      <c r="G4562" s="63">
        <f>'דוח 132'!E4562</f>
        <v>0</v>
      </c>
      <c r="H4562" s="63">
        <f>'דוח 132'!D4562</f>
        <v>0</v>
      </c>
      <c r="I4562" s="63">
        <f>'דוח 132'!C4562</f>
        <v>0</v>
      </c>
      <c r="J4562" s="63">
        <f>'דוח 132'!B4562</f>
        <v>0</v>
      </c>
      <c r="K4562" s="63">
        <f>'דוח 132'!A4562</f>
        <v>0</v>
      </c>
    </row>
    <row r="4563" spans="1:11" x14ac:dyDescent="0.2">
      <c r="A4563" s="63">
        <f>'דוח 132'!K4563</f>
        <v>11524</v>
      </c>
      <c r="B4563" s="63">
        <f>'דוח 132'!J4563</f>
        <v>75231</v>
      </c>
      <c r="C4563" s="63" t="str">
        <f>'דוח 132'!I4563</f>
        <v xml:space="preserve"> אג"ח קונצרני בחו"ל </v>
      </c>
      <c r="D4563" s="63">
        <f>'דוח 132'!H4563</f>
        <v>0</v>
      </c>
      <c r="E4563" s="63">
        <f>'דוח 132'!G4563</f>
        <v>0</v>
      </c>
      <c r="F4563" s="63">
        <f>'דוח 132'!F4563</f>
        <v>0</v>
      </c>
      <c r="G4563" s="63">
        <f>'דוח 132'!E4563</f>
        <v>0</v>
      </c>
      <c r="H4563" s="63">
        <f>'דוח 132'!D4563</f>
        <v>0</v>
      </c>
      <c r="I4563" s="63">
        <f>'דוח 132'!C4563</f>
        <v>0</v>
      </c>
      <c r="J4563" s="63">
        <f>'דוח 132'!B4563</f>
        <v>0</v>
      </c>
      <c r="K4563" s="63">
        <f>'דוח 132'!A4563</f>
        <v>0</v>
      </c>
    </row>
    <row r="4564" spans="1:11" x14ac:dyDescent="0.2">
      <c r="A4564" s="63">
        <f>'דוח 132'!K4564</f>
        <v>15745</v>
      </c>
      <c r="B4564" s="63">
        <f>'דוח 132'!J4564</f>
        <v>75231</v>
      </c>
      <c r="C4564" s="63" t="str">
        <f>'דוח 132'!I4564</f>
        <v>סה"כ קונצרני צמוד מט"ח</v>
      </c>
      <c r="D4564" s="63">
        <f>'דוח 132'!H4564</f>
        <v>0</v>
      </c>
      <c r="E4564" s="63">
        <f>'דוח 132'!G4564</f>
        <v>0</v>
      </c>
      <c r="F4564" s="63">
        <f>'דוח 132'!F4564</f>
        <v>0</v>
      </c>
      <c r="G4564" s="63">
        <f>'דוח 132'!E4564</f>
        <v>0</v>
      </c>
      <c r="H4564" s="63">
        <f>'דוח 132'!D4564</f>
        <v>0</v>
      </c>
      <c r="I4564" s="63">
        <f>'דוח 132'!C4564</f>
        <v>0</v>
      </c>
      <c r="J4564" s="63">
        <f>'דוח 132'!B4564</f>
        <v>0</v>
      </c>
      <c r="K4564" s="63">
        <f>'דוח 132'!A4564</f>
        <v>0</v>
      </c>
    </row>
    <row r="4565" spans="1:11" x14ac:dyDescent="0.2">
      <c r="A4565" s="63">
        <f>'דוח 132'!K4565</f>
        <v>15545</v>
      </c>
      <c r="B4565" s="63">
        <f>'דוח 132'!J4565</f>
        <v>75231</v>
      </c>
      <c r="C4565" s="63" t="str">
        <f>'דוח 132'!I4565</f>
        <v>הלוואה צמוד מט"ח</v>
      </c>
      <c r="D4565" s="63">
        <f>'דוח 132'!H4565</f>
        <v>0</v>
      </c>
      <c r="E4565" s="63">
        <f>'דוח 132'!G4565</f>
        <v>0</v>
      </c>
      <c r="F4565" s="63">
        <f>'דוח 132'!F4565</f>
        <v>0</v>
      </c>
      <c r="G4565" s="63">
        <f>'דוח 132'!E4565</f>
        <v>0</v>
      </c>
      <c r="H4565" s="63">
        <f>'דוח 132'!D4565</f>
        <v>0</v>
      </c>
      <c r="I4565" s="63">
        <f>'דוח 132'!C4565</f>
        <v>0</v>
      </c>
      <c r="J4565" s="63">
        <f>'דוח 132'!B4565</f>
        <v>0</v>
      </c>
      <c r="K4565" s="63">
        <f>'דוח 132'!A4565</f>
        <v>0</v>
      </c>
    </row>
    <row r="4566" spans="1:11" x14ac:dyDescent="0.2">
      <c r="A4566" s="63">
        <f>'דוח 132'!K4566</f>
        <v>13595</v>
      </c>
      <c r="B4566" s="63">
        <f>'דוח 132'!J4566</f>
        <v>75231</v>
      </c>
      <c r="C4566" s="63" t="str">
        <f>'דוח 132'!I4566</f>
        <v>סה"כ מניות והמירים</v>
      </c>
      <c r="D4566" s="63">
        <f>'דוח 132'!H4566</f>
        <v>0</v>
      </c>
      <c r="E4566" s="63">
        <f>'דוח 132'!G4566</f>
        <v>0</v>
      </c>
      <c r="F4566" s="63">
        <f>'דוח 132'!F4566</f>
        <v>0</v>
      </c>
      <c r="G4566" s="63">
        <f>'דוח 132'!E4566</f>
        <v>0</v>
      </c>
      <c r="H4566" s="63">
        <f>'דוח 132'!D4566</f>
        <v>0</v>
      </c>
      <c r="I4566" s="63">
        <f>'דוח 132'!C4566</f>
        <v>0</v>
      </c>
      <c r="J4566" s="63">
        <f>'דוח 132'!B4566</f>
        <v>0</v>
      </c>
      <c r="K4566" s="63">
        <f>'דוח 132'!A4566</f>
        <v>0</v>
      </c>
    </row>
    <row r="4567" spans="1:11" x14ac:dyDescent="0.2">
      <c r="A4567" s="63">
        <f>'דוח 132'!K4567</f>
        <v>15610</v>
      </c>
      <c r="B4567" s="63">
        <f>'דוח 132'!J4567</f>
        <v>75231</v>
      </c>
      <c r="C4567" s="63" t="str">
        <f>'דוח 132'!I4567</f>
        <v>נגזרים מתוך מניות והמירים</v>
      </c>
      <c r="D4567" s="63">
        <f>'דוח 132'!H4567</f>
        <v>0</v>
      </c>
      <c r="E4567" s="63">
        <f>'דוח 132'!G4567</f>
        <v>0</v>
      </c>
      <c r="F4567" s="63">
        <f>'דוח 132'!F4567</f>
        <v>0</v>
      </c>
      <c r="G4567" s="63">
        <f>'דוח 132'!E4567</f>
        <v>0</v>
      </c>
      <c r="H4567" s="63">
        <f>'דוח 132'!D4567</f>
        <v>0</v>
      </c>
      <c r="I4567" s="63">
        <f>'דוח 132'!C4567</f>
        <v>0</v>
      </c>
      <c r="J4567" s="63">
        <f>'דוח 132'!B4567</f>
        <v>0</v>
      </c>
      <c r="K4567" s="63">
        <f>'דוח 132'!A4567</f>
        <v>0</v>
      </c>
    </row>
    <row r="4568" spans="1:11" x14ac:dyDescent="0.2">
      <c r="A4568" s="63">
        <f>'דוח 132'!K4568</f>
        <v>15611</v>
      </c>
      <c r="B4568" s="63">
        <f>'דוח 132'!J4568</f>
        <v>75231</v>
      </c>
      <c r="C4568" s="63" t="str">
        <f>'דוח 132'!I4568</f>
        <v>מניות והמירים בארץ</v>
      </c>
      <c r="D4568" s="63">
        <f>'דוח 132'!H4568</f>
        <v>0</v>
      </c>
      <c r="E4568" s="63">
        <f>'דוח 132'!G4568</f>
        <v>0</v>
      </c>
      <c r="F4568" s="63">
        <f>'דוח 132'!F4568</f>
        <v>0</v>
      </c>
      <c r="G4568" s="63">
        <f>'דוח 132'!E4568</f>
        <v>0</v>
      </c>
      <c r="H4568" s="63">
        <f>'דוח 132'!D4568</f>
        <v>0</v>
      </c>
      <c r="I4568" s="63">
        <f>'דוח 132'!C4568</f>
        <v>0</v>
      </c>
      <c r="J4568" s="63">
        <f>'דוח 132'!B4568</f>
        <v>0</v>
      </c>
      <c r="K4568" s="63">
        <f>'דוח 132'!A4568</f>
        <v>0</v>
      </c>
    </row>
    <row r="4569" spans="1:11" x14ac:dyDescent="0.2">
      <c r="A4569" s="63">
        <f>'דוח 132'!K4569</f>
        <v>15608</v>
      </c>
      <c r="B4569" s="63">
        <f>'דוח 132'!J4569</f>
        <v>75231</v>
      </c>
      <c r="C4569" s="63" t="str">
        <f>'דוח 132'!I4569</f>
        <v>מניות חו"ל</v>
      </c>
      <c r="D4569" s="63">
        <f>'דוח 132'!H4569</f>
        <v>0</v>
      </c>
      <c r="E4569" s="63">
        <f>'דוח 132'!G4569</f>
        <v>0</v>
      </c>
      <c r="F4569" s="63">
        <f>'דוח 132'!F4569</f>
        <v>0</v>
      </c>
      <c r="G4569" s="63">
        <f>'דוח 132'!E4569</f>
        <v>0</v>
      </c>
      <c r="H4569" s="63">
        <f>'דוח 132'!D4569</f>
        <v>0</v>
      </c>
      <c r="I4569" s="63">
        <f>'דוח 132'!C4569</f>
        <v>0</v>
      </c>
      <c r="J4569" s="63">
        <f>'דוח 132'!B4569</f>
        <v>0</v>
      </c>
      <c r="K4569" s="63">
        <f>'דוח 132'!A4569</f>
        <v>0</v>
      </c>
    </row>
    <row r="4570" spans="1:11" x14ac:dyDescent="0.2">
      <c r="A4570" s="63">
        <f>'דוח 132'!K4570</f>
        <v>15584</v>
      </c>
      <c r="B4570" s="63">
        <f>'דוח 132'!J4570</f>
        <v>75231</v>
      </c>
      <c r="C4570" s="63" t="str">
        <f>'דוח 132'!I4570</f>
        <v>נכסים אלטרנטיביים</v>
      </c>
      <c r="D4570" s="63">
        <f>'דוח 132'!H4570</f>
        <v>0</v>
      </c>
      <c r="E4570" s="63">
        <f>'דוח 132'!G4570</f>
        <v>0</v>
      </c>
      <c r="F4570" s="63">
        <f>'דוח 132'!F4570</f>
        <v>0</v>
      </c>
      <c r="G4570" s="63">
        <f>'דוח 132'!E4570</f>
        <v>0</v>
      </c>
      <c r="H4570" s="63">
        <f>'דוח 132'!D4570</f>
        <v>0</v>
      </c>
      <c r="I4570" s="63">
        <f>'דוח 132'!C4570</f>
        <v>0</v>
      </c>
      <c r="J4570" s="63">
        <f>'דוח 132'!B4570</f>
        <v>0</v>
      </c>
      <c r="K4570" s="63">
        <f>'דוח 132'!A4570</f>
        <v>0</v>
      </c>
    </row>
    <row r="4571" spans="1:11" x14ac:dyDescent="0.2">
      <c r="A4571" s="63">
        <f>'דוח 132'!K4571</f>
        <v>17728</v>
      </c>
      <c r="B4571" s="63">
        <f>'דוח 132'!J4571</f>
        <v>75231</v>
      </c>
      <c r="C4571" s="63" t="str">
        <f>'דוח 132'!I4571</f>
        <v>נכסי נדל"ן</v>
      </c>
      <c r="D4571" s="63">
        <f>'דוח 132'!H4571</f>
        <v>0</v>
      </c>
      <c r="E4571" s="63">
        <f>'דוח 132'!G4571</f>
        <v>0</v>
      </c>
      <c r="F4571" s="63">
        <f>'דוח 132'!F4571</f>
        <v>0</v>
      </c>
      <c r="G4571" s="63">
        <f>'דוח 132'!E4571</f>
        <v>0</v>
      </c>
      <c r="H4571" s="63">
        <f>'דוח 132'!D4571</f>
        <v>0</v>
      </c>
      <c r="I4571" s="63">
        <f>'דוח 132'!C4571</f>
        <v>0</v>
      </c>
      <c r="J4571" s="63">
        <f>'דוח 132'!B4571</f>
        <v>0</v>
      </c>
      <c r="K4571" s="63">
        <f>'דוח 132'!A4571</f>
        <v>0</v>
      </c>
    </row>
    <row r="4572" spans="1:11" x14ac:dyDescent="0.2">
      <c r="A4572" s="63">
        <f>'דוח 132'!K4572</f>
        <v>15624</v>
      </c>
      <c r="B4572" s="63">
        <f>'דוח 132'!J4572</f>
        <v>75231</v>
      </c>
      <c r="C4572" s="63" t="str">
        <f>'דוח 132'!I4572</f>
        <v>נגזרים מתוך חשיפת מט"ח</v>
      </c>
      <c r="D4572" s="63">
        <f>'דוח 132'!H4572</f>
        <v>0</v>
      </c>
      <c r="E4572" s="63">
        <f>'דוח 132'!G4572</f>
        <v>0</v>
      </c>
      <c r="F4572" s="63">
        <f>'דוח 132'!F4572</f>
        <v>0</v>
      </c>
      <c r="G4572" s="63">
        <f>'דוח 132'!E4572</f>
        <v>0</v>
      </c>
      <c r="H4572" s="63">
        <f>'דוח 132'!D4572</f>
        <v>0</v>
      </c>
      <c r="I4572" s="63">
        <f>'דוח 132'!C4572</f>
        <v>0</v>
      </c>
      <c r="J4572" s="63">
        <f>'דוח 132'!B4572</f>
        <v>0</v>
      </c>
      <c r="K4572" s="63">
        <f>'דוח 132'!A4572</f>
        <v>0</v>
      </c>
    </row>
    <row r="4573" spans="1:11" x14ac:dyDescent="0.2">
      <c r="A4573" s="63">
        <f>'דוח 132'!K4573</f>
        <v>15644</v>
      </c>
      <c r="B4573" s="63">
        <f>'דוח 132'!J4573</f>
        <v>75231</v>
      </c>
      <c r="C4573" s="63" t="str">
        <f>'דוח 132'!I4573</f>
        <v>סה"כ נזילות</v>
      </c>
      <c r="D4573" s="63">
        <f>'דוח 132'!H4573</f>
        <v>0</v>
      </c>
      <c r="E4573" s="63">
        <f>'דוח 132'!G4573</f>
        <v>100</v>
      </c>
      <c r="F4573" s="63">
        <f>'דוח 132'!F4573</f>
        <v>100</v>
      </c>
      <c r="G4573" s="63">
        <f>'דוח 132'!E4573</f>
        <v>0</v>
      </c>
      <c r="H4573" s="63">
        <f>'דוח 132'!D4573</f>
        <v>0</v>
      </c>
      <c r="I4573" s="63">
        <f>'דוח 132'!C4573</f>
        <v>0</v>
      </c>
      <c r="J4573" s="63">
        <f>'דוח 132'!B4573</f>
        <v>0</v>
      </c>
      <c r="K4573" s="63">
        <f>'דוח 132'!A4573</f>
        <v>0</v>
      </c>
    </row>
    <row r="4574" spans="1:11" x14ac:dyDescent="0.2">
      <c r="A4574" s="63">
        <f>'דוח 132'!K4574</f>
        <v>15704</v>
      </c>
      <c r="B4574" s="63">
        <f>'דוח 132'!J4574</f>
        <v>75231</v>
      </c>
      <c r="C4574" s="63" t="str">
        <f>'דוח 132'!I4574</f>
        <v xml:space="preserve">סה"כ קונצרני והלוואות </v>
      </c>
      <c r="D4574" s="63">
        <f>'דוח 132'!H4574</f>
        <v>0</v>
      </c>
      <c r="E4574" s="63">
        <f>'דוח 132'!G4574</f>
        <v>0</v>
      </c>
      <c r="F4574" s="63">
        <f>'דוח 132'!F4574</f>
        <v>0</v>
      </c>
      <c r="G4574" s="63">
        <f>'דוח 132'!E4574</f>
        <v>0</v>
      </c>
      <c r="H4574" s="63">
        <f>'דוח 132'!D4574</f>
        <v>0</v>
      </c>
      <c r="I4574" s="63">
        <f>'דוח 132'!C4574</f>
        <v>0</v>
      </c>
      <c r="J4574" s="63">
        <f>'דוח 132'!B4574</f>
        <v>0</v>
      </c>
      <c r="K4574" s="63">
        <f>'דוח 132'!A4574</f>
        <v>0</v>
      </c>
    </row>
    <row r="4575" spans="1:11" x14ac:dyDescent="0.2">
      <c r="A4575" s="63">
        <f>'דוח 132'!K4575</f>
        <v>15749</v>
      </c>
      <c r="B4575" s="63">
        <f>'דוח 132'!J4575</f>
        <v>75231</v>
      </c>
      <c r="C4575" s="63" t="str">
        <f>'דוח 132'!I4575</f>
        <v>סה"כ לא סחירים</v>
      </c>
      <c r="D4575" s="63">
        <f>'דוח 132'!H4575</f>
        <v>0</v>
      </c>
      <c r="E4575" s="63">
        <f>'דוח 132'!G4575</f>
        <v>0</v>
      </c>
      <c r="F4575" s="63">
        <f>'דוח 132'!F4575</f>
        <v>0</v>
      </c>
      <c r="G4575" s="63">
        <f>'דוח 132'!E4575</f>
        <v>0</v>
      </c>
      <c r="H4575" s="63">
        <f>'דוח 132'!D4575</f>
        <v>0</v>
      </c>
      <c r="I4575" s="63">
        <f>'דוח 132'!C4575</f>
        <v>0</v>
      </c>
      <c r="J4575" s="63">
        <f>'דוח 132'!B4575</f>
        <v>0</v>
      </c>
      <c r="K4575" s="63">
        <f>'דוח 132'!A4575</f>
        <v>0</v>
      </c>
    </row>
    <row r="4576" spans="1:11" x14ac:dyDescent="0.2">
      <c r="A4576" s="63">
        <f>'דוח 132'!K4576</f>
        <v>11258</v>
      </c>
      <c r="B4576" s="63">
        <f>'דוח 132'!J4576</f>
        <v>75231</v>
      </c>
      <c r="C4576" s="63" t="str">
        <f>'דוח 132'!I4576</f>
        <v>כל נכסי הקופה</v>
      </c>
      <c r="D4576" s="63">
        <f>'דוח 132'!H4576</f>
        <v>0</v>
      </c>
      <c r="E4576" s="63">
        <f>'דוח 132'!G4576</f>
        <v>100</v>
      </c>
      <c r="F4576" s="63">
        <f>'דוח 132'!F4576</f>
        <v>100</v>
      </c>
      <c r="G4576" s="63">
        <f>'דוח 132'!E4576</f>
        <v>0</v>
      </c>
      <c r="H4576" s="63">
        <f>'דוח 132'!D4576</f>
        <v>0</v>
      </c>
      <c r="I4576" s="63">
        <f>'דוח 132'!C4576</f>
        <v>0</v>
      </c>
      <c r="J4576" s="63">
        <f>'דוח 132'!B4576</f>
        <v>0</v>
      </c>
      <c r="K4576" s="63">
        <f>'דוח 132'!A4576</f>
        <v>0</v>
      </c>
    </row>
    <row r="4577" spans="1:11" x14ac:dyDescent="0.2">
      <c r="A4577" s="63">
        <f>'דוח 132'!K4577</f>
        <v>15705</v>
      </c>
      <c r="B4577" s="63">
        <f>'דוח 132'!J4577</f>
        <v>75231</v>
      </c>
      <c r="C4577" s="63" t="str">
        <f>'דוח 132'!I4577</f>
        <v>סה"כ ממשלתי</v>
      </c>
      <c r="D4577" s="63">
        <f>'דוח 132'!H4577</f>
        <v>0</v>
      </c>
      <c r="E4577" s="63">
        <f>'דוח 132'!G4577</f>
        <v>0</v>
      </c>
      <c r="F4577" s="63">
        <f>'דוח 132'!F4577</f>
        <v>0</v>
      </c>
      <c r="G4577" s="63">
        <f>'דוח 132'!E4577</f>
        <v>0</v>
      </c>
      <c r="H4577" s="63">
        <f>'דוח 132'!D4577</f>
        <v>0</v>
      </c>
      <c r="I4577" s="63">
        <f>'דוח 132'!C4577</f>
        <v>0</v>
      </c>
      <c r="J4577" s="63">
        <f>'דוח 132'!B4577</f>
        <v>0</v>
      </c>
      <c r="K4577" s="63">
        <f>'דוח 132'!A4577</f>
        <v>0</v>
      </c>
    </row>
    <row r="4578" spans="1:11" x14ac:dyDescent="0.2">
      <c r="A4578" s="63">
        <f>'דוח 132'!K4578</f>
        <v>16144</v>
      </c>
      <c r="B4578" s="63">
        <f>'דוח 132'!J4578</f>
        <v>75231</v>
      </c>
      <c r="C4578" s="63" t="str">
        <f>'דוח 132'!I4578</f>
        <v>סך חשיפת מט"ח</v>
      </c>
      <c r="D4578" s="63">
        <f>'דוח 132'!H4578</f>
        <v>0</v>
      </c>
      <c r="E4578" s="63">
        <f>'דוח 132'!G4578</f>
        <v>0</v>
      </c>
      <c r="F4578" s="63">
        <f>'דוח 132'!F4578</f>
        <v>0</v>
      </c>
      <c r="G4578" s="63">
        <f>'דוח 132'!E4578</f>
        <v>0</v>
      </c>
      <c r="H4578" s="63">
        <f>'דוח 132'!D4578</f>
        <v>0</v>
      </c>
      <c r="I4578" s="63">
        <f>'דוח 132'!C4578</f>
        <v>0</v>
      </c>
      <c r="J4578" s="63">
        <f>'דוח 132'!B4578</f>
        <v>0</v>
      </c>
      <c r="K4578" s="63">
        <f>'דוח 132'!A4578</f>
        <v>0</v>
      </c>
    </row>
    <row r="4579" spans="1:11" x14ac:dyDescent="0.2">
      <c r="A4579" s="63">
        <f>'דוח 132'!K4579</f>
        <v>12755</v>
      </c>
      <c r="B4579" s="63">
        <f>'דוח 132'!J4579</f>
        <v>75231</v>
      </c>
      <c r="C4579" s="63" t="str">
        <f>'דוח 132'!I4579</f>
        <v xml:space="preserve">נזילות מט"ח </v>
      </c>
      <c r="D4579" s="63">
        <f>'דוח 132'!H4579</f>
        <v>0</v>
      </c>
      <c r="E4579" s="63">
        <f>'דוח 132'!G4579</f>
        <v>0</v>
      </c>
      <c r="F4579" s="63">
        <f>'דוח 132'!F4579</f>
        <v>0</v>
      </c>
      <c r="G4579" s="63">
        <f>'דוח 132'!E4579</f>
        <v>0</v>
      </c>
      <c r="H4579" s="63">
        <f>'דוח 132'!D4579</f>
        <v>0</v>
      </c>
      <c r="I4579" s="63">
        <f>'דוח 132'!C4579</f>
        <v>0</v>
      </c>
      <c r="J4579" s="63">
        <f>'דוח 132'!B4579</f>
        <v>0</v>
      </c>
      <c r="K4579" s="63">
        <f>'דוח 132'!A4579</f>
        <v>0</v>
      </c>
    </row>
    <row r="4580" spans="1:11" x14ac:dyDescent="0.2">
      <c r="A4580" s="63">
        <f>'דוח 132'!K4580</f>
        <v>12359</v>
      </c>
      <c r="B4580" s="63">
        <f>'דוח 132'!J4580</f>
        <v>75231</v>
      </c>
      <c r="C4580" s="63" t="str">
        <f>'דוח 132'!I4580</f>
        <v xml:space="preserve">קונצרני לא סחיר צמוד מדד </v>
      </c>
      <c r="D4580" s="63">
        <f>'דוח 132'!H4580</f>
        <v>0</v>
      </c>
      <c r="E4580" s="63">
        <f>'דוח 132'!G4580</f>
        <v>0</v>
      </c>
      <c r="F4580" s="63">
        <f>'דוח 132'!F4580</f>
        <v>0</v>
      </c>
      <c r="G4580" s="63">
        <f>'דוח 132'!E4580</f>
        <v>0</v>
      </c>
      <c r="H4580" s="63">
        <f>'דוח 132'!D4580</f>
        <v>0</v>
      </c>
      <c r="I4580" s="63">
        <f>'דוח 132'!C4580</f>
        <v>0</v>
      </c>
      <c r="J4580" s="63">
        <f>'דוח 132'!B4580</f>
        <v>0</v>
      </c>
      <c r="K4580" s="63">
        <f>'דוח 132'!A4580</f>
        <v>0</v>
      </c>
    </row>
    <row r="4581" spans="1:11" x14ac:dyDescent="0.2">
      <c r="A4581" s="63">
        <f>'דוח 132'!K4581</f>
        <v>0</v>
      </c>
      <c r="B4581" s="63">
        <f>'דוח 132'!J4581</f>
        <v>0</v>
      </c>
      <c r="C4581" s="63">
        <f>'דוח 132'!I4581</f>
        <v>0</v>
      </c>
      <c r="D4581" s="63">
        <f>'דוח 132'!H4581</f>
        <v>0</v>
      </c>
      <c r="E4581" s="63">
        <f>'דוח 132'!G4581</f>
        <v>0</v>
      </c>
      <c r="F4581" s="63">
        <f>'דוח 132'!F4581</f>
        <v>0</v>
      </c>
      <c r="G4581" s="63">
        <f>'דוח 132'!E4581</f>
        <v>0</v>
      </c>
      <c r="H4581" s="63">
        <f>'דוח 132'!D4581</f>
        <v>0</v>
      </c>
      <c r="I4581" s="63">
        <f>'דוח 132'!C4581</f>
        <v>0</v>
      </c>
      <c r="J4581" s="63">
        <f>'דוח 132'!B4581</f>
        <v>0</v>
      </c>
      <c r="K4581" s="63">
        <f>'דוח 132'!A4581</f>
        <v>0</v>
      </c>
    </row>
    <row r="4582" spans="1:11" x14ac:dyDescent="0.2">
      <c r="A4582" s="63" t="str">
        <f>'דוח 132'!K4582</f>
        <v>קוד קבוצה</v>
      </c>
      <c r="B4582" s="63" t="str">
        <f>'דוח 132'!J4582</f>
        <v>קוד קופה</v>
      </c>
      <c r="C4582" s="63">
        <f>'דוח 132'!I4582</f>
        <v>0</v>
      </c>
      <c r="D4582" s="63" t="str">
        <f>'דוח 132'!H4582</f>
        <v xml:space="preserve">75258  האחים פריד (1997) בע"מ </v>
      </c>
      <c r="E4582" s="63">
        <f>'דוח 132'!G4582</f>
        <v>0</v>
      </c>
      <c r="F4582" s="63">
        <f>'דוח 132'!F4582</f>
        <v>0</v>
      </c>
      <c r="G4582" s="63">
        <f>'דוח 132'!E4582</f>
        <v>0</v>
      </c>
      <c r="H4582" s="63">
        <f>'דוח 132'!D4582</f>
        <v>0</v>
      </c>
      <c r="I4582" s="63">
        <f>'דוח 132'!C4582</f>
        <v>0</v>
      </c>
      <c r="J4582" s="63">
        <f>'דוח 132'!B4582</f>
        <v>0</v>
      </c>
      <c r="K4582" s="63">
        <f>'דוח 132'!A4582</f>
        <v>0</v>
      </c>
    </row>
    <row r="4583" spans="1:11" x14ac:dyDescent="0.2">
      <c r="A4583" s="63">
        <f>'דוח 132'!K4583</f>
        <v>0</v>
      </c>
      <c r="B4583" s="63">
        <f>'דוח 132'!J4583</f>
        <v>0</v>
      </c>
      <c r="C4583" s="63">
        <f>'דוח 132'!I4583</f>
        <v>0</v>
      </c>
      <c r="D4583" s="63">
        <f>'דוח 132'!H4583</f>
        <v>0</v>
      </c>
      <c r="E4583" s="63">
        <f>'דוח 132'!G4583</f>
        <v>0</v>
      </c>
      <c r="F4583" s="63" t="str">
        <f>'דוח 132'!F4583</f>
        <v>שווי קופה באשח  1,321.45</v>
      </c>
      <c r="G4583" s="63">
        <f>'דוח 132'!E4583</f>
        <v>0</v>
      </c>
      <c r="H4583" s="63">
        <f>'דוח 132'!D4583</f>
        <v>0</v>
      </c>
      <c r="I4583" s="63">
        <f>'דוח 132'!C4583</f>
        <v>0</v>
      </c>
      <c r="J4583" s="63">
        <f>'דוח 132'!B4583</f>
        <v>0</v>
      </c>
      <c r="K4583" s="63">
        <f>'דוח 132'!A4583</f>
        <v>0</v>
      </c>
    </row>
    <row r="4584" spans="1:11" x14ac:dyDescent="0.2">
      <c r="A4584" s="63">
        <f>'דוח 132'!K4584</f>
        <v>0</v>
      </c>
      <c r="B4584" s="63">
        <f>'דוח 132'!J4584</f>
        <v>0</v>
      </c>
      <c r="C4584" s="63" t="str">
        <f>'דוח 132'!I4584</f>
        <v>תאור קבוצה</v>
      </c>
      <c r="D4584" s="63" t="str">
        <f>'דוח 132'!H4584</f>
        <v>מח"מ</v>
      </c>
      <c r="E4584" s="63" t="str">
        <f>'דוח 132'!G4584</f>
        <v>חשיפה</v>
      </c>
      <c r="F4584" s="63" t="str">
        <f>'דוח 132'!F4584</f>
        <v>חשיפה</v>
      </c>
      <c r="G4584" s="63">
        <f>'דוח 132'!E4584</f>
        <v>0</v>
      </c>
      <c r="H4584" s="63" t="str">
        <f>'דוח 132'!D4584</f>
        <v>חשיפה</v>
      </c>
      <c r="I4584" s="63">
        <f>'דוח 132'!C4584</f>
        <v>0</v>
      </c>
      <c r="J4584" s="63" t="str">
        <f>'דוח 132'!B4584</f>
        <v>מח"מ</v>
      </c>
      <c r="K4584" s="63">
        <f>'דוח 132'!A4584</f>
        <v>0</v>
      </c>
    </row>
    <row r="4585" spans="1:11" x14ac:dyDescent="0.2">
      <c r="A4585" s="63">
        <f>'דוח 132'!K4585</f>
        <v>0</v>
      </c>
      <c r="B4585" s="63">
        <f>'דוח 132'!J4585</f>
        <v>0</v>
      </c>
      <c r="C4585" s="63">
        <f>'דוח 132'!I4585</f>
        <v>0</v>
      </c>
      <c r="D4585" s="63">
        <f>'דוח 132'!H4585</f>
        <v>0</v>
      </c>
      <c r="E4585" s="63" t="str">
        <f>'דוח 132'!G4585</f>
        <v>30/12/18</v>
      </c>
      <c r="F4585" s="63" t="str">
        <f>'דוח 132'!F4585</f>
        <v>31/12/18</v>
      </c>
      <c r="G4585" s="63" t="str">
        <f>'דוח 132'!E4585</f>
        <v>מינ'</v>
      </c>
      <c r="H4585" s="63" t="str">
        <f>'דוח 132'!D4585</f>
        <v>מקס'</v>
      </c>
      <c r="I4585" s="63" t="str">
        <f>'דוח 132'!C4585</f>
        <v>מינ'</v>
      </c>
      <c r="J4585" s="63" t="str">
        <f>'דוח 132'!B4585</f>
        <v>מקס'</v>
      </c>
      <c r="K4585" s="63">
        <f>'דוח 132'!A4585</f>
        <v>0</v>
      </c>
    </row>
    <row r="4586" spans="1:11" x14ac:dyDescent="0.2">
      <c r="A4586" s="63">
        <f>'דוח 132'!K4586</f>
        <v>13591</v>
      </c>
      <c r="B4586" s="63">
        <f>'דוח 132'!J4586</f>
        <v>75258</v>
      </c>
      <c r="C4586" s="63" t="str">
        <f>'דוח 132'!I4586</f>
        <v xml:space="preserve">צמוד מדד (כולל מיועדות) </v>
      </c>
      <c r="D4586" s="63">
        <f>'דוח 132'!H4586</f>
        <v>0</v>
      </c>
      <c r="E4586" s="63">
        <f>'דוח 132'!G4586</f>
        <v>0</v>
      </c>
      <c r="F4586" s="63">
        <f>'דוח 132'!F4586</f>
        <v>0</v>
      </c>
      <c r="G4586" s="63">
        <f>'דוח 132'!E4586</f>
        <v>0</v>
      </c>
      <c r="H4586" s="63">
        <f>'דוח 132'!D4586</f>
        <v>0</v>
      </c>
      <c r="I4586" s="63">
        <f>'דוח 132'!C4586</f>
        <v>0</v>
      </c>
      <c r="J4586" s="63">
        <f>'דוח 132'!B4586</f>
        <v>0</v>
      </c>
      <c r="K4586" s="63">
        <f>'דוח 132'!A4586</f>
        <v>0</v>
      </c>
    </row>
    <row r="4587" spans="1:11" x14ac:dyDescent="0.2">
      <c r="A4587" s="63">
        <f>'דוח 132'!K4587</f>
        <v>19967</v>
      </c>
      <c r="B4587" s="63">
        <f>'דוח 132'!J4587</f>
        <v>75258</v>
      </c>
      <c r="C4587" s="63" t="str">
        <f>'דוח 132'!I4587</f>
        <v>צמוד מדד ללא מיועדות</v>
      </c>
      <c r="D4587" s="63">
        <f>'דוח 132'!H4587</f>
        <v>0</v>
      </c>
      <c r="E4587" s="63">
        <f>'דוח 132'!G4587</f>
        <v>0</v>
      </c>
      <c r="F4587" s="63">
        <f>'דוח 132'!F4587</f>
        <v>0</v>
      </c>
      <c r="G4587" s="63">
        <f>'דוח 132'!E4587</f>
        <v>0</v>
      </c>
      <c r="H4587" s="63">
        <f>'דוח 132'!D4587</f>
        <v>0</v>
      </c>
      <c r="I4587" s="63">
        <f>'דוח 132'!C4587</f>
        <v>0</v>
      </c>
      <c r="J4587" s="63">
        <f>'דוח 132'!B4587</f>
        <v>0</v>
      </c>
      <c r="K4587" s="63">
        <f>'דוח 132'!A4587</f>
        <v>0</v>
      </c>
    </row>
    <row r="4588" spans="1:11" x14ac:dyDescent="0.2">
      <c r="A4588" s="63">
        <f>'דוח 132'!K4588</f>
        <v>15744</v>
      </c>
      <c r="B4588" s="63">
        <f>'דוח 132'!J4588</f>
        <v>75258</v>
      </c>
      <c r="C4588" s="63" t="str">
        <f>'דוח 132'!I4588</f>
        <v xml:space="preserve">סה"כ ממשלתי צמוד מדד כולל מיועדות </v>
      </c>
      <c r="D4588" s="63">
        <f>'דוח 132'!H4588</f>
        <v>0</v>
      </c>
      <c r="E4588" s="63">
        <f>'דוח 132'!G4588</f>
        <v>0</v>
      </c>
      <c r="F4588" s="63">
        <f>'דוח 132'!F4588</f>
        <v>0</v>
      </c>
      <c r="G4588" s="63">
        <f>'דוח 132'!E4588</f>
        <v>0</v>
      </c>
      <c r="H4588" s="63">
        <f>'דוח 132'!D4588</f>
        <v>0</v>
      </c>
      <c r="I4588" s="63">
        <f>'דוח 132'!C4588</f>
        <v>0</v>
      </c>
      <c r="J4588" s="63">
        <f>'דוח 132'!B4588</f>
        <v>0</v>
      </c>
      <c r="K4588" s="63">
        <f>'דוח 132'!A4588</f>
        <v>0</v>
      </c>
    </row>
    <row r="4589" spans="1:11" x14ac:dyDescent="0.2">
      <c r="A4589" s="63">
        <f>'דוח 132'!K4589</f>
        <v>13462</v>
      </c>
      <c r="B4589" s="63">
        <f>'דוח 132'!J4589</f>
        <v>75258</v>
      </c>
      <c r="C4589" s="63" t="str">
        <f>'דוח 132'!I4589</f>
        <v xml:space="preserve">קונצרני סחיר צמוד מדד </v>
      </c>
      <c r="D4589" s="63">
        <f>'דוח 132'!H4589</f>
        <v>0</v>
      </c>
      <c r="E4589" s="63">
        <f>'דוח 132'!G4589</f>
        <v>0</v>
      </c>
      <c r="F4589" s="63">
        <f>'דוח 132'!F4589</f>
        <v>0</v>
      </c>
      <c r="G4589" s="63">
        <f>'דוח 132'!E4589</f>
        <v>0</v>
      </c>
      <c r="H4589" s="63">
        <f>'דוח 132'!D4589</f>
        <v>0</v>
      </c>
      <c r="I4589" s="63">
        <f>'דוח 132'!C4589</f>
        <v>0</v>
      </c>
      <c r="J4589" s="63">
        <f>'דוח 132'!B4589</f>
        <v>0</v>
      </c>
      <c r="K4589" s="63">
        <f>'דוח 132'!A4589</f>
        <v>0</v>
      </c>
    </row>
    <row r="4590" spans="1:11" x14ac:dyDescent="0.2">
      <c r="A4590" s="63">
        <f>'דוח 132'!K4590</f>
        <v>15544</v>
      </c>
      <c r="B4590" s="63">
        <f>'דוח 132'!J4590</f>
        <v>75258</v>
      </c>
      <c r="C4590" s="63" t="str">
        <f>'דוח 132'!I4590</f>
        <v>הלוואה צמוד מדד</v>
      </c>
      <c r="D4590" s="63">
        <f>'דוח 132'!H4590</f>
        <v>0</v>
      </c>
      <c r="E4590" s="63">
        <f>'דוח 132'!G4590</f>
        <v>0</v>
      </c>
      <c r="F4590" s="63">
        <f>'דוח 132'!F4590</f>
        <v>0</v>
      </c>
      <c r="G4590" s="63">
        <f>'דוח 132'!E4590</f>
        <v>0</v>
      </c>
      <c r="H4590" s="63">
        <f>'דוח 132'!D4590</f>
        <v>0</v>
      </c>
      <c r="I4590" s="63">
        <f>'דוח 132'!C4590</f>
        <v>0</v>
      </c>
      <c r="J4590" s="63">
        <f>'דוח 132'!B4590</f>
        <v>0</v>
      </c>
      <c r="K4590" s="63">
        <f>'דוח 132'!A4590</f>
        <v>0</v>
      </c>
    </row>
    <row r="4591" spans="1:11" x14ac:dyDescent="0.2">
      <c r="A4591" s="63">
        <f>'דוח 132'!K4591</f>
        <v>12978</v>
      </c>
      <c r="B4591" s="63">
        <f>'דוח 132'!J4591</f>
        <v>75258</v>
      </c>
      <c r="C4591" s="63" t="str">
        <f>'דוח 132'!I4591</f>
        <v xml:space="preserve">פקדונות לא סחירים </v>
      </c>
      <c r="D4591" s="63">
        <f>'דוח 132'!H4591</f>
        <v>0</v>
      </c>
      <c r="E4591" s="63">
        <f>'דוח 132'!G4591</f>
        <v>0</v>
      </c>
      <c r="F4591" s="63">
        <f>'דוח 132'!F4591</f>
        <v>0</v>
      </c>
      <c r="G4591" s="63">
        <f>'דוח 132'!E4591</f>
        <v>0</v>
      </c>
      <c r="H4591" s="63">
        <f>'דוח 132'!D4591</f>
        <v>0</v>
      </c>
      <c r="I4591" s="63">
        <f>'דוח 132'!C4591</f>
        <v>0</v>
      </c>
      <c r="J4591" s="63">
        <f>'דוח 132'!B4591</f>
        <v>0</v>
      </c>
      <c r="K4591" s="63">
        <f>'דוח 132'!A4591</f>
        <v>0</v>
      </c>
    </row>
    <row r="4592" spans="1:11" x14ac:dyDescent="0.2">
      <c r="A4592" s="63">
        <f>'דוח 132'!K4592</f>
        <v>17726</v>
      </c>
      <c r="B4592" s="63">
        <f>'דוח 132'!J4592</f>
        <v>75258</v>
      </c>
      <c r="C4592" s="63" t="str">
        <f>'דוח 132'!I4592</f>
        <v>לא צמוד כולל נזילות</v>
      </c>
      <c r="D4592" s="63">
        <f>'דוח 132'!H4592</f>
        <v>9.5081543661141799E-2</v>
      </c>
      <c r="E4592" s="63">
        <f>'דוח 132'!G4592</f>
        <v>52.072105313084897</v>
      </c>
      <c r="F4592" s="63">
        <f>'דוח 132'!F4592</f>
        <v>51.988894787285098</v>
      </c>
      <c r="G4592" s="63">
        <f>'דוח 132'!E4592</f>
        <v>0</v>
      </c>
      <c r="H4592" s="63">
        <f>'דוח 132'!D4592</f>
        <v>60</v>
      </c>
      <c r="I4592" s="63">
        <f>'דוח 132'!C4592</f>
        <v>0</v>
      </c>
      <c r="J4592" s="63">
        <f>'דוח 132'!B4592</f>
        <v>0.25</v>
      </c>
      <c r="K4592" s="63">
        <f>'דוח 132'!A4592</f>
        <v>0</v>
      </c>
    </row>
    <row r="4593" spans="1:11" x14ac:dyDescent="0.2">
      <c r="A4593" s="63">
        <f>'דוח 132'!K4593</f>
        <v>17727</v>
      </c>
      <c r="B4593" s="63">
        <f>'דוח 132'!J4593</f>
        <v>75258</v>
      </c>
      <c r="C4593" s="63" t="str">
        <f>'דוח 132'!I4593</f>
        <v>עו"ש ש"ח</v>
      </c>
      <c r="D4593" s="63">
        <f>'דוח 132'!H4593</f>
        <v>0</v>
      </c>
      <c r="E4593" s="63">
        <f>'דוח 132'!G4593</f>
        <v>10.208923278391801</v>
      </c>
      <c r="F4593" s="63">
        <f>'דוח 132'!F4593</f>
        <v>10.234142531905301</v>
      </c>
      <c r="G4593" s="63">
        <f>'דוח 132'!E4593</f>
        <v>0</v>
      </c>
      <c r="H4593" s="63">
        <f>'דוח 132'!D4593</f>
        <v>0</v>
      </c>
      <c r="I4593" s="63">
        <f>'דוח 132'!C4593</f>
        <v>0</v>
      </c>
      <c r="J4593" s="63">
        <f>'דוח 132'!B4593</f>
        <v>0</v>
      </c>
      <c r="K4593" s="63">
        <f>'דוח 132'!A4593</f>
        <v>0</v>
      </c>
    </row>
    <row r="4594" spans="1:11" x14ac:dyDescent="0.2">
      <c r="A4594" s="63">
        <f>'דוח 132'!K4594</f>
        <v>13592</v>
      </c>
      <c r="B4594" s="63">
        <f>'דוח 132'!J4594</f>
        <v>75258</v>
      </c>
      <c r="C4594" s="63" t="str">
        <f>'דוח 132'!I4594</f>
        <v xml:space="preserve">לא צמוד - לא כולל נזילות </v>
      </c>
      <c r="D4594" s="63">
        <f>'דוח 132'!H4594</f>
        <v>0.11838615014114599</v>
      </c>
      <c r="E4594" s="63">
        <f>'דוח 132'!G4594</f>
        <v>41.863182034693196</v>
      </c>
      <c r="F4594" s="63">
        <f>'דוח 132'!F4594</f>
        <v>41.754752255379799</v>
      </c>
      <c r="G4594" s="63">
        <f>'דוח 132'!E4594</f>
        <v>0</v>
      </c>
      <c r="H4594" s="63">
        <f>'דוח 132'!D4594</f>
        <v>0</v>
      </c>
      <c r="I4594" s="63">
        <f>'דוח 132'!C4594</f>
        <v>0</v>
      </c>
      <c r="J4594" s="63">
        <f>'דוח 132'!B4594</f>
        <v>0</v>
      </c>
      <c r="K4594" s="63">
        <f>'דוח 132'!A4594</f>
        <v>0</v>
      </c>
    </row>
    <row r="4595" spans="1:11" x14ac:dyDescent="0.2">
      <c r="A4595" s="63">
        <f>'דוח 132'!K4595</f>
        <v>11566</v>
      </c>
      <c r="B4595" s="63">
        <f>'דוח 132'!J4595</f>
        <v>75258</v>
      </c>
      <c r="C4595" s="63" t="str">
        <f>'דוח 132'!I4595</f>
        <v>מק"מ</v>
      </c>
      <c r="D4595" s="63">
        <f>'דוח 132'!H4595</f>
        <v>0.11838615014114599</v>
      </c>
      <c r="E4595" s="63">
        <f>'דוח 132'!G4595</f>
        <v>41.863182034693196</v>
      </c>
      <c r="F4595" s="63">
        <f>'דוח 132'!F4595</f>
        <v>41.754752255379799</v>
      </c>
      <c r="G4595" s="63">
        <f>'דוח 132'!E4595</f>
        <v>0</v>
      </c>
      <c r="H4595" s="63">
        <f>'דוח 132'!D4595</f>
        <v>0</v>
      </c>
      <c r="I4595" s="63">
        <f>'דוח 132'!C4595</f>
        <v>0</v>
      </c>
      <c r="J4595" s="63">
        <f>'דוח 132'!B4595</f>
        <v>0</v>
      </c>
      <c r="K4595" s="63">
        <f>'דוח 132'!A4595</f>
        <v>0</v>
      </c>
    </row>
    <row r="4596" spans="1:11" x14ac:dyDescent="0.2">
      <c r="A4596" s="63">
        <f>'דוח 132'!K4596</f>
        <v>13419</v>
      </c>
      <c r="B4596" s="63">
        <f>'דוח 132'!J4596</f>
        <v>75258</v>
      </c>
      <c r="C4596" s="63" t="str">
        <f>'דוח 132'!I4596</f>
        <v>ממשלתי  לא צמוד (שחר)</v>
      </c>
      <c r="D4596" s="63">
        <f>'דוח 132'!H4596</f>
        <v>0</v>
      </c>
      <c r="E4596" s="63">
        <f>'דוח 132'!G4596</f>
        <v>0</v>
      </c>
      <c r="F4596" s="63">
        <f>'דוח 132'!F4596</f>
        <v>0</v>
      </c>
      <c r="G4596" s="63">
        <f>'דוח 132'!E4596</f>
        <v>0</v>
      </c>
      <c r="H4596" s="63">
        <f>'דוח 132'!D4596</f>
        <v>0</v>
      </c>
      <c r="I4596" s="63">
        <f>'דוח 132'!C4596</f>
        <v>0</v>
      </c>
      <c r="J4596" s="63">
        <f>'דוח 132'!B4596</f>
        <v>0</v>
      </c>
      <c r="K4596" s="63">
        <f>'דוח 132'!A4596</f>
        <v>0</v>
      </c>
    </row>
    <row r="4597" spans="1:11" x14ac:dyDescent="0.2">
      <c r="A4597" s="63">
        <f>'דוח 132'!K4597</f>
        <v>11568</v>
      </c>
      <c r="B4597" s="63">
        <f>'דוח 132'!J4597</f>
        <v>75258</v>
      </c>
      <c r="C4597" s="63" t="str">
        <f>'דוח 132'!I4597</f>
        <v>אג"ח ממשלתי לא צמוד ריבית משתנה-"גילון"</v>
      </c>
      <c r="D4597" s="63">
        <f>'דוח 132'!H4597</f>
        <v>0</v>
      </c>
      <c r="E4597" s="63">
        <f>'דוח 132'!G4597</f>
        <v>0</v>
      </c>
      <c r="F4597" s="63">
        <f>'דוח 132'!F4597</f>
        <v>0</v>
      </c>
      <c r="G4597" s="63">
        <f>'דוח 132'!E4597</f>
        <v>0</v>
      </c>
      <c r="H4597" s="63">
        <f>'דוח 132'!D4597</f>
        <v>0</v>
      </c>
      <c r="I4597" s="63">
        <f>'דוח 132'!C4597</f>
        <v>0</v>
      </c>
      <c r="J4597" s="63">
        <f>'דוח 132'!B4597</f>
        <v>0</v>
      </c>
      <c r="K4597" s="63">
        <f>'דוח 132'!A4597</f>
        <v>0</v>
      </c>
    </row>
    <row r="4598" spans="1:11" x14ac:dyDescent="0.2">
      <c r="A4598" s="63">
        <f>'דוח 132'!K4598</f>
        <v>12479</v>
      </c>
      <c r="B4598" s="63">
        <f>'דוח 132'!J4598</f>
        <v>75258</v>
      </c>
      <c r="C4598" s="63" t="str">
        <f>'דוח 132'!I4598</f>
        <v>קונצרני ריבית קבועה</v>
      </c>
      <c r="D4598" s="63">
        <f>'דוח 132'!H4598</f>
        <v>0</v>
      </c>
      <c r="E4598" s="63">
        <f>'דוח 132'!G4598</f>
        <v>0</v>
      </c>
      <c r="F4598" s="63">
        <f>'דוח 132'!F4598</f>
        <v>0</v>
      </c>
      <c r="G4598" s="63">
        <f>'דוח 132'!E4598</f>
        <v>0</v>
      </c>
      <c r="H4598" s="63">
        <f>'דוח 132'!D4598</f>
        <v>0</v>
      </c>
      <c r="I4598" s="63">
        <f>'דוח 132'!C4598</f>
        <v>0</v>
      </c>
      <c r="J4598" s="63">
        <f>'דוח 132'!B4598</f>
        <v>0</v>
      </c>
      <c r="K4598" s="63">
        <f>'דוח 132'!A4598</f>
        <v>0</v>
      </c>
    </row>
    <row r="4599" spans="1:11" x14ac:dyDescent="0.2">
      <c r="A4599" s="63">
        <f>'דוח 132'!K4599</f>
        <v>12480</v>
      </c>
      <c r="B4599" s="63">
        <f>'דוח 132'!J4599</f>
        <v>75258</v>
      </c>
      <c r="C4599" s="63" t="str">
        <f>'דוח 132'!I4599</f>
        <v>קונצרני ריבית משתנה</v>
      </c>
      <c r="D4599" s="63">
        <f>'דוח 132'!H4599</f>
        <v>0</v>
      </c>
      <c r="E4599" s="63">
        <f>'דוח 132'!G4599</f>
        <v>0</v>
      </c>
      <c r="F4599" s="63">
        <f>'דוח 132'!F4599</f>
        <v>0</v>
      </c>
      <c r="G4599" s="63">
        <f>'דוח 132'!E4599</f>
        <v>0</v>
      </c>
      <c r="H4599" s="63">
        <f>'דוח 132'!D4599</f>
        <v>0</v>
      </c>
      <c r="I4599" s="63">
        <f>'דוח 132'!C4599</f>
        <v>0</v>
      </c>
      <c r="J4599" s="63">
        <f>'דוח 132'!B4599</f>
        <v>0</v>
      </c>
      <c r="K4599" s="63">
        <f>'דוח 132'!A4599</f>
        <v>0</v>
      </c>
    </row>
    <row r="4600" spans="1:11" x14ac:dyDescent="0.2">
      <c r="A4600" s="63">
        <f>'דוח 132'!K4600</f>
        <v>11578</v>
      </c>
      <c r="B4600" s="63">
        <f>'דוח 132'!J4600</f>
        <v>75258</v>
      </c>
      <c r="C4600" s="63" t="str">
        <f>'דוח 132'!I4600</f>
        <v>אג"ח לא צמוד לא סחיר (ללא עמיתים)</v>
      </c>
      <c r="D4600" s="63">
        <f>'דוח 132'!H4600</f>
        <v>0</v>
      </c>
      <c r="E4600" s="63">
        <f>'דוח 132'!G4600</f>
        <v>0</v>
      </c>
      <c r="F4600" s="63">
        <f>'דוח 132'!F4600</f>
        <v>0</v>
      </c>
      <c r="G4600" s="63">
        <f>'דוח 132'!E4600</f>
        <v>0</v>
      </c>
      <c r="H4600" s="63">
        <f>'דוח 132'!D4600</f>
        <v>0</v>
      </c>
      <c r="I4600" s="63">
        <f>'דוח 132'!C4600</f>
        <v>0</v>
      </c>
      <c r="J4600" s="63">
        <f>'דוח 132'!B4600</f>
        <v>0</v>
      </c>
      <c r="K4600" s="63">
        <f>'דוח 132'!A4600</f>
        <v>0</v>
      </c>
    </row>
    <row r="4601" spans="1:11" x14ac:dyDescent="0.2">
      <c r="A4601" s="63">
        <f>'דוח 132'!K4601</f>
        <v>12497</v>
      </c>
      <c r="B4601" s="63">
        <f>'דוח 132'!J4601</f>
        <v>75258</v>
      </c>
      <c r="C4601" s="63" t="str">
        <f>'דוח 132'!I4601</f>
        <v>קונצרני לא סחיר ריבית משתנה (נע"מים)</v>
      </c>
      <c r="D4601" s="63">
        <f>'דוח 132'!H4601</f>
        <v>0</v>
      </c>
      <c r="E4601" s="63">
        <f>'דוח 132'!G4601</f>
        <v>0</v>
      </c>
      <c r="F4601" s="63">
        <f>'דוח 132'!F4601</f>
        <v>0</v>
      </c>
      <c r="G4601" s="63">
        <f>'דוח 132'!E4601</f>
        <v>0</v>
      </c>
      <c r="H4601" s="63">
        <f>'דוח 132'!D4601</f>
        <v>0</v>
      </c>
      <c r="I4601" s="63">
        <f>'דוח 132'!C4601</f>
        <v>0</v>
      </c>
      <c r="J4601" s="63">
        <f>'דוח 132'!B4601</f>
        <v>0</v>
      </c>
      <c r="K4601" s="63">
        <f>'דוח 132'!A4601</f>
        <v>0</v>
      </c>
    </row>
    <row r="4602" spans="1:11" x14ac:dyDescent="0.2">
      <c r="A4602" s="63">
        <f>'דוח 132'!K4602</f>
        <v>15546</v>
      </c>
      <c r="B4602" s="63">
        <f>'דוח 132'!J4602</f>
        <v>75258</v>
      </c>
      <c r="C4602" s="63" t="str">
        <f>'דוח 132'!I4602</f>
        <v>הלוואה לא צמוד</v>
      </c>
      <c r="D4602" s="63">
        <f>'דוח 132'!H4602</f>
        <v>0</v>
      </c>
      <c r="E4602" s="63">
        <f>'דוח 132'!G4602</f>
        <v>0</v>
      </c>
      <c r="F4602" s="63">
        <f>'דוח 132'!F4602</f>
        <v>0</v>
      </c>
      <c r="G4602" s="63">
        <f>'דוח 132'!E4602</f>
        <v>0</v>
      </c>
      <c r="H4602" s="63">
        <f>'דוח 132'!D4602</f>
        <v>0</v>
      </c>
      <c r="I4602" s="63">
        <f>'דוח 132'!C4602</f>
        <v>0</v>
      </c>
      <c r="J4602" s="63">
        <f>'דוח 132'!B4602</f>
        <v>0</v>
      </c>
      <c r="K4602" s="63">
        <f>'דוח 132'!A4602</f>
        <v>0</v>
      </c>
    </row>
    <row r="4603" spans="1:11" x14ac:dyDescent="0.2">
      <c r="A4603" s="63">
        <f>'דוח 132'!K4603</f>
        <v>12481</v>
      </c>
      <c r="B4603" s="63">
        <f>'דוח 132'!J4603</f>
        <v>75258</v>
      </c>
      <c r="C4603" s="63" t="str">
        <f>'דוח 132'!I4603</f>
        <v>הלוואות לעמיתים.</v>
      </c>
      <c r="D4603" s="63">
        <f>'דוח 132'!H4603</f>
        <v>0</v>
      </c>
      <c r="E4603" s="63">
        <f>'דוח 132'!G4603</f>
        <v>0</v>
      </c>
      <c r="F4603" s="63">
        <f>'דוח 132'!F4603</f>
        <v>0</v>
      </c>
      <c r="G4603" s="63">
        <f>'דוח 132'!E4603</f>
        <v>0</v>
      </c>
      <c r="H4603" s="63">
        <f>'דוח 132'!D4603</f>
        <v>0</v>
      </c>
      <c r="I4603" s="63">
        <f>'דוח 132'!C4603</f>
        <v>0</v>
      </c>
      <c r="J4603" s="63">
        <f>'דוח 132'!B4603</f>
        <v>0</v>
      </c>
      <c r="K4603" s="63">
        <f>'דוח 132'!A4603</f>
        <v>0</v>
      </c>
    </row>
    <row r="4604" spans="1:11" x14ac:dyDescent="0.2">
      <c r="A4604" s="63">
        <f>'דוח 132'!K4604</f>
        <v>13594</v>
      </c>
      <c r="B4604" s="63">
        <f>'דוח 132'!J4604</f>
        <v>75258</v>
      </c>
      <c r="C4604" s="63" t="str">
        <f>'דוח 132'!I4604</f>
        <v>מט"ח וצמוד מט"ח</v>
      </c>
      <c r="D4604" s="63">
        <f>'דוח 132'!H4604</f>
        <v>0</v>
      </c>
      <c r="E4604" s="63">
        <f>'דוח 132'!G4604</f>
        <v>1.20543647297057</v>
      </c>
      <c r="F4604" s="63">
        <f>'דוח 132'!F4604</f>
        <v>1.1949738601832898</v>
      </c>
      <c r="G4604" s="63">
        <f>'דוח 132'!E4604</f>
        <v>0</v>
      </c>
      <c r="H4604" s="63">
        <f>'דוח 132'!D4604</f>
        <v>0</v>
      </c>
      <c r="I4604" s="63">
        <f>'דוח 132'!C4604</f>
        <v>0</v>
      </c>
      <c r="J4604" s="63">
        <f>'דוח 132'!B4604</f>
        <v>0</v>
      </c>
      <c r="K4604" s="63">
        <f>'דוח 132'!A4604</f>
        <v>0</v>
      </c>
    </row>
    <row r="4605" spans="1:11" x14ac:dyDescent="0.2">
      <c r="A4605" s="63">
        <f>'דוח 132'!K4605</f>
        <v>15609</v>
      </c>
      <c r="B4605" s="63">
        <f>'דוח 132'!J4605</f>
        <v>75258</v>
      </c>
      <c r="C4605" s="63" t="str">
        <f>'דוח 132'!I4605</f>
        <v>אג"ח ממשלתי צמוד מט"ח סחיר (1022)</v>
      </c>
      <c r="D4605" s="63">
        <f>'דוח 132'!H4605</f>
        <v>0</v>
      </c>
      <c r="E4605" s="63">
        <f>'דוח 132'!G4605</f>
        <v>0</v>
      </c>
      <c r="F4605" s="63">
        <f>'דוח 132'!F4605</f>
        <v>0</v>
      </c>
      <c r="G4605" s="63">
        <f>'דוח 132'!E4605</f>
        <v>0</v>
      </c>
      <c r="H4605" s="63">
        <f>'דוח 132'!D4605</f>
        <v>0</v>
      </c>
      <c r="I4605" s="63">
        <f>'דוח 132'!C4605</f>
        <v>0</v>
      </c>
      <c r="J4605" s="63">
        <f>'דוח 132'!B4605</f>
        <v>0</v>
      </c>
      <c r="K4605" s="63">
        <f>'דוח 132'!A4605</f>
        <v>0</v>
      </c>
    </row>
    <row r="4606" spans="1:11" x14ac:dyDescent="0.2">
      <c r="A4606" s="63">
        <f>'דוח 132'!K4606</f>
        <v>11524</v>
      </c>
      <c r="B4606" s="63">
        <f>'דוח 132'!J4606</f>
        <v>75258</v>
      </c>
      <c r="C4606" s="63" t="str">
        <f>'דוח 132'!I4606</f>
        <v xml:space="preserve"> אג"ח קונצרני בחו"ל </v>
      </c>
      <c r="D4606" s="63">
        <f>'דוח 132'!H4606</f>
        <v>0</v>
      </c>
      <c r="E4606" s="63">
        <f>'דוח 132'!G4606</f>
        <v>0</v>
      </c>
      <c r="F4606" s="63">
        <f>'דוח 132'!F4606</f>
        <v>0</v>
      </c>
      <c r="G4606" s="63">
        <f>'דוח 132'!E4606</f>
        <v>0</v>
      </c>
      <c r="H4606" s="63">
        <f>'דוח 132'!D4606</f>
        <v>0</v>
      </c>
      <c r="I4606" s="63">
        <f>'דוח 132'!C4606</f>
        <v>0</v>
      </c>
      <c r="J4606" s="63">
        <f>'דוח 132'!B4606</f>
        <v>0</v>
      </c>
      <c r="K4606" s="63">
        <f>'דוח 132'!A4606</f>
        <v>0</v>
      </c>
    </row>
    <row r="4607" spans="1:11" x14ac:dyDescent="0.2">
      <c r="A4607" s="63">
        <f>'דוח 132'!K4607</f>
        <v>15745</v>
      </c>
      <c r="B4607" s="63">
        <f>'דוח 132'!J4607</f>
        <v>75258</v>
      </c>
      <c r="C4607" s="63" t="str">
        <f>'דוח 132'!I4607</f>
        <v>סה"כ קונצרני צמוד מט"ח</v>
      </c>
      <c r="D4607" s="63">
        <f>'דוח 132'!H4607</f>
        <v>0</v>
      </c>
      <c r="E4607" s="63">
        <f>'דוח 132'!G4607</f>
        <v>0</v>
      </c>
      <c r="F4607" s="63">
        <f>'דוח 132'!F4607</f>
        <v>0</v>
      </c>
      <c r="G4607" s="63">
        <f>'דוח 132'!E4607</f>
        <v>0</v>
      </c>
      <c r="H4607" s="63">
        <f>'דוח 132'!D4607</f>
        <v>0</v>
      </c>
      <c r="I4607" s="63">
        <f>'דוח 132'!C4607</f>
        <v>0</v>
      </c>
      <c r="J4607" s="63">
        <f>'דוח 132'!B4607</f>
        <v>0</v>
      </c>
      <c r="K4607" s="63">
        <f>'דוח 132'!A4607</f>
        <v>0</v>
      </c>
    </row>
    <row r="4608" spans="1:11" x14ac:dyDescent="0.2">
      <c r="A4608" s="63">
        <f>'דוח 132'!K4608</f>
        <v>15545</v>
      </c>
      <c r="B4608" s="63">
        <f>'דוח 132'!J4608</f>
        <v>75258</v>
      </c>
      <c r="C4608" s="63" t="str">
        <f>'דוח 132'!I4608</f>
        <v>הלוואה צמוד מט"ח</v>
      </c>
      <c r="D4608" s="63">
        <f>'דוח 132'!H4608</f>
        <v>0</v>
      </c>
      <c r="E4608" s="63">
        <f>'דוח 132'!G4608</f>
        <v>0</v>
      </c>
      <c r="F4608" s="63">
        <f>'דוח 132'!F4608</f>
        <v>0</v>
      </c>
      <c r="G4608" s="63">
        <f>'דוח 132'!E4608</f>
        <v>0</v>
      </c>
      <c r="H4608" s="63">
        <f>'דוח 132'!D4608</f>
        <v>0</v>
      </c>
      <c r="I4608" s="63">
        <f>'דוח 132'!C4608</f>
        <v>0</v>
      </c>
      <c r="J4608" s="63">
        <f>'דוח 132'!B4608</f>
        <v>0</v>
      </c>
      <c r="K4608" s="63">
        <f>'דוח 132'!A4608</f>
        <v>0</v>
      </c>
    </row>
    <row r="4609" spans="1:11" x14ac:dyDescent="0.2">
      <c r="A4609" s="63">
        <f>'דוח 132'!K4609</f>
        <v>13595</v>
      </c>
      <c r="B4609" s="63">
        <f>'דוח 132'!J4609</f>
        <v>75258</v>
      </c>
      <c r="C4609" s="63" t="str">
        <f>'דוח 132'!I4609</f>
        <v>סה"כ מניות והמירים</v>
      </c>
      <c r="D4609" s="63">
        <f>'דוח 132'!H4609</f>
        <v>0</v>
      </c>
      <c r="E4609" s="63">
        <f>'דוח 132'!G4609</f>
        <v>46.722458213944492</v>
      </c>
      <c r="F4609" s="63">
        <f>'דוח 132'!F4609</f>
        <v>46.816131352531698</v>
      </c>
      <c r="G4609" s="63">
        <f>'דוח 132'!E4609</f>
        <v>0</v>
      </c>
      <c r="H4609" s="63">
        <f>'דוח 132'!D4609</f>
        <v>0</v>
      </c>
      <c r="I4609" s="63">
        <f>'דוח 132'!C4609</f>
        <v>0</v>
      </c>
      <c r="J4609" s="63">
        <f>'דוח 132'!B4609</f>
        <v>0</v>
      </c>
      <c r="K4609" s="63">
        <f>'דוח 132'!A4609</f>
        <v>0</v>
      </c>
    </row>
    <row r="4610" spans="1:11" x14ac:dyDescent="0.2">
      <c r="A4610" s="63">
        <f>'דוח 132'!K4610</f>
        <v>15610</v>
      </c>
      <c r="B4610" s="63">
        <f>'דוח 132'!J4610</f>
        <v>75258</v>
      </c>
      <c r="C4610" s="63" t="str">
        <f>'דוח 132'!I4610</f>
        <v>נגזרים מתוך מניות והמירים</v>
      </c>
      <c r="D4610" s="63">
        <f>'דוח 132'!H4610</f>
        <v>0</v>
      </c>
      <c r="E4610" s="63">
        <f>'דוח 132'!G4610</f>
        <v>0</v>
      </c>
      <c r="F4610" s="63">
        <f>'דוח 132'!F4610</f>
        <v>0</v>
      </c>
      <c r="G4610" s="63">
        <f>'דוח 132'!E4610</f>
        <v>0</v>
      </c>
      <c r="H4610" s="63">
        <f>'דוח 132'!D4610</f>
        <v>0</v>
      </c>
      <c r="I4610" s="63">
        <f>'דוח 132'!C4610</f>
        <v>0</v>
      </c>
      <c r="J4610" s="63">
        <f>'דוח 132'!B4610</f>
        <v>0</v>
      </c>
      <c r="K4610" s="63">
        <f>'דוח 132'!A4610</f>
        <v>0</v>
      </c>
    </row>
    <row r="4611" spans="1:11" x14ac:dyDescent="0.2">
      <c r="A4611" s="63">
        <f>'דוח 132'!K4611</f>
        <v>15611</v>
      </c>
      <c r="B4611" s="63">
        <f>'דוח 132'!J4611</f>
        <v>75258</v>
      </c>
      <c r="C4611" s="63" t="str">
        <f>'דוח 132'!I4611</f>
        <v>מניות והמירים בארץ</v>
      </c>
      <c r="D4611" s="63">
        <f>'דוח 132'!H4611</f>
        <v>0</v>
      </c>
      <c r="E4611" s="63">
        <f>'דוח 132'!G4611</f>
        <v>21.614680031159597</v>
      </c>
      <c r="F4611" s="63">
        <f>'דוח 132'!F4611</f>
        <v>21.595242050124401</v>
      </c>
      <c r="G4611" s="63">
        <f>'דוח 132'!E4611</f>
        <v>0</v>
      </c>
      <c r="H4611" s="63">
        <f>'דוח 132'!D4611</f>
        <v>0</v>
      </c>
      <c r="I4611" s="63">
        <f>'דוח 132'!C4611</f>
        <v>0</v>
      </c>
      <c r="J4611" s="63">
        <f>'דוח 132'!B4611</f>
        <v>0</v>
      </c>
      <c r="K4611" s="63">
        <f>'דוח 132'!A4611</f>
        <v>0</v>
      </c>
    </row>
    <row r="4612" spans="1:11" x14ac:dyDescent="0.2">
      <c r="A4612" s="63">
        <f>'דוח 132'!K4612</f>
        <v>15608</v>
      </c>
      <c r="B4612" s="63">
        <f>'דוח 132'!J4612</f>
        <v>75258</v>
      </c>
      <c r="C4612" s="63" t="str">
        <f>'דוח 132'!I4612</f>
        <v>מניות חו"ל</v>
      </c>
      <c r="D4612" s="63">
        <f>'דוח 132'!H4612</f>
        <v>0</v>
      </c>
      <c r="E4612" s="63">
        <f>'דוח 132'!G4612</f>
        <v>25.107778182784902</v>
      </c>
      <c r="F4612" s="63">
        <f>'דוח 132'!F4612</f>
        <v>25.220889302407201</v>
      </c>
      <c r="G4612" s="63">
        <f>'דוח 132'!E4612</f>
        <v>0</v>
      </c>
      <c r="H4612" s="63">
        <f>'דוח 132'!D4612</f>
        <v>0</v>
      </c>
      <c r="I4612" s="63">
        <f>'דוח 132'!C4612</f>
        <v>0</v>
      </c>
      <c r="J4612" s="63">
        <f>'דוח 132'!B4612</f>
        <v>0</v>
      </c>
      <c r="K4612" s="63">
        <f>'דוח 132'!A4612</f>
        <v>0</v>
      </c>
    </row>
    <row r="4613" spans="1:11" x14ac:dyDescent="0.2">
      <c r="A4613" s="63">
        <f>'דוח 132'!K4613</f>
        <v>15584</v>
      </c>
      <c r="B4613" s="63">
        <f>'דוח 132'!J4613</f>
        <v>75258</v>
      </c>
      <c r="C4613" s="63" t="str">
        <f>'דוח 132'!I4613</f>
        <v>נכסים אלטרנטיביים</v>
      </c>
      <c r="D4613" s="63">
        <f>'דוח 132'!H4613</f>
        <v>0</v>
      </c>
      <c r="E4613" s="63">
        <f>'דוח 132'!G4613</f>
        <v>0</v>
      </c>
      <c r="F4613" s="63">
        <f>'דוח 132'!F4613</f>
        <v>0</v>
      </c>
      <c r="G4613" s="63">
        <f>'דוח 132'!E4613</f>
        <v>0</v>
      </c>
      <c r="H4613" s="63">
        <f>'דוח 132'!D4613</f>
        <v>0</v>
      </c>
      <c r="I4613" s="63">
        <f>'דוח 132'!C4613</f>
        <v>0</v>
      </c>
      <c r="J4613" s="63">
        <f>'דוח 132'!B4613</f>
        <v>0</v>
      </c>
      <c r="K4613" s="63">
        <f>'דוח 132'!A4613</f>
        <v>0</v>
      </c>
    </row>
    <row r="4614" spans="1:11" x14ac:dyDescent="0.2">
      <c r="A4614" s="63">
        <f>'דוח 132'!K4614</f>
        <v>17728</v>
      </c>
      <c r="B4614" s="63">
        <f>'דוח 132'!J4614</f>
        <v>75258</v>
      </c>
      <c r="C4614" s="63" t="str">
        <f>'דוח 132'!I4614</f>
        <v>נכסי נדל"ן</v>
      </c>
      <c r="D4614" s="63">
        <f>'דוח 132'!H4614</f>
        <v>0</v>
      </c>
      <c r="E4614" s="63">
        <f>'דוח 132'!G4614</f>
        <v>0</v>
      </c>
      <c r="F4614" s="63">
        <f>'דוח 132'!F4614</f>
        <v>0</v>
      </c>
      <c r="G4614" s="63">
        <f>'דוח 132'!E4614</f>
        <v>0</v>
      </c>
      <c r="H4614" s="63">
        <f>'דוח 132'!D4614</f>
        <v>0</v>
      </c>
      <c r="I4614" s="63">
        <f>'דוח 132'!C4614</f>
        <v>0</v>
      </c>
      <c r="J4614" s="63">
        <f>'דוח 132'!B4614</f>
        <v>0</v>
      </c>
      <c r="K4614" s="63">
        <f>'דוח 132'!A4614</f>
        <v>0</v>
      </c>
    </row>
    <row r="4615" spans="1:11" x14ac:dyDescent="0.2">
      <c r="A4615" s="63">
        <f>'דוח 132'!K4615</f>
        <v>15624</v>
      </c>
      <c r="B4615" s="63">
        <f>'דוח 132'!J4615</f>
        <v>75258</v>
      </c>
      <c r="C4615" s="63" t="str">
        <f>'דוח 132'!I4615</f>
        <v>נגזרים מתוך חשיפת מט"ח</v>
      </c>
      <c r="D4615" s="63">
        <f>'דוח 132'!H4615</f>
        <v>0</v>
      </c>
      <c r="E4615" s="63">
        <f>'דוח 132'!G4615</f>
        <v>0</v>
      </c>
      <c r="F4615" s="63">
        <f>'דוח 132'!F4615</f>
        <v>0</v>
      </c>
      <c r="G4615" s="63">
        <f>'דוח 132'!E4615</f>
        <v>0</v>
      </c>
      <c r="H4615" s="63">
        <f>'דוח 132'!D4615</f>
        <v>0</v>
      </c>
      <c r="I4615" s="63">
        <f>'דוח 132'!C4615</f>
        <v>0</v>
      </c>
      <c r="J4615" s="63">
        <f>'דוח 132'!B4615</f>
        <v>0</v>
      </c>
      <c r="K4615" s="63">
        <f>'דוח 132'!A4615</f>
        <v>0</v>
      </c>
    </row>
    <row r="4616" spans="1:11" x14ac:dyDescent="0.2">
      <c r="A4616" s="63">
        <f>'דוח 132'!K4616</f>
        <v>15644</v>
      </c>
      <c r="B4616" s="63">
        <f>'דוח 132'!J4616</f>
        <v>75258</v>
      </c>
      <c r="C4616" s="63" t="str">
        <f>'דוח 132'!I4616</f>
        <v>סה"כ נזילות</v>
      </c>
      <c r="D4616" s="63">
        <f>'דוח 132'!H4616</f>
        <v>0</v>
      </c>
      <c r="E4616" s="63">
        <f>'דוח 132'!G4616</f>
        <v>11.4143597513623</v>
      </c>
      <c r="F4616" s="63">
        <f>'דוח 132'!F4616</f>
        <v>11.429116392088497</v>
      </c>
      <c r="G4616" s="63">
        <f>'דוח 132'!E4616</f>
        <v>0</v>
      </c>
      <c r="H4616" s="63">
        <f>'דוח 132'!D4616</f>
        <v>0</v>
      </c>
      <c r="I4616" s="63">
        <f>'דוח 132'!C4616</f>
        <v>0</v>
      </c>
      <c r="J4616" s="63">
        <f>'דוח 132'!B4616</f>
        <v>0</v>
      </c>
      <c r="K4616" s="63">
        <f>'דוח 132'!A4616</f>
        <v>0</v>
      </c>
    </row>
    <row r="4617" spans="1:11" x14ac:dyDescent="0.2">
      <c r="A4617" s="63">
        <f>'דוח 132'!K4617</f>
        <v>15704</v>
      </c>
      <c r="B4617" s="63">
        <f>'דוח 132'!J4617</f>
        <v>75258</v>
      </c>
      <c r="C4617" s="63" t="str">
        <f>'דוח 132'!I4617</f>
        <v xml:space="preserve">סה"כ קונצרני והלוואות </v>
      </c>
      <c r="D4617" s="63">
        <f>'דוח 132'!H4617</f>
        <v>0</v>
      </c>
      <c r="E4617" s="63">
        <f>'דוח 132'!G4617</f>
        <v>0</v>
      </c>
      <c r="F4617" s="63">
        <f>'דוח 132'!F4617</f>
        <v>0</v>
      </c>
      <c r="G4617" s="63">
        <f>'דוח 132'!E4617</f>
        <v>0</v>
      </c>
      <c r="H4617" s="63">
        <f>'דוח 132'!D4617</f>
        <v>0</v>
      </c>
      <c r="I4617" s="63">
        <f>'דוח 132'!C4617</f>
        <v>0</v>
      </c>
      <c r="J4617" s="63">
        <f>'דוח 132'!B4617</f>
        <v>0</v>
      </c>
      <c r="K4617" s="63">
        <f>'דוח 132'!A4617</f>
        <v>0</v>
      </c>
    </row>
    <row r="4618" spans="1:11" x14ac:dyDescent="0.2">
      <c r="A4618" s="63">
        <f>'דוח 132'!K4618</f>
        <v>15749</v>
      </c>
      <c r="B4618" s="63">
        <f>'דוח 132'!J4618</f>
        <v>75258</v>
      </c>
      <c r="C4618" s="63" t="str">
        <f>'דוח 132'!I4618</f>
        <v>סה"כ לא סחירים</v>
      </c>
      <c r="D4618" s="63">
        <f>'דוח 132'!H4618</f>
        <v>0</v>
      </c>
      <c r="E4618" s="63">
        <f>'דוח 132'!G4618</f>
        <v>0</v>
      </c>
      <c r="F4618" s="63">
        <f>'דוח 132'!F4618</f>
        <v>0</v>
      </c>
      <c r="G4618" s="63">
        <f>'דוח 132'!E4618</f>
        <v>0</v>
      </c>
      <c r="H4618" s="63">
        <f>'דוח 132'!D4618</f>
        <v>0</v>
      </c>
      <c r="I4618" s="63">
        <f>'דוח 132'!C4618</f>
        <v>0</v>
      </c>
      <c r="J4618" s="63">
        <f>'דוח 132'!B4618</f>
        <v>0</v>
      </c>
      <c r="K4618" s="63">
        <f>'דוח 132'!A4618</f>
        <v>0</v>
      </c>
    </row>
    <row r="4619" spans="1:11" x14ac:dyDescent="0.2">
      <c r="A4619" s="63">
        <f>'דוח 132'!K4619</f>
        <v>11258</v>
      </c>
      <c r="B4619" s="63">
        <f>'דוח 132'!J4619</f>
        <v>75258</v>
      </c>
      <c r="C4619" s="63" t="str">
        <f>'דוח 132'!I4619</f>
        <v>כל נכסי הקופה</v>
      </c>
      <c r="D4619" s="63">
        <f>'דוח 132'!H4619</f>
        <v>4.9431843696117493E-2</v>
      </c>
      <c r="E4619" s="63">
        <f>'דוח 132'!G4619</f>
        <v>100</v>
      </c>
      <c r="F4619" s="63">
        <f>'דוח 132'!F4619</f>
        <v>100</v>
      </c>
      <c r="G4619" s="63">
        <f>'דוח 132'!E4619</f>
        <v>0</v>
      </c>
      <c r="H4619" s="63">
        <f>'דוח 132'!D4619</f>
        <v>0</v>
      </c>
      <c r="I4619" s="63">
        <f>'דוח 132'!C4619</f>
        <v>0</v>
      </c>
      <c r="J4619" s="63">
        <f>'דוח 132'!B4619</f>
        <v>0</v>
      </c>
      <c r="K4619" s="63">
        <f>'דוח 132'!A4619</f>
        <v>0</v>
      </c>
    </row>
    <row r="4620" spans="1:11" x14ac:dyDescent="0.2">
      <c r="A4620" s="63">
        <f>'דוח 132'!K4620</f>
        <v>15705</v>
      </c>
      <c r="B4620" s="63">
        <f>'דוח 132'!J4620</f>
        <v>75258</v>
      </c>
      <c r="C4620" s="63" t="str">
        <f>'דוח 132'!I4620</f>
        <v>סה"כ ממשלתי</v>
      </c>
      <c r="D4620" s="63">
        <f>'דוח 132'!H4620</f>
        <v>0.11838615014114599</v>
      </c>
      <c r="E4620" s="63">
        <f>'דוח 132'!G4620</f>
        <v>41.863182034693196</v>
      </c>
      <c r="F4620" s="63">
        <f>'דוח 132'!F4620</f>
        <v>41.754752255379799</v>
      </c>
      <c r="G4620" s="63">
        <f>'דוח 132'!E4620</f>
        <v>0</v>
      </c>
      <c r="H4620" s="63">
        <f>'דוח 132'!D4620</f>
        <v>50</v>
      </c>
      <c r="I4620" s="63">
        <f>'דוח 132'!C4620</f>
        <v>0</v>
      </c>
      <c r="J4620" s="63">
        <f>'דוח 132'!B4620</f>
        <v>0</v>
      </c>
      <c r="K4620" s="63">
        <f>'דוח 132'!A4620</f>
        <v>0</v>
      </c>
    </row>
    <row r="4621" spans="1:11" x14ac:dyDescent="0.2">
      <c r="A4621" s="63">
        <f>'דוח 132'!K4621</f>
        <v>16144</v>
      </c>
      <c r="B4621" s="63">
        <f>'דוח 132'!J4621</f>
        <v>75258</v>
      </c>
      <c r="C4621" s="63" t="str">
        <f>'דוח 132'!I4621</f>
        <v>סך חשיפת מט"ח</v>
      </c>
      <c r="D4621" s="63">
        <f>'דוח 132'!H4621</f>
        <v>0</v>
      </c>
      <c r="E4621" s="63">
        <f>'דוח 132'!G4621</f>
        <v>15.2953735510531</v>
      </c>
      <c r="F4621" s="63">
        <f>'דוח 132'!F4621</f>
        <v>15.349849010727999</v>
      </c>
      <c r="G4621" s="63">
        <f>'דוח 132'!E4621</f>
        <v>0</v>
      </c>
      <c r="H4621" s="63">
        <f>'דוח 132'!D4621</f>
        <v>0</v>
      </c>
      <c r="I4621" s="63">
        <f>'דוח 132'!C4621</f>
        <v>0</v>
      </c>
      <c r="J4621" s="63">
        <f>'דוח 132'!B4621</f>
        <v>0</v>
      </c>
      <c r="K4621" s="63">
        <f>'דוח 132'!A4621</f>
        <v>0</v>
      </c>
    </row>
    <row r="4622" spans="1:11" x14ac:dyDescent="0.2">
      <c r="A4622" s="63">
        <f>'דוח 132'!K4622</f>
        <v>12755</v>
      </c>
      <c r="B4622" s="63">
        <f>'דוח 132'!J4622</f>
        <v>75258</v>
      </c>
      <c r="C4622" s="63" t="str">
        <f>'דוח 132'!I4622</f>
        <v xml:space="preserve">נזילות מט"ח </v>
      </c>
      <c r="D4622" s="63">
        <f>'דוח 132'!H4622</f>
        <v>0</v>
      </c>
      <c r="E4622" s="63">
        <f>'דוח 132'!G4622</f>
        <v>1.20543647297057</v>
      </c>
      <c r="F4622" s="63">
        <f>'דוח 132'!F4622</f>
        <v>1.1949738601832898</v>
      </c>
      <c r="G4622" s="63">
        <f>'דוח 132'!E4622</f>
        <v>0</v>
      </c>
      <c r="H4622" s="63">
        <f>'דוח 132'!D4622</f>
        <v>0</v>
      </c>
      <c r="I4622" s="63">
        <f>'דוח 132'!C4622</f>
        <v>0</v>
      </c>
      <c r="J4622" s="63">
        <f>'דוח 132'!B4622</f>
        <v>0</v>
      </c>
      <c r="K4622" s="63">
        <f>'דוח 132'!A4622</f>
        <v>0</v>
      </c>
    </row>
    <row r="4623" spans="1:11" x14ac:dyDescent="0.2">
      <c r="A4623" s="63">
        <f>'דוח 132'!K4623</f>
        <v>12359</v>
      </c>
      <c r="B4623" s="63">
        <f>'דוח 132'!J4623</f>
        <v>75258</v>
      </c>
      <c r="C4623" s="63" t="str">
        <f>'דוח 132'!I4623</f>
        <v xml:space="preserve">קונצרני לא סחיר צמוד מדד </v>
      </c>
      <c r="D4623" s="63">
        <f>'דוח 132'!H4623</f>
        <v>0</v>
      </c>
      <c r="E4623" s="63">
        <f>'דוח 132'!G4623</f>
        <v>0</v>
      </c>
      <c r="F4623" s="63">
        <f>'דוח 132'!F4623</f>
        <v>0</v>
      </c>
      <c r="G4623" s="63">
        <f>'דוח 132'!E4623</f>
        <v>0</v>
      </c>
      <c r="H4623" s="63">
        <f>'דוח 132'!D4623</f>
        <v>0</v>
      </c>
      <c r="I4623" s="63">
        <f>'דוח 132'!C4623</f>
        <v>0</v>
      </c>
      <c r="J4623" s="63">
        <f>'דוח 132'!B4623</f>
        <v>0</v>
      </c>
      <c r="K4623" s="63">
        <f>'דוח 132'!A4623</f>
        <v>0</v>
      </c>
    </row>
    <row r="4624" spans="1:11" x14ac:dyDescent="0.2">
      <c r="A4624" s="63">
        <f>'דוח 132'!K4624</f>
        <v>0</v>
      </c>
      <c r="B4624" s="63">
        <f>'דוח 132'!J4624</f>
        <v>0</v>
      </c>
      <c r="C4624" s="63">
        <f>'דוח 132'!I4624</f>
        <v>0</v>
      </c>
      <c r="D4624" s="63">
        <f>'דוח 132'!H4624</f>
        <v>0</v>
      </c>
      <c r="E4624" s="63">
        <f>'דוח 132'!G4624</f>
        <v>0</v>
      </c>
      <c r="F4624" s="63">
        <f>'דוח 132'!F4624</f>
        <v>0</v>
      </c>
      <c r="G4624" s="63">
        <f>'דוח 132'!E4624</f>
        <v>0</v>
      </c>
      <c r="H4624" s="63">
        <f>'דוח 132'!D4624</f>
        <v>0</v>
      </c>
      <c r="I4624" s="63">
        <f>'דוח 132'!C4624</f>
        <v>0</v>
      </c>
      <c r="J4624" s="63">
        <f>'דוח 132'!B4624</f>
        <v>0</v>
      </c>
      <c r="K4624" s="63">
        <f>'דוח 132'!A4624</f>
        <v>0</v>
      </c>
    </row>
    <row r="4625" spans="1:11" x14ac:dyDescent="0.2">
      <c r="A4625" s="63" t="str">
        <f>'דוח 132'!K4625</f>
        <v>קוד קבוצה</v>
      </c>
      <c r="B4625" s="63" t="str">
        <f>'דוח 132'!J4625</f>
        <v>קוד קופה</v>
      </c>
      <c r="C4625" s="63">
        <f>'דוח 132'!I4625</f>
        <v>0</v>
      </c>
      <c r="D4625" s="63" t="str">
        <f>'דוח 132'!H4625</f>
        <v xml:space="preserve">75339  הוספיס סנט וינסט </v>
      </c>
      <c r="E4625" s="63">
        <f>'דוח 132'!G4625</f>
        <v>0</v>
      </c>
      <c r="F4625" s="63">
        <f>'דוח 132'!F4625</f>
        <v>0</v>
      </c>
      <c r="G4625" s="63">
        <f>'דוח 132'!E4625</f>
        <v>0</v>
      </c>
      <c r="H4625" s="63">
        <f>'דוח 132'!D4625</f>
        <v>0</v>
      </c>
      <c r="I4625" s="63">
        <f>'דוח 132'!C4625</f>
        <v>0</v>
      </c>
      <c r="J4625" s="63">
        <f>'דוח 132'!B4625</f>
        <v>0</v>
      </c>
      <c r="K4625" s="63">
        <f>'דוח 132'!A4625</f>
        <v>0</v>
      </c>
    </row>
    <row r="4626" spans="1:11" x14ac:dyDescent="0.2">
      <c r="A4626" s="63">
        <f>'דוח 132'!K4626</f>
        <v>0</v>
      </c>
      <c r="B4626" s="63">
        <f>'דוח 132'!J4626</f>
        <v>0</v>
      </c>
      <c r="C4626" s="63">
        <f>'דוח 132'!I4626</f>
        <v>0</v>
      </c>
      <c r="D4626" s="63">
        <f>'דוח 132'!H4626</f>
        <v>0</v>
      </c>
      <c r="E4626" s="63">
        <f>'דוח 132'!G4626</f>
        <v>0</v>
      </c>
      <c r="F4626" s="63" t="str">
        <f>'דוח 132'!F4626</f>
        <v>שווי קופה באשח  486.08</v>
      </c>
      <c r="G4626" s="63">
        <f>'דוח 132'!E4626</f>
        <v>0</v>
      </c>
      <c r="H4626" s="63">
        <f>'דוח 132'!D4626</f>
        <v>0</v>
      </c>
      <c r="I4626" s="63">
        <f>'דוח 132'!C4626</f>
        <v>0</v>
      </c>
      <c r="J4626" s="63">
        <f>'דוח 132'!B4626</f>
        <v>0</v>
      </c>
      <c r="K4626" s="63">
        <f>'דוח 132'!A4626</f>
        <v>0</v>
      </c>
    </row>
    <row r="4627" spans="1:11" x14ac:dyDescent="0.2">
      <c r="A4627" s="63">
        <f>'דוח 132'!K4627</f>
        <v>0</v>
      </c>
      <c r="B4627" s="63">
        <f>'דוח 132'!J4627</f>
        <v>0</v>
      </c>
      <c r="C4627" s="63" t="str">
        <f>'דוח 132'!I4627</f>
        <v>תאור קבוצה</v>
      </c>
      <c r="D4627" s="63" t="str">
        <f>'דוח 132'!H4627</f>
        <v>מח"מ</v>
      </c>
      <c r="E4627" s="63" t="str">
        <f>'דוח 132'!G4627</f>
        <v>חשיפה</v>
      </c>
      <c r="F4627" s="63" t="str">
        <f>'דוח 132'!F4627</f>
        <v>חשיפה</v>
      </c>
      <c r="G4627" s="63">
        <f>'דוח 132'!E4627</f>
        <v>0</v>
      </c>
      <c r="H4627" s="63" t="str">
        <f>'דוח 132'!D4627</f>
        <v>חשיפה</v>
      </c>
      <c r="I4627" s="63">
        <f>'דוח 132'!C4627</f>
        <v>0</v>
      </c>
      <c r="J4627" s="63" t="str">
        <f>'דוח 132'!B4627</f>
        <v>מח"מ</v>
      </c>
      <c r="K4627" s="63">
        <f>'דוח 132'!A4627</f>
        <v>0</v>
      </c>
    </row>
    <row r="4628" spans="1:11" x14ac:dyDescent="0.2">
      <c r="A4628" s="63">
        <f>'דוח 132'!K4628</f>
        <v>0</v>
      </c>
      <c r="B4628" s="63">
        <f>'דוח 132'!J4628</f>
        <v>0</v>
      </c>
      <c r="C4628" s="63">
        <f>'דוח 132'!I4628</f>
        <v>0</v>
      </c>
      <c r="D4628" s="63">
        <f>'דוח 132'!H4628</f>
        <v>0</v>
      </c>
      <c r="E4628" s="63" t="str">
        <f>'דוח 132'!G4628</f>
        <v>30/12/18</v>
      </c>
      <c r="F4628" s="63" t="str">
        <f>'דוח 132'!F4628</f>
        <v>31/12/18</v>
      </c>
      <c r="G4628" s="63" t="str">
        <f>'דוח 132'!E4628</f>
        <v>מינ'</v>
      </c>
      <c r="H4628" s="63" t="str">
        <f>'דוח 132'!D4628</f>
        <v>מקס'</v>
      </c>
      <c r="I4628" s="63" t="str">
        <f>'דוח 132'!C4628</f>
        <v>מינ'</v>
      </c>
      <c r="J4628" s="63" t="str">
        <f>'דוח 132'!B4628</f>
        <v>מקס'</v>
      </c>
      <c r="K4628" s="63">
        <f>'דוח 132'!A4628</f>
        <v>0</v>
      </c>
    </row>
    <row r="4629" spans="1:11" x14ac:dyDescent="0.2">
      <c r="A4629" s="63">
        <f>'דוח 132'!K4629</f>
        <v>13591</v>
      </c>
      <c r="B4629" s="63">
        <f>'דוח 132'!J4629</f>
        <v>75339</v>
      </c>
      <c r="C4629" s="63" t="str">
        <f>'דוח 132'!I4629</f>
        <v xml:space="preserve">צמוד מדד (כולל מיועדות) </v>
      </c>
      <c r="D4629" s="63">
        <f>'דוח 132'!H4629</f>
        <v>3.9144713556661896</v>
      </c>
      <c r="E4629" s="63">
        <f>'דוח 132'!G4629</f>
        <v>45.0859447632618</v>
      </c>
      <c r="F4629" s="63">
        <f>'דוח 132'!F4629</f>
        <v>45.003214210821497</v>
      </c>
      <c r="G4629" s="63">
        <f>'דוח 132'!E4629</f>
        <v>0</v>
      </c>
      <c r="H4629" s="63">
        <f>'דוח 132'!D4629</f>
        <v>0</v>
      </c>
      <c r="I4629" s="63">
        <f>'דוח 132'!C4629</f>
        <v>0</v>
      </c>
      <c r="J4629" s="63">
        <f>'דוח 132'!B4629</f>
        <v>0</v>
      </c>
      <c r="K4629" s="63">
        <f>'דוח 132'!A4629</f>
        <v>0</v>
      </c>
    </row>
    <row r="4630" spans="1:11" x14ac:dyDescent="0.2">
      <c r="A4630" s="63">
        <f>'דוח 132'!K4630</f>
        <v>19967</v>
      </c>
      <c r="B4630" s="63">
        <f>'דוח 132'!J4630</f>
        <v>75339</v>
      </c>
      <c r="C4630" s="63" t="str">
        <f>'דוח 132'!I4630</f>
        <v>צמוד מדד ללא מיועדות</v>
      </c>
      <c r="D4630" s="63">
        <f>'דוח 132'!H4630</f>
        <v>3.9144713556661896</v>
      </c>
      <c r="E4630" s="63">
        <f>'דוח 132'!G4630</f>
        <v>45.0859447632618</v>
      </c>
      <c r="F4630" s="63">
        <f>'דוח 132'!F4630</f>
        <v>45.003214210821497</v>
      </c>
      <c r="G4630" s="63">
        <f>'דוח 132'!E4630</f>
        <v>0</v>
      </c>
      <c r="H4630" s="63">
        <f>'דוח 132'!D4630</f>
        <v>0</v>
      </c>
      <c r="I4630" s="63">
        <f>'דוח 132'!C4630</f>
        <v>0</v>
      </c>
      <c r="J4630" s="63">
        <f>'דוח 132'!B4630</f>
        <v>0</v>
      </c>
      <c r="K4630" s="63">
        <f>'דוח 132'!A4630</f>
        <v>0</v>
      </c>
    </row>
    <row r="4631" spans="1:11" x14ac:dyDescent="0.2">
      <c r="A4631" s="63">
        <f>'דוח 132'!K4631</f>
        <v>15744</v>
      </c>
      <c r="B4631" s="63">
        <f>'דוח 132'!J4631</f>
        <v>75339</v>
      </c>
      <c r="C4631" s="63" t="str">
        <f>'דוח 132'!I4631</f>
        <v xml:space="preserve">סה"כ ממשלתי צמוד מדד כולל מיועדות </v>
      </c>
      <c r="D4631" s="63">
        <f>'דוח 132'!H4631</f>
        <v>4.3730066090045403</v>
      </c>
      <c r="E4631" s="63">
        <f>'דוח 132'!G4631</f>
        <v>24.400262732989397</v>
      </c>
      <c r="F4631" s="63">
        <f>'דוח 132'!F4631</f>
        <v>24.3852331911134</v>
      </c>
      <c r="G4631" s="63">
        <f>'דוח 132'!E4631</f>
        <v>0</v>
      </c>
      <c r="H4631" s="63">
        <f>'דוח 132'!D4631</f>
        <v>0</v>
      </c>
      <c r="I4631" s="63">
        <f>'דוח 132'!C4631</f>
        <v>0</v>
      </c>
      <c r="J4631" s="63">
        <f>'דוח 132'!B4631</f>
        <v>0</v>
      </c>
      <c r="K4631" s="63">
        <f>'דוח 132'!A4631</f>
        <v>0</v>
      </c>
    </row>
    <row r="4632" spans="1:11" x14ac:dyDescent="0.2">
      <c r="A4632" s="63">
        <f>'דוח 132'!K4632</f>
        <v>13462</v>
      </c>
      <c r="B4632" s="63">
        <f>'דוח 132'!J4632</f>
        <v>75339</v>
      </c>
      <c r="C4632" s="63" t="str">
        <f>'דוח 132'!I4632</f>
        <v xml:space="preserve">קונצרני סחיר צמוד מדד </v>
      </c>
      <c r="D4632" s="63">
        <f>'דוח 132'!H4632</f>
        <v>3.3721539935387499</v>
      </c>
      <c r="E4632" s="63">
        <f>'דוח 132'!G4632</f>
        <v>20.6856820302724</v>
      </c>
      <c r="F4632" s="63">
        <f>'דוח 132'!F4632</f>
        <v>20.6179810197081</v>
      </c>
      <c r="G4632" s="63">
        <f>'דוח 132'!E4632</f>
        <v>0</v>
      </c>
      <c r="H4632" s="63">
        <f>'דוח 132'!D4632</f>
        <v>0</v>
      </c>
      <c r="I4632" s="63">
        <f>'דוח 132'!C4632</f>
        <v>0</v>
      </c>
      <c r="J4632" s="63">
        <f>'דוח 132'!B4632</f>
        <v>0</v>
      </c>
      <c r="K4632" s="63">
        <f>'דוח 132'!A4632</f>
        <v>0</v>
      </c>
    </row>
    <row r="4633" spans="1:11" x14ac:dyDescent="0.2">
      <c r="A4633" s="63">
        <f>'דוח 132'!K4633</f>
        <v>15544</v>
      </c>
      <c r="B4633" s="63">
        <f>'דוח 132'!J4633</f>
        <v>75339</v>
      </c>
      <c r="C4633" s="63" t="str">
        <f>'דוח 132'!I4633</f>
        <v>הלוואה צמוד מדד</v>
      </c>
      <c r="D4633" s="63">
        <f>'דוח 132'!H4633</f>
        <v>0</v>
      </c>
      <c r="E4633" s="63">
        <f>'דוח 132'!G4633</f>
        <v>0</v>
      </c>
      <c r="F4633" s="63">
        <f>'דוח 132'!F4633</f>
        <v>0</v>
      </c>
      <c r="G4633" s="63">
        <f>'דוח 132'!E4633</f>
        <v>0</v>
      </c>
      <c r="H4633" s="63">
        <f>'דוח 132'!D4633</f>
        <v>0</v>
      </c>
      <c r="I4633" s="63">
        <f>'דוח 132'!C4633</f>
        <v>0</v>
      </c>
      <c r="J4633" s="63">
        <f>'דוח 132'!B4633</f>
        <v>0</v>
      </c>
      <c r="K4633" s="63">
        <f>'דוח 132'!A4633</f>
        <v>0</v>
      </c>
    </row>
    <row r="4634" spans="1:11" x14ac:dyDescent="0.2">
      <c r="A4634" s="63">
        <f>'דוח 132'!K4634</f>
        <v>12978</v>
      </c>
      <c r="B4634" s="63">
        <f>'דוח 132'!J4634</f>
        <v>75339</v>
      </c>
      <c r="C4634" s="63" t="str">
        <f>'דוח 132'!I4634</f>
        <v xml:space="preserve">פקדונות לא סחירים </v>
      </c>
      <c r="D4634" s="63">
        <f>'דוח 132'!H4634</f>
        <v>0</v>
      </c>
      <c r="E4634" s="63">
        <f>'דוח 132'!G4634</f>
        <v>0</v>
      </c>
      <c r="F4634" s="63">
        <f>'דוח 132'!F4634</f>
        <v>0</v>
      </c>
      <c r="G4634" s="63">
        <f>'דוח 132'!E4634</f>
        <v>0</v>
      </c>
      <c r="H4634" s="63">
        <f>'דוח 132'!D4634</f>
        <v>0</v>
      </c>
      <c r="I4634" s="63">
        <f>'דוח 132'!C4634</f>
        <v>0</v>
      </c>
      <c r="J4634" s="63">
        <f>'דוח 132'!B4634</f>
        <v>0</v>
      </c>
      <c r="K4634" s="63">
        <f>'דוח 132'!A4634</f>
        <v>0</v>
      </c>
    </row>
    <row r="4635" spans="1:11" x14ac:dyDescent="0.2">
      <c r="A4635" s="63">
        <f>'דוח 132'!K4635</f>
        <v>17726</v>
      </c>
      <c r="B4635" s="63">
        <f>'דוח 132'!J4635</f>
        <v>75339</v>
      </c>
      <c r="C4635" s="63" t="str">
        <f>'דוח 132'!I4635</f>
        <v>לא צמוד כולל נזילות</v>
      </c>
      <c r="D4635" s="63">
        <f>'דוח 132'!H4635</f>
        <v>3.2521462345111996</v>
      </c>
      <c r="E4635" s="63">
        <f>'דוח 132'!G4635</f>
        <v>44.307519511651897</v>
      </c>
      <c r="F4635" s="63">
        <f>'דוח 132'!F4635</f>
        <v>44.391126510996401</v>
      </c>
      <c r="G4635" s="63">
        <f>'דוח 132'!E4635</f>
        <v>0</v>
      </c>
      <c r="H4635" s="63">
        <f>'דוח 132'!D4635</f>
        <v>0</v>
      </c>
      <c r="I4635" s="63">
        <f>'דוח 132'!C4635</f>
        <v>0</v>
      </c>
      <c r="J4635" s="63">
        <f>'דוח 132'!B4635</f>
        <v>0</v>
      </c>
      <c r="K4635" s="63">
        <f>'דוח 132'!A4635</f>
        <v>0</v>
      </c>
    </row>
    <row r="4636" spans="1:11" x14ac:dyDescent="0.2">
      <c r="A4636" s="63">
        <f>'דוח 132'!K4636</f>
        <v>17727</v>
      </c>
      <c r="B4636" s="63">
        <f>'דוח 132'!J4636</f>
        <v>75339</v>
      </c>
      <c r="C4636" s="63" t="str">
        <f>'דוח 132'!I4636</f>
        <v>עו"ש ש"ח</v>
      </c>
      <c r="D4636" s="63">
        <f>'דוח 132'!H4636</f>
        <v>0</v>
      </c>
      <c r="E4636" s="63">
        <f>'דוח 132'!G4636</f>
        <v>3.4090665946165699</v>
      </c>
      <c r="F4636" s="63">
        <f>'דוח 132'!F4636</f>
        <v>3.5014211878942199</v>
      </c>
      <c r="G4636" s="63">
        <f>'דוח 132'!E4636</f>
        <v>0</v>
      </c>
      <c r="H4636" s="63">
        <f>'דוח 132'!D4636</f>
        <v>0</v>
      </c>
      <c r="I4636" s="63">
        <f>'דוח 132'!C4636</f>
        <v>0</v>
      </c>
      <c r="J4636" s="63">
        <f>'דוח 132'!B4636</f>
        <v>0</v>
      </c>
      <c r="K4636" s="63">
        <f>'דוח 132'!A4636</f>
        <v>0</v>
      </c>
    </row>
    <row r="4637" spans="1:11" x14ac:dyDescent="0.2">
      <c r="A4637" s="63">
        <f>'דוח 132'!K4637</f>
        <v>13592</v>
      </c>
      <c r="B4637" s="63">
        <f>'דוח 132'!J4637</f>
        <v>75339</v>
      </c>
      <c r="C4637" s="63" t="str">
        <f>'דוח 132'!I4637</f>
        <v xml:space="preserve">לא צמוד - לא כולל נזילות </v>
      </c>
      <c r="D4637" s="63">
        <f>'דוח 132'!H4637</f>
        <v>3.5306303576338602</v>
      </c>
      <c r="E4637" s="63">
        <f>'דוח 132'!G4637</f>
        <v>40.8984529170353</v>
      </c>
      <c r="F4637" s="63">
        <f>'דוח 132'!F4637</f>
        <v>40.889705323102199</v>
      </c>
      <c r="G4637" s="63">
        <f>'דוח 132'!E4637</f>
        <v>0</v>
      </c>
      <c r="H4637" s="63">
        <f>'דוח 132'!D4637</f>
        <v>0</v>
      </c>
      <c r="I4637" s="63">
        <f>'דוח 132'!C4637</f>
        <v>0</v>
      </c>
      <c r="J4637" s="63">
        <f>'דוח 132'!B4637</f>
        <v>0</v>
      </c>
      <c r="K4637" s="63">
        <f>'דוח 132'!A4637</f>
        <v>0</v>
      </c>
    </row>
    <row r="4638" spans="1:11" x14ac:dyDescent="0.2">
      <c r="A4638" s="63">
        <f>'דוח 132'!K4638</f>
        <v>11566</v>
      </c>
      <c r="B4638" s="63">
        <f>'דוח 132'!J4638</f>
        <v>75339</v>
      </c>
      <c r="C4638" s="63" t="str">
        <f>'דוח 132'!I4638</f>
        <v>מק"מ</v>
      </c>
      <c r="D4638" s="63">
        <f>'דוח 132'!H4638</f>
        <v>0.30201970548058199</v>
      </c>
      <c r="E4638" s="63">
        <f>'דוח 132'!G4638</f>
        <v>7.6523567661930691</v>
      </c>
      <c r="F4638" s="63">
        <f>'דוח 132'!F4638</f>
        <v>7.6461968059012699</v>
      </c>
      <c r="G4638" s="63">
        <f>'דוח 132'!E4638</f>
        <v>0</v>
      </c>
      <c r="H4638" s="63">
        <f>'דוח 132'!D4638</f>
        <v>0</v>
      </c>
      <c r="I4638" s="63">
        <f>'דוח 132'!C4638</f>
        <v>0</v>
      </c>
      <c r="J4638" s="63">
        <f>'דוח 132'!B4638</f>
        <v>0</v>
      </c>
      <c r="K4638" s="63">
        <f>'דוח 132'!A4638</f>
        <v>0</v>
      </c>
    </row>
    <row r="4639" spans="1:11" x14ac:dyDescent="0.2">
      <c r="A4639" s="63">
        <f>'דוח 132'!K4639</f>
        <v>13419</v>
      </c>
      <c r="B4639" s="63">
        <f>'דוח 132'!J4639</f>
        <v>75339</v>
      </c>
      <c r="C4639" s="63" t="str">
        <f>'דוח 132'!I4639</f>
        <v>ממשלתי  לא צמוד (שחר)</v>
      </c>
      <c r="D4639" s="63">
        <f>'דוח 132'!H4639</f>
        <v>4.74421037493999</v>
      </c>
      <c r="E4639" s="63">
        <f>'דוח 132'!G4639</f>
        <v>21.834421172432098</v>
      </c>
      <c r="F4639" s="63">
        <f>'דוח 132'!F4639</f>
        <v>21.8022305452502</v>
      </c>
      <c r="G4639" s="63">
        <f>'דוח 132'!E4639</f>
        <v>0</v>
      </c>
      <c r="H4639" s="63">
        <f>'דוח 132'!D4639</f>
        <v>0</v>
      </c>
      <c r="I4639" s="63">
        <f>'דוח 132'!C4639</f>
        <v>0</v>
      </c>
      <c r="J4639" s="63">
        <f>'דוח 132'!B4639</f>
        <v>0</v>
      </c>
      <c r="K4639" s="63">
        <f>'דוח 132'!A4639</f>
        <v>0</v>
      </c>
    </row>
    <row r="4640" spans="1:11" x14ac:dyDescent="0.2">
      <c r="A4640" s="63">
        <f>'דוח 132'!K4640</f>
        <v>11568</v>
      </c>
      <c r="B4640" s="63">
        <f>'דוח 132'!J4640</f>
        <v>75339</v>
      </c>
      <c r="C4640" s="63" t="str">
        <f>'דוח 132'!I4640</f>
        <v>אג"ח ממשלתי לא צמוד ריבית משתנה-"גילון"</v>
      </c>
      <c r="D4640" s="63">
        <f>'דוח 132'!H4640</f>
        <v>0</v>
      </c>
      <c r="E4640" s="63">
        <f>'דוח 132'!G4640</f>
        <v>0</v>
      </c>
      <c r="F4640" s="63">
        <f>'דוח 132'!F4640</f>
        <v>0</v>
      </c>
      <c r="G4640" s="63">
        <f>'דוח 132'!E4640</f>
        <v>0</v>
      </c>
      <c r="H4640" s="63">
        <f>'דוח 132'!D4640</f>
        <v>0</v>
      </c>
      <c r="I4640" s="63">
        <f>'דוח 132'!C4640</f>
        <v>0</v>
      </c>
      <c r="J4640" s="63">
        <f>'דוח 132'!B4640</f>
        <v>0</v>
      </c>
      <c r="K4640" s="63">
        <f>'דוח 132'!A4640</f>
        <v>0</v>
      </c>
    </row>
    <row r="4641" spans="1:11" x14ac:dyDescent="0.2">
      <c r="A4641" s="63">
        <f>'דוח 132'!K4641</f>
        <v>12479</v>
      </c>
      <c r="B4641" s="63">
        <f>'דוח 132'!J4641</f>
        <v>75339</v>
      </c>
      <c r="C4641" s="63" t="str">
        <f>'דוח 132'!I4641</f>
        <v>קונצרני ריבית קבועה</v>
      </c>
      <c r="D4641" s="63">
        <f>'דוח 132'!H4641</f>
        <v>3.8051948868232999</v>
      </c>
      <c r="E4641" s="63">
        <f>'דוח 132'!G4641</f>
        <v>9.3174327498380602</v>
      </c>
      <c r="F4641" s="63">
        <f>'דוח 132'!F4641</f>
        <v>9.3480652203667809</v>
      </c>
      <c r="G4641" s="63">
        <f>'דוח 132'!E4641</f>
        <v>0</v>
      </c>
      <c r="H4641" s="63">
        <f>'דוח 132'!D4641</f>
        <v>0</v>
      </c>
      <c r="I4641" s="63">
        <f>'דוח 132'!C4641</f>
        <v>0</v>
      </c>
      <c r="J4641" s="63">
        <f>'דוח 132'!B4641</f>
        <v>0</v>
      </c>
      <c r="K4641" s="63">
        <f>'דוח 132'!A4641</f>
        <v>0</v>
      </c>
    </row>
    <row r="4642" spans="1:11" x14ac:dyDescent="0.2">
      <c r="A4642" s="63">
        <f>'דוח 132'!K4642</f>
        <v>12480</v>
      </c>
      <c r="B4642" s="63">
        <f>'דוח 132'!J4642</f>
        <v>75339</v>
      </c>
      <c r="C4642" s="63" t="str">
        <f>'דוח 132'!I4642</f>
        <v>קונצרני ריבית משתנה</v>
      </c>
      <c r="D4642" s="63">
        <f>'דוח 132'!H4642</f>
        <v>1.4578329369213501</v>
      </c>
      <c r="E4642" s="63">
        <f>'דוח 132'!G4642</f>
        <v>2.0942422285721398</v>
      </c>
      <c r="F4642" s="63">
        <f>'דוח 132'!F4642</f>
        <v>2.0932127515839802</v>
      </c>
      <c r="G4642" s="63">
        <f>'דוח 132'!E4642</f>
        <v>0</v>
      </c>
      <c r="H4642" s="63">
        <f>'דוח 132'!D4642</f>
        <v>0</v>
      </c>
      <c r="I4642" s="63">
        <f>'דוח 132'!C4642</f>
        <v>0</v>
      </c>
      <c r="J4642" s="63">
        <f>'דוח 132'!B4642</f>
        <v>0</v>
      </c>
      <c r="K4642" s="63">
        <f>'דוח 132'!A4642</f>
        <v>0</v>
      </c>
    </row>
    <row r="4643" spans="1:11" x14ac:dyDescent="0.2">
      <c r="A4643" s="63">
        <f>'דוח 132'!K4643</f>
        <v>11578</v>
      </c>
      <c r="B4643" s="63">
        <f>'דוח 132'!J4643</f>
        <v>75339</v>
      </c>
      <c r="C4643" s="63" t="str">
        <f>'דוח 132'!I4643</f>
        <v>אג"ח לא צמוד לא סחיר (ללא עמיתים)</v>
      </c>
      <c r="D4643" s="63">
        <f>'דוח 132'!H4643</f>
        <v>0</v>
      </c>
      <c r="E4643" s="63">
        <f>'דוח 132'!G4643</f>
        <v>0</v>
      </c>
      <c r="F4643" s="63">
        <f>'דוח 132'!F4643</f>
        <v>0</v>
      </c>
      <c r="G4643" s="63">
        <f>'דוח 132'!E4643</f>
        <v>0</v>
      </c>
      <c r="H4643" s="63">
        <f>'דוח 132'!D4643</f>
        <v>0</v>
      </c>
      <c r="I4643" s="63">
        <f>'דוח 132'!C4643</f>
        <v>0</v>
      </c>
      <c r="J4643" s="63">
        <f>'דוח 132'!B4643</f>
        <v>0</v>
      </c>
      <c r="K4643" s="63">
        <f>'דוח 132'!A4643</f>
        <v>0</v>
      </c>
    </row>
    <row r="4644" spans="1:11" x14ac:dyDescent="0.2">
      <c r="A4644" s="63">
        <f>'דוח 132'!K4644</f>
        <v>12497</v>
      </c>
      <c r="B4644" s="63">
        <f>'דוח 132'!J4644</f>
        <v>75339</v>
      </c>
      <c r="C4644" s="63" t="str">
        <f>'דוח 132'!I4644</f>
        <v>קונצרני לא סחיר ריבית משתנה (נע"מים)</v>
      </c>
      <c r="D4644" s="63">
        <f>'דוח 132'!H4644</f>
        <v>0</v>
      </c>
      <c r="E4644" s="63">
        <f>'דוח 132'!G4644</f>
        <v>0</v>
      </c>
      <c r="F4644" s="63">
        <f>'דוח 132'!F4644</f>
        <v>0</v>
      </c>
      <c r="G4644" s="63">
        <f>'דוח 132'!E4644</f>
        <v>0</v>
      </c>
      <c r="H4644" s="63">
        <f>'דוח 132'!D4644</f>
        <v>0</v>
      </c>
      <c r="I4644" s="63">
        <f>'דוח 132'!C4644</f>
        <v>0</v>
      </c>
      <c r="J4644" s="63">
        <f>'דוח 132'!B4644</f>
        <v>0</v>
      </c>
      <c r="K4644" s="63">
        <f>'דוח 132'!A4644</f>
        <v>0</v>
      </c>
    </row>
    <row r="4645" spans="1:11" x14ac:dyDescent="0.2">
      <c r="A4645" s="63">
        <f>'דוח 132'!K4645</f>
        <v>15546</v>
      </c>
      <c r="B4645" s="63">
        <f>'דוח 132'!J4645</f>
        <v>75339</v>
      </c>
      <c r="C4645" s="63" t="str">
        <f>'דוח 132'!I4645</f>
        <v>הלוואה לא צמוד</v>
      </c>
      <c r="D4645" s="63">
        <f>'דוח 132'!H4645</f>
        <v>0</v>
      </c>
      <c r="E4645" s="63">
        <f>'דוח 132'!G4645</f>
        <v>0</v>
      </c>
      <c r="F4645" s="63">
        <f>'דוח 132'!F4645</f>
        <v>0</v>
      </c>
      <c r="G4645" s="63">
        <f>'דוח 132'!E4645</f>
        <v>0</v>
      </c>
      <c r="H4645" s="63">
        <f>'דוח 132'!D4645</f>
        <v>0</v>
      </c>
      <c r="I4645" s="63">
        <f>'דוח 132'!C4645</f>
        <v>0</v>
      </c>
      <c r="J4645" s="63">
        <f>'דוח 132'!B4645</f>
        <v>0</v>
      </c>
      <c r="K4645" s="63">
        <f>'דוח 132'!A4645</f>
        <v>0</v>
      </c>
    </row>
    <row r="4646" spans="1:11" x14ac:dyDescent="0.2">
      <c r="A4646" s="63">
        <f>'דוח 132'!K4646</f>
        <v>12481</v>
      </c>
      <c r="B4646" s="63">
        <f>'דוח 132'!J4646</f>
        <v>75339</v>
      </c>
      <c r="C4646" s="63" t="str">
        <f>'דוח 132'!I4646</f>
        <v>הלוואות לעמיתים.</v>
      </c>
      <c r="D4646" s="63">
        <f>'דוח 132'!H4646</f>
        <v>0</v>
      </c>
      <c r="E4646" s="63">
        <f>'דוח 132'!G4646</f>
        <v>0</v>
      </c>
      <c r="F4646" s="63">
        <f>'דוח 132'!F4646</f>
        <v>0</v>
      </c>
      <c r="G4646" s="63">
        <f>'דוח 132'!E4646</f>
        <v>0</v>
      </c>
      <c r="H4646" s="63">
        <f>'דוח 132'!D4646</f>
        <v>0</v>
      </c>
      <c r="I4646" s="63">
        <f>'דוח 132'!C4646</f>
        <v>0</v>
      </c>
      <c r="J4646" s="63">
        <f>'דוח 132'!B4646</f>
        <v>0</v>
      </c>
      <c r="K4646" s="63">
        <f>'דוח 132'!A4646</f>
        <v>0</v>
      </c>
    </row>
    <row r="4647" spans="1:11" x14ac:dyDescent="0.2">
      <c r="A4647" s="63">
        <f>'דוח 132'!K4647</f>
        <v>13594</v>
      </c>
      <c r="B4647" s="63">
        <f>'דוח 132'!J4647</f>
        <v>75339</v>
      </c>
      <c r="C4647" s="63" t="str">
        <f>'דוח 132'!I4647</f>
        <v>מט"ח וצמוד מט"ח</v>
      </c>
      <c r="D4647" s="63">
        <f>'דוח 132'!H4647</f>
        <v>0</v>
      </c>
      <c r="E4647" s="63">
        <f>'דוח 132'!G4647</f>
        <v>1.9178519734989399</v>
      </c>
      <c r="F4647" s="63">
        <f>'דוח 132'!F4647</f>
        <v>1.90625835967919</v>
      </c>
      <c r="G4647" s="63">
        <f>'דוח 132'!E4647</f>
        <v>0</v>
      </c>
      <c r="H4647" s="63">
        <f>'דוח 132'!D4647</f>
        <v>0</v>
      </c>
      <c r="I4647" s="63">
        <f>'דוח 132'!C4647</f>
        <v>0</v>
      </c>
      <c r="J4647" s="63">
        <f>'דוח 132'!B4647</f>
        <v>0</v>
      </c>
      <c r="K4647" s="63">
        <f>'דוח 132'!A4647</f>
        <v>0</v>
      </c>
    </row>
    <row r="4648" spans="1:11" x14ac:dyDescent="0.2">
      <c r="A4648" s="63">
        <f>'דוח 132'!K4648</f>
        <v>15609</v>
      </c>
      <c r="B4648" s="63">
        <f>'דוח 132'!J4648</f>
        <v>75339</v>
      </c>
      <c r="C4648" s="63" t="str">
        <f>'דוח 132'!I4648</f>
        <v>אג"ח ממשלתי צמוד מט"ח סחיר (1022)</v>
      </c>
      <c r="D4648" s="63">
        <f>'דוח 132'!H4648</f>
        <v>0</v>
      </c>
      <c r="E4648" s="63">
        <f>'דוח 132'!G4648</f>
        <v>0.31155214795751301</v>
      </c>
      <c r="F4648" s="63">
        <f>'דוח 132'!F4648</f>
        <v>0.31123954193396597</v>
      </c>
      <c r="G4648" s="63">
        <f>'דוח 132'!E4648</f>
        <v>0</v>
      </c>
      <c r="H4648" s="63">
        <f>'דוח 132'!D4648</f>
        <v>0</v>
      </c>
      <c r="I4648" s="63">
        <f>'דוח 132'!C4648</f>
        <v>0</v>
      </c>
      <c r="J4648" s="63">
        <f>'דוח 132'!B4648</f>
        <v>0</v>
      </c>
      <c r="K4648" s="63">
        <f>'דוח 132'!A4648</f>
        <v>0</v>
      </c>
    </row>
    <row r="4649" spans="1:11" x14ac:dyDescent="0.2">
      <c r="A4649" s="63">
        <f>'דוח 132'!K4649</f>
        <v>11524</v>
      </c>
      <c r="B4649" s="63">
        <f>'דוח 132'!J4649</f>
        <v>75339</v>
      </c>
      <c r="C4649" s="63" t="str">
        <f>'דוח 132'!I4649</f>
        <v xml:space="preserve"> אג"ח קונצרני בחו"ל </v>
      </c>
      <c r="D4649" s="63">
        <f>'דוח 132'!H4649</f>
        <v>0</v>
      </c>
      <c r="E4649" s="63">
        <f>'דוח 132'!G4649</f>
        <v>0</v>
      </c>
      <c r="F4649" s="63">
        <f>'דוח 132'!F4649</f>
        <v>0</v>
      </c>
      <c r="G4649" s="63">
        <f>'דוח 132'!E4649</f>
        <v>0</v>
      </c>
      <c r="H4649" s="63">
        <f>'דוח 132'!D4649</f>
        <v>0</v>
      </c>
      <c r="I4649" s="63">
        <f>'דוח 132'!C4649</f>
        <v>0</v>
      </c>
      <c r="J4649" s="63">
        <f>'דוח 132'!B4649</f>
        <v>0</v>
      </c>
      <c r="K4649" s="63">
        <f>'דוח 132'!A4649</f>
        <v>0</v>
      </c>
    </row>
    <row r="4650" spans="1:11" x14ac:dyDescent="0.2">
      <c r="A4650" s="63">
        <f>'דוח 132'!K4650</f>
        <v>15745</v>
      </c>
      <c r="B4650" s="63">
        <f>'דוח 132'!J4650</f>
        <v>75339</v>
      </c>
      <c r="C4650" s="63" t="str">
        <f>'דוח 132'!I4650</f>
        <v>סה"כ קונצרני צמוד מט"ח</v>
      </c>
      <c r="D4650" s="63">
        <f>'דוח 132'!H4650</f>
        <v>0</v>
      </c>
      <c r="E4650" s="63">
        <f>'דוח 132'!G4650</f>
        <v>0</v>
      </c>
      <c r="F4650" s="63">
        <f>'דוח 132'!F4650</f>
        <v>0</v>
      </c>
      <c r="G4650" s="63">
        <f>'דוח 132'!E4650</f>
        <v>0</v>
      </c>
      <c r="H4650" s="63">
        <f>'דוח 132'!D4650</f>
        <v>0</v>
      </c>
      <c r="I4650" s="63">
        <f>'דוח 132'!C4650</f>
        <v>0</v>
      </c>
      <c r="J4650" s="63">
        <f>'דוח 132'!B4650</f>
        <v>0</v>
      </c>
      <c r="K4650" s="63">
        <f>'דוח 132'!A4650</f>
        <v>0</v>
      </c>
    </row>
    <row r="4651" spans="1:11" x14ac:dyDescent="0.2">
      <c r="A4651" s="63">
        <f>'דוח 132'!K4651</f>
        <v>15545</v>
      </c>
      <c r="B4651" s="63">
        <f>'דוח 132'!J4651</f>
        <v>75339</v>
      </c>
      <c r="C4651" s="63" t="str">
        <f>'דוח 132'!I4651</f>
        <v>הלוואה צמוד מט"ח</v>
      </c>
      <c r="D4651" s="63">
        <f>'דוח 132'!H4651</f>
        <v>0</v>
      </c>
      <c r="E4651" s="63">
        <f>'דוח 132'!G4651</f>
        <v>0</v>
      </c>
      <c r="F4651" s="63">
        <f>'דוח 132'!F4651</f>
        <v>0</v>
      </c>
      <c r="G4651" s="63">
        <f>'דוח 132'!E4651</f>
        <v>0</v>
      </c>
      <c r="H4651" s="63">
        <f>'דוח 132'!D4651</f>
        <v>0</v>
      </c>
      <c r="I4651" s="63">
        <f>'דוח 132'!C4651</f>
        <v>0</v>
      </c>
      <c r="J4651" s="63">
        <f>'דוח 132'!B4651</f>
        <v>0</v>
      </c>
      <c r="K4651" s="63">
        <f>'דוח 132'!A4651</f>
        <v>0</v>
      </c>
    </row>
    <row r="4652" spans="1:11" x14ac:dyDescent="0.2">
      <c r="A4652" s="63">
        <f>'דוח 132'!K4652</f>
        <v>13595</v>
      </c>
      <c r="B4652" s="63">
        <f>'דוח 132'!J4652</f>
        <v>75339</v>
      </c>
      <c r="C4652" s="63" t="str">
        <f>'דוח 132'!I4652</f>
        <v>סה"כ מניות והמירים</v>
      </c>
      <c r="D4652" s="63">
        <f>'דוח 132'!H4652</f>
        <v>0</v>
      </c>
      <c r="E4652" s="63">
        <f>'דוח 132'!G4652</f>
        <v>8.68868375158738</v>
      </c>
      <c r="F4652" s="63">
        <f>'דוח 132'!F4652</f>
        <v>8.6994009185028887</v>
      </c>
      <c r="G4652" s="63">
        <f>'דוח 132'!E4652</f>
        <v>0</v>
      </c>
      <c r="H4652" s="63">
        <f>'דוח 132'!D4652</f>
        <v>0</v>
      </c>
      <c r="I4652" s="63">
        <f>'דוח 132'!C4652</f>
        <v>0</v>
      </c>
      <c r="J4652" s="63">
        <f>'דוח 132'!B4652</f>
        <v>0</v>
      </c>
      <c r="K4652" s="63">
        <f>'דוח 132'!A4652</f>
        <v>0</v>
      </c>
    </row>
    <row r="4653" spans="1:11" x14ac:dyDescent="0.2">
      <c r="A4653" s="63">
        <f>'דוח 132'!K4653</f>
        <v>15610</v>
      </c>
      <c r="B4653" s="63">
        <f>'דוח 132'!J4653</f>
        <v>75339</v>
      </c>
      <c r="C4653" s="63" t="str">
        <f>'דוח 132'!I4653</f>
        <v>נגזרים מתוך מניות והמירים</v>
      </c>
      <c r="D4653" s="63">
        <f>'דוח 132'!H4653</f>
        <v>0</v>
      </c>
      <c r="E4653" s="63">
        <f>'דוח 132'!G4653</f>
        <v>0</v>
      </c>
      <c r="F4653" s="63">
        <f>'דוח 132'!F4653</f>
        <v>0</v>
      </c>
      <c r="G4653" s="63">
        <f>'דוח 132'!E4653</f>
        <v>0</v>
      </c>
      <c r="H4653" s="63">
        <f>'דוח 132'!D4653</f>
        <v>0</v>
      </c>
      <c r="I4653" s="63">
        <f>'דוח 132'!C4653</f>
        <v>0</v>
      </c>
      <c r="J4653" s="63">
        <f>'דוח 132'!B4653</f>
        <v>0</v>
      </c>
      <c r="K4653" s="63">
        <f>'דוח 132'!A4653</f>
        <v>0</v>
      </c>
    </row>
    <row r="4654" spans="1:11" x14ac:dyDescent="0.2">
      <c r="A4654" s="63">
        <f>'דוח 132'!K4654</f>
        <v>15611</v>
      </c>
      <c r="B4654" s="63">
        <f>'דוח 132'!J4654</f>
        <v>75339</v>
      </c>
      <c r="C4654" s="63" t="str">
        <f>'דוח 132'!I4654</f>
        <v>מניות והמירים בארץ</v>
      </c>
      <c r="D4654" s="63">
        <f>'דוח 132'!H4654</f>
        <v>0</v>
      </c>
      <c r="E4654" s="63">
        <f>'דוח 132'!G4654</f>
        <v>5.0357231814086001</v>
      </c>
      <c r="F4654" s="63">
        <f>'דוח 132'!F4654</f>
        <v>5.0306107625977692</v>
      </c>
      <c r="G4654" s="63">
        <f>'דוח 132'!E4654</f>
        <v>0</v>
      </c>
      <c r="H4654" s="63">
        <f>'דוח 132'!D4654</f>
        <v>0</v>
      </c>
      <c r="I4654" s="63">
        <f>'דוח 132'!C4654</f>
        <v>0</v>
      </c>
      <c r="J4654" s="63">
        <f>'דוח 132'!B4654</f>
        <v>0</v>
      </c>
      <c r="K4654" s="63">
        <f>'דוח 132'!A4654</f>
        <v>0</v>
      </c>
    </row>
    <row r="4655" spans="1:11" x14ac:dyDescent="0.2">
      <c r="A4655" s="63">
        <f>'דוח 132'!K4655</f>
        <v>15608</v>
      </c>
      <c r="B4655" s="63">
        <f>'דוח 132'!J4655</f>
        <v>75339</v>
      </c>
      <c r="C4655" s="63" t="str">
        <f>'דוח 132'!I4655</f>
        <v>מניות חו"ל</v>
      </c>
      <c r="D4655" s="63">
        <f>'דוח 132'!H4655</f>
        <v>0</v>
      </c>
      <c r="E4655" s="63">
        <f>'דוח 132'!G4655</f>
        <v>3.65296057017878</v>
      </c>
      <c r="F4655" s="63">
        <f>'דוח 132'!F4655</f>
        <v>3.6687901559051204</v>
      </c>
      <c r="G4655" s="63">
        <f>'דוח 132'!E4655</f>
        <v>0</v>
      </c>
      <c r="H4655" s="63">
        <f>'דוח 132'!D4655</f>
        <v>0</v>
      </c>
      <c r="I4655" s="63">
        <f>'דוח 132'!C4655</f>
        <v>0</v>
      </c>
      <c r="J4655" s="63">
        <f>'דוח 132'!B4655</f>
        <v>0</v>
      </c>
      <c r="K4655" s="63">
        <f>'דוח 132'!A4655</f>
        <v>0</v>
      </c>
    </row>
    <row r="4656" spans="1:11" x14ac:dyDescent="0.2">
      <c r="A4656" s="63">
        <f>'דוח 132'!K4656</f>
        <v>15584</v>
      </c>
      <c r="B4656" s="63">
        <f>'דוח 132'!J4656</f>
        <v>75339</v>
      </c>
      <c r="C4656" s="63" t="str">
        <f>'דוח 132'!I4656</f>
        <v>נכסים אלטרנטיביים</v>
      </c>
      <c r="D4656" s="63">
        <f>'דוח 132'!H4656</f>
        <v>0</v>
      </c>
      <c r="E4656" s="63">
        <f>'דוח 132'!G4656</f>
        <v>0</v>
      </c>
      <c r="F4656" s="63">
        <f>'דוח 132'!F4656</f>
        <v>0</v>
      </c>
      <c r="G4656" s="63">
        <f>'דוח 132'!E4656</f>
        <v>0</v>
      </c>
      <c r="H4656" s="63">
        <f>'דוח 132'!D4656</f>
        <v>0</v>
      </c>
      <c r="I4656" s="63">
        <f>'דוח 132'!C4656</f>
        <v>0</v>
      </c>
      <c r="J4656" s="63">
        <f>'דוח 132'!B4656</f>
        <v>0</v>
      </c>
      <c r="K4656" s="63">
        <f>'דוח 132'!A4656</f>
        <v>0</v>
      </c>
    </row>
    <row r="4657" spans="1:11" x14ac:dyDescent="0.2">
      <c r="A4657" s="63">
        <f>'דוח 132'!K4657</f>
        <v>17728</v>
      </c>
      <c r="B4657" s="63">
        <f>'דוח 132'!J4657</f>
        <v>75339</v>
      </c>
      <c r="C4657" s="63" t="str">
        <f>'דוח 132'!I4657</f>
        <v>נכסי נדל"ן</v>
      </c>
      <c r="D4657" s="63">
        <f>'דוח 132'!H4657</f>
        <v>0</v>
      </c>
      <c r="E4657" s="63">
        <f>'דוח 132'!G4657</f>
        <v>0</v>
      </c>
      <c r="F4657" s="63">
        <f>'דוח 132'!F4657</f>
        <v>0</v>
      </c>
      <c r="G4657" s="63">
        <f>'דוח 132'!E4657</f>
        <v>0</v>
      </c>
      <c r="H4657" s="63">
        <f>'דוח 132'!D4657</f>
        <v>0</v>
      </c>
      <c r="I4657" s="63">
        <f>'דוח 132'!C4657</f>
        <v>0</v>
      </c>
      <c r="J4657" s="63">
        <f>'דוח 132'!B4657</f>
        <v>0</v>
      </c>
      <c r="K4657" s="63">
        <f>'דוח 132'!A4657</f>
        <v>0</v>
      </c>
    </row>
    <row r="4658" spans="1:11" x14ac:dyDescent="0.2">
      <c r="A4658" s="63">
        <f>'דוח 132'!K4658</f>
        <v>15624</v>
      </c>
      <c r="B4658" s="63">
        <f>'דוח 132'!J4658</f>
        <v>75339</v>
      </c>
      <c r="C4658" s="63" t="str">
        <f>'דוח 132'!I4658</f>
        <v>נגזרים מתוך חשיפת מט"ח</v>
      </c>
      <c r="D4658" s="63">
        <f>'דוח 132'!H4658</f>
        <v>0</v>
      </c>
      <c r="E4658" s="63">
        <f>'דוח 132'!G4658</f>
        <v>0</v>
      </c>
      <c r="F4658" s="63">
        <f>'דוח 132'!F4658</f>
        <v>0</v>
      </c>
      <c r="G4658" s="63">
        <f>'דוח 132'!E4658</f>
        <v>0</v>
      </c>
      <c r="H4658" s="63">
        <f>'דוח 132'!D4658</f>
        <v>0</v>
      </c>
      <c r="I4658" s="63">
        <f>'דוח 132'!C4658</f>
        <v>0</v>
      </c>
      <c r="J4658" s="63">
        <f>'דוח 132'!B4658</f>
        <v>0</v>
      </c>
      <c r="K4658" s="63">
        <f>'דוח 132'!A4658</f>
        <v>0</v>
      </c>
    </row>
    <row r="4659" spans="1:11" x14ac:dyDescent="0.2">
      <c r="A4659" s="63">
        <f>'דוח 132'!K4659</f>
        <v>15644</v>
      </c>
      <c r="B4659" s="63">
        <f>'דוח 132'!J4659</f>
        <v>75339</v>
      </c>
      <c r="C4659" s="63" t="str">
        <f>'דוח 132'!I4659</f>
        <v>סה"כ נזילות</v>
      </c>
      <c r="D4659" s="63">
        <f>'דוח 132'!H4659</f>
        <v>0</v>
      </c>
      <c r="E4659" s="63">
        <f>'דוח 132'!G4659</f>
        <v>5.0153664201579904</v>
      </c>
      <c r="F4659" s="63">
        <f>'דוח 132'!F4659</f>
        <v>5.0964400056394492</v>
      </c>
      <c r="G4659" s="63">
        <f>'דוח 132'!E4659</f>
        <v>0</v>
      </c>
      <c r="H4659" s="63">
        <f>'דוח 132'!D4659</f>
        <v>0</v>
      </c>
      <c r="I4659" s="63">
        <f>'דוח 132'!C4659</f>
        <v>0</v>
      </c>
      <c r="J4659" s="63">
        <f>'דוח 132'!B4659</f>
        <v>0</v>
      </c>
      <c r="K4659" s="63">
        <f>'דוח 132'!A4659</f>
        <v>0</v>
      </c>
    </row>
    <row r="4660" spans="1:11" x14ac:dyDescent="0.2">
      <c r="A4660" s="63">
        <f>'דוח 132'!K4660</f>
        <v>15704</v>
      </c>
      <c r="B4660" s="63">
        <f>'דוח 132'!J4660</f>
        <v>75339</v>
      </c>
      <c r="C4660" s="63" t="str">
        <f>'דוח 132'!I4660</f>
        <v xml:space="preserve">סה"כ קונצרני והלוואות </v>
      </c>
      <c r="D4660" s="63">
        <f>'דוח 132'!H4660</f>
        <v>3.3734332890827701</v>
      </c>
      <c r="E4660" s="63">
        <f>'דוח 132'!G4660</f>
        <v>32.097357008682593</v>
      </c>
      <c r="F4660" s="63">
        <f>'דוח 132'!F4660</f>
        <v>32.059258991658794</v>
      </c>
      <c r="G4660" s="63">
        <f>'דוח 132'!E4660</f>
        <v>28</v>
      </c>
      <c r="H4660" s="63">
        <f>'דוח 132'!D4660</f>
        <v>34</v>
      </c>
      <c r="I4660" s="63">
        <f>'דוח 132'!C4660</f>
        <v>0</v>
      </c>
      <c r="J4660" s="63">
        <f>'דוח 132'!B4660</f>
        <v>0</v>
      </c>
      <c r="K4660" s="63">
        <f>'דוח 132'!A4660</f>
        <v>0</v>
      </c>
    </row>
    <row r="4661" spans="1:11" x14ac:dyDescent="0.2">
      <c r="A4661" s="63">
        <f>'דוח 132'!K4661</f>
        <v>15749</v>
      </c>
      <c r="B4661" s="63">
        <f>'דוח 132'!J4661</f>
        <v>75339</v>
      </c>
      <c r="C4661" s="63" t="str">
        <f>'דוח 132'!I4661</f>
        <v>סה"כ לא סחירים</v>
      </c>
      <c r="D4661" s="63">
        <f>'דוח 132'!H4661</f>
        <v>0</v>
      </c>
      <c r="E4661" s="63">
        <f>'דוח 132'!G4661</f>
        <v>0</v>
      </c>
      <c r="F4661" s="63">
        <f>'דוח 132'!F4661</f>
        <v>0</v>
      </c>
      <c r="G4661" s="63">
        <f>'דוח 132'!E4661</f>
        <v>0</v>
      </c>
      <c r="H4661" s="63">
        <f>'דוח 132'!D4661</f>
        <v>0</v>
      </c>
      <c r="I4661" s="63">
        <f>'דוח 132'!C4661</f>
        <v>0</v>
      </c>
      <c r="J4661" s="63">
        <f>'דוח 132'!B4661</f>
        <v>0</v>
      </c>
      <c r="K4661" s="63">
        <f>'דוח 132'!A4661</f>
        <v>0</v>
      </c>
    </row>
    <row r="4662" spans="1:11" x14ac:dyDescent="0.2">
      <c r="A4662" s="63">
        <f>'דוח 132'!K4662</f>
        <v>11258</v>
      </c>
      <c r="B4662" s="63">
        <f>'דוח 132'!J4662</f>
        <v>75339</v>
      </c>
      <c r="C4662" s="63" t="str">
        <f>'דוח 132'!I4662</f>
        <v>כל נכסי הקופה</v>
      </c>
      <c r="D4662" s="63">
        <f>'דוח 132'!H4662</f>
        <v>3.20530227869618</v>
      </c>
      <c r="E4662" s="63">
        <f>'דוח 132'!G4662</f>
        <v>100</v>
      </c>
      <c r="F4662" s="63">
        <f>'דוח 132'!F4662</f>
        <v>100</v>
      </c>
      <c r="G4662" s="63">
        <f>'דוח 132'!E4662</f>
        <v>0</v>
      </c>
      <c r="H4662" s="63">
        <f>'דוח 132'!D4662</f>
        <v>0</v>
      </c>
      <c r="I4662" s="63">
        <f>'דוח 132'!C4662</f>
        <v>0</v>
      </c>
      <c r="J4662" s="63">
        <f>'דוח 132'!B4662</f>
        <v>0</v>
      </c>
      <c r="K4662" s="63">
        <f>'דוח 132'!A4662</f>
        <v>0</v>
      </c>
    </row>
    <row r="4663" spans="1:11" x14ac:dyDescent="0.2">
      <c r="A4663" s="63">
        <f>'דוח 132'!K4663</f>
        <v>15705</v>
      </c>
      <c r="B4663" s="63">
        <f>'דוח 132'!J4663</f>
        <v>75339</v>
      </c>
      <c r="C4663" s="63" t="str">
        <f>'דוח 132'!I4663</f>
        <v>סה"כ ממשלתי</v>
      </c>
      <c r="D4663" s="63">
        <f>'דוח 132'!H4663</f>
        <v>3.9224461774528101</v>
      </c>
      <c r="E4663" s="63">
        <f>'דוח 132'!G4663</f>
        <v>54.198592819572099</v>
      </c>
      <c r="F4663" s="63">
        <f>'דוח 132'!F4663</f>
        <v>54.144900084198802</v>
      </c>
      <c r="G4663" s="63">
        <f>'דוח 132'!E4663</f>
        <v>50</v>
      </c>
      <c r="H4663" s="63">
        <f>'דוח 132'!D4663</f>
        <v>56</v>
      </c>
      <c r="I4663" s="63">
        <f>'דוח 132'!C4663</f>
        <v>0</v>
      </c>
      <c r="J4663" s="63">
        <f>'דוח 132'!B4663</f>
        <v>0</v>
      </c>
      <c r="K4663" s="63">
        <f>'דוח 132'!A4663</f>
        <v>0</v>
      </c>
    </row>
    <row r="4664" spans="1:11" x14ac:dyDescent="0.2">
      <c r="A4664" s="63">
        <f>'דוח 132'!K4664</f>
        <v>16144</v>
      </c>
      <c r="B4664" s="63">
        <f>'דוח 132'!J4664</f>
        <v>75339</v>
      </c>
      <c r="C4664" s="63" t="str">
        <f>'דוח 132'!I4664</f>
        <v>סך חשיפת מט"ח</v>
      </c>
      <c r="D4664" s="63">
        <f>'דוח 132'!H4664</f>
        <v>0</v>
      </c>
      <c r="E4664" s="63">
        <f>'דוח 132'!G4664</f>
        <v>4.3543040237501698</v>
      </c>
      <c r="F4664" s="63">
        <f>'דוח 132'!F4664</f>
        <v>4.3516919183196494</v>
      </c>
      <c r="G4664" s="63">
        <f>'דוח 132'!E4664</f>
        <v>0</v>
      </c>
      <c r="H4664" s="63">
        <f>'דוח 132'!D4664</f>
        <v>0</v>
      </c>
      <c r="I4664" s="63">
        <f>'דוח 132'!C4664</f>
        <v>0</v>
      </c>
      <c r="J4664" s="63">
        <f>'דוח 132'!B4664</f>
        <v>0</v>
      </c>
      <c r="K4664" s="63">
        <f>'דוח 132'!A4664</f>
        <v>0</v>
      </c>
    </row>
    <row r="4665" spans="1:11" x14ac:dyDescent="0.2">
      <c r="A4665" s="63">
        <f>'דוח 132'!K4665</f>
        <v>12755</v>
      </c>
      <c r="B4665" s="63">
        <f>'דוח 132'!J4665</f>
        <v>75339</v>
      </c>
      <c r="C4665" s="63" t="str">
        <f>'דוח 132'!I4665</f>
        <v xml:space="preserve">נזילות מט"ח </v>
      </c>
      <c r="D4665" s="63">
        <f>'דוח 132'!H4665</f>
        <v>0</v>
      </c>
      <c r="E4665" s="63">
        <f>'דוח 132'!G4665</f>
        <v>1.6062998255414198</v>
      </c>
      <c r="F4665" s="63">
        <f>'דוח 132'!F4665</f>
        <v>1.5950188177452298</v>
      </c>
      <c r="G4665" s="63">
        <f>'דוח 132'!E4665</f>
        <v>0</v>
      </c>
      <c r="H4665" s="63">
        <f>'דוח 132'!D4665</f>
        <v>0</v>
      </c>
      <c r="I4665" s="63">
        <f>'דוח 132'!C4665</f>
        <v>0</v>
      </c>
      <c r="J4665" s="63">
        <f>'דוח 132'!B4665</f>
        <v>0</v>
      </c>
      <c r="K4665" s="63">
        <f>'דוח 132'!A4665</f>
        <v>0</v>
      </c>
    </row>
    <row r="4666" spans="1:11" x14ac:dyDescent="0.2">
      <c r="A4666" s="63">
        <f>'דוח 132'!K4666</f>
        <v>12359</v>
      </c>
      <c r="B4666" s="63">
        <f>'דוח 132'!J4666</f>
        <v>75339</v>
      </c>
      <c r="C4666" s="63" t="str">
        <f>'דוח 132'!I4666</f>
        <v xml:space="preserve">קונצרני לא סחיר צמוד מדד </v>
      </c>
      <c r="D4666" s="63">
        <f>'דוח 132'!H4666</f>
        <v>0</v>
      </c>
      <c r="E4666" s="63">
        <f>'דוח 132'!G4666</f>
        <v>0</v>
      </c>
      <c r="F4666" s="63">
        <f>'דוח 132'!F4666</f>
        <v>0</v>
      </c>
      <c r="G4666" s="63">
        <f>'דוח 132'!E4666</f>
        <v>0</v>
      </c>
      <c r="H4666" s="63">
        <f>'דוח 132'!D4666</f>
        <v>0</v>
      </c>
      <c r="I4666" s="63">
        <f>'דוח 132'!C4666</f>
        <v>0</v>
      </c>
      <c r="J4666" s="63">
        <f>'דוח 132'!B4666</f>
        <v>0</v>
      </c>
      <c r="K4666" s="63">
        <f>'דוח 132'!A4666</f>
        <v>0</v>
      </c>
    </row>
    <row r="4667" spans="1:11" x14ac:dyDescent="0.2">
      <c r="A4667" s="63">
        <f>'דוח 132'!K4667</f>
        <v>0</v>
      </c>
      <c r="B4667" s="63">
        <f>'דוח 132'!J4667</f>
        <v>0</v>
      </c>
      <c r="C4667" s="63">
        <f>'דוח 132'!I4667</f>
        <v>0</v>
      </c>
      <c r="D4667" s="63">
        <f>'דוח 132'!H4667</f>
        <v>0</v>
      </c>
      <c r="E4667" s="63">
        <f>'דוח 132'!G4667</f>
        <v>0</v>
      </c>
      <c r="F4667" s="63">
        <f>'דוח 132'!F4667</f>
        <v>0</v>
      </c>
      <c r="G4667" s="63">
        <f>'דוח 132'!E4667</f>
        <v>0</v>
      </c>
      <c r="H4667" s="63">
        <f>'דוח 132'!D4667</f>
        <v>0</v>
      </c>
      <c r="I4667" s="63">
        <f>'דוח 132'!C4667</f>
        <v>0</v>
      </c>
      <c r="J4667" s="63">
        <f>'דוח 132'!B4667</f>
        <v>0</v>
      </c>
      <c r="K4667" s="63">
        <f>'דוח 132'!A4667</f>
        <v>0</v>
      </c>
    </row>
    <row r="4668" spans="1:11" x14ac:dyDescent="0.2">
      <c r="A4668" s="63" t="str">
        <f>'דוח 132'!K4668</f>
        <v>קוד קבוצה</v>
      </c>
      <c r="B4668" s="63" t="str">
        <f>'דוח 132'!J4668</f>
        <v>קוד קופה</v>
      </c>
      <c r="C4668" s="63">
        <f>'דוח 132'!I4668</f>
        <v>0</v>
      </c>
      <c r="D4668" s="63" t="str">
        <f>'דוח 132'!H4668</f>
        <v xml:space="preserve">75444  עשות אשקלון </v>
      </c>
      <c r="E4668" s="63">
        <f>'דוח 132'!G4668</f>
        <v>0</v>
      </c>
      <c r="F4668" s="63">
        <f>'דוח 132'!F4668</f>
        <v>0</v>
      </c>
      <c r="G4668" s="63">
        <f>'דוח 132'!E4668</f>
        <v>0</v>
      </c>
      <c r="H4668" s="63">
        <f>'דוח 132'!D4668</f>
        <v>0</v>
      </c>
      <c r="I4668" s="63">
        <f>'דוח 132'!C4668</f>
        <v>0</v>
      </c>
      <c r="J4668" s="63">
        <f>'דוח 132'!B4668</f>
        <v>0</v>
      </c>
      <c r="K4668" s="63">
        <f>'דוח 132'!A4668</f>
        <v>0</v>
      </c>
    </row>
    <row r="4669" spans="1:11" x14ac:dyDescent="0.2">
      <c r="A4669" s="63">
        <f>'דוח 132'!K4669</f>
        <v>0</v>
      </c>
      <c r="B4669" s="63">
        <f>'דוח 132'!J4669</f>
        <v>0</v>
      </c>
      <c r="C4669" s="63">
        <f>'דוח 132'!I4669</f>
        <v>0</v>
      </c>
      <c r="D4669" s="63">
        <f>'דוח 132'!H4669</f>
        <v>0</v>
      </c>
      <c r="E4669" s="63">
        <f>'דוח 132'!G4669</f>
        <v>0</v>
      </c>
      <c r="F4669" s="63" t="str">
        <f>'דוח 132'!F4669</f>
        <v>שווי קופה באשח  8,959.27</v>
      </c>
      <c r="G4669" s="63">
        <f>'דוח 132'!E4669</f>
        <v>0</v>
      </c>
      <c r="H4669" s="63">
        <f>'דוח 132'!D4669</f>
        <v>0</v>
      </c>
      <c r="I4669" s="63">
        <f>'דוח 132'!C4669</f>
        <v>0</v>
      </c>
      <c r="J4669" s="63">
        <f>'דוח 132'!B4669</f>
        <v>0</v>
      </c>
      <c r="K4669" s="63">
        <f>'דוח 132'!A4669</f>
        <v>0</v>
      </c>
    </row>
    <row r="4670" spans="1:11" x14ac:dyDescent="0.2">
      <c r="A4670" s="63">
        <f>'דוח 132'!K4670</f>
        <v>0</v>
      </c>
      <c r="B4670" s="63">
        <f>'דוח 132'!J4670</f>
        <v>0</v>
      </c>
      <c r="C4670" s="63" t="str">
        <f>'דוח 132'!I4670</f>
        <v>תאור קבוצה</v>
      </c>
      <c r="D4670" s="63" t="str">
        <f>'דוח 132'!H4670</f>
        <v>מח"מ</v>
      </c>
      <c r="E4670" s="63" t="str">
        <f>'דוח 132'!G4670</f>
        <v>חשיפה</v>
      </c>
      <c r="F4670" s="63" t="str">
        <f>'דוח 132'!F4670</f>
        <v>חשיפה</v>
      </c>
      <c r="G4670" s="63">
        <f>'דוח 132'!E4670</f>
        <v>0</v>
      </c>
      <c r="H4670" s="63" t="str">
        <f>'דוח 132'!D4670</f>
        <v>חשיפה</v>
      </c>
      <c r="I4670" s="63">
        <f>'דוח 132'!C4670</f>
        <v>0</v>
      </c>
      <c r="J4670" s="63" t="str">
        <f>'דוח 132'!B4670</f>
        <v>מח"מ</v>
      </c>
      <c r="K4670" s="63">
        <f>'דוח 132'!A4670</f>
        <v>0</v>
      </c>
    </row>
    <row r="4671" spans="1:11" x14ac:dyDescent="0.2">
      <c r="A4671" s="63">
        <f>'דוח 132'!K4671</f>
        <v>0</v>
      </c>
      <c r="B4671" s="63">
        <f>'דוח 132'!J4671</f>
        <v>0</v>
      </c>
      <c r="C4671" s="63">
        <f>'דוח 132'!I4671</f>
        <v>0</v>
      </c>
      <c r="D4671" s="63">
        <f>'דוח 132'!H4671</f>
        <v>0</v>
      </c>
      <c r="E4671" s="63" t="str">
        <f>'דוח 132'!G4671</f>
        <v>30/12/18</v>
      </c>
      <c r="F4671" s="63" t="str">
        <f>'דוח 132'!F4671</f>
        <v>31/12/18</v>
      </c>
      <c r="G4671" s="63" t="str">
        <f>'דוח 132'!E4671</f>
        <v>מינ'</v>
      </c>
      <c r="H4671" s="63" t="str">
        <f>'דוח 132'!D4671</f>
        <v>מקס'</v>
      </c>
      <c r="I4671" s="63" t="str">
        <f>'דוח 132'!C4671</f>
        <v>מינ'</v>
      </c>
      <c r="J4671" s="63" t="str">
        <f>'דוח 132'!B4671</f>
        <v>מקס'</v>
      </c>
      <c r="K4671" s="63">
        <f>'דוח 132'!A4671</f>
        <v>0</v>
      </c>
    </row>
    <row r="4672" spans="1:11" x14ac:dyDescent="0.2">
      <c r="A4672" s="63">
        <f>'דוח 132'!K4672</f>
        <v>13591</v>
      </c>
      <c r="B4672" s="63">
        <f>'דוח 132'!J4672</f>
        <v>75444</v>
      </c>
      <c r="C4672" s="63" t="str">
        <f>'דוח 132'!I4672</f>
        <v xml:space="preserve">צמוד מדד (כולל מיועדות) </v>
      </c>
      <c r="D4672" s="63">
        <f>'דוח 132'!H4672</f>
        <v>3.4857302523176501</v>
      </c>
      <c r="E4672" s="63">
        <f>'דוח 132'!G4672</f>
        <v>43.290826631527892</v>
      </c>
      <c r="F4672" s="63">
        <f>'דוח 132'!F4672</f>
        <v>43.292647389306097</v>
      </c>
      <c r="G4672" s="63">
        <f>'דוח 132'!E4672</f>
        <v>35</v>
      </c>
      <c r="H4672" s="63">
        <f>'דוח 132'!D4672</f>
        <v>52.5</v>
      </c>
      <c r="I4672" s="63">
        <f>'דוח 132'!C4672</f>
        <v>3.5</v>
      </c>
      <c r="J4672" s="63">
        <f>'דוח 132'!B4672</f>
        <v>5.5</v>
      </c>
      <c r="K4672" s="63">
        <f>'דוח 132'!A4672</f>
        <v>0</v>
      </c>
    </row>
    <row r="4673" spans="1:11" x14ac:dyDescent="0.2">
      <c r="A4673" s="63">
        <f>'דוח 132'!K4673</f>
        <v>19967</v>
      </c>
      <c r="B4673" s="63">
        <f>'דוח 132'!J4673</f>
        <v>75444</v>
      </c>
      <c r="C4673" s="63" t="str">
        <f>'דוח 132'!I4673</f>
        <v>צמוד מדד ללא מיועדות</v>
      </c>
      <c r="D4673" s="63">
        <f>'דוח 132'!H4673</f>
        <v>3.4857302523176501</v>
      </c>
      <c r="E4673" s="63">
        <f>'דוח 132'!G4673</f>
        <v>43.290826631527892</v>
      </c>
      <c r="F4673" s="63">
        <f>'דוח 132'!F4673</f>
        <v>43.292647389306097</v>
      </c>
      <c r="G4673" s="63">
        <f>'דוח 132'!E4673</f>
        <v>0</v>
      </c>
      <c r="H4673" s="63">
        <f>'דוח 132'!D4673</f>
        <v>0</v>
      </c>
      <c r="I4673" s="63">
        <f>'דוח 132'!C4673</f>
        <v>0</v>
      </c>
      <c r="J4673" s="63">
        <f>'דוח 132'!B4673</f>
        <v>0</v>
      </c>
      <c r="K4673" s="63">
        <f>'דוח 132'!A4673</f>
        <v>0</v>
      </c>
    </row>
    <row r="4674" spans="1:11" x14ac:dyDescent="0.2">
      <c r="A4674" s="63">
        <f>'דוח 132'!K4674</f>
        <v>15744</v>
      </c>
      <c r="B4674" s="63">
        <f>'דוח 132'!J4674</f>
        <v>75444</v>
      </c>
      <c r="C4674" s="63" t="str">
        <f>'דוח 132'!I4674</f>
        <v xml:space="preserve">סה"כ ממשלתי צמוד מדד כולל מיועדות </v>
      </c>
      <c r="D4674" s="63">
        <f>'דוח 132'!H4674</f>
        <v>3.91346813206912</v>
      </c>
      <c r="E4674" s="63">
        <f>'דוח 132'!G4674</f>
        <v>32.162267682993601</v>
      </c>
      <c r="F4674" s="63">
        <f>'דוח 132'!F4674</f>
        <v>32.160261862423695</v>
      </c>
      <c r="G4674" s="63">
        <f>'דוח 132'!E4674</f>
        <v>0</v>
      </c>
      <c r="H4674" s="63">
        <f>'דוח 132'!D4674</f>
        <v>0</v>
      </c>
      <c r="I4674" s="63">
        <f>'דוח 132'!C4674</f>
        <v>0</v>
      </c>
      <c r="J4674" s="63">
        <f>'דוח 132'!B4674</f>
        <v>0</v>
      </c>
      <c r="K4674" s="63">
        <f>'דוח 132'!A4674</f>
        <v>0</v>
      </c>
    </row>
    <row r="4675" spans="1:11" x14ac:dyDescent="0.2">
      <c r="A4675" s="63">
        <f>'דוח 132'!K4675</f>
        <v>13462</v>
      </c>
      <c r="B4675" s="63">
        <f>'דוח 132'!J4675</f>
        <v>75444</v>
      </c>
      <c r="C4675" s="63" t="str">
        <f>'דוח 132'!I4675</f>
        <v xml:space="preserve">קונצרני סחיר צמוד מדד </v>
      </c>
      <c r="D4675" s="63">
        <f>'דוח 132'!H4675</f>
        <v>2.2500416222331903</v>
      </c>
      <c r="E4675" s="63">
        <f>'דוח 132'!G4675</f>
        <v>11.1285589485343</v>
      </c>
      <c r="F4675" s="63">
        <f>'דוח 132'!F4675</f>
        <v>11.1323855268824</v>
      </c>
      <c r="G4675" s="63">
        <f>'דוח 132'!E4675</f>
        <v>0</v>
      </c>
      <c r="H4675" s="63">
        <f>'דוח 132'!D4675</f>
        <v>0</v>
      </c>
      <c r="I4675" s="63">
        <f>'דוח 132'!C4675</f>
        <v>0</v>
      </c>
      <c r="J4675" s="63">
        <f>'דוח 132'!B4675</f>
        <v>0</v>
      </c>
      <c r="K4675" s="63">
        <f>'דוח 132'!A4675</f>
        <v>0</v>
      </c>
    </row>
    <row r="4676" spans="1:11" x14ac:dyDescent="0.2">
      <c r="A4676" s="63">
        <f>'דוח 132'!K4676</f>
        <v>15544</v>
      </c>
      <c r="B4676" s="63">
        <f>'דוח 132'!J4676</f>
        <v>75444</v>
      </c>
      <c r="C4676" s="63" t="str">
        <f>'דוח 132'!I4676</f>
        <v>הלוואה צמוד מדד</v>
      </c>
      <c r="D4676" s="63">
        <f>'דוח 132'!H4676</f>
        <v>0</v>
      </c>
      <c r="E4676" s="63">
        <f>'דוח 132'!G4676</f>
        <v>0</v>
      </c>
      <c r="F4676" s="63">
        <f>'דוח 132'!F4676</f>
        <v>0</v>
      </c>
      <c r="G4676" s="63">
        <f>'דוח 132'!E4676</f>
        <v>0</v>
      </c>
      <c r="H4676" s="63">
        <f>'דוח 132'!D4676</f>
        <v>0</v>
      </c>
      <c r="I4676" s="63">
        <f>'דוח 132'!C4676</f>
        <v>0</v>
      </c>
      <c r="J4676" s="63">
        <f>'דוח 132'!B4676</f>
        <v>0</v>
      </c>
      <c r="K4676" s="63">
        <f>'דוח 132'!A4676</f>
        <v>0</v>
      </c>
    </row>
    <row r="4677" spans="1:11" x14ac:dyDescent="0.2">
      <c r="A4677" s="63">
        <f>'דוח 132'!K4677</f>
        <v>12978</v>
      </c>
      <c r="B4677" s="63">
        <f>'דוח 132'!J4677</f>
        <v>75444</v>
      </c>
      <c r="C4677" s="63" t="str">
        <f>'דוח 132'!I4677</f>
        <v xml:space="preserve">פקדונות לא סחירים </v>
      </c>
      <c r="D4677" s="63">
        <f>'דוח 132'!H4677</f>
        <v>0</v>
      </c>
      <c r="E4677" s="63">
        <f>'דוח 132'!G4677</f>
        <v>0</v>
      </c>
      <c r="F4677" s="63">
        <f>'דוח 132'!F4677</f>
        <v>0</v>
      </c>
      <c r="G4677" s="63">
        <f>'דוח 132'!E4677</f>
        <v>0</v>
      </c>
      <c r="H4677" s="63">
        <f>'דוח 132'!D4677</f>
        <v>0</v>
      </c>
      <c r="I4677" s="63">
        <f>'דוח 132'!C4677</f>
        <v>0</v>
      </c>
      <c r="J4677" s="63">
        <f>'דוח 132'!B4677</f>
        <v>0</v>
      </c>
      <c r="K4677" s="63">
        <f>'דוח 132'!A4677</f>
        <v>0</v>
      </c>
    </row>
    <row r="4678" spans="1:11" x14ac:dyDescent="0.2">
      <c r="A4678" s="63">
        <f>'דוח 132'!K4678</f>
        <v>17726</v>
      </c>
      <c r="B4678" s="63">
        <f>'דוח 132'!J4678</f>
        <v>75444</v>
      </c>
      <c r="C4678" s="63" t="str">
        <f>'דוח 132'!I4678</f>
        <v>לא צמוד כולל נזילות</v>
      </c>
      <c r="D4678" s="63">
        <f>'דוח 132'!H4678</f>
        <v>2.0332905753216899</v>
      </c>
      <c r="E4678" s="63">
        <f>'דוח 132'!G4678</f>
        <v>46.785415931982797</v>
      </c>
      <c r="F4678" s="63">
        <f>'דוח 132'!F4678</f>
        <v>46.775106572864097</v>
      </c>
      <c r="G4678" s="63">
        <f>'דוח 132'!E4678</f>
        <v>35</v>
      </c>
      <c r="H4678" s="63">
        <f>'דוח 132'!D4678</f>
        <v>52.5</v>
      </c>
      <c r="I4678" s="63">
        <f>'דוח 132'!C4678</f>
        <v>1.5</v>
      </c>
      <c r="J4678" s="63">
        <f>'דוח 132'!B4678</f>
        <v>3.5</v>
      </c>
      <c r="K4678" s="63">
        <f>'דוח 132'!A4678</f>
        <v>0</v>
      </c>
    </row>
    <row r="4679" spans="1:11" x14ac:dyDescent="0.2">
      <c r="A4679" s="63">
        <f>'דוח 132'!K4679</f>
        <v>17727</v>
      </c>
      <c r="B4679" s="63">
        <f>'דוח 132'!J4679</f>
        <v>75444</v>
      </c>
      <c r="C4679" s="63" t="str">
        <f>'דוח 132'!I4679</f>
        <v>עו"ש ש"ח</v>
      </c>
      <c r="D4679" s="63">
        <f>'דוח 132'!H4679</f>
        <v>0</v>
      </c>
      <c r="E4679" s="63">
        <f>'דוח 132'!G4679</f>
        <v>11.508083902743699</v>
      </c>
      <c r="F4679" s="63">
        <f>'דוח 132'!F4679</f>
        <v>11.509560031758797</v>
      </c>
      <c r="G4679" s="63">
        <f>'דוח 132'!E4679</f>
        <v>0</v>
      </c>
      <c r="H4679" s="63">
        <f>'דוח 132'!D4679</f>
        <v>0</v>
      </c>
      <c r="I4679" s="63">
        <f>'דוח 132'!C4679</f>
        <v>0</v>
      </c>
      <c r="J4679" s="63">
        <f>'דוח 132'!B4679</f>
        <v>0</v>
      </c>
      <c r="K4679" s="63">
        <f>'דוח 132'!A4679</f>
        <v>0</v>
      </c>
    </row>
    <row r="4680" spans="1:11" x14ac:dyDescent="0.2">
      <c r="A4680" s="63">
        <f>'דוח 132'!K4680</f>
        <v>13592</v>
      </c>
      <c r="B4680" s="63">
        <f>'דוח 132'!J4680</f>
        <v>75444</v>
      </c>
      <c r="C4680" s="63" t="str">
        <f>'דוח 132'!I4680</f>
        <v xml:space="preserve">לא צמוד - לא כולל נזילות </v>
      </c>
      <c r="D4680" s="63">
        <f>'דוח 132'!H4680</f>
        <v>2.6968923689702602</v>
      </c>
      <c r="E4680" s="63">
        <f>'דוח 132'!G4680</f>
        <v>35.277332029239098</v>
      </c>
      <c r="F4680" s="63">
        <f>'דוח 132'!F4680</f>
        <v>35.265546541105195</v>
      </c>
      <c r="G4680" s="63">
        <f>'דוח 132'!E4680</f>
        <v>0</v>
      </c>
      <c r="H4680" s="63">
        <f>'דוח 132'!D4680</f>
        <v>0</v>
      </c>
      <c r="I4680" s="63">
        <f>'דוח 132'!C4680</f>
        <v>0</v>
      </c>
      <c r="J4680" s="63">
        <f>'דוח 132'!B4680</f>
        <v>0</v>
      </c>
      <c r="K4680" s="63">
        <f>'דוח 132'!A4680</f>
        <v>0</v>
      </c>
    </row>
    <row r="4681" spans="1:11" x14ac:dyDescent="0.2">
      <c r="A4681" s="63">
        <f>'דוח 132'!K4681</f>
        <v>11566</v>
      </c>
      <c r="B4681" s="63">
        <f>'דוח 132'!J4681</f>
        <v>75444</v>
      </c>
      <c r="C4681" s="63" t="str">
        <f>'דוח 132'!I4681</f>
        <v>מק"מ</v>
      </c>
      <c r="D4681" s="63">
        <f>'דוח 132'!H4681</f>
        <v>0.60733917180467301</v>
      </c>
      <c r="E4681" s="63">
        <f>'דוח 132'!G4681</f>
        <v>16.678406959475097</v>
      </c>
      <c r="F4681" s="63">
        <f>'דוח 132'!F4681</f>
        <v>16.672555576909001</v>
      </c>
      <c r="G4681" s="63">
        <f>'דוח 132'!E4681</f>
        <v>0</v>
      </c>
      <c r="H4681" s="63">
        <f>'דוח 132'!D4681</f>
        <v>0</v>
      </c>
      <c r="I4681" s="63">
        <f>'דוח 132'!C4681</f>
        <v>0</v>
      </c>
      <c r="J4681" s="63">
        <f>'דוח 132'!B4681</f>
        <v>0</v>
      </c>
      <c r="K4681" s="63">
        <f>'דוח 132'!A4681</f>
        <v>0</v>
      </c>
    </row>
    <row r="4682" spans="1:11" x14ac:dyDescent="0.2">
      <c r="A4682" s="63">
        <f>'דוח 132'!K4682</f>
        <v>13419</v>
      </c>
      <c r="B4682" s="63">
        <f>'דוח 132'!J4682</f>
        <v>75444</v>
      </c>
      <c r="C4682" s="63" t="str">
        <f>'דוח 132'!I4682</f>
        <v>ממשלתי  לא צמוד (שחר)</v>
      </c>
      <c r="D4682" s="63">
        <f>'דוח 132'!H4682</f>
        <v>5.0711761465521192</v>
      </c>
      <c r="E4682" s="63">
        <f>'דוח 132'!G4682</f>
        <v>14.064277358504999</v>
      </c>
      <c r="F4682" s="63">
        <f>'דוח 132'!F4682</f>
        <v>14.048341709648799</v>
      </c>
      <c r="G4682" s="63">
        <f>'דוח 132'!E4682</f>
        <v>0</v>
      </c>
      <c r="H4682" s="63">
        <f>'דוח 132'!D4682</f>
        <v>0</v>
      </c>
      <c r="I4682" s="63">
        <f>'דוח 132'!C4682</f>
        <v>0</v>
      </c>
      <c r="J4682" s="63">
        <f>'דוח 132'!B4682</f>
        <v>0</v>
      </c>
      <c r="K4682" s="63">
        <f>'דוח 132'!A4682</f>
        <v>0</v>
      </c>
    </row>
    <row r="4683" spans="1:11" x14ac:dyDescent="0.2">
      <c r="A4683" s="63">
        <f>'דוח 132'!K4683</f>
        <v>11568</v>
      </c>
      <c r="B4683" s="63">
        <f>'דוח 132'!J4683</f>
        <v>75444</v>
      </c>
      <c r="C4683" s="63" t="str">
        <f>'דוח 132'!I4683</f>
        <v>אג"ח ממשלתי לא צמוד ריבית משתנה-"גילון"</v>
      </c>
      <c r="D4683" s="63">
        <f>'דוח 132'!H4683</f>
        <v>0</v>
      </c>
      <c r="E4683" s="63">
        <f>'דוח 132'!G4683</f>
        <v>0</v>
      </c>
      <c r="F4683" s="63">
        <f>'דוח 132'!F4683</f>
        <v>0</v>
      </c>
      <c r="G4683" s="63">
        <f>'דוח 132'!E4683</f>
        <v>0</v>
      </c>
      <c r="H4683" s="63">
        <f>'דוח 132'!D4683</f>
        <v>0</v>
      </c>
      <c r="I4683" s="63">
        <f>'דוח 132'!C4683</f>
        <v>0</v>
      </c>
      <c r="J4683" s="63">
        <f>'דוח 132'!B4683</f>
        <v>0</v>
      </c>
      <c r="K4683" s="63">
        <f>'דוח 132'!A4683</f>
        <v>0</v>
      </c>
    </row>
    <row r="4684" spans="1:11" x14ac:dyDescent="0.2">
      <c r="A4684" s="63">
        <f>'דוח 132'!K4684</f>
        <v>12479</v>
      </c>
      <c r="B4684" s="63">
        <f>'דוח 132'!J4684</f>
        <v>75444</v>
      </c>
      <c r="C4684" s="63" t="str">
        <f>'דוח 132'!I4684</f>
        <v>קונצרני ריבית קבועה</v>
      </c>
      <c r="D4684" s="63">
        <f>'דוח 132'!H4684</f>
        <v>3.7191641264034199</v>
      </c>
      <c r="E4684" s="63">
        <f>'דוח 132'!G4684</f>
        <v>3.2118566948304101</v>
      </c>
      <c r="F4684" s="63">
        <f>'דוח 132'!F4684</f>
        <v>3.2220724381834098</v>
      </c>
      <c r="G4684" s="63">
        <f>'דוח 132'!E4684</f>
        <v>0</v>
      </c>
      <c r="H4684" s="63">
        <f>'דוח 132'!D4684</f>
        <v>0</v>
      </c>
      <c r="I4684" s="63">
        <f>'דוח 132'!C4684</f>
        <v>0</v>
      </c>
      <c r="J4684" s="63">
        <f>'דוח 132'!B4684</f>
        <v>0</v>
      </c>
      <c r="K4684" s="63">
        <f>'דוח 132'!A4684</f>
        <v>0</v>
      </c>
    </row>
    <row r="4685" spans="1:11" x14ac:dyDescent="0.2">
      <c r="A4685" s="63">
        <f>'דוח 132'!K4685</f>
        <v>12480</v>
      </c>
      <c r="B4685" s="63">
        <f>'דוח 132'!J4685</f>
        <v>75444</v>
      </c>
      <c r="C4685" s="63" t="str">
        <f>'דוח 132'!I4685</f>
        <v>קונצרני ריבית משתנה</v>
      </c>
      <c r="D4685" s="63">
        <f>'דוח 132'!H4685</f>
        <v>1.3280556828483501</v>
      </c>
      <c r="E4685" s="63">
        <f>'דוח 132'!G4685</f>
        <v>1.3227910164286301</v>
      </c>
      <c r="F4685" s="63">
        <f>'דוח 132'!F4685</f>
        <v>1.3225768163640699</v>
      </c>
      <c r="G4685" s="63">
        <f>'דוח 132'!E4685</f>
        <v>0</v>
      </c>
      <c r="H4685" s="63">
        <f>'דוח 132'!D4685</f>
        <v>0</v>
      </c>
      <c r="I4685" s="63">
        <f>'דוח 132'!C4685</f>
        <v>0</v>
      </c>
      <c r="J4685" s="63">
        <f>'דוח 132'!B4685</f>
        <v>0</v>
      </c>
      <c r="K4685" s="63">
        <f>'דוח 132'!A4685</f>
        <v>0</v>
      </c>
    </row>
    <row r="4686" spans="1:11" x14ac:dyDescent="0.2">
      <c r="A4686" s="63">
        <f>'דוח 132'!K4686</f>
        <v>11578</v>
      </c>
      <c r="B4686" s="63">
        <f>'דוח 132'!J4686</f>
        <v>75444</v>
      </c>
      <c r="C4686" s="63" t="str">
        <f>'דוח 132'!I4686</f>
        <v>אג"ח לא צמוד לא סחיר (ללא עמיתים)</v>
      </c>
      <c r="D4686" s="63">
        <f>'דוח 132'!H4686</f>
        <v>0</v>
      </c>
      <c r="E4686" s="63">
        <f>'דוח 132'!G4686</f>
        <v>0</v>
      </c>
      <c r="F4686" s="63">
        <f>'דוח 132'!F4686</f>
        <v>0</v>
      </c>
      <c r="G4686" s="63">
        <f>'דוח 132'!E4686</f>
        <v>0</v>
      </c>
      <c r="H4686" s="63">
        <f>'דוח 132'!D4686</f>
        <v>0</v>
      </c>
      <c r="I4686" s="63">
        <f>'דוח 132'!C4686</f>
        <v>0</v>
      </c>
      <c r="J4686" s="63">
        <f>'דוח 132'!B4686</f>
        <v>0</v>
      </c>
      <c r="K4686" s="63">
        <f>'דוח 132'!A4686</f>
        <v>0</v>
      </c>
    </row>
    <row r="4687" spans="1:11" x14ac:dyDescent="0.2">
      <c r="A4687" s="63">
        <f>'דוח 132'!K4687</f>
        <v>12497</v>
      </c>
      <c r="B4687" s="63">
        <f>'דוח 132'!J4687</f>
        <v>75444</v>
      </c>
      <c r="C4687" s="63" t="str">
        <f>'דוח 132'!I4687</f>
        <v>קונצרני לא סחיר ריבית משתנה (נע"מים)</v>
      </c>
      <c r="D4687" s="63">
        <f>'דוח 132'!H4687</f>
        <v>0</v>
      </c>
      <c r="E4687" s="63">
        <f>'דוח 132'!G4687</f>
        <v>0</v>
      </c>
      <c r="F4687" s="63">
        <f>'דוח 132'!F4687</f>
        <v>0</v>
      </c>
      <c r="G4687" s="63">
        <f>'דוח 132'!E4687</f>
        <v>0</v>
      </c>
      <c r="H4687" s="63">
        <f>'דוח 132'!D4687</f>
        <v>0</v>
      </c>
      <c r="I4687" s="63">
        <f>'דוח 132'!C4687</f>
        <v>0</v>
      </c>
      <c r="J4687" s="63">
        <f>'דוח 132'!B4687</f>
        <v>0</v>
      </c>
      <c r="K4687" s="63">
        <f>'דוח 132'!A4687</f>
        <v>0</v>
      </c>
    </row>
    <row r="4688" spans="1:11" x14ac:dyDescent="0.2">
      <c r="A4688" s="63">
        <f>'דוח 132'!K4688</f>
        <v>15546</v>
      </c>
      <c r="B4688" s="63">
        <f>'דוח 132'!J4688</f>
        <v>75444</v>
      </c>
      <c r="C4688" s="63" t="str">
        <f>'דוח 132'!I4688</f>
        <v>הלוואה לא צמוד</v>
      </c>
      <c r="D4688" s="63">
        <f>'דוח 132'!H4688</f>
        <v>0</v>
      </c>
      <c r="E4688" s="63">
        <f>'דוח 132'!G4688</f>
        <v>0</v>
      </c>
      <c r="F4688" s="63">
        <f>'דוח 132'!F4688</f>
        <v>0</v>
      </c>
      <c r="G4688" s="63">
        <f>'דוח 132'!E4688</f>
        <v>0</v>
      </c>
      <c r="H4688" s="63">
        <f>'דוח 132'!D4688</f>
        <v>0</v>
      </c>
      <c r="I4688" s="63">
        <f>'דוח 132'!C4688</f>
        <v>0</v>
      </c>
      <c r="J4688" s="63">
        <f>'דוח 132'!B4688</f>
        <v>0</v>
      </c>
      <c r="K4688" s="63">
        <f>'דוח 132'!A4688</f>
        <v>0</v>
      </c>
    </row>
    <row r="4689" spans="1:11" x14ac:dyDescent="0.2">
      <c r="A4689" s="63">
        <f>'דוח 132'!K4689</f>
        <v>12481</v>
      </c>
      <c r="B4689" s="63">
        <f>'דוח 132'!J4689</f>
        <v>75444</v>
      </c>
      <c r="C4689" s="63" t="str">
        <f>'דוח 132'!I4689</f>
        <v>הלוואות לעמיתים.</v>
      </c>
      <c r="D4689" s="63">
        <f>'דוח 132'!H4689</f>
        <v>0</v>
      </c>
      <c r="E4689" s="63">
        <f>'דוח 132'!G4689</f>
        <v>0</v>
      </c>
      <c r="F4689" s="63">
        <f>'דוח 132'!F4689</f>
        <v>0</v>
      </c>
      <c r="G4689" s="63">
        <f>'דוח 132'!E4689</f>
        <v>0</v>
      </c>
      <c r="H4689" s="63">
        <f>'דוח 132'!D4689</f>
        <v>0</v>
      </c>
      <c r="I4689" s="63">
        <f>'דוח 132'!C4689</f>
        <v>0</v>
      </c>
      <c r="J4689" s="63">
        <f>'דוח 132'!B4689</f>
        <v>0</v>
      </c>
      <c r="K4689" s="63">
        <f>'דוח 132'!A4689</f>
        <v>0</v>
      </c>
    </row>
    <row r="4690" spans="1:11" x14ac:dyDescent="0.2">
      <c r="A4690" s="63">
        <f>'דוח 132'!K4690</f>
        <v>13594</v>
      </c>
      <c r="B4690" s="63">
        <f>'דוח 132'!J4690</f>
        <v>75444</v>
      </c>
      <c r="C4690" s="63" t="str">
        <f>'דוח 132'!I4690</f>
        <v>מט"ח וצמוד מט"ח</v>
      </c>
      <c r="D4690" s="63">
        <f>'דוח 132'!H4690</f>
        <v>1.9723680759395599</v>
      </c>
      <c r="E4690" s="63">
        <f>'דוח 132'!G4690</f>
        <v>4.5851069351134797</v>
      </c>
      <c r="F4690" s="63">
        <f>'דוח 132'!F4690</f>
        <v>4.5610127540087095</v>
      </c>
      <c r="G4690" s="63">
        <f>'דוח 132'!E4690</f>
        <v>0</v>
      </c>
      <c r="H4690" s="63">
        <f>'דוח 132'!D4690</f>
        <v>0</v>
      </c>
      <c r="I4690" s="63">
        <f>'דוח 132'!C4690</f>
        <v>0</v>
      </c>
      <c r="J4690" s="63">
        <f>'דוח 132'!B4690</f>
        <v>0</v>
      </c>
      <c r="K4690" s="63">
        <f>'דוח 132'!A4690</f>
        <v>0</v>
      </c>
    </row>
    <row r="4691" spans="1:11" x14ac:dyDescent="0.2">
      <c r="A4691" s="63">
        <f>'דוח 132'!K4691</f>
        <v>15609</v>
      </c>
      <c r="B4691" s="63">
        <f>'דוח 132'!J4691</f>
        <v>75444</v>
      </c>
      <c r="C4691" s="63" t="str">
        <f>'דוח 132'!I4691</f>
        <v>אג"ח ממשלתי צמוד מט"ח סחיר (1022)</v>
      </c>
      <c r="D4691" s="63">
        <f>'דוח 132'!H4691</f>
        <v>0</v>
      </c>
      <c r="E4691" s="63">
        <f>'דוח 132'!G4691</f>
        <v>0</v>
      </c>
      <c r="F4691" s="63">
        <f>'דוח 132'!F4691</f>
        <v>0</v>
      </c>
      <c r="G4691" s="63">
        <f>'דוח 132'!E4691</f>
        <v>0</v>
      </c>
      <c r="H4691" s="63">
        <f>'דוח 132'!D4691</f>
        <v>0</v>
      </c>
      <c r="I4691" s="63">
        <f>'דוח 132'!C4691</f>
        <v>0</v>
      </c>
      <c r="J4691" s="63">
        <f>'דוח 132'!B4691</f>
        <v>0</v>
      </c>
      <c r="K4691" s="63">
        <f>'דוח 132'!A4691</f>
        <v>0</v>
      </c>
    </row>
    <row r="4692" spans="1:11" x14ac:dyDescent="0.2">
      <c r="A4692" s="63">
        <f>'דוח 132'!K4692</f>
        <v>11524</v>
      </c>
      <c r="B4692" s="63">
        <f>'דוח 132'!J4692</f>
        <v>75444</v>
      </c>
      <c r="C4692" s="63" t="str">
        <f>'דוח 132'!I4692</f>
        <v xml:space="preserve"> אג"ח קונצרני בחו"ל </v>
      </c>
      <c r="D4692" s="63">
        <f>'דוח 132'!H4692</f>
        <v>3.3301825614030398</v>
      </c>
      <c r="E4692" s="63">
        <f>'דוח 132'!G4692</f>
        <v>2.7136653487045099</v>
      </c>
      <c r="F4692" s="63">
        <f>'דוח 132'!F4692</f>
        <v>2.7013521883826801</v>
      </c>
      <c r="G4692" s="63">
        <f>'דוח 132'!E4692</f>
        <v>0</v>
      </c>
      <c r="H4692" s="63">
        <f>'דוח 132'!D4692</f>
        <v>0</v>
      </c>
      <c r="I4692" s="63">
        <f>'דוח 132'!C4692</f>
        <v>0</v>
      </c>
      <c r="J4692" s="63">
        <f>'דוח 132'!B4692</f>
        <v>0</v>
      </c>
      <c r="K4692" s="63">
        <f>'דוח 132'!A4692</f>
        <v>0</v>
      </c>
    </row>
    <row r="4693" spans="1:11" x14ac:dyDescent="0.2">
      <c r="A4693" s="63">
        <f>'דוח 132'!K4693</f>
        <v>15745</v>
      </c>
      <c r="B4693" s="63">
        <f>'דוח 132'!J4693</f>
        <v>75444</v>
      </c>
      <c r="C4693" s="63" t="str">
        <f>'דוח 132'!I4693</f>
        <v>סה"כ קונצרני צמוד מט"ח</v>
      </c>
      <c r="D4693" s="63">
        <f>'דוח 132'!H4693</f>
        <v>0</v>
      </c>
      <c r="E4693" s="63">
        <f>'דוח 132'!G4693</f>
        <v>0</v>
      </c>
      <c r="F4693" s="63">
        <f>'דוח 132'!F4693</f>
        <v>0</v>
      </c>
      <c r="G4693" s="63">
        <f>'דוח 132'!E4693</f>
        <v>0</v>
      </c>
      <c r="H4693" s="63">
        <f>'דוח 132'!D4693</f>
        <v>0</v>
      </c>
      <c r="I4693" s="63">
        <f>'דוח 132'!C4693</f>
        <v>0</v>
      </c>
      <c r="J4693" s="63">
        <f>'דוח 132'!B4693</f>
        <v>0</v>
      </c>
      <c r="K4693" s="63">
        <f>'דוח 132'!A4693</f>
        <v>0</v>
      </c>
    </row>
    <row r="4694" spans="1:11" x14ac:dyDescent="0.2">
      <c r="A4694" s="63">
        <f>'דוח 132'!K4694</f>
        <v>15545</v>
      </c>
      <c r="B4694" s="63">
        <f>'דוח 132'!J4694</f>
        <v>75444</v>
      </c>
      <c r="C4694" s="63" t="str">
        <f>'דוח 132'!I4694</f>
        <v>הלוואה צמוד מט"ח</v>
      </c>
      <c r="D4694" s="63">
        <f>'דוח 132'!H4694</f>
        <v>0</v>
      </c>
      <c r="E4694" s="63">
        <f>'דוח 132'!G4694</f>
        <v>0</v>
      </c>
      <c r="F4694" s="63">
        <f>'דוח 132'!F4694</f>
        <v>0</v>
      </c>
      <c r="G4694" s="63">
        <f>'דוח 132'!E4694</f>
        <v>0</v>
      </c>
      <c r="H4694" s="63">
        <f>'דוח 132'!D4694</f>
        <v>0</v>
      </c>
      <c r="I4694" s="63">
        <f>'דוח 132'!C4694</f>
        <v>0</v>
      </c>
      <c r="J4694" s="63">
        <f>'דוח 132'!B4694</f>
        <v>0</v>
      </c>
      <c r="K4694" s="63">
        <f>'דוח 132'!A4694</f>
        <v>0</v>
      </c>
    </row>
    <row r="4695" spans="1:11" x14ac:dyDescent="0.2">
      <c r="A4695" s="63">
        <f>'דוח 132'!K4695</f>
        <v>13595</v>
      </c>
      <c r="B4695" s="63">
        <f>'דוח 132'!J4695</f>
        <v>75444</v>
      </c>
      <c r="C4695" s="63" t="str">
        <f>'דוח 132'!I4695</f>
        <v>סה"כ מניות והמירים</v>
      </c>
      <c r="D4695" s="63">
        <f>'דוח 132'!H4695</f>
        <v>0</v>
      </c>
      <c r="E4695" s="63">
        <f>'דוח 132'!G4695</f>
        <v>5.3386505013758194</v>
      </c>
      <c r="F4695" s="63">
        <f>'דוח 132'!F4695</f>
        <v>5.3712332838211099</v>
      </c>
      <c r="G4695" s="63">
        <f>'דוח 132'!E4695</f>
        <v>0</v>
      </c>
      <c r="H4695" s="63">
        <f>'דוח 132'!D4695</f>
        <v>0</v>
      </c>
      <c r="I4695" s="63">
        <f>'דוח 132'!C4695</f>
        <v>0</v>
      </c>
      <c r="J4695" s="63">
        <f>'דוח 132'!B4695</f>
        <v>0</v>
      </c>
      <c r="K4695" s="63">
        <f>'דוח 132'!A4695</f>
        <v>0</v>
      </c>
    </row>
    <row r="4696" spans="1:11" x14ac:dyDescent="0.2">
      <c r="A4696" s="63">
        <f>'דוח 132'!K4696</f>
        <v>15610</v>
      </c>
      <c r="B4696" s="63">
        <f>'דוח 132'!J4696</f>
        <v>75444</v>
      </c>
      <c r="C4696" s="63" t="str">
        <f>'דוח 132'!I4696</f>
        <v>נגזרים מתוך מניות והמירים</v>
      </c>
      <c r="D4696" s="63">
        <f>'דוח 132'!H4696</f>
        <v>0</v>
      </c>
      <c r="E4696" s="63">
        <f>'דוח 132'!G4696</f>
        <v>0</v>
      </c>
      <c r="F4696" s="63">
        <f>'דוח 132'!F4696</f>
        <v>0</v>
      </c>
      <c r="G4696" s="63">
        <f>'דוח 132'!E4696</f>
        <v>0</v>
      </c>
      <c r="H4696" s="63">
        <f>'דוח 132'!D4696</f>
        <v>0</v>
      </c>
      <c r="I4696" s="63">
        <f>'דוח 132'!C4696</f>
        <v>0</v>
      </c>
      <c r="J4696" s="63">
        <f>'דוח 132'!B4696</f>
        <v>0</v>
      </c>
      <c r="K4696" s="63">
        <f>'דוח 132'!A4696</f>
        <v>0</v>
      </c>
    </row>
    <row r="4697" spans="1:11" x14ac:dyDescent="0.2">
      <c r="A4697" s="63">
        <f>'דוח 132'!K4697</f>
        <v>15611</v>
      </c>
      <c r="B4697" s="63">
        <f>'דוח 132'!J4697</f>
        <v>75444</v>
      </c>
      <c r="C4697" s="63" t="str">
        <f>'דוח 132'!I4697</f>
        <v>מניות והמירים בארץ</v>
      </c>
      <c r="D4697" s="63">
        <f>'דוח 132'!H4697</f>
        <v>0</v>
      </c>
      <c r="E4697" s="63">
        <f>'דוח 132'!G4697</f>
        <v>2.4884983367568898</v>
      </c>
      <c r="F4697" s="63">
        <f>'דוח 132'!F4697</f>
        <v>2.48779537760077</v>
      </c>
      <c r="G4697" s="63">
        <f>'דוח 132'!E4697</f>
        <v>0</v>
      </c>
      <c r="H4697" s="63">
        <f>'דוח 132'!D4697</f>
        <v>0</v>
      </c>
      <c r="I4697" s="63">
        <f>'דוח 132'!C4697</f>
        <v>0</v>
      </c>
      <c r="J4697" s="63">
        <f>'דוח 132'!B4697</f>
        <v>0</v>
      </c>
      <c r="K4697" s="63">
        <f>'דוח 132'!A4697</f>
        <v>0</v>
      </c>
    </row>
    <row r="4698" spans="1:11" x14ac:dyDescent="0.2">
      <c r="A4698" s="63">
        <f>'דוח 132'!K4698</f>
        <v>15608</v>
      </c>
      <c r="B4698" s="63">
        <f>'דוח 132'!J4698</f>
        <v>75444</v>
      </c>
      <c r="C4698" s="63" t="str">
        <f>'דוח 132'!I4698</f>
        <v>מניות חו"ל</v>
      </c>
      <c r="D4698" s="63">
        <f>'דוח 132'!H4698</f>
        <v>0</v>
      </c>
      <c r="E4698" s="63">
        <f>'דוח 132'!G4698</f>
        <v>2.8501521646189301</v>
      </c>
      <c r="F4698" s="63">
        <f>'דוח 132'!F4698</f>
        <v>2.8834379062203399</v>
      </c>
      <c r="G4698" s="63">
        <f>'דוח 132'!E4698</f>
        <v>0</v>
      </c>
      <c r="H4698" s="63">
        <f>'דוח 132'!D4698</f>
        <v>0</v>
      </c>
      <c r="I4698" s="63">
        <f>'דוח 132'!C4698</f>
        <v>0</v>
      </c>
      <c r="J4698" s="63">
        <f>'דוח 132'!B4698</f>
        <v>0</v>
      </c>
      <c r="K4698" s="63">
        <f>'דוח 132'!A4698</f>
        <v>0</v>
      </c>
    </row>
    <row r="4699" spans="1:11" x14ac:dyDescent="0.2">
      <c r="A4699" s="63">
        <f>'דוח 132'!K4699</f>
        <v>15584</v>
      </c>
      <c r="B4699" s="63">
        <f>'דוח 132'!J4699</f>
        <v>75444</v>
      </c>
      <c r="C4699" s="63" t="str">
        <f>'דוח 132'!I4699</f>
        <v>נכסים אלטרנטיביים</v>
      </c>
      <c r="D4699" s="63">
        <f>'דוח 132'!H4699</f>
        <v>0</v>
      </c>
      <c r="E4699" s="63">
        <f>'דוח 132'!G4699</f>
        <v>0</v>
      </c>
      <c r="F4699" s="63">
        <f>'דוח 132'!F4699</f>
        <v>0</v>
      </c>
      <c r="G4699" s="63">
        <f>'דוח 132'!E4699</f>
        <v>0</v>
      </c>
      <c r="H4699" s="63">
        <f>'דוח 132'!D4699</f>
        <v>0</v>
      </c>
      <c r="I4699" s="63">
        <f>'דוח 132'!C4699</f>
        <v>0</v>
      </c>
      <c r="J4699" s="63">
        <f>'דוח 132'!B4699</f>
        <v>0</v>
      </c>
      <c r="K4699" s="63">
        <f>'דוח 132'!A4699</f>
        <v>0</v>
      </c>
    </row>
    <row r="4700" spans="1:11" x14ac:dyDescent="0.2">
      <c r="A4700" s="63">
        <f>'דוח 132'!K4700</f>
        <v>17728</v>
      </c>
      <c r="B4700" s="63">
        <f>'דוח 132'!J4700</f>
        <v>75444</v>
      </c>
      <c r="C4700" s="63" t="str">
        <f>'דוח 132'!I4700</f>
        <v>נכסי נדל"ן</v>
      </c>
      <c r="D4700" s="63">
        <f>'דוח 132'!H4700</f>
        <v>0</v>
      </c>
      <c r="E4700" s="63">
        <f>'דוח 132'!G4700</f>
        <v>0</v>
      </c>
      <c r="F4700" s="63">
        <f>'דוח 132'!F4700</f>
        <v>0</v>
      </c>
      <c r="G4700" s="63">
        <f>'דוח 132'!E4700</f>
        <v>0</v>
      </c>
      <c r="H4700" s="63">
        <f>'דוח 132'!D4700</f>
        <v>0</v>
      </c>
      <c r="I4700" s="63">
        <f>'דוח 132'!C4700</f>
        <v>0</v>
      </c>
      <c r="J4700" s="63">
        <f>'דוח 132'!B4700</f>
        <v>0</v>
      </c>
      <c r="K4700" s="63">
        <f>'דוח 132'!A4700</f>
        <v>0</v>
      </c>
    </row>
    <row r="4701" spans="1:11" x14ac:dyDescent="0.2">
      <c r="A4701" s="63">
        <f>'דוח 132'!K4701</f>
        <v>15624</v>
      </c>
      <c r="B4701" s="63">
        <f>'דוח 132'!J4701</f>
        <v>75444</v>
      </c>
      <c r="C4701" s="63" t="str">
        <f>'דוח 132'!I4701</f>
        <v>נגזרים מתוך חשיפת מט"ח</v>
      </c>
      <c r="D4701" s="63">
        <f>'דוח 132'!H4701</f>
        <v>0</v>
      </c>
      <c r="E4701" s="63">
        <f>'דוח 132'!G4701</f>
        <v>0</v>
      </c>
      <c r="F4701" s="63">
        <f>'דוח 132'!F4701</f>
        <v>0</v>
      </c>
      <c r="G4701" s="63">
        <f>'דוח 132'!E4701</f>
        <v>0</v>
      </c>
      <c r="H4701" s="63">
        <f>'דוח 132'!D4701</f>
        <v>0</v>
      </c>
      <c r="I4701" s="63">
        <f>'דוח 132'!C4701</f>
        <v>0</v>
      </c>
      <c r="J4701" s="63">
        <f>'דוח 132'!B4701</f>
        <v>0</v>
      </c>
      <c r="K4701" s="63">
        <f>'דוח 132'!A4701</f>
        <v>0</v>
      </c>
    </row>
    <row r="4702" spans="1:11" x14ac:dyDescent="0.2">
      <c r="A4702" s="63">
        <f>'דוח 132'!K4702</f>
        <v>15644</v>
      </c>
      <c r="B4702" s="63">
        <f>'דוח 132'!J4702</f>
        <v>75444</v>
      </c>
      <c r="C4702" s="63" t="str">
        <f>'דוח 132'!I4702</f>
        <v>סה"כ נזילות</v>
      </c>
      <c r="D4702" s="63">
        <f>'דוח 132'!H4702</f>
        <v>0</v>
      </c>
      <c r="E4702" s="63">
        <f>'דוח 132'!G4702</f>
        <v>13.3795254891527</v>
      </c>
      <c r="F4702" s="63">
        <f>'דוח 132'!F4702</f>
        <v>13.369220597384899</v>
      </c>
      <c r="G4702" s="63">
        <f>'דוח 132'!E4702</f>
        <v>0</v>
      </c>
      <c r="H4702" s="63">
        <f>'דוח 132'!D4702</f>
        <v>0</v>
      </c>
      <c r="I4702" s="63">
        <f>'דוח 132'!C4702</f>
        <v>0</v>
      </c>
      <c r="J4702" s="63">
        <f>'דוח 132'!B4702</f>
        <v>0</v>
      </c>
      <c r="K4702" s="63">
        <f>'דוח 132'!A4702</f>
        <v>0</v>
      </c>
    </row>
    <row r="4703" spans="1:11" x14ac:dyDescent="0.2">
      <c r="A4703" s="63">
        <f>'דוח 132'!K4703</f>
        <v>15704</v>
      </c>
      <c r="B4703" s="63">
        <f>'דוח 132'!J4703</f>
        <v>75444</v>
      </c>
      <c r="C4703" s="63" t="str">
        <f>'דוח 132'!I4703</f>
        <v xml:space="preserve">סה"כ קונצרני והלוואות </v>
      </c>
      <c r="D4703" s="63">
        <f>'דוח 132'!H4703</f>
        <v>2.6000213566304997</v>
      </c>
      <c r="E4703" s="63">
        <f>'דוח 132'!G4703</f>
        <v>18.376872008497898</v>
      </c>
      <c r="F4703" s="63">
        <f>'דוח 132'!F4703</f>
        <v>18.3783869698125</v>
      </c>
      <c r="G4703" s="63">
        <f>'דוח 132'!E4703</f>
        <v>0</v>
      </c>
      <c r="H4703" s="63">
        <f>'דוח 132'!D4703</f>
        <v>30</v>
      </c>
      <c r="I4703" s="63">
        <f>'דוח 132'!C4703</f>
        <v>0</v>
      </c>
      <c r="J4703" s="63">
        <f>'דוח 132'!B4703</f>
        <v>0</v>
      </c>
      <c r="K4703" s="63">
        <f>'דוח 132'!A4703</f>
        <v>0</v>
      </c>
    </row>
    <row r="4704" spans="1:11" x14ac:dyDescent="0.2">
      <c r="A4704" s="63">
        <f>'דוח 132'!K4704</f>
        <v>15749</v>
      </c>
      <c r="B4704" s="63">
        <f>'דוח 132'!J4704</f>
        <v>75444</v>
      </c>
      <c r="C4704" s="63" t="str">
        <f>'דוח 132'!I4704</f>
        <v>סה"כ לא סחירים</v>
      </c>
      <c r="D4704" s="63">
        <f>'דוח 132'!H4704</f>
        <v>0</v>
      </c>
      <c r="E4704" s="63">
        <f>'דוח 132'!G4704</f>
        <v>0</v>
      </c>
      <c r="F4704" s="63">
        <f>'דוח 132'!F4704</f>
        <v>0</v>
      </c>
      <c r="G4704" s="63">
        <f>'דוח 132'!E4704</f>
        <v>0</v>
      </c>
      <c r="H4704" s="63">
        <f>'דוח 132'!D4704</f>
        <v>0</v>
      </c>
      <c r="I4704" s="63">
        <f>'דוח 132'!C4704</f>
        <v>0</v>
      </c>
      <c r="J4704" s="63">
        <f>'דוח 132'!B4704</f>
        <v>0</v>
      </c>
      <c r="K4704" s="63">
        <f>'דוח 132'!A4704</f>
        <v>0</v>
      </c>
    </row>
    <row r="4705" spans="1:11" x14ac:dyDescent="0.2">
      <c r="A4705" s="63">
        <f>'דוח 132'!K4705</f>
        <v>11258</v>
      </c>
      <c r="B4705" s="63">
        <f>'דוח 132'!J4705</f>
        <v>75444</v>
      </c>
      <c r="C4705" s="63" t="str">
        <f>'דוח 132'!I4705</f>
        <v>כל נכסי הקופה</v>
      </c>
      <c r="D4705" s="63">
        <f>'דוח 132'!H4705</f>
        <v>2.5500987001205697</v>
      </c>
      <c r="E4705" s="63">
        <f>'דוח 132'!G4705</f>
        <v>100</v>
      </c>
      <c r="F4705" s="63">
        <f>'דוח 132'!F4705</f>
        <v>100</v>
      </c>
      <c r="G4705" s="63">
        <f>'דוח 132'!E4705</f>
        <v>0</v>
      </c>
      <c r="H4705" s="63">
        <f>'דוח 132'!D4705</f>
        <v>0</v>
      </c>
      <c r="I4705" s="63">
        <f>'דוח 132'!C4705</f>
        <v>0</v>
      </c>
      <c r="J4705" s="63">
        <f>'דוח 132'!B4705</f>
        <v>0</v>
      </c>
      <c r="K4705" s="63">
        <f>'דוח 132'!A4705</f>
        <v>0</v>
      </c>
    </row>
    <row r="4706" spans="1:11" x14ac:dyDescent="0.2">
      <c r="A4706" s="63">
        <f>'דוח 132'!K4706</f>
        <v>15705</v>
      </c>
      <c r="B4706" s="63">
        <f>'דוח 132'!J4706</f>
        <v>75444</v>
      </c>
      <c r="C4706" s="63" t="str">
        <f>'דוח 132'!I4706</f>
        <v>סה"כ ממשלתי</v>
      </c>
      <c r="D4706" s="63">
        <f>'דוח 132'!H4706</f>
        <v>3.2955129039392301</v>
      </c>
      <c r="E4706" s="63">
        <f>'דוח 132'!G4706</f>
        <v>62.904952000973594</v>
      </c>
      <c r="F4706" s="63">
        <f>'דוח 132'!F4706</f>
        <v>62.881159148981496</v>
      </c>
      <c r="G4706" s="63">
        <f>'דוח 132'!E4706</f>
        <v>0</v>
      </c>
      <c r="H4706" s="63">
        <f>'דוח 132'!D4706</f>
        <v>64</v>
      </c>
      <c r="I4706" s="63">
        <f>'דוח 132'!C4706</f>
        <v>0</v>
      </c>
      <c r="J4706" s="63">
        <f>'דוח 132'!B4706</f>
        <v>0</v>
      </c>
      <c r="K4706" s="63">
        <f>'דוח 132'!A4706</f>
        <v>0</v>
      </c>
    </row>
    <row r="4707" spans="1:11" x14ac:dyDescent="0.2">
      <c r="A4707" s="63">
        <f>'דוח 132'!K4707</f>
        <v>16144</v>
      </c>
      <c r="B4707" s="63">
        <f>'דוח 132'!J4707</f>
        <v>75444</v>
      </c>
      <c r="C4707" s="63" t="str">
        <f>'דוח 132'!I4707</f>
        <v>סך חשיפת מט"ח</v>
      </c>
      <c r="D4707" s="63">
        <f>'דוח 132'!H4707</f>
        <v>1.6933661026507698</v>
      </c>
      <c r="E4707" s="63">
        <f>'דוח 132'!G4707</f>
        <v>5.3292570535486403</v>
      </c>
      <c r="F4707" s="63">
        <f>'דוח 132'!F4707</f>
        <v>5.31249322628919</v>
      </c>
      <c r="G4707" s="63">
        <f>'דוח 132'!E4707</f>
        <v>0</v>
      </c>
      <c r="H4707" s="63">
        <f>'דוח 132'!D4707</f>
        <v>0</v>
      </c>
      <c r="I4707" s="63">
        <f>'דוח 132'!C4707</f>
        <v>0</v>
      </c>
      <c r="J4707" s="63">
        <f>'דוח 132'!B4707</f>
        <v>0</v>
      </c>
      <c r="K4707" s="63">
        <f>'דוח 132'!A4707</f>
        <v>0</v>
      </c>
    </row>
    <row r="4708" spans="1:11" x14ac:dyDescent="0.2">
      <c r="A4708" s="63">
        <f>'דוח 132'!K4708</f>
        <v>12755</v>
      </c>
      <c r="B4708" s="63">
        <f>'דוח 132'!J4708</f>
        <v>75444</v>
      </c>
      <c r="C4708" s="63" t="str">
        <f>'דוח 132'!I4708</f>
        <v xml:space="preserve">נזילות מט"ח </v>
      </c>
      <c r="D4708" s="63">
        <f>'דוח 132'!H4708</f>
        <v>0</v>
      </c>
      <c r="E4708" s="63">
        <f>'דוח 132'!G4708</f>
        <v>1.87144158640897</v>
      </c>
      <c r="F4708" s="63">
        <f>'דוח 132'!F4708</f>
        <v>1.8596605656260299</v>
      </c>
      <c r="G4708" s="63">
        <f>'דוח 132'!E4708</f>
        <v>0</v>
      </c>
      <c r="H4708" s="63">
        <f>'דוח 132'!D4708</f>
        <v>0</v>
      </c>
      <c r="I4708" s="63">
        <f>'דוח 132'!C4708</f>
        <v>0</v>
      </c>
      <c r="J4708" s="63">
        <f>'דוח 132'!B4708</f>
        <v>0</v>
      </c>
      <c r="K4708" s="63">
        <f>'דוח 132'!A4708</f>
        <v>0</v>
      </c>
    </row>
    <row r="4709" spans="1:11" x14ac:dyDescent="0.2">
      <c r="A4709" s="63">
        <f>'דוח 132'!K4709</f>
        <v>12359</v>
      </c>
      <c r="B4709" s="63">
        <f>'דוח 132'!J4709</f>
        <v>75444</v>
      </c>
      <c r="C4709" s="63" t="str">
        <f>'דוח 132'!I4709</f>
        <v xml:space="preserve">קונצרני לא סחיר צמוד מדד </v>
      </c>
      <c r="D4709" s="63">
        <f>'דוח 132'!H4709</f>
        <v>0</v>
      </c>
      <c r="E4709" s="63">
        <f>'דוח 132'!G4709</f>
        <v>0</v>
      </c>
      <c r="F4709" s="63">
        <f>'דוח 132'!F4709</f>
        <v>0</v>
      </c>
      <c r="G4709" s="63">
        <f>'דוח 132'!E4709</f>
        <v>0</v>
      </c>
      <c r="H4709" s="63">
        <f>'דוח 132'!D4709</f>
        <v>0</v>
      </c>
      <c r="I4709" s="63">
        <f>'דוח 132'!C4709</f>
        <v>0</v>
      </c>
      <c r="J4709" s="63">
        <f>'דוח 132'!B4709</f>
        <v>0</v>
      </c>
      <c r="K4709" s="63">
        <f>'דוח 132'!A4709</f>
        <v>0</v>
      </c>
    </row>
    <row r="4710" spans="1:11" x14ac:dyDescent="0.2">
      <c r="A4710" s="63">
        <f>'דוח 132'!K4710</f>
        <v>0</v>
      </c>
      <c r="B4710" s="63">
        <f>'דוח 132'!J4710</f>
        <v>0</v>
      </c>
      <c r="C4710" s="63">
        <f>'דוח 132'!I4710</f>
        <v>0</v>
      </c>
      <c r="D4710" s="63">
        <f>'דוח 132'!H4710</f>
        <v>0</v>
      </c>
      <c r="E4710" s="63">
        <f>'דוח 132'!G4710</f>
        <v>0</v>
      </c>
      <c r="F4710" s="63">
        <f>'דוח 132'!F4710</f>
        <v>0</v>
      </c>
      <c r="G4710" s="63">
        <f>'דוח 132'!E4710</f>
        <v>0</v>
      </c>
      <c r="H4710" s="63">
        <f>'דוח 132'!D4710</f>
        <v>0</v>
      </c>
      <c r="I4710" s="63">
        <f>'דוח 132'!C4710</f>
        <v>0</v>
      </c>
      <c r="J4710" s="63">
        <f>'דוח 132'!B4710</f>
        <v>0</v>
      </c>
      <c r="K4710" s="63">
        <f>'דוח 132'!A4710</f>
        <v>0</v>
      </c>
    </row>
    <row r="4711" spans="1:11" x14ac:dyDescent="0.2">
      <c r="A4711" s="63" t="str">
        <f>'דוח 132'!K4711</f>
        <v>קוד קבוצה</v>
      </c>
      <c r="B4711" s="63" t="str">
        <f>'דוח 132'!J4711</f>
        <v>קוד קופה</v>
      </c>
      <c r="C4711" s="63">
        <f>'דוח 132'!I4711</f>
        <v>0</v>
      </c>
      <c r="D4711" s="63" t="str">
        <f>'דוח 132'!H4711</f>
        <v xml:space="preserve">75452  פלבורג פדרל בע"מ </v>
      </c>
      <c r="E4711" s="63">
        <f>'דוח 132'!G4711</f>
        <v>0</v>
      </c>
      <c r="F4711" s="63">
        <f>'דוח 132'!F4711</f>
        <v>0</v>
      </c>
      <c r="G4711" s="63">
        <f>'דוח 132'!E4711</f>
        <v>0</v>
      </c>
      <c r="H4711" s="63">
        <f>'דוח 132'!D4711</f>
        <v>0</v>
      </c>
      <c r="I4711" s="63">
        <f>'דוח 132'!C4711</f>
        <v>0</v>
      </c>
      <c r="J4711" s="63">
        <f>'דוח 132'!B4711</f>
        <v>0</v>
      </c>
      <c r="K4711" s="63">
        <f>'דוח 132'!A4711</f>
        <v>0</v>
      </c>
    </row>
    <row r="4712" spans="1:11" x14ac:dyDescent="0.2">
      <c r="A4712" s="63">
        <f>'דוח 132'!K4712</f>
        <v>0</v>
      </c>
      <c r="B4712" s="63">
        <f>'דוח 132'!J4712</f>
        <v>0</v>
      </c>
      <c r="C4712" s="63">
        <f>'דוח 132'!I4712</f>
        <v>0</v>
      </c>
      <c r="D4712" s="63">
        <f>'דוח 132'!H4712</f>
        <v>0</v>
      </c>
      <c r="E4712" s="63">
        <f>'דוח 132'!G4712</f>
        <v>0</v>
      </c>
      <c r="F4712" s="63" t="str">
        <f>'דוח 132'!F4712</f>
        <v>שווי קופה באשח  3,209.78</v>
      </c>
      <c r="G4712" s="63">
        <f>'דוח 132'!E4712</f>
        <v>0</v>
      </c>
      <c r="H4712" s="63">
        <f>'דוח 132'!D4712</f>
        <v>0</v>
      </c>
      <c r="I4712" s="63">
        <f>'דוח 132'!C4712</f>
        <v>0</v>
      </c>
      <c r="J4712" s="63">
        <f>'דוח 132'!B4712</f>
        <v>0</v>
      </c>
      <c r="K4712" s="63">
        <f>'דוח 132'!A4712</f>
        <v>0</v>
      </c>
    </row>
    <row r="4713" spans="1:11" x14ac:dyDescent="0.2">
      <c r="A4713" s="63">
        <f>'דוח 132'!K4713</f>
        <v>0</v>
      </c>
      <c r="B4713" s="63">
        <f>'דוח 132'!J4713</f>
        <v>0</v>
      </c>
      <c r="C4713" s="63" t="str">
        <f>'דוח 132'!I4713</f>
        <v>תאור קבוצה</v>
      </c>
      <c r="D4713" s="63" t="str">
        <f>'דוח 132'!H4713</f>
        <v>מח"מ</v>
      </c>
      <c r="E4713" s="63" t="str">
        <f>'דוח 132'!G4713</f>
        <v>חשיפה</v>
      </c>
      <c r="F4713" s="63" t="str">
        <f>'דוח 132'!F4713</f>
        <v>חשיפה</v>
      </c>
      <c r="G4713" s="63">
        <f>'דוח 132'!E4713</f>
        <v>0</v>
      </c>
      <c r="H4713" s="63" t="str">
        <f>'דוח 132'!D4713</f>
        <v>חשיפה</v>
      </c>
      <c r="I4713" s="63">
        <f>'דוח 132'!C4713</f>
        <v>0</v>
      </c>
      <c r="J4713" s="63" t="str">
        <f>'דוח 132'!B4713</f>
        <v>מח"מ</v>
      </c>
      <c r="K4713" s="63">
        <f>'דוח 132'!A4713</f>
        <v>0</v>
      </c>
    </row>
    <row r="4714" spans="1:11" x14ac:dyDescent="0.2">
      <c r="A4714" s="63">
        <f>'דוח 132'!K4714</f>
        <v>0</v>
      </c>
      <c r="B4714" s="63">
        <f>'דוח 132'!J4714</f>
        <v>0</v>
      </c>
      <c r="C4714" s="63">
        <f>'דוח 132'!I4714</f>
        <v>0</v>
      </c>
      <c r="D4714" s="63">
        <f>'דוח 132'!H4714</f>
        <v>0</v>
      </c>
      <c r="E4714" s="63" t="str">
        <f>'דוח 132'!G4714</f>
        <v>30/12/18</v>
      </c>
      <c r="F4714" s="63" t="str">
        <f>'דוח 132'!F4714</f>
        <v>31/12/18</v>
      </c>
      <c r="G4714" s="63" t="str">
        <f>'דוח 132'!E4714</f>
        <v>מינ'</v>
      </c>
      <c r="H4714" s="63" t="str">
        <f>'דוח 132'!D4714</f>
        <v>מקס'</v>
      </c>
      <c r="I4714" s="63" t="str">
        <f>'דוח 132'!C4714</f>
        <v>מינ'</v>
      </c>
      <c r="J4714" s="63" t="str">
        <f>'דוח 132'!B4714</f>
        <v>מקס'</v>
      </c>
      <c r="K4714" s="63">
        <f>'דוח 132'!A4714</f>
        <v>0</v>
      </c>
    </row>
    <row r="4715" spans="1:11" x14ac:dyDescent="0.2">
      <c r="A4715" s="63">
        <f>'דוח 132'!K4715</f>
        <v>13591</v>
      </c>
      <c r="B4715" s="63">
        <f>'דוח 132'!J4715</f>
        <v>75452</v>
      </c>
      <c r="C4715" s="63" t="str">
        <f>'דוח 132'!I4715</f>
        <v xml:space="preserve">צמוד מדד (כולל מיועדות) </v>
      </c>
      <c r="D4715" s="63">
        <f>'דוח 132'!H4715</f>
        <v>3.1658718876924197</v>
      </c>
      <c r="E4715" s="63">
        <f>'דוח 132'!G4715</f>
        <v>37.271623508670302</v>
      </c>
      <c r="F4715" s="63">
        <f>'דוח 132'!F4715</f>
        <v>37.245803054454896</v>
      </c>
      <c r="G4715" s="63">
        <f>'דוח 132'!E4715</f>
        <v>0</v>
      </c>
      <c r="H4715" s="63">
        <f>'דוח 132'!D4715</f>
        <v>0</v>
      </c>
      <c r="I4715" s="63">
        <f>'דוח 132'!C4715</f>
        <v>0</v>
      </c>
      <c r="J4715" s="63">
        <f>'דוח 132'!B4715</f>
        <v>0</v>
      </c>
      <c r="K4715" s="63">
        <f>'דוח 132'!A4715</f>
        <v>0</v>
      </c>
    </row>
    <row r="4716" spans="1:11" x14ac:dyDescent="0.2">
      <c r="A4716" s="63">
        <f>'דוח 132'!K4716</f>
        <v>19967</v>
      </c>
      <c r="B4716" s="63">
        <f>'דוח 132'!J4716</f>
        <v>75452</v>
      </c>
      <c r="C4716" s="63" t="str">
        <f>'דוח 132'!I4716</f>
        <v>צמוד מדד ללא מיועדות</v>
      </c>
      <c r="D4716" s="63">
        <f>'דוח 132'!H4716</f>
        <v>3.1658718876924197</v>
      </c>
      <c r="E4716" s="63">
        <f>'דוח 132'!G4716</f>
        <v>37.271623508670302</v>
      </c>
      <c r="F4716" s="63">
        <f>'דוח 132'!F4716</f>
        <v>37.245803054454896</v>
      </c>
      <c r="G4716" s="63">
        <f>'דוח 132'!E4716</f>
        <v>0</v>
      </c>
      <c r="H4716" s="63">
        <f>'דוח 132'!D4716</f>
        <v>0</v>
      </c>
      <c r="I4716" s="63">
        <f>'דוח 132'!C4716</f>
        <v>0</v>
      </c>
      <c r="J4716" s="63">
        <f>'דוח 132'!B4716</f>
        <v>0</v>
      </c>
      <c r="K4716" s="63">
        <f>'דוח 132'!A4716</f>
        <v>0</v>
      </c>
    </row>
    <row r="4717" spans="1:11" x14ac:dyDescent="0.2">
      <c r="A4717" s="63">
        <f>'דוח 132'!K4717</f>
        <v>15744</v>
      </c>
      <c r="B4717" s="63">
        <f>'דוח 132'!J4717</f>
        <v>75452</v>
      </c>
      <c r="C4717" s="63" t="str">
        <f>'דוח 132'!I4717</f>
        <v xml:space="preserve">סה"כ ממשלתי צמוד מדד כולל מיועדות </v>
      </c>
      <c r="D4717" s="63">
        <f>'דוח 132'!H4717</f>
        <v>2.5480921657596802</v>
      </c>
      <c r="E4717" s="63">
        <f>'דוח 132'!G4717</f>
        <v>13.346436305667698</v>
      </c>
      <c r="F4717" s="63">
        <f>'דוח 132'!F4717</f>
        <v>13.330327495316398</v>
      </c>
      <c r="G4717" s="63">
        <f>'דוח 132'!E4717</f>
        <v>0</v>
      </c>
      <c r="H4717" s="63">
        <f>'דוח 132'!D4717</f>
        <v>0</v>
      </c>
      <c r="I4717" s="63">
        <f>'דוח 132'!C4717</f>
        <v>0</v>
      </c>
      <c r="J4717" s="63">
        <f>'דוח 132'!B4717</f>
        <v>0</v>
      </c>
      <c r="K4717" s="63">
        <f>'דוח 132'!A4717</f>
        <v>0</v>
      </c>
    </row>
    <row r="4718" spans="1:11" x14ac:dyDescent="0.2">
      <c r="A4718" s="63">
        <f>'דוח 132'!K4718</f>
        <v>13462</v>
      </c>
      <c r="B4718" s="63">
        <f>'דוח 132'!J4718</f>
        <v>75452</v>
      </c>
      <c r="C4718" s="63" t="str">
        <f>'דוח 132'!I4718</f>
        <v xml:space="preserve">קונצרני סחיר צמוד מדד </v>
      </c>
      <c r="D4718" s="63">
        <f>'דוח 132'!H4718</f>
        <v>3.5102182082564699</v>
      </c>
      <c r="E4718" s="63">
        <f>'דוח 132'!G4718</f>
        <v>23.925187203002597</v>
      </c>
      <c r="F4718" s="63">
        <f>'דוח 132'!F4718</f>
        <v>23.915475559138596</v>
      </c>
      <c r="G4718" s="63">
        <f>'דוח 132'!E4718</f>
        <v>0</v>
      </c>
      <c r="H4718" s="63">
        <f>'דוח 132'!D4718</f>
        <v>0</v>
      </c>
      <c r="I4718" s="63">
        <f>'דוח 132'!C4718</f>
        <v>0</v>
      </c>
      <c r="J4718" s="63">
        <f>'דוח 132'!B4718</f>
        <v>0</v>
      </c>
      <c r="K4718" s="63">
        <f>'דוח 132'!A4718</f>
        <v>0</v>
      </c>
    </row>
    <row r="4719" spans="1:11" x14ac:dyDescent="0.2">
      <c r="A4719" s="63">
        <f>'דוח 132'!K4719</f>
        <v>15544</v>
      </c>
      <c r="B4719" s="63">
        <f>'דוח 132'!J4719</f>
        <v>75452</v>
      </c>
      <c r="C4719" s="63" t="str">
        <f>'דוח 132'!I4719</f>
        <v>הלוואה צמוד מדד</v>
      </c>
      <c r="D4719" s="63">
        <f>'דוח 132'!H4719</f>
        <v>0</v>
      </c>
      <c r="E4719" s="63">
        <f>'דוח 132'!G4719</f>
        <v>0</v>
      </c>
      <c r="F4719" s="63">
        <f>'דוח 132'!F4719</f>
        <v>0</v>
      </c>
      <c r="G4719" s="63">
        <f>'דוח 132'!E4719</f>
        <v>0</v>
      </c>
      <c r="H4719" s="63">
        <f>'דוח 132'!D4719</f>
        <v>0</v>
      </c>
      <c r="I4719" s="63">
        <f>'דוח 132'!C4719</f>
        <v>0</v>
      </c>
      <c r="J4719" s="63">
        <f>'דוח 132'!B4719</f>
        <v>0</v>
      </c>
      <c r="K4719" s="63">
        <f>'דוח 132'!A4719</f>
        <v>0</v>
      </c>
    </row>
    <row r="4720" spans="1:11" x14ac:dyDescent="0.2">
      <c r="A4720" s="63">
        <f>'דוח 132'!K4720</f>
        <v>12978</v>
      </c>
      <c r="B4720" s="63">
        <f>'דוח 132'!J4720</f>
        <v>75452</v>
      </c>
      <c r="C4720" s="63" t="str">
        <f>'דוח 132'!I4720</f>
        <v xml:space="preserve">פקדונות לא סחירים </v>
      </c>
      <c r="D4720" s="63">
        <f>'דוח 132'!H4720</f>
        <v>0</v>
      </c>
      <c r="E4720" s="63">
        <f>'דוח 132'!G4720</f>
        <v>0</v>
      </c>
      <c r="F4720" s="63">
        <f>'דוח 132'!F4720</f>
        <v>0</v>
      </c>
      <c r="G4720" s="63">
        <f>'דוח 132'!E4720</f>
        <v>0</v>
      </c>
      <c r="H4720" s="63">
        <f>'דוח 132'!D4720</f>
        <v>0</v>
      </c>
      <c r="I4720" s="63">
        <f>'דוח 132'!C4720</f>
        <v>0</v>
      </c>
      <c r="J4720" s="63">
        <f>'דוח 132'!B4720</f>
        <v>0</v>
      </c>
      <c r="K4720" s="63">
        <f>'דוח 132'!A4720</f>
        <v>0</v>
      </c>
    </row>
    <row r="4721" spans="1:11" x14ac:dyDescent="0.2">
      <c r="A4721" s="63">
        <f>'דוח 132'!K4721</f>
        <v>17726</v>
      </c>
      <c r="B4721" s="63">
        <f>'דוח 132'!J4721</f>
        <v>75452</v>
      </c>
      <c r="C4721" s="63" t="str">
        <f>'דוח 132'!I4721</f>
        <v>לא צמוד כולל נזילות</v>
      </c>
      <c r="D4721" s="63">
        <f>'דוח 132'!H4721</f>
        <v>1.6717773608852999</v>
      </c>
      <c r="E4721" s="63">
        <f>'דוח 132'!G4721</f>
        <v>42.435239600745099</v>
      </c>
      <c r="F4721" s="63">
        <f>'דוח 132'!F4721</f>
        <v>42.421508805732898</v>
      </c>
      <c r="G4721" s="63">
        <f>'דוח 132'!E4721</f>
        <v>0</v>
      </c>
      <c r="H4721" s="63">
        <f>'דוח 132'!D4721</f>
        <v>0</v>
      </c>
      <c r="I4721" s="63">
        <f>'דוח 132'!C4721</f>
        <v>0</v>
      </c>
      <c r="J4721" s="63">
        <f>'דוח 132'!B4721</f>
        <v>0</v>
      </c>
      <c r="K4721" s="63">
        <f>'דוח 132'!A4721</f>
        <v>0</v>
      </c>
    </row>
    <row r="4722" spans="1:11" x14ac:dyDescent="0.2">
      <c r="A4722" s="63">
        <f>'דוח 132'!K4722</f>
        <v>17727</v>
      </c>
      <c r="B4722" s="63">
        <f>'דוח 132'!J4722</f>
        <v>75452</v>
      </c>
      <c r="C4722" s="63" t="str">
        <f>'דוח 132'!I4722</f>
        <v>עו"ש ש"ח</v>
      </c>
      <c r="D4722" s="63">
        <f>'דוח 132'!H4722</f>
        <v>0</v>
      </c>
      <c r="E4722" s="63">
        <f>'דוח 132'!G4722</f>
        <v>7.397261629092089</v>
      </c>
      <c r="F4722" s="63">
        <f>'דוח 132'!F4722</f>
        <v>7.4172347691380001</v>
      </c>
      <c r="G4722" s="63">
        <f>'דוח 132'!E4722</f>
        <v>0</v>
      </c>
      <c r="H4722" s="63">
        <f>'דוח 132'!D4722</f>
        <v>0</v>
      </c>
      <c r="I4722" s="63">
        <f>'דוח 132'!C4722</f>
        <v>0</v>
      </c>
      <c r="J4722" s="63">
        <f>'דוח 132'!B4722</f>
        <v>0</v>
      </c>
      <c r="K4722" s="63">
        <f>'דוח 132'!A4722</f>
        <v>0</v>
      </c>
    </row>
    <row r="4723" spans="1:11" x14ac:dyDescent="0.2">
      <c r="A4723" s="63">
        <f>'דוח 132'!K4723</f>
        <v>13592</v>
      </c>
      <c r="B4723" s="63">
        <f>'דוח 132'!J4723</f>
        <v>75452</v>
      </c>
      <c r="C4723" s="63" t="str">
        <f>'דוח 132'!I4723</f>
        <v xml:space="preserve">לא צמוד - לא כולל נזילות </v>
      </c>
      <c r="D4723" s="63">
        <f>'דוח 132'!H4723</f>
        <v>2.0260188216410002</v>
      </c>
      <c r="E4723" s="63">
        <f>'דוח 132'!G4723</f>
        <v>35.037977971653</v>
      </c>
      <c r="F4723" s="63">
        <f>'דוח 132'!F4723</f>
        <v>35.004274036594893</v>
      </c>
      <c r="G4723" s="63">
        <f>'דוח 132'!E4723</f>
        <v>0</v>
      </c>
      <c r="H4723" s="63">
        <f>'דוח 132'!D4723</f>
        <v>0</v>
      </c>
      <c r="I4723" s="63">
        <f>'דוח 132'!C4723</f>
        <v>0</v>
      </c>
      <c r="J4723" s="63">
        <f>'דוח 132'!B4723</f>
        <v>0</v>
      </c>
      <c r="K4723" s="63">
        <f>'דוח 132'!A4723</f>
        <v>0</v>
      </c>
    </row>
    <row r="4724" spans="1:11" x14ac:dyDescent="0.2">
      <c r="A4724" s="63">
        <f>'דוח 132'!K4724</f>
        <v>11566</v>
      </c>
      <c r="B4724" s="63">
        <f>'דוח 132'!J4724</f>
        <v>75452</v>
      </c>
      <c r="C4724" s="63" t="str">
        <f>'דוח 132'!I4724</f>
        <v>מק"מ</v>
      </c>
      <c r="D4724" s="63">
        <f>'דוח 132'!H4724</f>
        <v>0.48497938005476404</v>
      </c>
      <c r="E4724" s="63">
        <f>'דוח 132'!G4724</f>
        <v>18.377308932731001</v>
      </c>
      <c r="F4724" s="63">
        <f>'דוח 132'!F4724</f>
        <v>18.3522334166137</v>
      </c>
      <c r="G4724" s="63">
        <f>'דוח 132'!E4724</f>
        <v>0</v>
      </c>
      <c r="H4724" s="63">
        <f>'דוח 132'!D4724</f>
        <v>0</v>
      </c>
      <c r="I4724" s="63">
        <f>'דוח 132'!C4724</f>
        <v>0</v>
      </c>
      <c r="J4724" s="63">
        <f>'דוח 132'!B4724</f>
        <v>0</v>
      </c>
      <c r="K4724" s="63">
        <f>'דוח 132'!A4724</f>
        <v>0</v>
      </c>
    </row>
    <row r="4725" spans="1:11" x14ac:dyDescent="0.2">
      <c r="A4725" s="63">
        <f>'דוח 132'!K4725</f>
        <v>13419</v>
      </c>
      <c r="B4725" s="63">
        <f>'דוח 132'!J4725</f>
        <v>75452</v>
      </c>
      <c r="C4725" s="63" t="str">
        <f>'דוח 132'!I4725</f>
        <v>ממשלתי  לא צמוד (שחר)</v>
      </c>
      <c r="D4725" s="63">
        <f>'דוח 132'!H4725</f>
        <v>3.7424815864625698</v>
      </c>
      <c r="E4725" s="63">
        <f>'דוח 132'!G4725</f>
        <v>10.5887131715095</v>
      </c>
      <c r="F4725" s="63">
        <f>'דוח 132'!F4725</f>
        <v>10.566409684454101</v>
      </c>
      <c r="G4725" s="63">
        <f>'דוח 132'!E4725</f>
        <v>0</v>
      </c>
      <c r="H4725" s="63">
        <f>'דוח 132'!D4725</f>
        <v>0</v>
      </c>
      <c r="I4725" s="63">
        <f>'דוח 132'!C4725</f>
        <v>0</v>
      </c>
      <c r="J4725" s="63">
        <f>'דוח 132'!B4725</f>
        <v>0</v>
      </c>
      <c r="K4725" s="63">
        <f>'דוח 132'!A4725</f>
        <v>0</v>
      </c>
    </row>
    <row r="4726" spans="1:11" x14ac:dyDescent="0.2">
      <c r="A4726" s="63">
        <f>'דוח 132'!K4726</f>
        <v>11568</v>
      </c>
      <c r="B4726" s="63">
        <f>'דוח 132'!J4726</f>
        <v>75452</v>
      </c>
      <c r="C4726" s="63" t="str">
        <f>'דוח 132'!I4726</f>
        <v>אג"ח ממשלתי לא צמוד ריבית משתנה-"גילון"</v>
      </c>
      <c r="D4726" s="63">
        <f>'דוח 132'!H4726</f>
        <v>0</v>
      </c>
      <c r="E4726" s="63">
        <f>'דוח 132'!G4726</f>
        <v>0</v>
      </c>
      <c r="F4726" s="63">
        <f>'דוח 132'!F4726</f>
        <v>0</v>
      </c>
      <c r="G4726" s="63">
        <f>'דוח 132'!E4726</f>
        <v>0</v>
      </c>
      <c r="H4726" s="63">
        <f>'דוח 132'!D4726</f>
        <v>0</v>
      </c>
      <c r="I4726" s="63">
        <f>'דוח 132'!C4726</f>
        <v>0</v>
      </c>
      <c r="J4726" s="63">
        <f>'דוח 132'!B4726</f>
        <v>0</v>
      </c>
      <c r="K4726" s="63">
        <f>'דוח 132'!A4726</f>
        <v>0</v>
      </c>
    </row>
    <row r="4727" spans="1:11" x14ac:dyDescent="0.2">
      <c r="A4727" s="63">
        <f>'דוח 132'!K4727</f>
        <v>12479</v>
      </c>
      <c r="B4727" s="63">
        <f>'דוח 132'!J4727</f>
        <v>75452</v>
      </c>
      <c r="C4727" s="63" t="str">
        <f>'דוח 132'!I4727</f>
        <v>קונצרני ריבית קבועה</v>
      </c>
      <c r="D4727" s="63">
        <f>'דוח 132'!H4727</f>
        <v>3.8086419179447297</v>
      </c>
      <c r="E4727" s="63">
        <f>'דוח 132'!G4727</f>
        <v>5.6692879476704094</v>
      </c>
      <c r="F4727" s="63">
        <f>'דוח 132'!F4727</f>
        <v>5.6831931928159101</v>
      </c>
      <c r="G4727" s="63">
        <f>'דוח 132'!E4727</f>
        <v>0</v>
      </c>
      <c r="H4727" s="63">
        <f>'דוח 132'!D4727</f>
        <v>0</v>
      </c>
      <c r="I4727" s="63">
        <f>'דוח 132'!C4727</f>
        <v>0</v>
      </c>
      <c r="J4727" s="63">
        <f>'דוח 132'!B4727</f>
        <v>0</v>
      </c>
      <c r="K4727" s="63">
        <f>'דוח 132'!A4727</f>
        <v>0</v>
      </c>
    </row>
    <row r="4728" spans="1:11" x14ac:dyDescent="0.2">
      <c r="A4728" s="63">
        <f>'דוח 132'!K4728</f>
        <v>12480</v>
      </c>
      <c r="B4728" s="63">
        <f>'דוח 132'!J4728</f>
        <v>75452</v>
      </c>
      <c r="C4728" s="63" t="str">
        <f>'דוח 132'!I4728</f>
        <v>קונצרני ריבית משתנה</v>
      </c>
      <c r="D4728" s="63">
        <f>'דוח 132'!H4728</f>
        <v>2.06</v>
      </c>
      <c r="E4728" s="63">
        <f>'דוח 132'!G4728</f>
        <v>0.40266791974209204</v>
      </c>
      <c r="F4728" s="63">
        <f>'דוח 132'!F4728</f>
        <v>0.40243774271125299</v>
      </c>
      <c r="G4728" s="63">
        <f>'דוח 132'!E4728</f>
        <v>0</v>
      </c>
      <c r="H4728" s="63">
        <f>'דוח 132'!D4728</f>
        <v>0</v>
      </c>
      <c r="I4728" s="63">
        <f>'דוח 132'!C4728</f>
        <v>0</v>
      </c>
      <c r="J4728" s="63">
        <f>'דוח 132'!B4728</f>
        <v>0</v>
      </c>
      <c r="K4728" s="63">
        <f>'דוח 132'!A4728</f>
        <v>0</v>
      </c>
    </row>
    <row r="4729" spans="1:11" x14ac:dyDescent="0.2">
      <c r="A4729" s="63">
        <f>'דוח 132'!K4729</f>
        <v>11578</v>
      </c>
      <c r="B4729" s="63">
        <f>'דוח 132'!J4729</f>
        <v>75452</v>
      </c>
      <c r="C4729" s="63" t="str">
        <f>'דוח 132'!I4729</f>
        <v>אג"ח לא צמוד לא סחיר (ללא עמיתים)</v>
      </c>
      <c r="D4729" s="63">
        <f>'דוח 132'!H4729</f>
        <v>0</v>
      </c>
      <c r="E4729" s="63">
        <f>'דוח 132'!G4729</f>
        <v>0</v>
      </c>
      <c r="F4729" s="63">
        <f>'דוח 132'!F4729</f>
        <v>0</v>
      </c>
      <c r="G4729" s="63">
        <f>'דוח 132'!E4729</f>
        <v>0</v>
      </c>
      <c r="H4729" s="63">
        <f>'דוח 132'!D4729</f>
        <v>0</v>
      </c>
      <c r="I4729" s="63">
        <f>'דוח 132'!C4729</f>
        <v>0</v>
      </c>
      <c r="J4729" s="63">
        <f>'דוח 132'!B4729</f>
        <v>0</v>
      </c>
      <c r="K4729" s="63">
        <f>'דוח 132'!A4729</f>
        <v>0</v>
      </c>
    </row>
    <row r="4730" spans="1:11" x14ac:dyDescent="0.2">
      <c r="A4730" s="63">
        <f>'דוח 132'!K4730</f>
        <v>12497</v>
      </c>
      <c r="B4730" s="63">
        <f>'דוח 132'!J4730</f>
        <v>75452</v>
      </c>
      <c r="C4730" s="63" t="str">
        <f>'דוח 132'!I4730</f>
        <v>קונצרני לא סחיר ריבית משתנה (נע"מים)</v>
      </c>
      <c r="D4730" s="63">
        <f>'דוח 132'!H4730</f>
        <v>0</v>
      </c>
      <c r="E4730" s="63">
        <f>'דוח 132'!G4730</f>
        <v>0</v>
      </c>
      <c r="F4730" s="63">
        <f>'דוח 132'!F4730</f>
        <v>0</v>
      </c>
      <c r="G4730" s="63">
        <f>'דוח 132'!E4730</f>
        <v>0</v>
      </c>
      <c r="H4730" s="63">
        <f>'דוח 132'!D4730</f>
        <v>0</v>
      </c>
      <c r="I4730" s="63">
        <f>'דוח 132'!C4730</f>
        <v>0</v>
      </c>
      <c r="J4730" s="63">
        <f>'דוח 132'!B4730</f>
        <v>0</v>
      </c>
      <c r="K4730" s="63">
        <f>'דוח 132'!A4730</f>
        <v>0</v>
      </c>
    </row>
    <row r="4731" spans="1:11" x14ac:dyDescent="0.2">
      <c r="A4731" s="63">
        <f>'דוח 132'!K4731</f>
        <v>15546</v>
      </c>
      <c r="B4731" s="63">
        <f>'דוח 132'!J4731</f>
        <v>75452</v>
      </c>
      <c r="C4731" s="63" t="str">
        <f>'דוח 132'!I4731</f>
        <v>הלוואה לא צמוד</v>
      </c>
      <c r="D4731" s="63">
        <f>'דוח 132'!H4731</f>
        <v>0</v>
      </c>
      <c r="E4731" s="63">
        <f>'דוח 132'!G4731</f>
        <v>0</v>
      </c>
      <c r="F4731" s="63">
        <f>'דוח 132'!F4731</f>
        <v>0</v>
      </c>
      <c r="G4731" s="63">
        <f>'דוח 132'!E4731</f>
        <v>0</v>
      </c>
      <c r="H4731" s="63">
        <f>'דוח 132'!D4731</f>
        <v>0</v>
      </c>
      <c r="I4731" s="63">
        <f>'דוח 132'!C4731</f>
        <v>0</v>
      </c>
      <c r="J4731" s="63">
        <f>'דוח 132'!B4731</f>
        <v>0</v>
      </c>
      <c r="K4731" s="63">
        <f>'דוח 132'!A4731</f>
        <v>0</v>
      </c>
    </row>
    <row r="4732" spans="1:11" x14ac:dyDescent="0.2">
      <c r="A4732" s="63">
        <f>'דוח 132'!K4732</f>
        <v>12481</v>
      </c>
      <c r="B4732" s="63">
        <f>'דוח 132'!J4732</f>
        <v>75452</v>
      </c>
      <c r="C4732" s="63" t="str">
        <f>'דוח 132'!I4732</f>
        <v>הלוואות לעמיתים.</v>
      </c>
      <c r="D4732" s="63">
        <f>'דוח 132'!H4732</f>
        <v>0</v>
      </c>
      <c r="E4732" s="63">
        <f>'דוח 132'!G4732</f>
        <v>0</v>
      </c>
      <c r="F4732" s="63">
        <f>'דוח 132'!F4732</f>
        <v>0</v>
      </c>
      <c r="G4732" s="63">
        <f>'דוח 132'!E4732</f>
        <v>0</v>
      </c>
      <c r="H4732" s="63">
        <f>'דוח 132'!D4732</f>
        <v>0</v>
      </c>
      <c r="I4732" s="63">
        <f>'דוח 132'!C4732</f>
        <v>0</v>
      </c>
      <c r="J4732" s="63">
        <f>'דוח 132'!B4732</f>
        <v>0</v>
      </c>
      <c r="K4732" s="63">
        <f>'דוח 132'!A4732</f>
        <v>0</v>
      </c>
    </row>
    <row r="4733" spans="1:11" x14ac:dyDescent="0.2">
      <c r="A4733" s="63">
        <f>'דוח 132'!K4733</f>
        <v>13594</v>
      </c>
      <c r="B4733" s="63">
        <f>'דוח 132'!J4733</f>
        <v>75452</v>
      </c>
      <c r="C4733" s="63" t="str">
        <f>'דוח 132'!I4733</f>
        <v>מט"ח וצמוד מט"ח</v>
      </c>
      <c r="D4733" s="63">
        <f>'דוח 132'!H4733</f>
        <v>0</v>
      </c>
      <c r="E4733" s="63">
        <f>'דוח 132'!G4733</f>
        <v>2.5586293129026596</v>
      </c>
      <c r="F4733" s="63">
        <f>'דוח 132'!F4733</f>
        <v>2.5388376169479603</v>
      </c>
      <c r="G4733" s="63">
        <f>'דוח 132'!E4733</f>
        <v>0</v>
      </c>
      <c r="H4733" s="63">
        <f>'דוח 132'!D4733</f>
        <v>0</v>
      </c>
      <c r="I4733" s="63">
        <f>'דוח 132'!C4733</f>
        <v>0</v>
      </c>
      <c r="J4733" s="63">
        <f>'דוח 132'!B4733</f>
        <v>0</v>
      </c>
      <c r="K4733" s="63">
        <f>'דוח 132'!A4733</f>
        <v>0</v>
      </c>
    </row>
    <row r="4734" spans="1:11" x14ac:dyDescent="0.2">
      <c r="A4734" s="63">
        <f>'דוח 132'!K4734</f>
        <v>15609</v>
      </c>
      <c r="B4734" s="63">
        <f>'דוח 132'!J4734</f>
        <v>75452</v>
      </c>
      <c r="C4734" s="63" t="str">
        <f>'דוח 132'!I4734</f>
        <v>אג"ח ממשלתי צמוד מט"ח סחיר (1022)</v>
      </c>
      <c r="D4734" s="63">
        <f>'דוח 132'!H4734</f>
        <v>0</v>
      </c>
      <c r="E4734" s="63">
        <f>'דוח 132'!G4734</f>
        <v>0</v>
      </c>
      <c r="F4734" s="63">
        <f>'דוח 132'!F4734</f>
        <v>0</v>
      </c>
      <c r="G4734" s="63">
        <f>'דוח 132'!E4734</f>
        <v>0</v>
      </c>
      <c r="H4734" s="63">
        <f>'דוח 132'!D4734</f>
        <v>0</v>
      </c>
      <c r="I4734" s="63">
        <f>'דוח 132'!C4734</f>
        <v>0</v>
      </c>
      <c r="J4734" s="63">
        <f>'דוח 132'!B4734</f>
        <v>0</v>
      </c>
      <c r="K4734" s="63">
        <f>'דוח 132'!A4734</f>
        <v>0</v>
      </c>
    </row>
    <row r="4735" spans="1:11" x14ac:dyDescent="0.2">
      <c r="A4735" s="63">
        <f>'דוח 132'!K4735</f>
        <v>11524</v>
      </c>
      <c r="B4735" s="63">
        <f>'דוח 132'!J4735</f>
        <v>75452</v>
      </c>
      <c r="C4735" s="63" t="str">
        <f>'דוח 132'!I4735</f>
        <v xml:space="preserve"> אג"ח קונצרני בחו"ל </v>
      </c>
      <c r="D4735" s="63">
        <f>'דוח 132'!H4735</f>
        <v>0</v>
      </c>
      <c r="E4735" s="63">
        <f>'דוח 132'!G4735</f>
        <v>0</v>
      </c>
      <c r="F4735" s="63">
        <f>'דוח 132'!F4735</f>
        <v>0</v>
      </c>
      <c r="G4735" s="63">
        <f>'דוח 132'!E4735</f>
        <v>0</v>
      </c>
      <c r="H4735" s="63">
        <f>'דוח 132'!D4735</f>
        <v>0</v>
      </c>
      <c r="I4735" s="63">
        <f>'דוח 132'!C4735</f>
        <v>0</v>
      </c>
      <c r="J4735" s="63">
        <f>'דוח 132'!B4735</f>
        <v>0</v>
      </c>
      <c r="K4735" s="63">
        <f>'דוח 132'!A4735</f>
        <v>0</v>
      </c>
    </row>
    <row r="4736" spans="1:11" x14ac:dyDescent="0.2">
      <c r="A4736" s="63">
        <f>'דוח 132'!K4736</f>
        <v>15745</v>
      </c>
      <c r="B4736" s="63">
        <f>'דוח 132'!J4736</f>
        <v>75452</v>
      </c>
      <c r="C4736" s="63" t="str">
        <f>'דוח 132'!I4736</f>
        <v>סה"כ קונצרני צמוד מט"ח</v>
      </c>
      <c r="D4736" s="63">
        <f>'דוח 132'!H4736</f>
        <v>0</v>
      </c>
      <c r="E4736" s="63">
        <f>'דוח 132'!G4736</f>
        <v>0</v>
      </c>
      <c r="F4736" s="63">
        <f>'דוח 132'!F4736</f>
        <v>0</v>
      </c>
      <c r="G4736" s="63">
        <f>'דוח 132'!E4736</f>
        <v>0</v>
      </c>
      <c r="H4736" s="63">
        <f>'דוח 132'!D4736</f>
        <v>0</v>
      </c>
      <c r="I4736" s="63">
        <f>'דוח 132'!C4736</f>
        <v>0</v>
      </c>
      <c r="J4736" s="63">
        <f>'דוח 132'!B4736</f>
        <v>0</v>
      </c>
      <c r="K4736" s="63">
        <f>'דוח 132'!A4736</f>
        <v>0</v>
      </c>
    </row>
    <row r="4737" spans="1:11" x14ac:dyDescent="0.2">
      <c r="A4737" s="63">
        <f>'דוח 132'!K4737</f>
        <v>15545</v>
      </c>
      <c r="B4737" s="63">
        <f>'דוח 132'!J4737</f>
        <v>75452</v>
      </c>
      <c r="C4737" s="63" t="str">
        <f>'דוח 132'!I4737</f>
        <v>הלוואה צמוד מט"ח</v>
      </c>
      <c r="D4737" s="63">
        <f>'דוח 132'!H4737</f>
        <v>0</v>
      </c>
      <c r="E4737" s="63">
        <f>'דוח 132'!G4737</f>
        <v>0</v>
      </c>
      <c r="F4737" s="63">
        <f>'דוח 132'!F4737</f>
        <v>0</v>
      </c>
      <c r="G4737" s="63">
        <f>'דוח 132'!E4737</f>
        <v>0</v>
      </c>
      <c r="H4737" s="63">
        <f>'דוח 132'!D4737</f>
        <v>0</v>
      </c>
      <c r="I4737" s="63">
        <f>'דוח 132'!C4737</f>
        <v>0</v>
      </c>
      <c r="J4737" s="63">
        <f>'דוח 132'!B4737</f>
        <v>0</v>
      </c>
      <c r="K4737" s="63">
        <f>'דוח 132'!A4737</f>
        <v>0</v>
      </c>
    </row>
    <row r="4738" spans="1:11" x14ac:dyDescent="0.2">
      <c r="A4738" s="63">
        <f>'דוח 132'!K4738</f>
        <v>13595</v>
      </c>
      <c r="B4738" s="63">
        <f>'דוח 132'!J4738</f>
        <v>75452</v>
      </c>
      <c r="C4738" s="63" t="str">
        <f>'דוח 132'!I4738</f>
        <v>סה"כ מניות והמירים</v>
      </c>
      <c r="D4738" s="63">
        <f>'דוח 132'!H4738</f>
        <v>0</v>
      </c>
      <c r="E4738" s="63">
        <f>'דוח 132'!G4738</f>
        <v>17.734507577681999</v>
      </c>
      <c r="F4738" s="63">
        <f>'דוח 132'!F4738</f>
        <v>17.793850522864197</v>
      </c>
      <c r="G4738" s="63">
        <f>'דוח 132'!E4738</f>
        <v>0</v>
      </c>
      <c r="H4738" s="63">
        <f>'דוח 132'!D4738</f>
        <v>0</v>
      </c>
      <c r="I4738" s="63">
        <f>'דוח 132'!C4738</f>
        <v>0</v>
      </c>
      <c r="J4738" s="63">
        <f>'דוח 132'!B4738</f>
        <v>0</v>
      </c>
      <c r="K4738" s="63">
        <f>'דוח 132'!A4738</f>
        <v>0</v>
      </c>
    </row>
    <row r="4739" spans="1:11" x14ac:dyDescent="0.2">
      <c r="A4739" s="63">
        <f>'דוח 132'!K4739</f>
        <v>15610</v>
      </c>
      <c r="B4739" s="63">
        <f>'דוח 132'!J4739</f>
        <v>75452</v>
      </c>
      <c r="C4739" s="63" t="str">
        <f>'דוח 132'!I4739</f>
        <v>נגזרים מתוך מניות והמירים</v>
      </c>
      <c r="D4739" s="63">
        <f>'דוח 132'!H4739</f>
        <v>0</v>
      </c>
      <c r="E4739" s="63">
        <f>'דוח 132'!G4739</f>
        <v>0</v>
      </c>
      <c r="F4739" s="63">
        <f>'דוח 132'!F4739</f>
        <v>0</v>
      </c>
      <c r="G4739" s="63">
        <f>'דוח 132'!E4739</f>
        <v>0</v>
      </c>
      <c r="H4739" s="63">
        <f>'דוח 132'!D4739</f>
        <v>0</v>
      </c>
      <c r="I4739" s="63">
        <f>'דוח 132'!C4739</f>
        <v>0</v>
      </c>
      <c r="J4739" s="63">
        <f>'דוח 132'!B4739</f>
        <v>0</v>
      </c>
      <c r="K4739" s="63">
        <f>'דוח 132'!A4739</f>
        <v>0</v>
      </c>
    </row>
    <row r="4740" spans="1:11" x14ac:dyDescent="0.2">
      <c r="A4740" s="63">
        <f>'דוח 132'!K4740</f>
        <v>15611</v>
      </c>
      <c r="B4740" s="63">
        <f>'דוח 132'!J4740</f>
        <v>75452</v>
      </c>
      <c r="C4740" s="63" t="str">
        <f>'דוח 132'!I4740</f>
        <v>מניות והמירים בארץ</v>
      </c>
      <c r="D4740" s="63">
        <f>'דוח 132'!H4740</f>
        <v>0</v>
      </c>
      <c r="E4740" s="63">
        <f>'דוח 132'!G4740</f>
        <v>8.0960965635334396</v>
      </c>
      <c r="F4740" s="63">
        <f>'דוח 132'!F4740</f>
        <v>8.0944873292995396</v>
      </c>
      <c r="G4740" s="63">
        <f>'דוח 132'!E4740</f>
        <v>0</v>
      </c>
      <c r="H4740" s="63">
        <f>'דוח 132'!D4740</f>
        <v>0</v>
      </c>
      <c r="I4740" s="63">
        <f>'דוח 132'!C4740</f>
        <v>0</v>
      </c>
      <c r="J4740" s="63">
        <f>'דוח 132'!B4740</f>
        <v>0</v>
      </c>
      <c r="K4740" s="63">
        <f>'דוח 132'!A4740</f>
        <v>0</v>
      </c>
    </row>
    <row r="4741" spans="1:11" x14ac:dyDescent="0.2">
      <c r="A4741" s="63">
        <f>'דוח 132'!K4741</f>
        <v>15608</v>
      </c>
      <c r="B4741" s="63">
        <f>'דוח 132'!J4741</f>
        <v>75452</v>
      </c>
      <c r="C4741" s="63" t="str">
        <f>'דוח 132'!I4741</f>
        <v>מניות חו"ל</v>
      </c>
      <c r="D4741" s="63">
        <f>'דוח 132'!H4741</f>
        <v>0</v>
      </c>
      <c r="E4741" s="63">
        <f>'דוח 132'!G4741</f>
        <v>9.6384110141485309</v>
      </c>
      <c r="F4741" s="63">
        <f>'דוח 132'!F4741</f>
        <v>9.6993631935646807</v>
      </c>
      <c r="G4741" s="63">
        <f>'דוח 132'!E4741</f>
        <v>0</v>
      </c>
      <c r="H4741" s="63">
        <f>'דוח 132'!D4741</f>
        <v>0</v>
      </c>
      <c r="I4741" s="63">
        <f>'דוח 132'!C4741</f>
        <v>0</v>
      </c>
      <c r="J4741" s="63">
        <f>'דוח 132'!B4741</f>
        <v>0</v>
      </c>
      <c r="K4741" s="63">
        <f>'דוח 132'!A4741</f>
        <v>0</v>
      </c>
    </row>
    <row r="4742" spans="1:11" x14ac:dyDescent="0.2">
      <c r="A4742" s="63">
        <f>'דוח 132'!K4742</f>
        <v>15584</v>
      </c>
      <c r="B4742" s="63">
        <f>'דוח 132'!J4742</f>
        <v>75452</v>
      </c>
      <c r="C4742" s="63" t="str">
        <f>'דוח 132'!I4742</f>
        <v>נכסים אלטרנטיביים</v>
      </c>
      <c r="D4742" s="63">
        <f>'דוח 132'!H4742</f>
        <v>0</v>
      </c>
      <c r="E4742" s="63">
        <f>'דוח 132'!G4742</f>
        <v>0</v>
      </c>
      <c r="F4742" s="63">
        <f>'דוח 132'!F4742</f>
        <v>0</v>
      </c>
      <c r="G4742" s="63">
        <f>'דוח 132'!E4742</f>
        <v>0</v>
      </c>
      <c r="H4742" s="63">
        <f>'דוח 132'!D4742</f>
        <v>0</v>
      </c>
      <c r="I4742" s="63">
        <f>'דוח 132'!C4742</f>
        <v>0</v>
      </c>
      <c r="J4742" s="63">
        <f>'דוח 132'!B4742</f>
        <v>0</v>
      </c>
      <c r="K4742" s="63">
        <f>'דוח 132'!A4742</f>
        <v>0</v>
      </c>
    </row>
    <row r="4743" spans="1:11" x14ac:dyDescent="0.2">
      <c r="A4743" s="63">
        <f>'דוח 132'!K4743</f>
        <v>17728</v>
      </c>
      <c r="B4743" s="63">
        <f>'דוח 132'!J4743</f>
        <v>75452</v>
      </c>
      <c r="C4743" s="63" t="str">
        <f>'דוח 132'!I4743</f>
        <v>נכסי נדל"ן</v>
      </c>
      <c r="D4743" s="63">
        <f>'דוח 132'!H4743</f>
        <v>0</v>
      </c>
      <c r="E4743" s="63">
        <f>'דוח 132'!G4743</f>
        <v>0</v>
      </c>
      <c r="F4743" s="63">
        <f>'דוח 132'!F4743</f>
        <v>0</v>
      </c>
      <c r="G4743" s="63">
        <f>'דוח 132'!E4743</f>
        <v>0</v>
      </c>
      <c r="H4743" s="63">
        <f>'דוח 132'!D4743</f>
        <v>0</v>
      </c>
      <c r="I4743" s="63">
        <f>'דוח 132'!C4743</f>
        <v>0</v>
      </c>
      <c r="J4743" s="63">
        <f>'דוח 132'!B4743</f>
        <v>0</v>
      </c>
      <c r="K4743" s="63">
        <f>'דוח 132'!A4743</f>
        <v>0</v>
      </c>
    </row>
    <row r="4744" spans="1:11" x14ac:dyDescent="0.2">
      <c r="A4744" s="63">
        <f>'דוח 132'!K4744</f>
        <v>15624</v>
      </c>
      <c r="B4744" s="63">
        <f>'דוח 132'!J4744</f>
        <v>75452</v>
      </c>
      <c r="C4744" s="63" t="str">
        <f>'דוח 132'!I4744</f>
        <v>נגזרים מתוך חשיפת מט"ח</v>
      </c>
      <c r="D4744" s="63">
        <f>'דוח 132'!H4744</f>
        <v>0</v>
      </c>
      <c r="E4744" s="63">
        <f>'דוח 132'!G4744</f>
        <v>0</v>
      </c>
      <c r="F4744" s="63">
        <f>'דוח 132'!F4744</f>
        <v>0</v>
      </c>
      <c r="G4744" s="63">
        <f>'דוח 132'!E4744</f>
        <v>0</v>
      </c>
      <c r="H4744" s="63">
        <f>'דוח 132'!D4744</f>
        <v>0</v>
      </c>
      <c r="I4744" s="63">
        <f>'דוח 132'!C4744</f>
        <v>0</v>
      </c>
      <c r="J4744" s="63">
        <f>'דוח 132'!B4744</f>
        <v>0</v>
      </c>
      <c r="K4744" s="63">
        <f>'דוח 132'!A4744</f>
        <v>0</v>
      </c>
    </row>
    <row r="4745" spans="1:11" x14ac:dyDescent="0.2">
      <c r="A4745" s="63">
        <f>'דוח 132'!K4745</f>
        <v>15644</v>
      </c>
      <c r="B4745" s="63">
        <f>'דוח 132'!J4745</f>
        <v>75452</v>
      </c>
      <c r="C4745" s="63" t="str">
        <f>'דוח 132'!I4745</f>
        <v>סה"כ נזילות</v>
      </c>
      <c r="D4745" s="63">
        <f>'דוח 132'!H4745</f>
        <v>0</v>
      </c>
      <c r="E4745" s="63">
        <f>'דוח 132'!G4745</f>
        <v>9.9558909419947508</v>
      </c>
      <c r="F4745" s="63">
        <f>'דוח 132'!F4745</f>
        <v>9.9560723860859603</v>
      </c>
      <c r="G4745" s="63">
        <f>'דוח 132'!E4745</f>
        <v>0</v>
      </c>
      <c r="H4745" s="63">
        <f>'דוח 132'!D4745</f>
        <v>0</v>
      </c>
      <c r="I4745" s="63">
        <f>'דוח 132'!C4745</f>
        <v>0</v>
      </c>
      <c r="J4745" s="63">
        <f>'דוח 132'!B4745</f>
        <v>0</v>
      </c>
      <c r="K4745" s="63">
        <f>'דוח 132'!A4745</f>
        <v>0</v>
      </c>
    </row>
    <row r="4746" spans="1:11" x14ac:dyDescent="0.2">
      <c r="A4746" s="63">
        <f>'דוח 132'!K4746</f>
        <v>15704</v>
      </c>
      <c r="B4746" s="63">
        <f>'דוח 132'!J4746</f>
        <v>75452</v>
      </c>
      <c r="C4746" s="63" t="str">
        <f>'דוח 132'!I4746</f>
        <v xml:space="preserve">סה"כ קונצרני והלוואות </v>
      </c>
      <c r="D4746" s="63">
        <f>'דוח 132'!H4746</f>
        <v>3.54729607581791</v>
      </c>
      <c r="E4746" s="63">
        <f>'דוח 132'!G4746</f>
        <v>29.997143070415099</v>
      </c>
      <c r="F4746" s="63">
        <f>'דוח 132'!F4746</f>
        <v>30.001106494665699</v>
      </c>
      <c r="G4746" s="63">
        <f>'דוח 132'!E4746</f>
        <v>27</v>
      </c>
      <c r="H4746" s="63">
        <f>'דוח 132'!D4746</f>
        <v>33</v>
      </c>
      <c r="I4746" s="63">
        <f>'דוח 132'!C4746</f>
        <v>0</v>
      </c>
      <c r="J4746" s="63">
        <f>'דוח 132'!B4746</f>
        <v>0</v>
      </c>
      <c r="K4746" s="63">
        <f>'דוח 132'!A4746</f>
        <v>0</v>
      </c>
    </row>
    <row r="4747" spans="1:11" x14ac:dyDescent="0.2">
      <c r="A4747" s="63">
        <f>'דוח 132'!K4747</f>
        <v>15749</v>
      </c>
      <c r="B4747" s="63">
        <f>'דוח 132'!J4747</f>
        <v>75452</v>
      </c>
      <c r="C4747" s="63" t="str">
        <f>'דוח 132'!I4747</f>
        <v>סה"כ לא סחירים</v>
      </c>
      <c r="D4747" s="63">
        <f>'דוח 132'!H4747</f>
        <v>0</v>
      </c>
      <c r="E4747" s="63">
        <f>'דוח 132'!G4747</f>
        <v>0</v>
      </c>
      <c r="F4747" s="63">
        <f>'דוח 132'!F4747</f>
        <v>0</v>
      </c>
      <c r="G4747" s="63">
        <f>'דוח 132'!E4747</f>
        <v>0</v>
      </c>
      <c r="H4747" s="63">
        <f>'דוח 132'!D4747</f>
        <v>0</v>
      </c>
      <c r="I4747" s="63">
        <f>'דוח 132'!C4747</f>
        <v>0</v>
      </c>
      <c r="J4747" s="63">
        <f>'דוח 132'!B4747</f>
        <v>0</v>
      </c>
      <c r="K4747" s="63">
        <f>'דוח 132'!A4747</f>
        <v>0</v>
      </c>
    </row>
    <row r="4748" spans="1:11" x14ac:dyDescent="0.2">
      <c r="A4748" s="63">
        <f>'דוח 132'!K4748</f>
        <v>11258</v>
      </c>
      <c r="B4748" s="63">
        <f>'דוח 132'!J4748</f>
        <v>75452</v>
      </c>
      <c r="C4748" s="63" t="str">
        <f>'דוח 132'!I4748</f>
        <v>כל נכסי הקופה</v>
      </c>
      <c r="D4748" s="63">
        <f>'דוח 132'!H4748</f>
        <v>1.88834758860648</v>
      </c>
      <c r="E4748" s="63">
        <f>'דוח 132'!G4748</f>
        <v>100</v>
      </c>
      <c r="F4748" s="63">
        <f>'דוח 132'!F4748</f>
        <v>100</v>
      </c>
      <c r="G4748" s="63">
        <f>'דוח 132'!E4748</f>
        <v>0</v>
      </c>
      <c r="H4748" s="63">
        <f>'דוח 132'!D4748</f>
        <v>0</v>
      </c>
      <c r="I4748" s="63">
        <f>'דוח 132'!C4748</f>
        <v>0</v>
      </c>
      <c r="J4748" s="63">
        <f>'דוח 132'!B4748</f>
        <v>0</v>
      </c>
      <c r="K4748" s="63">
        <f>'דוח 132'!A4748</f>
        <v>0</v>
      </c>
    </row>
    <row r="4749" spans="1:11" x14ac:dyDescent="0.2">
      <c r="A4749" s="63">
        <f>'דוח 132'!K4749</f>
        <v>15705</v>
      </c>
      <c r="B4749" s="63">
        <f>'דוח 132'!J4749</f>
        <v>75452</v>
      </c>
      <c r="C4749" s="63" t="str">
        <f>'דוח 132'!I4749</f>
        <v>סה"כ ממשלתי</v>
      </c>
      <c r="D4749" s="63">
        <f>'דוח 132'!H4749</f>
        <v>1.9506262604414399</v>
      </c>
      <c r="E4749" s="63">
        <f>'דוח 132'!G4749</f>
        <v>42.312458409908203</v>
      </c>
      <c r="F4749" s="63">
        <f>'דוח 132'!F4749</f>
        <v>42.248970596384098</v>
      </c>
      <c r="G4749" s="63">
        <f>'דוח 132'!E4749</f>
        <v>40</v>
      </c>
      <c r="H4749" s="63">
        <f>'דוח 132'!D4749</f>
        <v>46</v>
      </c>
      <c r="I4749" s="63">
        <f>'דוח 132'!C4749</f>
        <v>0</v>
      </c>
      <c r="J4749" s="63">
        <f>'דוח 132'!B4749</f>
        <v>0</v>
      </c>
      <c r="K4749" s="63">
        <f>'דוח 132'!A4749</f>
        <v>0</v>
      </c>
    </row>
    <row r="4750" spans="1:11" x14ac:dyDescent="0.2">
      <c r="A4750" s="63">
        <f>'דוח 132'!K4750</f>
        <v>16144</v>
      </c>
      <c r="B4750" s="63">
        <f>'דוח 132'!J4750</f>
        <v>75452</v>
      </c>
      <c r="C4750" s="63" t="str">
        <f>'דוח 132'!I4750</f>
        <v>סך חשיפת מט"ח</v>
      </c>
      <c r="D4750" s="63">
        <f>'דוח 132'!H4750</f>
        <v>0</v>
      </c>
      <c r="E4750" s="63">
        <f>'דוח 132'!G4750</f>
        <v>7.7755365816180602</v>
      </c>
      <c r="F4750" s="63">
        <f>'דוח 132'!F4750</f>
        <v>7.7815187588262793</v>
      </c>
      <c r="G4750" s="63">
        <f>'דוח 132'!E4750</f>
        <v>0</v>
      </c>
      <c r="H4750" s="63">
        <f>'דוח 132'!D4750</f>
        <v>0</v>
      </c>
      <c r="I4750" s="63">
        <f>'דוח 132'!C4750</f>
        <v>0</v>
      </c>
      <c r="J4750" s="63">
        <f>'דוח 132'!B4750</f>
        <v>0</v>
      </c>
      <c r="K4750" s="63">
        <f>'דוח 132'!A4750</f>
        <v>0</v>
      </c>
    </row>
    <row r="4751" spans="1:11" x14ac:dyDescent="0.2">
      <c r="A4751" s="63">
        <f>'דוח 132'!K4751</f>
        <v>12755</v>
      </c>
      <c r="B4751" s="63">
        <f>'דוח 132'!J4751</f>
        <v>75452</v>
      </c>
      <c r="C4751" s="63" t="str">
        <f>'דוח 132'!I4751</f>
        <v xml:space="preserve">נזילות מט"ח </v>
      </c>
      <c r="D4751" s="63">
        <f>'דוח 132'!H4751</f>
        <v>0</v>
      </c>
      <c r="E4751" s="63">
        <f>'דוח 132'!G4751</f>
        <v>2.5586293129026596</v>
      </c>
      <c r="F4751" s="63">
        <f>'דוח 132'!F4751</f>
        <v>2.5388376169479603</v>
      </c>
      <c r="G4751" s="63">
        <f>'דוח 132'!E4751</f>
        <v>0</v>
      </c>
      <c r="H4751" s="63">
        <f>'דוח 132'!D4751</f>
        <v>0</v>
      </c>
      <c r="I4751" s="63">
        <f>'דוח 132'!C4751</f>
        <v>0</v>
      </c>
      <c r="J4751" s="63">
        <f>'דוח 132'!B4751</f>
        <v>0</v>
      </c>
      <c r="K4751" s="63">
        <f>'דוח 132'!A4751</f>
        <v>0</v>
      </c>
    </row>
    <row r="4752" spans="1:11" x14ac:dyDescent="0.2">
      <c r="A4752" s="63">
        <f>'דוח 132'!K4752</f>
        <v>12359</v>
      </c>
      <c r="B4752" s="63">
        <f>'דוח 132'!J4752</f>
        <v>75452</v>
      </c>
      <c r="C4752" s="63" t="str">
        <f>'דוח 132'!I4752</f>
        <v xml:space="preserve">קונצרני לא סחיר צמוד מדד </v>
      </c>
      <c r="D4752" s="63">
        <f>'דוח 132'!H4752</f>
        <v>0</v>
      </c>
      <c r="E4752" s="63">
        <f>'דוח 132'!G4752</f>
        <v>0</v>
      </c>
      <c r="F4752" s="63">
        <f>'דוח 132'!F4752</f>
        <v>0</v>
      </c>
      <c r="G4752" s="63">
        <f>'דוח 132'!E4752</f>
        <v>0</v>
      </c>
      <c r="H4752" s="63">
        <f>'דוח 132'!D4752</f>
        <v>0</v>
      </c>
      <c r="I4752" s="63">
        <f>'דוח 132'!C4752</f>
        <v>0</v>
      </c>
      <c r="J4752" s="63">
        <f>'דוח 132'!B4752</f>
        <v>0</v>
      </c>
      <c r="K4752" s="63">
        <f>'דוח 132'!A4752</f>
        <v>0</v>
      </c>
    </row>
    <row r="4753" spans="1:11" x14ac:dyDescent="0.2">
      <c r="A4753" s="63">
        <f>'דוח 132'!K4753</f>
        <v>0</v>
      </c>
      <c r="B4753" s="63">
        <f>'דוח 132'!J4753</f>
        <v>0</v>
      </c>
      <c r="C4753" s="63">
        <f>'דוח 132'!I4753</f>
        <v>0</v>
      </c>
      <c r="D4753" s="63">
        <f>'דוח 132'!H4753</f>
        <v>0</v>
      </c>
      <c r="E4753" s="63">
        <f>'דוח 132'!G4753</f>
        <v>0</v>
      </c>
      <c r="F4753" s="63">
        <f>'דוח 132'!F4753</f>
        <v>0</v>
      </c>
      <c r="G4753" s="63">
        <f>'דוח 132'!E4753</f>
        <v>0</v>
      </c>
      <c r="H4753" s="63">
        <f>'דוח 132'!D4753</f>
        <v>0</v>
      </c>
      <c r="I4753" s="63">
        <f>'דוח 132'!C4753</f>
        <v>0</v>
      </c>
      <c r="J4753" s="63">
        <f>'דוח 132'!B4753</f>
        <v>0</v>
      </c>
      <c r="K4753" s="63">
        <f>'דוח 132'!A4753</f>
        <v>0</v>
      </c>
    </row>
    <row r="4754" spans="1:11" x14ac:dyDescent="0.2">
      <c r="A4754" s="63" t="str">
        <f>'דוח 132'!K4754</f>
        <v>קוד קבוצה</v>
      </c>
      <c r="B4754" s="63" t="str">
        <f>'דוח 132'!J4754</f>
        <v>קוד קופה</v>
      </c>
      <c r="C4754" s="63">
        <f>'דוח 132'!I4754</f>
        <v>0</v>
      </c>
      <c r="D4754" s="63" t="str">
        <f>'דוח 132'!H4754</f>
        <v xml:space="preserve">75495  אשל הירדן יזום ופתוח </v>
      </c>
      <c r="E4754" s="63">
        <f>'דוח 132'!G4754</f>
        <v>0</v>
      </c>
      <c r="F4754" s="63">
        <f>'דוח 132'!F4754</f>
        <v>0</v>
      </c>
      <c r="G4754" s="63">
        <f>'דוח 132'!E4754</f>
        <v>0</v>
      </c>
      <c r="H4754" s="63">
        <f>'דוח 132'!D4754</f>
        <v>0</v>
      </c>
      <c r="I4754" s="63">
        <f>'דוח 132'!C4754</f>
        <v>0</v>
      </c>
      <c r="J4754" s="63">
        <f>'דוח 132'!B4754</f>
        <v>0</v>
      </c>
      <c r="K4754" s="63">
        <f>'דוח 132'!A4754</f>
        <v>0</v>
      </c>
    </row>
    <row r="4755" spans="1:11" x14ac:dyDescent="0.2">
      <c r="A4755" s="63">
        <f>'דוח 132'!K4755</f>
        <v>0</v>
      </c>
      <c r="B4755" s="63">
        <f>'דוח 132'!J4755</f>
        <v>0</v>
      </c>
      <c r="C4755" s="63">
        <f>'דוח 132'!I4755</f>
        <v>0</v>
      </c>
      <c r="D4755" s="63">
        <f>'דוח 132'!H4755</f>
        <v>0</v>
      </c>
      <c r="E4755" s="63">
        <f>'דוח 132'!G4755</f>
        <v>0</v>
      </c>
      <c r="F4755" s="63" t="str">
        <f>'דוח 132'!F4755</f>
        <v>שווי קופה באשח  0.09</v>
      </c>
      <c r="G4755" s="63">
        <f>'דוח 132'!E4755</f>
        <v>0</v>
      </c>
      <c r="H4755" s="63">
        <f>'דוח 132'!D4755</f>
        <v>0</v>
      </c>
      <c r="I4755" s="63">
        <f>'דוח 132'!C4755</f>
        <v>0</v>
      </c>
      <c r="J4755" s="63">
        <f>'דוח 132'!B4755</f>
        <v>0</v>
      </c>
      <c r="K4755" s="63">
        <f>'דוח 132'!A4755</f>
        <v>0</v>
      </c>
    </row>
    <row r="4756" spans="1:11" x14ac:dyDescent="0.2">
      <c r="A4756" s="63">
        <f>'דוח 132'!K4756</f>
        <v>0</v>
      </c>
      <c r="B4756" s="63">
        <f>'דוח 132'!J4756</f>
        <v>0</v>
      </c>
      <c r="C4756" s="63" t="str">
        <f>'דוח 132'!I4756</f>
        <v>תאור קבוצה</v>
      </c>
      <c r="D4756" s="63" t="str">
        <f>'דוח 132'!H4756</f>
        <v>מח"מ</v>
      </c>
      <c r="E4756" s="63" t="str">
        <f>'דוח 132'!G4756</f>
        <v>חשיפה</v>
      </c>
      <c r="F4756" s="63" t="str">
        <f>'דוח 132'!F4756</f>
        <v>חשיפה</v>
      </c>
      <c r="G4756" s="63">
        <f>'דוח 132'!E4756</f>
        <v>0</v>
      </c>
      <c r="H4756" s="63" t="str">
        <f>'דוח 132'!D4756</f>
        <v>חשיפה</v>
      </c>
      <c r="I4756" s="63">
        <f>'דוח 132'!C4756</f>
        <v>0</v>
      </c>
      <c r="J4756" s="63" t="str">
        <f>'דוח 132'!B4756</f>
        <v>מח"מ</v>
      </c>
      <c r="K4756" s="63">
        <f>'דוח 132'!A4756</f>
        <v>0</v>
      </c>
    </row>
    <row r="4757" spans="1:11" x14ac:dyDescent="0.2">
      <c r="A4757" s="63">
        <f>'דוח 132'!K4757</f>
        <v>0</v>
      </c>
      <c r="B4757" s="63">
        <f>'דוח 132'!J4757</f>
        <v>0</v>
      </c>
      <c r="C4757" s="63">
        <f>'דוח 132'!I4757</f>
        <v>0</v>
      </c>
      <c r="D4757" s="63">
        <f>'דוח 132'!H4757</f>
        <v>0</v>
      </c>
      <c r="E4757" s="63" t="str">
        <f>'דוח 132'!G4757</f>
        <v>30/12/18</v>
      </c>
      <c r="F4757" s="63" t="str">
        <f>'דוח 132'!F4757</f>
        <v>31/12/18</v>
      </c>
      <c r="G4757" s="63" t="str">
        <f>'דוח 132'!E4757</f>
        <v>מינ'</v>
      </c>
      <c r="H4757" s="63" t="str">
        <f>'דוח 132'!D4757</f>
        <v>מקס'</v>
      </c>
      <c r="I4757" s="63" t="str">
        <f>'דוח 132'!C4757</f>
        <v>מינ'</v>
      </c>
      <c r="J4757" s="63" t="str">
        <f>'דוח 132'!B4757</f>
        <v>מקס'</v>
      </c>
      <c r="K4757" s="63">
        <f>'דוח 132'!A4757</f>
        <v>0</v>
      </c>
    </row>
    <row r="4758" spans="1:11" x14ac:dyDescent="0.2">
      <c r="A4758" s="63">
        <f>'דוח 132'!K4758</f>
        <v>13591</v>
      </c>
      <c r="B4758" s="63">
        <f>'דוח 132'!J4758</f>
        <v>75495</v>
      </c>
      <c r="C4758" s="63" t="str">
        <f>'דוח 132'!I4758</f>
        <v xml:space="preserve">צמוד מדד (כולל מיועדות) </v>
      </c>
      <c r="D4758" s="63">
        <f>'דוח 132'!H4758</f>
        <v>0</v>
      </c>
      <c r="E4758" s="63">
        <f>'דוח 132'!G4758</f>
        <v>0</v>
      </c>
      <c r="F4758" s="63">
        <f>'דוח 132'!F4758</f>
        <v>0</v>
      </c>
      <c r="G4758" s="63">
        <f>'דוח 132'!E4758</f>
        <v>0</v>
      </c>
      <c r="H4758" s="63">
        <f>'דוח 132'!D4758</f>
        <v>0</v>
      </c>
      <c r="I4758" s="63">
        <f>'דוח 132'!C4758</f>
        <v>0</v>
      </c>
      <c r="J4758" s="63">
        <f>'דוח 132'!B4758</f>
        <v>0</v>
      </c>
      <c r="K4758" s="63">
        <f>'דוח 132'!A4758</f>
        <v>0</v>
      </c>
    </row>
    <row r="4759" spans="1:11" x14ac:dyDescent="0.2">
      <c r="A4759" s="63">
        <f>'דוח 132'!K4759</f>
        <v>19967</v>
      </c>
      <c r="B4759" s="63">
        <f>'דוח 132'!J4759</f>
        <v>75495</v>
      </c>
      <c r="C4759" s="63" t="str">
        <f>'דוח 132'!I4759</f>
        <v>צמוד מדד ללא מיועדות</v>
      </c>
      <c r="D4759" s="63">
        <f>'דוח 132'!H4759</f>
        <v>0</v>
      </c>
      <c r="E4759" s="63">
        <f>'דוח 132'!G4759</f>
        <v>0</v>
      </c>
      <c r="F4759" s="63">
        <f>'דוח 132'!F4759</f>
        <v>0</v>
      </c>
      <c r="G4759" s="63">
        <f>'דוח 132'!E4759</f>
        <v>0</v>
      </c>
      <c r="H4759" s="63">
        <f>'דוח 132'!D4759</f>
        <v>0</v>
      </c>
      <c r="I4759" s="63">
        <f>'דוח 132'!C4759</f>
        <v>0</v>
      </c>
      <c r="J4759" s="63">
        <f>'דוח 132'!B4759</f>
        <v>0</v>
      </c>
      <c r="K4759" s="63">
        <f>'דוח 132'!A4759</f>
        <v>0</v>
      </c>
    </row>
    <row r="4760" spans="1:11" x14ac:dyDescent="0.2">
      <c r="A4760" s="63">
        <f>'דוח 132'!K4760</f>
        <v>15744</v>
      </c>
      <c r="B4760" s="63">
        <f>'דוח 132'!J4760</f>
        <v>75495</v>
      </c>
      <c r="C4760" s="63" t="str">
        <f>'דוח 132'!I4760</f>
        <v xml:space="preserve">סה"כ ממשלתי צמוד מדד כולל מיועדות </v>
      </c>
      <c r="D4760" s="63">
        <f>'דוח 132'!H4760</f>
        <v>0</v>
      </c>
      <c r="E4760" s="63">
        <f>'דוח 132'!G4760</f>
        <v>0</v>
      </c>
      <c r="F4760" s="63">
        <f>'דוח 132'!F4760</f>
        <v>0</v>
      </c>
      <c r="G4760" s="63">
        <f>'דוח 132'!E4760</f>
        <v>0</v>
      </c>
      <c r="H4760" s="63">
        <f>'דוח 132'!D4760</f>
        <v>0</v>
      </c>
      <c r="I4760" s="63">
        <f>'דוח 132'!C4760</f>
        <v>0</v>
      </c>
      <c r="J4760" s="63">
        <f>'דוח 132'!B4760</f>
        <v>0</v>
      </c>
      <c r="K4760" s="63">
        <f>'דוח 132'!A4760</f>
        <v>0</v>
      </c>
    </row>
    <row r="4761" spans="1:11" x14ac:dyDescent="0.2">
      <c r="A4761" s="63">
        <f>'דוח 132'!K4761</f>
        <v>13462</v>
      </c>
      <c r="B4761" s="63">
        <f>'דוח 132'!J4761</f>
        <v>75495</v>
      </c>
      <c r="C4761" s="63" t="str">
        <f>'דוח 132'!I4761</f>
        <v xml:space="preserve">קונצרני סחיר צמוד מדד </v>
      </c>
      <c r="D4761" s="63">
        <f>'דוח 132'!H4761</f>
        <v>0</v>
      </c>
      <c r="E4761" s="63">
        <f>'דוח 132'!G4761</f>
        <v>0</v>
      </c>
      <c r="F4761" s="63">
        <f>'דוח 132'!F4761</f>
        <v>0</v>
      </c>
      <c r="G4761" s="63">
        <f>'דוח 132'!E4761</f>
        <v>0</v>
      </c>
      <c r="H4761" s="63">
        <f>'דוח 132'!D4761</f>
        <v>0</v>
      </c>
      <c r="I4761" s="63">
        <f>'דוח 132'!C4761</f>
        <v>0</v>
      </c>
      <c r="J4761" s="63">
        <f>'דוח 132'!B4761</f>
        <v>0</v>
      </c>
      <c r="K4761" s="63">
        <f>'דוח 132'!A4761</f>
        <v>0</v>
      </c>
    </row>
    <row r="4762" spans="1:11" x14ac:dyDescent="0.2">
      <c r="A4762" s="63">
        <f>'דוח 132'!K4762</f>
        <v>15544</v>
      </c>
      <c r="B4762" s="63">
        <f>'דוח 132'!J4762</f>
        <v>75495</v>
      </c>
      <c r="C4762" s="63" t="str">
        <f>'דוח 132'!I4762</f>
        <v>הלוואה צמוד מדד</v>
      </c>
      <c r="D4762" s="63">
        <f>'דוח 132'!H4762</f>
        <v>0</v>
      </c>
      <c r="E4762" s="63">
        <f>'דוח 132'!G4762</f>
        <v>0</v>
      </c>
      <c r="F4762" s="63">
        <f>'דוח 132'!F4762</f>
        <v>0</v>
      </c>
      <c r="G4762" s="63">
        <f>'דוח 132'!E4762</f>
        <v>0</v>
      </c>
      <c r="H4762" s="63">
        <f>'דוח 132'!D4762</f>
        <v>0</v>
      </c>
      <c r="I4762" s="63">
        <f>'דוח 132'!C4762</f>
        <v>0</v>
      </c>
      <c r="J4762" s="63">
        <f>'דוח 132'!B4762</f>
        <v>0</v>
      </c>
      <c r="K4762" s="63">
        <f>'דוח 132'!A4762</f>
        <v>0</v>
      </c>
    </row>
    <row r="4763" spans="1:11" x14ac:dyDescent="0.2">
      <c r="A4763" s="63">
        <f>'דוח 132'!K4763</f>
        <v>12978</v>
      </c>
      <c r="B4763" s="63">
        <f>'דוח 132'!J4763</f>
        <v>75495</v>
      </c>
      <c r="C4763" s="63" t="str">
        <f>'דוח 132'!I4763</f>
        <v xml:space="preserve">פקדונות לא סחירים </v>
      </c>
      <c r="D4763" s="63">
        <f>'דוח 132'!H4763</f>
        <v>0</v>
      </c>
      <c r="E4763" s="63">
        <f>'דוח 132'!G4763</f>
        <v>0</v>
      </c>
      <c r="F4763" s="63">
        <f>'דוח 132'!F4763</f>
        <v>0</v>
      </c>
      <c r="G4763" s="63">
        <f>'דוח 132'!E4763</f>
        <v>0</v>
      </c>
      <c r="H4763" s="63">
        <f>'דוח 132'!D4763</f>
        <v>0</v>
      </c>
      <c r="I4763" s="63">
        <f>'דוח 132'!C4763</f>
        <v>0</v>
      </c>
      <c r="J4763" s="63">
        <f>'דוח 132'!B4763</f>
        <v>0</v>
      </c>
      <c r="K4763" s="63">
        <f>'דוח 132'!A4763</f>
        <v>0</v>
      </c>
    </row>
    <row r="4764" spans="1:11" x14ac:dyDescent="0.2">
      <c r="A4764" s="63">
        <f>'דוח 132'!K4764</f>
        <v>17726</v>
      </c>
      <c r="B4764" s="63">
        <f>'דוח 132'!J4764</f>
        <v>75495</v>
      </c>
      <c r="C4764" s="63" t="str">
        <f>'דוח 132'!I4764</f>
        <v>לא צמוד כולל נזילות</v>
      </c>
      <c r="D4764" s="63">
        <f>'דוח 132'!H4764</f>
        <v>0</v>
      </c>
      <c r="E4764" s="63">
        <f>'דוח 132'!G4764</f>
        <v>100</v>
      </c>
      <c r="F4764" s="63">
        <f>'דוח 132'!F4764</f>
        <v>100</v>
      </c>
      <c r="G4764" s="63">
        <f>'דוח 132'!E4764</f>
        <v>0</v>
      </c>
      <c r="H4764" s="63">
        <f>'דוח 132'!D4764</f>
        <v>0</v>
      </c>
      <c r="I4764" s="63">
        <f>'דוח 132'!C4764</f>
        <v>0</v>
      </c>
      <c r="J4764" s="63">
        <f>'דוח 132'!B4764</f>
        <v>0</v>
      </c>
      <c r="K4764" s="63">
        <f>'דוח 132'!A4764</f>
        <v>0</v>
      </c>
    </row>
    <row r="4765" spans="1:11" x14ac:dyDescent="0.2">
      <c r="A4765" s="63">
        <f>'דוח 132'!K4765</f>
        <v>17727</v>
      </c>
      <c r="B4765" s="63">
        <f>'דוח 132'!J4765</f>
        <v>75495</v>
      </c>
      <c r="C4765" s="63" t="str">
        <f>'דוח 132'!I4765</f>
        <v>עו"ש ש"ח</v>
      </c>
      <c r="D4765" s="63">
        <f>'דוח 132'!H4765</f>
        <v>0</v>
      </c>
      <c r="E4765" s="63">
        <f>'דוח 132'!G4765</f>
        <v>100</v>
      </c>
      <c r="F4765" s="63">
        <f>'דוח 132'!F4765</f>
        <v>100</v>
      </c>
      <c r="G4765" s="63">
        <f>'דוח 132'!E4765</f>
        <v>0</v>
      </c>
      <c r="H4765" s="63">
        <f>'דוח 132'!D4765</f>
        <v>0</v>
      </c>
      <c r="I4765" s="63">
        <f>'דוח 132'!C4765</f>
        <v>0</v>
      </c>
      <c r="J4765" s="63">
        <f>'דוח 132'!B4765</f>
        <v>0</v>
      </c>
      <c r="K4765" s="63">
        <f>'דוח 132'!A4765</f>
        <v>0</v>
      </c>
    </row>
    <row r="4766" spans="1:11" x14ac:dyDescent="0.2">
      <c r="A4766" s="63">
        <f>'דוח 132'!K4766</f>
        <v>13592</v>
      </c>
      <c r="B4766" s="63">
        <f>'דוח 132'!J4766</f>
        <v>75495</v>
      </c>
      <c r="C4766" s="63" t="str">
        <f>'דוח 132'!I4766</f>
        <v xml:space="preserve">לא צמוד - לא כולל נזילות </v>
      </c>
      <c r="D4766" s="63">
        <f>'דוח 132'!H4766</f>
        <v>0</v>
      </c>
      <c r="E4766" s="63">
        <f>'דוח 132'!G4766</f>
        <v>0</v>
      </c>
      <c r="F4766" s="63">
        <f>'דוח 132'!F4766</f>
        <v>0</v>
      </c>
      <c r="G4766" s="63">
        <f>'דוח 132'!E4766</f>
        <v>0</v>
      </c>
      <c r="H4766" s="63">
        <f>'דוח 132'!D4766</f>
        <v>0</v>
      </c>
      <c r="I4766" s="63">
        <f>'דוח 132'!C4766</f>
        <v>0</v>
      </c>
      <c r="J4766" s="63">
        <f>'דוח 132'!B4766</f>
        <v>0</v>
      </c>
      <c r="K4766" s="63">
        <f>'דוח 132'!A4766</f>
        <v>0</v>
      </c>
    </row>
    <row r="4767" spans="1:11" x14ac:dyDescent="0.2">
      <c r="A4767" s="63">
        <f>'דוח 132'!K4767</f>
        <v>11566</v>
      </c>
      <c r="B4767" s="63">
        <f>'דוח 132'!J4767</f>
        <v>75495</v>
      </c>
      <c r="C4767" s="63" t="str">
        <f>'דוח 132'!I4767</f>
        <v>מק"מ</v>
      </c>
      <c r="D4767" s="63">
        <f>'דוח 132'!H4767</f>
        <v>0</v>
      </c>
      <c r="E4767" s="63">
        <f>'דוח 132'!G4767</f>
        <v>0</v>
      </c>
      <c r="F4767" s="63">
        <f>'דוח 132'!F4767</f>
        <v>0</v>
      </c>
      <c r="G4767" s="63">
        <f>'דוח 132'!E4767</f>
        <v>0</v>
      </c>
      <c r="H4767" s="63">
        <f>'דוח 132'!D4767</f>
        <v>0</v>
      </c>
      <c r="I4767" s="63">
        <f>'דוח 132'!C4767</f>
        <v>0</v>
      </c>
      <c r="J4767" s="63">
        <f>'דוח 132'!B4767</f>
        <v>0</v>
      </c>
      <c r="K4767" s="63">
        <f>'דוח 132'!A4767</f>
        <v>0</v>
      </c>
    </row>
    <row r="4768" spans="1:11" x14ac:dyDescent="0.2">
      <c r="A4768" s="63">
        <f>'דוח 132'!K4768</f>
        <v>13419</v>
      </c>
      <c r="B4768" s="63">
        <f>'דוח 132'!J4768</f>
        <v>75495</v>
      </c>
      <c r="C4768" s="63" t="str">
        <f>'דוח 132'!I4768</f>
        <v>ממשלתי  לא צמוד (שחר)</v>
      </c>
      <c r="D4768" s="63">
        <f>'דוח 132'!H4768</f>
        <v>0</v>
      </c>
      <c r="E4768" s="63">
        <f>'דוח 132'!G4768</f>
        <v>0</v>
      </c>
      <c r="F4768" s="63">
        <f>'דוח 132'!F4768</f>
        <v>0</v>
      </c>
      <c r="G4768" s="63">
        <f>'דוח 132'!E4768</f>
        <v>0</v>
      </c>
      <c r="H4768" s="63">
        <f>'דוח 132'!D4768</f>
        <v>0</v>
      </c>
      <c r="I4768" s="63">
        <f>'דוח 132'!C4768</f>
        <v>0</v>
      </c>
      <c r="J4768" s="63">
        <f>'דוח 132'!B4768</f>
        <v>0</v>
      </c>
      <c r="K4768" s="63">
        <f>'דוח 132'!A4768</f>
        <v>0</v>
      </c>
    </row>
    <row r="4769" spans="1:11" x14ac:dyDescent="0.2">
      <c r="A4769" s="63">
        <f>'דוח 132'!K4769</f>
        <v>11568</v>
      </c>
      <c r="B4769" s="63">
        <f>'דוח 132'!J4769</f>
        <v>75495</v>
      </c>
      <c r="C4769" s="63" t="str">
        <f>'דוח 132'!I4769</f>
        <v>אג"ח ממשלתי לא צמוד ריבית משתנה-"גילון"</v>
      </c>
      <c r="D4769" s="63">
        <f>'דוח 132'!H4769</f>
        <v>0</v>
      </c>
      <c r="E4769" s="63">
        <f>'דוח 132'!G4769</f>
        <v>0</v>
      </c>
      <c r="F4769" s="63">
        <f>'דוח 132'!F4769</f>
        <v>0</v>
      </c>
      <c r="G4769" s="63">
        <f>'דוח 132'!E4769</f>
        <v>0</v>
      </c>
      <c r="H4769" s="63">
        <f>'דוח 132'!D4769</f>
        <v>0</v>
      </c>
      <c r="I4769" s="63">
        <f>'דוח 132'!C4769</f>
        <v>0</v>
      </c>
      <c r="J4769" s="63">
        <f>'דוח 132'!B4769</f>
        <v>0</v>
      </c>
      <c r="K4769" s="63">
        <f>'דוח 132'!A4769</f>
        <v>0</v>
      </c>
    </row>
    <row r="4770" spans="1:11" x14ac:dyDescent="0.2">
      <c r="A4770" s="63">
        <f>'דוח 132'!K4770</f>
        <v>12479</v>
      </c>
      <c r="B4770" s="63">
        <f>'דוח 132'!J4770</f>
        <v>75495</v>
      </c>
      <c r="C4770" s="63" t="str">
        <f>'דוח 132'!I4770</f>
        <v>קונצרני ריבית קבועה</v>
      </c>
      <c r="D4770" s="63">
        <f>'דוח 132'!H4770</f>
        <v>0</v>
      </c>
      <c r="E4770" s="63">
        <f>'דוח 132'!G4770</f>
        <v>0</v>
      </c>
      <c r="F4770" s="63">
        <f>'דוח 132'!F4770</f>
        <v>0</v>
      </c>
      <c r="G4770" s="63">
        <f>'דוח 132'!E4770</f>
        <v>0</v>
      </c>
      <c r="H4770" s="63">
        <f>'דוח 132'!D4770</f>
        <v>0</v>
      </c>
      <c r="I4770" s="63">
        <f>'דוח 132'!C4770</f>
        <v>0</v>
      </c>
      <c r="J4770" s="63">
        <f>'דוח 132'!B4770</f>
        <v>0</v>
      </c>
      <c r="K4770" s="63">
        <f>'דוח 132'!A4770</f>
        <v>0</v>
      </c>
    </row>
    <row r="4771" spans="1:11" x14ac:dyDescent="0.2">
      <c r="A4771" s="63">
        <f>'דוח 132'!K4771</f>
        <v>12480</v>
      </c>
      <c r="B4771" s="63">
        <f>'דוח 132'!J4771</f>
        <v>75495</v>
      </c>
      <c r="C4771" s="63" t="str">
        <f>'דוח 132'!I4771</f>
        <v>קונצרני ריבית משתנה</v>
      </c>
      <c r="D4771" s="63">
        <f>'דוח 132'!H4771</f>
        <v>0</v>
      </c>
      <c r="E4771" s="63">
        <f>'דוח 132'!G4771</f>
        <v>0</v>
      </c>
      <c r="F4771" s="63">
        <f>'דוח 132'!F4771</f>
        <v>0</v>
      </c>
      <c r="G4771" s="63">
        <f>'דוח 132'!E4771</f>
        <v>0</v>
      </c>
      <c r="H4771" s="63">
        <f>'דוח 132'!D4771</f>
        <v>0</v>
      </c>
      <c r="I4771" s="63">
        <f>'דוח 132'!C4771</f>
        <v>0</v>
      </c>
      <c r="J4771" s="63">
        <f>'דוח 132'!B4771</f>
        <v>0</v>
      </c>
      <c r="K4771" s="63">
        <f>'דוח 132'!A4771</f>
        <v>0</v>
      </c>
    </row>
    <row r="4772" spans="1:11" x14ac:dyDescent="0.2">
      <c r="A4772" s="63">
        <f>'דוח 132'!K4772</f>
        <v>11578</v>
      </c>
      <c r="B4772" s="63">
        <f>'דוח 132'!J4772</f>
        <v>75495</v>
      </c>
      <c r="C4772" s="63" t="str">
        <f>'דוח 132'!I4772</f>
        <v>אג"ח לא צמוד לא סחיר (ללא עמיתים)</v>
      </c>
      <c r="D4772" s="63">
        <f>'דוח 132'!H4772</f>
        <v>0</v>
      </c>
      <c r="E4772" s="63">
        <f>'דוח 132'!G4772</f>
        <v>0</v>
      </c>
      <c r="F4772" s="63">
        <f>'דוח 132'!F4772</f>
        <v>0</v>
      </c>
      <c r="G4772" s="63">
        <f>'דוח 132'!E4772</f>
        <v>0</v>
      </c>
      <c r="H4772" s="63">
        <f>'דוח 132'!D4772</f>
        <v>0</v>
      </c>
      <c r="I4772" s="63">
        <f>'דוח 132'!C4772</f>
        <v>0</v>
      </c>
      <c r="J4772" s="63">
        <f>'דוח 132'!B4772</f>
        <v>0</v>
      </c>
      <c r="K4772" s="63">
        <f>'דוח 132'!A4772</f>
        <v>0</v>
      </c>
    </row>
    <row r="4773" spans="1:11" x14ac:dyDescent="0.2">
      <c r="A4773" s="63">
        <f>'דוח 132'!K4773</f>
        <v>12497</v>
      </c>
      <c r="B4773" s="63">
        <f>'דוח 132'!J4773</f>
        <v>75495</v>
      </c>
      <c r="C4773" s="63" t="str">
        <f>'דוח 132'!I4773</f>
        <v>קונצרני לא סחיר ריבית משתנה (נע"מים)</v>
      </c>
      <c r="D4773" s="63">
        <f>'דוח 132'!H4773</f>
        <v>0</v>
      </c>
      <c r="E4773" s="63">
        <f>'דוח 132'!G4773</f>
        <v>0</v>
      </c>
      <c r="F4773" s="63">
        <f>'דוח 132'!F4773</f>
        <v>0</v>
      </c>
      <c r="G4773" s="63">
        <f>'דוח 132'!E4773</f>
        <v>0</v>
      </c>
      <c r="H4773" s="63">
        <f>'דוח 132'!D4773</f>
        <v>0</v>
      </c>
      <c r="I4773" s="63">
        <f>'דוח 132'!C4773</f>
        <v>0</v>
      </c>
      <c r="J4773" s="63">
        <f>'דוח 132'!B4773</f>
        <v>0</v>
      </c>
      <c r="K4773" s="63">
        <f>'דוח 132'!A4773</f>
        <v>0</v>
      </c>
    </row>
    <row r="4774" spans="1:11" x14ac:dyDescent="0.2">
      <c r="A4774" s="63">
        <f>'דוח 132'!K4774</f>
        <v>15546</v>
      </c>
      <c r="B4774" s="63">
        <f>'דוח 132'!J4774</f>
        <v>75495</v>
      </c>
      <c r="C4774" s="63" t="str">
        <f>'דוח 132'!I4774</f>
        <v>הלוואה לא צמוד</v>
      </c>
      <c r="D4774" s="63">
        <f>'דוח 132'!H4774</f>
        <v>0</v>
      </c>
      <c r="E4774" s="63">
        <f>'דוח 132'!G4774</f>
        <v>0</v>
      </c>
      <c r="F4774" s="63">
        <f>'דוח 132'!F4774</f>
        <v>0</v>
      </c>
      <c r="G4774" s="63">
        <f>'דוח 132'!E4774</f>
        <v>0</v>
      </c>
      <c r="H4774" s="63">
        <f>'דוח 132'!D4774</f>
        <v>0</v>
      </c>
      <c r="I4774" s="63">
        <f>'דוח 132'!C4774</f>
        <v>0</v>
      </c>
      <c r="J4774" s="63">
        <f>'דוח 132'!B4774</f>
        <v>0</v>
      </c>
      <c r="K4774" s="63">
        <f>'דוח 132'!A4774</f>
        <v>0</v>
      </c>
    </row>
    <row r="4775" spans="1:11" x14ac:dyDescent="0.2">
      <c r="A4775" s="63">
        <f>'דוח 132'!K4775</f>
        <v>12481</v>
      </c>
      <c r="B4775" s="63">
        <f>'דוח 132'!J4775</f>
        <v>75495</v>
      </c>
      <c r="C4775" s="63" t="str">
        <f>'דוח 132'!I4775</f>
        <v>הלוואות לעמיתים.</v>
      </c>
      <c r="D4775" s="63">
        <f>'דוח 132'!H4775</f>
        <v>0</v>
      </c>
      <c r="E4775" s="63">
        <f>'דוח 132'!G4775</f>
        <v>0</v>
      </c>
      <c r="F4775" s="63">
        <f>'דוח 132'!F4775</f>
        <v>0</v>
      </c>
      <c r="G4775" s="63">
        <f>'דוח 132'!E4775</f>
        <v>0</v>
      </c>
      <c r="H4775" s="63">
        <f>'דוח 132'!D4775</f>
        <v>0</v>
      </c>
      <c r="I4775" s="63">
        <f>'דוח 132'!C4775</f>
        <v>0</v>
      </c>
      <c r="J4775" s="63">
        <f>'דוח 132'!B4775</f>
        <v>0</v>
      </c>
      <c r="K4775" s="63">
        <f>'דוח 132'!A4775</f>
        <v>0</v>
      </c>
    </row>
    <row r="4776" spans="1:11" x14ac:dyDescent="0.2">
      <c r="A4776" s="63">
        <f>'דוח 132'!K4776</f>
        <v>13594</v>
      </c>
      <c r="B4776" s="63">
        <f>'דוח 132'!J4776</f>
        <v>75495</v>
      </c>
      <c r="C4776" s="63" t="str">
        <f>'דוח 132'!I4776</f>
        <v>מט"ח וצמוד מט"ח</v>
      </c>
      <c r="D4776" s="63">
        <f>'דוח 132'!H4776</f>
        <v>0</v>
      </c>
      <c r="E4776" s="63">
        <f>'דוח 132'!G4776</f>
        <v>0</v>
      </c>
      <c r="F4776" s="63">
        <f>'דוח 132'!F4776</f>
        <v>0</v>
      </c>
      <c r="G4776" s="63">
        <f>'דוח 132'!E4776</f>
        <v>0</v>
      </c>
      <c r="H4776" s="63">
        <f>'דוח 132'!D4776</f>
        <v>0</v>
      </c>
      <c r="I4776" s="63">
        <f>'דוח 132'!C4776</f>
        <v>0</v>
      </c>
      <c r="J4776" s="63">
        <f>'דוח 132'!B4776</f>
        <v>0</v>
      </c>
      <c r="K4776" s="63">
        <f>'דוח 132'!A4776</f>
        <v>0</v>
      </c>
    </row>
    <row r="4777" spans="1:11" x14ac:dyDescent="0.2">
      <c r="A4777" s="63">
        <f>'דוח 132'!K4777</f>
        <v>15609</v>
      </c>
      <c r="B4777" s="63">
        <f>'דוח 132'!J4777</f>
        <v>75495</v>
      </c>
      <c r="C4777" s="63" t="str">
        <f>'דוח 132'!I4777</f>
        <v>אג"ח ממשלתי צמוד מט"ח סחיר (1022)</v>
      </c>
      <c r="D4777" s="63">
        <f>'דוח 132'!H4777</f>
        <v>0</v>
      </c>
      <c r="E4777" s="63">
        <f>'דוח 132'!G4777</f>
        <v>0</v>
      </c>
      <c r="F4777" s="63">
        <f>'דוח 132'!F4777</f>
        <v>0</v>
      </c>
      <c r="G4777" s="63">
        <f>'דוח 132'!E4777</f>
        <v>0</v>
      </c>
      <c r="H4777" s="63">
        <f>'דוח 132'!D4777</f>
        <v>0</v>
      </c>
      <c r="I4777" s="63">
        <f>'דוח 132'!C4777</f>
        <v>0</v>
      </c>
      <c r="J4777" s="63">
        <f>'דוח 132'!B4777</f>
        <v>0</v>
      </c>
      <c r="K4777" s="63">
        <f>'דוח 132'!A4777</f>
        <v>0</v>
      </c>
    </row>
    <row r="4778" spans="1:11" x14ac:dyDescent="0.2">
      <c r="A4778" s="63">
        <f>'דוח 132'!K4778</f>
        <v>11524</v>
      </c>
      <c r="B4778" s="63">
        <f>'דוח 132'!J4778</f>
        <v>75495</v>
      </c>
      <c r="C4778" s="63" t="str">
        <f>'דוח 132'!I4778</f>
        <v xml:space="preserve"> אג"ח קונצרני בחו"ל </v>
      </c>
      <c r="D4778" s="63">
        <f>'דוח 132'!H4778</f>
        <v>0</v>
      </c>
      <c r="E4778" s="63">
        <f>'דוח 132'!G4778</f>
        <v>0</v>
      </c>
      <c r="F4778" s="63">
        <f>'דוח 132'!F4778</f>
        <v>0</v>
      </c>
      <c r="G4778" s="63">
        <f>'דוח 132'!E4778</f>
        <v>0</v>
      </c>
      <c r="H4778" s="63">
        <f>'דוח 132'!D4778</f>
        <v>0</v>
      </c>
      <c r="I4778" s="63">
        <f>'דוח 132'!C4778</f>
        <v>0</v>
      </c>
      <c r="J4778" s="63">
        <f>'דוח 132'!B4778</f>
        <v>0</v>
      </c>
      <c r="K4778" s="63">
        <f>'דוח 132'!A4778</f>
        <v>0</v>
      </c>
    </row>
    <row r="4779" spans="1:11" x14ac:dyDescent="0.2">
      <c r="A4779" s="63">
        <f>'דוח 132'!K4779</f>
        <v>15745</v>
      </c>
      <c r="B4779" s="63">
        <f>'דוח 132'!J4779</f>
        <v>75495</v>
      </c>
      <c r="C4779" s="63" t="str">
        <f>'דוח 132'!I4779</f>
        <v>סה"כ קונצרני צמוד מט"ח</v>
      </c>
      <c r="D4779" s="63">
        <f>'דוח 132'!H4779</f>
        <v>0</v>
      </c>
      <c r="E4779" s="63">
        <f>'דוח 132'!G4779</f>
        <v>0</v>
      </c>
      <c r="F4779" s="63">
        <f>'דוח 132'!F4779</f>
        <v>0</v>
      </c>
      <c r="G4779" s="63">
        <f>'דוח 132'!E4779</f>
        <v>0</v>
      </c>
      <c r="H4779" s="63">
        <f>'דוח 132'!D4779</f>
        <v>0</v>
      </c>
      <c r="I4779" s="63">
        <f>'דוח 132'!C4779</f>
        <v>0</v>
      </c>
      <c r="J4779" s="63">
        <f>'דוח 132'!B4779</f>
        <v>0</v>
      </c>
      <c r="K4779" s="63">
        <f>'דוח 132'!A4779</f>
        <v>0</v>
      </c>
    </row>
    <row r="4780" spans="1:11" x14ac:dyDescent="0.2">
      <c r="A4780" s="63">
        <f>'דוח 132'!K4780</f>
        <v>15545</v>
      </c>
      <c r="B4780" s="63">
        <f>'דוח 132'!J4780</f>
        <v>75495</v>
      </c>
      <c r="C4780" s="63" t="str">
        <f>'דוח 132'!I4780</f>
        <v>הלוואה צמוד מט"ח</v>
      </c>
      <c r="D4780" s="63">
        <f>'דוח 132'!H4780</f>
        <v>0</v>
      </c>
      <c r="E4780" s="63">
        <f>'דוח 132'!G4780</f>
        <v>0</v>
      </c>
      <c r="F4780" s="63">
        <f>'דוח 132'!F4780</f>
        <v>0</v>
      </c>
      <c r="G4780" s="63">
        <f>'דוח 132'!E4780</f>
        <v>0</v>
      </c>
      <c r="H4780" s="63">
        <f>'דוח 132'!D4780</f>
        <v>0</v>
      </c>
      <c r="I4780" s="63">
        <f>'דוח 132'!C4780</f>
        <v>0</v>
      </c>
      <c r="J4780" s="63">
        <f>'דוח 132'!B4780</f>
        <v>0</v>
      </c>
      <c r="K4780" s="63">
        <f>'דוח 132'!A4780</f>
        <v>0</v>
      </c>
    </row>
    <row r="4781" spans="1:11" x14ac:dyDescent="0.2">
      <c r="A4781" s="63">
        <f>'דוח 132'!K4781</f>
        <v>13595</v>
      </c>
      <c r="B4781" s="63">
        <f>'דוח 132'!J4781</f>
        <v>75495</v>
      </c>
      <c r="C4781" s="63" t="str">
        <f>'דוח 132'!I4781</f>
        <v>סה"כ מניות והמירים</v>
      </c>
      <c r="D4781" s="63">
        <f>'דוח 132'!H4781</f>
        <v>0</v>
      </c>
      <c r="E4781" s="63">
        <f>'דוח 132'!G4781</f>
        <v>0</v>
      </c>
      <c r="F4781" s="63">
        <f>'דוח 132'!F4781</f>
        <v>0</v>
      </c>
      <c r="G4781" s="63">
        <f>'דוח 132'!E4781</f>
        <v>0</v>
      </c>
      <c r="H4781" s="63">
        <f>'דוח 132'!D4781</f>
        <v>0</v>
      </c>
      <c r="I4781" s="63">
        <f>'דוח 132'!C4781</f>
        <v>0</v>
      </c>
      <c r="J4781" s="63">
        <f>'דוח 132'!B4781</f>
        <v>0</v>
      </c>
      <c r="K4781" s="63">
        <f>'דוח 132'!A4781</f>
        <v>0</v>
      </c>
    </row>
    <row r="4782" spans="1:11" x14ac:dyDescent="0.2">
      <c r="A4782" s="63">
        <f>'דוח 132'!K4782</f>
        <v>15610</v>
      </c>
      <c r="B4782" s="63">
        <f>'דוח 132'!J4782</f>
        <v>75495</v>
      </c>
      <c r="C4782" s="63" t="str">
        <f>'דוח 132'!I4782</f>
        <v>נגזרים מתוך מניות והמירים</v>
      </c>
      <c r="D4782" s="63">
        <f>'דוח 132'!H4782</f>
        <v>0</v>
      </c>
      <c r="E4782" s="63">
        <f>'דוח 132'!G4782</f>
        <v>0</v>
      </c>
      <c r="F4782" s="63">
        <f>'דוח 132'!F4782</f>
        <v>0</v>
      </c>
      <c r="G4782" s="63">
        <f>'דוח 132'!E4782</f>
        <v>0</v>
      </c>
      <c r="H4782" s="63">
        <f>'דוח 132'!D4782</f>
        <v>0</v>
      </c>
      <c r="I4782" s="63">
        <f>'דוח 132'!C4782</f>
        <v>0</v>
      </c>
      <c r="J4782" s="63">
        <f>'דוח 132'!B4782</f>
        <v>0</v>
      </c>
      <c r="K4782" s="63">
        <f>'דוח 132'!A4782</f>
        <v>0</v>
      </c>
    </row>
    <row r="4783" spans="1:11" x14ac:dyDescent="0.2">
      <c r="A4783" s="63">
        <f>'דוח 132'!K4783</f>
        <v>15611</v>
      </c>
      <c r="B4783" s="63">
        <f>'דוח 132'!J4783</f>
        <v>75495</v>
      </c>
      <c r="C4783" s="63" t="str">
        <f>'דוח 132'!I4783</f>
        <v>מניות והמירים בארץ</v>
      </c>
      <c r="D4783" s="63">
        <f>'דוח 132'!H4783</f>
        <v>0</v>
      </c>
      <c r="E4783" s="63">
        <f>'דוח 132'!G4783</f>
        <v>0</v>
      </c>
      <c r="F4783" s="63">
        <f>'דוח 132'!F4783</f>
        <v>0</v>
      </c>
      <c r="G4783" s="63">
        <f>'דוח 132'!E4783</f>
        <v>0</v>
      </c>
      <c r="H4783" s="63">
        <f>'דוח 132'!D4783</f>
        <v>0</v>
      </c>
      <c r="I4783" s="63">
        <f>'דוח 132'!C4783</f>
        <v>0</v>
      </c>
      <c r="J4783" s="63">
        <f>'דוח 132'!B4783</f>
        <v>0</v>
      </c>
      <c r="K4783" s="63">
        <f>'דוח 132'!A4783</f>
        <v>0</v>
      </c>
    </row>
    <row r="4784" spans="1:11" x14ac:dyDescent="0.2">
      <c r="A4784" s="63">
        <f>'דוח 132'!K4784</f>
        <v>15608</v>
      </c>
      <c r="B4784" s="63">
        <f>'דוח 132'!J4784</f>
        <v>75495</v>
      </c>
      <c r="C4784" s="63" t="str">
        <f>'דוח 132'!I4784</f>
        <v>מניות חו"ל</v>
      </c>
      <c r="D4784" s="63">
        <f>'דוח 132'!H4784</f>
        <v>0</v>
      </c>
      <c r="E4784" s="63">
        <f>'דוח 132'!G4784</f>
        <v>0</v>
      </c>
      <c r="F4784" s="63">
        <f>'דוח 132'!F4784</f>
        <v>0</v>
      </c>
      <c r="G4784" s="63">
        <f>'דוח 132'!E4784</f>
        <v>0</v>
      </c>
      <c r="H4784" s="63">
        <f>'דוח 132'!D4784</f>
        <v>0</v>
      </c>
      <c r="I4784" s="63">
        <f>'דוח 132'!C4784</f>
        <v>0</v>
      </c>
      <c r="J4784" s="63">
        <f>'דוח 132'!B4784</f>
        <v>0</v>
      </c>
      <c r="K4784" s="63">
        <f>'דוח 132'!A4784</f>
        <v>0</v>
      </c>
    </row>
    <row r="4785" spans="1:11" x14ac:dyDescent="0.2">
      <c r="A4785" s="63">
        <f>'דוח 132'!K4785</f>
        <v>15584</v>
      </c>
      <c r="B4785" s="63">
        <f>'דוח 132'!J4785</f>
        <v>75495</v>
      </c>
      <c r="C4785" s="63" t="str">
        <f>'דוח 132'!I4785</f>
        <v>נכסים אלטרנטיביים</v>
      </c>
      <c r="D4785" s="63">
        <f>'דוח 132'!H4785</f>
        <v>0</v>
      </c>
      <c r="E4785" s="63">
        <f>'דוח 132'!G4785</f>
        <v>0</v>
      </c>
      <c r="F4785" s="63">
        <f>'דוח 132'!F4785</f>
        <v>0</v>
      </c>
      <c r="G4785" s="63">
        <f>'דוח 132'!E4785</f>
        <v>0</v>
      </c>
      <c r="H4785" s="63">
        <f>'דוח 132'!D4785</f>
        <v>0</v>
      </c>
      <c r="I4785" s="63">
        <f>'דוח 132'!C4785</f>
        <v>0</v>
      </c>
      <c r="J4785" s="63">
        <f>'דוח 132'!B4785</f>
        <v>0</v>
      </c>
      <c r="K4785" s="63">
        <f>'דוח 132'!A4785</f>
        <v>0</v>
      </c>
    </row>
    <row r="4786" spans="1:11" x14ac:dyDescent="0.2">
      <c r="A4786" s="63">
        <f>'דוח 132'!K4786</f>
        <v>17728</v>
      </c>
      <c r="B4786" s="63">
        <f>'דוח 132'!J4786</f>
        <v>75495</v>
      </c>
      <c r="C4786" s="63" t="str">
        <f>'דוח 132'!I4786</f>
        <v>נכסי נדל"ן</v>
      </c>
      <c r="D4786" s="63">
        <f>'דוח 132'!H4786</f>
        <v>0</v>
      </c>
      <c r="E4786" s="63">
        <f>'דוח 132'!G4786</f>
        <v>0</v>
      </c>
      <c r="F4786" s="63">
        <f>'דוח 132'!F4786</f>
        <v>0</v>
      </c>
      <c r="G4786" s="63">
        <f>'דוח 132'!E4786</f>
        <v>0</v>
      </c>
      <c r="H4786" s="63">
        <f>'דוח 132'!D4786</f>
        <v>0</v>
      </c>
      <c r="I4786" s="63">
        <f>'דוח 132'!C4786</f>
        <v>0</v>
      </c>
      <c r="J4786" s="63">
        <f>'דוח 132'!B4786</f>
        <v>0</v>
      </c>
      <c r="K4786" s="63">
        <f>'דוח 132'!A4786</f>
        <v>0</v>
      </c>
    </row>
    <row r="4787" spans="1:11" x14ac:dyDescent="0.2">
      <c r="A4787" s="63">
        <f>'דוח 132'!K4787</f>
        <v>15624</v>
      </c>
      <c r="B4787" s="63">
        <f>'דוח 132'!J4787</f>
        <v>75495</v>
      </c>
      <c r="C4787" s="63" t="str">
        <f>'דוח 132'!I4787</f>
        <v>נגזרים מתוך חשיפת מט"ח</v>
      </c>
      <c r="D4787" s="63">
        <f>'דוח 132'!H4787</f>
        <v>0</v>
      </c>
      <c r="E4787" s="63">
        <f>'דוח 132'!G4787</f>
        <v>0</v>
      </c>
      <c r="F4787" s="63">
        <f>'דוח 132'!F4787</f>
        <v>0</v>
      </c>
      <c r="G4787" s="63">
        <f>'דוח 132'!E4787</f>
        <v>0</v>
      </c>
      <c r="H4787" s="63">
        <f>'דוח 132'!D4787</f>
        <v>0</v>
      </c>
      <c r="I4787" s="63">
        <f>'דוח 132'!C4787</f>
        <v>0</v>
      </c>
      <c r="J4787" s="63">
        <f>'דוח 132'!B4787</f>
        <v>0</v>
      </c>
      <c r="K4787" s="63">
        <f>'דוח 132'!A4787</f>
        <v>0</v>
      </c>
    </row>
    <row r="4788" spans="1:11" x14ac:dyDescent="0.2">
      <c r="A4788" s="63">
        <f>'דוח 132'!K4788</f>
        <v>15644</v>
      </c>
      <c r="B4788" s="63">
        <f>'דוח 132'!J4788</f>
        <v>75495</v>
      </c>
      <c r="C4788" s="63" t="str">
        <f>'דוח 132'!I4788</f>
        <v>סה"כ נזילות</v>
      </c>
      <c r="D4788" s="63">
        <f>'דוח 132'!H4788</f>
        <v>0</v>
      </c>
      <c r="E4788" s="63">
        <f>'דוח 132'!G4788</f>
        <v>100</v>
      </c>
      <c r="F4788" s="63">
        <f>'דוח 132'!F4788</f>
        <v>100</v>
      </c>
      <c r="G4788" s="63">
        <f>'דוח 132'!E4788</f>
        <v>0</v>
      </c>
      <c r="H4788" s="63">
        <f>'דוח 132'!D4788</f>
        <v>0</v>
      </c>
      <c r="I4788" s="63">
        <f>'דוח 132'!C4788</f>
        <v>0</v>
      </c>
      <c r="J4788" s="63">
        <f>'דוח 132'!B4788</f>
        <v>0</v>
      </c>
      <c r="K4788" s="63">
        <f>'דוח 132'!A4788</f>
        <v>0</v>
      </c>
    </row>
    <row r="4789" spans="1:11" x14ac:dyDescent="0.2">
      <c r="A4789" s="63">
        <f>'דוח 132'!K4789</f>
        <v>15704</v>
      </c>
      <c r="B4789" s="63">
        <f>'דוח 132'!J4789</f>
        <v>75495</v>
      </c>
      <c r="C4789" s="63" t="str">
        <f>'דוח 132'!I4789</f>
        <v xml:space="preserve">סה"כ קונצרני והלוואות </v>
      </c>
      <c r="D4789" s="63">
        <f>'דוח 132'!H4789</f>
        <v>0</v>
      </c>
      <c r="E4789" s="63">
        <f>'דוח 132'!G4789</f>
        <v>0</v>
      </c>
      <c r="F4789" s="63">
        <f>'דוח 132'!F4789</f>
        <v>0</v>
      </c>
      <c r="G4789" s="63">
        <f>'דוח 132'!E4789</f>
        <v>27</v>
      </c>
      <c r="H4789" s="63">
        <f>'דוח 132'!D4789</f>
        <v>33</v>
      </c>
      <c r="I4789" s="63">
        <f>'דוח 132'!C4789</f>
        <v>0</v>
      </c>
      <c r="J4789" s="63">
        <f>'דוח 132'!B4789</f>
        <v>0</v>
      </c>
      <c r="K4789" s="63">
        <f>'דוח 132'!A4789</f>
        <v>0</v>
      </c>
    </row>
    <row r="4790" spans="1:11" x14ac:dyDescent="0.2">
      <c r="A4790" s="63">
        <f>'דוח 132'!K4790</f>
        <v>15749</v>
      </c>
      <c r="B4790" s="63">
        <f>'דוח 132'!J4790</f>
        <v>75495</v>
      </c>
      <c r="C4790" s="63" t="str">
        <f>'דוח 132'!I4790</f>
        <v>סה"כ לא סחירים</v>
      </c>
      <c r="D4790" s="63">
        <f>'דוח 132'!H4790</f>
        <v>0</v>
      </c>
      <c r="E4790" s="63">
        <f>'דוח 132'!G4790</f>
        <v>0</v>
      </c>
      <c r="F4790" s="63">
        <f>'דוח 132'!F4790</f>
        <v>0</v>
      </c>
      <c r="G4790" s="63">
        <f>'דוח 132'!E4790</f>
        <v>0</v>
      </c>
      <c r="H4790" s="63">
        <f>'דוח 132'!D4790</f>
        <v>0</v>
      </c>
      <c r="I4790" s="63">
        <f>'דוח 132'!C4790</f>
        <v>0</v>
      </c>
      <c r="J4790" s="63">
        <f>'דוח 132'!B4790</f>
        <v>0</v>
      </c>
      <c r="K4790" s="63">
        <f>'דוח 132'!A4790</f>
        <v>0</v>
      </c>
    </row>
    <row r="4791" spans="1:11" x14ac:dyDescent="0.2">
      <c r="A4791" s="63">
        <f>'דוח 132'!K4791</f>
        <v>11258</v>
      </c>
      <c r="B4791" s="63">
        <f>'דוח 132'!J4791</f>
        <v>75495</v>
      </c>
      <c r="C4791" s="63" t="str">
        <f>'דוח 132'!I4791</f>
        <v>כל נכסי הקופה</v>
      </c>
      <c r="D4791" s="63">
        <f>'דוח 132'!H4791</f>
        <v>0</v>
      </c>
      <c r="E4791" s="63">
        <f>'דוח 132'!G4791</f>
        <v>100</v>
      </c>
      <c r="F4791" s="63">
        <f>'דוח 132'!F4791</f>
        <v>100</v>
      </c>
      <c r="G4791" s="63">
        <f>'דוח 132'!E4791</f>
        <v>0</v>
      </c>
      <c r="H4791" s="63">
        <f>'דוח 132'!D4791</f>
        <v>0</v>
      </c>
      <c r="I4791" s="63">
        <f>'דוח 132'!C4791</f>
        <v>0</v>
      </c>
      <c r="J4791" s="63">
        <f>'דוח 132'!B4791</f>
        <v>0</v>
      </c>
      <c r="K4791" s="63">
        <f>'דוח 132'!A4791</f>
        <v>0</v>
      </c>
    </row>
    <row r="4792" spans="1:11" x14ac:dyDescent="0.2">
      <c r="A4792" s="63">
        <f>'דוח 132'!K4792</f>
        <v>15705</v>
      </c>
      <c r="B4792" s="63">
        <f>'דוח 132'!J4792</f>
        <v>75495</v>
      </c>
      <c r="C4792" s="63" t="str">
        <f>'דוח 132'!I4792</f>
        <v>סה"כ ממשלתי</v>
      </c>
      <c r="D4792" s="63">
        <f>'דוח 132'!H4792</f>
        <v>0</v>
      </c>
      <c r="E4792" s="63">
        <f>'דוח 132'!G4792</f>
        <v>0</v>
      </c>
      <c r="F4792" s="63">
        <f>'דוח 132'!F4792</f>
        <v>0</v>
      </c>
      <c r="G4792" s="63">
        <f>'דוח 132'!E4792</f>
        <v>40</v>
      </c>
      <c r="H4792" s="63">
        <f>'דוח 132'!D4792</f>
        <v>46</v>
      </c>
      <c r="I4792" s="63">
        <f>'דוח 132'!C4792</f>
        <v>0</v>
      </c>
      <c r="J4792" s="63">
        <f>'דוח 132'!B4792</f>
        <v>0</v>
      </c>
      <c r="K4792" s="63">
        <f>'דוח 132'!A4792</f>
        <v>0</v>
      </c>
    </row>
    <row r="4793" spans="1:11" x14ac:dyDescent="0.2">
      <c r="A4793" s="63">
        <f>'דוח 132'!K4793</f>
        <v>16144</v>
      </c>
      <c r="B4793" s="63">
        <f>'דוח 132'!J4793</f>
        <v>75495</v>
      </c>
      <c r="C4793" s="63" t="str">
        <f>'דוח 132'!I4793</f>
        <v>סך חשיפת מט"ח</v>
      </c>
      <c r="D4793" s="63">
        <f>'דוח 132'!H4793</f>
        <v>0</v>
      </c>
      <c r="E4793" s="63">
        <f>'דוח 132'!G4793</f>
        <v>0</v>
      </c>
      <c r="F4793" s="63">
        <f>'דוח 132'!F4793</f>
        <v>0</v>
      </c>
      <c r="G4793" s="63">
        <f>'דוח 132'!E4793</f>
        <v>0</v>
      </c>
      <c r="H4793" s="63">
        <f>'דוח 132'!D4793</f>
        <v>0</v>
      </c>
      <c r="I4793" s="63">
        <f>'דוח 132'!C4793</f>
        <v>0</v>
      </c>
      <c r="J4793" s="63">
        <f>'דוח 132'!B4793</f>
        <v>0</v>
      </c>
      <c r="K4793" s="63">
        <f>'דוח 132'!A4793</f>
        <v>0</v>
      </c>
    </row>
    <row r="4794" spans="1:11" x14ac:dyDescent="0.2">
      <c r="A4794" s="63">
        <f>'דוח 132'!K4794</f>
        <v>12755</v>
      </c>
      <c r="B4794" s="63">
        <f>'דוח 132'!J4794</f>
        <v>75495</v>
      </c>
      <c r="C4794" s="63" t="str">
        <f>'דוח 132'!I4794</f>
        <v xml:space="preserve">נזילות מט"ח </v>
      </c>
      <c r="D4794" s="63">
        <f>'דוח 132'!H4794</f>
        <v>0</v>
      </c>
      <c r="E4794" s="63">
        <f>'דוח 132'!G4794</f>
        <v>0</v>
      </c>
      <c r="F4794" s="63">
        <f>'דוח 132'!F4794</f>
        <v>0</v>
      </c>
      <c r="G4794" s="63">
        <f>'דוח 132'!E4794</f>
        <v>0</v>
      </c>
      <c r="H4794" s="63">
        <f>'דוח 132'!D4794</f>
        <v>0</v>
      </c>
      <c r="I4794" s="63">
        <f>'דוח 132'!C4794</f>
        <v>0</v>
      </c>
      <c r="J4794" s="63">
        <f>'דוח 132'!B4794</f>
        <v>0</v>
      </c>
      <c r="K4794" s="63">
        <f>'דוח 132'!A4794</f>
        <v>0</v>
      </c>
    </row>
    <row r="4795" spans="1:11" x14ac:dyDescent="0.2">
      <c r="A4795" s="63">
        <f>'דוח 132'!K4795</f>
        <v>12359</v>
      </c>
      <c r="B4795" s="63">
        <f>'דוח 132'!J4795</f>
        <v>75495</v>
      </c>
      <c r="C4795" s="63" t="str">
        <f>'דוח 132'!I4795</f>
        <v xml:space="preserve">קונצרני לא סחיר צמוד מדד </v>
      </c>
      <c r="D4795" s="63">
        <f>'דוח 132'!H4795</f>
        <v>0</v>
      </c>
      <c r="E4795" s="63">
        <f>'דוח 132'!G4795</f>
        <v>0</v>
      </c>
      <c r="F4795" s="63">
        <f>'דוח 132'!F4795</f>
        <v>0</v>
      </c>
      <c r="G4795" s="63">
        <f>'דוח 132'!E4795</f>
        <v>0</v>
      </c>
      <c r="H4795" s="63">
        <f>'דוח 132'!D4795</f>
        <v>0</v>
      </c>
      <c r="I4795" s="63">
        <f>'דוח 132'!C4795</f>
        <v>0</v>
      </c>
      <c r="J4795" s="63">
        <f>'דוח 132'!B4795</f>
        <v>0</v>
      </c>
      <c r="K4795" s="63">
        <f>'דוח 132'!A4795</f>
        <v>0</v>
      </c>
    </row>
    <row r="4796" spans="1:11" x14ac:dyDescent="0.2">
      <c r="A4796" s="63">
        <f>'דוח 132'!K4796</f>
        <v>0</v>
      </c>
      <c r="B4796" s="63">
        <f>'דוח 132'!J4796</f>
        <v>0</v>
      </c>
      <c r="C4796" s="63">
        <f>'דוח 132'!I4796</f>
        <v>0</v>
      </c>
      <c r="D4796" s="63">
        <f>'דוח 132'!H4796</f>
        <v>0</v>
      </c>
      <c r="E4796" s="63">
        <f>'דוח 132'!G4796</f>
        <v>0</v>
      </c>
      <c r="F4796" s="63">
        <f>'דוח 132'!F4796</f>
        <v>0</v>
      </c>
      <c r="G4796" s="63">
        <f>'דוח 132'!E4796</f>
        <v>0</v>
      </c>
      <c r="H4796" s="63">
        <f>'דוח 132'!D4796</f>
        <v>0</v>
      </c>
      <c r="I4796" s="63">
        <f>'דוח 132'!C4796</f>
        <v>0</v>
      </c>
      <c r="J4796" s="63">
        <f>'דוח 132'!B4796</f>
        <v>0</v>
      </c>
      <c r="K4796" s="63">
        <f>'דוח 132'!A4796</f>
        <v>0</v>
      </c>
    </row>
    <row r="4797" spans="1:11" x14ac:dyDescent="0.2">
      <c r="A4797" s="63" t="str">
        <f>'דוח 132'!K4797</f>
        <v>קוד קבוצה</v>
      </c>
      <c r="B4797" s="63" t="str">
        <f>'דוח 132'!J4797</f>
        <v>קוד קופה</v>
      </c>
      <c r="C4797" s="63">
        <f>'דוח 132'!I4797</f>
        <v>0</v>
      </c>
      <c r="D4797" s="63" t="str">
        <f>'דוח 132'!H4797</f>
        <v xml:space="preserve">75509  איל חברה להנדסה וחרוש </v>
      </c>
      <c r="E4797" s="63">
        <f>'דוח 132'!G4797</f>
        <v>0</v>
      </c>
      <c r="F4797" s="63">
        <f>'דוח 132'!F4797</f>
        <v>0</v>
      </c>
      <c r="G4797" s="63">
        <f>'דוח 132'!E4797</f>
        <v>0</v>
      </c>
      <c r="H4797" s="63">
        <f>'דוח 132'!D4797</f>
        <v>0</v>
      </c>
      <c r="I4797" s="63">
        <f>'דוח 132'!C4797</f>
        <v>0</v>
      </c>
      <c r="J4797" s="63">
        <f>'דוח 132'!B4797</f>
        <v>0</v>
      </c>
      <c r="K4797" s="63">
        <f>'דוח 132'!A4797</f>
        <v>0</v>
      </c>
    </row>
    <row r="4798" spans="1:11" x14ac:dyDescent="0.2">
      <c r="A4798" s="63">
        <f>'דוח 132'!K4798</f>
        <v>0</v>
      </c>
      <c r="B4798" s="63">
        <f>'דוח 132'!J4798</f>
        <v>0</v>
      </c>
      <c r="C4798" s="63">
        <f>'דוח 132'!I4798</f>
        <v>0</v>
      </c>
      <c r="D4798" s="63">
        <f>'דוח 132'!H4798</f>
        <v>0</v>
      </c>
      <c r="E4798" s="63">
        <f>'דוח 132'!G4798</f>
        <v>0</v>
      </c>
      <c r="F4798" s="63" t="str">
        <f>'דוח 132'!F4798</f>
        <v>שווי קופה באשח  763.79</v>
      </c>
      <c r="G4798" s="63">
        <f>'דוח 132'!E4798</f>
        <v>0</v>
      </c>
      <c r="H4798" s="63">
        <f>'דוח 132'!D4798</f>
        <v>0</v>
      </c>
      <c r="I4798" s="63">
        <f>'דוח 132'!C4798</f>
        <v>0</v>
      </c>
      <c r="J4798" s="63">
        <f>'דוח 132'!B4798</f>
        <v>0</v>
      </c>
      <c r="K4798" s="63">
        <f>'דוח 132'!A4798</f>
        <v>0</v>
      </c>
    </row>
    <row r="4799" spans="1:11" x14ac:dyDescent="0.2">
      <c r="A4799" s="63">
        <f>'דוח 132'!K4799</f>
        <v>0</v>
      </c>
      <c r="B4799" s="63">
        <f>'דוח 132'!J4799</f>
        <v>0</v>
      </c>
      <c r="C4799" s="63" t="str">
        <f>'דוח 132'!I4799</f>
        <v>תאור קבוצה</v>
      </c>
      <c r="D4799" s="63" t="str">
        <f>'דוח 132'!H4799</f>
        <v>מח"מ</v>
      </c>
      <c r="E4799" s="63" t="str">
        <f>'דוח 132'!G4799</f>
        <v>חשיפה</v>
      </c>
      <c r="F4799" s="63" t="str">
        <f>'דוח 132'!F4799</f>
        <v>חשיפה</v>
      </c>
      <c r="G4799" s="63">
        <f>'דוח 132'!E4799</f>
        <v>0</v>
      </c>
      <c r="H4799" s="63" t="str">
        <f>'דוח 132'!D4799</f>
        <v>חשיפה</v>
      </c>
      <c r="I4799" s="63">
        <f>'דוח 132'!C4799</f>
        <v>0</v>
      </c>
      <c r="J4799" s="63" t="str">
        <f>'דוח 132'!B4799</f>
        <v>מח"מ</v>
      </c>
      <c r="K4799" s="63">
        <f>'דוח 132'!A4799</f>
        <v>0</v>
      </c>
    </row>
    <row r="4800" spans="1:11" x14ac:dyDescent="0.2">
      <c r="A4800" s="63">
        <f>'דוח 132'!K4800</f>
        <v>0</v>
      </c>
      <c r="B4800" s="63">
        <f>'דוח 132'!J4800</f>
        <v>0</v>
      </c>
      <c r="C4800" s="63">
        <f>'דוח 132'!I4800</f>
        <v>0</v>
      </c>
      <c r="D4800" s="63">
        <f>'דוח 132'!H4800</f>
        <v>0</v>
      </c>
      <c r="E4800" s="63" t="str">
        <f>'דוח 132'!G4800</f>
        <v>30/12/18</v>
      </c>
      <c r="F4800" s="63" t="str">
        <f>'דוח 132'!F4800</f>
        <v>31/12/18</v>
      </c>
      <c r="G4800" s="63" t="str">
        <f>'דוח 132'!E4800</f>
        <v>מינ'</v>
      </c>
      <c r="H4800" s="63" t="str">
        <f>'דוח 132'!D4800</f>
        <v>מקס'</v>
      </c>
      <c r="I4800" s="63" t="str">
        <f>'דוח 132'!C4800</f>
        <v>מינ'</v>
      </c>
      <c r="J4800" s="63" t="str">
        <f>'דוח 132'!B4800</f>
        <v>מקס'</v>
      </c>
      <c r="K4800" s="63">
        <f>'דוח 132'!A4800</f>
        <v>0</v>
      </c>
    </row>
    <row r="4801" spans="1:11" x14ac:dyDescent="0.2">
      <c r="A4801" s="63">
        <f>'דוח 132'!K4801</f>
        <v>13591</v>
      </c>
      <c r="B4801" s="63">
        <f>'דוח 132'!J4801</f>
        <v>75509</v>
      </c>
      <c r="C4801" s="63" t="str">
        <f>'דוח 132'!I4801</f>
        <v xml:space="preserve">צמוד מדד (כולל מיועדות) </v>
      </c>
      <c r="D4801" s="63">
        <f>'דוח 132'!H4801</f>
        <v>3.8345631915342699</v>
      </c>
      <c r="E4801" s="63">
        <f>'דוח 132'!G4801</f>
        <v>38.111864914507599</v>
      </c>
      <c r="F4801" s="63">
        <f>'דוח 132'!F4801</f>
        <v>39.135112022832097</v>
      </c>
      <c r="G4801" s="63">
        <f>'דוח 132'!E4801</f>
        <v>0</v>
      </c>
      <c r="H4801" s="63">
        <f>'דוח 132'!D4801</f>
        <v>0</v>
      </c>
      <c r="I4801" s="63">
        <f>'דוח 132'!C4801</f>
        <v>0</v>
      </c>
      <c r="J4801" s="63">
        <f>'דוח 132'!B4801</f>
        <v>0</v>
      </c>
      <c r="K4801" s="63">
        <f>'דוח 132'!A4801</f>
        <v>0</v>
      </c>
    </row>
    <row r="4802" spans="1:11" x14ac:dyDescent="0.2">
      <c r="A4802" s="63">
        <f>'דוח 132'!K4802</f>
        <v>19967</v>
      </c>
      <c r="B4802" s="63">
        <f>'דוח 132'!J4802</f>
        <v>75509</v>
      </c>
      <c r="C4802" s="63" t="str">
        <f>'דוח 132'!I4802</f>
        <v>צמוד מדד ללא מיועדות</v>
      </c>
      <c r="D4802" s="63">
        <f>'דוח 132'!H4802</f>
        <v>3.8345631915342699</v>
      </c>
      <c r="E4802" s="63">
        <f>'דוח 132'!G4802</f>
        <v>38.111864914507599</v>
      </c>
      <c r="F4802" s="63">
        <f>'דוח 132'!F4802</f>
        <v>39.135112022832097</v>
      </c>
      <c r="G4802" s="63">
        <f>'דוח 132'!E4802</f>
        <v>0</v>
      </c>
      <c r="H4802" s="63">
        <f>'דוח 132'!D4802</f>
        <v>0</v>
      </c>
      <c r="I4802" s="63">
        <f>'דוח 132'!C4802</f>
        <v>0</v>
      </c>
      <c r="J4802" s="63">
        <f>'דוח 132'!B4802</f>
        <v>0</v>
      </c>
      <c r="K4802" s="63">
        <f>'דוח 132'!A4802</f>
        <v>0</v>
      </c>
    </row>
    <row r="4803" spans="1:11" x14ac:dyDescent="0.2">
      <c r="A4803" s="63">
        <f>'דוח 132'!K4803</f>
        <v>15744</v>
      </c>
      <c r="B4803" s="63">
        <f>'דוח 132'!J4803</f>
        <v>75509</v>
      </c>
      <c r="C4803" s="63" t="str">
        <f>'דוח 132'!I4803</f>
        <v xml:space="preserve">סה"כ ממשלתי צמוד מדד כולל מיועדות </v>
      </c>
      <c r="D4803" s="63">
        <f>'דוח 132'!H4803</f>
        <v>4.1519774684754092</v>
      </c>
      <c r="E4803" s="63">
        <f>'דוח 132'!G4803</f>
        <v>12.204833780662899</v>
      </c>
      <c r="F4803" s="63">
        <f>'דוח 132'!F4803</f>
        <v>12.2005560760803</v>
      </c>
      <c r="G4803" s="63">
        <f>'דוח 132'!E4803</f>
        <v>0</v>
      </c>
      <c r="H4803" s="63">
        <f>'דוח 132'!D4803</f>
        <v>0</v>
      </c>
      <c r="I4803" s="63">
        <f>'דוח 132'!C4803</f>
        <v>0</v>
      </c>
      <c r="J4803" s="63">
        <f>'דוח 132'!B4803</f>
        <v>0</v>
      </c>
      <c r="K4803" s="63">
        <f>'דוח 132'!A4803</f>
        <v>0</v>
      </c>
    </row>
    <row r="4804" spans="1:11" x14ac:dyDescent="0.2">
      <c r="A4804" s="63">
        <f>'דוח 132'!K4804</f>
        <v>13462</v>
      </c>
      <c r="B4804" s="63">
        <f>'דוח 132'!J4804</f>
        <v>75509</v>
      </c>
      <c r="C4804" s="63" t="str">
        <f>'דוח 132'!I4804</f>
        <v xml:space="preserve">קונצרני סחיר צמוד מדד </v>
      </c>
      <c r="D4804" s="63">
        <f>'דוח 132'!H4804</f>
        <v>3.6907839254931001</v>
      </c>
      <c r="E4804" s="63">
        <f>'דוח 132'!G4804</f>
        <v>25.907031133844701</v>
      </c>
      <c r="F4804" s="63">
        <f>'דוח 132'!F4804</f>
        <v>26.9345559467518</v>
      </c>
      <c r="G4804" s="63">
        <f>'דוח 132'!E4804</f>
        <v>0</v>
      </c>
      <c r="H4804" s="63">
        <f>'דוח 132'!D4804</f>
        <v>0</v>
      </c>
      <c r="I4804" s="63">
        <f>'דוח 132'!C4804</f>
        <v>0</v>
      </c>
      <c r="J4804" s="63">
        <f>'דוח 132'!B4804</f>
        <v>0</v>
      </c>
      <c r="K4804" s="63">
        <f>'דוח 132'!A4804</f>
        <v>0</v>
      </c>
    </row>
    <row r="4805" spans="1:11" x14ac:dyDescent="0.2">
      <c r="A4805" s="63">
        <f>'דוח 132'!K4805</f>
        <v>15544</v>
      </c>
      <c r="B4805" s="63">
        <f>'דוח 132'!J4805</f>
        <v>75509</v>
      </c>
      <c r="C4805" s="63" t="str">
        <f>'דוח 132'!I4805</f>
        <v>הלוואה צמוד מדד</v>
      </c>
      <c r="D4805" s="63">
        <f>'דוח 132'!H4805</f>
        <v>0</v>
      </c>
      <c r="E4805" s="63">
        <f>'דוח 132'!G4805</f>
        <v>0</v>
      </c>
      <c r="F4805" s="63">
        <f>'דוח 132'!F4805</f>
        <v>0</v>
      </c>
      <c r="G4805" s="63">
        <f>'דוח 132'!E4805</f>
        <v>0</v>
      </c>
      <c r="H4805" s="63">
        <f>'דוח 132'!D4805</f>
        <v>0</v>
      </c>
      <c r="I4805" s="63">
        <f>'דוח 132'!C4805</f>
        <v>0</v>
      </c>
      <c r="J4805" s="63">
        <f>'דוח 132'!B4805</f>
        <v>0</v>
      </c>
      <c r="K4805" s="63">
        <f>'דוח 132'!A4805</f>
        <v>0</v>
      </c>
    </row>
    <row r="4806" spans="1:11" x14ac:dyDescent="0.2">
      <c r="A4806" s="63">
        <f>'דוח 132'!K4806</f>
        <v>12978</v>
      </c>
      <c r="B4806" s="63">
        <f>'דוח 132'!J4806</f>
        <v>75509</v>
      </c>
      <c r="C4806" s="63" t="str">
        <f>'דוח 132'!I4806</f>
        <v xml:space="preserve">פקדונות לא סחירים </v>
      </c>
      <c r="D4806" s="63">
        <f>'דוח 132'!H4806</f>
        <v>0</v>
      </c>
      <c r="E4806" s="63">
        <f>'דוח 132'!G4806</f>
        <v>0</v>
      </c>
      <c r="F4806" s="63">
        <f>'דוח 132'!F4806</f>
        <v>0</v>
      </c>
      <c r="G4806" s="63">
        <f>'דוח 132'!E4806</f>
        <v>0</v>
      </c>
      <c r="H4806" s="63">
        <f>'דוח 132'!D4806</f>
        <v>0</v>
      </c>
      <c r="I4806" s="63">
        <f>'דוח 132'!C4806</f>
        <v>0</v>
      </c>
      <c r="J4806" s="63">
        <f>'דוח 132'!B4806</f>
        <v>0</v>
      </c>
      <c r="K4806" s="63">
        <f>'דוח 132'!A4806</f>
        <v>0</v>
      </c>
    </row>
    <row r="4807" spans="1:11" x14ac:dyDescent="0.2">
      <c r="A4807" s="63">
        <f>'דוח 132'!K4807</f>
        <v>17726</v>
      </c>
      <c r="B4807" s="63">
        <f>'דוח 132'!J4807</f>
        <v>75509</v>
      </c>
      <c r="C4807" s="63" t="str">
        <f>'דוח 132'!I4807</f>
        <v>לא צמוד כולל נזילות</v>
      </c>
      <c r="D4807" s="63">
        <f>'דוח 132'!H4807</f>
        <v>1.7005253269954499</v>
      </c>
      <c r="E4807" s="63">
        <f>'דוח 132'!G4807</f>
        <v>46.6210409026083</v>
      </c>
      <c r="F4807" s="63">
        <f>'דוח 132'!F4807</f>
        <v>38.904733606700404</v>
      </c>
      <c r="G4807" s="63">
        <f>'דוח 132'!E4807</f>
        <v>0</v>
      </c>
      <c r="H4807" s="63">
        <f>'דוח 132'!D4807</f>
        <v>0</v>
      </c>
      <c r="I4807" s="63">
        <f>'דוח 132'!C4807</f>
        <v>0</v>
      </c>
      <c r="J4807" s="63">
        <f>'דוח 132'!B4807</f>
        <v>0</v>
      </c>
      <c r="K4807" s="63">
        <f>'דוח 132'!A4807</f>
        <v>0</v>
      </c>
    </row>
    <row r="4808" spans="1:11" x14ac:dyDescent="0.2">
      <c r="A4808" s="63">
        <f>'דוח 132'!K4808</f>
        <v>17727</v>
      </c>
      <c r="B4808" s="63">
        <f>'דוח 132'!J4808</f>
        <v>75509</v>
      </c>
      <c r="C4808" s="63" t="str">
        <f>'דוח 132'!I4808</f>
        <v>עו"ש ש"ח</v>
      </c>
      <c r="D4808" s="63">
        <f>'דוח 132'!H4808</f>
        <v>0</v>
      </c>
      <c r="E4808" s="63">
        <f>'דוח 132'!G4808</f>
        <v>14.489183197659598</v>
      </c>
      <c r="F4808" s="63">
        <f>'דוח 132'!F4808</f>
        <v>6.8004674628537494</v>
      </c>
      <c r="G4808" s="63">
        <f>'דוח 132'!E4808</f>
        <v>0</v>
      </c>
      <c r="H4808" s="63">
        <f>'דוח 132'!D4808</f>
        <v>0</v>
      </c>
      <c r="I4808" s="63">
        <f>'דוח 132'!C4808</f>
        <v>0</v>
      </c>
      <c r="J4808" s="63">
        <f>'דוח 132'!B4808</f>
        <v>0</v>
      </c>
      <c r="K4808" s="63">
        <f>'דוח 132'!A4808</f>
        <v>0</v>
      </c>
    </row>
    <row r="4809" spans="1:11" x14ac:dyDescent="0.2">
      <c r="A4809" s="63">
        <f>'דוח 132'!K4809</f>
        <v>13592</v>
      </c>
      <c r="B4809" s="63">
        <f>'דוח 132'!J4809</f>
        <v>75509</v>
      </c>
      <c r="C4809" s="63" t="str">
        <f>'דוח 132'!I4809</f>
        <v xml:space="preserve">לא צמוד - לא כולל נזילות </v>
      </c>
      <c r="D4809" s="63">
        <f>'דוח 132'!H4809</f>
        <v>2.0607381131770799</v>
      </c>
      <c r="E4809" s="63">
        <f>'דוח 132'!G4809</f>
        <v>32.1318577049487</v>
      </c>
      <c r="F4809" s="63">
        <f>'דוח 132'!F4809</f>
        <v>32.104266143846594</v>
      </c>
      <c r="G4809" s="63">
        <f>'דוח 132'!E4809</f>
        <v>0</v>
      </c>
      <c r="H4809" s="63">
        <f>'דוח 132'!D4809</f>
        <v>0</v>
      </c>
      <c r="I4809" s="63">
        <f>'דוח 132'!C4809</f>
        <v>0</v>
      </c>
      <c r="J4809" s="63">
        <f>'דוח 132'!B4809</f>
        <v>0</v>
      </c>
      <c r="K4809" s="63">
        <f>'דוח 132'!A4809</f>
        <v>0</v>
      </c>
    </row>
    <row r="4810" spans="1:11" x14ac:dyDescent="0.2">
      <c r="A4810" s="63">
        <f>'דוח 132'!K4810</f>
        <v>11566</v>
      </c>
      <c r="B4810" s="63">
        <f>'דוח 132'!J4810</f>
        <v>75509</v>
      </c>
      <c r="C4810" s="63" t="str">
        <f>'דוח 132'!I4810</f>
        <v>מק"מ</v>
      </c>
      <c r="D4810" s="63">
        <f>'דוח 132'!H4810</f>
        <v>0.59073248657253608</v>
      </c>
      <c r="E4810" s="63">
        <f>'דוח 132'!G4810</f>
        <v>20.7163164920862</v>
      </c>
      <c r="F4810" s="63">
        <f>'דוח 132'!F4810</f>
        <v>20.696867967195796</v>
      </c>
      <c r="G4810" s="63">
        <f>'דוח 132'!E4810</f>
        <v>0</v>
      </c>
      <c r="H4810" s="63">
        <f>'דוח 132'!D4810</f>
        <v>0</v>
      </c>
      <c r="I4810" s="63">
        <f>'דוח 132'!C4810</f>
        <v>0</v>
      </c>
      <c r="J4810" s="63">
        <f>'דוח 132'!B4810</f>
        <v>0</v>
      </c>
      <c r="K4810" s="63">
        <f>'דוח 132'!A4810</f>
        <v>0</v>
      </c>
    </row>
    <row r="4811" spans="1:11" x14ac:dyDescent="0.2">
      <c r="A4811" s="63">
        <f>'דוח 132'!K4811</f>
        <v>13419</v>
      </c>
      <c r="B4811" s="63">
        <f>'דוח 132'!J4811</f>
        <v>75509</v>
      </c>
      <c r="C4811" s="63" t="str">
        <f>'דוח 132'!I4811</f>
        <v>ממשלתי  לא צמוד (שחר)</v>
      </c>
      <c r="D4811" s="63">
        <f>'דוח 132'!H4811</f>
        <v>4.9270998754686</v>
      </c>
      <c r="E4811" s="63">
        <f>'דוח 132'!G4811</f>
        <v>10.182627741619299</v>
      </c>
      <c r="F4811" s="63">
        <f>'דוח 132'!F4811</f>
        <v>10.171792114328799</v>
      </c>
      <c r="G4811" s="63">
        <f>'דוח 132'!E4811</f>
        <v>0</v>
      </c>
      <c r="H4811" s="63">
        <f>'דוח 132'!D4811</f>
        <v>0</v>
      </c>
      <c r="I4811" s="63">
        <f>'דוח 132'!C4811</f>
        <v>0</v>
      </c>
      <c r="J4811" s="63">
        <f>'דוח 132'!B4811</f>
        <v>0</v>
      </c>
      <c r="K4811" s="63">
        <f>'דוח 132'!A4811</f>
        <v>0</v>
      </c>
    </row>
    <row r="4812" spans="1:11" x14ac:dyDescent="0.2">
      <c r="A4812" s="63">
        <f>'דוח 132'!K4812</f>
        <v>11568</v>
      </c>
      <c r="B4812" s="63">
        <f>'דוח 132'!J4812</f>
        <v>75509</v>
      </c>
      <c r="C4812" s="63" t="str">
        <f>'דוח 132'!I4812</f>
        <v>אג"ח ממשלתי לא צמוד ריבית משתנה-"גילון"</v>
      </c>
      <c r="D4812" s="63">
        <f>'דוח 132'!H4812</f>
        <v>0</v>
      </c>
      <c r="E4812" s="63">
        <f>'דוח 132'!G4812</f>
        <v>0</v>
      </c>
      <c r="F4812" s="63">
        <f>'דוח 132'!F4812</f>
        <v>0</v>
      </c>
      <c r="G4812" s="63">
        <f>'דוח 132'!E4812</f>
        <v>0</v>
      </c>
      <c r="H4812" s="63">
        <f>'דוח 132'!D4812</f>
        <v>0</v>
      </c>
      <c r="I4812" s="63">
        <f>'דוח 132'!C4812</f>
        <v>0</v>
      </c>
      <c r="J4812" s="63">
        <f>'דוח 132'!B4812</f>
        <v>0</v>
      </c>
      <c r="K4812" s="63">
        <f>'דוח 132'!A4812</f>
        <v>0</v>
      </c>
    </row>
    <row r="4813" spans="1:11" x14ac:dyDescent="0.2">
      <c r="A4813" s="63">
        <f>'דוח 132'!K4813</f>
        <v>12479</v>
      </c>
      <c r="B4813" s="63">
        <f>'דוח 132'!J4813</f>
        <v>75509</v>
      </c>
      <c r="C4813" s="63" t="str">
        <f>'דוח 132'!I4813</f>
        <v>קונצרני ריבית קבועה</v>
      </c>
      <c r="D4813" s="63">
        <f>'דוח 132'!H4813</f>
        <v>3.7739325346274701</v>
      </c>
      <c r="E4813" s="63">
        <f>'דוח 132'!G4813</f>
        <v>0.93638025620985599</v>
      </c>
      <c r="F4813" s="63">
        <f>'דוח 132'!F4813</f>
        <v>0.93938504159454994</v>
      </c>
      <c r="G4813" s="63">
        <f>'דוח 132'!E4813</f>
        <v>0</v>
      </c>
      <c r="H4813" s="63">
        <f>'דוח 132'!D4813</f>
        <v>0</v>
      </c>
      <c r="I4813" s="63">
        <f>'דוח 132'!C4813</f>
        <v>0</v>
      </c>
      <c r="J4813" s="63">
        <f>'דוח 132'!B4813</f>
        <v>0</v>
      </c>
      <c r="K4813" s="63">
        <f>'דוח 132'!A4813</f>
        <v>0</v>
      </c>
    </row>
    <row r="4814" spans="1:11" x14ac:dyDescent="0.2">
      <c r="A4814" s="63">
        <f>'דוח 132'!K4814</f>
        <v>12480</v>
      </c>
      <c r="B4814" s="63">
        <f>'דוח 132'!J4814</f>
        <v>75509</v>
      </c>
      <c r="C4814" s="63" t="str">
        <f>'דוח 132'!I4814</f>
        <v>קונצרני ריבית משתנה</v>
      </c>
      <c r="D4814" s="63">
        <f>'דוח 132'!H4814</f>
        <v>0.91</v>
      </c>
      <c r="E4814" s="63">
        <f>'דוח 132'!G4814</f>
        <v>0.29653321503337698</v>
      </c>
      <c r="F4814" s="63">
        <f>'דוח 132'!F4814</f>
        <v>0.296221020727433</v>
      </c>
      <c r="G4814" s="63">
        <f>'דוח 132'!E4814</f>
        <v>0</v>
      </c>
      <c r="H4814" s="63">
        <f>'דוח 132'!D4814</f>
        <v>0</v>
      </c>
      <c r="I4814" s="63">
        <f>'דוח 132'!C4814</f>
        <v>0</v>
      </c>
      <c r="J4814" s="63">
        <f>'דוח 132'!B4814</f>
        <v>0</v>
      </c>
      <c r="K4814" s="63">
        <f>'דוח 132'!A4814</f>
        <v>0</v>
      </c>
    </row>
    <row r="4815" spans="1:11" x14ac:dyDescent="0.2">
      <c r="A4815" s="63">
        <f>'דוח 132'!K4815</f>
        <v>11578</v>
      </c>
      <c r="B4815" s="63">
        <f>'דוח 132'!J4815</f>
        <v>75509</v>
      </c>
      <c r="C4815" s="63" t="str">
        <f>'דוח 132'!I4815</f>
        <v>אג"ח לא צמוד לא סחיר (ללא עמיתים)</v>
      </c>
      <c r="D4815" s="63">
        <f>'דוח 132'!H4815</f>
        <v>0</v>
      </c>
      <c r="E4815" s="63">
        <f>'דוח 132'!G4815</f>
        <v>0</v>
      </c>
      <c r="F4815" s="63">
        <f>'דוח 132'!F4815</f>
        <v>0</v>
      </c>
      <c r="G4815" s="63">
        <f>'דוח 132'!E4815</f>
        <v>0</v>
      </c>
      <c r="H4815" s="63">
        <f>'דוח 132'!D4815</f>
        <v>0</v>
      </c>
      <c r="I4815" s="63">
        <f>'דוח 132'!C4815</f>
        <v>0</v>
      </c>
      <c r="J4815" s="63">
        <f>'דוח 132'!B4815</f>
        <v>0</v>
      </c>
      <c r="K4815" s="63">
        <f>'דוח 132'!A4815</f>
        <v>0</v>
      </c>
    </row>
    <row r="4816" spans="1:11" x14ac:dyDescent="0.2">
      <c r="A4816" s="63">
        <f>'דוח 132'!K4816</f>
        <v>12497</v>
      </c>
      <c r="B4816" s="63">
        <f>'דוח 132'!J4816</f>
        <v>75509</v>
      </c>
      <c r="C4816" s="63" t="str">
        <f>'דוח 132'!I4816</f>
        <v>קונצרני לא סחיר ריבית משתנה (נע"מים)</v>
      </c>
      <c r="D4816" s="63">
        <f>'דוח 132'!H4816</f>
        <v>0</v>
      </c>
      <c r="E4816" s="63">
        <f>'דוח 132'!G4816</f>
        <v>0</v>
      </c>
      <c r="F4816" s="63">
        <f>'דוח 132'!F4816</f>
        <v>0</v>
      </c>
      <c r="G4816" s="63">
        <f>'דוח 132'!E4816</f>
        <v>0</v>
      </c>
      <c r="H4816" s="63">
        <f>'דוח 132'!D4816</f>
        <v>0</v>
      </c>
      <c r="I4816" s="63">
        <f>'דוח 132'!C4816</f>
        <v>0</v>
      </c>
      <c r="J4816" s="63">
        <f>'דוח 132'!B4816</f>
        <v>0</v>
      </c>
      <c r="K4816" s="63">
        <f>'דוח 132'!A4816</f>
        <v>0</v>
      </c>
    </row>
    <row r="4817" spans="1:11" x14ac:dyDescent="0.2">
      <c r="A4817" s="63">
        <f>'דוח 132'!K4817</f>
        <v>15546</v>
      </c>
      <c r="B4817" s="63">
        <f>'דוח 132'!J4817</f>
        <v>75509</v>
      </c>
      <c r="C4817" s="63" t="str">
        <f>'דוח 132'!I4817</f>
        <v>הלוואה לא צמוד</v>
      </c>
      <c r="D4817" s="63">
        <f>'דוח 132'!H4817</f>
        <v>0</v>
      </c>
      <c r="E4817" s="63">
        <f>'דוח 132'!G4817</f>
        <v>0</v>
      </c>
      <c r="F4817" s="63">
        <f>'דוח 132'!F4817</f>
        <v>0</v>
      </c>
      <c r="G4817" s="63">
        <f>'דוח 132'!E4817</f>
        <v>0</v>
      </c>
      <c r="H4817" s="63">
        <f>'דוח 132'!D4817</f>
        <v>0</v>
      </c>
      <c r="I4817" s="63">
        <f>'דוח 132'!C4817</f>
        <v>0</v>
      </c>
      <c r="J4817" s="63">
        <f>'דוח 132'!B4817</f>
        <v>0</v>
      </c>
      <c r="K4817" s="63">
        <f>'דוח 132'!A4817</f>
        <v>0</v>
      </c>
    </row>
    <row r="4818" spans="1:11" x14ac:dyDescent="0.2">
      <c r="A4818" s="63">
        <f>'דוח 132'!K4818</f>
        <v>12481</v>
      </c>
      <c r="B4818" s="63">
        <f>'דוח 132'!J4818</f>
        <v>75509</v>
      </c>
      <c r="C4818" s="63" t="str">
        <f>'דוח 132'!I4818</f>
        <v>הלוואות לעמיתים.</v>
      </c>
      <c r="D4818" s="63">
        <f>'דוח 132'!H4818</f>
        <v>0</v>
      </c>
      <c r="E4818" s="63">
        <f>'דוח 132'!G4818</f>
        <v>0</v>
      </c>
      <c r="F4818" s="63">
        <f>'דוח 132'!F4818</f>
        <v>0</v>
      </c>
      <c r="G4818" s="63">
        <f>'דוח 132'!E4818</f>
        <v>0</v>
      </c>
      <c r="H4818" s="63">
        <f>'דוח 132'!D4818</f>
        <v>0</v>
      </c>
      <c r="I4818" s="63">
        <f>'דוח 132'!C4818</f>
        <v>0</v>
      </c>
      <c r="J4818" s="63">
        <f>'דוח 132'!B4818</f>
        <v>0</v>
      </c>
      <c r="K4818" s="63">
        <f>'דוח 132'!A4818</f>
        <v>0</v>
      </c>
    </row>
    <row r="4819" spans="1:11" x14ac:dyDescent="0.2">
      <c r="A4819" s="63">
        <f>'דוח 132'!K4819</f>
        <v>13594</v>
      </c>
      <c r="B4819" s="63">
        <f>'דוח 132'!J4819</f>
        <v>75509</v>
      </c>
      <c r="C4819" s="63" t="str">
        <f>'דוח 132'!I4819</f>
        <v>מט"ח וצמוד מט"ח</v>
      </c>
      <c r="D4819" s="63">
        <f>'דוח 132'!H4819</f>
        <v>0</v>
      </c>
      <c r="E4819" s="63">
        <f>'דוח 132'!G4819</f>
        <v>1.1149599605256699</v>
      </c>
      <c r="F4819" s="63">
        <f>'דוח 132'!F4819</f>
        <v>1.1077635265147101</v>
      </c>
      <c r="G4819" s="63">
        <f>'דוח 132'!E4819</f>
        <v>0</v>
      </c>
      <c r="H4819" s="63">
        <f>'דוח 132'!D4819</f>
        <v>0</v>
      </c>
      <c r="I4819" s="63">
        <f>'דוח 132'!C4819</f>
        <v>0</v>
      </c>
      <c r="J4819" s="63">
        <f>'דוח 132'!B4819</f>
        <v>0</v>
      </c>
      <c r="K4819" s="63">
        <f>'דוח 132'!A4819</f>
        <v>0</v>
      </c>
    </row>
    <row r="4820" spans="1:11" x14ac:dyDescent="0.2">
      <c r="A4820" s="63">
        <f>'דוח 132'!K4820</f>
        <v>15609</v>
      </c>
      <c r="B4820" s="63">
        <f>'דוח 132'!J4820</f>
        <v>75509</v>
      </c>
      <c r="C4820" s="63" t="str">
        <f>'דוח 132'!I4820</f>
        <v>אג"ח ממשלתי צמוד מט"ח סחיר (1022)</v>
      </c>
      <c r="D4820" s="63">
        <f>'דוח 132'!H4820</f>
        <v>0</v>
      </c>
      <c r="E4820" s="63">
        <f>'דוח 132'!G4820</f>
        <v>0</v>
      </c>
      <c r="F4820" s="63">
        <f>'דוח 132'!F4820</f>
        <v>0</v>
      </c>
      <c r="G4820" s="63">
        <f>'דוח 132'!E4820</f>
        <v>0</v>
      </c>
      <c r="H4820" s="63">
        <f>'דוח 132'!D4820</f>
        <v>0</v>
      </c>
      <c r="I4820" s="63">
        <f>'דוח 132'!C4820</f>
        <v>0</v>
      </c>
      <c r="J4820" s="63">
        <f>'דוח 132'!B4820</f>
        <v>0</v>
      </c>
      <c r="K4820" s="63">
        <f>'דוח 132'!A4820</f>
        <v>0</v>
      </c>
    </row>
    <row r="4821" spans="1:11" x14ac:dyDescent="0.2">
      <c r="A4821" s="63">
        <f>'דוח 132'!K4821</f>
        <v>11524</v>
      </c>
      <c r="B4821" s="63">
        <f>'דוח 132'!J4821</f>
        <v>75509</v>
      </c>
      <c r="C4821" s="63" t="str">
        <f>'דוח 132'!I4821</f>
        <v xml:space="preserve"> אג"ח קונצרני בחו"ל </v>
      </c>
      <c r="D4821" s="63">
        <f>'דוח 132'!H4821</f>
        <v>0</v>
      </c>
      <c r="E4821" s="63">
        <f>'דוח 132'!G4821</f>
        <v>0</v>
      </c>
      <c r="F4821" s="63">
        <f>'דוח 132'!F4821</f>
        <v>0</v>
      </c>
      <c r="G4821" s="63">
        <f>'דוח 132'!E4821</f>
        <v>0</v>
      </c>
      <c r="H4821" s="63">
        <f>'דוח 132'!D4821</f>
        <v>0</v>
      </c>
      <c r="I4821" s="63">
        <f>'דוח 132'!C4821</f>
        <v>0</v>
      </c>
      <c r="J4821" s="63">
        <f>'דוח 132'!B4821</f>
        <v>0</v>
      </c>
      <c r="K4821" s="63">
        <f>'דוח 132'!A4821</f>
        <v>0</v>
      </c>
    </row>
    <row r="4822" spans="1:11" x14ac:dyDescent="0.2">
      <c r="A4822" s="63">
        <f>'דוח 132'!K4822</f>
        <v>15745</v>
      </c>
      <c r="B4822" s="63">
        <f>'דוח 132'!J4822</f>
        <v>75509</v>
      </c>
      <c r="C4822" s="63" t="str">
        <f>'דוח 132'!I4822</f>
        <v>סה"כ קונצרני צמוד מט"ח</v>
      </c>
      <c r="D4822" s="63">
        <f>'דוח 132'!H4822</f>
        <v>0</v>
      </c>
      <c r="E4822" s="63">
        <f>'דוח 132'!G4822</f>
        <v>0</v>
      </c>
      <c r="F4822" s="63">
        <f>'דוח 132'!F4822</f>
        <v>0</v>
      </c>
      <c r="G4822" s="63">
        <f>'דוח 132'!E4822</f>
        <v>0</v>
      </c>
      <c r="H4822" s="63">
        <f>'דוח 132'!D4822</f>
        <v>0</v>
      </c>
      <c r="I4822" s="63">
        <f>'דוח 132'!C4822</f>
        <v>0</v>
      </c>
      <c r="J4822" s="63">
        <f>'דוח 132'!B4822</f>
        <v>0</v>
      </c>
      <c r="K4822" s="63">
        <f>'דוח 132'!A4822</f>
        <v>0</v>
      </c>
    </row>
    <row r="4823" spans="1:11" x14ac:dyDescent="0.2">
      <c r="A4823" s="63">
        <f>'דוח 132'!K4823</f>
        <v>15545</v>
      </c>
      <c r="B4823" s="63">
        <f>'דוח 132'!J4823</f>
        <v>75509</v>
      </c>
      <c r="C4823" s="63" t="str">
        <f>'דוח 132'!I4823</f>
        <v>הלוואה צמוד מט"ח</v>
      </c>
      <c r="D4823" s="63">
        <f>'דוח 132'!H4823</f>
        <v>0</v>
      </c>
      <c r="E4823" s="63">
        <f>'דוח 132'!G4823</f>
        <v>0</v>
      </c>
      <c r="F4823" s="63">
        <f>'דוח 132'!F4823</f>
        <v>0</v>
      </c>
      <c r="G4823" s="63">
        <f>'דוח 132'!E4823</f>
        <v>0</v>
      </c>
      <c r="H4823" s="63">
        <f>'דוח 132'!D4823</f>
        <v>0</v>
      </c>
      <c r="I4823" s="63">
        <f>'דוח 132'!C4823</f>
        <v>0</v>
      </c>
      <c r="J4823" s="63">
        <f>'דוח 132'!B4823</f>
        <v>0</v>
      </c>
      <c r="K4823" s="63">
        <f>'דוח 132'!A4823</f>
        <v>0</v>
      </c>
    </row>
    <row r="4824" spans="1:11" x14ac:dyDescent="0.2">
      <c r="A4824" s="63">
        <f>'דוח 132'!K4824</f>
        <v>13595</v>
      </c>
      <c r="B4824" s="63">
        <f>'דוח 132'!J4824</f>
        <v>75509</v>
      </c>
      <c r="C4824" s="63" t="str">
        <f>'דוח 132'!I4824</f>
        <v>סה"כ מניות והמירים</v>
      </c>
      <c r="D4824" s="63">
        <f>'דוח 132'!H4824</f>
        <v>0</v>
      </c>
      <c r="E4824" s="63">
        <f>'דוח 132'!G4824</f>
        <v>14.1521342223585</v>
      </c>
      <c r="F4824" s="63">
        <f>'דוח 132'!F4824</f>
        <v>20.852390843952801</v>
      </c>
      <c r="G4824" s="63">
        <f>'דוח 132'!E4824</f>
        <v>0</v>
      </c>
      <c r="H4824" s="63">
        <f>'דוח 132'!D4824</f>
        <v>0</v>
      </c>
      <c r="I4824" s="63">
        <f>'דוח 132'!C4824</f>
        <v>0</v>
      </c>
      <c r="J4824" s="63">
        <f>'דוח 132'!B4824</f>
        <v>0</v>
      </c>
      <c r="K4824" s="63">
        <f>'דוח 132'!A4824</f>
        <v>0</v>
      </c>
    </row>
    <row r="4825" spans="1:11" x14ac:dyDescent="0.2">
      <c r="A4825" s="63">
        <f>'דוח 132'!K4825</f>
        <v>15610</v>
      </c>
      <c r="B4825" s="63">
        <f>'דוח 132'!J4825</f>
        <v>75509</v>
      </c>
      <c r="C4825" s="63" t="str">
        <f>'דוח 132'!I4825</f>
        <v>נגזרים מתוך מניות והמירים</v>
      </c>
      <c r="D4825" s="63">
        <f>'דוח 132'!H4825</f>
        <v>0</v>
      </c>
      <c r="E4825" s="63">
        <f>'דוח 132'!G4825</f>
        <v>0</v>
      </c>
      <c r="F4825" s="63">
        <f>'דוח 132'!F4825</f>
        <v>0</v>
      </c>
      <c r="G4825" s="63">
        <f>'דוח 132'!E4825</f>
        <v>0</v>
      </c>
      <c r="H4825" s="63">
        <f>'דוח 132'!D4825</f>
        <v>0</v>
      </c>
      <c r="I4825" s="63">
        <f>'דוח 132'!C4825</f>
        <v>0</v>
      </c>
      <c r="J4825" s="63">
        <f>'דוח 132'!B4825</f>
        <v>0</v>
      </c>
      <c r="K4825" s="63">
        <f>'דוח 132'!A4825</f>
        <v>0</v>
      </c>
    </row>
    <row r="4826" spans="1:11" x14ac:dyDescent="0.2">
      <c r="A4826" s="63">
        <f>'דוח 132'!K4826</f>
        <v>15611</v>
      </c>
      <c r="B4826" s="63">
        <f>'דוח 132'!J4826</f>
        <v>75509</v>
      </c>
      <c r="C4826" s="63" t="str">
        <f>'דוח 132'!I4826</f>
        <v>מניות והמירים בארץ</v>
      </c>
      <c r="D4826" s="63">
        <f>'דוח 132'!H4826</f>
        <v>0</v>
      </c>
      <c r="E4826" s="63">
        <f>'דוח 132'!G4826</f>
        <v>5.9632808441936298</v>
      </c>
      <c r="F4826" s="63">
        <f>'דוח 132'!F4826</f>
        <v>9.8861472829019501</v>
      </c>
      <c r="G4826" s="63">
        <f>'דוח 132'!E4826</f>
        <v>0</v>
      </c>
      <c r="H4826" s="63">
        <f>'דוח 132'!D4826</f>
        <v>0</v>
      </c>
      <c r="I4826" s="63">
        <f>'דוח 132'!C4826</f>
        <v>0</v>
      </c>
      <c r="J4826" s="63">
        <f>'דוח 132'!B4826</f>
        <v>0</v>
      </c>
      <c r="K4826" s="63">
        <f>'דוח 132'!A4826</f>
        <v>0</v>
      </c>
    </row>
    <row r="4827" spans="1:11" x14ac:dyDescent="0.2">
      <c r="A4827" s="63">
        <f>'דוח 132'!K4827</f>
        <v>15608</v>
      </c>
      <c r="B4827" s="63">
        <f>'דוח 132'!J4827</f>
        <v>75509</v>
      </c>
      <c r="C4827" s="63" t="str">
        <f>'דוח 132'!I4827</f>
        <v>מניות חו"ל</v>
      </c>
      <c r="D4827" s="63">
        <f>'דוח 132'!H4827</f>
        <v>0</v>
      </c>
      <c r="E4827" s="63">
        <f>'דוח 132'!G4827</f>
        <v>8.1888533781648505</v>
      </c>
      <c r="F4827" s="63">
        <f>'דוח 132'!F4827</f>
        <v>10.966243561050899</v>
      </c>
      <c r="G4827" s="63">
        <f>'דוח 132'!E4827</f>
        <v>0</v>
      </c>
      <c r="H4827" s="63">
        <f>'דוח 132'!D4827</f>
        <v>0</v>
      </c>
      <c r="I4827" s="63">
        <f>'דוח 132'!C4827</f>
        <v>0</v>
      </c>
      <c r="J4827" s="63">
        <f>'דוח 132'!B4827</f>
        <v>0</v>
      </c>
      <c r="K4827" s="63">
        <f>'דוח 132'!A4827</f>
        <v>0</v>
      </c>
    </row>
    <row r="4828" spans="1:11" x14ac:dyDescent="0.2">
      <c r="A4828" s="63">
        <f>'דוח 132'!K4828</f>
        <v>15584</v>
      </c>
      <c r="B4828" s="63">
        <f>'דוח 132'!J4828</f>
        <v>75509</v>
      </c>
      <c r="C4828" s="63" t="str">
        <f>'דוח 132'!I4828</f>
        <v>נכסים אלטרנטיביים</v>
      </c>
      <c r="D4828" s="63">
        <f>'דוח 132'!H4828</f>
        <v>0</v>
      </c>
      <c r="E4828" s="63">
        <f>'דוח 132'!G4828</f>
        <v>0</v>
      </c>
      <c r="F4828" s="63">
        <f>'דוח 132'!F4828</f>
        <v>0</v>
      </c>
      <c r="G4828" s="63">
        <f>'דוח 132'!E4828</f>
        <v>0</v>
      </c>
      <c r="H4828" s="63">
        <f>'דוח 132'!D4828</f>
        <v>0</v>
      </c>
      <c r="I4828" s="63">
        <f>'דוח 132'!C4828</f>
        <v>0</v>
      </c>
      <c r="J4828" s="63">
        <f>'דוח 132'!B4828</f>
        <v>0</v>
      </c>
      <c r="K4828" s="63">
        <f>'דוח 132'!A4828</f>
        <v>0</v>
      </c>
    </row>
    <row r="4829" spans="1:11" x14ac:dyDescent="0.2">
      <c r="A4829" s="63">
        <f>'דוח 132'!K4829</f>
        <v>17728</v>
      </c>
      <c r="B4829" s="63">
        <f>'דוח 132'!J4829</f>
        <v>75509</v>
      </c>
      <c r="C4829" s="63" t="str">
        <f>'דוח 132'!I4829</f>
        <v>נכסי נדל"ן</v>
      </c>
      <c r="D4829" s="63">
        <f>'דוח 132'!H4829</f>
        <v>0</v>
      </c>
      <c r="E4829" s="63">
        <f>'דוח 132'!G4829</f>
        <v>0</v>
      </c>
      <c r="F4829" s="63">
        <f>'דוח 132'!F4829</f>
        <v>0</v>
      </c>
      <c r="G4829" s="63">
        <f>'דוח 132'!E4829</f>
        <v>0</v>
      </c>
      <c r="H4829" s="63">
        <f>'דוח 132'!D4829</f>
        <v>0</v>
      </c>
      <c r="I4829" s="63">
        <f>'דוח 132'!C4829</f>
        <v>0</v>
      </c>
      <c r="J4829" s="63">
        <f>'דוח 132'!B4829</f>
        <v>0</v>
      </c>
      <c r="K4829" s="63">
        <f>'דוח 132'!A4829</f>
        <v>0</v>
      </c>
    </row>
    <row r="4830" spans="1:11" x14ac:dyDescent="0.2">
      <c r="A4830" s="63">
        <f>'דוח 132'!K4830</f>
        <v>15624</v>
      </c>
      <c r="B4830" s="63">
        <f>'דוח 132'!J4830</f>
        <v>75509</v>
      </c>
      <c r="C4830" s="63" t="str">
        <f>'דוח 132'!I4830</f>
        <v>נגזרים מתוך חשיפת מט"ח</v>
      </c>
      <c r="D4830" s="63">
        <f>'דוח 132'!H4830</f>
        <v>0</v>
      </c>
      <c r="E4830" s="63">
        <f>'דוח 132'!G4830</f>
        <v>0</v>
      </c>
      <c r="F4830" s="63">
        <f>'דוח 132'!F4830</f>
        <v>0</v>
      </c>
      <c r="G4830" s="63">
        <f>'דוח 132'!E4830</f>
        <v>0</v>
      </c>
      <c r="H4830" s="63">
        <f>'דוח 132'!D4830</f>
        <v>0</v>
      </c>
      <c r="I4830" s="63">
        <f>'דוח 132'!C4830</f>
        <v>0</v>
      </c>
      <c r="J4830" s="63">
        <f>'דוח 132'!B4830</f>
        <v>0</v>
      </c>
      <c r="K4830" s="63">
        <f>'דוח 132'!A4830</f>
        <v>0</v>
      </c>
    </row>
    <row r="4831" spans="1:11" x14ac:dyDescent="0.2">
      <c r="A4831" s="63">
        <f>'דוח 132'!K4831</f>
        <v>15644</v>
      </c>
      <c r="B4831" s="63">
        <f>'דוח 132'!J4831</f>
        <v>75509</v>
      </c>
      <c r="C4831" s="63" t="str">
        <f>'דוח 132'!I4831</f>
        <v>סה"כ נזילות</v>
      </c>
      <c r="D4831" s="63">
        <f>'דוח 132'!H4831</f>
        <v>0</v>
      </c>
      <c r="E4831" s="63">
        <f>'דוח 132'!G4831</f>
        <v>15.604143158185199</v>
      </c>
      <c r="F4831" s="63">
        <f>'דוח 132'!F4831</f>
        <v>7.9082309893684695</v>
      </c>
      <c r="G4831" s="63">
        <f>'דוח 132'!E4831</f>
        <v>0</v>
      </c>
      <c r="H4831" s="63">
        <f>'דוח 132'!D4831</f>
        <v>0</v>
      </c>
      <c r="I4831" s="63">
        <f>'דוח 132'!C4831</f>
        <v>0</v>
      </c>
      <c r="J4831" s="63">
        <f>'דוח 132'!B4831</f>
        <v>0</v>
      </c>
      <c r="K4831" s="63">
        <f>'דוח 132'!A4831</f>
        <v>0</v>
      </c>
    </row>
    <row r="4832" spans="1:11" x14ac:dyDescent="0.2">
      <c r="A4832" s="63">
        <f>'דוח 132'!K4832</f>
        <v>15704</v>
      </c>
      <c r="B4832" s="63">
        <f>'דוח 132'!J4832</f>
        <v>75509</v>
      </c>
      <c r="C4832" s="63" t="str">
        <f>'דוח 132'!I4832</f>
        <v xml:space="preserve">סה"כ קונצרני והלוואות </v>
      </c>
      <c r="D4832" s="63">
        <f>'דוח 132'!H4832</f>
        <v>3.6643155618059602</v>
      </c>
      <c r="E4832" s="63">
        <f>'דוח 132'!G4832</f>
        <v>27.139944605087898</v>
      </c>
      <c r="F4832" s="63">
        <f>'דוח 132'!F4832</f>
        <v>28.170162009073795</v>
      </c>
      <c r="G4832" s="63">
        <f>'דוח 132'!E4832</f>
        <v>27</v>
      </c>
      <c r="H4832" s="63">
        <f>'דוח 132'!D4832</f>
        <v>33</v>
      </c>
      <c r="I4832" s="63">
        <f>'דוח 132'!C4832</f>
        <v>0</v>
      </c>
      <c r="J4832" s="63">
        <f>'דוח 132'!B4832</f>
        <v>0</v>
      </c>
      <c r="K4832" s="63">
        <f>'דוח 132'!A4832</f>
        <v>0</v>
      </c>
    </row>
    <row r="4833" spans="1:11" x14ac:dyDescent="0.2">
      <c r="A4833" s="63">
        <f>'דוח 132'!K4833</f>
        <v>15749</v>
      </c>
      <c r="B4833" s="63">
        <f>'דוח 132'!J4833</f>
        <v>75509</v>
      </c>
      <c r="C4833" s="63" t="str">
        <f>'דוח 132'!I4833</f>
        <v>סה"כ לא סחירים</v>
      </c>
      <c r="D4833" s="63">
        <f>'דוח 132'!H4833</f>
        <v>0</v>
      </c>
      <c r="E4833" s="63">
        <f>'דוח 132'!G4833</f>
        <v>0</v>
      </c>
      <c r="F4833" s="63">
        <f>'דוח 132'!F4833</f>
        <v>0</v>
      </c>
      <c r="G4833" s="63">
        <f>'דוח 132'!E4833</f>
        <v>0</v>
      </c>
      <c r="H4833" s="63">
        <f>'דוח 132'!D4833</f>
        <v>0</v>
      </c>
      <c r="I4833" s="63">
        <f>'דוח 132'!C4833</f>
        <v>0</v>
      </c>
      <c r="J4833" s="63">
        <f>'דוח 132'!B4833</f>
        <v>0</v>
      </c>
      <c r="K4833" s="63">
        <f>'דוח 132'!A4833</f>
        <v>0</v>
      </c>
    </row>
    <row r="4834" spans="1:11" x14ac:dyDescent="0.2">
      <c r="A4834" s="63">
        <f>'דוח 132'!K4834</f>
        <v>11258</v>
      </c>
      <c r="B4834" s="63">
        <f>'דוח 132'!J4834</f>
        <v>75509</v>
      </c>
      <c r="C4834" s="63" t="str">
        <f>'דוח 132'!I4834</f>
        <v>כל נכסי הקופה</v>
      </c>
      <c r="D4834" s="63">
        <f>'דוח 132'!H4834</f>
        <v>2.1622454489752698</v>
      </c>
      <c r="E4834" s="63">
        <f>'דוח 132'!G4834</f>
        <v>100</v>
      </c>
      <c r="F4834" s="63">
        <f>'דוח 132'!F4834</f>
        <v>100</v>
      </c>
      <c r="G4834" s="63">
        <f>'דוח 132'!E4834</f>
        <v>0</v>
      </c>
      <c r="H4834" s="63">
        <f>'דוח 132'!D4834</f>
        <v>0</v>
      </c>
      <c r="I4834" s="63">
        <f>'דוח 132'!C4834</f>
        <v>0</v>
      </c>
      <c r="J4834" s="63">
        <f>'דוח 132'!B4834</f>
        <v>0</v>
      </c>
      <c r="K4834" s="63">
        <f>'דוח 132'!A4834</f>
        <v>0</v>
      </c>
    </row>
    <row r="4835" spans="1:11" x14ac:dyDescent="0.2">
      <c r="A4835" s="63">
        <f>'דוח 132'!K4835</f>
        <v>15705</v>
      </c>
      <c r="B4835" s="63">
        <f>'דוח 132'!J4835</f>
        <v>75509</v>
      </c>
      <c r="C4835" s="63" t="str">
        <f>'דוח 132'!I4835</f>
        <v>סה"כ ממשלתי</v>
      </c>
      <c r="D4835" s="63">
        <f>'דוח 132'!H4835</f>
        <v>2.6236879133248503</v>
      </c>
      <c r="E4835" s="63">
        <f>'דוח 132'!G4835</f>
        <v>43.103778014368402</v>
      </c>
      <c r="F4835" s="63">
        <f>'דוח 132'!F4835</f>
        <v>43.069216157604998</v>
      </c>
      <c r="G4835" s="63">
        <f>'דוח 132'!E4835</f>
        <v>40</v>
      </c>
      <c r="H4835" s="63">
        <f>'דוח 132'!D4835</f>
        <v>46</v>
      </c>
      <c r="I4835" s="63">
        <f>'דוח 132'!C4835</f>
        <v>0</v>
      </c>
      <c r="J4835" s="63">
        <f>'דוח 132'!B4835</f>
        <v>0</v>
      </c>
      <c r="K4835" s="63">
        <f>'דוח 132'!A4835</f>
        <v>0</v>
      </c>
    </row>
    <row r="4836" spans="1:11" x14ac:dyDescent="0.2">
      <c r="A4836" s="63">
        <f>'דוח 132'!K4836</f>
        <v>16144</v>
      </c>
      <c r="B4836" s="63">
        <f>'דוח 132'!J4836</f>
        <v>75509</v>
      </c>
      <c r="C4836" s="63" t="str">
        <f>'דוח 132'!I4836</f>
        <v>סך חשיפת מט"ח</v>
      </c>
      <c r="D4836" s="63">
        <f>'דוח 132'!H4836</f>
        <v>0</v>
      </c>
      <c r="E4836" s="63">
        <f>'דוח 132'!G4836</f>
        <v>4.5693475999277791</v>
      </c>
      <c r="F4836" s="63">
        <f>'דוח 132'!F4836</f>
        <v>5.0996530897313201</v>
      </c>
      <c r="G4836" s="63">
        <f>'דוח 132'!E4836</f>
        <v>0</v>
      </c>
      <c r="H4836" s="63">
        <f>'דוח 132'!D4836</f>
        <v>0</v>
      </c>
      <c r="I4836" s="63">
        <f>'דוח 132'!C4836</f>
        <v>0</v>
      </c>
      <c r="J4836" s="63">
        <f>'דוח 132'!B4836</f>
        <v>0</v>
      </c>
      <c r="K4836" s="63">
        <f>'דוח 132'!A4836</f>
        <v>0</v>
      </c>
    </row>
    <row r="4837" spans="1:11" x14ac:dyDescent="0.2">
      <c r="A4837" s="63">
        <f>'דוח 132'!K4837</f>
        <v>12755</v>
      </c>
      <c r="B4837" s="63">
        <f>'דוח 132'!J4837</f>
        <v>75509</v>
      </c>
      <c r="C4837" s="63" t="str">
        <f>'דוח 132'!I4837</f>
        <v xml:space="preserve">נזילות מט"ח </v>
      </c>
      <c r="D4837" s="63">
        <f>'דוח 132'!H4837</f>
        <v>0</v>
      </c>
      <c r="E4837" s="63">
        <f>'דוח 132'!G4837</f>
        <v>1.1149599605256699</v>
      </c>
      <c r="F4837" s="63">
        <f>'דוח 132'!F4837</f>
        <v>1.1077635265147101</v>
      </c>
      <c r="G4837" s="63">
        <f>'דוח 132'!E4837</f>
        <v>0</v>
      </c>
      <c r="H4837" s="63">
        <f>'דוח 132'!D4837</f>
        <v>0</v>
      </c>
      <c r="I4837" s="63">
        <f>'דוח 132'!C4837</f>
        <v>0</v>
      </c>
      <c r="J4837" s="63">
        <f>'דוח 132'!B4837</f>
        <v>0</v>
      </c>
      <c r="K4837" s="63">
        <f>'דוח 132'!A4837</f>
        <v>0</v>
      </c>
    </row>
    <row r="4838" spans="1:11" x14ac:dyDescent="0.2">
      <c r="A4838" s="63">
        <f>'דוח 132'!K4838</f>
        <v>12359</v>
      </c>
      <c r="B4838" s="63">
        <f>'דוח 132'!J4838</f>
        <v>75509</v>
      </c>
      <c r="C4838" s="63" t="str">
        <f>'דוח 132'!I4838</f>
        <v xml:space="preserve">קונצרני לא סחיר צמוד מדד </v>
      </c>
      <c r="D4838" s="63">
        <f>'דוח 132'!H4838</f>
        <v>0</v>
      </c>
      <c r="E4838" s="63">
        <f>'דוח 132'!G4838</f>
        <v>0</v>
      </c>
      <c r="F4838" s="63">
        <f>'דוח 132'!F4838</f>
        <v>0</v>
      </c>
      <c r="G4838" s="63">
        <f>'דוח 132'!E4838</f>
        <v>0</v>
      </c>
      <c r="H4838" s="63">
        <f>'דוח 132'!D4838</f>
        <v>0</v>
      </c>
      <c r="I4838" s="63">
        <f>'דוח 132'!C4838</f>
        <v>0</v>
      </c>
      <c r="J4838" s="63">
        <f>'דוח 132'!B4838</f>
        <v>0</v>
      </c>
      <c r="K4838" s="63">
        <f>'דוח 132'!A4838</f>
        <v>0</v>
      </c>
    </row>
    <row r="4839" spans="1:11" x14ac:dyDescent="0.2">
      <c r="A4839" s="63">
        <f>'דוח 132'!K4839</f>
        <v>0</v>
      </c>
      <c r="B4839" s="63">
        <f>'דוח 132'!J4839</f>
        <v>0</v>
      </c>
      <c r="C4839" s="63">
        <f>'דוח 132'!I4839</f>
        <v>0</v>
      </c>
      <c r="D4839" s="63">
        <f>'דוח 132'!H4839</f>
        <v>0</v>
      </c>
      <c r="E4839" s="63">
        <f>'דוח 132'!G4839</f>
        <v>0</v>
      </c>
      <c r="F4839" s="63">
        <f>'דוח 132'!F4839</f>
        <v>0</v>
      </c>
      <c r="G4839" s="63">
        <f>'דוח 132'!E4839</f>
        <v>0</v>
      </c>
      <c r="H4839" s="63">
        <f>'דוח 132'!D4839</f>
        <v>0</v>
      </c>
      <c r="I4839" s="63">
        <f>'דוח 132'!C4839</f>
        <v>0</v>
      </c>
      <c r="J4839" s="63">
        <f>'דוח 132'!B4839</f>
        <v>0</v>
      </c>
      <c r="K4839" s="63">
        <f>'דוח 132'!A4839</f>
        <v>0</v>
      </c>
    </row>
    <row r="4840" spans="1:11" x14ac:dyDescent="0.2">
      <c r="A4840" s="63" t="str">
        <f>'דוח 132'!K4840</f>
        <v>קוד קבוצה</v>
      </c>
      <c r="B4840" s="63" t="str">
        <f>'דוח 132'!J4840</f>
        <v>קוד קופה</v>
      </c>
      <c r="C4840" s="63">
        <f>'דוח 132'!I4840</f>
        <v>0</v>
      </c>
      <c r="D4840" s="63" t="str">
        <f>'דוח 132'!H4840</f>
        <v>75517  מלון גינות ים 509</v>
      </c>
      <c r="E4840" s="63">
        <f>'דוח 132'!G4840</f>
        <v>0</v>
      </c>
      <c r="F4840" s="63">
        <f>'דוח 132'!F4840</f>
        <v>0</v>
      </c>
      <c r="G4840" s="63">
        <f>'דוח 132'!E4840</f>
        <v>0</v>
      </c>
      <c r="H4840" s="63">
        <f>'דוח 132'!D4840</f>
        <v>0</v>
      </c>
      <c r="I4840" s="63">
        <f>'דוח 132'!C4840</f>
        <v>0</v>
      </c>
      <c r="J4840" s="63">
        <f>'דוח 132'!B4840</f>
        <v>0</v>
      </c>
      <c r="K4840" s="63">
        <f>'דוח 132'!A4840</f>
        <v>0</v>
      </c>
    </row>
    <row r="4841" spans="1:11" x14ac:dyDescent="0.2">
      <c r="A4841" s="63">
        <f>'דוח 132'!K4841</f>
        <v>0</v>
      </c>
      <c r="B4841" s="63">
        <f>'דוח 132'!J4841</f>
        <v>0</v>
      </c>
      <c r="C4841" s="63">
        <f>'דוח 132'!I4841</f>
        <v>0</v>
      </c>
      <c r="D4841" s="63">
        <f>'דוח 132'!H4841</f>
        <v>0</v>
      </c>
      <c r="E4841" s="63">
        <f>'דוח 132'!G4841</f>
        <v>0</v>
      </c>
      <c r="F4841" s="63" t="str">
        <f>'דוח 132'!F4841</f>
        <v>שווי קופה באשח  57.83</v>
      </c>
      <c r="G4841" s="63">
        <f>'דוח 132'!E4841</f>
        <v>0</v>
      </c>
      <c r="H4841" s="63">
        <f>'דוח 132'!D4841</f>
        <v>0</v>
      </c>
      <c r="I4841" s="63">
        <f>'דוח 132'!C4841</f>
        <v>0</v>
      </c>
      <c r="J4841" s="63">
        <f>'דוח 132'!B4841</f>
        <v>0</v>
      </c>
      <c r="K4841" s="63">
        <f>'דוח 132'!A4841</f>
        <v>0</v>
      </c>
    </row>
    <row r="4842" spans="1:11" x14ac:dyDescent="0.2">
      <c r="A4842" s="63">
        <f>'דוח 132'!K4842</f>
        <v>0</v>
      </c>
      <c r="B4842" s="63">
        <f>'דוח 132'!J4842</f>
        <v>0</v>
      </c>
      <c r="C4842" s="63" t="str">
        <f>'דוח 132'!I4842</f>
        <v>תאור קבוצה</v>
      </c>
      <c r="D4842" s="63" t="str">
        <f>'דוח 132'!H4842</f>
        <v>מח"מ</v>
      </c>
      <c r="E4842" s="63" t="str">
        <f>'דוח 132'!G4842</f>
        <v>חשיפה</v>
      </c>
      <c r="F4842" s="63" t="str">
        <f>'דוח 132'!F4842</f>
        <v>חשיפה</v>
      </c>
      <c r="G4842" s="63">
        <f>'דוח 132'!E4842</f>
        <v>0</v>
      </c>
      <c r="H4842" s="63" t="str">
        <f>'דוח 132'!D4842</f>
        <v>חשיפה</v>
      </c>
      <c r="I4842" s="63">
        <f>'דוח 132'!C4842</f>
        <v>0</v>
      </c>
      <c r="J4842" s="63" t="str">
        <f>'דוח 132'!B4842</f>
        <v>מח"מ</v>
      </c>
      <c r="K4842" s="63">
        <f>'דוח 132'!A4842</f>
        <v>0</v>
      </c>
    </row>
    <row r="4843" spans="1:11" x14ac:dyDescent="0.2">
      <c r="A4843" s="63">
        <f>'דוח 132'!K4843</f>
        <v>0</v>
      </c>
      <c r="B4843" s="63">
        <f>'דוח 132'!J4843</f>
        <v>0</v>
      </c>
      <c r="C4843" s="63">
        <f>'דוח 132'!I4843</f>
        <v>0</v>
      </c>
      <c r="D4843" s="63">
        <f>'דוח 132'!H4843</f>
        <v>0</v>
      </c>
      <c r="E4843" s="63" t="str">
        <f>'דוח 132'!G4843</f>
        <v>30/12/18</v>
      </c>
      <c r="F4843" s="63" t="str">
        <f>'דוח 132'!F4843</f>
        <v>31/12/18</v>
      </c>
      <c r="G4843" s="63" t="str">
        <f>'דוח 132'!E4843</f>
        <v>מינ'</v>
      </c>
      <c r="H4843" s="63" t="str">
        <f>'דוח 132'!D4843</f>
        <v>מקס'</v>
      </c>
      <c r="I4843" s="63" t="str">
        <f>'דוח 132'!C4843</f>
        <v>מינ'</v>
      </c>
      <c r="J4843" s="63" t="str">
        <f>'דוח 132'!B4843</f>
        <v>מקס'</v>
      </c>
      <c r="K4843" s="63">
        <f>'דוח 132'!A4843</f>
        <v>0</v>
      </c>
    </row>
    <row r="4844" spans="1:11" x14ac:dyDescent="0.2">
      <c r="A4844" s="63">
        <f>'דוח 132'!K4844</f>
        <v>13591</v>
      </c>
      <c r="B4844" s="63">
        <f>'דוח 132'!J4844</f>
        <v>75517</v>
      </c>
      <c r="C4844" s="63" t="str">
        <f>'דוח 132'!I4844</f>
        <v xml:space="preserve">צמוד מדד (כולל מיועדות) </v>
      </c>
      <c r="D4844" s="63">
        <f>'דוח 132'!H4844</f>
        <v>3.4389340793250498</v>
      </c>
      <c r="E4844" s="63">
        <f>'דוח 132'!G4844</f>
        <v>42.747156790278297</v>
      </c>
      <c r="F4844" s="63">
        <f>'דוח 132'!F4844</f>
        <v>42.711674023931195</v>
      </c>
      <c r="G4844" s="63">
        <f>'דוח 132'!E4844</f>
        <v>0</v>
      </c>
      <c r="H4844" s="63">
        <f>'דוח 132'!D4844</f>
        <v>0</v>
      </c>
      <c r="I4844" s="63">
        <f>'דוח 132'!C4844</f>
        <v>0</v>
      </c>
      <c r="J4844" s="63">
        <f>'דוח 132'!B4844</f>
        <v>0</v>
      </c>
      <c r="K4844" s="63">
        <f>'דוח 132'!A4844</f>
        <v>0</v>
      </c>
    </row>
    <row r="4845" spans="1:11" x14ac:dyDescent="0.2">
      <c r="A4845" s="63">
        <f>'דוח 132'!K4845</f>
        <v>19967</v>
      </c>
      <c r="B4845" s="63">
        <f>'דוח 132'!J4845</f>
        <v>75517</v>
      </c>
      <c r="C4845" s="63" t="str">
        <f>'דוח 132'!I4845</f>
        <v>צמוד מדד ללא מיועדות</v>
      </c>
      <c r="D4845" s="63">
        <f>'דוח 132'!H4845</f>
        <v>3.4389340793250498</v>
      </c>
      <c r="E4845" s="63">
        <f>'דוח 132'!G4845</f>
        <v>42.747156790278297</v>
      </c>
      <c r="F4845" s="63">
        <f>'דוח 132'!F4845</f>
        <v>42.711674023931195</v>
      </c>
      <c r="G4845" s="63">
        <f>'דוח 132'!E4845</f>
        <v>0</v>
      </c>
      <c r="H4845" s="63">
        <f>'דוח 132'!D4845</f>
        <v>0</v>
      </c>
      <c r="I4845" s="63">
        <f>'דוח 132'!C4845</f>
        <v>0</v>
      </c>
      <c r="J4845" s="63">
        <f>'דוח 132'!B4845</f>
        <v>0</v>
      </c>
      <c r="K4845" s="63">
        <f>'דוח 132'!A4845</f>
        <v>0</v>
      </c>
    </row>
    <row r="4846" spans="1:11" x14ac:dyDescent="0.2">
      <c r="A4846" s="63">
        <f>'דוח 132'!K4846</f>
        <v>15744</v>
      </c>
      <c r="B4846" s="63">
        <f>'דוח 132'!J4846</f>
        <v>75517</v>
      </c>
      <c r="C4846" s="63" t="str">
        <f>'דוח 132'!I4846</f>
        <v xml:space="preserve">סה"כ ממשלתי צמוד מדד כולל מיועדות </v>
      </c>
      <c r="D4846" s="63">
        <f>'דוח 132'!H4846</f>
        <v>2.9874192175733802</v>
      </c>
      <c r="E4846" s="63">
        <f>'דוח 132'!G4846</f>
        <v>14.8913736978941</v>
      </c>
      <c r="F4846" s="63">
        <f>'דוח 132'!F4846</f>
        <v>14.8727869631429</v>
      </c>
      <c r="G4846" s="63">
        <f>'דוח 132'!E4846</f>
        <v>0</v>
      </c>
      <c r="H4846" s="63">
        <f>'דוח 132'!D4846</f>
        <v>0</v>
      </c>
      <c r="I4846" s="63">
        <f>'דוח 132'!C4846</f>
        <v>0</v>
      </c>
      <c r="J4846" s="63">
        <f>'דוח 132'!B4846</f>
        <v>0</v>
      </c>
      <c r="K4846" s="63">
        <f>'דוח 132'!A4846</f>
        <v>0</v>
      </c>
    </row>
    <row r="4847" spans="1:11" x14ac:dyDescent="0.2">
      <c r="A4847" s="63">
        <f>'דוח 132'!K4847</f>
        <v>13462</v>
      </c>
      <c r="B4847" s="63">
        <f>'דוח 132'!J4847</f>
        <v>75517</v>
      </c>
      <c r="C4847" s="63" t="str">
        <f>'דוח 132'!I4847</f>
        <v xml:space="preserve">קונצרני סחיר צמוד מדד </v>
      </c>
      <c r="D4847" s="63">
        <f>'דוח 132'!H4847</f>
        <v>3.6801536487303199</v>
      </c>
      <c r="E4847" s="63">
        <f>'דוח 132'!G4847</f>
        <v>27.855783092384101</v>
      </c>
      <c r="F4847" s="63">
        <f>'דוח 132'!F4847</f>
        <v>27.838887060788299</v>
      </c>
      <c r="G4847" s="63">
        <f>'דוח 132'!E4847</f>
        <v>0</v>
      </c>
      <c r="H4847" s="63">
        <f>'דוח 132'!D4847</f>
        <v>0</v>
      </c>
      <c r="I4847" s="63">
        <f>'דוח 132'!C4847</f>
        <v>0</v>
      </c>
      <c r="J4847" s="63">
        <f>'דוח 132'!B4847</f>
        <v>0</v>
      </c>
      <c r="K4847" s="63">
        <f>'דוח 132'!A4847</f>
        <v>0</v>
      </c>
    </row>
    <row r="4848" spans="1:11" x14ac:dyDescent="0.2">
      <c r="A4848" s="63">
        <f>'דוח 132'!K4848</f>
        <v>15544</v>
      </c>
      <c r="B4848" s="63">
        <f>'דוח 132'!J4848</f>
        <v>75517</v>
      </c>
      <c r="C4848" s="63" t="str">
        <f>'דוח 132'!I4848</f>
        <v>הלוואה צמוד מדד</v>
      </c>
      <c r="D4848" s="63">
        <f>'דוח 132'!H4848</f>
        <v>0</v>
      </c>
      <c r="E4848" s="63">
        <f>'דוח 132'!G4848</f>
        <v>0</v>
      </c>
      <c r="F4848" s="63">
        <f>'דוח 132'!F4848</f>
        <v>0</v>
      </c>
      <c r="G4848" s="63">
        <f>'דוח 132'!E4848</f>
        <v>0</v>
      </c>
      <c r="H4848" s="63">
        <f>'דוח 132'!D4848</f>
        <v>0</v>
      </c>
      <c r="I4848" s="63">
        <f>'דוח 132'!C4848</f>
        <v>0</v>
      </c>
      <c r="J4848" s="63">
        <f>'דוח 132'!B4848</f>
        <v>0</v>
      </c>
      <c r="K4848" s="63">
        <f>'דוח 132'!A4848</f>
        <v>0</v>
      </c>
    </row>
    <row r="4849" spans="1:11" x14ac:dyDescent="0.2">
      <c r="A4849" s="63">
        <f>'דוח 132'!K4849</f>
        <v>12978</v>
      </c>
      <c r="B4849" s="63">
        <f>'דוח 132'!J4849</f>
        <v>75517</v>
      </c>
      <c r="C4849" s="63" t="str">
        <f>'דוח 132'!I4849</f>
        <v xml:space="preserve">פקדונות לא סחירים </v>
      </c>
      <c r="D4849" s="63">
        <f>'דוח 132'!H4849</f>
        <v>0</v>
      </c>
      <c r="E4849" s="63">
        <f>'דוח 132'!G4849</f>
        <v>0</v>
      </c>
      <c r="F4849" s="63">
        <f>'דוח 132'!F4849</f>
        <v>0</v>
      </c>
      <c r="G4849" s="63">
        <f>'דוח 132'!E4849</f>
        <v>0</v>
      </c>
      <c r="H4849" s="63">
        <f>'דוח 132'!D4849</f>
        <v>0</v>
      </c>
      <c r="I4849" s="63">
        <f>'דוח 132'!C4849</f>
        <v>0</v>
      </c>
      <c r="J4849" s="63">
        <f>'דוח 132'!B4849</f>
        <v>0</v>
      </c>
      <c r="K4849" s="63">
        <f>'דוח 132'!A4849</f>
        <v>0</v>
      </c>
    </row>
    <row r="4850" spans="1:11" x14ac:dyDescent="0.2">
      <c r="A4850" s="63">
        <f>'דוח 132'!K4850</f>
        <v>17726</v>
      </c>
      <c r="B4850" s="63">
        <f>'דוח 132'!J4850</f>
        <v>75517</v>
      </c>
      <c r="C4850" s="63" t="str">
        <f>'דוח 132'!I4850</f>
        <v>לא צמוד כולל נזילות</v>
      </c>
      <c r="D4850" s="63">
        <f>'דוח 132'!H4850</f>
        <v>2.20507161205424</v>
      </c>
      <c r="E4850" s="63">
        <f>'דוח 132'!G4850</f>
        <v>45.522113545503494</v>
      </c>
      <c r="F4850" s="63">
        <f>'דוח 132'!F4850</f>
        <v>45.491324572168296</v>
      </c>
      <c r="G4850" s="63">
        <f>'דוח 132'!E4850</f>
        <v>0</v>
      </c>
      <c r="H4850" s="63">
        <f>'דוח 132'!D4850</f>
        <v>0</v>
      </c>
      <c r="I4850" s="63">
        <f>'דוח 132'!C4850</f>
        <v>0</v>
      </c>
      <c r="J4850" s="63">
        <f>'דוח 132'!B4850</f>
        <v>0</v>
      </c>
      <c r="K4850" s="63">
        <f>'דוח 132'!A4850</f>
        <v>0</v>
      </c>
    </row>
    <row r="4851" spans="1:11" x14ac:dyDescent="0.2">
      <c r="A4851" s="63">
        <f>'דוח 132'!K4851</f>
        <v>17727</v>
      </c>
      <c r="B4851" s="63">
        <f>'דוח 132'!J4851</f>
        <v>75517</v>
      </c>
      <c r="C4851" s="63" t="str">
        <f>'דוח 132'!I4851</f>
        <v>עו"ש ש"ח</v>
      </c>
      <c r="D4851" s="63">
        <f>'דוח 132'!H4851</f>
        <v>0</v>
      </c>
      <c r="E4851" s="63">
        <f>'דוח 132'!G4851</f>
        <v>2.0203986485878001</v>
      </c>
      <c r="F4851" s="63">
        <f>'דוח 132'!F4851</f>
        <v>2.0435494494112505</v>
      </c>
      <c r="G4851" s="63">
        <f>'דוח 132'!E4851</f>
        <v>0</v>
      </c>
      <c r="H4851" s="63">
        <f>'דוח 132'!D4851</f>
        <v>0</v>
      </c>
      <c r="I4851" s="63">
        <f>'דוח 132'!C4851</f>
        <v>0</v>
      </c>
      <c r="J4851" s="63">
        <f>'דוח 132'!B4851</f>
        <v>0</v>
      </c>
      <c r="K4851" s="63">
        <f>'דוח 132'!A4851</f>
        <v>0</v>
      </c>
    </row>
    <row r="4852" spans="1:11" x14ac:dyDescent="0.2">
      <c r="A4852" s="63">
        <f>'דוח 132'!K4852</f>
        <v>13592</v>
      </c>
      <c r="B4852" s="63">
        <f>'דוח 132'!J4852</f>
        <v>75517</v>
      </c>
      <c r="C4852" s="63" t="str">
        <f>'דוח 132'!I4852</f>
        <v xml:space="preserve">לא צמוד - לא כולל נזילות </v>
      </c>
      <c r="D4852" s="63">
        <f>'דוח 132'!H4852</f>
        <v>2.3087863101255302</v>
      </c>
      <c r="E4852" s="63">
        <f>'דוח 132'!G4852</f>
        <v>43.501714896915701</v>
      </c>
      <c r="F4852" s="63">
        <f>'דוח 132'!F4852</f>
        <v>43.447775122757001</v>
      </c>
      <c r="G4852" s="63">
        <f>'דוח 132'!E4852</f>
        <v>0</v>
      </c>
      <c r="H4852" s="63">
        <f>'דוח 132'!D4852</f>
        <v>0</v>
      </c>
      <c r="I4852" s="63">
        <f>'דוח 132'!C4852</f>
        <v>0</v>
      </c>
      <c r="J4852" s="63">
        <f>'דוח 132'!B4852</f>
        <v>0</v>
      </c>
      <c r="K4852" s="63">
        <f>'דוח 132'!A4852</f>
        <v>0</v>
      </c>
    </row>
    <row r="4853" spans="1:11" x14ac:dyDescent="0.2">
      <c r="A4853" s="63">
        <f>'דוח 132'!K4853</f>
        <v>11566</v>
      </c>
      <c r="B4853" s="63">
        <f>'דוח 132'!J4853</f>
        <v>75517</v>
      </c>
      <c r="C4853" s="63" t="str">
        <f>'דוח 132'!I4853</f>
        <v>מק"מ</v>
      </c>
      <c r="D4853" s="63">
        <f>'דוח 132'!H4853</f>
        <v>0.48452770164860698</v>
      </c>
      <c r="E4853" s="63">
        <f>'דוח 132'!G4853</f>
        <v>24.639823155368799</v>
      </c>
      <c r="F4853" s="63">
        <f>'דוח 132'!F4853</f>
        <v>24.6062153077558</v>
      </c>
      <c r="G4853" s="63">
        <f>'דוח 132'!E4853</f>
        <v>0</v>
      </c>
      <c r="H4853" s="63">
        <f>'דוח 132'!D4853</f>
        <v>0</v>
      </c>
      <c r="I4853" s="63">
        <f>'דוח 132'!C4853</f>
        <v>0</v>
      </c>
      <c r="J4853" s="63">
        <f>'דוח 132'!B4853</f>
        <v>0</v>
      </c>
      <c r="K4853" s="63">
        <f>'דוח 132'!A4853</f>
        <v>0</v>
      </c>
    </row>
    <row r="4854" spans="1:11" x14ac:dyDescent="0.2">
      <c r="A4854" s="63">
        <f>'דוח 132'!K4854</f>
        <v>13419</v>
      </c>
      <c r="B4854" s="63">
        <f>'דוח 132'!J4854</f>
        <v>75517</v>
      </c>
      <c r="C4854" s="63" t="str">
        <f>'דוח 132'!I4854</f>
        <v>ממשלתי  לא צמוד (שחר)</v>
      </c>
      <c r="D4854" s="63">
        <f>'דוח 132'!H4854</f>
        <v>5.1829288531610391</v>
      </c>
      <c r="E4854" s="63">
        <f>'דוח 132'!G4854</f>
        <v>13.837583224975997</v>
      </c>
      <c r="F4854" s="63">
        <f>'דוח 132'!F4854</f>
        <v>13.8095471119401</v>
      </c>
      <c r="G4854" s="63">
        <f>'דוח 132'!E4854</f>
        <v>0</v>
      </c>
      <c r="H4854" s="63">
        <f>'דוח 132'!D4854</f>
        <v>0</v>
      </c>
      <c r="I4854" s="63">
        <f>'דוח 132'!C4854</f>
        <v>0</v>
      </c>
      <c r="J4854" s="63">
        <f>'דוח 132'!B4854</f>
        <v>0</v>
      </c>
      <c r="K4854" s="63">
        <f>'דוח 132'!A4854</f>
        <v>0</v>
      </c>
    </row>
    <row r="4855" spans="1:11" x14ac:dyDescent="0.2">
      <c r="A4855" s="63">
        <f>'דוח 132'!K4855</f>
        <v>11568</v>
      </c>
      <c r="B4855" s="63">
        <f>'דוח 132'!J4855</f>
        <v>75517</v>
      </c>
      <c r="C4855" s="63" t="str">
        <f>'דוח 132'!I4855</f>
        <v>אג"ח ממשלתי לא צמוד ריבית משתנה-"גילון"</v>
      </c>
      <c r="D4855" s="63">
        <f>'דוח 132'!H4855</f>
        <v>0</v>
      </c>
      <c r="E4855" s="63">
        <f>'דוח 132'!G4855</f>
        <v>0</v>
      </c>
      <c r="F4855" s="63">
        <f>'דוח 132'!F4855</f>
        <v>0</v>
      </c>
      <c r="G4855" s="63">
        <f>'דוח 132'!E4855</f>
        <v>0</v>
      </c>
      <c r="H4855" s="63">
        <f>'דוח 132'!D4855</f>
        <v>0</v>
      </c>
      <c r="I4855" s="63">
        <f>'דוח 132'!C4855</f>
        <v>0</v>
      </c>
      <c r="J4855" s="63">
        <f>'דוח 132'!B4855</f>
        <v>0</v>
      </c>
      <c r="K4855" s="63">
        <f>'דוח 132'!A4855</f>
        <v>0</v>
      </c>
    </row>
    <row r="4856" spans="1:11" x14ac:dyDescent="0.2">
      <c r="A4856" s="63">
        <f>'דוח 132'!K4856</f>
        <v>12479</v>
      </c>
      <c r="B4856" s="63">
        <f>'דוח 132'!J4856</f>
        <v>75517</v>
      </c>
      <c r="C4856" s="63" t="str">
        <f>'דוח 132'!I4856</f>
        <v>קונצרני ריבית קבועה</v>
      </c>
      <c r="D4856" s="63">
        <f>'דוח 132'!H4856</f>
        <v>3.8040395620163601</v>
      </c>
      <c r="E4856" s="63">
        <f>'דוח 132'!G4856</f>
        <v>4.0402950550976895</v>
      </c>
      <c r="F4856" s="63">
        <f>'דוח 132'!F4856</f>
        <v>4.0490574983663796</v>
      </c>
      <c r="G4856" s="63">
        <f>'דוח 132'!E4856</f>
        <v>0</v>
      </c>
      <c r="H4856" s="63">
        <f>'דוח 132'!D4856</f>
        <v>0</v>
      </c>
      <c r="I4856" s="63">
        <f>'דוח 132'!C4856</f>
        <v>0</v>
      </c>
      <c r="J4856" s="63">
        <f>'דוח 132'!B4856</f>
        <v>0</v>
      </c>
      <c r="K4856" s="63">
        <f>'דוח 132'!A4856</f>
        <v>0</v>
      </c>
    </row>
    <row r="4857" spans="1:11" x14ac:dyDescent="0.2">
      <c r="A4857" s="63">
        <f>'דוח 132'!K4857</f>
        <v>12480</v>
      </c>
      <c r="B4857" s="63">
        <f>'דוח 132'!J4857</f>
        <v>75517</v>
      </c>
      <c r="C4857" s="63" t="str">
        <f>'דוח 132'!I4857</f>
        <v>קונצרני ריבית משתנה</v>
      </c>
      <c r="D4857" s="63">
        <f>'דוח 132'!H4857</f>
        <v>1.4370546740315899</v>
      </c>
      <c r="E4857" s="63">
        <f>'דוח 132'!G4857</f>
        <v>0.98401346147318292</v>
      </c>
      <c r="F4857" s="63">
        <f>'דוח 132'!F4857</f>
        <v>0.98295520469472408</v>
      </c>
      <c r="G4857" s="63">
        <f>'דוח 132'!E4857</f>
        <v>0</v>
      </c>
      <c r="H4857" s="63">
        <f>'דוח 132'!D4857</f>
        <v>0</v>
      </c>
      <c r="I4857" s="63">
        <f>'דוח 132'!C4857</f>
        <v>0</v>
      </c>
      <c r="J4857" s="63">
        <f>'דוח 132'!B4857</f>
        <v>0</v>
      </c>
      <c r="K4857" s="63">
        <f>'דוח 132'!A4857</f>
        <v>0</v>
      </c>
    </row>
    <row r="4858" spans="1:11" x14ac:dyDescent="0.2">
      <c r="A4858" s="63">
        <f>'דוח 132'!K4858</f>
        <v>11578</v>
      </c>
      <c r="B4858" s="63">
        <f>'דוח 132'!J4858</f>
        <v>75517</v>
      </c>
      <c r="C4858" s="63" t="str">
        <f>'דוח 132'!I4858</f>
        <v>אג"ח לא צמוד לא סחיר (ללא עמיתים)</v>
      </c>
      <c r="D4858" s="63">
        <f>'דוח 132'!H4858</f>
        <v>0</v>
      </c>
      <c r="E4858" s="63">
        <f>'דוח 132'!G4858</f>
        <v>0</v>
      </c>
      <c r="F4858" s="63">
        <f>'דוח 132'!F4858</f>
        <v>0</v>
      </c>
      <c r="G4858" s="63">
        <f>'דוח 132'!E4858</f>
        <v>0</v>
      </c>
      <c r="H4858" s="63">
        <f>'דוח 132'!D4858</f>
        <v>0</v>
      </c>
      <c r="I4858" s="63">
        <f>'דוח 132'!C4858</f>
        <v>0</v>
      </c>
      <c r="J4858" s="63">
        <f>'דוח 132'!B4858</f>
        <v>0</v>
      </c>
      <c r="K4858" s="63">
        <f>'דוח 132'!A4858</f>
        <v>0</v>
      </c>
    </row>
    <row r="4859" spans="1:11" x14ac:dyDescent="0.2">
      <c r="A4859" s="63">
        <f>'דוח 132'!K4859</f>
        <v>12497</v>
      </c>
      <c r="B4859" s="63">
        <f>'דוח 132'!J4859</f>
        <v>75517</v>
      </c>
      <c r="C4859" s="63" t="str">
        <f>'דוח 132'!I4859</f>
        <v>קונצרני לא סחיר ריבית משתנה (נע"מים)</v>
      </c>
      <c r="D4859" s="63">
        <f>'דוח 132'!H4859</f>
        <v>0</v>
      </c>
      <c r="E4859" s="63">
        <f>'דוח 132'!G4859</f>
        <v>0</v>
      </c>
      <c r="F4859" s="63">
        <f>'דוח 132'!F4859</f>
        <v>0</v>
      </c>
      <c r="G4859" s="63">
        <f>'דוח 132'!E4859</f>
        <v>0</v>
      </c>
      <c r="H4859" s="63">
        <f>'דוח 132'!D4859</f>
        <v>0</v>
      </c>
      <c r="I4859" s="63">
        <f>'דוח 132'!C4859</f>
        <v>0</v>
      </c>
      <c r="J4859" s="63">
        <f>'דוח 132'!B4859</f>
        <v>0</v>
      </c>
      <c r="K4859" s="63">
        <f>'דוח 132'!A4859</f>
        <v>0</v>
      </c>
    </row>
    <row r="4860" spans="1:11" x14ac:dyDescent="0.2">
      <c r="A4860" s="63">
        <f>'דוח 132'!K4860</f>
        <v>15546</v>
      </c>
      <c r="B4860" s="63">
        <f>'דוח 132'!J4860</f>
        <v>75517</v>
      </c>
      <c r="C4860" s="63" t="str">
        <f>'דוח 132'!I4860</f>
        <v>הלוואה לא צמוד</v>
      </c>
      <c r="D4860" s="63">
        <f>'דוח 132'!H4860</f>
        <v>0</v>
      </c>
      <c r="E4860" s="63">
        <f>'דוח 132'!G4860</f>
        <v>0</v>
      </c>
      <c r="F4860" s="63">
        <f>'דוח 132'!F4860</f>
        <v>0</v>
      </c>
      <c r="G4860" s="63">
        <f>'דוח 132'!E4860</f>
        <v>0</v>
      </c>
      <c r="H4860" s="63">
        <f>'דוח 132'!D4860</f>
        <v>0</v>
      </c>
      <c r="I4860" s="63">
        <f>'דוח 132'!C4860</f>
        <v>0</v>
      </c>
      <c r="J4860" s="63">
        <f>'דוח 132'!B4860</f>
        <v>0</v>
      </c>
      <c r="K4860" s="63">
        <f>'דוח 132'!A4860</f>
        <v>0</v>
      </c>
    </row>
    <row r="4861" spans="1:11" x14ac:dyDescent="0.2">
      <c r="A4861" s="63">
        <f>'דוח 132'!K4861</f>
        <v>12481</v>
      </c>
      <c r="B4861" s="63">
        <f>'דוח 132'!J4861</f>
        <v>75517</v>
      </c>
      <c r="C4861" s="63" t="str">
        <f>'דוח 132'!I4861</f>
        <v>הלוואות לעמיתים.</v>
      </c>
      <c r="D4861" s="63">
        <f>'דוח 132'!H4861</f>
        <v>0</v>
      </c>
      <c r="E4861" s="63">
        <f>'דוח 132'!G4861</f>
        <v>0</v>
      </c>
      <c r="F4861" s="63">
        <f>'דוח 132'!F4861</f>
        <v>0</v>
      </c>
      <c r="G4861" s="63">
        <f>'דוח 132'!E4861</f>
        <v>0</v>
      </c>
      <c r="H4861" s="63">
        <f>'דוח 132'!D4861</f>
        <v>0</v>
      </c>
      <c r="I4861" s="63">
        <f>'דוח 132'!C4861</f>
        <v>0</v>
      </c>
      <c r="J4861" s="63">
        <f>'דוח 132'!B4861</f>
        <v>0</v>
      </c>
      <c r="K4861" s="63">
        <f>'דוח 132'!A4861</f>
        <v>0</v>
      </c>
    </row>
    <row r="4862" spans="1:11" x14ac:dyDescent="0.2">
      <c r="A4862" s="63">
        <f>'דוח 132'!K4862</f>
        <v>13594</v>
      </c>
      <c r="B4862" s="63">
        <f>'דוח 132'!J4862</f>
        <v>75517</v>
      </c>
      <c r="C4862" s="63" t="str">
        <f>'דוח 132'!I4862</f>
        <v>מט"ח וצמוד מט"ח</v>
      </c>
      <c r="D4862" s="63">
        <f>'דוח 132'!H4862</f>
        <v>0</v>
      </c>
      <c r="E4862" s="63">
        <f>'דוח 132'!G4862</f>
        <v>1.7318692341743501E-3</v>
      </c>
      <c r="F4862" s="63">
        <f>'דוח 132'!F4862</f>
        <v>1.7291545661871101E-3</v>
      </c>
      <c r="G4862" s="63">
        <f>'דוח 132'!E4862</f>
        <v>0</v>
      </c>
      <c r="H4862" s="63">
        <f>'דוח 132'!D4862</f>
        <v>0</v>
      </c>
      <c r="I4862" s="63">
        <f>'דוח 132'!C4862</f>
        <v>0</v>
      </c>
      <c r="J4862" s="63">
        <f>'דוח 132'!B4862</f>
        <v>0</v>
      </c>
      <c r="K4862" s="63">
        <f>'דוח 132'!A4862</f>
        <v>0</v>
      </c>
    </row>
    <row r="4863" spans="1:11" x14ac:dyDescent="0.2">
      <c r="A4863" s="63">
        <f>'דוח 132'!K4863</f>
        <v>15609</v>
      </c>
      <c r="B4863" s="63">
        <f>'דוח 132'!J4863</f>
        <v>75517</v>
      </c>
      <c r="C4863" s="63" t="str">
        <f>'דוח 132'!I4863</f>
        <v>אג"ח ממשלתי צמוד מט"ח סחיר (1022)</v>
      </c>
      <c r="D4863" s="63">
        <f>'דוח 132'!H4863</f>
        <v>0</v>
      </c>
      <c r="E4863" s="63">
        <f>'דוח 132'!G4863</f>
        <v>0</v>
      </c>
      <c r="F4863" s="63">
        <f>'דוח 132'!F4863</f>
        <v>0</v>
      </c>
      <c r="G4863" s="63">
        <f>'דוח 132'!E4863</f>
        <v>0</v>
      </c>
      <c r="H4863" s="63">
        <f>'דוח 132'!D4863</f>
        <v>0</v>
      </c>
      <c r="I4863" s="63">
        <f>'דוח 132'!C4863</f>
        <v>0</v>
      </c>
      <c r="J4863" s="63">
        <f>'דוח 132'!B4863</f>
        <v>0</v>
      </c>
      <c r="K4863" s="63">
        <f>'דוח 132'!A4863</f>
        <v>0</v>
      </c>
    </row>
    <row r="4864" spans="1:11" x14ac:dyDescent="0.2">
      <c r="A4864" s="63">
        <f>'דוח 132'!K4864</f>
        <v>11524</v>
      </c>
      <c r="B4864" s="63">
        <f>'דוח 132'!J4864</f>
        <v>75517</v>
      </c>
      <c r="C4864" s="63" t="str">
        <f>'דוח 132'!I4864</f>
        <v xml:space="preserve"> אג"ח קונצרני בחו"ל </v>
      </c>
      <c r="D4864" s="63">
        <f>'דוח 132'!H4864</f>
        <v>0</v>
      </c>
      <c r="E4864" s="63">
        <f>'דוח 132'!G4864</f>
        <v>0</v>
      </c>
      <c r="F4864" s="63">
        <f>'דוח 132'!F4864</f>
        <v>0</v>
      </c>
      <c r="G4864" s="63">
        <f>'דוח 132'!E4864</f>
        <v>0</v>
      </c>
      <c r="H4864" s="63">
        <f>'דוח 132'!D4864</f>
        <v>0</v>
      </c>
      <c r="I4864" s="63">
        <f>'דוח 132'!C4864</f>
        <v>0</v>
      </c>
      <c r="J4864" s="63">
        <f>'דוח 132'!B4864</f>
        <v>0</v>
      </c>
      <c r="K4864" s="63">
        <f>'דוח 132'!A4864</f>
        <v>0</v>
      </c>
    </row>
    <row r="4865" spans="1:11" x14ac:dyDescent="0.2">
      <c r="A4865" s="63">
        <f>'דוח 132'!K4865</f>
        <v>15745</v>
      </c>
      <c r="B4865" s="63">
        <f>'דוח 132'!J4865</f>
        <v>75517</v>
      </c>
      <c r="C4865" s="63" t="str">
        <f>'דוח 132'!I4865</f>
        <v>סה"כ קונצרני צמוד מט"ח</v>
      </c>
      <c r="D4865" s="63">
        <f>'דוח 132'!H4865</f>
        <v>0</v>
      </c>
      <c r="E4865" s="63">
        <f>'דוח 132'!G4865</f>
        <v>0</v>
      </c>
      <c r="F4865" s="63">
        <f>'דוח 132'!F4865</f>
        <v>0</v>
      </c>
      <c r="G4865" s="63">
        <f>'דוח 132'!E4865</f>
        <v>0</v>
      </c>
      <c r="H4865" s="63">
        <f>'דוח 132'!D4865</f>
        <v>0</v>
      </c>
      <c r="I4865" s="63">
        <f>'דוח 132'!C4865</f>
        <v>0</v>
      </c>
      <c r="J4865" s="63">
        <f>'דוח 132'!B4865</f>
        <v>0</v>
      </c>
      <c r="K4865" s="63">
        <f>'דוח 132'!A4865</f>
        <v>0</v>
      </c>
    </row>
    <row r="4866" spans="1:11" x14ac:dyDescent="0.2">
      <c r="A4866" s="63">
        <f>'דוח 132'!K4866</f>
        <v>15545</v>
      </c>
      <c r="B4866" s="63">
        <f>'דוח 132'!J4866</f>
        <v>75517</v>
      </c>
      <c r="C4866" s="63" t="str">
        <f>'דוח 132'!I4866</f>
        <v>הלוואה צמוד מט"ח</v>
      </c>
      <c r="D4866" s="63">
        <f>'דוח 132'!H4866</f>
        <v>0</v>
      </c>
      <c r="E4866" s="63">
        <f>'דוח 132'!G4866</f>
        <v>0</v>
      </c>
      <c r="F4866" s="63">
        <f>'דוח 132'!F4866</f>
        <v>0</v>
      </c>
      <c r="G4866" s="63">
        <f>'דוח 132'!E4866</f>
        <v>0</v>
      </c>
      <c r="H4866" s="63">
        <f>'דוח 132'!D4866</f>
        <v>0</v>
      </c>
      <c r="I4866" s="63">
        <f>'דוח 132'!C4866</f>
        <v>0</v>
      </c>
      <c r="J4866" s="63">
        <f>'דוח 132'!B4866</f>
        <v>0</v>
      </c>
      <c r="K4866" s="63">
        <f>'דוח 132'!A4866</f>
        <v>0</v>
      </c>
    </row>
    <row r="4867" spans="1:11" x14ac:dyDescent="0.2">
      <c r="A4867" s="63">
        <f>'דוח 132'!K4867</f>
        <v>13595</v>
      </c>
      <c r="B4867" s="63">
        <f>'דוח 132'!J4867</f>
        <v>75517</v>
      </c>
      <c r="C4867" s="63" t="str">
        <f>'דוח 132'!I4867</f>
        <v>סה"כ מניות והמירים</v>
      </c>
      <c r="D4867" s="63">
        <f>'דוח 132'!H4867</f>
        <v>0</v>
      </c>
      <c r="E4867" s="63">
        <f>'דוח 132'!G4867</f>
        <v>11.7289977949841</v>
      </c>
      <c r="F4867" s="63">
        <f>'דוח 132'!F4867</f>
        <v>11.795272249334399</v>
      </c>
      <c r="G4867" s="63">
        <f>'דוח 132'!E4867</f>
        <v>0</v>
      </c>
      <c r="H4867" s="63">
        <f>'דוח 132'!D4867</f>
        <v>0</v>
      </c>
      <c r="I4867" s="63">
        <f>'דוח 132'!C4867</f>
        <v>0</v>
      </c>
      <c r="J4867" s="63">
        <f>'דוח 132'!B4867</f>
        <v>0</v>
      </c>
      <c r="K4867" s="63">
        <f>'דוח 132'!A4867</f>
        <v>0</v>
      </c>
    </row>
    <row r="4868" spans="1:11" x14ac:dyDescent="0.2">
      <c r="A4868" s="63">
        <f>'דוח 132'!K4868</f>
        <v>15610</v>
      </c>
      <c r="B4868" s="63">
        <f>'דוח 132'!J4868</f>
        <v>75517</v>
      </c>
      <c r="C4868" s="63" t="str">
        <f>'דוח 132'!I4868</f>
        <v>נגזרים מתוך מניות והמירים</v>
      </c>
      <c r="D4868" s="63">
        <f>'דוח 132'!H4868</f>
        <v>0</v>
      </c>
      <c r="E4868" s="63">
        <f>'דוח 132'!G4868</f>
        <v>0</v>
      </c>
      <c r="F4868" s="63">
        <f>'דוח 132'!F4868</f>
        <v>0</v>
      </c>
      <c r="G4868" s="63">
        <f>'דוח 132'!E4868</f>
        <v>0</v>
      </c>
      <c r="H4868" s="63">
        <f>'דוח 132'!D4868</f>
        <v>0</v>
      </c>
      <c r="I4868" s="63">
        <f>'דוח 132'!C4868</f>
        <v>0</v>
      </c>
      <c r="J4868" s="63">
        <f>'דוח 132'!B4868</f>
        <v>0</v>
      </c>
      <c r="K4868" s="63">
        <f>'דוח 132'!A4868</f>
        <v>0</v>
      </c>
    </row>
    <row r="4869" spans="1:11" x14ac:dyDescent="0.2">
      <c r="A4869" s="63">
        <f>'דוח 132'!K4869</f>
        <v>15611</v>
      </c>
      <c r="B4869" s="63">
        <f>'דוח 132'!J4869</f>
        <v>75517</v>
      </c>
      <c r="C4869" s="63" t="str">
        <f>'דוח 132'!I4869</f>
        <v>מניות והמירים בארץ</v>
      </c>
      <c r="D4869" s="63">
        <f>'דוח 132'!H4869</f>
        <v>0</v>
      </c>
      <c r="E4869" s="63">
        <f>'דוח 132'!G4869</f>
        <v>3.0986431150924103</v>
      </c>
      <c r="F4869" s="63">
        <f>'דוח 132'!F4869</f>
        <v>3.1104205252030299</v>
      </c>
      <c r="G4869" s="63">
        <f>'דוח 132'!E4869</f>
        <v>0</v>
      </c>
      <c r="H4869" s="63">
        <f>'דוח 132'!D4869</f>
        <v>0</v>
      </c>
      <c r="I4869" s="63">
        <f>'דוח 132'!C4869</f>
        <v>0</v>
      </c>
      <c r="J4869" s="63">
        <f>'דוח 132'!B4869</f>
        <v>0</v>
      </c>
      <c r="K4869" s="63">
        <f>'דוח 132'!A4869</f>
        <v>0</v>
      </c>
    </row>
    <row r="4870" spans="1:11" x14ac:dyDescent="0.2">
      <c r="A4870" s="63">
        <f>'דוח 132'!K4870</f>
        <v>15608</v>
      </c>
      <c r="B4870" s="63">
        <f>'דוח 132'!J4870</f>
        <v>75517</v>
      </c>
      <c r="C4870" s="63" t="str">
        <f>'דוח 132'!I4870</f>
        <v>מניות חו"ל</v>
      </c>
      <c r="D4870" s="63">
        <f>'דוח 132'!H4870</f>
        <v>0</v>
      </c>
      <c r="E4870" s="63">
        <f>'דוח 132'!G4870</f>
        <v>8.6303546798916795</v>
      </c>
      <c r="F4870" s="63">
        <f>'דוח 132'!F4870</f>
        <v>8.6848517241313701</v>
      </c>
      <c r="G4870" s="63">
        <f>'דוח 132'!E4870</f>
        <v>0</v>
      </c>
      <c r="H4870" s="63">
        <f>'דוח 132'!D4870</f>
        <v>0</v>
      </c>
      <c r="I4870" s="63">
        <f>'דוח 132'!C4870</f>
        <v>0</v>
      </c>
      <c r="J4870" s="63">
        <f>'דוח 132'!B4870</f>
        <v>0</v>
      </c>
      <c r="K4870" s="63">
        <f>'דוח 132'!A4870</f>
        <v>0</v>
      </c>
    </row>
    <row r="4871" spans="1:11" x14ac:dyDescent="0.2">
      <c r="A4871" s="63">
        <f>'דוח 132'!K4871</f>
        <v>15584</v>
      </c>
      <c r="B4871" s="63">
        <f>'דוח 132'!J4871</f>
        <v>75517</v>
      </c>
      <c r="C4871" s="63" t="str">
        <f>'דוח 132'!I4871</f>
        <v>נכסים אלטרנטיביים</v>
      </c>
      <c r="D4871" s="63">
        <f>'דוח 132'!H4871</f>
        <v>0</v>
      </c>
      <c r="E4871" s="63">
        <f>'דוח 132'!G4871</f>
        <v>0</v>
      </c>
      <c r="F4871" s="63">
        <f>'דוח 132'!F4871</f>
        <v>0</v>
      </c>
      <c r="G4871" s="63">
        <f>'דוח 132'!E4871</f>
        <v>0</v>
      </c>
      <c r="H4871" s="63">
        <f>'דוח 132'!D4871</f>
        <v>0</v>
      </c>
      <c r="I4871" s="63">
        <f>'דוח 132'!C4871</f>
        <v>0</v>
      </c>
      <c r="J4871" s="63">
        <f>'דוח 132'!B4871</f>
        <v>0</v>
      </c>
      <c r="K4871" s="63">
        <f>'דוח 132'!A4871</f>
        <v>0</v>
      </c>
    </row>
    <row r="4872" spans="1:11" x14ac:dyDescent="0.2">
      <c r="A4872" s="63">
        <f>'דוח 132'!K4872</f>
        <v>17728</v>
      </c>
      <c r="B4872" s="63">
        <f>'דוח 132'!J4872</f>
        <v>75517</v>
      </c>
      <c r="C4872" s="63" t="str">
        <f>'דוח 132'!I4872</f>
        <v>נכסי נדל"ן</v>
      </c>
      <c r="D4872" s="63">
        <f>'דוח 132'!H4872</f>
        <v>0</v>
      </c>
      <c r="E4872" s="63">
        <f>'דוח 132'!G4872</f>
        <v>0</v>
      </c>
      <c r="F4872" s="63">
        <f>'דוח 132'!F4872</f>
        <v>0</v>
      </c>
      <c r="G4872" s="63">
        <f>'דוח 132'!E4872</f>
        <v>0</v>
      </c>
      <c r="H4872" s="63">
        <f>'דוח 132'!D4872</f>
        <v>0</v>
      </c>
      <c r="I4872" s="63">
        <f>'דוח 132'!C4872</f>
        <v>0</v>
      </c>
      <c r="J4872" s="63">
        <f>'דוח 132'!B4872</f>
        <v>0</v>
      </c>
      <c r="K4872" s="63">
        <f>'דוח 132'!A4872</f>
        <v>0</v>
      </c>
    </row>
    <row r="4873" spans="1:11" x14ac:dyDescent="0.2">
      <c r="A4873" s="63">
        <f>'דוח 132'!K4873</f>
        <v>15624</v>
      </c>
      <c r="B4873" s="63">
        <f>'דוח 132'!J4873</f>
        <v>75517</v>
      </c>
      <c r="C4873" s="63" t="str">
        <f>'דוח 132'!I4873</f>
        <v>נגזרים מתוך חשיפת מט"ח</v>
      </c>
      <c r="D4873" s="63">
        <f>'דוח 132'!H4873</f>
        <v>0</v>
      </c>
      <c r="E4873" s="63">
        <f>'דוח 132'!G4873</f>
        <v>0</v>
      </c>
      <c r="F4873" s="63">
        <f>'דוח 132'!F4873</f>
        <v>0</v>
      </c>
      <c r="G4873" s="63">
        <f>'דוח 132'!E4873</f>
        <v>0</v>
      </c>
      <c r="H4873" s="63">
        <f>'דוח 132'!D4873</f>
        <v>0</v>
      </c>
      <c r="I4873" s="63">
        <f>'דוח 132'!C4873</f>
        <v>0</v>
      </c>
      <c r="J4873" s="63">
        <f>'דוח 132'!B4873</f>
        <v>0</v>
      </c>
      <c r="K4873" s="63">
        <f>'דוח 132'!A4873</f>
        <v>0</v>
      </c>
    </row>
    <row r="4874" spans="1:11" x14ac:dyDescent="0.2">
      <c r="A4874" s="63">
        <f>'דוח 132'!K4874</f>
        <v>15644</v>
      </c>
      <c r="B4874" s="63">
        <f>'דוח 132'!J4874</f>
        <v>75517</v>
      </c>
      <c r="C4874" s="63" t="str">
        <f>'דוח 132'!I4874</f>
        <v>סה"כ נזילות</v>
      </c>
      <c r="D4874" s="63">
        <f>'דוח 132'!H4874</f>
        <v>0</v>
      </c>
      <c r="E4874" s="63">
        <f>'דוח 132'!G4874</f>
        <v>2.02213051782197</v>
      </c>
      <c r="F4874" s="63">
        <f>'דוח 132'!F4874</f>
        <v>2.0452786039774398</v>
      </c>
      <c r="G4874" s="63">
        <f>'דוח 132'!E4874</f>
        <v>0</v>
      </c>
      <c r="H4874" s="63">
        <f>'דוח 132'!D4874</f>
        <v>0</v>
      </c>
      <c r="I4874" s="63">
        <f>'דוח 132'!C4874</f>
        <v>0</v>
      </c>
      <c r="J4874" s="63">
        <f>'דוח 132'!B4874</f>
        <v>0</v>
      </c>
      <c r="K4874" s="63">
        <f>'דוח 132'!A4874</f>
        <v>0</v>
      </c>
    </row>
    <row r="4875" spans="1:11" x14ac:dyDescent="0.2">
      <c r="A4875" s="63">
        <f>'דוח 132'!K4875</f>
        <v>15704</v>
      </c>
      <c r="B4875" s="63">
        <f>'דוח 132'!J4875</f>
        <v>75517</v>
      </c>
      <c r="C4875" s="63" t="str">
        <f>'דוח 132'!I4875</f>
        <v xml:space="preserve">סה"כ קונצרני והלוואות </v>
      </c>
      <c r="D4875" s="63">
        <f>'דוח 132'!H4875</f>
        <v>3.6283374636569197</v>
      </c>
      <c r="E4875" s="63">
        <f>'דוח 132'!G4875</f>
        <v>32.880091608955006</v>
      </c>
      <c r="F4875" s="63">
        <f>'דוח 132'!F4875</f>
        <v>32.870899763849401</v>
      </c>
      <c r="G4875" s="63">
        <f>'דוח 132'!E4875</f>
        <v>28</v>
      </c>
      <c r="H4875" s="63">
        <f>'דוח 132'!D4875</f>
        <v>34</v>
      </c>
      <c r="I4875" s="63">
        <f>'דוח 132'!C4875</f>
        <v>0</v>
      </c>
      <c r="J4875" s="63">
        <f>'דוח 132'!B4875</f>
        <v>0</v>
      </c>
      <c r="K4875" s="63">
        <f>'דוח 132'!A4875</f>
        <v>0</v>
      </c>
    </row>
    <row r="4876" spans="1:11" x14ac:dyDescent="0.2">
      <c r="A4876" s="63">
        <f>'דוח 132'!K4876</f>
        <v>15749</v>
      </c>
      <c r="B4876" s="63">
        <f>'דוח 132'!J4876</f>
        <v>75517</v>
      </c>
      <c r="C4876" s="63" t="str">
        <f>'דוח 132'!I4876</f>
        <v>סה"כ לא סחירים</v>
      </c>
      <c r="D4876" s="63">
        <f>'דוח 132'!H4876</f>
        <v>0</v>
      </c>
      <c r="E4876" s="63">
        <f>'דוח 132'!G4876</f>
        <v>0</v>
      </c>
      <c r="F4876" s="63">
        <f>'דוח 132'!F4876</f>
        <v>0</v>
      </c>
      <c r="G4876" s="63">
        <f>'דוח 132'!E4876</f>
        <v>0</v>
      </c>
      <c r="H4876" s="63">
        <f>'דוח 132'!D4876</f>
        <v>0</v>
      </c>
      <c r="I4876" s="63">
        <f>'דוח 132'!C4876</f>
        <v>0</v>
      </c>
      <c r="J4876" s="63">
        <f>'דוח 132'!B4876</f>
        <v>0</v>
      </c>
      <c r="K4876" s="63">
        <f>'דוח 132'!A4876</f>
        <v>0</v>
      </c>
    </row>
    <row r="4877" spans="1:11" x14ac:dyDescent="0.2">
      <c r="A4877" s="63">
        <f>'דוח 132'!K4877</f>
        <v>11258</v>
      </c>
      <c r="B4877" s="63">
        <f>'דוח 132'!J4877</f>
        <v>75517</v>
      </c>
      <c r="C4877" s="63" t="str">
        <f>'דוח 132'!I4877</f>
        <v>כל נכסי הקופה</v>
      </c>
      <c r="D4877" s="63">
        <f>'דוח 132'!H4877</f>
        <v>2.47194259794753</v>
      </c>
      <c r="E4877" s="63">
        <f>'דוח 132'!G4877</f>
        <v>100</v>
      </c>
      <c r="F4877" s="63">
        <f>'דוח 132'!F4877</f>
        <v>100</v>
      </c>
      <c r="G4877" s="63">
        <f>'דוח 132'!E4877</f>
        <v>0</v>
      </c>
      <c r="H4877" s="63">
        <f>'דוח 132'!D4877</f>
        <v>0</v>
      </c>
      <c r="I4877" s="63">
        <f>'דוח 132'!C4877</f>
        <v>0</v>
      </c>
      <c r="J4877" s="63">
        <f>'דוח 132'!B4877</f>
        <v>0</v>
      </c>
      <c r="K4877" s="63">
        <f>'דוח 132'!A4877</f>
        <v>0</v>
      </c>
    </row>
    <row r="4878" spans="1:11" x14ac:dyDescent="0.2">
      <c r="A4878" s="63">
        <f>'דוח 132'!K4878</f>
        <v>15705</v>
      </c>
      <c r="B4878" s="63">
        <f>'דוח 132'!J4878</f>
        <v>75517</v>
      </c>
      <c r="C4878" s="63" t="str">
        <f>'דוח 132'!I4878</f>
        <v>סה"כ ממשלתי</v>
      </c>
      <c r="D4878" s="63">
        <f>'דוח 132'!H4878</f>
        <v>2.4006572556216899</v>
      </c>
      <c r="E4878" s="63">
        <f>'דוח 132'!G4878</f>
        <v>53.368780078238899</v>
      </c>
      <c r="F4878" s="63">
        <f>'דוח 132'!F4878</f>
        <v>53.288549382838795</v>
      </c>
      <c r="G4878" s="63">
        <f>'דוח 132'!E4878</f>
        <v>50</v>
      </c>
      <c r="H4878" s="63">
        <f>'דוח 132'!D4878</f>
        <v>56</v>
      </c>
      <c r="I4878" s="63">
        <f>'דוח 132'!C4878</f>
        <v>0</v>
      </c>
      <c r="J4878" s="63">
        <f>'דוח 132'!B4878</f>
        <v>0</v>
      </c>
      <c r="K4878" s="63">
        <f>'דוח 132'!A4878</f>
        <v>0</v>
      </c>
    </row>
    <row r="4879" spans="1:11" x14ac:dyDescent="0.2">
      <c r="A4879" s="63">
        <f>'דוח 132'!K4879</f>
        <v>16144</v>
      </c>
      <c r="B4879" s="63">
        <f>'דוח 132'!J4879</f>
        <v>75517</v>
      </c>
      <c r="C4879" s="63" t="str">
        <f>'דוח 132'!I4879</f>
        <v>סך חשיפת מט"ח</v>
      </c>
      <c r="D4879" s="63">
        <f>'דוח 132'!H4879</f>
        <v>0</v>
      </c>
      <c r="E4879" s="63">
        <f>'דוח 132'!G4879</f>
        <v>5.6301683307620891</v>
      </c>
      <c r="F4879" s="63">
        <f>'דוח 132'!F4879</f>
        <v>5.66673346967141</v>
      </c>
      <c r="G4879" s="63">
        <f>'דוח 132'!E4879</f>
        <v>0</v>
      </c>
      <c r="H4879" s="63">
        <f>'דוח 132'!D4879</f>
        <v>0</v>
      </c>
      <c r="I4879" s="63">
        <f>'דוח 132'!C4879</f>
        <v>0</v>
      </c>
      <c r="J4879" s="63">
        <f>'דוח 132'!B4879</f>
        <v>0</v>
      </c>
      <c r="K4879" s="63">
        <f>'דוח 132'!A4879</f>
        <v>0</v>
      </c>
    </row>
    <row r="4880" spans="1:11" x14ac:dyDescent="0.2">
      <c r="A4880" s="63">
        <f>'דוח 132'!K4880</f>
        <v>12755</v>
      </c>
      <c r="B4880" s="63">
        <f>'דוח 132'!J4880</f>
        <v>75517</v>
      </c>
      <c r="C4880" s="63" t="str">
        <f>'דוח 132'!I4880</f>
        <v xml:space="preserve">נזילות מט"ח </v>
      </c>
      <c r="D4880" s="63">
        <f>'דוח 132'!H4880</f>
        <v>0</v>
      </c>
      <c r="E4880" s="63">
        <f>'דוח 132'!G4880</f>
        <v>1.7318692341743501E-3</v>
      </c>
      <c r="F4880" s="63">
        <f>'דוח 132'!F4880</f>
        <v>1.7291545661871101E-3</v>
      </c>
      <c r="G4880" s="63">
        <f>'דוח 132'!E4880</f>
        <v>0</v>
      </c>
      <c r="H4880" s="63">
        <f>'דוח 132'!D4880</f>
        <v>0</v>
      </c>
      <c r="I4880" s="63">
        <f>'דוח 132'!C4880</f>
        <v>0</v>
      </c>
      <c r="J4880" s="63">
        <f>'דוח 132'!B4880</f>
        <v>0</v>
      </c>
      <c r="K4880" s="63">
        <f>'דוח 132'!A4880</f>
        <v>0</v>
      </c>
    </row>
    <row r="4881" spans="1:11" x14ac:dyDescent="0.2">
      <c r="A4881" s="63">
        <f>'דוח 132'!K4881</f>
        <v>12359</v>
      </c>
      <c r="B4881" s="63">
        <f>'דוח 132'!J4881</f>
        <v>75517</v>
      </c>
      <c r="C4881" s="63" t="str">
        <f>'דוח 132'!I4881</f>
        <v xml:space="preserve">קונצרני לא סחיר צמוד מדד </v>
      </c>
      <c r="D4881" s="63">
        <f>'דוח 132'!H4881</f>
        <v>0</v>
      </c>
      <c r="E4881" s="63">
        <f>'דוח 132'!G4881</f>
        <v>0</v>
      </c>
      <c r="F4881" s="63">
        <f>'דוח 132'!F4881</f>
        <v>0</v>
      </c>
      <c r="G4881" s="63">
        <f>'דוח 132'!E4881</f>
        <v>0</v>
      </c>
      <c r="H4881" s="63">
        <f>'דוח 132'!D4881</f>
        <v>0</v>
      </c>
      <c r="I4881" s="63">
        <f>'דוח 132'!C4881</f>
        <v>0</v>
      </c>
      <c r="J4881" s="63">
        <f>'דוח 132'!B4881</f>
        <v>0</v>
      </c>
      <c r="K4881" s="63">
        <f>'דוח 132'!A4881</f>
        <v>0</v>
      </c>
    </row>
    <row r="4882" spans="1:11" x14ac:dyDescent="0.2">
      <c r="A4882" s="63">
        <f>'דוח 132'!K4882</f>
        <v>0</v>
      </c>
      <c r="B4882" s="63">
        <f>'דוח 132'!J4882</f>
        <v>0</v>
      </c>
      <c r="C4882" s="63">
        <f>'דוח 132'!I4882</f>
        <v>0</v>
      </c>
      <c r="D4882" s="63">
        <f>'דוח 132'!H4882</f>
        <v>0</v>
      </c>
      <c r="E4882" s="63">
        <f>'דוח 132'!G4882</f>
        <v>0</v>
      </c>
      <c r="F4882" s="63">
        <f>'דוח 132'!F4882</f>
        <v>0</v>
      </c>
      <c r="G4882" s="63">
        <f>'דוח 132'!E4882</f>
        <v>0</v>
      </c>
      <c r="H4882" s="63">
        <f>'דוח 132'!D4882</f>
        <v>0</v>
      </c>
      <c r="I4882" s="63">
        <f>'דוח 132'!C4882</f>
        <v>0</v>
      </c>
      <c r="J4882" s="63">
        <f>'דוח 132'!B4882</f>
        <v>0</v>
      </c>
      <c r="K4882" s="63">
        <f>'דוח 132'!A4882</f>
        <v>0</v>
      </c>
    </row>
    <row r="4883" spans="1:11" x14ac:dyDescent="0.2">
      <c r="A4883" s="63" t="str">
        <f>'דוח 132'!K4883</f>
        <v>קוד קבוצה</v>
      </c>
      <c r="B4883" s="63" t="str">
        <f>'דוח 132'!J4883</f>
        <v>קוד קופה</v>
      </c>
      <c r="C4883" s="63">
        <f>'דוח 132'!I4883</f>
        <v>0</v>
      </c>
      <c r="D4883" s="63" t="str">
        <f>'דוח 132'!H4883</f>
        <v xml:space="preserve">75525  מפעלי ים המלח </v>
      </c>
      <c r="E4883" s="63">
        <f>'דוח 132'!G4883</f>
        <v>0</v>
      </c>
      <c r="F4883" s="63">
        <f>'דוח 132'!F4883</f>
        <v>0</v>
      </c>
      <c r="G4883" s="63">
        <f>'דוח 132'!E4883</f>
        <v>0</v>
      </c>
      <c r="H4883" s="63">
        <f>'דוח 132'!D4883</f>
        <v>0</v>
      </c>
      <c r="I4883" s="63">
        <f>'דוח 132'!C4883</f>
        <v>0</v>
      </c>
      <c r="J4883" s="63">
        <f>'דוח 132'!B4883</f>
        <v>0</v>
      </c>
      <c r="K4883" s="63">
        <f>'דוח 132'!A4883</f>
        <v>0</v>
      </c>
    </row>
    <row r="4884" spans="1:11" x14ac:dyDescent="0.2">
      <c r="A4884" s="63">
        <f>'דוח 132'!K4884</f>
        <v>0</v>
      </c>
      <c r="B4884" s="63">
        <f>'דוח 132'!J4884</f>
        <v>0</v>
      </c>
      <c r="C4884" s="63">
        <f>'דוח 132'!I4884</f>
        <v>0</v>
      </c>
      <c r="D4884" s="63">
        <f>'דוח 132'!H4884</f>
        <v>0</v>
      </c>
      <c r="E4884" s="63">
        <f>'דוח 132'!G4884</f>
        <v>0</v>
      </c>
      <c r="F4884" s="63" t="str">
        <f>'דוח 132'!F4884</f>
        <v>שווי קופה באשח  130,570.12</v>
      </c>
      <c r="G4884" s="63">
        <f>'דוח 132'!E4884</f>
        <v>0</v>
      </c>
      <c r="H4884" s="63">
        <f>'דוח 132'!D4884</f>
        <v>0</v>
      </c>
      <c r="I4884" s="63">
        <f>'דוח 132'!C4884</f>
        <v>0</v>
      </c>
      <c r="J4884" s="63">
        <f>'דוח 132'!B4884</f>
        <v>0</v>
      </c>
      <c r="K4884" s="63">
        <f>'דוח 132'!A4884</f>
        <v>0</v>
      </c>
    </row>
    <row r="4885" spans="1:11" x14ac:dyDescent="0.2">
      <c r="A4885" s="63">
        <f>'דוח 132'!K4885</f>
        <v>0</v>
      </c>
      <c r="B4885" s="63">
        <f>'דוח 132'!J4885</f>
        <v>0</v>
      </c>
      <c r="C4885" s="63" t="str">
        <f>'דוח 132'!I4885</f>
        <v>תאור קבוצה</v>
      </c>
      <c r="D4885" s="63" t="str">
        <f>'דוח 132'!H4885</f>
        <v>מח"מ</v>
      </c>
      <c r="E4885" s="63" t="str">
        <f>'דוח 132'!G4885</f>
        <v>חשיפה</v>
      </c>
      <c r="F4885" s="63" t="str">
        <f>'דוח 132'!F4885</f>
        <v>חשיפה</v>
      </c>
      <c r="G4885" s="63">
        <f>'דוח 132'!E4885</f>
        <v>0</v>
      </c>
      <c r="H4885" s="63" t="str">
        <f>'דוח 132'!D4885</f>
        <v>חשיפה</v>
      </c>
      <c r="I4885" s="63">
        <f>'דוח 132'!C4885</f>
        <v>0</v>
      </c>
      <c r="J4885" s="63" t="str">
        <f>'דוח 132'!B4885</f>
        <v>מח"מ</v>
      </c>
      <c r="K4885" s="63">
        <f>'דוח 132'!A4885</f>
        <v>0</v>
      </c>
    </row>
    <row r="4886" spans="1:11" x14ac:dyDescent="0.2">
      <c r="A4886" s="63">
        <f>'דוח 132'!K4886</f>
        <v>0</v>
      </c>
      <c r="B4886" s="63">
        <f>'דוח 132'!J4886</f>
        <v>0</v>
      </c>
      <c r="C4886" s="63">
        <f>'דוח 132'!I4886</f>
        <v>0</v>
      </c>
      <c r="D4886" s="63">
        <f>'דוח 132'!H4886</f>
        <v>0</v>
      </c>
      <c r="E4886" s="63" t="str">
        <f>'דוח 132'!G4886</f>
        <v>30/12/18</v>
      </c>
      <c r="F4886" s="63" t="str">
        <f>'דוח 132'!F4886</f>
        <v>31/12/18</v>
      </c>
      <c r="G4886" s="63" t="str">
        <f>'דוח 132'!E4886</f>
        <v>מינ'</v>
      </c>
      <c r="H4886" s="63" t="str">
        <f>'דוח 132'!D4886</f>
        <v>מקס'</v>
      </c>
      <c r="I4886" s="63" t="str">
        <f>'דוח 132'!C4886</f>
        <v>מינ'</v>
      </c>
      <c r="J4886" s="63" t="str">
        <f>'דוח 132'!B4886</f>
        <v>מקס'</v>
      </c>
      <c r="K4886" s="63">
        <f>'דוח 132'!A4886</f>
        <v>0</v>
      </c>
    </row>
    <row r="4887" spans="1:11" x14ac:dyDescent="0.2">
      <c r="A4887" s="63">
        <f>'דוח 132'!K4887</f>
        <v>13591</v>
      </c>
      <c r="B4887" s="63">
        <f>'דוח 132'!J4887</f>
        <v>75525</v>
      </c>
      <c r="C4887" s="63" t="str">
        <f>'דוח 132'!I4887</f>
        <v xml:space="preserve">צמוד מדד (כולל מיועדות) </v>
      </c>
      <c r="D4887" s="63">
        <f>'דוח 132'!H4887</f>
        <v>3.8866501160906601</v>
      </c>
      <c r="E4887" s="63">
        <f>'דוח 132'!G4887</f>
        <v>33.389804422017995</v>
      </c>
      <c r="F4887" s="63">
        <f>'דוח 132'!F4887</f>
        <v>33.322519557509899</v>
      </c>
      <c r="G4887" s="63">
        <f>'דוח 132'!E4887</f>
        <v>26.2</v>
      </c>
      <c r="H4887" s="63">
        <f>'דוח 132'!D4887</f>
        <v>39.300000000000004</v>
      </c>
      <c r="I4887" s="63">
        <f>'דוח 132'!C4887</f>
        <v>3.5</v>
      </c>
      <c r="J4887" s="63">
        <f>'דוח 132'!B4887</f>
        <v>5.5</v>
      </c>
      <c r="K4887" s="63">
        <f>'דוח 132'!A4887</f>
        <v>0</v>
      </c>
    </row>
    <row r="4888" spans="1:11" x14ac:dyDescent="0.2">
      <c r="A4888" s="63">
        <f>'דוח 132'!K4888</f>
        <v>19967</v>
      </c>
      <c r="B4888" s="63">
        <f>'דוח 132'!J4888</f>
        <v>75525</v>
      </c>
      <c r="C4888" s="63" t="str">
        <f>'דוח 132'!I4888</f>
        <v>צמוד מדד ללא מיועדות</v>
      </c>
      <c r="D4888" s="63">
        <f>'דוח 132'!H4888</f>
        <v>3.8866501160906601</v>
      </c>
      <c r="E4888" s="63">
        <f>'דוח 132'!G4888</f>
        <v>33.389804422017995</v>
      </c>
      <c r="F4888" s="63">
        <f>'דוח 132'!F4888</f>
        <v>33.322519557509899</v>
      </c>
      <c r="G4888" s="63">
        <f>'דוח 132'!E4888</f>
        <v>0</v>
      </c>
      <c r="H4888" s="63">
        <f>'דוח 132'!D4888</f>
        <v>0</v>
      </c>
      <c r="I4888" s="63">
        <f>'דוח 132'!C4888</f>
        <v>0</v>
      </c>
      <c r="J4888" s="63">
        <f>'דוח 132'!B4888</f>
        <v>0</v>
      </c>
      <c r="K4888" s="63">
        <f>'דוח 132'!A4888</f>
        <v>0</v>
      </c>
    </row>
    <row r="4889" spans="1:11" x14ac:dyDescent="0.2">
      <c r="A4889" s="63">
        <f>'דוח 132'!K4889</f>
        <v>15744</v>
      </c>
      <c r="B4889" s="63">
        <f>'דוח 132'!J4889</f>
        <v>75525</v>
      </c>
      <c r="C4889" s="63" t="str">
        <f>'דוח 132'!I4889</f>
        <v xml:space="preserve">סה"כ ממשלתי צמוד מדד כולל מיועדות </v>
      </c>
      <c r="D4889" s="63">
        <f>'דוח 132'!H4889</f>
        <v>4.2676822180526797</v>
      </c>
      <c r="E4889" s="63">
        <f>'דוח 132'!G4889</f>
        <v>15.6381102595714</v>
      </c>
      <c r="F4889" s="63">
        <f>'דוח 132'!F4889</f>
        <v>15.617889743805501</v>
      </c>
      <c r="G4889" s="63">
        <f>'דוח 132'!E4889</f>
        <v>0</v>
      </c>
      <c r="H4889" s="63">
        <f>'דוח 132'!D4889</f>
        <v>0</v>
      </c>
      <c r="I4889" s="63">
        <f>'דוח 132'!C4889</f>
        <v>0</v>
      </c>
      <c r="J4889" s="63">
        <f>'דוח 132'!B4889</f>
        <v>0</v>
      </c>
      <c r="K4889" s="63">
        <f>'דוח 132'!A4889</f>
        <v>0</v>
      </c>
    </row>
    <row r="4890" spans="1:11" x14ac:dyDescent="0.2">
      <c r="A4890" s="63">
        <f>'דוח 132'!K4890</f>
        <v>13462</v>
      </c>
      <c r="B4890" s="63">
        <f>'דוח 132'!J4890</f>
        <v>75525</v>
      </c>
      <c r="C4890" s="63" t="str">
        <f>'דוח 132'!I4890</f>
        <v xml:space="preserve">קונצרני סחיר צמוד מדד </v>
      </c>
      <c r="D4890" s="63">
        <f>'דוח 132'!H4890</f>
        <v>3.5844204548640799</v>
      </c>
      <c r="E4890" s="63">
        <f>'דוח 132'!G4890</f>
        <v>16.330184140636298</v>
      </c>
      <c r="F4890" s="63">
        <f>'דוח 132'!F4890</f>
        <v>16.282579064956398</v>
      </c>
      <c r="G4890" s="63">
        <f>'דוח 132'!E4890</f>
        <v>0</v>
      </c>
      <c r="H4890" s="63">
        <f>'דוח 132'!D4890</f>
        <v>0</v>
      </c>
      <c r="I4890" s="63">
        <f>'דוח 132'!C4890</f>
        <v>0</v>
      </c>
      <c r="J4890" s="63">
        <f>'דוח 132'!B4890</f>
        <v>0</v>
      </c>
      <c r="K4890" s="63">
        <f>'דוח 132'!A4890</f>
        <v>0</v>
      </c>
    </row>
    <row r="4891" spans="1:11" x14ac:dyDescent="0.2">
      <c r="A4891" s="63">
        <f>'דוח 132'!K4891</f>
        <v>15544</v>
      </c>
      <c r="B4891" s="63">
        <f>'דוח 132'!J4891</f>
        <v>75525</v>
      </c>
      <c r="C4891" s="63" t="str">
        <f>'דוח 132'!I4891</f>
        <v>הלוואה צמוד מדד</v>
      </c>
      <c r="D4891" s="63">
        <f>'דוח 132'!H4891</f>
        <v>0</v>
      </c>
      <c r="E4891" s="63">
        <f>'דוח 132'!G4891</f>
        <v>0</v>
      </c>
      <c r="F4891" s="63">
        <f>'דוח 132'!F4891</f>
        <v>0</v>
      </c>
      <c r="G4891" s="63">
        <f>'דוח 132'!E4891</f>
        <v>0</v>
      </c>
      <c r="H4891" s="63">
        <f>'דוח 132'!D4891</f>
        <v>0</v>
      </c>
      <c r="I4891" s="63">
        <f>'דוח 132'!C4891</f>
        <v>0</v>
      </c>
      <c r="J4891" s="63">
        <f>'דוח 132'!B4891</f>
        <v>0</v>
      </c>
      <c r="K4891" s="63">
        <f>'דוח 132'!A4891</f>
        <v>0</v>
      </c>
    </row>
    <row r="4892" spans="1:11" x14ac:dyDescent="0.2">
      <c r="A4892" s="63">
        <f>'דוח 132'!K4892</f>
        <v>12978</v>
      </c>
      <c r="B4892" s="63">
        <f>'דוח 132'!J4892</f>
        <v>75525</v>
      </c>
      <c r="C4892" s="63" t="str">
        <f>'דוח 132'!I4892</f>
        <v xml:space="preserve">פקדונות לא סחירים </v>
      </c>
      <c r="D4892" s="63">
        <f>'דוח 132'!H4892</f>
        <v>4.6000000000000005</v>
      </c>
      <c r="E4892" s="63">
        <f>'דוח 132'!G4892</f>
        <v>0.19875057169760299</v>
      </c>
      <c r="F4892" s="63">
        <f>'דוח 132'!F4892</f>
        <v>0.199206373766771</v>
      </c>
      <c r="G4892" s="63">
        <f>'דוח 132'!E4892</f>
        <v>0</v>
      </c>
      <c r="H4892" s="63">
        <f>'דוח 132'!D4892</f>
        <v>0</v>
      </c>
      <c r="I4892" s="63">
        <f>'דוח 132'!C4892</f>
        <v>0</v>
      </c>
      <c r="J4892" s="63">
        <f>'דוח 132'!B4892</f>
        <v>0</v>
      </c>
      <c r="K4892" s="63">
        <f>'דוח 132'!A4892</f>
        <v>0</v>
      </c>
    </row>
    <row r="4893" spans="1:11" x14ac:dyDescent="0.2">
      <c r="A4893" s="63">
        <f>'דוח 132'!K4893</f>
        <v>17726</v>
      </c>
      <c r="B4893" s="63">
        <f>'דוח 132'!J4893</f>
        <v>75525</v>
      </c>
      <c r="C4893" s="63" t="str">
        <f>'דוח 132'!I4893</f>
        <v>לא צמוד כולל נזילות</v>
      </c>
      <c r="D4893" s="63">
        <f>'דוח 132'!H4893</f>
        <v>3.0525306239996501</v>
      </c>
      <c r="E4893" s="63">
        <f>'דוח 132'!G4893</f>
        <v>30.784697184265699</v>
      </c>
      <c r="F4893" s="63">
        <f>'דוח 132'!F4893</f>
        <v>31.911417975439601</v>
      </c>
      <c r="G4893" s="63">
        <f>'דוח 132'!E4893</f>
        <v>26.2</v>
      </c>
      <c r="H4893" s="63">
        <f>'דוח 132'!D4893</f>
        <v>39.300000000000004</v>
      </c>
      <c r="I4893" s="63">
        <f>'דוח 132'!C4893</f>
        <v>1.5</v>
      </c>
      <c r="J4893" s="63">
        <f>'דוח 132'!B4893</f>
        <v>3.5</v>
      </c>
      <c r="K4893" s="63">
        <f>'דוח 132'!A4893</f>
        <v>0</v>
      </c>
    </row>
    <row r="4894" spans="1:11" x14ac:dyDescent="0.2">
      <c r="A4894" s="63">
        <f>'דוח 132'!K4894</f>
        <v>17727</v>
      </c>
      <c r="B4894" s="63">
        <f>'דוח 132'!J4894</f>
        <v>75525</v>
      </c>
      <c r="C4894" s="63" t="str">
        <f>'דוח 132'!I4894</f>
        <v>עו"ש ש"ח</v>
      </c>
      <c r="D4894" s="63">
        <f>'דוח 132'!H4894</f>
        <v>0</v>
      </c>
      <c r="E4894" s="63">
        <f>'דוח 132'!G4894</f>
        <v>5.0963012079852694</v>
      </c>
      <c r="F4894" s="63">
        <f>'דוח 132'!F4894</f>
        <v>4.2779589138609495</v>
      </c>
      <c r="G4894" s="63">
        <f>'דוח 132'!E4894</f>
        <v>0</v>
      </c>
      <c r="H4894" s="63">
        <f>'דוח 132'!D4894</f>
        <v>0</v>
      </c>
      <c r="I4894" s="63">
        <f>'דוח 132'!C4894</f>
        <v>0</v>
      </c>
      <c r="J4894" s="63">
        <f>'דוח 132'!B4894</f>
        <v>0</v>
      </c>
      <c r="K4894" s="63">
        <f>'דוח 132'!A4894</f>
        <v>0</v>
      </c>
    </row>
    <row r="4895" spans="1:11" x14ac:dyDescent="0.2">
      <c r="A4895" s="63">
        <f>'דוח 132'!K4895</f>
        <v>13592</v>
      </c>
      <c r="B4895" s="63">
        <f>'דוח 132'!J4895</f>
        <v>75525</v>
      </c>
      <c r="C4895" s="63" t="str">
        <f>'דוח 132'!I4895</f>
        <v xml:space="preserve">לא צמוד - לא כולל נזילות </v>
      </c>
      <c r="D4895" s="63">
        <f>'דוח 132'!H4895</f>
        <v>3.52509544346987</v>
      </c>
      <c r="E4895" s="63">
        <f>'דוח 132'!G4895</f>
        <v>25.688395976280397</v>
      </c>
      <c r="F4895" s="63">
        <f>'דוח 132'!F4895</f>
        <v>27.633459061578698</v>
      </c>
      <c r="G4895" s="63">
        <f>'דוח 132'!E4895</f>
        <v>0</v>
      </c>
      <c r="H4895" s="63">
        <f>'דוח 132'!D4895</f>
        <v>0</v>
      </c>
      <c r="I4895" s="63">
        <f>'דוח 132'!C4895</f>
        <v>0</v>
      </c>
      <c r="J4895" s="63">
        <f>'דוח 132'!B4895</f>
        <v>0</v>
      </c>
      <c r="K4895" s="63">
        <f>'דוח 132'!A4895</f>
        <v>0</v>
      </c>
    </row>
    <row r="4896" spans="1:11" x14ac:dyDescent="0.2">
      <c r="A4896" s="63">
        <f>'דוח 132'!K4896</f>
        <v>11566</v>
      </c>
      <c r="B4896" s="63">
        <f>'דוח 132'!J4896</f>
        <v>75525</v>
      </c>
      <c r="C4896" s="63" t="str">
        <f>'דוח 132'!I4896</f>
        <v>מק"מ</v>
      </c>
      <c r="D4896" s="63">
        <f>'דוח 132'!H4896</f>
        <v>0.72115443028833703</v>
      </c>
      <c r="E4896" s="63">
        <f>'דוח 132'!G4896</f>
        <v>6.1535600695220491</v>
      </c>
      <c r="F4896" s="63">
        <f>'דוח 132'!F4896</f>
        <v>8.1273220565431501</v>
      </c>
      <c r="G4896" s="63">
        <f>'דוח 132'!E4896</f>
        <v>0</v>
      </c>
      <c r="H4896" s="63">
        <f>'דוח 132'!D4896</f>
        <v>0</v>
      </c>
      <c r="I4896" s="63">
        <f>'דוח 132'!C4896</f>
        <v>0</v>
      </c>
      <c r="J4896" s="63">
        <f>'דוח 132'!B4896</f>
        <v>0</v>
      </c>
      <c r="K4896" s="63">
        <f>'דוח 132'!A4896</f>
        <v>0</v>
      </c>
    </row>
    <row r="4897" spans="1:11" x14ac:dyDescent="0.2">
      <c r="A4897" s="63">
        <f>'דוח 132'!K4897</f>
        <v>13419</v>
      </c>
      <c r="B4897" s="63">
        <f>'דוח 132'!J4897</f>
        <v>75525</v>
      </c>
      <c r="C4897" s="63" t="str">
        <f>'דוח 132'!I4897</f>
        <v>ממשלתי  לא צמוד (שחר)</v>
      </c>
      <c r="D4897" s="63">
        <f>'דוח 132'!H4897</f>
        <v>5.2804191480663798</v>
      </c>
      <c r="E4897" s="63">
        <f>'דוח 132'!G4897</f>
        <v>10.4125231411369</v>
      </c>
      <c r="F4897" s="63">
        <f>'דוח 132'!F4897</f>
        <v>10.3888199202761</v>
      </c>
      <c r="G4897" s="63">
        <f>'דוח 132'!E4897</f>
        <v>0</v>
      </c>
      <c r="H4897" s="63">
        <f>'דוח 132'!D4897</f>
        <v>0</v>
      </c>
      <c r="I4897" s="63">
        <f>'דוח 132'!C4897</f>
        <v>0</v>
      </c>
      <c r="J4897" s="63">
        <f>'דוח 132'!B4897</f>
        <v>0</v>
      </c>
      <c r="K4897" s="63">
        <f>'דוח 132'!A4897</f>
        <v>0</v>
      </c>
    </row>
    <row r="4898" spans="1:11" x14ac:dyDescent="0.2">
      <c r="A4898" s="63">
        <f>'דוח 132'!K4898</f>
        <v>11568</v>
      </c>
      <c r="B4898" s="63">
        <f>'דוח 132'!J4898</f>
        <v>75525</v>
      </c>
      <c r="C4898" s="63" t="str">
        <f>'דוח 132'!I4898</f>
        <v>אג"ח ממשלתי לא צמוד ריבית משתנה-"גילון"</v>
      </c>
      <c r="D4898" s="63">
        <f>'דוח 132'!H4898</f>
        <v>0</v>
      </c>
      <c r="E4898" s="63">
        <f>'דוח 132'!G4898</f>
        <v>0</v>
      </c>
      <c r="F4898" s="63">
        <f>'דוח 132'!F4898</f>
        <v>0</v>
      </c>
      <c r="G4898" s="63">
        <f>'דוח 132'!E4898</f>
        <v>0</v>
      </c>
      <c r="H4898" s="63">
        <f>'דוח 132'!D4898</f>
        <v>0</v>
      </c>
      <c r="I4898" s="63">
        <f>'דוח 132'!C4898</f>
        <v>0</v>
      </c>
      <c r="J4898" s="63">
        <f>'דוח 132'!B4898</f>
        <v>0</v>
      </c>
      <c r="K4898" s="63">
        <f>'דוח 132'!A4898</f>
        <v>0</v>
      </c>
    </row>
    <row r="4899" spans="1:11" x14ac:dyDescent="0.2">
      <c r="A4899" s="63">
        <f>'דוח 132'!K4899</f>
        <v>12479</v>
      </c>
      <c r="B4899" s="63">
        <f>'דוח 132'!J4899</f>
        <v>75525</v>
      </c>
      <c r="C4899" s="63" t="str">
        <f>'דוח 132'!I4899</f>
        <v>קונצרני ריבית קבועה</v>
      </c>
      <c r="D4899" s="63">
        <f>'דוח 132'!H4899</f>
        <v>4.2715555708988502</v>
      </c>
      <c r="E4899" s="63">
        <f>'דוח 132'!G4899</f>
        <v>8.0804746189613788</v>
      </c>
      <c r="F4899" s="63">
        <f>'דוח 132'!F4899</f>
        <v>8.0761473311714393</v>
      </c>
      <c r="G4899" s="63">
        <f>'דוח 132'!E4899</f>
        <v>0</v>
      </c>
      <c r="H4899" s="63">
        <f>'דוח 132'!D4899</f>
        <v>0</v>
      </c>
      <c r="I4899" s="63">
        <f>'דוח 132'!C4899</f>
        <v>0</v>
      </c>
      <c r="J4899" s="63">
        <f>'דוח 132'!B4899</f>
        <v>0</v>
      </c>
      <c r="K4899" s="63">
        <f>'דוח 132'!A4899</f>
        <v>0</v>
      </c>
    </row>
    <row r="4900" spans="1:11" x14ac:dyDescent="0.2">
      <c r="A4900" s="63">
        <f>'דוח 132'!K4900</f>
        <v>12480</v>
      </c>
      <c r="B4900" s="63">
        <f>'דוח 132'!J4900</f>
        <v>75525</v>
      </c>
      <c r="C4900" s="63" t="str">
        <f>'דוח 132'!I4900</f>
        <v>קונצרני ריבית משתנה</v>
      </c>
      <c r="D4900" s="63">
        <f>'דוח 132'!H4900</f>
        <v>2.11044250147796</v>
      </c>
      <c r="E4900" s="63">
        <f>'דוח 132'!G4900</f>
        <v>1.0404979704442601</v>
      </c>
      <c r="F4900" s="63">
        <f>'דוח 132'!F4900</f>
        <v>1.0398248517002799</v>
      </c>
      <c r="G4900" s="63">
        <f>'דוח 132'!E4900</f>
        <v>0</v>
      </c>
      <c r="H4900" s="63">
        <f>'דוח 132'!D4900</f>
        <v>0</v>
      </c>
      <c r="I4900" s="63">
        <f>'דוח 132'!C4900</f>
        <v>0</v>
      </c>
      <c r="J4900" s="63">
        <f>'דוח 132'!B4900</f>
        <v>0</v>
      </c>
      <c r="K4900" s="63">
        <f>'דוח 132'!A4900</f>
        <v>0</v>
      </c>
    </row>
    <row r="4901" spans="1:11" x14ac:dyDescent="0.2">
      <c r="A4901" s="63">
        <f>'דוח 132'!K4901</f>
        <v>11578</v>
      </c>
      <c r="B4901" s="63">
        <f>'דוח 132'!J4901</f>
        <v>75525</v>
      </c>
      <c r="C4901" s="63" t="str">
        <f>'דוח 132'!I4901</f>
        <v>אג"ח לא צמוד לא סחיר (ללא עמיתים)</v>
      </c>
      <c r="D4901" s="63">
        <f>'דוח 132'!H4901</f>
        <v>0</v>
      </c>
      <c r="E4901" s="63">
        <f>'דוח 132'!G4901</f>
        <v>1.3401762158439302E-3</v>
      </c>
      <c r="F4901" s="63">
        <f>'דוח 132'!F4901</f>
        <v>1.3449018876657E-3</v>
      </c>
      <c r="G4901" s="63">
        <f>'דוח 132'!E4901</f>
        <v>0</v>
      </c>
      <c r="H4901" s="63">
        <f>'דוח 132'!D4901</f>
        <v>0</v>
      </c>
      <c r="I4901" s="63">
        <f>'דוח 132'!C4901</f>
        <v>0</v>
      </c>
      <c r="J4901" s="63">
        <f>'דוח 132'!B4901</f>
        <v>0</v>
      </c>
      <c r="K4901" s="63">
        <f>'דוח 132'!A4901</f>
        <v>0</v>
      </c>
    </row>
    <row r="4902" spans="1:11" x14ac:dyDescent="0.2">
      <c r="A4902" s="63">
        <f>'דוח 132'!K4902</f>
        <v>12497</v>
      </c>
      <c r="B4902" s="63">
        <f>'דוח 132'!J4902</f>
        <v>75525</v>
      </c>
      <c r="C4902" s="63" t="str">
        <f>'דוח 132'!I4902</f>
        <v>קונצרני לא סחיר ריבית משתנה (נע"מים)</v>
      </c>
      <c r="D4902" s="63">
        <f>'דוח 132'!H4902</f>
        <v>0</v>
      </c>
      <c r="E4902" s="63">
        <f>'דוח 132'!G4902</f>
        <v>0</v>
      </c>
      <c r="F4902" s="63">
        <f>'דוח 132'!F4902</f>
        <v>0</v>
      </c>
      <c r="G4902" s="63">
        <f>'דוח 132'!E4902</f>
        <v>0</v>
      </c>
      <c r="H4902" s="63">
        <f>'דוח 132'!D4902</f>
        <v>0</v>
      </c>
      <c r="I4902" s="63">
        <f>'דוח 132'!C4902</f>
        <v>0</v>
      </c>
      <c r="J4902" s="63">
        <f>'דוח 132'!B4902</f>
        <v>0</v>
      </c>
      <c r="K4902" s="63">
        <f>'דוח 132'!A4902</f>
        <v>0</v>
      </c>
    </row>
    <row r="4903" spans="1:11" x14ac:dyDescent="0.2">
      <c r="A4903" s="63">
        <f>'דוח 132'!K4903</f>
        <v>15546</v>
      </c>
      <c r="B4903" s="63">
        <f>'דוח 132'!J4903</f>
        <v>75525</v>
      </c>
      <c r="C4903" s="63" t="str">
        <f>'דוח 132'!I4903</f>
        <v>הלוואה לא צמוד</v>
      </c>
      <c r="D4903" s="63">
        <f>'דוח 132'!H4903</f>
        <v>0</v>
      </c>
      <c r="E4903" s="63">
        <f>'דוח 132'!G4903</f>
        <v>0</v>
      </c>
      <c r="F4903" s="63">
        <f>'דוח 132'!F4903</f>
        <v>0</v>
      </c>
      <c r="G4903" s="63">
        <f>'דוח 132'!E4903</f>
        <v>0</v>
      </c>
      <c r="H4903" s="63">
        <f>'דוח 132'!D4903</f>
        <v>0</v>
      </c>
      <c r="I4903" s="63">
        <f>'דוח 132'!C4903</f>
        <v>0</v>
      </c>
      <c r="J4903" s="63">
        <f>'דוח 132'!B4903</f>
        <v>0</v>
      </c>
      <c r="K4903" s="63">
        <f>'דוח 132'!A4903</f>
        <v>0</v>
      </c>
    </row>
    <row r="4904" spans="1:11" x14ac:dyDescent="0.2">
      <c r="A4904" s="63">
        <f>'דוח 132'!K4904</f>
        <v>12481</v>
      </c>
      <c r="B4904" s="63">
        <f>'דוח 132'!J4904</f>
        <v>75525</v>
      </c>
      <c r="C4904" s="63" t="str">
        <f>'דוח 132'!I4904</f>
        <v>הלוואות לעמיתים.</v>
      </c>
      <c r="D4904" s="63">
        <f>'דוח 132'!H4904</f>
        <v>0</v>
      </c>
      <c r="E4904" s="63">
        <f>'דוח 132'!G4904</f>
        <v>0</v>
      </c>
      <c r="F4904" s="63">
        <f>'דוח 132'!F4904</f>
        <v>0</v>
      </c>
      <c r="G4904" s="63">
        <f>'דוח 132'!E4904</f>
        <v>0</v>
      </c>
      <c r="H4904" s="63">
        <f>'דוח 132'!D4904</f>
        <v>0</v>
      </c>
      <c r="I4904" s="63">
        <f>'דוח 132'!C4904</f>
        <v>0</v>
      </c>
      <c r="J4904" s="63">
        <f>'דוח 132'!B4904</f>
        <v>0</v>
      </c>
      <c r="K4904" s="63">
        <f>'דוח 132'!A4904</f>
        <v>0</v>
      </c>
    </row>
    <row r="4905" spans="1:11" x14ac:dyDescent="0.2">
      <c r="A4905" s="63">
        <f>'דוח 132'!K4905</f>
        <v>13594</v>
      </c>
      <c r="B4905" s="63">
        <f>'דוח 132'!J4905</f>
        <v>75525</v>
      </c>
      <c r="C4905" s="63" t="str">
        <f>'דוח 132'!I4905</f>
        <v>מט"ח וצמוד מט"ח</v>
      </c>
      <c r="D4905" s="63">
        <f>'דוח 132'!H4905</f>
        <v>2.3412003024269201</v>
      </c>
      <c r="E4905" s="63">
        <f>'דוח 132'!G4905</f>
        <v>11.872943913170099</v>
      </c>
      <c r="F4905" s="63">
        <f>'דוח 132'!F4905</f>
        <v>10.800695801707498</v>
      </c>
      <c r="G4905" s="63">
        <f>'דוח 132'!E4905</f>
        <v>0</v>
      </c>
      <c r="H4905" s="63">
        <f>'דוח 132'!D4905</f>
        <v>0</v>
      </c>
      <c r="I4905" s="63">
        <f>'דוח 132'!C4905</f>
        <v>0</v>
      </c>
      <c r="J4905" s="63">
        <f>'דוח 132'!B4905</f>
        <v>0</v>
      </c>
      <c r="K4905" s="63">
        <f>'דוח 132'!A4905</f>
        <v>0</v>
      </c>
    </row>
    <row r="4906" spans="1:11" x14ac:dyDescent="0.2">
      <c r="A4906" s="63">
        <f>'דוח 132'!K4906</f>
        <v>15609</v>
      </c>
      <c r="B4906" s="63">
        <f>'דוח 132'!J4906</f>
        <v>75525</v>
      </c>
      <c r="C4906" s="63" t="str">
        <f>'דוח 132'!I4906</f>
        <v>אג"ח ממשלתי צמוד מט"ח סחיר (1022)</v>
      </c>
      <c r="D4906" s="63">
        <f>'דוח 132'!H4906</f>
        <v>0.538362956949058</v>
      </c>
      <c r="E4906" s="63">
        <f>'דוח 132'!G4906</f>
        <v>0.96058600009395212</v>
      </c>
      <c r="F4906" s="63">
        <f>'דוח 132'!F4906</f>
        <v>0.95540006864860105</v>
      </c>
      <c r="G4906" s="63">
        <f>'דוח 132'!E4906</f>
        <v>0</v>
      </c>
      <c r="H4906" s="63">
        <f>'דוח 132'!D4906</f>
        <v>0</v>
      </c>
      <c r="I4906" s="63">
        <f>'דוח 132'!C4906</f>
        <v>0</v>
      </c>
      <c r="J4906" s="63">
        <f>'דוח 132'!B4906</f>
        <v>0</v>
      </c>
      <c r="K4906" s="63">
        <f>'דוח 132'!A4906</f>
        <v>0</v>
      </c>
    </row>
    <row r="4907" spans="1:11" x14ac:dyDescent="0.2">
      <c r="A4907" s="63">
        <f>'דוח 132'!K4907</f>
        <v>11524</v>
      </c>
      <c r="B4907" s="63">
        <f>'דוח 132'!J4907</f>
        <v>75525</v>
      </c>
      <c r="C4907" s="63" t="str">
        <f>'דוח 132'!I4907</f>
        <v xml:space="preserve"> אג"ח קונצרני בחו"ל </v>
      </c>
      <c r="D4907" s="63">
        <f>'דוח 132'!H4907</f>
        <v>3.1534372866445097</v>
      </c>
      <c r="E4907" s="63">
        <f>'דוח 132'!G4907</f>
        <v>7.1270377750699696</v>
      </c>
      <c r="F4907" s="63">
        <f>'דוח 132'!F4907</f>
        <v>7.0789962246381997</v>
      </c>
      <c r="G4907" s="63">
        <f>'דוח 132'!E4907</f>
        <v>0</v>
      </c>
      <c r="H4907" s="63">
        <f>'דוח 132'!D4907</f>
        <v>0</v>
      </c>
      <c r="I4907" s="63">
        <f>'דוח 132'!C4907</f>
        <v>0</v>
      </c>
      <c r="J4907" s="63">
        <f>'דוח 132'!B4907</f>
        <v>0</v>
      </c>
      <c r="K4907" s="63">
        <f>'דוח 132'!A4907</f>
        <v>0</v>
      </c>
    </row>
    <row r="4908" spans="1:11" x14ac:dyDescent="0.2">
      <c r="A4908" s="63">
        <f>'דוח 132'!K4908</f>
        <v>15745</v>
      </c>
      <c r="B4908" s="63">
        <f>'דוח 132'!J4908</f>
        <v>75525</v>
      </c>
      <c r="C4908" s="63" t="str">
        <f>'דוח 132'!I4908</f>
        <v>סה"כ קונצרני צמוד מט"ח</v>
      </c>
      <c r="D4908" s="63">
        <f>'דוח 132'!H4908</f>
        <v>4.6812625569776891</v>
      </c>
      <c r="E4908" s="63">
        <f>'דוח 132'!G4908</f>
        <v>0.52013446719632295</v>
      </c>
      <c r="F4908" s="63">
        <f>'דוח 132'!F4908</f>
        <v>0.523164337559199</v>
      </c>
      <c r="G4908" s="63">
        <f>'דוח 132'!E4908</f>
        <v>0</v>
      </c>
      <c r="H4908" s="63">
        <f>'דוח 132'!D4908</f>
        <v>0</v>
      </c>
      <c r="I4908" s="63">
        <f>'דוח 132'!C4908</f>
        <v>0</v>
      </c>
      <c r="J4908" s="63">
        <f>'דוח 132'!B4908</f>
        <v>0</v>
      </c>
      <c r="K4908" s="63">
        <f>'דוח 132'!A4908</f>
        <v>0</v>
      </c>
    </row>
    <row r="4909" spans="1:11" x14ac:dyDescent="0.2">
      <c r="A4909" s="63">
        <f>'דוח 132'!K4909</f>
        <v>15545</v>
      </c>
      <c r="B4909" s="63">
        <f>'דוח 132'!J4909</f>
        <v>75525</v>
      </c>
      <c r="C4909" s="63" t="str">
        <f>'דוח 132'!I4909</f>
        <v>הלוואה צמוד מט"ח</v>
      </c>
      <c r="D4909" s="63">
        <f>'דוח 132'!H4909</f>
        <v>0</v>
      </c>
      <c r="E4909" s="63">
        <f>'דוח 132'!G4909</f>
        <v>0</v>
      </c>
      <c r="F4909" s="63">
        <f>'דוח 132'!F4909</f>
        <v>0</v>
      </c>
      <c r="G4909" s="63">
        <f>'דוח 132'!E4909</f>
        <v>0</v>
      </c>
      <c r="H4909" s="63">
        <f>'דוח 132'!D4909</f>
        <v>0</v>
      </c>
      <c r="I4909" s="63">
        <f>'דוח 132'!C4909</f>
        <v>0</v>
      </c>
      <c r="J4909" s="63">
        <f>'דוח 132'!B4909</f>
        <v>0</v>
      </c>
      <c r="K4909" s="63">
        <f>'דוח 132'!A4909</f>
        <v>0</v>
      </c>
    </row>
    <row r="4910" spans="1:11" x14ac:dyDescent="0.2">
      <c r="A4910" s="63">
        <f>'דוח 132'!K4910</f>
        <v>13595</v>
      </c>
      <c r="B4910" s="63">
        <f>'דוח 132'!J4910</f>
        <v>75525</v>
      </c>
      <c r="C4910" s="63" t="str">
        <f>'דוח 132'!I4910</f>
        <v>סה"כ מניות והמירים</v>
      </c>
      <c r="D4910" s="63">
        <f>'דוח 132'!H4910</f>
        <v>0</v>
      </c>
      <c r="E4910" s="63">
        <f>'דוח 132'!G4910</f>
        <v>23.952554480546201</v>
      </c>
      <c r="F4910" s="63">
        <f>'דוח 132'!F4910</f>
        <v>23.965366665342998</v>
      </c>
      <c r="G4910" s="63">
        <f>'דוח 132'!E4910</f>
        <v>0</v>
      </c>
      <c r="H4910" s="63">
        <f>'דוח 132'!D4910</f>
        <v>0</v>
      </c>
      <c r="I4910" s="63">
        <f>'דוח 132'!C4910</f>
        <v>0</v>
      </c>
      <c r="J4910" s="63">
        <f>'דוח 132'!B4910</f>
        <v>0</v>
      </c>
      <c r="K4910" s="63">
        <f>'דוח 132'!A4910</f>
        <v>0</v>
      </c>
    </row>
    <row r="4911" spans="1:11" x14ac:dyDescent="0.2">
      <c r="A4911" s="63">
        <f>'דוח 132'!K4911</f>
        <v>15610</v>
      </c>
      <c r="B4911" s="63">
        <f>'דוח 132'!J4911</f>
        <v>75525</v>
      </c>
      <c r="C4911" s="63" t="str">
        <f>'דוח 132'!I4911</f>
        <v>נגזרים מתוך מניות והמירים</v>
      </c>
      <c r="D4911" s="63">
        <f>'דוח 132'!H4911</f>
        <v>0</v>
      </c>
      <c r="E4911" s="63">
        <f>'דוח 132'!G4911</f>
        <v>0</v>
      </c>
      <c r="F4911" s="63">
        <f>'דוח 132'!F4911</f>
        <v>0</v>
      </c>
      <c r="G4911" s="63">
        <f>'דוח 132'!E4911</f>
        <v>0</v>
      </c>
      <c r="H4911" s="63">
        <f>'דוח 132'!D4911</f>
        <v>0</v>
      </c>
      <c r="I4911" s="63">
        <f>'דוח 132'!C4911</f>
        <v>0</v>
      </c>
      <c r="J4911" s="63">
        <f>'דוח 132'!B4911</f>
        <v>0</v>
      </c>
      <c r="K4911" s="63">
        <f>'דוח 132'!A4911</f>
        <v>0</v>
      </c>
    </row>
    <row r="4912" spans="1:11" x14ac:dyDescent="0.2">
      <c r="A4912" s="63">
        <f>'דוח 132'!K4912</f>
        <v>15611</v>
      </c>
      <c r="B4912" s="63">
        <f>'דוח 132'!J4912</f>
        <v>75525</v>
      </c>
      <c r="C4912" s="63" t="str">
        <f>'דוח 132'!I4912</f>
        <v>מניות והמירים בארץ</v>
      </c>
      <c r="D4912" s="63">
        <f>'דוח 132'!H4912</f>
        <v>0</v>
      </c>
      <c r="E4912" s="63">
        <f>'דוח 132'!G4912</f>
        <v>11.722411636880699</v>
      </c>
      <c r="F4912" s="63">
        <f>'דוח 132'!F4912</f>
        <v>11.731087529887398</v>
      </c>
      <c r="G4912" s="63">
        <f>'דוח 132'!E4912</f>
        <v>0</v>
      </c>
      <c r="H4912" s="63">
        <f>'דוח 132'!D4912</f>
        <v>0</v>
      </c>
      <c r="I4912" s="63">
        <f>'דוח 132'!C4912</f>
        <v>0</v>
      </c>
      <c r="J4912" s="63">
        <f>'דוח 132'!B4912</f>
        <v>0</v>
      </c>
      <c r="K4912" s="63">
        <f>'דוח 132'!A4912</f>
        <v>0</v>
      </c>
    </row>
    <row r="4913" spans="1:11" x14ac:dyDescent="0.2">
      <c r="A4913" s="63">
        <f>'דוח 132'!K4913</f>
        <v>15608</v>
      </c>
      <c r="B4913" s="63">
        <f>'דוח 132'!J4913</f>
        <v>75525</v>
      </c>
      <c r="C4913" s="63" t="str">
        <f>'דוח 132'!I4913</f>
        <v>מניות חו"ל</v>
      </c>
      <c r="D4913" s="63">
        <f>'דוח 132'!H4913</f>
        <v>0</v>
      </c>
      <c r="E4913" s="63">
        <f>'דוח 132'!G4913</f>
        <v>12.230142843665499</v>
      </c>
      <c r="F4913" s="63">
        <f>'דוח 132'!F4913</f>
        <v>12.2342791354556</v>
      </c>
      <c r="G4913" s="63">
        <f>'דוח 132'!E4913</f>
        <v>0</v>
      </c>
      <c r="H4913" s="63">
        <f>'דוח 132'!D4913</f>
        <v>0</v>
      </c>
      <c r="I4913" s="63">
        <f>'דוח 132'!C4913</f>
        <v>0</v>
      </c>
      <c r="J4913" s="63">
        <f>'דוח 132'!B4913</f>
        <v>0</v>
      </c>
      <c r="K4913" s="63">
        <f>'דוח 132'!A4913</f>
        <v>0</v>
      </c>
    </row>
    <row r="4914" spans="1:11" x14ac:dyDescent="0.2">
      <c r="A4914" s="63">
        <f>'דוח 132'!K4914</f>
        <v>15584</v>
      </c>
      <c r="B4914" s="63">
        <f>'דוח 132'!J4914</f>
        <v>75525</v>
      </c>
      <c r="C4914" s="63" t="str">
        <f>'דוח 132'!I4914</f>
        <v>נכסים אלטרנטיביים</v>
      </c>
      <c r="D4914" s="63">
        <f>'דוח 132'!H4914</f>
        <v>0</v>
      </c>
      <c r="E4914" s="63">
        <f>'דוח 132'!G4914</f>
        <v>0</v>
      </c>
      <c r="F4914" s="63">
        <f>'דוח 132'!F4914</f>
        <v>0</v>
      </c>
      <c r="G4914" s="63">
        <f>'דוח 132'!E4914</f>
        <v>0</v>
      </c>
      <c r="H4914" s="63">
        <f>'דוח 132'!D4914</f>
        <v>0</v>
      </c>
      <c r="I4914" s="63">
        <f>'דוח 132'!C4914</f>
        <v>0</v>
      </c>
      <c r="J4914" s="63">
        <f>'דוח 132'!B4914</f>
        <v>0</v>
      </c>
      <c r="K4914" s="63">
        <f>'דוח 132'!A4914</f>
        <v>0</v>
      </c>
    </row>
    <row r="4915" spans="1:11" x14ac:dyDescent="0.2">
      <c r="A4915" s="63">
        <f>'דוח 132'!K4915</f>
        <v>17728</v>
      </c>
      <c r="B4915" s="63">
        <f>'דוח 132'!J4915</f>
        <v>75525</v>
      </c>
      <c r="C4915" s="63" t="str">
        <f>'דוח 132'!I4915</f>
        <v>נכסי נדל"ן</v>
      </c>
      <c r="D4915" s="63">
        <f>'דוח 132'!H4915</f>
        <v>0</v>
      </c>
      <c r="E4915" s="63">
        <f>'דוח 132'!G4915</f>
        <v>0</v>
      </c>
      <c r="F4915" s="63">
        <f>'דוח 132'!F4915</f>
        <v>0</v>
      </c>
      <c r="G4915" s="63">
        <f>'דוח 132'!E4915</f>
        <v>0</v>
      </c>
      <c r="H4915" s="63">
        <f>'דוח 132'!D4915</f>
        <v>0</v>
      </c>
      <c r="I4915" s="63">
        <f>'דוח 132'!C4915</f>
        <v>0</v>
      </c>
      <c r="J4915" s="63">
        <f>'דוח 132'!B4915</f>
        <v>0</v>
      </c>
      <c r="K4915" s="63">
        <f>'דוח 132'!A4915</f>
        <v>0</v>
      </c>
    </row>
    <row r="4916" spans="1:11" x14ac:dyDescent="0.2">
      <c r="A4916" s="63">
        <f>'דוח 132'!K4916</f>
        <v>15624</v>
      </c>
      <c r="B4916" s="63">
        <f>'דוח 132'!J4916</f>
        <v>75525</v>
      </c>
      <c r="C4916" s="63" t="str">
        <f>'דוח 132'!I4916</f>
        <v>נגזרים מתוך חשיפת מט"ח</v>
      </c>
      <c r="D4916" s="63">
        <f>'דוח 132'!H4916</f>
        <v>0</v>
      </c>
      <c r="E4916" s="63">
        <f>'דוח 132'!G4916</f>
        <v>-14.803174485368999</v>
      </c>
      <c r="F4916" s="63">
        <f>'דוח 132'!F4916</f>
        <v>-14.6929091388096</v>
      </c>
      <c r="G4916" s="63">
        <f>'דוח 132'!E4916</f>
        <v>0</v>
      </c>
      <c r="H4916" s="63">
        <f>'דוח 132'!D4916</f>
        <v>0</v>
      </c>
      <c r="I4916" s="63">
        <f>'דוח 132'!C4916</f>
        <v>0</v>
      </c>
      <c r="J4916" s="63">
        <f>'דוח 132'!B4916</f>
        <v>0</v>
      </c>
      <c r="K4916" s="63">
        <f>'דוח 132'!A4916</f>
        <v>0</v>
      </c>
    </row>
    <row r="4917" spans="1:11" x14ac:dyDescent="0.2">
      <c r="A4917" s="63">
        <f>'דוח 132'!K4917</f>
        <v>15644</v>
      </c>
      <c r="B4917" s="63">
        <f>'דוח 132'!J4917</f>
        <v>75525</v>
      </c>
      <c r="C4917" s="63" t="str">
        <f>'דוח 132'!I4917</f>
        <v>סה"כ נזילות</v>
      </c>
      <c r="D4917" s="63">
        <f>'דוח 132'!H4917</f>
        <v>0</v>
      </c>
      <c r="E4917" s="63">
        <f>'דוח 132'!G4917</f>
        <v>8.3614868787951497</v>
      </c>
      <c r="F4917" s="63">
        <f>'דוח 132'!F4917</f>
        <v>6.5210940847224501</v>
      </c>
      <c r="G4917" s="63">
        <f>'דוח 132'!E4917</f>
        <v>0</v>
      </c>
      <c r="H4917" s="63">
        <f>'דוח 132'!D4917</f>
        <v>0</v>
      </c>
      <c r="I4917" s="63">
        <f>'דוח 132'!C4917</f>
        <v>0</v>
      </c>
      <c r="J4917" s="63">
        <f>'דוח 132'!B4917</f>
        <v>0</v>
      </c>
      <c r="K4917" s="63">
        <f>'דוח 132'!A4917</f>
        <v>0</v>
      </c>
    </row>
    <row r="4918" spans="1:11" x14ac:dyDescent="0.2">
      <c r="A4918" s="63">
        <f>'דוח 132'!K4918</f>
        <v>15704</v>
      </c>
      <c r="B4918" s="63">
        <f>'דוח 132'!J4918</f>
        <v>75525</v>
      </c>
      <c r="C4918" s="63" t="str">
        <f>'דוח 132'!I4918</f>
        <v xml:space="preserve">סה"כ קונצרני והלוואות </v>
      </c>
      <c r="D4918" s="63">
        <f>'דוח 132'!H4918</f>
        <v>3.60582131376125</v>
      </c>
      <c r="E4918" s="63">
        <f>'דוח 132'!G4918</f>
        <v>34.322428598636691</v>
      </c>
      <c r="F4918" s="63">
        <f>'דוח 132'!F4918</f>
        <v>34.224901086894398</v>
      </c>
      <c r="G4918" s="63">
        <f>'דוח 132'!E4918</f>
        <v>0</v>
      </c>
      <c r="H4918" s="63">
        <f>'דוח 132'!D4918</f>
        <v>38</v>
      </c>
      <c r="I4918" s="63">
        <f>'דוח 132'!C4918</f>
        <v>0</v>
      </c>
      <c r="J4918" s="63">
        <f>'דוח 132'!B4918</f>
        <v>0</v>
      </c>
      <c r="K4918" s="63">
        <f>'דוח 132'!A4918</f>
        <v>0</v>
      </c>
    </row>
    <row r="4919" spans="1:11" x14ac:dyDescent="0.2">
      <c r="A4919" s="63">
        <f>'דוח 132'!K4919</f>
        <v>15749</v>
      </c>
      <c r="B4919" s="63">
        <f>'דוח 132'!J4919</f>
        <v>75525</v>
      </c>
      <c r="C4919" s="63" t="str">
        <f>'דוח 132'!I4919</f>
        <v>סה"כ לא סחירים</v>
      </c>
      <c r="D4919" s="63">
        <f>'דוח 132'!H4919</f>
        <v>3.1594691912282897</v>
      </c>
      <c r="E4919" s="63">
        <f>'דוח 132'!G4919</f>
        <v>1.4228501980261099</v>
      </c>
      <c r="F4919" s="63">
        <f>'דוח 132'!F4919</f>
        <v>1.42339565063564</v>
      </c>
      <c r="G4919" s="63">
        <f>'דוח 132'!E4919</f>
        <v>0</v>
      </c>
      <c r="H4919" s="63">
        <f>'דוח 132'!D4919</f>
        <v>0</v>
      </c>
      <c r="I4919" s="63">
        <f>'דוח 132'!C4919</f>
        <v>0</v>
      </c>
      <c r="J4919" s="63">
        <f>'דוח 132'!B4919</f>
        <v>0</v>
      </c>
      <c r="K4919" s="63">
        <f>'דוח 132'!A4919</f>
        <v>0</v>
      </c>
    </row>
    <row r="4920" spans="1:11" x14ac:dyDescent="0.2">
      <c r="A4920" s="63">
        <f>'דוח 132'!K4920</f>
        <v>11258</v>
      </c>
      <c r="B4920" s="63">
        <f>'דוח 132'!J4920</f>
        <v>75525</v>
      </c>
      <c r="C4920" s="63" t="str">
        <f>'דוח 132'!I4920</f>
        <v>כל נכסי הקופה</v>
      </c>
      <c r="D4920" s="63">
        <f>'דוח 132'!H4920</f>
        <v>2.5221014740928998</v>
      </c>
      <c r="E4920" s="63">
        <f>'דוח 132'!G4920</f>
        <v>100</v>
      </c>
      <c r="F4920" s="63">
        <f>'דוח 132'!F4920</f>
        <v>99.999999999999901</v>
      </c>
      <c r="G4920" s="63">
        <f>'דוח 132'!E4920</f>
        <v>0</v>
      </c>
      <c r="H4920" s="63">
        <f>'דוח 132'!D4920</f>
        <v>0</v>
      </c>
      <c r="I4920" s="63">
        <f>'דוח 132'!C4920</f>
        <v>0</v>
      </c>
      <c r="J4920" s="63">
        <f>'דוח 132'!B4920</f>
        <v>0</v>
      </c>
      <c r="K4920" s="63">
        <f>'דוח 132'!A4920</f>
        <v>0</v>
      </c>
    </row>
    <row r="4921" spans="1:11" x14ac:dyDescent="0.2">
      <c r="A4921" s="63">
        <f>'דוח 132'!K4921</f>
        <v>15705</v>
      </c>
      <c r="B4921" s="63">
        <f>'דוח 132'!J4921</f>
        <v>75525</v>
      </c>
      <c r="C4921" s="63" t="str">
        <f>'דוח 132'!I4921</f>
        <v>סה"כ ממשלתי</v>
      </c>
      <c r="D4921" s="63">
        <f>'דוח 132'!H4921</f>
        <v>3.6445423527366003</v>
      </c>
      <c r="E4921" s="63">
        <f>'דוח 132'!G4921</f>
        <v>33.164779470324298</v>
      </c>
      <c r="F4921" s="63">
        <f>'דוח 132'!F4921</f>
        <v>35.089431789273398</v>
      </c>
      <c r="G4921" s="63">
        <f>'דוח 132'!E4921</f>
        <v>0</v>
      </c>
      <c r="H4921" s="63">
        <f>'דוח 132'!D4921</f>
        <v>45</v>
      </c>
      <c r="I4921" s="63">
        <f>'דוח 132'!C4921</f>
        <v>0</v>
      </c>
      <c r="J4921" s="63">
        <f>'דוח 132'!B4921</f>
        <v>0</v>
      </c>
      <c r="K4921" s="63">
        <f>'דוח 132'!A4921</f>
        <v>0</v>
      </c>
    </row>
    <row r="4922" spans="1:11" x14ac:dyDescent="0.2">
      <c r="A4922" s="63">
        <f>'דוח 132'!K4922</f>
        <v>16144</v>
      </c>
      <c r="B4922" s="63">
        <f>'דוח 132'!J4922</f>
        <v>75525</v>
      </c>
      <c r="C4922" s="63" t="str">
        <f>'דוח 132'!I4922</f>
        <v>סך חשיפת מט"ח</v>
      </c>
      <c r="D4922" s="63">
        <f>'דוח 132'!H4922</f>
        <v>1.10333785933009</v>
      </c>
      <c r="E4922" s="63">
        <f>'דוח 132'!G4922</f>
        <v>7.9157094022838894</v>
      </c>
      <c r="F4922" s="63">
        <f>'דוח 132'!F4922</f>
        <v>6.9483310228016393</v>
      </c>
      <c r="G4922" s="63">
        <f>'דוח 132'!E4922</f>
        <v>0</v>
      </c>
      <c r="H4922" s="63">
        <f>'דוח 132'!D4922</f>
        <v>0</v>
      </c>
      <c r="I4922" s="63">
        <f>'דוח 132'!C4922</f>
        <v>0</v>
      </c>
      <c r="J4922" s="63">
        <f>'דוח 132'!B4922</f>
        <v>0</v>
      </c>
      <c r="K4922" s="63">
        <f>'דוח 132'!A4922</f>
        <v>0</v>
      </c>
    </row>
    <row r="4923" spans="1:11" x14ac:dyDescent="0.2">
      <c r="A4923" s="63">
        <f>'דוח 132'!K4923</f>
        <v>12755</v>
      </c>
      <c r="B4923" s="63">
        <f>'דוח 132'!J4923</f>
        <v>75525</v>
      </c>
      <c r="C4923" s="63" t="str">
        <f>'דוח 132'!I4923</f>
        <v xml:space="preserve">נזילות מט"ח </v>
      </c>
      <c r="D4923" s="63">
        <f>'דוח 132'!H4923</f>
        <v>0</v>
      </c>
      <c r="E4923" s="63">
        <f>'דוח 132'!G4923</f>
        <v>3.2651856708098799</v>
      </c>
      <c r="F4923" s="63">
        <f>'דוח 132'!F4923</f>
        <v>2.2431351708615002</v>
      </c>
      <c r="G4923" s="63">
        <f>'דוח 132'!E4923</f>
        <v>0</v>
      </c>
      <c r="H4923" s="63">
        <f>'דוח 132'!D4923</f>
        <v>0</v>
      </c>
      <c r="I4923" s="63">
        <f>'דוח 132'!C4923</f>
        <v>0</v>
      </c>
      <c r="J4923" s="63">
        <f>'דוח 132'!B4923</f>
        <v>0</v>
      </c>
      <c r="K4923" s="63">
        <f>'דוח 132'!A4923</f>
        <v>0</v>
      </c>
    </row>
    <row r="4924" spans="1:11" x14ac:dyDescent="0.2">
      <c r="A4924" s="63">
        <f>'דוח 132'!K4924</f>
        <v>12359</v>
      </c>
      <c r="B4924" s="63">
        <f>'דוח 132'!J4924</f>
        <v>75525</v>
      </c>
      <c r="C4924" s="63" t="str">
        <f>'דוח 132'!I4924</f>
        <v xml:space="preserve">קונצרני לא סחיר צמוד מדד </v>
      </c>
      <c r="D4924" s="63">
        <f>'דוח 132'!H4924</f>
        <v>2.9282756326532096</v>
      </c>
      <c r="E4924" s="63">
        <f>'דוח 132'!G4924</f>
        <v>1.22275945011267</v>
      </c>
      <c r="F4924" s="63">
        <f>'דוח 132'!F4924</f>
        <v>1.2228443749812001</v>
      </c>
      <c r="G4924" s="63">
        <f>'דוח 132'!E4924</f>
        <v>0</v>
      </c>
      <c r="H4924" s="63">
        <f>'דוח 132'!D4924</f>
        <v>0</v>
      </c>
      <c r="I4924" s="63">
        <f>'דוח 132'!C4924</f>
        <v>0</v>
      </c>
      <c r="J4924" s="63">
        <f>'דוח 132'!B4924</f>
        <v>0</v>
      </c>
      <c r="K4924" s="63">
        <f>'דוח 132'!A4924</f>
        <v>0</v>
      </c>
    </row>
    <row r="4925" spans="1:11" x14ac:dyDescent="0.2">
      <c r="A4925" s="63">
        <f>'דוח 132'!K4925</f>
        <v>0</v>
      </c>
      <c r="B4925" s="63">
        <f>'דוח 132'!J4925</f>
        <v>0</v>
      </c>
      <c r="C4925" s="63">
        <f>'דוח 132'!I4925</f>
        <v>0</v>
      </c>
      <c r="D4925" s="63">
        <f>'דוח 132'!H4925</f>
        <v>0</v>
      </c>
      <c r="E4925" s="63">
        <f>'דוח 132'!G4925</f>
        <v>0</v>
      </c>
      <c r="F4925" s="63">
        <f>'דוח 132'!F4925</f>
        <v>0</v>
      </c>
      <c r="G4925" s="63">
        <f>'דוח 132'!E4925</f>
        <v>0</v>
      </c>
      <c r="H4925" s="63">
        <f>'דוח 132'!D4925</f>
        <v>0</v>
      </c>
      <c r="I4925" s="63">
        <f>'דוח 132'!C4925</f>
        <v>0</v>
      </c>
      <c r="J4925" s="63">
        <f>'דוח 132'!B4925</f>
        <v>0</v>
      </c>
      <c r="K4925" s="63">
        <f>'דוח 132'!A4925</f>
        <v>0</v>
      </c>
    </row>
    <row r="4926" spans="1:11" x14ac:dyDescent="0.2">
      <c r="A4926" s="63" t="str">
        <f>'דוח 132'!K4926</f>
        <v>קוד קבוצה</v>
      </c>
      <c r="B4926" s="63" t="str">
        <f>'דוח 132'!J4926</f>
        <v>קוד קופה</v>
      </c>
      <c r="C4926" s="63">
        <f>'דוח 132'!I4926</f>
        <v>0</v>
      </c>
      <c r="D4926" s="63" t="str">
        <f>'דוח 132'!H4926</f>
        <v>75533  מכללת שערי משפט</v>
      </c>
      <c r="E4926" s="63">
        <f>'דוח 132'!G4926</f>
        <v>0</v>
      </c>
      <c r="F4926" s="63">
        <f>'דוח 132'!F4926</f>
        <v>0</v>
      </c>
      <c r="G4926" s="63">
        <f>'דוח 132'!E4926</f>
        <v>0</v>
      </c>
      <c r="H4926" s="63">
        <f>'דוח 132'!D4926</f>
        <v>0</v>
      </c>
      <c r="I4926" s="63">
        <f>'דוח 132'!C4926</f>
        <v>0</v>
      </c>
      <c r="J4926" s="63">
        <f>'דוח 132'!B4926</f>
        <v>0</v>
      </c>
      <c r="K4926" s="63">
        <f>'דוח 132'!A4926</f>
        <v>0</v>
      </c>
    </row>
    <row r="4927" spans="1:11" x14ac:dyDescent="0.2">
      <c r="A4927" s="63">
        <f>'דוח 132'!K4927</f>
        <v>0</v>
      </c>
      <c r="B4927" s="63">
        <f>'דוח 132'!J4927</f>
        <v>0</v>
      </c>
      <c r="C4927" s="63">
        <f>'דוח 132'!I4927</f>
        <v>0</v>
      </c>
      <c r="D4927" s="63">
        <f>'דוח 132'!H4927</f>
        <v>0</v>
      </c>
      <c r="E4927" s="63">
        <f>'דוח 132'!G4927</f>
        <v>0</v>
      </c>
      <c r="F4927" s="63" t="str">
        <f>'דוח 132'!F4927</f>
        <v>שווי קופה באשח  697.08</v>
      </c>
      <c r="G4927" s="63">
        <f>'דוח 132'!E4927</f>
        <v>0</v>
      </c>
      <c r="H4927" s="63">
        <f>'דוח 132'!D4927</f>
        <v>0</v>
      </c>
      <c r="I4927" s="63">
        <f>'דוח 132'!C4927</f>
        <v>0</v>
      </c>
      <c r="J4927" s="63">
        <f>'דוח 132'!B4927</f>
        <v>0</v>
      </c>
      <c r="K4927" s="63">
        <f>'דוח 132'!A4927</f>
        <v>0</v>
      </c>
    </row>
    <row r="4928" spans="1:11" x14ac:dyDescent="0.2">
      <c r="A4928" s="63">
        <f>'דוח 132'!K4928</f>
        <v>0</v>
      </c>
      <c r="B4928" s="63">
        <f>'דוח 132'!J4928</f>
        <v>0</v>
      </c>
      <c r="C4928" s="63" t="str">
        <f>'דוח 132'!I4928</f>
        <v>תאור קבוצה</v>
      </c>
      <c r="D4928" s="63" t="str">
        <f>'דוח 132'!H4928</f>
        <v>מח"מ</v>
      </c>
      <c r="E4928" s="63" t="str">
        <f>'דוח 132'!G4928</f>
        <v>חשיפה</v>
      </c>
      <c r="F4928" s="63" t="str">
        <f>'דוח 132'!F4928</f>
        <v>חשיפה</v>
      </c>
      <c r="G4928" s="63">
        <f>'דוח 132'!E4928</f>
        <v>0</v>
      </c>
      <c r="H4928" s="63" t="str">
        <f>'דוח 132'!D4928</f>
        <v>חשיפה</v>
      </c>
      <c r="I4928" s="63">
        <f>'דוח 132'!C4928</f>
        <v>0</v>
      </c>
      <c r="J4928" s="63" t="str">
        <f>'דוח 132'!B4928</f>
        <v>מח"מ</v>
      </c>
      <c r="K4928" s="63">
        <f>'דוח 132'!A4928</f>
        <v>0</v>
      </c>
    </row>
    <row r="4929" spans="1:11" x14ac:dyDescent="0.2">
      <c r="A4929" s="63">
        <f>'דוח 132'!K4929</f>
        <v>0</v>
      </c>
      <c r="B4929" s="63">
        <f>'דוח 132'!J4929</f>
        <v>0</v>
      </c>
      <c r="C4929" s="63">
        <f>'דוח 132'!I4929</f>
        <v>0</v>
      </c>
      <c r="D4929" s="63">
        <f>'דוח 132'!H4929</f>
        <v>0</v>
      </c>
      <c r="E4929" s="63" t="str">
        <f>'דוח 132'!G4929</f>
        <v>30/12/18</v>
      </c>
      <c r="F4929" s="63" t="str">
        <f>'דוח 132'!F4929</f>
        <v>31/12/18</v>
      </c>
      <c r="G4929" s="63" t="str">
        <f>'דוח 132'!E4929</f>
        <v>מינ'</v>
      </c>
      <c r="H4929" s="63" t="str">
        <f>'דוח 132'!D4929</f>
        <v>מקס'</v>
      </c>
      <c r="I4929" s="63" t="str">
        <f>'דוח 132'!C4929</f>
        <v>מינ'</v>
      </c>
      <c r="J4929" s="63" t="str">
        <f>'דוח 132'!B4929</f>
        <v>מקס'</v>
      </c>
      <c r="K4929" s="63">
        <f>'דוח 132'!A4929</f>
        <v>0</v>
      </c>
    </row>
    <row r="4930" spans="1:11" x14ac:dyDescent="0.2">
      <c r="A4930" s="63">
        <f>'דוח 132'!K4930</f>
        <v>13591</v>
      </c>
      <c r="B4930" s="63">
        <f>'דוח 132'!J4930</f>
        <v>75533</v>
      </c>
      <c r="C4930" s="63" t="str">
        <f>'דוח 132'!I4930</f>
        <v xml:space="preserve">צמוד מדד (כולל מיועדות) </v>
      </c>
      <c r="D4930" s="63">
        <f>'דוח 132'!H4930</f>
        <v>3.3501551251004398</v>
      </c>
      <c r="E4930" s="63">
        <f>'דוח 132'!G4930</f>
        <v>48.124221339338597</v>
      </c>
      <c r="F4930" s="63">
        <f>'דוח 132'!F4930</f>
        <v>48.145159905508898</v>
      </c>
      <c r="G4930" s="63">
        <f>'דוח 132'!E4930</f>
        <v>0</v>
      </c>
      <c r="H4930" s="63">
        <f>'דוח 132'!D4930</f>
        <v>0</v>
      </c>
      <c r="I4930" s="63">
        <f>'דוח 132'!C4930</f>
        <v>0</v>
      </c>
      <c r="J4930" s="63">
        <f>'דוח 132'!B4930</f>
        <v>0</v>
      </c>
      <c r="K4930" s="63">
        <f>'דוח 132'!A4930</f>
        <v>0</v>
      </c>
    </row>
    <row r="4931" spans="1:11" x14ac:dyDescent="0.2">
      <c r="A4931" s="63">
        <f>'דוח 132'!K4931</f>
        <v>19967</v>
      </c>
      <c r="B4931" s="63">
        <f>'דוח 132'!J4931</f>
        <v>75533</v>
      </c>
      <c r="C4931" s="63" t="str">
        <f>'דוח 132'!I4931</f>
        <v>צמוד מדד ללא מיועדות</v>
      </c>
      <c r="D4931" s="63">
        <f>'דוח 132'!H4931</f>
        <v>3.3501551251004398</v>
      </c>
      <c r="E4931" s="63">
        <f>'דוח 132'!G4931</f>
        <v>48.124221339338597</v>
      </c>
      <c r="F4931" s="63">
        <f>'דוח 132'!F4931</f>
        <v>48.145159905508898</v>
      </c>
      <c r="G4931" s="63">
        <f>'דוח 132'!E4931</f>
        <v>0</v>
      </c>
      <c r="H4931" s="63">
        <f>'דוח 132'!D4931</f>
        <v>0</v>
      </c>
      <c r="I4931" s="63">
        <f>'דוח 132'!C4931</f>
        <v>0</v>
      </c>
      <c r="J4931" s="63">
        <f>'דוח 132'!B4931</f>
        <v>0</v>
      </c>
      <c r="K4931" s="63">
        <f>'דוח 132'!A4931</f>
        <v>0</v>
      </c>
    </row>
    <row r="4932" spans="1:11" x14ac:dyDescent="0.2">
      <c r="A4932" s="63">
        <f>'דוח 132'!K4932</f>
        <v>15744</v>
      </c>
      <c r="B4932" s="63">
        <f>'דוח 132'!J4932</f>
        <v>75533</v>
      </c>
      <c r="C4932" s="63" t="str">
        <f>'דוח 132'!I4932</f>
        <v xml:space="preserve">סה"כ ממשלתי צמוד מדד כולל מיועדות </v>
      </c>
      <c r="D4932" s="63">
        <f>'דוח 132'!H4932</f>
        <v>2.8468554605038099</v>
      </c>
      <c r="E4932" s="63">
        <f>'דוח 132'!G4932</f>
        <v>19.1509798581823</v>
      </c>
      <c r="F4932" s="63">
        <f>'דוח 132'!F4932</f>
        <v>19.139698088997598</v>
      </c>
      <c r="G4932" s="63">
        <f>'דוח 132'!E4932</f>
        <v>0</v>
      </c>
      <c r="H4932" s="63">
        <f>'דוח 132'!D4932</f>
        <v>0</v>
      </c>
      <c r="I4932" s="63">
        <f>'דוח 132'!C4932</f>
        <v>0</v>
      </c>
      <c r="J4932" s="63">
        <f>'דוח 132'!B4932</f>
        <v>0</v>
      </c>
      <c r="K4932" s="63">
        <f>'דוח 132'!A4932</f>
        <v>0</v>
      </c>
    </row>
    <row r="4933" spans="1:11" x14ac:dyDescent="0.2">
      <c r="A4933" s="63">
        <f>'דוח 132'!K4933</f>
        <v>13462</v>
      </c>
      <c r="B4933" s="63">
        <f>'דוח 132'!J4933</f>
        <v>75533</v>
      </c>
      <c r="C4933" s="63" t="str">
        <f>'דוח 132'!I4933</f>
        <v xml:space="preserve">קונצרני סחיר צמוד מדד </v>
      </c>
      <c r="D4933" s="63">
        <f>'דוח 132'!H4933</f>
        <v>3.6822651149227599</v>
      </c>
      <c r="E4933" s="63">
        <f>'דוח 132'!G4933</f>
        <v>28.9732414811563</v>
      </c>
      <c r="F4933" s="63">
        <f>'דוח 132'!F4933</f>
        <v>29.005461816511399</v>
      </c>
      <c r="G4933" s="63">
        <f>'דוח 132'!E4933</f>
        <v>0</v>
      </c>
      <c r="H4933" s="63">
        <f>'דוח 132'!D4933</f>
        <v>0</v>
      </c>
      <c r="I4933" s="63">
        <f>'דוח 132'!C4933</f>
        <v>0</v>
      </c>
      <c r="J4933" s="63">
        <f>'דוח 132'!B4933</f>
        <v>0</v>
      </c>
      <c r="K4933" s="63">
        <f>'דוח 132'!A4933</f>
        <v>0</v>
      </c>
    </row>
    <row r="4934" spans="1:11" x14ac:dyDescent="0.2">
      <c r="A4934" s="63">
        <f>'דוח 132'!K4934</f>
        <v>15544</v>
      </c>
      <c r="B4934" s="63">
        <f>'דוח 132'!J4934</f>
        <v>75533</v>
      </c>
      <c r="C4934" s="63" t="str">
        <f>'דוח 132'!I4934</f>
        <v>הלוואה צמוד מדד</v>
      </c>
      <c r="D4934" s="63">
        <f>'דוח 132'!H4934</f>
        <v>0</v>
      </c>
      <c r="E4934" s="63">
        <f>'דוח 132'!G4934</f>
        <v>0</v>
      </c>
      <c r="F4934" s="63">
        <f>'דוח 132'!F4934</f>
        <v>0</v>
      </c>
      <c r="G4934" s="63">
        <f>'דוח 132'!E4934</f>
        <v>0</v>
      </c>
      <c r="H4934" s="63">
        <f>'דוח 132'!D4934</f>
        <v>0</v>
      </c>
      <c r="I4934" s="63">
        <f>'דוח 132'!C4934</f>
        <v>0</v>
      </c>
      <c r="J4934" s="63">
        <f>'דוח 132'!B4934</f>
        <v>0</v>
      </c>
      <c r="K4934" s="63">
        <f>'דוח 132'!A4934</f>
        <v>0</v>
      </c>
    </row>
    <row r="4935" spans="1:11" x14ac:dyDescent="0.2">
      <c r="A4935" s="63">
        <f>'דוח 132'!K4935</f>
        <v>12978</v>
      </c>
      <c r="B4935" s="63">
        <f>'דוח 132'!J4935</f>
        <v>75533</v>
      </c>
      <c r="C4935" s="63" t="str">
        <f>'דוח 132'!I4935</f>
        <v xml:space="preserve">פקדונות לא סחירים </v>
      </c>
      <c r="D4935" s="63">
        <f>'דוח 132'!H4935</f>
        <v>0</v>
      </c>
      <c r="E4935" s="63">
        <f>'דוח 132'!G4935</f>
        <v>0</v>
      </c>
      <c r="F4935" s="63">
        <f>'דוח 132'!F4935</f>
        <v>0</v>
      </c>
      <c r="G4935" s="63">
        <f>'דוח 132'!E4935</f>
        <v>0</v>
      </c>
      <c r="H4935" s="63">
        <f>'דוח 132'!D4935</f>
        <v>0</v>
      </c>
      <c r="I4935" s="63">
        <f>'דוח 132'!C4935</f>
        <v>0</v>
      </c>
      <c r="J4935" s="63">
        <f>'דוח 132'!B4935</f>
        <v>0</v>
      </c>
      <c r="K4935" s="63">
        <f>'דוח 132'!A4935</f>
        <v>0</v>
      </c>
    </row>
    <row r="4936" spans="1:11" x14ac:dyDescent="0.2">
      <c r="A4936" s="63">
        <f>'דוח 132'!K4936</f>
        <v>17726</v>
      </c>
      <c r="B4936" s="63">
        <f>'דוח 132'!J4936</f>
        <v>75533</v>
      </c>
      <c r="C4936" s="63" t="str">
        <f>'דוח 132'!I4936</f>
        <v>לא צמוד כולל נזילות</v>
      </c>
      <c r="D4936" s="63">
        <f>'דוח 132'!H4936</f>
        <v>2.0191980427734801</v>
      </c>
      <c r="E4936" s="63">
        <f>'דוח 132'!G4936</f>
        <v>42.572098773187001</v>
      </c>
      <c r="F4936" s="63">
        <f>'דוח 132'!F4936</f>
        <v>42.544858096934199</v>
      </c>
      <c r="G4936" s="63">
        <f>'דוח 132'!E4936</f>
        <v>0</v>
      </c>
      <c r="H4936" s="63">
        <f>'דוח 132'!D4936</f>
        <v>0</v>
      </c>
      <c r="I4936" s="63">
        <f>'דוח 132'!C4936</f>
        <v>0</v>
      </c>
      <c r="J4936" s="63">
        <f>'דוח 132'!B4936</f>
        <v>0</v>
      </c>
      <c r="K4936" s="63">
        <f>'דוח 132'!A4936</f>
        <v>0</v>
      </c>
    </row>
    <row r="4937" spans="1:11" x14ac:dyDescent="0.2">
      <c r="A4937" s="63">
        <f>'דוח 132'!K4937</f>
        <v>17727</v>
      </c>
      <c r="B4937" s="63">
        <f>'דוח 132'!J4937</f>
        <v>75533</v>
      </c>
      <c r="C4937" s="63" t="str">
        <f>'דוח 132'!I4937</f>
        <v>עו"ש ש"ח</v>
      </c>
      <c r="D4937" s="63">
        <f>'דוח 132'!H4937</f>
        <v>0</v>
      </c>
      <c r="E4937" s="63">
        <f>'דוח 132'!G4937</f>
        <v>3.6659673880511199</v>
      </c>
      <c r="F4937" s="63">
        <f>'דוח 132'!F4937</f>
        <v>3.6722209453836898</v>
      </c>
      <c r="G4937" s="63">
        <f>'דוח 132'!E4937</f>
        <v>0</v>
      </c>
      <c r="H4937" s="63">
        <f>'דוח 132'!D4937</f>
        <v>0</v>
      </c>
      <c r="I4937" s="63">
        <f>'דוח 132'!C4937</f>
        <v>0</v>
      </c>
      <c r="J4937" s="63">
        <f>'דוח 132'!B4937</f>
        <v>0</v>
      </c>
      <c r="K4937" s="63">
        <f>'דוח 132'!A4937</f>
        <v>0</v>
      </c>
    </row>
    <row r="4938" spans="1:11" x14ac:dyDescent="0.2">
      <c r="A4938" s="63">
        <f>'דוח 132'!K4938</f>
        <v>13592</v>
      </c>
      <c r="B4938" s="63">
        <f>'דוח 132'!J4938</f>
        <v>75533</v>
      </c>
      <c r="C4938" s="63" t="str">
        <f>'דוח 132'!I4938</f>
        <v xml:space="preserve">לא צמוד - לא כולל נזילות </v>
      </c>
      <c r="D4938" s="63">
        <f>'דוח 132'!H4938</f>
        <v>2.2099476777067202</v>
      </c>
      <c r="E4938" s="63">
        <f>'דוח 132'!G4938</f>
        <v>38.906131385135893</v>
      </c>
      <c r="F4938" s="63">
        <f>'דוח 132'!F4938</f>
        <v>38.872637151550499</v>
      </c>
      <c r="G4938" s="63">
        <f>'דוח 132'!E4938</f>
        <v>0</v>
      </c>
      <c r="H4938" s="63">
        <f>'דוח 132'!D4938</f>
        <v>0</v>
      </c>
      <c r="I4938" s="63">
        <f>'דוח 132'!C4938</f>
        <v>0</v>
      </c>
      <c r="J4938" s="63">
        <f>'דוח 132'!B4938</f>
        <v>0</v>
      </c>
      <c r="K4938" s="63">
        <f>'דוח 132'!A4938</f>
        <v>0</v>
      </c>
    </row>
    <row r="4939" spans="1:11" x14ac:dyDescent="0.2">
      <c r="A4939" s="63">
        <f>'דוח 132'!K4939</f>
        <v>11566</v>
      </c>
      <c r="B4939" s="63">
        <f>'דוח 132'!J4939</f>
        <v>75533</v>
      </c>
      <c r="C4939" s="63" t="str">
        <f>'דוח 132'!I4939</f>
        <v>מק"מ</v>
      </c>
      <c r="D4939" s="63">
        <f>'דוח 132'!H4939</f>
        <v>0.518281245852798</v>
      </c>
      <c r="E4939" s="63">
        <f>'דוח 132'!G4939</f>
        <v>18.227573923118801</v>
      </c>
      <c r="F4939" s="63">
        <f>'דוח 132'!F4939</f>
        <v>18.214346319343097</v>
      </c>
      <c r="G4939" s="63">
        <f>'דוח 132'!E4939</f>
        <v>0</v>
      </c>
      <c r="H4939" s="63">
        <f>'דוח 132'!D4939</f>
        <v>0</v>
      </c>
      <c r="I4939" s="63">
        <f>'דוח 132'!C4939</f>
        <v>0</v>
      </c>
      <c r="J4939" s="63">
        <f>'דוח 132'!B4939</f>
        <v>0</v>
      </c>
      <c r="K4939" s="63">
        <f>'דוח 132'!A4939</f>
        <v>0</v>
      </c>
    </row>
    <row r="4940" spans="1:11" x14ac:dyDescent="0.2">
      <c r="A4940" s="63">
        <f>'דוח 132'!K4940</f>
        <v>13419</v>
      </c>
      <c r="B4940" s="63">
        <f>'דוח 132'!J4940</f>
        <v>75533</v>
      </c>
      <c r="C4940" s="63" t="str">
        <f>'דוח 132'!I4940</f>
        <v>ממשלתי  לא צמוד (שחר)</v>
      </c>
      <c r="D4940" s="63">
        <f>'דוח 132'!H4940</f>
        <v>3.8201760464892303</v>
      </c>
      <c r="E4940" s="63">
        <f>'דוח 132'!G4940</f>
        <v>17.6743822547033</v>
      </c>
      <c r="F4940" s="63">
        <f>'דוח 132'!F4940</f>
        <v>17.648257272242599</v>
      </c>
      <c r="G4940" s="63">
        <f>'דוח 132'!E4940</f>
        <v>0</v>
      </c>
      <c r="H4940" s="63">
        <f>'דוח 132'!D4940</f>
        <v>0</v>
      </c>
      <c r="I4940" s="63">
        <f>'דוח 132'!C4940</f>
        <v>0</v>
      </c>
      <c r="J4940" s="63">
        <f>'דוח 132'!B4940</f>
        <v>0</v>
      </c>
      <c r="K4940" s="63">
        <f>'דוח 132'!A4940</f>
        <v>0</v>
      </c>
    </row>
    <row r="4941" spans="1:11" x14ac:dyDescent="0.2">
      <c r="A4941" s="63">
        <f>'דוח 132'!K4941</f>
        <v>11568</v>
      </c>
      <c r="B4941" s="63">
        <f>'דוח 132'!J4941</f>
        <v>75533</v>
      </c>
      <c r="C4941" s="63" t="str">
        <f>'דוח 132'!I4941</f>
        <v>אג"ח ממשלתי לא צמוד ריבית משתנה-"גילון"</v>
      </c>
      <c r="D4941" s="63">
        <f>'דוח 132'!H4941</f>
        <v>0</v>
      </c>
      <c r="E4941" s="63">
        <f>'דוח 132'!G4941</f>
        <v>0</v>
      </c>
      <c r="F4941" s="63">
        <f>'דוח 132'!F4941</f>
        <v>0</v>
      </c>
      <c r="G4941" s="63">
        <f>'דוח 132'!E4941</f>
        <v>0</v>
      </c>
      <c r="H4941" s="63">
        <f>'דוח 132'!D4941</f>
        <v>0</v>
      </c>
      <c r="I4941" s="63">
        <f>'דוח 132'!C4941</f>
        <v>0</v>
      </c>
      <c r="J4941" s="63">
        <f>'דוח 132'!B4941</f>
        <v>0</v>
      </c>
      <c r="K4941" s="63">
        <f>'דוח 132'!A4941</f>
        <v>0</v>
      </c>
    </row>
    <row r="4942" spans="1:11" x14ac:dyDescent="0.2">
      <c r="A4942" s="63">
        <f>'דוח 132'!K4942</f>
        <v>12479</v>
      </c>
      <c r="B4942" s="63">
        <f>'דוח 132'!J4942</f>
        <v>75533</v>
      </c>
      <c r="C4942" s="63" t="str">
        <f>'דוח 132'!I4942</f>
        <v>קונצרני ריבית קבועה</v>
      </c>
      <c r="D4942" s="63">
        <f>'דוח 132'!H4942</f>
        <v>3.7509268510944898</v>
      </c>
      <c r="E4942" s="63">
        <f>'דוח 132'!G4942</f>
        <v>2.0263081732476698</v>
      </c>
      <c r="F4942" s="63">
        <f>'דוח 132'!F4942</f>
        <v>2.0327134018836199</v>
      </c>
      <c r="G4942" s="63">
        <f>'דוח 132'!E4942</f>
        <v>0</v>
      </c>
      <c r="H4942" s="63">
        <f>'דוח 132'!D4942</f>
        <v>0</v>
      </c>
      <c r="I4942" s="63">
        <f>'דוח 132'!C4942</f>
        <v>0</v>
      </c>
      <c r="J4942" s="63">
        <f>'דוח 132'!B4942</f>
        <v>0</v>
      </c>
      <c r="K4942" s="63">
        <f>'דוח 132'!A4942</f>
        <v>0</v>
      </c>
    </row>
    <row r="4943" spans="1:11" x14ac:dyDescent="0.2">
      <c r="A4943" s="63">
        <f>'דוח 132'!K4943</f>
        <v>12480</v>
      </c>
      <c r="B4943" s="63">
        <f>'דוח 132'!J4943</f>
        <v>75533</v>
      </c>
      <c r="C4943" s="63" t="str">
        <f>'דוח 132'!I4943</f>
        <v>קונצרני ריבית משתנה</v>
      </c>
      <c r="D4943" s="63">
        <f>'דוח 132'!H4943</f>
        <v>1.45533795804294</v>
      </c>
      <c r="E4943" s="63">
        <f>'דוח 132'!G4943</f>
        <v>0.97786703406618403</v>
      </c>
      <c r="F4943" s="63">
        <f>'דוח 132'!F4943</f>
        <v>0.97732015808110706</v>
      </c>
      <c r="G4943" s="63">
        <f>'דוח 132'!E4943</f>
        <v>0</v>
      </c>
      <c r="H4943" s="63">
        <f>'דוח 132'!D4943</f>
        <v>0</v>
      </c>
      <c r="I4943" s="63">
        <f>'דוח 132'!C4943</f>
        <v>0</v>
      </c>
      <c r="J4943" s="63">
        <f>'דוח 132'!B4943</f>
        <v>0</v>
      </c>
      <c r="K4943" s="63">
        <f>'דוח 132'!A4943</f>
        <v>0</v>
      </c>
    </row>
    <row r="4944" spans="1:11" x14ac:dyDescent="0.2">
      <c r="A4944" s="63">
        <f>'דוח 132'!K4944</f>
        <v>11578</v>
      </c>
      <c r="B4944" s="63">
        <f>'דוח 132'!J4944</f>
        <v>75533</v>
      </c>
      <c r="C4944" s="63" t="str">
        <f>'דוח 132'!I4944</f>
        <v>אג"ח לא צמוד לא סחיר (ללא עמיתים)</v>
      </c>
      <c r="D4944" s="63">
        <f>'דוח 132'!H4944</f>
        <v>0</v>
      </c>
      <c r="E4944" s="63">
        <f>'דוח 132'!G4944</f>
        <v>0</v>
      </c>
      <c r="F4944" s="63">
        <f>'דוח 132'!F4944</f>
        <v>0</v>
      </c>
      <c r="G4944" s="63">
        <f>'דוח 132'!E4944</f>
        <v>0</v>
      </c>
      <c r="H4944" s="63">
        <f>'דוח 132'!D4944</f>
        <v>0</v>
      </c>
      <c r="I4944" s="63">
        <f>'דוח 132'!C4944</f>
        <v>0</v>
      </c>
      <c r="J4944" s="63">
        <f>'דוח 132'!B4944</f>
        <v>0</v>
      </c>
      <c r="K4944" s="63">
        <f>'דוח 132'!A4944</f>
        <v>0</v>
      </c>
    </row>
    <row r="4945" spans="1:11" x14ac:dyDescent="0.2">
      <c r="A4945" s="63">
        <f>'דוח 132'!K4945</f>
        <v>12497</v>
      </c>
      <c r="B4945" s="63">
        <f>'דוח 132'!J4945</f>
        <v>75533</v>
      </c>
      <c r="C4945" s="63" t="str">
        <f>'דוח 132'!I4945</f>
        <v>קונצרני לא סחיר ריבית משתנה (נע"מים)</v>
      </c>
      <c r="D4945" s="63">
        <f>'דוח 132'!H4945</f>
        <v>0</v>
      </c>
      <c r="E4945" s="63">
        <f>'דוח 132'!G4945</f>
        <v>0</v>
      </c>
      <c r="F4945" s="63">
        <f>'דוח 132'!F4945</f>
        <v>0</v>
      </c>
      <c r="G4945" s="63">
        <f>'דוח 132'!E4945</f>
        <v>0</v>
      </c>
      <c r="H4945" s="63">
        <f>'דוח 132'!D4945</f>
        <v>0</v>
      </c>
      <c r="I4945" s="63">
        <f>'דוח 132'!C4945</f>
        <v>0</v>
      </c>
      <c r="J4945" s="63">
        <f>'דוח 132'!B4945</f>
        <v>0</v>
      </c>
      <c r="K4945" s="63">
        <f>'דוח 132'!A4945</f>
        <v>0</v>
      </c>
    </row>
    <row r="4946" spans="1:11" x14ac:dyDescent="0.2">
      <c r="A4946" s="63">
        <f>'דוח 132'!K4946</f>
        <v>15546</v>
      </c>
      <c r="B4946" s="63">
        <f>'דוח 132'!J4946</f>
        <v>75533</v>
      </c>
      <c r="C4946" s="63" t="str">
        <f>'דוח 132'!I4946</f>
        <v>הלוואה לא צמוד</v>
      </c>
      <c r="D4946" s="63">
        <f>'דוח 132'!H4946</f>
        <v>0</v>
      </c>
      <c r="E4946" s="63">
        <f>'דוח 132'!G4946</f>
        <v>0</v>
      </c>
      <c r="F4946" s="63">
        <f>'דוח 132'!F4946</f>
        <v>0</v>
      </c>
      <c r="G4946" s="63">
        <f>'דוח 132'!E4946</f>
        <v>0</v>
      </c>
      <c r="H4946" s="63">
        <f>'דוח 132'!D4946</f>
        <v>0</v>
      </c>
      <c r="I4946" s="63">
        <f>'דוח 132'!C4946</f>
        <v>0</v>
      </c>
      <c r="J4946" s="63">
        <f>'דוח 132'!B4946</f>
        <v>0</v>
      </c>
      <c r="K4946" s="63">
        <f>'דוח 132'!A4946</f>
        <v>0</v>
      </c>
    </row>
    <row r="4947" spans="1:11" x14ac:dyDescent="0.2">
      <c r="A4947" s="63">
        <f>'דוח 132'!K4947</f>
        <v>12481</v>
      </c>
      <c r="B4947" s="63">
        <f>'דוח 132'!J4947</f>
        <v>75533</v>
      </c>
      <c r="C4947" s="63" t="str">
        <f>'דוח 132'!I4947</f>
        <v>הלוואות לעמיתים.</v>
      </c>
      <c r="D4947" s="63">
        <f>'דוח 132'!H4947</f>
        <v>0</v>
      </c>
      <c r="E4947" s="63">
        <f>'דוח 132'!G4947</f>
        <v>0</v>
      </c>
      <c r="F4947" s="63">
        <f>'דוח 132'!F4947</f>
        <v>0</v>
      </c>
      <c r="G4947" s="63">
        <f>'דוח 132'!E4947</f>
        <v>0</v>
      </c>
      <c r="H4947" s="63">
        <f>'דוח 132'!D4947</f>
        <v>0</v>
      </c>
      <c r="I4947" s="63">
        <f>'דוח 132'!C4947</f>
        <v>0</v>
      </c>
      <c r="J4947" s="63">
        <f>'דוח 132'!B4947</f>
        <v>0</v>
      </c>
      <c r="K4947" s="63">
        <f>'דוח 132'!A4947</f>
        <v>0</v>
      </c>
    </row>
    <row r="4948" spans="1:11" x14ac:dyDescent="0.2">
      <c r="A4948" s="63">
        <f>'דוח 132'!K4948</f>
        <v>13594</v>
      </c>
      <c r="B4948" s="63">
        <f>'דוח 132'!J4948</f>
        <v>75533</v>
      </c>
      <c r="C4948" s="63" t="str">
        <f>'דוח 132'!I4948</f>
        <v>מט"ח וצמוד מט"ח</v>
      </c>
      <c r="D4948" s="63">
        <f>'דוח 132'!H4948</f>
        <v>0</v>
      </c>
      <c r="E4948" s="63">
        <f>'דוח 132'!G4948</f>
        <v>0.49373008035004701</v>
      </c>
      <c r="F4948" s="63">
        <f>'דוח 132'!F4948</f>
        <v>0.49018932052630398</v>
      </c>
      <c r="G4948" s="63">
        <f>'דוח 132'!E4948</f>
        <v>0</v>
      </c>
      <c r="H4948" s="63">
        <f>'דוח 132'!D4948</f>
        <v>0</v>
      </c>
      <c r="I4948" s="63">
        <f>'דוח 132'!C4948</f>
        <v>0</v>
      </c>
      <c r="J4948" s="63">
        <f>'דוח 132'!B4948</f>
        <v>0</v>
      </c>
      <c r="K4948" s="63">
        <f>'דוח 132'!A4948</f>
        <v>0</v>
      </c>
    </row>
    <row r="4949" spans="1:11" x14ac:dyDescent="0.2">
      <c r="A4949" s="63">
        <f>'דוח 132'!K4949</f>
        <v>15609</v>
      </c>
      <c r="B4949" s="63">
        <f>'דוח 132'!J4949</f>
        <v>75533</v>
      </c>
      <c r="C4949" s="63" t="str">
        <f>'דוח 132'!I4949</f>
        <v>אג"ח ממשלתי צמוד מט"ח סחיר (1022)</v>
      </c>
      <c r="D4949" s="63">
        <f>'דוח 132'!H4949</f>
        <v>0</v>
      </c>
      <c r="E4949" s="63">
        <f>'דוח 132'!G4949</f>
        <v>0</v>
      </c>
      <c r="F4949" s="63">
        <f>'דוח 132'!F4949</f>
        <v>0</v>
      </c>
      <c r="G4949" s="63">
        <f>'דוח 132'!E4949</f>
        <v>0</v>
      </c>
      <c r="H4949" s="63">
        <f>'דוח 132'!D4949</f>
        <v>0</v>
      </c>
      <c r="I4949" s="63">
        <f>'דוח 132'!C4949</f>
        <v>0</v>
      </c>
      <c r="J4949" s="63">
        <f>'דוח 132'!B4949</f>
        <v>0</v>
      </c>
      <c r="K4949" s="63">
        <f>'דוח 132'!A4949</f>
        <v>0</v>
      </c>
    </row>
    <row r="4950" spans="1:11" x14ac:dyDescent="0.2">
      <c r="A4950" s="63">
        <f>'דוח 132'!K4950</f>
        <v>11524</v>
      </c>
      <c r="B4950" s="63">
        <f>'דוח 132'!J4950</f>
        <v>75533</v>
      </c>
      <c r="C4950" s="63" t="str">
        <f>'דוח 132'!I4950</f>
        <v xml:space="preserve"> אג"ח קונצרני בחו"ל </v>
      </c>
      <c r="D4950" s="63">
        <f>'דוח 132'!H4950</f>
        <v>0</v>
      </c>
      <c r="E4950" s="63">
        <f>'דוח 132'!G4950</f>
        <v>0</v>
      </c>
      <c r="F4950" s="63">
        <f>'דוח 132'!F4950</f>
        <v>0</v>
      </c>
      <c r="G4950" s="63">
        <f>'דוח 132'!E4950</f>
        <v>0</v>
      </c>
      <c r="H4950" s="63">
        <f>'דוח 132'!D4950</f>
        <v>0</v>
      </c>
      <c r="I4950" s="63">
        <f>'דוח 132'!C4950</f>
        <v>0</v>
      </c>
      <c r="J4950" s="63">
        <f>'דוח 132'!B4950</f>
        <v>0</v>
      </c>
      <c r="K4950" s="63">
        <f>'דוח 132'!A4950</f>
        <v>0</v>
      </c>
    </row>
    <row r="4951" spans="1:11" x14ac:dyDescent="0.2">
      <c r="A4951" s="63">
        <f>'דוח 132'!K4951</f>
        <v>15745</v>
      </c>
      <c r="B4951" s="63">
        <f>'דוח 132'!J4951</f>
        <v>75533</v>
      </c>
      <c r="C4951" s="63" t="str">
        <f>'דוח 132'!I4951</f>
        <v>סה"כ קונצרני צמוד מט"ח</v>
      </c>
      <c r="D4951" s="63">
        <f>'דוח 132'!H4951</f>
        <v>0</v>
      </c>
      <c r="E4951" s="63">
        <f>'דוח 132'!G4951</f>
        <v>0</v>
      </c>
      <c r="F4951" s="63">
        <f>'דוח 132'!F4951</f>
        <v>0</v>
      </c>
      <c r="G4951" s="63">
        <f>'דוח 132'!E4951</f>
        <v>0</v>
      </c>
      <c r="H4951" s="63">
        <f>'דוח 132'!D4951</f>
        <v>0</v>
      </c>
      <c r="I4951" s="63">
        <f>'דוח 132'!C4951</f>
        <v>0</v>
      </c>
      <c r="J4951" s="63">
        <f>'דוח 132'!B4951</f>
        <v>0</v>
      </c>
      <c r="K4951" s="63">
        <f>'דוח 132'!A4951</f>
        <v>0</v>
      </c>
    </row>
    <row r="4952" spans="1:11" x14ac:dyDescent="0.2">
      <c r="A4952" s="63">
        <f>'דוח 132'!K4952</f>
        <v>15545</v>
      </c>
      <c r="B4952" s="63">
        <f>'דוח 132'!J4952</f>
        <v>75533</v>
      </c>
      <c r="C4952" s="63" t="str">
        <f>'דוח 132'!I4952</f>
        <v>הלוואה צמוד מט"ח</v>
      </c>
      <c r="D4952" s="63">
        <f>'דוח 132'!H4952</f>
        <v>0</v>
      </c>
      <c r="E4952" s="63">
        <f>'דוח 132'!G4952</f>
        <v>0</v>
      </c>
      <c r="F4952" s="63">
        <f>'דוח 132'!F4952</f>
        <v>0</v>
      </c>
      <c r="G4952" s="63">
        <f>'דוח 132'!E4952</f>
        <v>0</v>
      </c>
      <c r="H4952" s="63">
        <f>'דוח 132'!D4952</f>
        <v>0</v>
      </c>
      <c r="I4952" s="63">
        <f>'דוח 132'!C4952</f>
        <v>0</v>
      </c>
      <c r="J4952" s="63">
        <f>'דוח 132'!B4952</f>
        <v>0</v>
      </c>
      <c r="K4952" s="63">
        <f>'דוח 132'!A4952</f>
        <v>0</v>
      </c>
    </row>
    <row r="4953" spans="1:11" x14ac:dyDescent="0.2">
      <c r="A4953" s="63">
        <f>'דוח 132'!K4953</f>
        <v>13595</v>
      </c>
      <c r="B4953" s="63">
        <f>'דוח 132'!J4953</f>
        <v>75533</v>
      </c>
      <c r="C4953" s="63" t="str">
        <f>'דוח 132'!I4953</f>
        <v>סה"כ מניות והמירים</v>
      </c>
      <c r="D4953" s="63">
        <f>'דוח 132'!H4953</f>
        <v>0</v>
      </c>
      <c r="E4953" s="63">
        <f>'דוח 132'!G4953</f>
        <v>8.8099498071242994</v>
      </c>
      <c r="F4953" s="63">
        <f>'דוח 132'!F4953</f>
        <v>8.8197926770306108</v>
      </c>
      <c r="G4953" s="63">
        <f>'דוח 132'!E4953</f>
        <v>0</v>
      </c>
      <c r="H4953" s="63">
        <f>'דוח 132'!D4953</f>
        <v>0</v>
      </c>
      <c r="I4953" s="63">
        <f>'דוח 132'!C4953</f>
        <v>0</v>
      </c>
      <c r="J4953" s="63">
        <f>'דוח 132'!B4953</f>
        <v>0</v>
      </c>
      <c r="K4953" s="63">
        <f>'דוח 132'!A4953</f>
        <v>0</v>
      </c>
    </row>
    <row r="4954" spans="1:11" x14ac:dyDescent="0.2">
      <c r="A4954" s="63">
        <f>'דוח 132'!K4954</f>
        <v>15610</v>
      </c>
      <c r="B4954" s="63">
        <f>'דוח 132'!J4954</f>
        <v>75533</v>
      </c>
      <c r="C4954" s="63" t="str">
        <f>'דוח 132'!I4954</f>
        <v>נגזרים מתוך מניות והמירים</v>
      </c>
      <c r="D4954" s="63">
        <f>'דוח 132'!H4954</f>
        <v>0</v>
      </c>
      <c r="E4954" s="63">
        <f>'דוח 132'!G4954</f>
        <v>0</v>
      </c>
      <c r="F4954" s="63">
        <f>'דוח 132'!F4954</f>
        <v>0</v>
      </c>
      <c r="G4954" s="63">
        <f>'דוח 132'!E4954</f>
        <v>0</v>
      </c>
      <c r="H4954" s="63">
        <f>'דוח 132'!D4954</f>
        <v>0</v>
      </c>
      <c r="I4954" s="63">
        <f>'דוח 132'!C4954</f>
        <v>0</v>
      </c>
      <c r="J4954" s="63">
        <f>'דוח 132'!B4954</f>
        <v>0</v>
      </c>
      <c r="K4954" s="63">
        <f>'דוח 132'!A4954</f>
        <v>0</v>
      </c>
    </row>
    <row r="4955" spans="1:11" x14ac:dyDescent="0.2">
      <c r="A4955" s="63">
        <f>'דוח 132'!K4955</f>
        <v>15611</v>
      </c>
      <c r="B4955" s="63">
        <f>'דוח 132'!J4955</f>
        <v>75533</v>
      </c>
      <c r="C4955" s="63" t="str">
        <f>'דוח 132'!I4955</f>
        <v>מניות והמירים בארץ</v>
      </c>
      <c r="D4955" s="63">
        <f>'דוח 132'!H4955</f>
        <v>0</v>
      </c>
      <c r="E4955" s="63">
        <f>'דוח 132'!G4955</f>
        <v>8.8099498071242994</v>
      </c>
      <c r="F4955" s="63">
        <f>'דוח 132'!F4955</f>
        <v>8.8197926770306108</v>
      </c>
      <c r="G4955" s="63">
        <f>'דוח 132'!E4955</f>
        <v>0</v>
      </c>
      <c r="H4955" s="63">
        <f>'דוח 132'!D4955</f>
        <v>0</v>
      </c>
      <c r="I4955" s="63">
        <f>'דוח 132'!C4955</f>
        <v>0</v>
      </c>
      <c r="J4955" s="63">
        <f>'דוח 132'!B4955</f>
        <v>0</v>
      </c>
      <c r="K4955" s="63">
        <f>'דוח 132'!A4955</f>
        <v>0</v>
      </c>
    </row>
    <row r="4956" spans="1:11" x14ac:dyDescent="0.2">
      <c r="A4956" s="63">
        <f>'דוח 132'!K4956</f>
        <v>15608</v>
      </c>
      <c r="B4956" s="63">
        <f>'דוח 132'!J4956</f>
        <v>75533</v>
      </c>
      <c r="C4956" s="63" t="str">
        <f>'דוח 132'!I4956</f>
        <v>מניות חו"ל</v>
      </c>
      <c r="D4956" s="63">
        <f>'דוח 132'!H4956</f>
        <v>0</v>
      </c>
      <c r="E4956" s="63">
        <f>'דוח 132'!G4956</f>
        <v>0</v>
      </c>
      <c r="F4956" s="63">
        <f>'דוח 132'!F4956</f>
        <v>0</v>
      </c>
      <c r="G4956" s="63">
        <f>'דוח 132'!E4956</f>
        <v>0</v>
      </c>
      <c r="H4956" s="63">
        <f>'דוח 132'!D4956</f>
        <v>0</v>
      </c>
      <c r="I4956" s="63">
        <f>'דוח 132'!C4956</f>
        <v>0</v>
      </c>
      <c r="J4956" s="63">
        <f>'דוח 132'!B4956</f>
        <v>0</v>
      </c>
      <c r="K4956" s="63">
        <f>'דוח 132'!A4956</f>
        <v>0</v>
      </c>
    </row>
    <row r="4957" spans="1:11" x14ac:dyDescent="0.2">
      <c r="A4957" s="63">
        <f>'דוח 132'!K4957</f>
        <v>15584</v>
      </c>
      <c r="B4957" s="63">
        <f>'דוח 132'!J4957</f>
        <v>75533</v>
      </c>
      <c r="C4957" s="63" t="str">
        <f>'דוח 132'!I4957</f>
        <v>נכסים אלטרנטיביים</v>
      </c>
      <c r="D4957" s="63">
        <f>'דוח 132'!H4957</f>
        <v>0</v>
      </c>
      <c r="E4957" s="63">
        <f>'דוח 132'!G4957</f>
        <v>0</v>
      </c>
      <c r="F4957" s="63">
        <f>'דוח 132'!F4957</f>
        <v>0</v>
      </c>
      <c r="G4957" s="63">
        <f>'דוח 132'!E4957</f>
        <v>0</v>
      </c>
      <c r="H4957" s="63">
        <f>'דוח 132'!D4957</f>
        <v>0</v>
      </c>
      <c r="I4957" s="63">
        <f>'דוח 132'!C4957</f>
        <v>0</v>
      </c>
      <c r="J4957" s="63">
        <f>'דוח 132'!B4957</f>
        <v>0</v>
      </c>
      <c r="K4957" s="63">
        <f>'דוח 132'!A4957</f>
        <v>0</v>
      </c>
    </row>
    <row r="4958" spans="1:11" x14ac:dyDescent="0.2">
      <c r="A4958" s="63">
        <f>'דוח 132'!K4958</f>
        <v>17728</v>
      </c>
      <c r="B4958" s="63">
        <f>'דוח 132'!J4958</f>
        <v>75533</v>
      </c>
      <c r="C4958" s="63" t="str">
        <f>'דוח 132'!I4958</f>
        <v>נכסי נדל"ן</v>
      </c>
      <c r="D4958" s="63">
        <f>'דוח 132'!H4958</f>
        <v>0</v>
      </c>
      <c r="E4958" s="63">
        <f>'דוח 132'!G4958</f>
        <v>0</v>
      </c>
      <c r="F4958" s="63">
        <f>'דוח 132'!F4958</f>
        <v>0</v>
      </c>
      <c r="G4958" s="63">
        <f>'דוח 132'!E4958</f>
        <v>0</v>
      </c>
      <c r="H4958" s="63">
        <f>'דוח 132'!D4958</f>
        <v>0</v>
      </c>
      <c r="I4958" s="63">
        <f>'דוח 132'!C4958</f>
        <v>0</v>
      </c>
      <c r="J4958" s="63">
        <f>'דוח 132'!B4958</f>
        <v>0</v>
      </c>
      <c r="K4958" s="63">
        <f>'דוח 132'!A4958</f>
        <v>0</v>
      </c>
    </row>
    <row r="4959" spans="1:11" x14ac:dyDescent="0.2">
      <c r="A4959" s="63">
        <f>'דוח 132'!K4959</f>
        <v>15624</v>
      </c>
      <c r="B4959" s="63">
        <f>'דוח 132'!J4959</f>
        <v>75533</v>
      </c>
      <c r="C4959" s="63" t="str">
        <f>'דוח 132'!I4959</f>
        <v>נגזרים מתוך חשיפת מט"ח</v>
      </c>
      <c r="D4959" s="63">
        <f>'דוח 132'!H4959</f>
        <v>0</v>
      </c>
      <c r="E4959" s="63">
        <f>'דוח 132'!G4959</f>
        <v>0</v>
      </c>
      <c r="F4959" s="63">
        <f>'דוח 132'!F4959</f>
        <v>0</v>
      </c>
      <c r="G4959" s="63">
        <f>'דוח 132'!E4959</f>
        <v>0</v>
      </c>
      <c r="H4959" s="63">
        <f>'דוח 132'!D4959</f>
        <v>0</v>
      </c>
      <c r="I4959" s="63">
        <f>'דוח 132'!C4959</f>
        <v>0</v>
      </c>
      <c r="J4959" s="63">
        <f>'דוח 132'!B4959</f>
        <v>0</v>
      </c>
      <c r="K4959" s="63">
        <f>'דוח 132'!A4959</f>
        <v>0</v>
      </c>
    </row>
    <row r="4960" spans="1:11" x14ac:dyDescent="0.2">
      <c r="A4960" s="63">
        <f>'דוח 132'!K4960</f>
        <v>15644</v>
      </c>
      <c r="B4960" s="63">
        <f>'דוח 132'!J4960</f>
        <v>75533</v>
      </c>
      <c r="C4960" s="63" t="str">
        <f>'דוח 132'!I4960</f>
        <v>סה"כ נזילות</v>
      </c>
      <c r="D4960" s="63">
        <f>'דוח 132'!H4960</f>
        <v>0</v>
      </c>
      <c r="E4960" s="63">
        <f>'דוח 132'!G4960</f>
        <v>4.1596974684011689</v>
      </c>
      <c r="F4960" s="63">
        <f>'דוח 132'!F4960</f>
        <v>4.1624102659099895</v>
      </c>
      <c r="G4960" s="63">
        <f>'דוח 132'!E4960</f>
        <v>0</v>
      </c>
      <c r="H4960" s="63">
        <f>'דוח 132'!D4960</f>
        <v>0</v>
      </c>
      <c r="I4960" s="63">
        <f>'דוח 132'!C4960</f>
        <v>0</v>
      </c>
      <c r="J4960" s="63">
        <f>'דוח 132'!B4960</f>
        <v>0</v>
      </c>
      <c r="K4960" s="63">
        <f>'דוח 132'!A4960</f>
        <v>0</v>
      </c>
    </row>
    <row r="4961" spans="1:11" x14ac:dyDescent="0.2">
      <c r="A4961" s="63">
        <f>'דוח 132'!K4961</f>
        <v>15704</v>
      </c>
      <c r="B4961" s="63">
        <f>'דוח 132'!J4961</f>
        <v>75533</v>
      </c>
      <c r="C4961" s="63" t="str">
        <f>'דוח 132'!I4961</f>
        <v xml:space="preserve">סה"כ קונצרני והלוואות </v>
      </c>
      <c r="D4961" s="63">
        <f>'דוח 132'!H4961</f>
        <v>3.61864432299897</v>
      </c>
      <c r="E4961" s="63">
        <f>'דוח 132'!G4961</f>
        <v>31.9774166884702</v>
      </c>
      <c r="F4961" s="63">
        <f>'דוח 132'!F4961</f>
        <v>32.015495376476096</v>
      </c>
      <c r="G4961" s="63">
        <f>'דוח 132'!E4961</f>
        <v>28</v>
      </c>
      <c r="H4961" s="63">
        <f>'דוח 132'!D4961</f>
        <v>34</v>
      </c>
      <c r="I4961" s="63">
        <f>'דוח 132'!C4961</f>
        <v>0</v>
      </c>
      <c r="J4961" s="63">
        <f>'דוח 132'!B4961</f>
        <v>0</v>
      </c>
      <c r="K4961" s="63">
        <f>'דוח 132'!A4961</f>
        <v>0</v>
      </c>
    </row>
    <row r="4962" spans="1:11" x14ac:dyDescent="0.2">
      <c r="A4962" s="63">
        <f>'דוח 132'!K4962</f>
        <v>15749</v>
      </c>
      <c r="B4962" s="63">
        <f>'דוח 132'!J4962</f>
        <v>75533</v>
      </c>
      <c r="C4962" s="63" t="str">
        <f>'דוח 132'!I4962</f>
        <v>סה"כ לא סחירים</v>
      </c>
      <c r="D4962" s="63">
        <f>'דוח 132'!H4962</f>
        <v>0</v>
      </c>
      <c r="E4962" s="63">
        <f>'דוח 132'!G4962</f>
        <v>0</v>
      </c>
      <c r="F4962" s="63">
        <f>'דוח 132'!F4962</f>
        <v>0</v>
      </c>
      <c r="G4962" s="63">
        <f>'דוח 132'!E4962</f>
        <v>0</v>
      </c>
      <c r="H4962" s="63">
        <f>'דוח 132'!D4962</f>
        <v>0</v>
      </c>
      <c r="I4962" s="63">
        <f>'דוח 132'!C4962</f>
        <v>0</v>
      </c>
      <c r="J4962" s="63">
        <f>'דוח 132'!B4962</f>
        <v>0</v>
      </c>
      <c r="K4962" s="63">
        <f>'דוח 132'!A4962</f>
        <v>0</v>
      </c>
    </row>
    <row r="4963" spans="1:11" x14ac:dyDescent="0.2">
      <c r="A4963" s="63">
        <f>'דוח 132'!K4963</f>
        <v>11258</v>
      </c>
      <c r="B4963" s="63">
        <f>'דוח 132'!J4963</f>
        <v>75533</v>
      </c>
      <c r="C4963" s="63" t="str">
        <f>'דוח 132'!I4963</f>
        <v>כל נכסי הקופה</v>
      </c>
      <c r="D4963" s="63">
        <f>'דוח 132'!H4963</f>
        <v>2.4720024840562602</v>
      </c>
      <c r="E4963" s="63">
        <f>'דוח 132'!G4963</f>
        <v>100</v>
      </c>
      <c r="F4963" s="63">
        <f>'דוח 132'!F4963</f>
        <v>100</v>
      </c>
      <c r="G4963" s="63">
        <f>'דוח 132'!E4963</f>
        <v>0</v>
      </c>
      <c r="H4963" s="63">
        <f>'דוח 132'!D4963</f>
        <v>0</v>
      </c>
      <c r="I4963" s="63">
        <f>'דוח 132'!C4963</f>
        <v>0</v>
      </c>
      <c r="J4963" s="63">
        <f>'דוח 132'!B4963</f>
        <v>0</v>
      </c>
      <c r="K4963" s="63">
        <f>'דוח 132'!A4963</f>
        <v>0</v>
      </c>
    </row>
    <row r="4964" spans="1:11" x14ac:dyDescent="0.2">
      <c r="A4964" s="63">
        <f>'דוח 132'!K4964</f>
        <v>15705</v>
      </c>
      <c r="B4964" s="63">
        <f>'דוח 132'!J4964</f>
        <v>75533</v>
      </c>
      <c r="C4964" s="63" t="str">
        <f>'דוח 132'!I4964</f>
        <v>סה"כ ממשלתי</v>
      </c>
      <c r="D4964" s="63">
        <f>'דוח 132'!H4964</f>
        <v>2.3880374784371798</v>
      </c>
      <c r="E4964" s="63">
        <f>'דוח 132'!G4964</f>
        <v>55.052936036004297</v>
      </c>
      <c r="F4964" s="63">
        <f>'דוח 132'!F4964</f>
        <v>55.002301680583301</v>
      </c>
      <c r="G4964" s="63">
        <f>'דוח 132'!E4964</f>
        <v>50</v>
      </c>
      <c r="H4964" s="63">
        <f>'דוח 132'!D4964</f>
        <v>56</v>
      </c>
      <c r="I4964" s="63">
        <f>'דוח 132'!C4964</f>
        <v>0</v>
      </c>
      <c r="J4964" s="63">
        <f>'דוח 132'!B4964</f>
        <v>0</v>
      </c>
      <c r="K4964" s="63">
        <f>'דוח 132'!A4964</f>
        <v>0</v>
      </c>
    </row>
    <row r="4965" spans="1:11" x14ac:dyDescent="0.2">
      <c r="A4965" s="63">
        <f>'דוח 132'!K4965</f>
        <v>16144</v>
      </c>
      <c r="B4965" s="63">
        <f>'דוח 132'!J4965</f>
        <v>75533</v>
      </c>
      <c r="C4965" s="63" t="str">
        <f>'דוח 132'!I4965</f>
        <v>סך חשיפת מט"ח</v>
      </c>
      <c r="D4965" s="63">
        <f>'דוח 132'!H4965</f>
        <v>0</v>
      </c>
      <c r="E4965" s="63">
        <f>'דוח 132'!G4965</f>
        <v>0.49373008035004701</v>
      </c>
      <c r="F4965" s="63">
        <f>'דוח 132'!F4965</f>
        <v>0.49018932052630398</v>
      </c>
      <c r="G4965" s="63">
        <f>'דוח 132'!E4965</f>
        <v>0</v>
      </c>
      <c r="H4965" s="63">
        <f>'דוח 132'!D4965</f>
        <v>0</v>
      </c>
      <c r="I4965" s="63">
        <f>'דוח 132'!C4965</f>
        <v>0</v>
      </c>
      <c r="J4965" s="63">
        <f>'דוח 132'!B4965</f>
        <v>0</v>
      </c>
      <c r="K4965" s="63">
        <f>'דוח 132'!A4965</f>
        <v>0</v>
      </c>
    </row>
    <row r="4966" spans="1:11" x14ac:dyDescent="0.2">
      <c r="A4966" s="63">
        <f>'דוח 132'!K4966</f>
        <v>12755</v>
      </c>
      <c r="B4966" s="63">
        <f>'דוח 132'!J4966</f>
        <v>75533</v>
      </c>
      <c r="C4966" s="63" t="str">
        <f>'דוח 132'!I4966</f>
        <v xml:space="preserve">נזילות מט"ח </v>
      </c>
      <c r="D4966" s="63">
        <f>'דוח 132'!H4966</f>
        <v>0</v>
      </c>
      <c r="E4966" s="63">
        <f>'דוח 132'!G4966</f>
        <v>0.49373008035004701</v>
      </c>
      <c r="F4966" s="63">
        <f>'דוח 132'!F4966</f>
        <v>0.49018932052630398</v>
      </c>
      <c r="G4966" s="63">
        <f>'דוח 132'!E4966</f>
        <v>0</v>
      </c>
      <c r="H4966" s="63">
        <f>'דוח 132'!D4966</f>
        <v>0</v>
      </c>
      <c r="I4966" s="63">
        <f>'דוח 132'!C4966</f>
        <v>0</v>
      </c>
      <c r="J4966" s="63">
        <f>'דוח 132'!B4966</f>
        <v>0</v>
      </c>
      <c r="K4966" s="63">
        <f>'דוח 132'!A4966</f>
        <v>0</v>
      </c>
    </row>
    <row r="4967" spans="1:11" x14ac:dyDescent="0.2">
      <c r="A4967" s="63">
        <f>'דוח 132'!K4967</f>
        <v>12359</v>
      </c>
      <c r="B4967" s="63">
        <f>'דוח 132'!J4967</f>
        <v>75533</v>
      </c>
      <c r="C4967" s="63" t="str">
        <f>'דוח 132'!I4967</f>
        <v xml:space="preserve">קונצרני לא סחיר צמוד מדד </v>
      </c>
      <c r="D4967" s="63">
        <f>'דוח 132'!H4967</f>
        <v>0</v>
      </c>
      <c r="E4967" s="63">
        <f>'דוח 132'!G4967</f>
        <v>0</v>
      </c>
      <c r="F4967" s="63">
        <f>'דוח 132'!F4967</f>
        <v>0</v>
      </c>
      <c r="G4967" s="63">
        <f>'דוח 132'!E4967</f>
        <v>0</v>
      </c>
      <c r="H4967" s="63">
        <f>'דוח 132'!D4967</f>
        <v>0</v>
      </c>
      <c r="I4967" s="63">
        <f>'דוח 132'!C4967</f>
        <v>0</v>
      </c>
      <c r="J4967" s="63">
        <f>'דוח 132'!B4967</f>
        <v>0</v>
      </c>
      <c r="K4967" s="63">
        <f>'דוח 132'!A4967</f>
        <v>0</v>
      </c>
    </row>
    <row r="4968" spans="1:11" x14ac:dyDescent="0.2">
      <c r="A4968" s="63">
        <f>'דוח 132'!K4968</f>
        <v>0</v>
      </c>
      <c r="B4968" s="63">
        <f>'דוח 132'!J4968</f>
        <v>0</v>
      </c>
      <c r="C4968" s="63">
        <f>'דוח 132'!I4968</f>
        <v>0</v>
      </c>
      <c r="D4968" s="63">
        <f>'דוח 132'!H4968</f>
        <v>0</v>
      </c>
      <c r="E4968" s="63">
        <f>'דוח 132'!G4968</f>
        <v>0</v>
      </c>
      <c r="F4968" s="63">
        <f>'דוח 132'!F4968</f>
        <v>0</v>
      </c>
      <c r="G4968" s="63">
        <f>'דוח 132'!E4968</f>
        <v>0</v>
      </c>
      <c r="H4968" s="63">
        <f>'דוח 132'!D4968</f>
        <v>0</v>
      </c>
      <c r="I4968" s="63">
        <f>'דוח 132'!C4968</f>
        <v>0</v>
      </c>
      <c r="J4968" s="63">
        <f>'דוח 132'!B4968</f>
        <v>0</v>
      </c>
      <c r="K4968" s="63">
        <f>'דוח 132'!A4968</f>
        <v>0</v>
      </c>
    </row>
    <row r="4969" spans="1:11" x14ac:dyDescent="0.2">
      <c r="A4969" s="63" t="str">
        <f>'דוח 132'!K4969</f>
        <v>קוד קבוצה</v>
      </c>
      <c r="B4969" s="63" t="str">
        <f>'דוח 132'!J4969</f>
        <v>קוד קופה</v>
      </c>
      <c r="C4969" s="63">
        <f>'דוח 132'!I4969</f>
        <v>0</v>
      </c>
      <c r="D4969" s="63" t="str">
        <f>'דוח 132'!H4969</f>
        <v xml:space="preserve">75541  יוניברסל מוטורס </v>
      </c>
      <c r="E4969" s="63">
        <f>'דוח 132'!G4969</f>
        <v>0</v>
      </c>
      <c r="F4969" s="63">
        <f>'דוח 132'!F4969</f>
        <v>0</v>
      </c>
      <c r="G4969" s="63">
        <f>'דוח 132'!E4969</f>
        <v>0</v>
      </c>
      <c r="H4969" s="63">
        <f>'דוח 132'!D4969</f>
        <v>0</v>
      </c>
      <c r="I4969" s="63">
        <f>'דוח 132'!C4969</f>
        <v>0</v>
      </c>
      <c r="J4969" s="63">
        <f>'דוח 132'!B4969</f>
        <v>0</v>
      </c>
      <c r="K4969" s="63">
        <f>'דוח 132'!A4969</f>
        <v>0</v>
      </c>
    </row>
    <row r="4970" spans="1:11" x14ac:dyDescent="0.2">
      <c r="A4970" s="63">
        <f>'דוח 132'!K4970</f>
        <v>0</v>
      </c>
      <c r="B4970" s="63">
        <f>'דוח 132'!J4970</f>
        <v>0</v>
      </c>
      <c r="C4970" s="63">
        <f>'דוח 132'!I4970</f>
        <v>0</v>
      </c>
      <c r="D4970" s="63">
        <f>'דוח 132'!H4970</f>
        <v>0</v>
      </c>
      <c r="E4970" s="63">
        <f>'דוח 132'!G4970</f>
        <v>0</v>
      </c>
      <c r="F4970" s="63" t="str">
        <f>'דוח 132'!F4970</f>
        <v>שווי קופה באשח  7,771.68</v>
      </c>
      <c r="G4970" s="63">
        <f>'דוח 132'!E4970</f>
        <v>0</v>
      </c>
      <c r="H4970" s="63">
        <f>'דוח 132'!D4970</f>
        <v>0</v>
      </c>
      <c r="I4970" s="63">
        <f>'דוח 132'!C4970</f>
        <v>0</v>
      </c>
      <c r="J4970" s="63">
        <f>'דוח 132'!B4970</f>
        <v>0</v>
      </c>
      <c r="K4970" s="63">
        <f>'דוח 132'!A4970</f>
        <v>0</v>
      </c>
    </row>
    <row r="4971" spans="1:11" x14ac:dyDescent="0.2">
      <c r="A4971" s="63">
        <f>'דוח 132'!K4971</f>
        <v>0</v>
      </c>
      <c r="B4971" s="63">
        <f>'דוח 132'!J4971</f>
        <v>0</v>
      </c>
      <c r="C4971" s="63" t="str">
        <f>'דוח 132'!I4971</f>
        <v>תאור קבוצה</v>
      </c>
      <c r="D4971" s="63" t="str">
        <f>'דוח 132'!H4971</f>
        <v>מח"מ</v>
      </c>
      <c r="E4971" s="63" t="str">
        <f>'דוח 132'!G4971</f>
        <v>חשיפה</v>
      </c>
      <c r="F4971" s="63" t="str">
        <f>'דוח 132'!F4971</f>
        <v>חשיפה</v>
      </c>
      <c r="G4971" s="63">
        <f>'דוח 132'!E4971</f>
        <v>0</v>
      </c>
      <c r="H4971" s="63" t="str">
        <f>'דוח 132'!D4971</f>
        <v>חשיפה</v>
      </c>
      <c r="I4971" s="63">
        <f>'דוח 132'!C4971</f>
        <v>0</v>
      </c>
      <c r="J4971" s="63" t="str">
        <f>'דוח 132'!B4971</f>
        <v>מח"מ</v>
      </c>
      <c r="K4971" s="63">
        <f>'דוח 132'!A4971</f>
        <v>0</v>
      </c>
    </row>
    <row r="4972" spans="1:11" x14ac:dyDescent="0.2">
      <c r="A4972" s="63">
        <f>'דוח 132'!K4972</f>
        <v>0</v>
      </c>
      <c r="B4972" s="63">
        <f>'דוח 132'!J4972</f>
        <v>0</v>
      </c>
      <c r="C4972" s="63">
        <f>'דוח 132'!I4972</f>
        <v>0</v>
      </c>
      <c r="D4972" s="63">
        <f>'דוח 132'!H4972</f>
        <v>0</v>
      </c>
      <c r="E4972" s="63" t="str">
        <f>'דוח 132'!G4972</f>
        <v>30/12/18</v>
      </c>
      <c r="F4972" s="63" t="str">
        <f>'דוח 132'!F4972</f>
        <v>31/12/18</v>
      </c>
      <c r="G4972" s="63" t="str">
        <f>'דוח 132'!E4972</f>
        <v>מינ'</v>
      </c>
      <c r="H4972" s="63" t="str">
        <f>'דוח 132'!D4972</f>
        <v>מקס'</v>
      </c>
      <c r="I4972" s="63" t="str">
        <f>'דוח 132'!C4972</f>
        <v>מינ'</v>
      </c>
      <c r="J4972" s="63" t="str">
        <f>'דוח 132'!B4972</f>
        <v>מקס'</v>
      </c>
      <c r="K4972" s="63">
        <f>'דוח 132'!A4972</f>
        <v>0</v>
      </c>
    </row>
    <row r="4973" spans="1:11" x14ac:dyDescent="0.2">
      <c r="A4973" s="63">
        <f>'דוח 132'!K4973</f>
        <v>13591</v>
      </c>
      <c r="B4973" s="63">
        <f>'דוח 132'!J4973</f>
        <v>75541</v>
      </c>
      <c r="C4973" s="63" t="str">
        <f>'דוח 132'!I4973</f>
        <v xml:space="preserve">צמוד מדד (כולל מיועדות) </v>
      </c>
      <c r="D4973" s="63">
        <f>'דוח 132'!H4973</f>
        <v>2.9489367818906</v>
      </c>
      <c r="E4973" s="63">
        <f>'דוח 132'!G4973</f>
        <v>38.479148045842294</v>
      </c>
      <c r="F4973" s="63">
        <f>'דוח 132'!F4973</f>
        <v>38.419920934296798</v>
      </c>
      <c r="G4973" s="63">
        <f>'דוח 132'!E4973</f>
        <v>0</v>
      </c>
      <c r="H4973" s="63">
        <f>'דוח 132'!D4973</f>
        <v>0</v>
      </c>
      <c r="I4973" s="63">
        <f>'דוח 132'!C4973</f>
        <v>0</v>
      </c>
      <c r="J4973" s="63">
        <f>'דוח 132'!B4973</f>
        <v>0</v>
      </c>
      <c r="K4973" s="63">
        <f>'דוח 132'!A4973</f>
        <v>0</v>
      </c>
    </row>
    <row r="4974" spans="1:11" x14ac:dyDescent="0.2">
      <c r="A4974" s="63">
        <f>'דוח 132'!K4974</f>
        <v>19967</v>
      </c>
      <c r="B4974" s="63">
        <f>'דוח 132'!J4974</f>
        <v>75541</v>
      </c>
      <c r="C4974" s="63" t="str">
        <f>'דוח 132'!I4974</f>
        <v>צמוד מדד ללא מיועדות</v>
      </c>
      <c r="D4974" s="63">
        <f>'דוח 132'!H4974</f>
        <v>2.9489367818906</v>
      </c>
      <c r="E4974" s="63">
        <f>'דוח 132'!G4974</f>
        <v>38.479148045842294</v>
      </c>
      <c r="F4974" s="63">
        <f>'דוח 132'!F4974</f>
        <v>38.419920934296798</v>
      </c>
      <c r="G4974" s="63">
        <f>'דוח 132'!E4974</f>
        <v>0</v>
      </c>
      <c r="H4974" s="63">
        <f>'דוח 132'!D4974</f>
        <v>0</v>
      </c>
      <c r="I4974" s="63">
        <f>'דוח 132'!C4974</f>
        <v>0</v>
      </c>
      <c r="J4974" s="63">
        <f>'דוח 132'!B4974</f>
        <v>0</v>
      </c>
      <c r="K4974" s="63">
        <f>'דוח 132'!A4974</f>
        <v>0</v>
      </c>
    </row>
    <row r="4975" spans="1:11" x14ac:dyDescent="0.2">
      <c r="A4975" s="63">
        <f>'דוח 132'!K4975</f>
        <v>15744</v>
      </c>
      <c r="B4975" s="63">
        <f>'דוח 132'!J4975</f>
        <v>75541</v>
      </c>
      <c r="C4975" s="63" t="str">
        <f>'דוח 132'!I4975</f>
        <v xml:space="preserve">סה"כ ממשלתי צמוד מדד כולל מיועדות </v>
      </c>
      <c r="D4975" s="63">
        <f>'דוח 132'!H4975</f>
        <v>2.5649467483236101</v>
      </c>
      <c r="E4975" s="63">
        <f>'דוח 132'!G4975</f>
        <v>17.0363234748833</v>
      </c>
      <c r="F4975" s="63">
        <f>'דוח 132'!F4975</f>
        <v>17.040120684912999</v>
      </c>
      <c r="G4975" s="63">
        <f>'דוח 132'!E4975</f>
        <v>0</v>
      </c>
      <c r="H4975" s="63">
        <f>'דוח 132'!D4975</f>
        <v>0</v>
      </c>
      <c r="I4975" s="63">
        <f>'דוח 132'!C4975</f>
        <v>0</v>
      </c>
      <c r="J4975" s="63">
        <f>'דוח 132'!B4975</f>
        <v>0</v>
      </c>
      <c r="K4975" s="63">
        <f>'דוח 132'!A4975</f>
        <v>0</v>
      </c>
    </row>
    <row r="4976" spans="1:11" x14ac:dyDescent="0.2">
      <c r="A4976" s="63">
        <f>'דוח 132'!K4976</f>
        <v>13462</v>
      </c>
      <c r="B4976" s="63">
        <f>'דוח 132'!J4976</f>
        <v>75541</v>
      </c>
      <c r="C4976" s="63" t="str">
        <f>'דוח 132'!I4976</f>
        <v xml:space="preserve">קונצרני סחיר צמוד מדד </v>
      </c>
      <c r="D4976" s="63">
        <f>'דוח 132'!H4976</f>
        <v>3.2549843799720497</v>
      </c>
      <c r="E4976" s="63">
        <f>'דוח 132'!G4976</f>
        <v>21.442824570958997</v>
      </c>
      <c r="F4976" s="63">
        <f>'דוח 132'!F4976</f>
        <v>21.379800249383798</v>
      </c>
      <c r="G4976" s="63">
        <f>'דוח 132'!E4976</f>
        <v>0</v>
      </c>
      <c r="H4976" s="63">
        <f>'דוח 132'!D4976</f>
        <v>0</v>
      </c>
      <c r="I4976" s="63">
        <f>'דוח 132'!C4976</f>
        <v>0</v>
      </c>
      <c r="J4976" s="63">
        <f>'דוח 132'!B4976</f>
        <v>0</v>
      </c>
      <c r="K4976" s="63">
        <f>'דוח 132'!A4976</f>
        <v>0</v>
      </c>
    </row>
    <row r="4977" spans="1:11" x14ac:dyDescent="0.2">
      <c r="A4977" s="63">
        <f>'דוח 132'!K4977</f>
        <v>15544</v>
      </c>
      <c r="B4977" s="63">
        <f>'דוח 132'!J4977</f>
        <v>75541</v>
      </c>
      <c r="C4977" s="63" t="str">
        <f>'דוח 132'!I4977</f>
        <v>הלוואה צמוד מדד</v>
      </c>
      <c r="D4977" s="63">
        <f>'דוח 132'!H4977</f>
        <v>0</v>
      </c>
      <c r="E4977" s="63">
        <f>'דוח 132'!G4977</f>
        <v>0</v>
      </c>
      <c r="F4977" s="63">
        <f>'דוח 132'!F4977</f>
        <v>0</v>
      </c>
      <c r="G4977" s="63">
        <f>'דוח 132'!E4977</f>
        <v>0</v>
      </c>
      <c r="H4977" s="63">
        <f>'דוח 132'!D4977</f>
        <v>0</v>
      </c>
      <c r="I4977" s="63">
        <f>'דוח 132'!C4977</f>
        <v>0</v>
      </c>
      <c r="J4977" s="63">
        <f>'דוח 132'!B4977</f>
        <v>0</v>
      </c>
      <c r="K4977" s="63">
        <f>'דוח 132'!A4977</f>
        <v>0</v>
      </c>
    </row>
    <row r="4978" spans="1:11" x14ac:dyDescent="0.2">
      <c r="A4978" s="63">
        <f>'דוח 132'!K4978</f>
        <v>12978</v>
      </c>
      <c r="B4978" s="63">
        <f>'דוח 132'!J4978</f>
        <v>75541</v>
      </c>
      <c r="C4978" s="63" t="str">
        <f>'דוח 132'!I4978</f>
        <v xml:space="preserve">פקדונות לא סחירים </v>
      </c>
      <c r="D4978" s="63">
        <f>'דוח 132'!H4978</f>
        <v>0</v>
      </c>
      <c r="E4978" s="63">
        <f>'דוח 132'!G4978</f>
        <v>0</v>
      </c>
      <c r="F4978" s="63">
        <f>'דוח 132'!F4978</f>
        <v>0</v>
      </c>
      <c r="G4978" s="63">
        <f>'דוח 132'!E4978</f>
        <v>0</v>
      </c>
      <c r="H4978" s="63">
        <f>'דוח 132'!D4978</f>
        <v>0</v>
      </c>
      <c r="I4978" s="63">
        <f>'דוח 132'!C4978</f>
        <v>0</v>
      </c>
      <c r="J4978" s="63">
        <f>'דוח 132'!B4978</f>
        <v>0</v>
      </c>
      <c r="K4978" s="63">
        <f>'דוח 132'!A4978</f>
        <v>0</v>
      </c>
    </row>
    <row r="4979" spans="1:11" x14ac:dyDescent="0.2">
      <c r="A4979" s="63">
        <f>'דוח 132'!K4979</f>
        <v>17726</v>
      </c>
      <c r="B4979" s="63">
        <f>'דוח 132'!J4979</f>
        <v>75541</v>
      </c>
      <c r="C4979" s="63" t="str">
        <f>'דוח 132'!I4979</f>
        <v>לא צמוד כולל נזילות</v>
      </c>
      <c r="D4979" s="63">
        <f>'דוח 132'!H4979</f>
        <v>3.0953094606065803</v>
      </c>
      <c r="E4979" s="63">
        <f>'דוח 132'!G4979</f>
        <v>27.577873660132603</v>
      </c>
      <c r="F4979" s="63">
        <f>'דוח 132'!F4979</f>
        <v>27.673112297217401</v>
      </c>
      <c r="G4979" s="63">
        <f>'דוח 132'!E4979</f>
        <v>0</v>
      </c>
      <c r="H4979" s="63">
        <f>'דוח 132'!D4979</f>
        <v>0</v>
      </c>
      <c r="I4979" s="63">
        <f>'דוח 132'!C4979</f>
        <v>0</v>
      </c>
      <c r="J4979" s="63">
        <f>'דוח 132'!B4979</f>
        <v>0</v>
      </c>
      <c r="K4979" s="63">
        <f>'דוח 132'!A4979</f>
        <v>0</v>
      </c>
    </row>
    <row r="4980" spans="1:11" x14ac:dyDescent="0.2">
      <c r="A4980" s="63">
        <f>'דוח 132'!K4980</f>
        <v>17727</v>
      </c>
      <c r="B4980" s="63">
        <f>'דוח 132'!J4980</f>
        <v>75541</v>
      </c>
      <c r="C4980" s="63" t="str">
        <f>'דוח 132'!I4980</f>
        <v>עו"ש ש"ח</v>
      </c>
      <c r="D4980" s="63">
        <f>'דוח 132'!H4980</f>
        <v>0</v>
      </c>
      <c r="E4980" s="63">
        <f>'דוח 132'!G4980</f>
        <v>2.0060345356955702</v>
      </c>
      <c r="F4980" s="63">
        <f>'דוח 132'!F4980</f>
        <v>2.1021727791740803</v>
      </c>
      <c r="G4980" s="63">
        <f>'דוח 132'!E4980</f>
        <v>0</v>
      </c>
      <c r="H4980" s="63">
        <f>'דוח 132'!D4980</f>
        <v>0</v>
      </c>
      <c r="I4980" s="63">
        <f>'דוח 132'!C4980</f>
        <v>0</v>
      </c>
      <c r="J4980" s="63">
        <f>'דוח 132'!B4980</f>
        <v>0</v>
      </c>
      <c r="K4980" s="63">
        <f>'דוח 132'!A4980</f>
        <v>0</v>
      </c>
    </row>
    <row r="4981" spans="1:11" x14ac:dyDescent="0.2">
      <c r="A4981" s="63">
        <f>'דוח 132'!K4981</f>
        <v>13592</v>
      </c>
      <c r="B4981" s="63">
        <f>'דוח 132'!J4981</f>
        <v>75541</v>
      </c>
      <c r="C4981" s="63" t="str">
        <f>'דוח 132'!I4981</f>
        <v xml:space="preserve">לא צמוד - לא כולל נזילות </v>
      </c>
      <c r="D4981" s="63">
        <f>'דוח 132'!H4981</f>
        <v>3.3497731374932203</v>
      </c>
      <c r="E4981" s="63">
        <f>'דוח 132'!G4981</f>
        <v>25.571839124437098</v>
      </c>
      <c r="F4981" s="63">
        <f>'דוח 132'!F4981</f>
        <v>25.5709395180433</v>
      </c>
      <c r="G4981" s="63">
        <f>'דוח 132'!E4981</f>
        <v>0</v>
      </c>
      <c r="H4981" s="63">
        <f>'דוח 132'!D4981</f>
        <v>0</v>
      </c>
      <c r="I4981" s="63">
        <f>'דוח 132'!C4981</f>
        <v>0</v>
      </c>
      <c r="J4981" s="63">
        <f>'דוח 132'!B4981</f>
        <v>0</v>
      </c>
      <c r="K4981" s="63">
        <f>'דוח 132'!A4981</f>
        <v>0</v>
      </c>
    </row>
    <row r="4982" spans="1:11" x14ac:dyDescent="0.2">
      <c r="A4982" s="63">
        <f>'דוח 132'!K4982</f>
        <v>11566</v>
      </c>
      <c r="B4982" s="63">
        <f>'דוח 132'!J4982</f>
        <v>75541</v>
      </c>
      <c r="C4982" s="63" t="str">
        <f>'דוח 132'!I4982</f>
        <v>מק"מ</v>
      </c>
      <c r="D4982" s="63">
        <f>'דוח 132'!H4982</f>
        <v>0.75816592563321805</v>
      </c>
      <c r="E4982" s="63">
        <f>'דוח 132'!G4982</f>
        <v>2.2305738095851799</v>
      </c>
      <c r="F4982" s="63">
        <f>'דוח 132'!F4982</f>
        <v>2.2311755895268197</v>
      </c>
      <c r="G4982" s="63">
        <f>'דוח 132'!E4982</f>
        <v>0</v>
      </c>
      <c r="H4982" s="63">
        <f>'דוח 132'!D4982</f>
        <v>0</v>
      </c>
      <c r="I4982" s="63">
        <f>'דוח 132'!C4982</f>
        <v>0</v>
      </c>
      <c r="J4982" s="63">
        <f>'דוח 132'!B4982</f>
        <v>0</v>
      </c>
      <c r="K4982" s="63">
        <f>'דוח 132'!A4982</f>
        <v>0</v>
      </c>
    </row>
    <row r="4983" spans="1:11" x14ac:dyDescent="0.2">
      <c r="A4983" s="63">
        <f>'דוח 132'!K4983</f>
        <v>13419</v>
      </c>
      <c r="B4983" s="63">
        <f>'דוח 132'!J4983</f>
        <v>75541</v>
      </c>
      <c r="C4983" s="63" t="str">
        <f>'דוח 132'!I4983</f>
        <v>ממשלתי  לא צמוד (שחר)</v>
      </c>
      <c r="D4983" s="63">
        <f>'דוח 132'!H4983</f>
        <v>3.6241453593863904</v>
      </c>
      <c r="E4983" s="63">
        <f>'דוח 132'!G4983</f>
        <v>19.445379609183099</v>
      </c>
      <c r="F4983" s="63">
        <f>'דוח 132'!F4983</f>
        <v>19.433559350871796</v>
      </c>
      <c r="G4983" s="63">
        <f>'דוח 132'!E4983</f>
        <v>0</v>
      </c>
      <c r="H4983" s="63">
        <f>'דוח 132'!D4983</f>
        <v>0</v>
      </c>
      <c r="I4983" s="63">
        <f>'דוח 132'!C4983</f>
        <v>0</v>
      </c>
      <c r="J4983" s="63">
        <f>'דוח 132'!B4983</f>
        <v>0</v>
      </c>
      <c r="K4983" s="63">
        <f>'דוח 132'!A4983</f>
        <v>0</v>
      </c>
    </row>
    <row r="4984" spans="1:11" x14ac:dyDescent="0.2">
      <c r="A4984" s="63">
        <f>'דוח 132'!K4984</f>
        <v>11568</v>
      </c>
      <c r="B4984" s="63">
        <f>'דוח 132'!J4984</f>
        <v>75541</v>
      </c>
      <c r="C4984" s="63" t="str">
        <f>'דוח 132'!I4984</f>
        <v>אג"ח ממשלתי לא צמוד ריבית משתנה-"גילון"</v>
      </c>
      <c r="D4984" s="63">
        <f>'דוח 132'!H4984</f>
        <v>1.41</v>
      </c>
      <c r="E4984" s="63">
        <f>'דוח 132'!G4984</f>
        <v>0.23557953709170401</v>
      </c>
      <c r="F4984" s="63">
        <f>'דוח 132'!F4984</f>
        <v>0.23554289736731401</v>
      </c>
      <c r="G4984" s="63">
        <f>'דוח 132'!E4984</f>
        <v>0</v>
      </c>
      <c r="H4984" s="63">
        <f>'דוח 132'!D4984</f>
        <v>0</v>
      </c>
      <c r="I4984" s="63">
        <f>'דוח 132'!C4984</f>
        <v>0</v>
      </c>
      <c r="J4984" s="63">
        <f>'דוח 132'!B4984</f>
        <v>0</v>
      </c>
      <c r="K4984" s="63">
        <f>'דוח 132'!A4984</f>
        <v>0</v>
      </c>
    </row>
    <row r="4985" spans="1:11" x14ac:dyDescent="0.2">
      <c r="A4985" s="63">
        <f>'דוח 132'!K4985</f>
        <v>12479</v>
      </c>
      <c r="B4985" s="63">
        <f>'דוח 132'!J4985</f>
        <v>75541</v>
      </c>
      <c r="C4985" s="63" t="str">
        <f>'דוח 132'!I4985</f>
        <v>קונצרני ריבית קבועה</v>
      </c>
      <c r="D4985" s="63">
        <f>'דוח 132'!H4985</f>
        <v>4.0397326905189397</v>
      </c>
      <c r="E4985" s="63">
        <f>'דוח 132'!G4985</f>
        <v>2.5124405265468899</v>
      </c>
      <c r="F4985" s="63">
        <f>'דוח 132'!F4985</f>
        <v>2.5212923032885501</v>
      </c>
      <c r="G4985" s="63">
        <f>'דוח 132'!E4985</f>
        <v>0</v>
      </c>
      <c r="H4985" s="63">
        <f>'דוח 132'!D4985</f>
        <v>0</v>
      </c>
      <c r="I4985" s="63">
        <f>'דוח 132'!C4985</f>
        <v>0</v>
      </c>
      <c r="J4985" s="63">
        <f>'דוח 132'!B4985</f>
        <v>0</v>
      </c>
      <c r="K4985" s="63">
        <f>'דוח 132'!A4985</f>
        <v>0</v>
      </c>
    </row>
    <row r="4986" spans="1:11" x14ac:dyDescent="0.2">
      <c r="A4986" s="63">
        <f>'דוח 132'!K4986</f>
        <v>12480</v>
      </c>
      <c r="B4986" s="63">
        <f>'דוח 132'!J4986</f>
        <v>75541</v>
      </c>
      <c r="C4986" s="63" t="str">
        <f>'דוח 132'!I4986</f>
        <v>קונצרני ריבית משתנה</v>
      </c>
      <c r="D4986" s="63">
        <f>'דוח 132'!H4986</f>
        <v>2.6255603196677</v>
      </c>
      <c r="E4986" s="63">
        <f>'דוח 132'!G4986</f>
        <v>1.1478656420301698</v>
      </c>
      <c r="F4986" s="63">
        <f>'דוח 132'!F4986</f>
        <v>1.1493693769888598</v>
      </c>
      <c r="G4986" s="63">
        <f>'דוח 132'!E4986</f>
        <v>0</v>
      </c>
      <c r="H4986" s="63">
        <f>'דוח 132'!D4986</f>
        <v>0</v>
      </c>
      <c r="I4986" s="63">
        <f>'דוח 132'!C4986</f>
        <v>0</v>
      </c>
      <c r="J4986" s="63">
        <f>'דוח 132'!B4986</f>
        <v>0</v>
      </c>
      <c r="K4986" s="63">
        <f>'דוח 132'!A4986</f>
        <v>0</v>
      </c>
    </row>
    <row r="4987" spans="1:11" x14ac:dyDescent="0.2">
      <c r="A4987" s="63">
        <f>'דוח 132'!K4987</f>
        <v>11578</v>
      </c>
      <c r="B4987" s="63">
        <f>'דוח 132'!J4987</f>
        <v>75541</v>
      </c>
      <c r="C4987" s="63" t="str">
        <f>'דוח 132'!I4987</f>
        <v>אג"ח לא צמוד לא סחיר (ללא עמיתים)</v>
      </c>
      <c r="D4987" s="63">
        <f>'דוח 132'!H4987</f>
        <v>0</v>
      </c>
      <c r="E4987" s="63">
        <f>'דוח 132'!G4987</f>
        <v>0</v>
      </c>
      <c r="F4987" s="63">
        <f>'דוח 132'!F4987</f>
        <v>0</v>
      </c>
      <c r="G4987" s="63">
        <f>'דוח 132'!E4987</f>
        <v>0</v>
      </c>
      <c r="H4987" s="63">
        <f>'דוח 132'!D4987</f>
        <v>0</v>
      </c>
      <c r="I4987" s="63">
        <f>'דוח 132'!C4987</f>
        <v>0</v>
      </c>
      <c r="J4987" s="63">
        <f>'דוח 132'!B4987</f>
        <v>0</v>
      </c>
      <c r="K4987" s="63">
        <f>'דוח 132'!A4987</f>
        <v>0</v>
      </c>
    </row>
    <row r="4988" spans="1:11" x14ac:dyDescent="0.2">
      <c r="A4988" s="63">
        <f>'דוח 132'!K4988</f>
        <v>12497</v>
      </c>
      <c r="B4988" s="63">
        <f>'דוח 132'!J4988</f>
        <v>75541</v>
      </c>
      <c r="C4988" s="63" t="str">
        <f>'דוח 132'!I4988</f>
        <v>קונצרני לא סחיר ריבית משתנה (נע"מים)</v>
      </c>
      <c r="D4988" s="63">
        <f>'דוח 132'!H4988</f>
        <v>0</v>
      </c>
      <c r="E4988" s="63">
        <f>'דוח 132'!G4988</f>
        <v>0</v>
      </c>
      <c r="F4988" s="63">
        <f>'דוח 132'!F4988</f>
        <v>0</v>
      </c>
      <c r="G4988" s="63">
        <f>'דוח 132'!E4988</f>
        <v>0</v>
      </c>
      <c r="H4988" s="63">
        <f>'דוח 132'!D4988</f>
        <v>0</v>
      </c>
      <c r="I4988" s="63">
        <f>'דוח 132'!C4988</f>
        <v>0</v>
      </c>
      <c r="J4988" s="63">
        <f>'דוח 132'!B4988</f>
        <v>0</v>
      </c>
      <c r="K4988" s="63">
        <f>'דוח 132'!A4988</f>
        <v>0</v>
      </c>
    </row>
    <row r="4989" spans="1:11" x14ac:dyDescent="0.2">
      <c r="A4989" s="63">
        <f>'דוח 132'!K4989</f>
        <v>15546</v>
      </c>
      <c r="B4989" s="63">
        <f>'דוח 132'!J4989</f>
        <v>75541</v>
      </c>
      <c r="C4989" s="63" t="str">
        <f>'דוח 132'!I4989</f>
        <v>הלוואה לא צמוד</v>
      </c>
      <c r="D4989" s="63">
        <f>'דוח 132'!H4989</f>
        <v>0</v>
      </c>
      <c r="E4989" s="63">
        <f>'דוח 132'!G4989</f>
        <v>0</v>
      </c>
      <c r="F4989" s="63">
        <f>'דוח 132'!F4989</f>
        <v>0</v>
      </c>
      <c r="G4989" s="63">
        <f>'דוח 132'!E4989</f>
        <v>0</v>
      </c>
      <c r="H4989" s="63">
        <f>'דוח 132'!D4989</f>
        <v>0</v>
      </c>
      <c r="I4989" s="63">
        <f>'דוח 132'!C4989</f>
        <v>0</v>
      </c>
      <c r="J4989" s="63">
        <f>'דוח 132'!B4989</f>
        <v>0</v>
      </c>
      <c r="K4989" s="63">
        <f>'דוח 132'!A4989</f>
        <v>0</v>
      </c>
    </row>
    <row r="4990" spans="1:11" x14ac:dyDescent="0.2">
      <c r="A4990" s="63">
        <f>'דוח 132'!K4990</f>
        <v>12481</v>
      </c>
      <c r="B4990" s="63">
        <f>'דוח 132'!J4990</f>
        <v>75541</v>
      </c>
      <c r="C4990" s="63" t="str">
        <f>'דוח 132'!I4990</f>
        <v>הלוואות לעמיתים.</v>
      </c>
      <c r="D4990" s="63">
        <f>'דוח 132'!H4990</f>
        <v>0</v>
      </c>
      <c r="E4990" s="63">
        <f>'דוח 132'!G4990</f>
        <v>0</v>
      </c>
      <c r="F4990" s="63">
        <f>'דוח 132'!F4990</f>
        <v>0</v>
      </c>
      <c r="G4990" s="63">
        <f>'דוח 132'!E4990</f>
        <v>0</v>
      </c>
      <c r="H4990" s="63">
        <f>'דוח 132'!D4990</f>
        <v>0</v>
      </c>
      <c r="I4990" s="63">
        <f>'דוח 132'!C4990</f>
        <v>0</v>
      </c>
      <c r="J4990" s="63">
        <f>'דוח 132'!B4990</f>
        <v>0</v>
      </c>
      <c r="K4990" s="63">
        <f>'דוח 132'!A4990</f>
        <v>0</v>
      </c>
    </row>
    <row r="4991" spans="1:11" x14ac:dyDescent="0.2">
      <c r="A4991" s="63">
        <f>'דוח 132'!K4991</f>
        <v>13594</v>
      </c>
      <c r="B4991" s="63">
        <f>'דוח 132'!J4991</f>
        <v>75541</v>
      </c>
      <c r="C4991" s="63" t="str">
        <f>'דוח 132'!I4991</f>
        <v>מט"ח וצמוד מט"ח</v>
      </c>
      <c r="D4991" s="63">
        <f>'דוח 132'!H4991</f>
        <v>2.3124725161591302</v>
      </c>
      <c r="E4991" s="63">
        <f>'דוח 132'!G4991</f>
        <v>19.7564170313719</v>
      </c>
      <c r="F4991" s="63">
        <f>'דוח 132'!F4991</f>
        <v>19.656821241632802</v>
      </c>
      <c r="G4991" s="63">
        <f>'דוח 132'!E4991</f>
        <v>0</v>
      </c>
      <c r="H4991" s="63">
        <f>'דוח 132'!D4991</f>
        <v>0</v>
      </c>
      <c r="I4991" s="63">
        <f>'דוח 132'!C4991</f>
        <v>0</v>
      </c>
      <c r="J4991" s="63">
        <f>'דוח 132'!B4991</f>
        <v>0</v>
      </c>
      <c r="K4991" s="63">
        <f>'דוח 132'!A4991</f>
        <v>0</v>
      </c>
    </row>
    <row r="4992" spans="1:11" x14ac:dyDescent="0.2">
      <c r="A4992" s="63">
        <f>'דוח 132'!K4992</f>
        <v>15609</v>
      </c>
      <c r="B4992" s="63">
        <f>'דוח 132'!J4992</f>
        <v>75541</v>
      </c>
      <c r="C4992" s="63" t="str">
        <f>'דוח 132'!I4992</f>
        <v>אג"ח ממשלתי צמוד מט"ח סחיר (1022)</v>
      </c>
      <c r="D4992" s="63">
        <f>'דוח 132'!H4992</f>
        <v>0</v>
      </c>
      <c r="E4992" s="63">
        <f>'דוח 132'!G4992</f>
        <v>2.99070741041132</v>
      </c>
      <c r="F4992" s="63">
        <f>'דוח 132'!F4992</f>
        <v>2.9737837811077501</v>
      </c>
      <c r="G4992" s="63">
        <f>'דוח 132'!E4992</f>
        <v>0</v>
      </c>
      <c r="H4992" s="63">
        <f>'דוח 132'!D4992</f>
        <v>0</v>
      </c>
      <c r="I4992" s="63">
        <f>'דוח 132'!C4992</f>
        <v>0</v>
      </c>
      <c r="J4992" s="63">
        <f>'דוח 132'!B4992</f>
        <v>0</v>
      </c>
      <c r="K4992" s="63">
        <f>'דוח 132'!A4992</f>
        <v>0</v>
      </c>
    </row>
    <row r="4993" spans="1:11" x14ac:dyDescent="0.2">
      <c r="A4993" s="63">
        <f>'דוח 132'!K4993</f>
        <v>11524</v>
      </c>
      <c r="B4993" s="63">
        <f>'דוח 132'!J4993</f>
        <v>75541</v>
      </c>
      <c r="C4993" s="63" t="str">
        <f>'דוח 132'!I4993</f>
        <v xml:space="preserve"> אג"ח קונצרני בחו"ל </v>
      </c>
      <c r="D4993" s="63">
        <f>'דוח 132'!H4993</f>
        <v>2.8396828220553001</v>
      </c>
      <c r="E4993" s="63">
        <f>'דוח 132'!G4993</f>
        <v>15.5065850277116</v>
      </c>
      <c r="F4993" s="63">
        <f>'דוח 132'!F4993</f>
        <v>15.429394560489699</v>
      </c>
      <c r="G4993" s="63">
        <f>'דוח 132'!E4993</f>
        <v>0</v>
      </c>
      <c r="H4993" s="63">
        <f>'דוח 132'!D4993</f>
        <v>0</v>
      </c>
      <c r="I4993" s="63">
        <f>'דוח 132'!C4993</f>
        <v>0</v>
      </c>
      <c r="J4993" s="63">
        <f>'דוח 132'!B4993</f>
        <v>0</v>
      </c>
      <c r="K4993" s="63">
        <f>'דוח 132'!A4993</f>
        <v>0</v>
      </c>
    </row>
    <row r="4994" spans="1:11" x14ac:dyDescent="0.2">
      <c r="A4994" s="63">
        <f>'דוח 132'!K4994</f>
        <v>15745</v>
      </c>
      <c r="B4994" s="63">
        <f>'דוח 132'!J4994</f>
        <v>75541</v>
      </c>
      <c r="C4994" s="63" t="str">
        <f>'דוח 132'!I4994</f>
        <v>סה"כ קונצרני צמוד מט"ח</v>
      </c>
      <c r="D4994" s="63">
        <f>'דוח 132'!H4994</f>
        <v>5.1280068874964497</v>
      </c>
      <c r="E4994" s="63">
        <f>'דוח 132'!G4994</f>
        <v>0.31966689075101301</v>
      </c>
      <c r="F4994" s="63">
        <f>'דוח 132'!F4994</f>
        <v>0.32006044925459598</v>
      </c>
      <c r="G4994" s="63">
        <f>'דוח 132'!E4994</f>
        <v>0</v>
      </c>
      <c r="H4994" s="63">
        <f>'דוח 132'!D4994</f>
        <v>0</v>
      </c>
      <c r="I4994" s="63">
        <f>'דוח 132'!C4994</f>
        <v>0</v>
      </c>
      <c r="J4994" s="63">
        <f>'דוח 132'!B4994</f>
        <v>0</v>
      </c>
      <c r="K4994" s="63">
        <f>'דוח 132'!A4994</f>
        <v>0</v>
      </c>
    </row>
    <row r="4995" spans="1:11" x14ac:dyDescent="0.2">
      <c r="A4995" s="63">
        <f>'דוח 132'!K4995</f>
        <v>15545</v>
      </c>
      <c r="B4995" s="63">
        <f>'דוח 132'!J4995</f>
        <v>75541</v>
      </c>
      <c r="C4995" s="63" t="str">
        <f>'דוח 132'!I4995</f>
        <v>הלוואה צמוד מט"ח</v>
      </c>
      <c r="D4995" s="63">
        <f>'דוח 132'!H4995</f>
        <v>0</v>
      </c>
      <c r="E4995" s="63">
        <f>'דוח 132'!G4995</f>
        <v>0</v>
      </c>
      <c r="F4995" s="63">
        <f>'דוח 132'!F4995</f>
        <v>0</v>
      </c>
      <c r="G4995" s="63">
        <f>'דוח 132'!E4995</f>
        <v>0</v>
      </c>
      <c r="H4995" s="63">
        <f>'דוח 132'!D4995</f>
        <v>0</v>
      </c>
      <c r="I4995" s="63">
        <f>'דוח 132'!C4995</f>
        <v>0</v>
      </c>
      <c r="J4995" s="63">
        <f>'דוח 132'!B4995</f>
        <v>0</v>
      </c>
      <c r="K4995" s="63">
        <f>'דוח 132'!A4995</f>
        <v>0</v>
      </c>
    </row>
    <row r="4996" spans="1:11" x14ac:dyDescent="0.2">
      <c r="A4996" s="63">
        <f>'דוח 132'!K4996</f>
        <v>13595</v>
      </c>
      <c r="B4996" s="63">
        <f>'דוח 132'!J4996</f>
        <v>75541</v>
      </c>
      <c r="C4996" s="63" t="str">
        <f>'דוח 132'!I4996</f>
        <v>סה"כ מניות והמירים</v>
      </c>
      <c r="D4996" s="63">
        <f>'דוח 132'!H4996</f>
        <v>0</v>
      </c>
      <c r="E4996" s="63">
        <f>'דוח 132'!G4996</f>
        <v>14.1865612626532</v>
      </c>
      <c r="F4996" s="63">
        <f>'דוח 132'!F4996</f>
        <v>14.250145526852998</v>
      </c>
      <c r="G4996" s="63">
        <f>'דוח 132'!E4996</f>
        <v>0</v>
      </c>
      <c r="H4996" s="63">
        <f>'דוח 132'!D4996</f>
        <v>0</v>
      </c>
      <c r="I4996" s="63">
        <f>'דוח 132'!C4996</f>
        <v>0</v>
      </c>
      <c r="J4996" s="63">
        <f>'דוח 132'!B4996</f>
        <v>0</v>
      </c>
      <c r="K4996" s="63">
        <f>'דוח 132'!A4996</f>
        <v>0</v>
      </c>
    </row>
    <row r="4997" spans="1:11" x14ac:dyDescent="0.2">
      <c r="A4997" s="63">
        <f>'דוח 132'!K4997</f>
        <v>15610</v>
      </c>
      <c r="B4997" s="63">
        <f>'דוח 132'!J4997</f>
        <v>75541</v>
      </c>
      <c r="C4997" s="63" t="str">
        <f>'דוח 132'!I4997</f>
        <v>נגזרים מתוך מניות והמירים</v>
      </c>
      <c r="D4997" s="63">
        <f>'דוח 132'!H4997</f>
        <v>0</v>
      </c>
      <c r="E4997" s="63">
        <f>'דוח 132'!G4997</f>
        <v>0</v>
      </c>
      <c r="F4997" s="63">
        <f>'דוח 132'!F4997</f>
        <v>0</v>
      </c>
      <c r="G4997" s="63">
        <f>'דוח 132'!E4997</f>
        <v>0</v>
      </c>
      <c r="H4997" s="63">
        <f>'דוח 132'!D4997</f>
        <v>0</v>
      </c>
      <c r="I4997" s="63">
        <f>'דוח 132'!C4997</f>
        <v>0</v>
      </c>
      <c r="J4997" s="63">
        <f>'דוח 132'!B4997</f>
        <v>0</v>
      </c>
      <c r="K4997" s="63">
        <f>'דוח 132'!A4997</f>
        <v>0</v>
      </c>
    </row>
    <row r="4998" spans="1:11" x14ac:dyDescent="0.2">
      <c r="A4998" s="63">
        <f>'דוח 132'!K4998</f>
        <v>15611</v>
      </c>
      <c r="B4998" s="63">
        <f>'דוח 132'!J4998</f>
        <v>75541</v>
      </c>
      <c r="C4998" s="63" t="str">
        <f>'דוח 132'!I4998</f>
        <v>מניות והמירים בארץ</v>
      </c>
      <c r="D4998" s="63">
        <f>'דוח 132'!H4998</f>
        <v>0</v>
      </c>
      <c r="E4998" s="63">
        <f>'דוח 132'!G4998</f>
        <v>5.45180121556968</v>
      </c>
      <c r="F4998" s="63">
        <f>'דוח 132'!F4998</f>
        <v>5.4626776659162291</v>
      </c>
      <c r="G4998" s="63">
        <f>'דוח 132'!E4998</f>
        <v>0</v>
      </c>
      <c r="H4998" s="63">
        <f>'דוח 132'!D4998</f>
        <v>0</v>
      </c>
      <c r="I4998" s="63">
        <f>'דוח 132'!C4998</f>
        <v>0</v>
      </c>
      <c r="J4998" s="63">
        <f>'דוח 132'!B4998</f>
        <v>0</v>
      </c>
      <c r="K4998" s="63">
        <f>'דוח 132'!A4998</f>
        <v>0</v>
      </c>
    </row>
    <row r="4999" spans="1:11" x14ac:dyDescent="0.2">
      <c r="A4999" s="63">
        <f>'דוח 132'!K4999</f>
        <v>15608</v>
      </c>
      <c r="B4999" s="63">
        <f>'דוח 132'!J4999</f>
        <v>75541</v>
      </c>
      <c r="C4999" s="63" t="str">
        <f>'דוח 132'!I4999</f>
        <v>מניות חו"ל</v>
      </c>
      <c r="D4999" s="63">
        <f>'דוח 132'!H4999</f>
        <v>0</v>
      </c>
      <c r="E4999" s="63">
        <f>'דוח 132'!G4999</f>
        <v>8.7347600470834994</v>
      </c>
      <c r="F4999" s="63">
        <f>'דוח 132'!F4999</f>
        <v>8.7874678609367898</v>
      </c>
      <c r="G4999" s="63">
        <f>'דוח 132'!E4999</f>
        <v>0</v>
      </c>
      <c r="H4999" s="63">
        <f>'דוח 132'!D4999</f>
        <v>0</v>
      </c>
      <c r="I4999" s="63">
        <f>'דוח 132'!C4999</f>
        <v>0</v>
      </c>
      <c r="J4999" s="63">
        <f>'דוח 132'!B4999</f>
        <v>0</v>
      </c>
      <c r="K4999" s="63">
        <f>'דוח 132'!A4999</f>
        <v>0</v>
      </c>
    </row>
    <row r="5000" spans="1:11" x14ac:dyDescent="0.2">
      <c r="A5000" s="63">
        <f>'דוח 132'!K5000</f>
        <v>15584</v>
      </c>
      <c r="B5000" s="63">
        <f>'דוח 132'!J5000</f>
        <v>75541</v>
      </c>
      <c r="C5000" s="63" t="str">
        <f>'דוח 132'!I5000</f>
        <v>נכסים אלטרנטיביים</v>
      </c>
      <c r="D5000" s="63">
        <f>'דוח 132'!H5000</f>
        <v>0</v>
      </c>
      <c r="E5000" s="63">
        <f>'דוח 132'!G5000</f>
        <v>0</v>
      </c>
      <c r="F5000" s="63">
        <f>'דוח 132'!F5000</f>
        <v>0</v>
      </c>
      <c r="G5000" s="63">
        <f>'דוח 132'!E5000</f>
        <v>0</v>
      </c>
      <c r="H5000" s="63">
        <f>'דוח 132'!D5000</f>
        <v>0</v>
      </c>
      <c r="I5000" s="63">
        <f>'דוח 132'!C5000</f>
        <v>0</v>
      </c>
      <c r="J5000" s="63">
        <f>'דוח 132'!B5000</f>
        <v>0</v>
      </c>
      <c r="K5000" s="63">
        <f>'דוח 132'!A5000</f>
        <v>0</v>
      </c>
    </row>
    <row r="5001" spans="1:11" x14ac:dyDescent="0.2">
      <c r="A5001" s="63">
        <f>'דוח 132'!K5001</f>
        <v>17728</v>
      </c>
      <c r="B5001" s="63">
        <f>'דוח 132'!J5001</f>
        <v>75541</v>
      </c>
      <c r="C5001" s="63" t="str">
        <f>'דוח 132'!I5001</f>
        <v>נכסי נדל"ן</v>
      </c>
      <c r="D5001" s="63">
        <f>'דוח 132'!H5001</f>
        <v>0</v>
      </c>
      <c r="E5001" s="63">
        <f>'דוח 132'!G5001</f>
        <v>0</v>
      </c>
      <c r="F5001" s="63">
        <f>'דוח 132'!F5001</f>
        <v>0</v>
      </c>
      <c r="G5001" s="63">
        <f>'דוח 132'!E5001</f>
        <v>0</v>
      </c>
      <c r="H5001" s="63">
        <f>'דוח 132'!D5001</f>
        <v>0</v>
      </c>
      <c r="I5001" s="63">
        <f>'דוח 132'!C5001</f>
        <v>0</v>
      </c>
      <c r="J5001" s="63">
        <f>'דוח 132'!B5001</f>
        <v>0</v>
      </c>
      <c r="K5001" s="63">
        <f>'דוח 132'!A5001</f>
        <v>0</v>
      </c>
    </row>
    <row r="5002" spans="1:11" x14ac:dyDescent="0.2">
      <c r="A5002" s="63">
        <f>'דוח 132'!K5002</f>
        <v>15624</v>
      </c>
      <c r="B5002" s="63">
        <f>'דוח 132'!J5002</f>
        <v>75541</v>
      </c>
      <c r="C5002" s="63" t="str">
        <f>'דוח 132'!I5002</f>
        <v>נגזרים מתוך חשיפת מט"ח</v>
      </c>
      <c r="D5002" s="63">
        <f>'דוח 132'!H5002</f>
        <v>0</v>
      </c>
      <c r="E5002" s="63">
        <f>'דוח 132'!G5002</f>
        <v>0</v>
      </c>
      <c r="F5002" s="63">
        <f>'דוח 132'!F5002</f>
        <v>0</v>
      </c>
      <c r="G5002" s="63">
        <f>'דוח 132'!E5002</f>
        <v>0</v>
      </c>
      <c r="H5002" s="63">
        <f>'דוח 132'!D5002</f>
        <v>0</v>
      </c>
      <c r="I5002" s="63">
        <f>'דוח 132'!C5002</f>
        <v>0</v>
      </c>
      <c r="J5002" s="63">
        <f>'דוח 132'!B5002</f>
        <v>0</v>
      </c>
      <c r="K5002" s="63">
        <f>'דוח 132'!A5002</f>
        <v>0</v>
      </c>
    </row>
    <row r="5003" spans="1:11" x14ac:dyDescent="0.2">
      <c r="A5003" s="63">
        <f>'דוח 132'!K5003</f>
        <v>15644</v>
      </c>
      <c r="B5003" s="63">
        <f>'דוח 132'!J5003</f>
        <v>75541</v>
      </c>
      <c r="C5003" s="63" t="str">
        <f>'דוח 132'!I5003</f>
        <v>סה"כ נזילות</v>
      </c>
      <c r="D5003" s="63">
        <f>'דוח 132'!H5003</f>
        <v>0</v>
      </c>
      <c r="E5003" s="63">
        <f>'דוח 132'!G5003</f>
        <v>2.9454922381935797</v>
      </c>
      <c r="F5003" s="63">
        <f>'דוח 132'!F5003</f>
        <v>3.0357552299548201</v>
      </c>
      <c r="G5003" s="63">
        <f>'דוח 132'!E5003</f>
        <v>0</v>
      </c>
      <c r="H5003" s="63">
        <f>'דוח 132'!D5003</f>
        <v>0</v>
      </c>
      <c r="I5003" s="63">
        <f>'דוח 132'!C5003</f>
        <v>0</v>
      </c>
      <c r="J5003" s="63">
        <f>'דוח 132'!B5003</f>
        <v>0</v>
      </c>
      <c r="K5003" s="63">
        <f>'דוח 132'!A5003</f>
        <v>0</v>
      </c>
    </row>
    <row r="5004" spans="1:11" x14ac:dyDescent="0.2">
      <c r="A5004" s="63">
        <f>'דוח 132'!K5004</f>
        <v>15704</v>
      </c>
      <c r="B5004" s="63">
        <f>'דוח 132'!J5004</f>
        <v>75541</v>
      </c>
      <c r="C5004" s="63" t="str">
        <f>'דוח 132'!I5004</f>
        <v xml:space="preserve">סה"כ קונצרני והלוואות </v>
      </c>
      <c r="D5004" s="63">
        <f>'דוח 132'!H5004</f>
        <v>3.14338532831523</v>
      </c>
      <c r="E5004" s="63">
        <f>'דוח 132'!G5004</f>
        <v>40.929382657998602</v>
      </c>
      <c r="F5004" s="63">
        <f>'דוח 132'!F5004</f>
        <v>40.799916939405499</v>
      </c>
      <c r="G5004" s="63">
        <f>'דוח 132'!E5004</f>
        <v>0</v>
      </c>
      <c r="H5004" s="63">
        <f>'דוח 132'!D5004</f>
        <v>0</v>
      </c>
      <c r="I5004" s="63">
        <f>'דוח 132'!C5004</f>
        <v>0</v>
      </c>
      <c r="J5004" s="63">
        <f>'דוח 132'!B5004</f>
        <v>0</v>
      </c>
      <c r="K5004" s="63">
        <f>'דוח 132'!A5004</f>
        <v>0</v>
      </c>
    </row>
    <row r="5005" spans="1:11" x14ac:dyDescent="0.2">
      <c r="A5005" s="63">
        <f>'דוח 132'!K5005</f>
        <v>15749</v>
      </c>
      <c r="B5005" s="63">
        <f>'דוח 132'!J5005</f>
        <v>75541</v>
      </c>
      <c r="C5005" s="63" t="str">
        <f>'דוח 132'!I5005</f>
        <v>סה"כ לא סחירים</v>
      </c>
      <c r="D5005" s="63">
        <f>'דוח 132'!H5005</f>
        <v>0</v>
      </c>
      <c r="E5005" s="63">
        <f>'דוח 132'!G5005</f>
        <v>0</v>
      </c>
      <c r="F5005" s="63">
        <f>'דוח 132'!F5005</f>
        <v>0</v>
      </c>
      <c r="G5005" s="63">
        <f>'דוח 132'!E5005</f>
        <v>0</v>
      </c>
      <c r="H5005" s="63">
        <f>'דוח 132'!D5005</f>
        <v>0</v>
      </c>
      <c r="I5005" s="63">
        <f>'דוח 132'!C5005</f>
        <v>0</v>
      </c>
      <c r="J5005" s="63">
        <f>'דוח 132'!B5005</f>
        <v>0</v>
      </c>
      <c r="K5005" s="63">
        <f>'דוח 132'!A5005</f>
        <v>0</v>
      </c>
    </row>
    <row r="5006" spans="1:11" x14ac:dyDescent="0.2">
      <c r="A5006" s="63">
        <f>'דוח 132'!K5006</f>
        <v>11258</v>
      </c>
      <c r="B5006" s="63">
        <f>'דוח 132'!J5006</f>
        <v>75541</v>
      </c>
      <c r="C5006" s="63" t="str">
        <f>'דוח 132'!I5006</f>
        <v>כל נכסי הקופה</v>
      </c>
      <c r="D5006" s="63">
        <f>'דוח 132'!H5006</f>
        <v>2.4441062317480995</v>
      </c>
      <c r="E5006" s="63">
        <f>'דוח 132'!G5006</f>
        <v>100</v>
      </c>
      <c r="F5006" s="63">
        <f>'דוח 132'!F5006</f>
        <v>100</v>
      </c>
      <c r="G5006" s="63">
        <f>'דוח 132'!E5006</f>
        <v>0</v>
      </c>
      <c r="H5006" s="63">
        <f>'דוח 132'!D5006</f>
        <v>0</v>
      </c>
      <c r="I5006" s="63">
        <f>'דוח 132'!C5006</f>
        <v>0</v>
      </c>
      <c r="J5006" s="63">
        <f>'דוח 132'!B5006</f>
        <v>0</v>
      </c>
      <c r="K5006" s="63">
        <f>'דוח 132'!A5006</f>
        <v>0</v>
      </c>
    </row>
    <row r="5007" spans="1:11" x14ac:dyDescent="0.2">
      <c r="A5007" s="63">
        <f>'דוח 132'!K5007</f>
        <v>15705</v>
      </c>
      <c r="B5007" s="63">
        <f>'דוח 132'!J5007</f>
        <v>75541</v>
      </c>
      <c r="C5007" s="63" t="str">
        <f>'דוח 132'!I5007</f>
        <v>סה"כ ממשלתי</v>
      </c>
      <c r="D5007" s="63">
        <f>'דוח 132'!H5007</f>
        <v>2.7713951814469402</v>
      </c>
      <c r="E5007" s="63">
        <f>'דוח 132'!G5007</f>
        <v>41.938563841154597</v>
      </c>
      <c r="F5007" s="63">
        <f>'דוח 132'!F5007</f>
        <v>41.914182303786696</v>
      </c>
      <c r="G5007" s="63">
        <f>'דוח 132'!E5007</f>
        <v>0</v>
      </c>
      <c r="H5007" s="63">
        <f>'דוח 132'!D5007</f>
        <v>0</v>
      </c>
      <c r="I5007" s="63">
        <f>'דוח 132'!C5007</f>
        <v>0</v>
      </c>
      <c r="J5007" s="63">
        <f>'דוח 132'!B5007</f>
        <v>0</v>
      </c>
      <c r="K5007" s="63">
        <f>'דוח 132'!A5007</f>
        <v>0</v>
      </c>
    </row>
    <row r="5008" spans="1:11" x14ac:dyDescent="0.2">
      <c r="A5008" s="63">
        <f>'דוח 132'!K5008</f>
        <v>16144</v>
      </c>
      <c r="B5008" s="63">
        <f>'דוח 132'!J5008</f>
        <v>75541</v>
      </c>
      <c r="C5008" s="63" t="str">
        <f>'דוח 132'!I5008</f>
        <v>סך חשיפת מט"ח</v>
      </c>
      <c r="D5008" s="63">
        <f>'דוח 132'!H5008</f>
        <v>1.6903031627427298</v>
      </c>
      <c r="E5008" s="63">
        <f>'דוח 132'!G5008</f>
        <v>26.160501819625502</v>
      </c>
      <c r="F5008" s="63">
        <f>'דוח 132'!F5008</f>
        <v>26.074960809770797</v>
      </c>
      <c r="G5008" s="63">
        <f>'דוח 132'!E5008</f>
        <v>0</v>
      </c>
      <c r="H5008" s="63">
        <f>'דוח 132'!D5008</f>
        <v>0</v>
      </c>
      <c r="I5008" s="63">
        <f>'דוח 132'!C5008</f>
        <v>0</v>
      </c>
      <c r="J5008" s="63">
        <f>'דוח 132'!B5008</f>
        <v>0</v>
      </c>
      <c r="K5008" s="63">
        <f>'דוח 132'!A5008</f>
        <v>0</v>
      </c>
    </row>
    <row r="5009" spans="1:11" x14ac:dyDescent="0.2">
      <c r="A5009" s="63">
        <f>'דוח 132'!K5009</f>
        <v>12755</v>
      </c>
      <c r="B5009" s="63">
        <f>'דוח 132'!J5009</f>
        <v>75541</v>
      </c>
      <c r="C5009" s="63" t="str">
        <f>'דוח 132'!I5009</f>
        <v xml:space="preserve">נזילות מט"ח </v>
      </c>
      <c r="D5009" s="63">
        <f>'דוח 132'!H5009</f>
        <v>0</v>
      </c>
      <c r="E5009" s="63">
        <f>'דוח 132'!G5009</f>
        <v>0.93945770249801208</v>
      </c>
      <c r="F5009" s="63">
        <f>'דוח 132'!F5009</f>
        <v>0.93358245078073987</v>
      </c>
      <c r="G5009" s="63">
        <f>'דוח 132'!E5009</f>
        <v>0</v>
      </c>
      <c r="H5009" s="63">
        <f>'דוח 132'!D5009</f>
        <v>0</v>
      </c>
      <c r="I5009" s="63">
        <f>'דוח 132'!C5009</f>
        <v>0</v>
      </c>
      <c r="J5009" s="63">
        <f>'דוח 132'!B5009</f>
        <v>0</v>
      </c>
      <c r="K5009" s="63">
        <f>'דוח 132'!A5009</f>
        <v>0</v>
      </c>
    </row>
    <row r="5010" spans="1:11" x14ac:dyDescent="0.2">
      <c r="A5010" s="63">
        <f>'דוח 132'!K5010</f>
        <v>12359</v>
      </c>
      <c r="B5010" s="63">
        <f>'דוח 132'!J5010</f>
        <v>75541</v>
      </c>
      <c r="C5010" s="63" t="str">
        <f>'דוח 132'!I5010</f>
        <v xml:space="preserve">קונצרני לא סחיר צמוד מדד </v>
      </c>
      <c r="D5010" s="63">
        <f>'דוח 132'!H5010</f>
        <v>0</v>
      </c>
      <c r="E5010" s="63">
        <f>'דוח 132'!G5010</f>
        <v>0</v>
      </c>
      <c r="F5010" s="63">
        <f>'דוח 132'!F5010</f>
        <v>0</v>
      </c>
      <c r="G5010" s="63">
        <f>'דוח 132'!E5010</f>
        <v>0</v>
      </c>
      <c r="H5010" s="63">
        <f>'דוח 132'!D5010</f>
        <v>0</v>
      </c>
      <c r="I5010" s="63">
        <f>'דוח 132'!C5010</f>
        <v>0</v>
      </c>
      <c r="J5010" s="63">
        <f>'דוח 132'!B5010</f>
        <v>0</v>
      </c>
      <c r="K5010" s="63">
        <f>'דוח 132'!A5010</f>
        <v>0</v>
      </c>
    </row>
    <row r="5011" spans="1:11" x14ac:dyDescent="0.2">
      <c r="A5011" s="63">
        <f>'דוח 132'!K5011</f>
        <v>0</v>
      </c>
      <c r="B5011" s="63">
        <f>'דוח 132'!J5011</f>
        <v>0</v>
      </c>
      <c r="C5011" s="63">
        <f>'דוח 132'!I5011</f>
        <v>0</v>
      </c>
      <c r="D5011" s="63">
        <f>'דוח 132'!H5011</f>
        <v>0</v>
      </c>
      <c r="E5011" s="63">
        <f>'דוח 132'!G5011</f>
        <v>0</v>
      </c>
      <c r="F5011" s="63">
        <f>'דוח 132'!F5011</f>
        <v>0</v>
      </c>
      <c r="G5011" s="63">
        <f>'דוח 132'!E5011</f>
        <v>0</v>
      </c>
      <c r="H5011" s="63">
        <f>'דוח 132'!D5011</f>
        <v>0</v>
      </c>
      <c r="I5011" s="63">
        <f>'דוח 132'!C5011</f>
        <v>0</v>
      </c>
      <c r="J5011" s="63">
        <f>'דוח 132'!B5011</f>
        <v>0</v>
      </c>
      <c r="K5011" s="63">
        <f>'דוח 132'!A5011</f>
        <v>0</v>
      </c>
    </row>
    <row r="5012" spans="1:11" x14ac:dyDescent="0.2">
      <c r="A5012" s="63" t="str">
        <f>'דוח 132'!K5012</f>
        <v>קוד קבוצה</v>
      </c>
      <c r="B5012" s="63" t="str">
        <f>'דוח 132'!J5012</f>
        <v>קוד קופה</v>
      </c>
      <c r="C5012" s="63">
        <f>'דוח 132'!I5012</f>
        <v>0</v>
      </c>
      <c r="D5012" s="63" t="str">
        <f>'דוח 132'!H5012</f>
        <v>75568  מועלם רו"ח</v>
      </c>
      <c r="E5012" s="63">
        <f>'דוח 132'!G5012</f>
        <v>0</v>
      </c>
      <c r="F5012" s="63">
        <f>'דוח 132'!F5012</f>
        <v>0</v>
      </c>
      <c r="G5012" s="63">
        <f>'דוח 132'!E5012</f>
        <v>0</v>
      </c>
      <c r="H5012" s="63">
        <f>'דוח 132'!D5012</f>
        <v>0</v>
      </c>
      <c r="I5012" s="63">
        <f>'דוח 132'!C5012</f>
        <v>0</v>
      </c>
      <c r="J5012" s="63">
        <f>'דוח 132'!B5012</f>
        <v>0</v>
      </c>
      <c r="K5012" s="63">
        <f>'דוח 132'!A5012</f>
        <v>0</v>
      </c>
    </row>
    <row r="5013" spans="1:11" x14ac:dyDescent="0.2">
      <c r="A5013" s="63">
        <f>'דוח 132'!K5013</f>
        <v>0</v>
      </c>
      <c r="B5013" s="63">
        <f>'דוח 132'!J5013</f>
        <v>0</v>
      </c>
      <c r="C5013" s="63">
        <f>'דוח 132'!I5013</f>
        <v>0</v>
      </c>
      <c r="D5013" s="63">
        <f>'דוח 132'!H5013</f>
        <v>0</v>
      </c>
      <c r="E5013" s="63">
        <f>'דוח 132'!G5013</f>
        <v>0</v>
      </c>
      <c r="F5013" s="63" t="str">
        <f>'דוח 132'!F5013</f>
        <v>שווי קופה באשח  1,439.94</v>
      </c>
      <c r="G5013" s="63">
        <f>'דוח 132'!E5013</f>
        <v>0</v>
      </c>
      <c r="H5013" s="63">
        <f>'דוח 132'!D5013</f>
        <v>0</v>
      </c>
      <c r="I5013" s="63">
        <f>'דוח 132'!C5013</f>
        <v>0</v>
      </c>
      <c r="J5013" s="63">
        <f>'דוח 132'!B5013</f>
        <v>0</v>
      </c>
      <c r="K5013" s="63">
        <f>'דוח 132'!A5013</f>
        <v>0</v>
      </c>
    </row>
    <row r="5014" spans="1:11" x14ac:dyDescent="0.2">
      <c r="A5014" s="63">
        <f>'דוח 132'!K5014</f>
        <v>0</v>
      </c>
      <c r="B5014" s="63">
        <f>'דוח 132'!J5014</f>
        <v>0</v>
      </c>
      <c r="C5014" s="63" t="str">
        <f>'דוח 132'!I5014</f>
        <v>תאור קבוצה</v>
      </c>
      <c r="D5014" s="63" t="str">
        <f>'דוח 132'!H5014</f>
        <v>מח"מ</v>
      </c>
      <c r="E5014" s="63" t="str">
        <f>'דוח 132'!G5014</f>
        <v>חשיפה</v>
      </c>
      <c r="F5014" s="63" t="str">
        <f>'דוח 132'!F5014</f>
        <v>חשיפה</v>
      </c>
      <c r="G5014" s="63">
        <f>'דוח 132'!E5014</f>
        <v>0</v>
      </c>
      <c r="H5014" s="63" t="str">
        <f>'דוח 132'!D5014</f>
        <v>חשיפה</v>
      </c>
      <c r="I5014" s="63">
        <f>'דוח 132'!C5014</f>
        <v>0</v>
      </c>
      <c r="J5014" s="63" t="str">
        <f>'דוח 132'!B5014</f>
        <v>מח"מ</v>
      </c>
      <c r="K5014" s="63">
        <f>'דוח 132'!A5014</f>
        <v>0</v>
      </c>
    </row>
    <row r="5015" spans="1:11" x14ac:dyDescent="0.2">
      <c r="A5015" s="63">
        <f>'דוח 132'!K5015</f>
        <v>0</v>
      </c>
      <c r="B5015" s="63">
        <f>'דוח 132'!J5015</f>
        <v>0</v>
      </c>
      <c r="C5015" s="63">
        <f>'דוח 132'!I5015</f>
        <v>0</v>
      </c>
      <c r="D5015" s="63">
        <f>'דוח 132'!H5015</f>
        <v>0</v>
      </c>
      <c r="E5015" s="63" t="str">
        <f>'דוח 132'!G5015</f>
        <v>30/12/18</v>
      </c>
      <c r="F5015" s="63" t="str">
        <f>'דוח 132'!F5015</f>
        <v>31/12/18</v>
      </c>
      <c r="G5015" s="63" t="str">
        <f>'דוח 132'!E5015</f>
        <v>מינ'</v>
      </c>
      <c r="H5015" s="63" t="str">
        <f>'דוח 132'!D5015</f>
        <v>מקס'</v>
      </c>
      <c r="I5015" s="63" t="str">
        <f>'דוח 132'!C5015</f>
        <v>מינ'</v>
      </c>
      <c r="J5015" s="63" t="str">
        <f>'דוח 132'!B5015</f>
        <v>מקס'</v>
      </c>
      <c r="K5015" s="63">
        <f>'דוח 132'!A5015</f>
        <v>0</v>
      </c>
    </row>
    <row r="5016" spans="1:11" x14ac:dyDescent="0.2">
      <c r="A5016" s="63">
        <f>'דוח 132'!K5016</f>
        <v>13591</v>
      </c>
      <c r="B5016" s="63">
        <f>'דוח 132'!J5016</f>
        <v>75568</v>
      </c>
      <c r="C5016" s="63" t="str">
        <f>'דוח 132'!I5016</f>
        <v xml:space="preserve">צמוד מדד (כולל מיועדות) </v>
      </c>
      <c r="D5016" s="63">
        <f>'דוח 132'!H5016</f>
        <v>0</v>
      </c>
      <c r="E5016" s="63">
        <f>'דוח 132'!G5016</f>
        <v>0</v>
      </c>
      <c r="F5016" s="63">
        <f>'דוח 132'!F5016</f>
        <v>0</v>
      </c>
      <c r="G5016" s="63">
        <f>'דוח 132'!E5016</f>
        <v>0</v>
      </c>
      <c r="H5016" s="63">
        <f>'דוח 132'!D5016</f>
        <v>0</v>
      </c>
      <c r="I5016" s="63">
        <f>'דוח 132'!C5016</f>
        <v>0</v>
      </c>
      <c r="J5016" s="63">
        <f>'דוח 132'!B5016</f>
        <v>0</v>
      </c>
      <c r="K5016" s="63">
        <f>'דוח 132'!A5016</f>
        <v>0</v>
      </c>
    </row>
    <row r="5017" spans="1:11" x14ac:dyDescent="0.2">
      <c r="A5017" s="63">
        <f>'דוח 132'!K5017</f>
        <v>19967</v>
      </c>
      <c r="B5017" s="63">
        <f>'דוח 132'!J5017</f>
        <v>75568</v>
      </c>
      <c r="C5017" s="63" t="str">
        <f>'דוח 132'!I5017</f>
        <v>צמוד מדד ללא מיועדות</v>
      </c>
      <c r="D5017" s="63">
        <f>'דוח 132'!H5017</f>
        <v>0</v>
      </c>
      <c r="E5017" s="63">
        <f>'דוח 132'!G5017</f>
        <v>0</v>
      </c>
      <c r="F5017" s="63">
        <f>'דוח 132'!F5017</f>
        <v>0</v>
      </c>
      <c r="G5017" s="63">
        <f>'דוח 132'!E5017</f>
        <v>0</v>
      </c>
      <c r="H5017" s="63">
        <f>'דוח 132'!D5017</f>
        <v>0</v>
      </c>
      <c r="I5017" s="63">
        <f>'דוח 132'!C5017</f>
        <v>0</v>
      </c>
      <c r="J5017" s="63">
        <f>'דוח 132'!B5017</f>
        <v>0</v>
      </c>
      <c r="K5017" s="63">
        <f>'דוח 132'!A5017</f>
        <v>0</v>
      </c>
    </row>
    <row r="5018" spans="1:11" x14ac:dyDescent="0.2">
      <c r="A5018" s="63">
        <f>'דוח 132'!K5018</f>
        <v>15744</v>
      </c>
      <c r="B5018" s="63">
        <f>'דוח 132'!J5018</f>
        <v>75568</v>
      </c>
      <c r="C5018" s="63" t="str">
        <f>'דוח 132'!I5018</f>
        <v xml:space="preserve">סה"כ ממשלתי צמוד מדד כולל מיועדות </v>
      </c>
      <c r="D5018" s="63">
        <f>'דוח 132'!H5018</f>
        <v>0</v>
      </c>
      <c r="E5018" s="63">
        <f>'דוח 132'!G5018</f>
        <v>0</v>
      </c>
      <c r="F5018" s="63">
        <f>'דוח 132'!F5018</f>
        <v>0</v>
      </c>
      <c r="G5018" s="63">
        <f>'דוח 132'!E5018</f>
        <v>0</v>
      </c>
      <c r="H5018" s="63">
        <f>'דוח 132'!D5018</f>
        <v>0</v>
      </c>
      <c r="I5018" s="63">
        <f>'דוח 132'!C5018</f>
        <v>0</v>
      </c>
      <c r="J5018" s="63">
        <f>'דוח 132'!B5018</f>
        <v>0</v>
      </c>
      <c r="K5018" s="63">
        <f>'דוח 132'!A5018</f>
        <v>0</v>
      </c>
    </row>
    <row r="5019" spans="1:11" x14ac:dyDescent="0.2">
      <c r="A5019" s="63">
        <f>'דוח 132'!K5019</f>
        <v>13462</v>
      </c>
      <c r="B5019" s="63">
        <f>'דוח 132'!J5019</f>
        <v>75568</v>
      </c>
      <c r="C5019" s="63" t="str">
        <f>'דוח 132'!I5019</f>
        <v xml:space="preserve">קונצרני סחיר צמוד מדד </v>
      </c>
      <c r="D5019" s="63">
        <f>'דוח 132'!H5019</f>
        <v>0</v>
      </c>
      <c r="E5019" s="63">
        <f>'דוח 132'!G5019</f>
        <v>0</v>
      </c>
      <c r="F5019" s="63">
        <f>'דוח 132'!F5019</f>
        <v>0</v>
      </c>
      <c r="G5019" s="63">
        <f>'דוח 132'!E5019</f>
        <v>0</v>
      </c>
      <c r="H5019" s="63">
        <f>'דוח 132'!D5019</f>
        <v>0</v>
      </c>
      <c r="I5019" s="63">
        <f>'דוח 132'!C5019</f>
        <v>0</v>
      </c>
      <c r="J5019" s="63">
        <f>'דוח 132'!B5019</f>
        <v>0</v>
      </c>
      <c r="K5019" s="63">
        <f>'דוח 132'!A5019</f>
        <v>0</v>
      </c>
    </row>
    <row r="5020" spans="1:11" x14ac:dyDescent="0.2">
      <c r="A5020" s="63">
        <f>'דוח 132'!K5020</f>
        <v>15544</v>
      </c>
      <c r="B5020" s="63">
        <f>'דוח 132'!J5020</f>
        <v>75568</v>
      </c>
      <c r="C5020" s="63" t="str">
        <f>'דוח 132'!I5020</f>
        <v>הלוואה צמוד מדד</v>
      </c>
      <c r="D5020" s="63">
        <f>'דוח 132'!H5020</f>
        <v>0</v>
      </c>
      <c r="E5020" s="63">
        <f>'דוח 132'!G5020</f>
        <v>0</v>
      </c>
      <c r="F5020" s="63">
        <f>'דוח 132'!F5020</f>
        <v>0</v>
      </c>
      <c r="G5020" s="63">
        <f>'דוח 132'!E5020</f>
        <v>0</v>
      </c>
      <c r="H5020" s="63">
        <f>'דוח 132'!D5020</f>
        <v>0</v>
      </c>
      <c r="I5020" s="63">
        <f>'דוח 132'!C5020</f>
        <v>0</v>
      </c>
      <c r="J5020" s="63">
        <f>'דוח 132'!B5020</f>
        <v>0</v>
      </c>
      <c r="K5020" s="63">
        <f>'דוח 132'!A5020</f>
        <v>0</v>
      </c>
    </row>
    <row r="5021" spans="1:11" x14ac:dyDescent="0.2">
      <c r="A5021" s="63">
        <f>'דוח 132'!K5021</f>
        <v>12978</v>
      </c>
      <c r="B5021" s="63">
        <f>'דוח 132'!J5021</f>
        <v>75568</v>
      </c>
      <c r="C5021" s="63" t="str">
        <f>'דוח 132'!I5021</f>
        <v xml:space="preserve">פקדונות לא סחירים </v>
      </c>
      <c r="D5021" s="63">
        <f>'דוח 132'!H5021</f>
        <v>0</v>
      </c>
      <c r="E5021" s="63">
        <f>'דוח 132'!G5021</f>
        <v>0</v>
      </c>
      <c r="F5021" s="63">
        <f>'דוח 132'!F5021</f>
        <v>0</v>
      </c>
      <c r="G5021" s="63">
        <f>'דוח 132'!E5021</f>
        <v>0</v>
      </c>
      <c r="H5021" s="63">
        <f>'דוח 132'!D5021</f>
        <v>0</v>
      </c>
      <c r="I5021" s="63">
        <f>'דוח 132'!C5021</f>
        <v>0</v>
      </c>
      <c r="J5021" s="63">
        <f>'דוח 132'!B5021</f>
        <v>0</v>
      </c>
      <c r="K5021" s="63">
        <f>'דוח 132'!A5021</f>
        <v>0</v>
      </c>
    </row>
    <row r="5022" spans="1:11" x14ac:dyDescent="0.2">
      <c r="A5022" s="63">
        <f>'דוח 132'!K5022</f>
        <v>17726</v>
      </c>
      <c r="B5022" s="63">
        <f>'דוח 132'!J5022</f>
        <v>75568</v>
      </c>
      <c r="C5022" s="63" t="str">
        <f>'דוח 132'!I5022</f>
        <v>לא צמוד כולל נזילות</v>
      </c>
      <c r="D5022" s="63">
        <f>'דוח 132'!H5022</f>
        <v>0.13257138829820303</v>
      </c>
      <c r="E5022" s="63">
        <f>'דוח 132'!G5022</f>
        <v>6.2409943558483594</v>
      </c>
      <c r="F5022" s="63">
        <f>'דוח 132'!F5022</f>
        <v>6.1290435466479591</v>
      </c>
      <c r="G5022" s="63">
        <f>'דוח 132'!E5022</f>
        <v>0</v>
      </c>
      <c r="H5022" s="63">
        <f>'דוח 132'!D5022</f>
        <v>0</v>
      </c>
      <c r="I5022" s="63">
        <f>'דוח 132'!C5022</f>
        <v>0</v>
      </c>
      <c r="J5022" s="63">
        <f>'דוח 132'!B5022</f>
        <v>0</v>
      </c>
      <c r="K5022" s="63">
        <f>'דוח 132'!A5022</f>
        <v>0</v>
      </c>
    </row>
    <row r="5023" spans="1:11" x14ac:dyDescent="0.2">
      <c r="A5023" s="63">
        <f>'דוח 132'!K5023</f>
        <v>17727</v>
      </c>
      <c r="B5023" s="63">
        <f>'דוח 132'!J5023</f>
        <v>75568</v>
      </c>
      <c r="C5023" s="63" t="str">
        <f>'דוח 132'!I5023</f>
        <v>עו"ש ש"ח</v>
      </c>
      <c r="D5023" s="63">
        <f>'דוח 132'!H5023</f>
        <v>0</v>
      </c>
      <c r="E5023" s="63">
        <f>'דוח 132'!G5023</f>
        <v>1.6444528357675101</v>
      </c>
      <c r="F5023" s="63">
        <f>'דוח 132'!F5023</f>
        <v>1.61495570265205</v>
      </c>
      <c r="G5023" s="63">
        <f>'דוח 132'!E5023</f>
        <v>0</v>
      </c>
      <c r="H5023" s="63">
        <f>'דוח 132'!D5023</f>
        <v>0</v>
      </c>
      <c r="I5023" s="63">
        <f>'דוח 132'!C5023</f>
        <v>0</v>
      </c>
      <c r="J5023" s="63">
        <f>'דוח 132'!B5023</f>
        <v>0</v>
      </c>
      <c r="K5023" s="63">
        <f>'דוח 132'!A5023</f>
        <v>0</v>
      </c>
    </row>
    <row r="5024" spans="1:11" x14ac:dyDescent="0.2">
      <c r="A5024" s="63">
        <f>'דוח 132'!K5024</f>
        <v>13592</v>
      </c>
      <c r="B5024" s="63">
        <f>'דוח 132'!J5024</f>
        <v>75568</v>
      </c>
      <c r="C5024" s="63" t="str">
        <f>'דוח 132'!I5024</f>
        <v xml:space="preserve">לא צמוד - לא כולל נזילות </v>
      </c>
      <c r="D5024" s="63">
        <f>'דוח 132'!H5024</f>
        <v>0.18</v>
      </c>
      <c r="E5024" s="63">
        <f>'דוח 132'!G5024</f>
        <v>4.5965415200808506</v>
      </c>
      <c r="F5024" s="63">
        <f>'דוח 132'!F5024</f>
        <v>4.5140878439959096</v>
      </c>
      <c r="G5024" s="63">
        <f>'דוח 132'!E5024</f>
        <v>0</v>
      </c>
      <c r="H5024" s="63">
        <f>'דוח 132'!D5024</f>
        <v>0</v>
      </c>
      <c r="I5024" s="63">
        <f>'דוח 132'!C5024</f>
        <v>0</v>
      </c>
      <c r="J5024" s="63">
        <f>'דוח 132'!B5024</f>
        <v>0</v>
      </c>
      <c r="K5024" s="63">
        <f>'דוח 132'!A5024</f>
        <v>0</v>
      </c>
    </row>
    <row r="5025" spans="1:11" x14ac:dyDescent="0.2">
      <c r="A5025" s="63">
        <f>'דוח 132'!K5025</f>
        <v>11566</v>
      </c>
      <c r="B5025" s="63">
        <f>'דוח 132'!J5025</f>
        <v>75568</v>
      </c>
      <c r="C5025" s="63" t="str">
        <f>'דוח 132'!I5025</f>
        <v>מק"מ</v>
      </c>
      <c r="D5025" s="63">
        <f>'דוח 132'!H5025</f>
        <v>0.18</v>
      </c>
      <c r="E5025" s="63">
        <f>'דוח 132'!G5025</f>
        <v>4.5965415200808506</v>
      </c>
      <c r="F5025" s="63">
        <f>'דוח 132'!F5025</f>
        <v>4.5140878439959096</v>
      </c>
      <c r="G5025" s="63">
        <f>'דוח 132'!E5025</f>
        <v>0</v>
      </c>
      <c r="H5025" s="63">
        <f>'דוח 132'!D5025</f>
        <v>0</v>
      </c>
      <c r="I5025" s="63">
        <f>'דוח 132'!C5025</f>
        <v>0</v>
      </c>
      <c r="J5025" s="63">
        <f>'דוח 132'!B5025</f>
        <v>0</v>
      </c>
      <c r="K5025" s="63">
        <f>'דוח 132'!A5025</f>
        <v>0</v>
      </c>
    </row>
    <row r="5026" spans="1:11" x14ac:dyDescent="0.2">
      <c r="A5026" s="63">
        <f>'דוח 132'!K5026</f>
        <v>13419</v>
      </c>
      <c r="B5026" s="63">
        <f>'דוח 132'!J5026</f>
        <v>75568</v>
      </c>
      <c r="C5026" s="63" t="str">
        <f>'דוח 132'!I5026</f>
        <v>ממשלתי  לא צמוד (שחר)</v>
      </c>
      <c r="D5026" s="63">
        <f>'דוח 132'!H5026</f>
        <v>0</v>
      </c>
      <c r="E5026" s="63">
        <f>'דוח 132'!G5026</f>
        <v>0</v>
      </c>
      <c r="F5026" s="63">
        <f>'דוח 132'!F5026</f>
        <v>0</v>
      </c>
      <c r="G5026" s="63">
        <f>'דוח 132'!E5026</f>
        <v>0</v>
      </c>
      <c r="H5026" s="63">
        <f>'דוח 132'!D5026</f>
        <v>0</v>
      </c>
      <c r="I5026" s="63">
        <f>'דוח 132'!C5026</f>
        <v>0</v>
      </c>
      <c r="J5026" s="63">
        <f>'דוח 132'!B5026</f>
        <v>0</v>
      </c>
      <c r="K5026" s="63">
        <f>'דוח 132'!A5026</f>
        <v>0</v>
      </c>
    </row>
    <row r="5027" spans="1:11" x14ac:dyDescent="0.2">
      <c r="A5027" s="63">
        <f>'דוח 132'!K5027</f>
        <v>11568</v>
      </c>
      <c r="B5027" s="63">
        <f>'דוח 132'!J5027</f>
        <v>75568</v>
      </c>
      <c r="C5027" s="63" t="str">
        <f>'דוח 132'!I5027</f>
        <v>אג"ח ממשלתי לא צמוד ריבית משתנה-"גילון"</v>
      </c>
      <c r="D5027" s="63">
        <f>'דוח 132'!H5027</f>
        <v>0</v>
      </c>
      <c r="E5027" s="63">
        <f>'דוח 132'!G5027</f>
        <v>0</v>
      </c>
      <c r="F5027" s="63">
        <f>'דוח 132'!F5027</f>
        <v>0</v>
      </c>
      <c r="G5027" s="63">
        <f>'דוח 132'!E5027</f>
        <v>0</v>
      </c>
      <c r="H5027" s="63">
        <f>'דוח 132'!D5027</f>
        <v>0</v>
      </c>
      <c r="I5027" s="63">
        <f>'דוח 132'!C5027</f>
        <v>0</v>
      </c>
      <c r="J5027" s="63">
        <f>'דוח 132'!B5027</f>
        <v>0</v>
      </c>
      <c r="K5027" s="63">
        <f>'דוח 132'!A5027</f>
        <v>0</v>
      </c>
    </row>
    <row r="5028" spans="1:11" x14ac:dyDescent="0.2">
      <c r="A5028" s="63">
        <f>'דוח 132'!K5028</f>
        <v>12479</v>
      </c>
      <c r="B5028" s="63">
        <f>'דוח 132'!J5028</f>
        <v>75568</v>
      </c>
      <c r="C5028" s="63" t="str">
        <f>'דוח 132'!I5028</f>
        <v>קונצרני ריבית קבועה</v>
      </c>
      <c r="D5028" s="63">
        <f>'דוח 132'!H5028</f>
        <v>0</v>
      </c>
      <c r="E5028" s="63">
        <f>'דוח 132'!G5028</f>
        <v>0</v>
      </c>
      <c r="F5028" s="63">
        <f>'דוח 132'!F5028</f>
        <v>0</v>
      </c>
      <c r="G5028" s="63">
        <f>'דוח 132'!E5028</f>
        <v>0</v>
      </c>
      <c r="H5028" s="63">
        <f>'דוח 132'!D5028</f>
        <v>0</v>
      </c>
      <c r="I5028" s="63">
        <f>'דוח 132'!C5028</f>
        <v>0</v>
      </c>
      <c r="J5028" s="63">
        <f>'דוח 132'!B5028</f>
        <v>0</v>
      </c>
      <c r="K5028" s="63">
        <f>'דוח 132'!A5028</f>
        <v>0</v>
      </c>
    </row>
    <row r="5029" spans="1:11" x14ac:dyDescent="0.2">
      <c r="A5029" s="63">
        <f>'דוח 132'!K5029</f>
        <v>12480</v>
      </c>
      <c r="B5029" s="63">
        <f>'דוח 132'!J5029</f>
        <v>75568</v>
      </c>
      <c r="C5029" s="63" t="str">
        <f>'דוח 132'!I5029</f>
        <v>קונצרני ריבית משתנה</v>
      </c>
      <c r="D5029" s="63">
        <f>'דוח 132'!H5029</f>
        <v>0</v>
      </c>
      <c r="E5029" s="63">
        <f>'דוח 132'!G5029</f>
        <v>0</v>
      </c>
      <c r="F5029" s="63">
        <f>'דוח 132'!F5029</f>
        <v>0</v>
      </c>
      <c r="G5029" s="63">
        <f>'דוח 132'!E5029</f>
        <v>0</v>
      </c>
      <c r="H5029" s="63">
        <f>'דוח 132'!D5029</f>
        <v>0</v>
      </c>
      <c r="I5029" s="63">
        <f>'דוח 132'!C5029</f>
        <v>0</v>
      </c>
      <c r="J5029" s="63">
        <f>'דוח 132'!B5029</f>
        <v>0</v>
      </c>
      <c r="K5029" s="63">
        <f>'דוח 132'!A5029</f>
        <v>0</v>
      </c>
    </row>
    <row r="5030" spans="1:11" x14ac:dyDescent="0.2">
      <c r="A5030" s="63">
        <f>'דוח 132'!K5030</f>
        <v>11578</v>
      </c>
      <c r="B5030" s="63">
        <f>'דוח 132'!J5030</f>
        <v>75568</v>
      </c>
      <c r="C5030" s="63" t="str">
        <f>'דוח 132'!I5030</f>
        <v>אג"ח לא צמוד לא סחיר (ללא עמיתים)</v>
      </c>
      <c r="D5030" s="63">
        <f>'דוח 132'!H5030</f>
        <v>0</v>
      </c>
      <c r="E5030" s="63">
        <f>'דוח 132'!G5030</f>
        <v>0</v>
      </c>
      <c r="F5030" s="63">
        <f>'דוח 132'!F5030</f>
        <v>0</v>
      </c>
      <c r="G5030" s="63">
        <f>'דוח 132'!E5030</f>
        <v>0</v>
      </c>
      <c r="H5030" s="63">
        <f>'דוח 132'!D5030</f>
        <v>0</v>
      </c>
      <c r="I5030" s="63">
        <f>'דוח 132'!C5030</f>
        <v>0</v>
      </c>
      <c r="J5030" s="63">
        <f>'דוח 132'!B5030</f>
        <v>0</v>
      </c>
      <c r="K5030" s="63">
        <f>'דוח 132'!A5030</f>
        <v>0</v>
      </c>
    </row>
    <row r="5031" spans="1:11" x14ac:dyDescent="0.2">
      <c r="A5031" s="63">
        <f>'דוח 132'!K5031</f>
        <v>12497</v>
      </c>
      <c r="B5031" s="63">
        <f>'דוח 132'!J5031</f>
        <v>75568</v>
      </c>
      <c r="C5031" s="63" t="str">
        <f>'דוח 132'!I5031</f>
        <v>קונצרני לא סחיר ריבית משתנה (נע"מים)</v>
      </c>
      <c r="D5031" s="63">
        <f>'דוח 132'!H5031</f>
        <v>0</v>
      </c>
      <c r="E5031" s="63">
        <f>'דוח 132'!G5031</f>
        <v>0</v>
      </c>
      <c r="F5031" s="63">
        <f>'דוח 132'!F5031</f>
        <v>0</v>
      </c>
      <c r="G5031" s="63">
        <f>'דוח 132'!E5031</f>
        <v>0</v>
      </c>
      <c r="H5031" s="63">
        <f>'דוח 132'!D5031</f>
        <v>0</v>
      </c>
      <c r="I5031" s="63">
        <f>'דוח 132'!C5031</f>
        <v>0</v>
      </c>
      <c r="J5031" s="63">
        <f>'דוח 132'!B5031</f>
        <v>0</v>
      </c>
      <c r="K5031" s="63">
        <f>'דוח 132'!A5031</f>
        <v>0</v>
      </c>
    </row>
    <row r="5032" spans="1:11" x14ac:dyDescent="0.2">
      <c r="A5032" s="63">
        <f>'דוח 132'!K5032</f>
        <v>15546</v>
      </c>
      <c r="B5032" s="63">
        <f>'דוח 132'!J5032</f>
        <v>75568</v>
      </c>
      <c r="C5032" s="63" t="str">
        <f>'דוח 132'!I5032</f>
        <v>הלוואה לא צמוד</v>
      </c>
      <c r="D5032" s="63">
        <f>'דוח 132'!H5032</f>
        <v>0</v>
      </c>
      <c r="E5032" s="63">
        <f>'דוח 132'!G5032</f>
        <v>0</v>
      </c>
      <c r="F5032" s="63">
        <f>'דוח 132'!F5032</f>
        <v>0</v>
      </c>
      <c r="G5032" s="63">
        <f>'דוח 132'!E5032</f>
        <v>0</v>
      </c>
      <c r="H5032" s="63">
        <f>'דוח 132'!D5032</f>
        <v>0</v>
      </c>
      <c r="I5032" s="63">
        <f>'דוח 132'!C5032</f>
        <v>0</v>
      </c>
      <c r="J5032" s="63">
        <f>'דוח 132'!B5032</f>
        <v>0</v>
      </c>
      <c r="K5032" s="63">
        <f>'דוח 132'!A5032</f>
        <v>0</v>
      </c>
    </row>
    <row r="5033" spans="1:11" x14ac:dyDescent="0.2">
      <c r="A5033" s="63">
        <f>'דוח 132'!K5033</f>
        <v>12481</v>
      </c>
      <c r="B5033" s="63">
        <f>'דוח 132'!J5033</f>
        <v>75568</v>
      </c>
      <c r="C5033" s="63" t="str">
        <f>'דוח 132'!I5033</f>
        <v>הלוואות לעמיתים.</v>
      </c>
      <c r="D5033" s="63">
        <f>'דוח 132'!H5033</f>
        <v>0</v>
      </c>
      <c r="E5033" s="63">
        <f>'דוח 132'!G5033</f>
        <v>0</v>
      </c>
      <c r="F5033" s="63">
        <f>'דוח 132'!F5033</f>
        <v>0</v>
      </c>
      <c r="G5033" s="63">
        <f>'דוח 132'!E5033</f>
        <v>0</v>
      </c>
      <c r="H5033" s="63">
        <f>'דוח 132'!D5033</f>
        <v>0</v>
      </c>
      <c r="I5033" s="63">
        <f>'דוח 132'!C5033</f>
        <v>0</v>
      </c>
      <c r="J5033" s="63">
        <f>'דוח 132'!B5033</f>
        <v>0</v>
      </c>
      <c r="K5033" s="63">
        <f>'דוח 132'!A5033</f>
        <v>0</v>
      </c>
    </row>
    <row r="5034" spans="1:11" x14ac:dyDescent="0.2">
      <c r="A5034" s="63">
        <f>'דוח 132'!K5034</f>
        <v>13594</v>
      </c>
      <c r="B5034" s="63">
        <f>'דוח 132'!J5034</f>
        <v>75568</v>
      </c>
      <c r="C5034" s="63" t="str">
        <f>'דוח 132'!I5034</f>
        <v>מט"ח וצמוד מט"ח</v>
      </c>
      <c r="D5034" s="63">
        <f>'דוח 132'!H5034</f>
        <v>0.26287939314488096</v>
      </c>
      <c r="E5034" s="63">
        <f>'דוח 132'!G5034</f>
        <v>86.252481894517899</v>
      </c>
      <c r="F5034" s="63">
        <f>'דוח 132'!F5034</f>
        <v>86.669370166282903</v>
      </c>
      <c r="G5034" s="63">
        <f>'דוח 132'!E5034</f>
        <v>0</v>
      </c>
      <c r="H5034" s="63">
        <f>'דוח 132'!D5034</f>
        <v>0</v>
      </c>
      <c r="I5034" s="63">
        <f>'דוח 132'!C5034</f>
        <v>0</v>
      </c>
      <c r="J5034" s="63">
        <f>'דוח 132'!B5034</f>
        <v>0</v>
      </c>
      <c r="K5034" s="63">
        <f>'דוח 132'!A5034</f>
        <v>0</v>
      </c>
    </row>
    <row r="5035" spans="1:11" x14ac:dyDescent="0.2">
      <c r="A5035" s="63">
        <f>'דוח 132'!K5035</f>
        <v>15609</v>
      </c>
      <c r="B5035" s="63">
        <f>'דוח 132'!J5035</f>
        <v>75568</v>
      </c>
      <c r="C5035" s="63" t="str">
        <f>'דוח 132'!I5035</f>
        <v>אג"ח ממשלתי צמוד מט"ח סחיר (1022)</v>
      </c>
      <c r="D5035" s="63">
        <f>'דוח 132'!H5035</f>
        <v>0.33333343231710499</v>
      </c>
      <c r="E5035" s="63">
        <f>'דוח 132'!G5035</f>
        <v>66.608682574010004</v>
      </c>
      <c r="F5035" s="63">
        <f>'דוח 132'!F5035</f>
        <v>67.459337726579193</v>
      </c>
      <c r="G5035" s="63">
        <f>'דוח 132'!E5035</f>
        <v>0</v>
      </c>
      <c r="H5035" s="63">
        <f>'דוח 132'!D5035</f>
        <v>0</v>
      </c>
      <c r="I5035" s="63">
        <f>'דוח 132'!C5035</f>
        <v>0</v>
      </c>
      <c r="J5035" s="63">
        <f>'דוח 132'!B5035</f>
        <v>0</v>
      </c>
      <c r="K5035" s="63">
        <f>'דוח 132'!A5035</f>
        <v>0</v>
      </c>
    </row>
    <row r="5036" spans="1:11" x14ac:dyDescent="0.2">
      <c r="A5036" s="63">
        <f>'דוח 132'!K5036</f>
        <v>11524</v>
      </c>
      <c r="B5036" s="63">
        <f>'דוח 132'!J5036</f>
        <v>75568</v>
      </c>
      <c r="C5036" s="63" t="str">
        <f>'דוח 132'!I5036</f>
        <v xml:space="preserve"> אג"ח קונצרני בחו"ל </v>
      </c>
      <c r="D5036" s="63">
        <f>'דוח 132'!H5036</f>
        <v>0</v>
      </c>
      <c r="E5036" s="63">
        <f>'דוח 132'!G5036</f>
        <v>0</v>
      </c>
      <c r="F5036" s="63">
        <f>'דוח 132'!F5036</f>
        <v>0</v>
      </c>
      <c r="G5036" s="63">
        <f>'דוח 132'!E5036</f>
        <v>0</v>
      </c>
      <c r="H5036" s="63">
        <f>'דוח 132'!D5036</f>
        <v>0</v>
      </c>
      <c r="I5036" s="63">
        <f>'דוח 132'!C5036</f>
        <v>0</v>
      </c>
      <c r="J5036" s="63">
        <f>'דוח 132'!B5036</f>
        <v>0</v>
      </c>
      <c r="K5036" s="63">
        <f>'דוח 132'!A5036</f>
        <v>0</v>
      </c>
    </row>
    <row r="5037" spans="1:11" x14ac:dyDescent="0.2">
      <c r="A5037" s="63">
        <f>'דוח 132'!K5037</f>
        <v>15745</v>
      </c>
      <c r="B5037" s="63">
        <f>'דוח 132'!J5037</f>
        <v>75568</v>
      </c>
      <c r="C5037" s="63" t="str">
        <f>'דוח 132'!I5037</f>
        <v>סה"כ קונצרני צמוד מט"ח</v>
      </c>
      <c r="D5037" s="63">
        <f>'דוח 132'!H5037</f>
        <v>0.05</v>
      </c>
      <c r="E5037" s="63">
        <f>'דוח 132'!G5037</f>
        <v>6.0513268511659097</v>
      </c>
      <c r="F5037" s="63">
        <f>'דוח 132'!F5037</f>
        <v>5.9427769464407287</v>
      </c>
      <c r="G5037" s="63">
        <f>'דוח 132'!E5037</f>
        <v>0</v>
      </c>
      <c r="H5037" s="63">
        <f>'דוח 132'!D5037</f>
        <v>0</v>
      </c>
      <c r="I5037" s="63">
        <f>'דוח 132'!C5037</f>
        <v>0</v>
      </c>
      <c r="J5037" s="63">
        <f>'דוח 132'!B5037</f>
        <v>0</v>
      </c>
      <c r="K5037" s="63">
        <f>'דוח 132'!A5037</f>
        <v>0</v>
      </c>
    </row>
    <row r="5038" spans="1:11" x14ac:dyDescent="0.2">
      <c r="A5038" s="63">
        <f>'דוח 132'!K5038</f>
        <v>15545</v>
      </c>
      <c r="B5038" s="63">
        <f>'דוח 132'!J5038</f>
        <v>75568</v>
      </c>
      <c r="C5038" s="63" t="str">
        <f>'דוח 132'!I5038</f>
        <v>הלוואה צמוד מט"ח</v>
      </c>
      <c r="D5038" s="63">
        <f>'דוח 132'!H5038</f>
        <v>0</v>
      </c>
      <c r="E5038" s="63">
        <f>'דוח 132'!G5038</f>
        <v>0</v>
      </c>
      <c r="F5038" s="63">
        <f>'דוח 132'!F5038</f>
        <v>0</v>
      </c>
      <c r="G5038" s="63">
        <f>'דוח 132'!E5038</f>
        <v>0</v>
      </c>
      <c r="H5038" s="63">
        <f>'דוח 132'!D5038</f>
        <v>0</v>
      </c>
      <c r="I5038" s="63">
        <f>'דוח 132'!C5038</f>
        <v>0</v>
      </c>
      <c r="J5038" s="63">
        <f>'דוח 132'!B5038</f>
        <v>0</v>
      </c>
      <c r="K5038" s="63">
        <f>'דוח 132'!A5038</f>
        <v>0</v>
      </c>
    </row>
    <row r="5039" spans="1:11" x14ac:dyDescent="0.2">
      <c r="A5039" s="63">
        <f>'דוח 132'!K5039</f>
        <v>13595</v>
      </c>
      <c r="B5039" s="63">
        <f>'דוח 132'!J5039</f>
        <v>75568</v>
      </c>
      <c r="C5039" s="63" t="str">
        <f>'דוח 132'!I5039</f>
        <v>סה"כ מניות והמירים</v>
      </c>
      <c r="D5039" s="63">
        <f>'דוח 132'!H5039</f>
        <v>0</v>
      </c>
      <c r="E5039" s="63">
        <f>'דוח 132'!G5039</f>
        <v>11.1921832067737</v>
      </c>
      <c r="F5039" s="63">
        <f>'דוח 132'!F5039</f>
        <v>13.1670482680936</v>
      </c>
      <c r="G5039" s="63">
        <f>'דוח 132'!E5039</f>
        <v>0</v>
      </c>
      <c r="H5039" s="63">
        <f>'דוח 132'!D5039</f>
        <v>0</v>
      </c>
      <c r="I5039" s="63">
        <f>'דוח 132'!C5039</f>
        <v>0</v>
      </c>
      <c r="J5039" s="63">
        <f>'דוח 132'!B5039</f>
        <v>0</v>
      </c>
      <c r="K5039" s="63">
        <f>'דוח 132'!A5039</f>
        <v>0</v>
      </c>
    </row>
    <row r="5040" spans="1:11" x14ac:dyDescent="0.2">
      <c r="A5040" s="63">
        <f>'דוח 132'!K5040</f>
        <v>15610</v>
      </c>
      <c r="B5040" s="63">
        <f>'דוח 132'!J5040</f>
        <v>75568</v>
      </c>
      <c r="C5040" s="63" t="str">
        <f>'דוח 132'!I5040</f>
        <v>נגזרים מתוך מניות והמירים</v>
      </c>
      <c r="D5040" s="63">
        <f>'דוח 132'!H5040</f>
        <v>0</v>
      </c>
      <c r="E5040" s="63">
        <f>'דוח 132'!G5040</f>
        <v>0</v>
      </c>
      <c r="F5040" s="63">
        <f>'דוח 132'!F5040</f>
        <v>0</v>
      </c>
      <c r="G5040" s="63">
        <f>'דוח 132'!E5040</f>
        <v>0</v>
      </c>
      <c r="H5040" s="63">
        <f>'דוח 132'!D5040</f>
        <v>0</v>
      </c>
      <c r="I5040" s="63">
        <f>'דוח 132'!C5040</f>
        <v>0</v>
      </c>
      <c r="J5040" s="63">
        <f>'דוח 132'!B5040</f>
        <v>0</v>
      </c>
      <c r="K5040" s="63">
        <f>'דוח 132'!A5040</f>
        <v>0</v>
      </c>
    </row>
    <row r="5041" spans="1:11" x14ac:dyDescent="0.2">
      <c r="A5041" s="63">
        <f>'דוח 132'!K5041</f>
        <v>15611</v>
      </c>
      <c r="B5041" s="63">
        <f>'דוח 132'!J5041</f>
        <v>75568</v>
      </c>
      <c r="C5041" s="63" t="str">
        <f>'דוח 132'!I5041</f>
        <v>מניות והמירים בארץ</v>
      </c>
      <c r="D5041" s="63">
        <f>'דוח 132'!H5041</f>
        <v>0</v>
      </c>
      <c r="E5041" s="63">
        <f>'דוח 132'!G5041</f>
        <v>3.1171215475092002</v>
      </c>
      <c r="F5041" s="63">
        <f>'דוח 132'!F5041</f>
        <v>2.99017784879605</v>
      </c>
      <c r="G5041" s="63">
        <f>'דוח 132'!E5041</f>
        <v>0</v>
      </c>
      <c r="H5041" s="63">
        <f>'דוח 132'!D5041</f>
        <v>0</v>
      </c>
      <c r="I5041" s="63">
        <f>'דוח 132'!C5041</f>
        <v>0</v>
      </c>
      <c r="J5041" s="63">
        <f>'דוח 132'!B5041</f>
        <v>0</v>
      </c>
      <c r="K5041" s="63">
        <f>'דוח 132'!A5041</f>
        <v>0</v>
      </c>
    </row>
    <row r="5042" spans="1:11" x14ac:dyDescent="0.2">
      <c r="A5042" s="63">
        <f>'דוח 132'!K5042</f>
        <v>15608</v>
      </c>
      <c r="B5042" s="63">
        <f>'דוח 132'!J5042</f>
        <v>75568</v>
      </c>
      <c r="C5042" s="63" t="str">
        <f>'דוח 132'!I5042</f>
        <v>מניות חו"ל</v>
      </c>
      <c r="D5042" s="63">
        <f>'דוח 132'!H5042</f>
        <v>0</v>
      </c>
      <c r="E5042" s="63">
        <f>'דוח 132'!G5042</f>
        <v>8.0750616592644491</v>
      </c>
      <c r="F5042" s="63">
        <f>'דוח 132'!F5042</f>
        <v>10.1768704192976</v>
      </c>
      <c r="G5042" s="63">
        <f>'דוח 132'!E5042</f>
        <v>0</v>
      </c>
      <c r="H5042" s="63">
        <f>'דוח 132'!D5042</f>
        <v>0</v>
      </c>
      <c r="I5042" s="63">
        <f>'דוח 132'!C5042</f>
        <v>0</v>
      </c>
      <c r="J5042" s="63">
        <f>'דוח 132'!B5042</f>
        <v>0</v>
      </c>
      <c r="K5042" s="63">
        <f>'דוח 132'!A5042</f>
        <v>0</v>
      </c>
    </row>
    <row r="5043" spans="1:11" x14ac:dyDescent="0.2">
      <c r="A5043" s="63">
        <f>'דוח 132'!K5043</f>
        <v>15584</v>
      </c>
      <c r="B5043" s="63">
        <f>'דוח 132'!J5043</f>
        <v>75568</v>
      </c>
      <c r="C5043" s="63" t="str">
        <f>'דוח 132'!I5043</f>
        <v>נכסים אלטרנטיביים</v>
      </c>
      <c r="D5043" s="63">
        <f>'דוח 132'!H5043</f>
        <v>0</v>
      </c>
      <c r="E5043" s="63">
        <f>'דוח 132'!G5043</f>
        <v>0</v>
      </c>
      <c r="F5043" s="63">
        <f>'דוח 132'!F5043</f>
        <v>0</v>
      </c>
      <c r="G5043" s="63">
        <f>'דוח 132'!E5043</f>
        <v>0</v>
      </c>
      <c r="H5043" s="63">
        <f>'דוח 132'!D5043</f>
        <v>0</v>
      </c>
      <c r="I5043" s="63">
        <f>'דוח 132'!C5043</f>
        <v>0</v>
      </c>
      <c r="J5043" s="63">
        <f>'דוח 132'!B5043</f>
        <v>0</v>
      </c>
      <c r="K5043" s="63">
        <f>'דוח 132'!A5043</f>
        <v>0</v>
      </c>
    </row>
    <row r="5044" spans="1:11" x14ac:dyDescent="0.2">
      <c r="A5044" s="63">
        <f>'דוח 132'!K5044</f>
        <v>17728</v>
      </c>
      <c r="B5044" s="63">
        <f>'דוח 132'!J5044</f>
        <v>75568</v>
      </c>
      <c r="C5044" s="63" t="str">
        <f>'דוח 132'!I5044</f>
        <v>נכסי נדל"ן</v>
      </c>
      <c r="D5044" s="63">
        <f>'דוח 132'!H5044</f>
        <v>0</v>
      </c>
      <c r="E5044" s="63">
        <f>'דוח 132'!G5044</f>
        <v>0</v>
      </c>
      <c r="F5044" s="63">
        <f>'דוח 132'!F5044</f>
        <v>0</v>
      </c>
      <c r="G5044" s="63">
        <f>'דוח 132'!E5044</f>
        <v>0</v>
      </c>
      <c r="H5044" s="63">
        <f>'דוח 132'!D5044</f>
        <v>0</v>
      </c>
      <c r="I5044" s="63">
        <f>'דוח 132'!C5044</f>
        <v>0</v>
      </c>
      <c r="J5044" s="63">
        <f>'דוח 132'!B5044</f>
        <v>0</v>
      </c>
      <c r="K5044" s="63">
        <f>'דוח 132'!A5044</f>
        <v>0</v>
      </c>
    </row>
    <row r="5045" spans="1:11" x14ac:dyDescent="0.2">
      <c r="A5045" s="63">
        <f>'דוח 132'!K5045</f>
        <v>15624</v>
      </c>
      <c r="B5045" s="63">
        <f>'דוח 132'!J5045</f>
        <v>75568</v>
      </c>
      <c r="C5045" s="63" t="str">
        <f>'דוח 132'!I5045</f>
        <v>נגזרים מתוך חשיפת מט"ח</v>
      </c>
      <c r="D5045" s="63">
        <f>'דוח 132'!H5045</f>
        <v>0</v>
      </c>
      <c r="E5045" s="63">
        <f>'דוח 132'!G5045</f>
        <v>0</v>
      </c>
      <c r="F5045" s="63">
        <f>'דוח 132'!F5045</f>
        <v>0</v>
      </c>
      <c r="G5045" s="63">
        <f>'דוח 132'!E5045</f>
        <v>0</v>
      </c>
      <c r="H5045" s="63">
        <f>'דוח 132'!D5045</f>
        <v>0</v>
      </c>
      <c r="I5045" s="63">
        <f>'דוח 132'!C5045</f>
        <v>0</v>
      </c>
      <c r="J5045" s="63">
        <f>'דוח 132'!B5045</f>
        <v>0</v>
      </c>
      <c r="K5045" s="63">
        <f>'דוח 132'!A5045</f>
        <v>0</v>
      </c>
    </row>
    <row r="5046" spans="1:11" x14ac:dyDescent="0.2">
      <c r="A5046" s="63">
        <f>'דוח 132'!K5046</f>
        <v>15644</v>
      </c>
      <c r="B5046" s="63">
        <f>'דוח 132'!J5046</f>
        <v>75568</v>
      </c>
      <c r="C5046" s="63" t="str">
        <f>'דוח 132'!I5046</f>
        <v>סה"כ נזילות</v>
      </c>
      <c r="D5046" s="63">
        <f>'דוח 132'!H5046</f>
        <v>0</v>
      </c>
      <c r="E5046" s="63">
        <f>'דוח 132'!G5046</f>
        <v>15.2369253051095</v>
      </c>
      <c r="F5046" s="63">
        <f>'דוח 132'!F5046</f>
        <v>14.882211195915</v>
      </c>
      <c r="G5046" s="63">
        <f>'דוח 132'!E5046</f>
        <v>0</v>
      </c>
      <c r="H5046" s="63">
        <f>'דוח 132'!D5046</f>
        <v>0</v>
      </c>
      <c r="I5046" s="63">
        <f>'דוח 132'!C5046</f>
        <v>0</v>
      </c>
      <c r="J5046" s="63">
        <f>'דוח 132'!B5046</f>
        <v>0</v>
      </c>
      <c r="K5046" s="63">
        <f>'דוח 132'!A5046</f>
        <v>0</v>
      </c>
    </row>
    <row r="5047" spans="1:11" x14ac:dyDescent="0.2">
      <c r="A5047" s="63">
        <f>'דוח 132'!K5047</f>
        <v>15704</v>
      </c>
      <c r="B5047" s="63">
        <f>'דוח 132'!J5047</f>
        <v>75568</v>
      </c>
      <c r="C5047" s="63" t="str">
        <f>'דוח 132'!I5047</f>
        <v xml:space="preserve">סה"כ קונצרני והלוואות </v>
      </c>
      <c r="D5047" s="63">
        <f>'דוח 132'!H5047</f>
        <v>0.05</v>
      </c>
      <c r="E5047" s="63">
        <f>'דוח 132'!G5047</f>
        <v>6.0513268511659097</v>
      </c>
      <c r="F5047" s="63">
        <f>'דוח 132'!F5047</f>
        <v>5.9427769464407287</v>
      </c>
      <c r="G5047" s="63">
        <f>'דוח 132'!E5047</f>
        <v>0</v>
      </c>
      <c r="H5047" s="63">
        <f>'דוח 132'!D5047</f>
        <v>0</v>
      </c>
      <c r="I5047" s="63">
        <f>'דוח 132'!C5047</f>
        <v>0</v>
      </c>
      <c r="J5047" s="63">
        <f>'דוח 132'!B5047</f>
        <v>0</v>
      </c>
      <c r="K5047" s="63">
        <f>'דוח 132'!A5047</f>
        <v>0</v>
      </c>
    </row>
    <row r="5048" spans="1:11" x14ac:dyDescent="0.2">
      <c r="A5048" s="63">
        <f>'דוח 132'!K5048</f>
        <v>15749</v>
      </c>
      <c r="B5048" s="63">
        <f>'דוח 132'!J5048</f>
        <v>75568</v>
      </c>
      <c r="C5048" s="63" t="str">
        <f>'דוח 132'!I5048</f>
        <v>סה"כ לא סחירים</v>
      </c>
      <c r="D5048" s="63">
        <f>'דוח 132'!H5048</f>
        <v>0</v>
      </c>
      <c r="E5048" s="63">
        <f>'דוח 132'!G5048</f>
        <v>0</v>
      </c>
      <c r="F5048" s="63">
        <f>'דוח 132'!F5048</f>
        <v>0</v>
      </c>
      <c r="G5048" s="63">
        <f>'דוח 132'!E5048</f>
        <v>0</v>
      </c>
      <c r="H5048" s="63">
        <f>'דוח 132'!D5048</f>
        <v>0</v>
      </c>
      <c r="I5048" s="63">
        <f>'דוח 132'!C5048</f>
        <v>0</v>
      </c>
      <c r="J5048" s="63">
        <f>'דוח 132'!B5048</f>
        <v>0</v>
      </c>
      <c r="K5048" s="63">
        <f>'דוח 132'!A5048</f>
        <v>0</v>
      </c>
    </row>
    <row r="5049" spans="1:11" x14ac:dyDescent="0.2">
      <c r="A5049" s="63">
        <f>'דוח 132'!K5049</f>
        <v>11258</v>
      </c>
      <c r="B5049" s="63">
        <f>'דוח 132'!J5049</f>
        <v>75568</v>
      </c>
      <c r="C5049" s="63" t="str">
        <f>'דוח 132'!I5049</f>
        <v>כל נכסי הקופה</v>
      </c>
      <c r="D5049" s="63">
        <f>'דוח 132'!H5049</f>
        <v>0.235961272454807</v>
      </c>
      <c r="E5049" s="63">
        <f>'דוח 132'!G5049</f>
        <v>100</v>
      </c>
      <c r="F5049" s="63">
        <f>'דוח 132'!F5049</f>
        <v>100</v>
      </c>
      <c r="G5049" s="63">
        <f>'דוח 132'!E5049</f>
        <v>0</v>
      </c>
      <c r="H5049" s="63">
        <f>'דוח 132'!D5049</f>
        <v>0</v>
      </c>
      <c r="I5049" s="63">
        <f>'דוח 132'!C5049</f>
        <v>0</v>
      </c>
      <c r="J5049" s="63">
        <f>'דוח 132'!B5049</f>
        <v>0</v>
      </c>
      <c r="K5049" s="63">
        <f>'דוח 132'!A5049</f>
        <v>0</v>
      </c>
    </row>
    <row r="5050" spans="1:11" x14ac:dyDescent="0.2">
      <c r="A5050" s="63">
        <f>'דוח 132'!K5050</f>
        <v>15705</v>
      </c>
      <c r="B5050" s="63">
        <f>'דוח 132'!J5050</f>
        <v>75568</v>
      </c>
      <c r="C5050" s="63" t="str">
        <f>'דוח 132'!I5050</f>
        <v>סה"כ ממשלתי</v>
      </c>
      <c r="D5050" s="63">
        <f>'דוח 132'!H5050</f>
        <v>0.32371654139641198</v>
      </c>
      <c r="E5050" s="63">
        <f>'דוח 132'!G5050</f>
        <v>71.205224094090909</v>
      </c>
      <c r="F5050" s="63">
        <f>'דוח 132'!F5050</f>
        <v>71.973425570575202</v>
      </c>
      <c r="G5050" s="63">
        <f>'דוח 132'!E5050</f>
        <v>0</v>
      </c>
      <c r="H5050" s="63">
        <f>'דוח 132'!D5050</f>
        <v>0</v>
      </c>
      <c r="I5050" s="63">
        <f>'דוח 132'!C5050</f>
        <v>0</v>
      </c>
      <c r="J5050" s="63">
        <f>'דוח 132'!B5050</f>
        <v>0</v>
      </c>
      <c r="K5050" s="63">
        <f>'דוח 132'!A5050</f>
        <v>0</v>
      </c>
    </row>
    <row r="5051" spans="1:11" x14ac:dyDescent="0.2">
      <c r="A5051" s="63">
        <f>'דוח 132'!K5051</f>
        <v>16144</v>
      </c>
      <c r="B5051" s="63">
        <f>'דוח 132'!J5051</f>
        <v>75568</v>
      </c>
      <c r="C5051" s="63" t="str">
        <f>'דוח 132'!I5051</f>
        <v>סך חשיפת מט"ח</v>
      </c>
      <c r="D5051" s="63">
        <f>'דוח 132'!H5051</f>
        <v>0.27807342758510106</v>
      </c>
      <c r="E5051" s="63">
        <f>'דוח 132'!G5051</f>
        <v>83.992496094158298</v>
      </c>
      <c r="F5051" s="63">
        <f>'דוח 132'!F5051</f>
        <v>81.933723877981294</v>
      </c>
      <c r="G5051" s="63">
        <f>'דוח 132'!E5051</f>
        <v>0</v>
      </c>
      <c r="H5051" s="63">
        <f>'דוח 132'!D5051</f>
        <v>0</v>
      </c>
      <c r="I5051" s="63">
        <f>'דוח 132'!C5051</f>
        <v>0</v>
      </c>
      <c r="J5051" s="63">
        <f>'דוח 132'!B5051</f>
        <v>0</v>
      </c>
      <c r="K5051" s="63">
        <f>'דוח 132'!A5051</f>
        <v>0</v>
      </c>
    </row>
    <row r="5052" spans="1:11" x14ac:dyDescent="0.2">
      <c r="A5052" s="63">
        <f>'דוח 132'!K5052</f>
        <v>12755</v>
      </c>
      <c r="B5052" s="63">
        <f>'דוח 132'!J5052</f>
        <v>75568</v>
      </c>
      <c r="C5052" s="63" t="str">
        <f>'דוח 132'!I5052</f>
        <v xml:space="preserve">נזילות מט"ח </v>
      </c>
      <c r="D5052" s="63">
        <f>'דוח 132'!H5052</f>
        <v>0</v>
      </c>
      <c r="E5052" s="63">
        <f>'דוח 132'!G5052</f>
        <v>13.592472469341999</v>
      </c>
      <c r="F5052" s="63">
        <f>'דוח 132'!F5052</f>
        <v>13.267255493262899</v>
      </c>
      <c r="G5052" s="63">
        <f>'דוח 132'!E5052</f>
        <v>0</v>
      </c>
      <c r="H5052" s="63">
        <f>'דוח 132'!D5052</f>
        <v>0</v>
      </c>
      <c r="I5052" s="63">
        <f>'דוח 132'!C5052</f>
        <v>0</v>
      </c>
      <c r="J5052" s="63">
        <f>'דוח 132'!B5052</f>
        <v>0</v>
      </c>
      <c r="K5052" s="63">
        <f>'דוח 132'!A5052</f>
        <v>0</v>
      </c>
    </row>
    <row r="5053" spans="1:11" x14ac:dyDescent="0.2">
      <c r="A5053" s="63">
        <f>'דוח 132'!K5053</f>
        <v>12359</v>
      </c>
      <c r="B5053" s="63">
        <f>'דוח 132'!J5053</f>
        <v>75568</v>
      </c>
      <c r="C5053" s="63" t="str">
        <f>'דוח 132'!I5053</f>
        <v xml:space="preserve">קונצרני לא סחיר צמוד מדד </v>
      </c>
      <c r="D5053" s="63">
        <f>'דוח 132'!H5053</f>
        <v>0</v>
      </c>
      <c r="E5053" s="63">
        <f>'דוח 132'!G5053</f>
        <v>0</v>
      </c>
      <c r="F5053" s="63">
        <f>'דוח 132'!F5053</f>
        <v>0</v>
      </c>
      <c r="G5053" s="63">
        <f>'דוח 132'!E5053</f>
        <v>0</v>
      </c>
      <c r="H5053" s="63">
        <f>'דוח 132'!D5053</f>
        <v>0</v>
      </c>
      <c r="I5053" s="63">
        <f>'דוח 132'!C5053</f>
        <v>0</v>
      </c>
      <c r="J5053" s="63">
        <f>'דוח 132'!B5053</f>
        <v>0</v>
      </c>
      <c r="K5053" s="63">
        <f>'דוח 132'!A5053</f>
        <v>0</v>
      </c>
    </row>
    <row r="5054" spans="1:11" x14ac:dyDescent="0.2">
      <c r="A5054" s="63">
        <f>'דוח 132'!K5054</f>
        <v>0</v>
      </c>
      <c r="B5054" s="63">
        <f>'דוח 132'!J5054</f>
        <v>0</v>
      </c>
      <c r="C5054" s="63">
        <f>'דוח 132'!I5054</f>
        <v>0</v>
      </c>
      <c r="D5054" s="63">
        <f>'דוח 132'!H5054</f>
        <v>0</v>
      </c>
      <c r="E5054" s="63">
        <f>'דוח 132'!G5054</f>
        <v>0</v>
      </c>
      <c r="F5054" s="63">
        <f>'דוח 132'!F5054</f>
        <v>0</v>
      </c>
      <c r="G5054" s="63">
        <f>'דוח 132'!E5054</f>
        <v>0</v>
      </c>
      <c r="H5054" s="63">
        <f>'דוח 132'!D5054</f>
        <v>0</v>
      </c>
      <c r="I5054" s="63">
        <f>'דוח 132'!C5054</f>
        <v>0</v>
      </c>
      <c r="J5054" s="63">
        <f>'דוח 132'!B5054</f>
        <v>0</v>
      </c>
      <c r="K5054" s="63">
        <f>'דוח 132'!A5054</f>
        <v>0</v>
      </c>
    </row>
    <row r="5055" spans="1:11" x14ac:dyDescent="0.2">
      <c r="A5055" s="63" t="str">
        <f>'דוח 132'!K5055</f>
        <v>קוד קבוצה</v>
      </c>
      <c r="B5055" s="63" t="str">
        <f>'דוח 132'!J5055</f>
        <v>קוד קופה</v>
      </c>
      <c r="C5055" s="63">
        <f>'דוח 132'!I5055</f>
        <v>0</v>
      </c>
      <c r="D5055" s="63" t="str">
        <f>'דוח 132'!H5055</f>
        <v xml:space="preserve">75576  א.ג.סייד בע"מ </v>
      </c>
      <c r="E5055" s="63">
        <f>'דוח 132'!G5055</f>
        <v>0</v>
      </c>
      <c r="F5055" s="63">
        <f>'דוח 132'!F5055</f>
        <v>0</v>
      </c>
      <c r="G5055" s="63">
        <f>'דוח 132'!E5055</f>
        <v>0</v>
      </c>
      <c r="H5055" s="63">
        <f>'דוח 132'!D5055</f>
        <v>0</v>
      </c>
      <c r="I5055" s="63">
        <f>'דוח 132'!C5055</f>
        <v>0</v>
      </c>
      <c r="J5055" s="63">
        <f>'דוח 132'!B5055</f>
        <v>0</v>
      </c>
      <c r="K5055" s="63">
        <f>'דוח 132'!A5055</f>
        <v>0</v>
      </c>
    </row>
    <row r="5056" spans="1:11" x14ac:dyDescent="0.2">
      <c r="A5056" s="63">
        <f>'דוח 132'!K5056</f>
        <v>0</v>
      </c>
      <c r="B5056" s="63">
        <f>'דוח 132'!J5056</f>
        <v>0</v>
      </c>
      <c r="C5056" s="63">
        <f>'דוח 132'!I5056</f>
        <v>0</v>
      </c>
      <c r="D5056" s="63">
        <f>'דוח 132'!H5056</f>
        <v>0</v>
      </c>
      <c r="E5056" s="63">
        <f>'דוח 132'!G5056</f>
        <v>0</v>
      </c>
      <c r="F5056" s="63" t="str">
        <f>'דוח 132'!F5056</f>
        <v xml:space="preserve">שווי קופה באשח  </v>
      </c>
      <c r="G5056" s="63">
        <f>'דוח 132'!E5056</f>
        <v>0</v>
      </c>
      <c r="H5056" s="63">
        <f>'דוח 132'!D5056</f>
        <v>0</v>
      </c>
      <c r="I5056" s="63">
        <f>'דוח 132'!C5056</f>
        <v>0</v>
      </c>
      <c r="J5056" s="63">
        <f>'דוח 132'!B5056</f>
        <v>0</v>
      </c>
      <c r="K5056" s="63">
        <f>'דוח 132'!A5056</f>
        <v>0</v>
      </c>
    </row>
    <row r="5057" spans="1:11" x14ac:dyDescent="0.2">
      <c r="A5057" s="63">
        <f>'דוח 132'!K5057</f>
        <v>0</v>
      </c>
      <c r="B5057" s="63">
        <f>'דוח 132'!J5057</f>
        <v>0</v>
      </c>
      <c r="C5057" s="63" t="str">
        <f>'דוח 132'!I5057</f>
        <v>תאור קבוצה</v>
      </c>
      <c r="D5057" s="63" t="str">
        <f>'דוח 132'!H5057</f>
        <v>מח"מ</v>
      </c>
      <c r="E5057" s="63" t="str">
        <f>'דוח 132'!G5057</f>
        <v>חשיפה</v>
      </c>
      <c r="F5057" s="63" t="str">
        <f>'דוח 132'!F5057</f>
        <v>חשיפה</v>
      </c>
      <c r="G5057" s="63">
        <f>'דוח 132'!E5057</f>
        <v>0</v>
      </c>
      <c r="H5057" s="63" t="str">
        <f>'דוח 132'!D5057</f>
        <v>חשיפה</v>
      </c>
      <c r="I5057" s="63">
        <f>'דוח 132'!C5057</f>
        <v>0</v>
      </c>
      <c r="J5057" s="63" t="str">
        <f>'דוח 132'!B5057</f>
        <v>מח"מ</v>
      </c>
      <c r="K5057" s="63">
        <f>'דוח 132'!A5057</f>
        <v>0</v>
      </c>
    </row>
    <row r="5058" spans="1:11" x14ac:dyDescent="0.2">
      <c r="A5058" s="63">
        <f>'דוח 132'!K5058</f>
        <v>0</v>
      </c>
      <c r="B5058" s="63">
        <f>'דוח 132'!J5058</f>
        <v>0</v>
      </c>
      <c r="C5058" s="63">
        <f>'דוח 132'!I5058</f>
        <v>0</v>
      </c>
      <c r="D5058" s="63">
        <f>'דוח 132'!H5058</f>
        <v>0</v>
      </c>
      <c r="E5058" s="63" t="str">
        <f>'דוח 132'!G5058</f>
        <v>31/12/18</v>
      </c>
      <c r="F5058" s="63" t="str">
        <f>'דוח 132'!F5058</f>
        <v>31/12/18</v>
      </c>
      <c r="G5058" s="63" t="str">
        <f>'דוח 132'!E5058</f>
        <v>מינ'</v>
      </c>
      <c r="H5058" s="63" t="str">
        <f>'דוח 132'!D5058</f>
        <v>מקס'</v>
      </c>
      <c r="I5058" s="63" t="str">
        <f>'דוח 132'!C5058</f>
        <v>מינ'</v>
      </c>
      <c r="J5058" s="63" t="str">
        <f>'דוח 132'!B5058</f>
        <v>מקס'</v>
      </c>
      <c r="K5058" s="63">
        <f>'דוח 132'!A5058</f>
        <v>0</v>
      </c>
    </row>
    <row r="5059" spans="1:11" x14ac:dyDescent="0.2">
      <c r="A5059" s="63">
        <f>'דוח 132'!K5059</f>
        <v>13591</v>
      </c>
      <c r="B5059" s="63">
        <f>'דוח 132'!J5059</f>
        <v>75576</v>
      </c>
      <c r="C5059" s="63" t="str">
        <f>'דוח 132'!I5059</f>
        <v xml:space="preserve">צמוד מדד (כולל מיועדות) </v>
      </c>
      <c r="D5059" s="63">
        <f>'דוח 132'!H5059</f>
        <v>0</v>
      </c>
      <c r="E5059" s="63">
        <f>'דוח 132'!G5059</f>
        <v>0</v>
      </c>
      <c r="F5059" s="63">
        <f>'דוח 132'!F5059</f>
        <v>0</v>
      </c>
      <c r="G5059" s="63">
        <f>'דוח 132'!E5059</f>
        <v>0</v>
      </c>
      <c r="H5059" s="63">
        <f>'דוח 132'!D5059</f>
        <v>0</v>
      </c>
      <c r="I5059" s="63">
        <f>'דוח 132'!C5059</f>
        <v>0</v>
      </c>
      <c r="J5059" s="63">
        <f>'דוח 132'!B5059</f>
        <v>0</v>
      </c>
      <c r="K5059" s="63">
        <f>'דוח 132'!A5059</f>
        <v>0</v>
      </c>
    </row>
    <row r="5060" spans="1:11" x14ac:dyDescent="0.2">
      <c r="A5060" s="63">
        <f>'דוח 132'!K5060</f>
        <v>17726</v>
      </c>
      <c r="B5060" s="63">
        <f>'דוח 132'!J5060</f>
        <v>75576</v>
      </c>
      <c r="C5060" s="63" t="str">
        <f>'דוח 132'!I5060</f>
        <v>לא צמוד כולל נזילות</v>
      </c>
      <c r="D5060" s="63">
        <f>'דוח 132'!H5060</f>
        <v>0</v>
      </c>
      <c r="E5060" s="63">
        <f>'דוח 132'!G5060</f>
        <v>0</v>
      </c>
      <c r="F5060" s="63">
        <f>'דוח 132'!F5060</f>
        <v>0</v>
      </c>
      <c r="G5060" s="63">
        <f>'דוח 132'!E5060</f>
        <v>80</v>
      </c>
      <c r="H5060" s="63">
        <f>'דוח 132'!D5060</f>
        <v>100</v>
      </c>
      <c r="I5060" s="63">
        <f>'דוח 132'!C5060</f>
        <v>1.5</v>
      </c>
      <c r="J5060" s="63">
        <f>'דוח 132'!B5060</f>
        <v>3.5</v>
      </c>
      <c r="K5060" s="63">
        <f>'דוח 132'!A5060</f>
        <v>0</v>
      </c>
    </row>
    <row r="5061" spans="1:11" x14ac:dyDescent="0.2">
      <c r="A5061" s="63">
        <f>'דוח 132'!K5061</f>
        <v>13595</v>
      </c>
      <c r="B5061" s="63">
        <f>'דוח 132'!J5061</f>
        <v>75576</v>
      </c>
      <c r="C5061" s="63" t="str">
        <f>'דוח 132'!I5061</f>
        <v>סה"כ מניות והמירים</v>
      </c>
      <c r="D5061" s="63">
        <f>'דוח 132'!H5061</f>
        <v>0</v>
      </c>
      <c r="E5061" s="63">
        <f>'דוח 132'!G5061</f>
        <v>0</v>
      </c>
      <c r="F5061" s="63">
        <f>'דוח 132'!F5061</f>
        <v>0</v>
      </c>
      <c r="G5061" s="63">
        <f>'דוח 132'!E5061</f>
        <v>0</v>
      </c>
      <c r="H5061" s="63">
        <f>'דוח 132'!D5061</f>
        <v>0</v>
      </c>
      <c r="I5061" s="63">
        <f>'דוח 132'!C5061</f>
        <v>0</v>
      </c>
      <c r="J5061" s="63">
        <f>'דוח 132'!B5061</f>
        <v>0</v>
      </c>
      <c r="K5061" s="63">
        <f>'דוח 132'!A5061</f>
        <v>0</v>
      </c>
    </row>
    <row r="5062" spans="1:11" x14ac:dyDescent="0.2">
      <c r="A5062" s="63">
        <f>'דוח 132'!K5062</f>
        <v>15704</v>
      </c>
      <c r="B5062" s="63">
        <f>'דוח 132'!J5062</f>
        <v>75576</v>
      </c>
      <c r="C5062" s="63" t="str">
        <f>'דוח 132'!I5062</f>
        <v xml:space="preserve">סה"כ קונצרני והלוואות </v>
      </c>
      <c r="D5062" s="63">
        <f>'דוח 132'!H5062</f>
        <v>0</v>
      </c>
      <c r="E5062" s="63">
        <f>'דוח 132'!G5062</f>
        <v>0</v>
      </c>
      <c r="F5062" s="63">
        <f>'דוח 132'!F5062</f>
        <v>0</v>
      </c>
      <c r="G5062" s="63">
        <f>'דוח 132'!E5062</f>
        <v>0</v>
      </c>
      <c r="H5062" s="63">
        <f>'דוח 132'!D5062</f>
        <v>20</v>
      </c>
      <c r="I5062" s="63">
        <f>'דוח 132'!C5062</f>
        <v>0</v>
      </c>
      <c r="J5062" s="63">
        <f>'דוח 132'!B5062</f>
        <v>0</v>
      </c>
      <c r="K5062" s="63">
        <f>'דוח 132'!A5062</f>
        <v>0</v>
      </c>
    </row>
    <row r="5063" spans="1:11" x14ac:dyDescent="0.2">
      <c r="A5063" s="63">
        <f>'דוח 132'!K5063</f>
        <v>15705</v>
      </c>
      <c r="B5063" s="63">
        <f>'דוח 132'!J5063</f>
        <v>75576</v>
      </c>
      <c r="C5063" s="63" t="str">
        <f>'דוח 132'!I5063</f>
        <v>סה"כ ממשלתי</v>
      </c>
      <c r="D5063" s="63">
        <f>'דוח 132'!H5063</f>
        <v>0</v>
      </c>
      <c r="E5063" s="63">
        <f>'דוח 132'!G5063</f>
        <v>0</v>
      </c>
      <c r="F5063" s="63">
        <f>'דוח 132'!F5063</f>
        <v>0</v>
      </c>
      <c r="G5063" s="63">
        <f>'דוח 132'!E5063</f>
        <v>0</v>
      </c>
      <c r="H5063" s="63">
        <f>'דוח 132'!D5063</f>
        <v>82</v>
      </c>
      <c r="I5063" s="63">
        <f>'דוח 132'!C5063</f>
        <v>0</v>
      </c>
      <c r="J5063" s="63">
        <f>'דוח 132'!B5063</f>
        <v>0</v>
      </c>
      <c r="K5063" s="63">
        <f>'דוח 132'!A5063</f>
        <v>0</v>
      </c>
    </row>
    <row r="5064" spans="1:11" x14ac:dyDescent="0.2">
      <c r="A5064" s="63">
        <f>'דוח 132'!K5064</f>
        <v>0</v>
      </c>
      <c r="B5064" s="63">
        <f>'דוח 132'!J5064</f>
        <v>0</v>
      </c>
      <c r="C5064" s="63">
        <f>'דוח 132'!I5064</f>
        <v>0</v>
      </c>
      <c r="D5064" s="63">
        <f>'דוח 132'!H5064</f>
        <v>0</v>
      </c>
      <c r="E5064" s="63">
        <f>'דוח 132'!G5064</f>
        <v>0</v>
      </c>
      <c r="F5064" s="63">
        <f>'דוח 132'!F5064</f>
        <v>0</v>
      </c>
      <c r="G5064" s="63">
        <f>'דוח 132'!E5064</f>
        <v>0</v>
      </c>
      <c r="H5064" s="63">
        <f>'דוח 132'!D5064</f>
        <v>0</v>
      </c>
      <c r="I5064" s="63">
        <f>'דוח 132'!C5064</f>
        <v>0</v>
      </c>
      <c r="J5064" s="63">
        <f>'דוח 132'!B5064</f>
        <v>0</v>
      </c>
      <c r="K5064" s="63">
        <f>'דוח 132'!A5064</f>
        <v>0</v>
      </c>
    </row>
    <row r="5065" spans="1:11" x14ac:dyDescent="0.2">
      <c r="A5065" s="63" t="str">
        <f>'דוח 132'!K5065</f>
        <v>קוד קבוצה</v>
      </c>
      <c r="B5065" s="63" t="str">
        <f>'דוח 132'!J5065</f>
        <v>קוד קופה</v>
      </c>
      <c r="C5065" s="63">
        <f>'דוח 132'!I5065</f>
        <v>0</v>
      </c>
      <c r="D5065" s="63" t="str">
        <f>'דוח 132'!H5065</f>
        <v xml:space="preserve">75584  מצות אביב בע"מ </v>
      </c>
      <c r="E5065" s="63">
        <f>'דוח 132'!G5065</f>
        <v>0</v>
      </c>
      <c r="F5065" s="63">
        <f>'דוח 132'!F5065</f>
        <v>0</v>
      </c>
      <c r="G5065" s="63">
        <f>'דוח 132'!E5065</f>
        <v>0</v>
      </c>
      <c r="H5065" s="63">
        <f>'דוח 132'!D5065</f>
        <v>0</v>
      </c>
      <c r="I5065" s="63">
        <f>'דוח 132'!C5065</f>
        <v>0</v>
      </c>
      <c r="J5065" s="63">
        <f>'דוח 132'!B5065</f>
        <v>0</v>
      </c>
      <c r="K5065" s="63">
        <f>'דוח 132'!A5065</f>
        <v>0</v>
      </c>
    </row>
    <row r="5066" spans="1:11" x14ac:dyDescent="0.2">
      <c r="A5066" s="63">
        <f>'דוח 132'!K5066</f>
        <v>0</v>
      </c>
      <c r="B5066" s="63">
        <f>'דוח 132'!J5066</f>
        <v>0</v>
      </c>
      <c r="C5066" s="63">
        <f>'דוח 132'!I5066</f>
        <v>0</v>
      </c>
      <c r="D5066" s="63">
        <f>'דוח 132'!H5066</f>
        <v>0</v>
      </c>
      <c r="E5066" s="63">
        <f>'דוח 132'!G5066</f>
        <v>0</v>
      </c>
      <c r="F5066" s="63" t="str">
        <f>'דוח 132'!F5066</f>
        <v>שווי קופה באשח  0.3</v>
      </c>
      <c r="G5066" s="63">
        <f>'דוח 132'!E5066</f>
        <v>0</v>
      </c>
      <c r="H5066" s="63">
        <f>'דוח 132'!D5066</f>
        <v>0</v>
      </c>
      <c r="I5066" s="63">
        <f>'דוח 132'!C5066</f>
        <v>0</v>
      </c>
      <c r="J5066" s="63">
        <f>'דוח 132'!B5066</f>
        <v>0</v>
      </c>
      <c r="K5066" s="63">
        <f>'דוח 132'!A5066</f>
        <v>0</v>
      </c>
    </row>
    <row r="5067" spans="1:11" x14ac:dyDescent="0.2">
      <c r="A5067" s="63">
        <f>'דוח 132'!K5067</f>
        <v>0</v>
      </c>
      <c r="B5067" s="63">
        <f>'דוח 132'!J5067</f>
        <v>0</v>
      </c>
      <c r="C5067" s="63" t="str">
        <f>'דוח 132'!I5067</f>
        <v>תאור קבוצה</v>
      </c>
      <c r="D5067" s="63" t="str">
        <f>'דוח 132'!H5067</f>
        <v>מח"מ</v>
      </c>
      <c r="E5067" s="63" t="str">
        <f>'דוח 132'!G5067</f>
        <v>חשיפה</v>
      </c>
      <c r="F5067" s="63" t="str">
        <f>'דוח 132'!F5067</f>
        <v>חשיפה</v>
      </c>
      <c r="G5067" s="63">
        <f>'דוח 132'!E5067</f>
        <v>0</v>
      </c>
      <c r="H5067" s="63" t="str">
        <f>'דוח 132'!D5067</f>
        <v>חשיפה</v>
      </c>
      <c r="I5067" s="63">
        <f>'דוח 132'!C5067</f>
        <v>0</v>
      </c>
      <c r="J5067" s="63" t="str">
        <f>'דוח 132'!B5067</f>
        <v>מח"מ</v>
      </c>
      <c r="K5067" s="63">
        <f>'דוח 132'!A5067</f>
        <v>0</v>
      </c>
    </row>
    <row r="5068" spans="1:11" x14ac:dyDescent="0.2">
      <c r="A5068" s="63">
        <f>'דוח 132'!K5068</f>
        <v>0</v>
      </c>
      <c r="B5068" s="63">
        <f>'דוח 132'!J5068</f>
        <v>0</v>
      </c>
      <c r="C5068" s="63">
        <f>'דוח 132'!I5068</f>
        <v>0</v>
      </c>
      <c r="D5068" s="63">
        <f>'דוח 132'!H5068</f>
        <v>0</v>
      </c>
      <c r="E5068" s="63" t="str">
        <f>'דוח 132'!G5068</f>
        <v>30/12/18</v>
      </c>
      <c r="F5068" s="63" t="str">
        <f>'דוח 132'!F5068</f>
        <v>31/12/18</v>
      </c>
      <c r="G5068" s="63" t="str">
        <f>'דוח 132'!E5068</f>
        <v>מינ'</v>
      </c>
      <c r="H5068" s="63" t="str">
        <f>'דוח 132'!D5068</f>
        <v>מקס'</v>
      </c>
      <c r="I5068" s="63" t="str">
        <f>'דוח 132'!C5068</f>
        <v>מינ'</v>
      </c>
      <c r="J5068" s="63" t="str">
        <f>'דוח 132'!B5068</f>
        <v>מקס'</v>
      </c>
      <c r="K5068" s="63">
        <f>'דוח 132'!A5068</f>
        <v>0</v>
      </c>
    </row>
    <row r="5069" spans="1:11" x14ac:dyDescent="0.2">
      <c r="A5069" s="63">
        <f>'דוח 132'!K5069</f>
        <v>13591</v>
      </c>
      <c r="B5069" s="63">
        <f>'דוח 132'!J5069</f>
        <v>75584</v>
      </c>
      <c r="C5069" s="63" t="str">
        <f>'דוח 132'!I5069</f>
        <v xml:space="preserve">צמוד מדד (כולל מיועדות) </v>
      </c>
      <c r="D5069" s="63">
        <f>'דוח 132'!H5069</f>
        <v>0</v>
      </c>
      <c r="E5069" s="63">
        <f>'דוח 132'!G5069</f>
        <v>0</v>
      </c>
      <c r="F5069" s="63">
        <f>'דוח 132'!F5069</f>
        <v>0</v>
      </c>
      <c r="G5069" s="63">
        <f>'דוח 132'!E5069</f>
        <v>0</v>
      </c>
      <c r="H5069" s="63">
        <f>'דוח 132'!D5069</f>
        <v>0</v>
      </c>
      <c r="I5069" s="63">
        <f>'דוח 132'!C5069</f>
        <v>0</v>
      </c>
      <c r="J5069" s="63">
        <f>'דוח 132'!B5069</f>
        <v>0</v>
      </c>
      <c r="K5069" s="63">
        <f>'דוח 132'!A5069</f>
        <v>0</v>
      </c>
    </row>
    <row r="5070" spans="1:11" x14ac:dyDescent="0.2">
      <c r="A5070" s="63">
        <f>'דוח 132'!K5070</f>
        <v>19967</v>
      </c>
      <c r="B5070" s="63">
        <f>'דוח 132'!J5070</f>
        <v>75584</v>
      </c>
      <c r="C5070" s="63" t="str">
        <f>'דוח 132'!I5070</f>
        <v>צמוד מדד ללא מיועדות</v>
      </c>
      <c r="D5070" s="63">
        <f>'דוח 132'!H5070</f>
        <v>0</v>
      </c>
      <c r="E5070" s="63">
        <f>'דוח 132'!G5070</f>
        <v>0</v>
      </c>
      <c r="F5070" s="63">
        <f>'דוח 132'!F5070</f>
        <v>0</v>
      </c>
      <c r="G5070" s="63">
        <f>'דוח 132'!E5070</f>
        <v>0</v>
      </c>
      <c r="H5070" s="63">
        <f>'דוח 132'!D5070</f>
        <v>0</v>
      </c>
      <c r="I5070" s="63">
        <f>'דוח 132'!C5070</f>
        <v>0</v>
      </c>
      <c r="J5070" s="63">
        <f>'דוח 132'!B5070</f>
        <v>0</v>
      </c>
      <c r="K5070" s="63">
        <f>'דוח 132'!A5070</f>
        <v>0</v>
      </c>
    </row>
    <row r="5071" spans="1:11" x14ac:dyDescent="0.2">
      <c r="A5071" s="63">
        <f>'דוח 132'!K5071</f>
        <v>15744</v>
      </c>
      <c r="B5071" s="63">
        <f>'דוח 132'!J5071</f>
        <v>75584</v>
      </c>
      <c r="C5071" s="63" t="str">
        <f>'דוח 132'!I5071</f>
        <v xml:space="preserve">סה"כ ממשלתי צמוד מדד כולל מיועדות </v>
      </c>
      <c r="D5071" s="63">
        <f>'דוח 132'!H5071</f>
        <v>0</v>
      </c>
      <c r="E5071" s="63">
        <f>'דוח 132'!G5071</f>
        <v>0</v>
      </c>
      <c r="F5071" s="63">
        <f>'דוח 132'!F5071</f>
        <v>0</v>
      </c>
      <c r="G5071" s="63">
        <f>'דוח 132'!E5071</f>
        <v>0</v>
      </c>
      <c r="H5071" s="63">
        <f>'דוח 132'!D5071</f>
        <v>0</v>
      </c>
      <c r="I5071" s="63">
        <f>'דוח 132'!C5071</f>
        <v>0</v>
      </c>
      <c r="J5071" s="63">
        <f>'דוח 132'!B5071</f>
        <v>0</v>
      </c>
      <c r="K5071" s="63">
        <f>'דוח 132'!A5071</f>
        <v>0</v>
      </c>
    </row>
    <row r="5072" spans="1:11" x14ac:dyDescent="0.2">
      <c r="A5072" s="63">
        <f>'דוח 132'!K5072</f>
        <v>13462</v>
      </c>
      <c r="B5072" s="63">
        <f>'דוח 132'!J5072</f>
        <v>75584</v>
      </c>
      <c r="C5072" s="63" t="str">
        <f>'דוח 132'!I5072</f>
        <v xml:space="preserve">קונצרני סחיר צמוד מדד </v>
      </c>
      <c r="D5072" s="63">
        <f>'דוח 132'!H5072</f>
        <v>0</v>
      </c>
      <c r="E5072" s="63">
        <f>'דוח 132'!G5072</f>
        <v>0</v>
      </c>
      <c r="F5072" s="63">
        <f>'דוח 132'!F5072</f>
        <v>0</v>
      </c>
      <c r="G5072" s="63">
        <f>'דוח 132'!E5072</f>
        <v>0</v>
      </c>
      <c r="H5072" s="63">
        <f>'דוח 132'!D5072</f>
        <v>0</v>
      </c>
      <c r="I5072" s="63">
        <f>'דוח 132'!C5072</f>
        <v>0</v>
      </c>
      <c r="J5072" s="63">
        <f>'דוח 132'!B5072</f>
        <v>0</v>
      </c>
      <c r="K5072" s="63">
        <f>'דוח 132'!A5072</f>
        <v>0</v>
      </c>
    </row>
    <row r="5073" spans="1:11" x14ac:dyDescent="0.2">
      <c r="A5073" s="63">
        <f>'דוח 132'!K5073</f>
        <v>15544</v>
      </c>
      <c r="B5073" s="63">
        <f>'דוח 132'!J5073</f>
        <v>75584</v>
      </c>
      <c r="C5073" s="63" t="str">
        <f>'דוח 132'!I5073</f>
        <v>הלוואה צמוד מדד</v>
      </c>
      <c r="D5073" s="63">
        <f>'דוח 132'!H5073</f>
        <v>0</v>
      </c>
      <c r="E5073" s="63">
        <f>'דוח 132'!G5073</f>
        <v>0</v>
      </c>
      <c r="F5073" s="63">
        <f>'דוח 132'!F5073</f>
        <v>0</v>
      </c>
      <c r="G5073" s="63">
        <f>'דוח 132'!E5073</f>
        <v>0</v>
      </c>
      <c r="H5073" s="63">
        <f>'דוח 132'!D5073</f>
        <v>0</v>
      </c>
      <c r="I5073" s="63">
        <f>'דוח 132'!C5073</f>
        <v>0</v>
      </c>
      <c r="J5073" s="63">
        <f>'דוח 132'!B5073</f>
        <v>0</v>
      </c>
      <c r="K5073" s="63">
        <f>'דוח 132'!A5073</f>
        <v>0</v>
      </c>
    </row>
    <row r="5074" spans="1:11" x14ac:dyDescent="0.2">
      <c r="A5074" s="63">
        <f>'דוח 132'!K5074</f>
        <v>12978</v>
      </c>
      <c r="B5074" s="63">
        <f>'דוח 132'!J5074</f>
        <v>75584</v>
      </c>
      <c r="C5074" s="63" t="str">
        <f>'דוח 132'!I5074</f>
        <v xml:space="preserve">פקדונות לא סחירים </v>
      </c>
      <c r="D5074" s="63">
        <f>'דוח 132'!H5074</f>
        <v>0</v>
      </c>
      <c r="E5074" s="63">
        <f>'דוח 132'!G5074</f>
        <v>0</v>
      </c>
      <c r="F5074" s="63">
        <f>'דוח 132'!F5074</f>
        <v>0</v>
      </c>
      <c r="G5074" s="63">
        <f>'דוח 132'!E5074</f>
        <v>0</v>
      </c>
      <c r="H5074" s="63">
        <f>'דוח 132'!D5074</f>
        <v>0</v>
      </c>
      <c r="I5074" s="63">
        <f>'דוח 132'!C5074</f>
        <v>0</v>
      </c>
      <c r="J5074" s="63">
        <f>'דוח 132'!B5074</f>
        <v>0</v>
      </c>
      <c r="K5074" s="63">
        <f>'דוח 132'!A5074</f>
        <v>0</v>
      </c>
    </row>
    <row r="5075" spans="1:11" x14ac:dyDescent="0.2">
      <c r="A5075" s="63">
        <f>'דוח 132'!K5075</f>
        <v>17726</v>
      </c>
      <c r="B5075" s="63">
        <f>'דוח 132'!J5075</f>
        <v>75584</v>
      </c>
      <c r="C5075" s="63" t="str">
        <f>'דוח 132'!I5075</f>
        <v>לא צמוד כולל נזילות</v>
      </c>
      <c r="D5075" s="63">
        <f>'דוח 132'!H5075</f>
        <v>0</v>
      </c>
      <c r="E5075" s="63">
        <f>'דוח 132'!G5075</f>
        <v>82.562038900067094</v>
      </c>
      <c r="F5075" s="63">
        <f>'דוח 132'!F5075</f>
        <v>82.562038900067094</v>
      </c>
      <c r="G5075" s="63">
        <f>'דוח 132'!E5075</f>
        <v>0</v>
      </c>
      <c r="H5075" s="63">
        <f>'דוח 132'!D5075</f>
        <v>0</v>
      </c>
      <c r="I5075" s="63">
        <f>'דוח 132'!C5075</f>
        <v>0</v>
      </c>
      <c r="J5075" s="63">
        <f>'דוח 132'!B5075</f>
        <v>0</v>
      </c>
      <c r="K5075" s="63">
        <f>'דוח 132'!A5075</f>
        <v>0</v>
      </c>
    </row>
    <row r="5076" spans="1:11" x14ac:dyDescent="0.2">
      <c r="A5076" s="63">
        <f>'דוח 132'!K5076</f>
        <v>17727</v>
      </c>
      <c r="B5076" s="63">
        <f>'דוח 132'!J5076</f>
        <v>75584</v>
      </c>
      <c r="C5076" s="63" t="str">
        <f>'דוח 132'!I5076</f>
        <v>עו"ש ש"ח</v>
      </c>
      <c r="D5076" s="63">
        <f>'דוח 132'!H5076</f>
        <v>0</v>
      </c>
      <c r="E5076" s="63">
        <f>'דוח 132'!G5076</f>
        <v>82.562038900067094</v>
      </c>
      <c r="F5076" s="63">
        <f>'דוח 132'!F5076</f>
        <v>82.562038900067094</v>
      </c>
      <c r="G5076" s="63">
        <f>'דוח 132'!E5076</f>
        <v>0</v>
      </c>
      <c r="H5076" s="63">
        <f>'דוח 132'!D5076</f>
        <v>0</v>
      </c>
      <c r="I5076" s="63">
        <f>'דוח 132'!C5076</f>
        <v>0</v>
      </c>
      <c r="J5076" s="63">
        <f>'דוח 132'!B5076</f>
        <v>0</v>
      </c>
      <c r="K5076" s="63">
        <f>'דוח 132'!A5076</f>
        <v>0</v>
      </c>
    </row>
    <row r="5077" spans="1:11" x14ac:dyDescent="0.2">
      <c r="A5077" s="63">
        <f>'דוח 132'!K5077</f>
        <v>13592</v>
      </c>
      <c r="B5077" s="63">
        <f>'דוח 132'!J5077</f>
        <v>75584</v>
      </c>
      <c r="C5077" s="63" t="str">
        <f>'דוח 132'!I5077</f>
        <v xml:space="preserve">לא צמוד - לא כולל נזילות </v>
      </c>
      <c r="D5077" s="63">
        <f>'דוח 132'!H5077</f>
        <v>0</v>
      </c>
      <c r="E5077" s="63">
        <f>'דוח 132'!G5077</f>
        <v>0</v>
      </c>
      <c r="F5077" s="63">
        <f>'דוח 132'!F5077</f>
        <v>0</v>
      </c>
      <c r="G5077" s="63">
        <f>'דוח 132'!E5077</f>
        <v>0</v>
      </c>
      <c r="H5077" s="63">
        <f>'דוח 132'!D5077</f>
        <v>0</v>
      </c>
      <c r="I5077" s="63">
        <f>'דוח 132'!C5077</f>
        <v>0</v>
      </c>
      <c r="J5077" s="63">
        <f>'דוח 132'!B5077</f>
        <v>0</v>
      </c>
      <c r="K5077" s="63">
        <f>'דוח 132'!A5077</f>
        <v>0</v>
      </c>
    </row>
    <row r="5078" spans="1:11" x14ac:dyDescent="0.2">
      <c r="A5078" s="63">
        <f>'דוח 132'!K5078</f>
        <v>11566</v>
      </c>
      <c r="B5078" s="63">
        <f>'דוח 132'!J5078</f>
        <v>75584</v>
      </c>
      <c r="C5078" s="63" t="str">
        <f>'דוח 132'!I5078</f>
        <v>מק"מ</v>
      </c>
      <c r="D5078" s="63">
        <f>'דוח 132'!H5078</f>
        <v>0</v>
      </c>
      <c r="E5078" s="63">
        <f>'דוח 132'!G5078</f>
        <v>0</v>
      </c>
      <c r="F5078" s="63">
        <f>'דוח 132'!F5078</f>
        <v>0</v>
      </c>
      <c r="G5078" s="63">
        <f>'דוח 132'!E5078</f>
        <v>0</v>
      </c>
      <c r="H5078" s="63">
        <f>'דוח 132'!D5078</f>
        <v>0</v>
      </c>
      <c r="I5078" s="63">
        <f>'דוח 132'!C5078</f>
        <v>0</v>
      </c>
      <c r="J5078" s="63">
        <f>'דוח 132'!B5078</f>
        <v>0</v>
      </c>
      <c r="K5078" s="63">
        <f>'דוח 132'!A5078</f>
        <v>0</v>
      </c>
    </row>
    <row r="5079" spans="1:11" x14ac:dyDescent="0.2">
      <c r="A5079" s="63">
        <f>'דוח 132'!K5079</f>
        <v>13419</v>
      </c>
      <c r="B5079" s="63">
        <f>'דוח 132'!J5079</f>
        <v>75584</v>
      </c>
      <c r="C5079" s="63" t="str">
        <f>'דוח 132'!I5079</f>
        <v>ממשלתי  לא צמוד (שחר)</v>
      </c>
      <c r="D5079" s="63">
        <f>'דוח 132'!H5079</f>
        <v>0</v>
      </c>
      <c r="E5079" s="63">
        <f>'דוח 132'!G5079</f>
        <v>0</v>
      </c>
      <c r="F5079" s="63">
        <f>'דוח 132'!F5079</f>
        <v>0</v>
      </c>
      <c r="G5079" s="63">
        <f>'דוח 132'!E5079</f>
        <v>0</v>
      </c>
      <c r="H5079" s="63">
        <f>'דוח 132'!D5079</f>
        <v>0</v>
      </c>
      <c r="I5079" s="63">
        <f>'דוח 132'!C5079</f>
        <v>0</v>
      </c>
      <c r="J5079" s="63">
        <f>'דוח 132'!B5079</f>
        <v>0</v>
      </c>
      <c r="K5079" s="63">
        <f>'דוח 132'!A5079</f>
        <v>0</v>
      </c>
    </row>
    <row r="5080" spans="1:11" x14ac:dyDescent="0.2">
      <c r="A5080" s="63">
        <f>'דוח 132'!K5080</f>
        <v>11568</v>
      </c>
      <c r="B5080" s="63">
        <f>'דוח 132'!J5080</f>
        <v>75584</v>
      </c>
      <c r="C5080" s="63" t="str">
        <f>'דוח 132'!I5080</f>
        <v>אג"ח ממשלתי לא צמוד ריבית משתנה-"גילון"</v>
      </c>
      <c r="D5080" s="63">
        <f>'דוח 132'!H5080</f>
        <v>0</v>
      </c>
      <c r="E5080" s="63">
        <f>'דוח 132'!G5080</f>
        <v>0</v>
      </c>
      <c r="F5080" s="63">
        <f>'דוח 132'!F5080</f>
        <v>0</v>
      </c>
      <c r="G5080" s="63">
        <f>'דוח 132'!E5080</f>
        <v>0</v>
      </c>
      <c r="H5080" s="63">
        <f>'דוח 132'!D5080</f>
        <v>0</v>
      </c>
      <c r="I5080" s="63">
        <f>'דוח 132'!C5080</f>
        <v>0</v>
      </c>
      <c r="J5080" s="63">
        <f>'דוח 132'!B5080</f>
        <v>0</v>
      </c>
      <c r="K5080" s="63">
        <f>'דוח 132'!A5080</f>
        <v>0</v>
      </c>
    </row>
    <row r="5081" spans="1:11" x14ac:dyDescent="0.2">
      <c r="A5081" s="63">
        <f>'דוח 132'!K5081</f>
        <v>12479</v>
      </c>
      <c r="B5081" s="63">
        <f>'דוח 132'!J5081</f>
        <v>75584</v>
      </c>
      <c r="C5081" s="63" t="str">
        <f>'דוח 132'!I5081</f>
        <v>קונצרני ריבית קבועה</v>
      </c>
      <c r="D5081" s="63">
        <f>'דוח 132'!H5081</f>
        <v>0</v>
      </c>
      <c r="E5081" s="63">
        <f>'דוח 132'!G5081</f>
        <v>0</v>
      </c>
      <c r="F5081" s="63">
        <f>'דוח 132'!F5081</f>
        <v>0</v>
      </c>
      <c r="G5081" s="63">
        <f>'דוח 132'!E5081</f>
        <v>0</v>
      </c>
      <c r="H5081" s="63">
        <f>'דוח 132'!D5081</f>
        <v>0</v>
      </c>
      <c r="I5081" s="63">
        <f>'דוח 132'!C5081</f>
        <v>0</v>
      </c>
      <c r="J5081" s="63">
        <f>'דוח 132'!B5081</f>
        <v>0</v>
      </c>
      <c r="K5081" s="63">
        <f>'דוח 132'!A5081</f>
        <v>0</v>
      </c>
    </row>
    <row r="5082" spans="1:11" x14ac:dyDescent="0.2">
      <c r="A5082" s="63">
        <f>'דוח 132'!K5082</f>
        <v>12480</v>
      </c>
      <c r="B5082" s="63">
        <f>'דוח 132'!J5082</f>
        <v>75584</v>
      </c>
      <c r="C5082" s="63" t="str">
        <f>'דוח 132'!I5082</f>
        <v>קונצרני ריבית משתנה</v>
      </c>
      <c r="D5082" s="63">
        <f>'דוח 132'!H5082</f>
        <v>0</v>
      </c>
      <c r="E5082" s="63">
        <f>'דוח 132'!G5082</f>
        <v>0</v>
      </c>
      <c r="F5082" s="63">
        <f>'דוח 132'!F5082</f>
        <v>0</v>
      </c>
      <c r="G5082" s="63">
        <f>'דוח 132'!E5082</f>
        <v>0</v>
      </c>
      <c r="H5082" s="63">
        <f>'דוח 132'!D5082</f>
        <v>0</v>
      </c>
      <c r="I5082" s="63">
        <f>'דוח 132'!C5082</f>
        <v>0</v>
      </c>
      <c r="J5082" s="63">
        <f>'דוח 132'!B5082</f>
        <v>0</v>
      </c>
      <c r="K5082" s="63">
        <f>'דוח 132'!A5082</f>
        <v>0</v>
      </c>
    </row>
    <row r="5083" spans="1:11" x14ac:dyDescent="0.2">
      <c r="A5083" s="63">
        <f>'דוח 132'!K5083</f>
        <v>11578</v>
      </c>
      <c r="B5083" s="63">
        <f>'דוח 132'!J5083</f>
        <v>75584</v>
      </c>
      <c r="C5083" s="63" t="str">
        <f>'דוח 132'!I5083</f>
        <v>אג"ח לא צמוד לא סחיר (ללא עמיתים)</v>
      </c>
      <c r="D5083" s="63">
        <f>'דוח 132'!H5083</f>
        <v>0</v>
      </c>
      <c r="E5083" s="63">
        <f>'דוח 132'!G5083</f>
        <v>0</v>
      </c>
      <c r="F5083" s="63">
        <f>'דוח 132'!F5083</f>
        <v>0</v>
      </c>
      <c r="G5083" s="63">
        <f>'דוח 132'!E5083</f>
        <v>0</v>
      </c>
      <c r="H5083" s="63">
        <f>'דוח 132'!D5083</f>
        <v>0</v>
      </c>
      <c r="I5083" s="63">
        <f>'דוח 132'!C5083</f>
        <v>0</v>
      </c>
      <c r="J5083" s="63">
        <f>'דוח 132'!B5083</f>
        <v>0</v>
      </c>
      <c r="K5083" s="63">
        <f>'דוח 132'!A5083</f>
        <v>0</v>
      </c>
    </row>
    <row r="5084" spans="1:11" x14ac:dyDescent="0.2">
      <c r="A5084" s="63">
        <f>'דוח 132'!K5084</f>
        <v>12497</v>
      </c>
      <c r="B5084" s="63">
        <f>'דוח 132'!J5084</f>
        <v>75584</v>
      </c>
      <c r="C5084" s="63" t="str">
        <f>'דוח 132'!I5084</f>
        <v>קונצרני לא סחיר ריבית משתנה (נע"מים)</v>
      </c>
      <c r="D5084" s="63">
        <f>'דוח 132'!H5084</f>
        <v>0</v>
      </c>
      <c r="E5084" s="63">
        <f>'דוח 132'!G5084</f>
        <v>0</v>
      </c>
      <c r="F5084" s="63">
        <f>'דוח 132'!F5084</f>
        <v>0</v>
      </c>
      <c r="G5084" s="63">
        <f>'דוח 132'!E5084</f>
        <v>0</v>
      </c>
      <c r="H5084" s="63">
        <f>'דוח 132'!D5084</f>
        <v>0</v>
      </c>
      <c r="I5084" s="63">
        <f>'דוח 132'!C5084</f>
        <v>0</v>
      </c>
      <c r="J5084" s="63">
        <f>'דוח 132'!B5084</f>
        <v>0</v>
      </c>
      <c r="K5084" s="63">
        <f>'דוח 132'!A5084</f>
        <v>0</v>
      </c>
    </row>
    <row r="5085" spans="1:11" x14ac:dyDescent="0.2">
      <c r="A5085" s="63">
        <f>'דוח 132'!K5085</f>
        <v>15546</v>
      </c>
      <c r="B5085" s="63">
        <f>'דוח 132'!J5085</f>
        <v>75584</v>
      </c>
      <c r="C5085" s="63" t="str">
        <f>'דוח 132'!I5085</f>
        <v>הלוואה לא צמוד</v>
      </c>
      <c r="D5085" s="63">
        <f>'דוח 132'!H5085</f>
        <v>0</v>
      </c>
      <c r="E5085" s="63">
        <f>'דוח 132'!G5085</f>
        <v>0</v>
      </c>
      <c r="F5085" s="63">
        <f>'דוח 132'!F5085</f>
        <v>0</v>
      </c>
      <c r="G5085" s="63">
        <f>'דוח 132'!E5085</f>
        <v>0</v>
      </c>
      <c r="H5085" s="63">
        <f>'דוח 132'!D5085</f>
        <v>0</v>
      </c>
      <c r="I5085" s="63">
        <f>'דוח 132'!C5085</f>
        <v>0</v>
      </c>
      <c r="J5085" s="63">
        <f>'דוח 132'!B5085</f>
        <v>0</v>
      </c>
      <c r="K5085" s="63">
        <f>'דוח 132'!A5085</f>
        <v>0</v>
      </c>
    </row>
    <row r="5086" spans="1:11" x14ac:dyDescent="0.2">
      <c r="A5086" s="63">
        <f>'דוח 132'!K5086</f>
        <v>12481</v>
      </c>
      <c r="B5086" s="63">
        <f>'דוח 132'!J5086</f>
        <v>75584</v>
      </c>
      <c r="C5086" s="63" t="str">
        <f>'דוח 132'!I5086</f>
        <v>הלוואות לעמיתים.</v>
      </c>
      <c r="D5086" s="63">
        <f>'דוח 132'!H5086</f>
        <v>0</v>
      </c>
      <c r="E5086" s="63">
        <f>'דוח 132'!G5086</f>
        <v>0</v>
      </c>
      <c r="F5086" s="63">
        <f>'דוח 132'!F5086</f>
        <v>0</v>
      </c>
      <c r="G5086" s="63">
        <f>'דוח 132'!E5086</f>
        <v>0</v>
      </c>
      <c r="H5086" s="63">
        <f>'דוח 132'!D5086</f>
        <v>0</v>
      </c>
      <c r="I5086" s="63">
        <f>'דוח 132'!C5086</f>
        <v>0</v>
      </c>
      <c r="J5086" s="63">
        <f>'דוח 132'!B5086</f>
        <v>0</v>
      </c>
      <c r="K5086" s="63">
        <f>'דוח 132'!A5086</f>
        <v>0</v>
      </c>
    </row>
    <row r="5087" spans="1:11" x14ac:dyDescent="0.2">
      <c r="A5087" s="63">
        <f>'דוח 132'!K5087</f>
        <v>13594</v>
      </c>
      <c r="B5087" s="63">
        <f>'דוח 132'!J5087</f>
        <v>75584</v>
      </c>
      <c r="C5087" s="63" t="str">
        <f>'דוח 132'!I5087</f>
        <v>מט"ח וצמוד מט"ח</v>
      </c>
      <c r="D5087" s="63">
        <f>'דוח 132'!H5087</f>
        <v>0</v>
      </c>
      <c r="E5087" s="63">
        <f>'דוח 132'!G5087</f>
        <v>17.437961099932899</v>
      </c>
      <c r="F5087" s="63">
        <f>'דוח 132'!F5087</f>
        <v>17.437961099932899</v>
      </c>
      <c r="G5087" s="63">
        <f>'דוח 132'!E5087</f>
        <v>0</v>
      </c>
      <c r="H5087" s="63">
        <f>'דוח 132'!D5087</f>
        <v>0</v>
      </c>
      <c r="I5087" s="63">
        <f>'דוח 132'!C5087</f>
        <v>0</v>
      </c>
      <c r="J5087" s="63">
        <f>'דוח 132'!B5087</f>
        <v>0</v>
      </c>
      <c r="K5087" s="63">
        <f>'דוח 132'!A5087</f>
        <v>0</v>
      </c>
    </row>
    <row r="5088" spans="1:11" x14ac:dyDescent="0.2">
      <c r="A5088" s="63">
        <f>'דוח 132'!K5088</f>
        <v>15609</v>
      </c>
      <c r="B5088" s="63">
        <f>'דוח 132'!J5088</f>
        <v>75584</v>
      </c>
      <c r="C5088" s="63" t="str">
        <f>'דוח 132'!I5088</f>
        <v>אג"ח ממשלתי צמוד מט"ח סחיר (1022)</v>
      </c>
      <c r="D5088" s="63">
        <f>'דוח 132'!H5088</f>
        <v>0</v>
      </c>
      <c r="E5088" s="63">
        <f>'דוח 132'!G5088</f>
        <v>0</v>
      </c>
      <c r="F5088" s="63">
        <f>'דוח 132'!F5088</f>
        <v>0</v>
      </c>
      <c r="G5088" s="63">
        <f>'דוח 132'!E5088</f>
        <v>0</v>
      </c>
      <c r="H5088" s="63">
        <f>'דוח 132'!D5088</f>
        <v>0</v>
      </c>
      <c r="I5088" s="63">
        <f>'דוח 132'!C5088</f>
        <v>0</v>
      </c>
      <c r="J5088" s="63">
        <f>'דוח 132'!B5088</f>
        <v>0</v>
      </c>
      <c r="K5088" s="63">
        <f>'דוח 132'!A5088</f>
        <v>0</v>
      </c>
    </row>
    <row r="5089" spans="1:11" x14ac:dyDescent="0.2">
      <c r="A5089" s="63">
        <f>'דוח 132'!K5089</f>
        <v>11524</v>
      </c>
      <c r="B5089" s="63">
        <f>'דוח 132'!J5089</f>
        <v>75584</v>
      </c>
      <c r="C5089" s="63" t="str">
        <f>'דוח 132'!I5089</f>
        <v xml:space="preserve"> אג"ח קונצרני בחו"ל </v>
      </c>
      <c r="D5089" s="63">
        <f>'דוח 132'!H5089</f>
        <v>0</v>
      </c>
      <c r="E5089" s="63">
        <f>'דוח 132'!G5089</f>
        <v>0</v>
      </c>
      <c r="F5089" s="63">
        <f>'דוח 132'!F5089</f>
        <v>0</v>
      </c>
      <c r="G5089" s="63">
        <f>'דוח 132'!E5089</f>
        <v>0</v>
      </c>
      <c r="H5089" s="63">
        <f>'דוח 132'!D5089</f>
        <v>0</v>
      </c>
      <c r="I5089" s="63">
        <f>'דוח 132'!C5089</f>
        <v>0</v>
      </c>
      <c r="J5089" s="63">
        <f>'דוח 132'!B5089</f>
        <v>0</v>
      </c>
      <c r="K5089" s="63">
        <f>'דוח 132'!A5089</f>
        <v>0</v>
      </c>
    </row>
    <row r="5090" spans="1:11" x14ac:dyDescent="0.2">
      <c r="A5090" s="63">
        <f>'דוח 132'!K5090</f>
        <v>15745</v>
      </c>
      <c r="B5090" s="63">
        <f>'דוח 132'!J5090</f>
        <v>75584</v>
      </c>
      <c r="C5090" s="63" t="str">
        <f>'דוח 132'!I5090</f>
        <v>סה"כ קונצרני צמוד מט"ח</v>
      </c>
      <c r="D5090" s="63">
        <f>'דוח 132'!H5090</f>
        <v>0</v>
      </c>
      <c r="E5090" s="63">
        <f>'דוח 132'!G5090</f>
        <v>0</v>
      </c>
      <c r="F5090" s="63">
        <f>'דוח 132'!F5090</f>
        <v>0</v>
      </c>
      <c r="G5090" s="63">
        <f>'דוח 132'!E5090</f>
        <v>0</v>
      </c>
      <c r="H5090" s="63">
        <f>'דוח 132'!D5090</f>
        <v>0</v>
      </c>
      <c r="I5090" s="63">
        <f>'דוח 132'!C5090</f>
        <v>0</v>
      </c>
      <c r="J5090" s="63">
        <f>'דוח 132'!B5090</f>
        <v>0</v>
      </c>
      <c r="K5090" s="63">
        <f>'דוח 132'!A5090</f>
        <v>0</v>
      </c>
    </row>
    <row r="5091" spans="1:11" x14ac:dyDescent="0.2">
      <c r="A5091" s="63">
        <f>'דוח 132'!K5091</f>
        <v>15545</v>
      </c>
      <c r="B5091" s="63">
        <f>'דוח 132'!J5091</f>
        <v>75584</v>
      </c>
      <c r="C5091" s="63" t="str">
        <f>'דוח 132'!I5091</f>
        <v>הלוואה צמוד מט"ח</v>
      </c>
      <c r="D5091" s="63">
        <f>'דוח 132'!H5091</f>
        <v>0</v>
      </c>
      <c r="E5091" s="63">
        <f>'דוח 132'!G5091</f>
        <v>0</v>
      </c>
      <c r="F5091" s="63">
        <f>'דוח 132'!F5091</f>
        <v>0</v>
      </c>
      <c r="G5091" s="63">
        <f>'דוח 132'!E5091</f>
        <v>0</v>
      </c>
      <c r="H5091" s="63">
        <f>'דוח 132'!D5091</f>
        <v>0</v>
      </c>
      <c r="I5091" s="63">
        <f>'דוח 132'!C5091</f>
        <v>0</v>
      </c>
      <c r="J5091" s="63">
        <f>'דוח 132'!B5091</f>
        <v>0</v>
      </c>
      <c r="K5091" s="63">
        <f>'דוח 132'!A5091</f>
        <v>0</v>
      </c>
    </row>
    <row r="5092" spans="1:11" x14ac:dyDescent="0.2">
      <c r="A5092" s="63">
        <f>'דוח 132'!K5092</f>
        <v>13595</v>
      </c>
      <c r="B5092" s="63">
        <f>'דוח 132'!J5092</f>
        <v>75584</v>
      </c>
      <c r="C5092" s="63" t="str">
        <f>'דוח 132'!I5092</f>
        <v>סה"כ מניות והמירים</v>
      </c>
      <c r="D5092" s="63">
        <f>'דוח 132'!H5092</f>
        <v>0</v>
      </c>
      <c r="E5092" s="63">
        <f>'דוח 132'!G5092</f>
        <v>0</v>
      </c>
      <c r="F5092" s="63">
        <f>'דוח 132'!F5092</f>
        <v>0</v>
      </c>
      <c r="G5092" s="63">
        <f>'דוח 132'!E5092</f>
        <v>0</v>
      </c>
      <c r="H5092" s="63">
        <f>'דוח 132'!D5092</f>
        <v>0</v>
      </c>
      <c r="I5092" s="63">
        <f>'דוח 132'!C5092</f>
        <v>0</v>
      </c>
      <c r="J5092" s="63">
        <f>'דוח 132'!B5092</f>
        <v>0</v>
      </c>
      <c r="K5092" s="63">
        <f>'דוח 132'!A5092</f>
        <v>0</v>
      </c>
    </row>
    <row r="5093" spans="1:11" x14ac:dyDescent="0.2">
      <c r="A5093" s="63">
        <f>'דוח 132'!K5093</f>
        <v>15610</v>
      </c>
      <c r="B5093" s="63">
        <f>'דוח 132'!J5093</f>
        <v>75584</v>
      </c>
      <c r="C5093" s="63" t="str">
        <f>'דוח 132'!I5093</f>
        <v>נגזרים מתוך מניות והמירים</v>
      </c>
      <c r="D5093" s="63">
        <f>'דוח 132'!H5093</f>
        <v>0</v>
      </c>
      <c r="E5093" s="63">
        <f>'דוח 132'!G5093</f>
        <v>0</v>
      </c>
      <c r="F5093" s="63">
        <f>'דוח 132'!F5093</f>
        <v>0</v>
      </c>
      <c r="G5093" s="63">
        <f>'דוח 132'!E5093</f>
        <v>0</v>
      </c>
      <c r="H5093" s="63">
        <f>'דוח 132'!D5093</f>
        <v>0</v>
      </c>
      <c r="I5093" s="63">
        <f>'דוח 132'!C5093</f>
        <v>0</v>
      </c>
      <c r="J5093" s="63">
        <f>'דוח 132'!B5093</f>
        <v>0</v>
      </c>
      <c r="K5093" s="63">
        <f>'דוח 132'!A5093</f>
        <v>0</v>
      </c>
    </row>
    <row r="5094" spans="1:11" x14ac:dyDescent="0.2">
      <c r="A5094" s="63">
        <f>'דוח 132'!K5094</f>
        <v>15611</v>
      </c>
      <c r="B5094" s="63">
        <f>'דוח 132'!J5094</f>
        <v>75584</v>
      </c>
      <c r="C5094" s="63" t="str">
        <f>'דוח 132'!I5094</f>
        <v>מניות והמירים בארץ</v>
      </c>
      <c r="D5094" s="63">
        <f>'דוח 132'!H5094</f>
        <v>0</v>
      </c>
      <c r="E5094" s="63">
        <f>'דוח 132'!G5094</f>
        <v>0</v>
      </c>
      <c r="F5094" s="63">
        <f>'דוח 132'!F5094</f>
        <v>0</v>
      </c>
      <c r="G5094" s="63">
        <f>'דוח 132'!E5094</f>
        <v>0</v>
      </c>
      <c r="H5094" s="63">
        <f>'דוח 132'!D5094</f>
        <v>0</v>
      </c>
      <c r="I5094" s="63">
        <f>'דוח 132'!C5094</f>
        <v>0</v>
      </c>
      <c r="J5094" s="63">
        <f>'דוח 132'!B5094</f>
        <v>0</v>
      </c>
      <c r="K5094" s="63">
        <f>'דוח 132'!A5094</f>
        <v>0</v>
      </c>
    </row>
    <row r="5095" spans="1:11" x14ac:dyDescent="0.2">
      <c r="A5095" s="63">
        <f>'דוח 132'!K5095</f>
        <v>15608</v>
      </c>
      <c r="B5095" s="63">
        <f>'דוח 132'!J5095</f>
        <v>75584</v>
      </c>
      <c r="C5095" s="63" t="str">
        <f>'דוח 132'!I5095</f>
        <v>מניות חו"ל</v>
      </c>
      <c r="D5095" s="63">
        <f>'דוח 132'!H5095</f>
        <v>0</v>
      </c>
      <c r="E5095" s="63">
        <f>'דוח 132'!G5095</f>
        <v>0</v>
      </c>
      <c r="F5095" s="63">
        <f>'דוח 132'!F5095</f>
        <v>0</v>
      </c>
      <c r="G5095" s="63">
        <f>'דוח 132'!E5095</f>
        <v>0</v>
      </c>
      <c r="H5095" s="63">
        <f>'דוח 132'!D5095</f>
        <v>0</v>
      </c>
      <c r="I5095" s="63">
        <f>'דוח 132'!C5095</f>
        <v>0</v>
      </c>
      <c r="J5095" s="63">
        <f>'דוח 132'!B5095</f>
        <v>0</v>
      </c>
      <c r="K5095" s="63">
        <f>'דוח 132'!A5095</f>
        <v>0</v>
      </c>
    </row>
    <row r="5096" spans="1:11" x14ac:dyDescent="0.2">
      <c r="A5096" s="63">
        <f>'דוח 132'!K5096</f>
        <v>15584</v>
      </c>
      <c r="B5096" s="63">
        <f>'דוח 132'!J5096</f>
        <v>75584</v>
      </c>
      <c r="C5096" s="63" t="str">
        <f>'דוח 132'!I5096</f>
        <v>נכסים אלטרנטיביים</v>
      </c>
      <c r="D5096" s="63">
        <f>'דוח 132'!H5096</f>
        <v>0</v>
      </c>
      <c r="E5096" s="63">
        <f>'דוח 132'!G5096</f>
        <v>0</v>
      </c>
      <c r="F5096" s="63">
        <f>'דוח 132'!F5096</f>
        <v>0</v>
      </c>
      <c r="G5096" s="63">
        <f>'דוח 132'!E5096</f>
        <v>0</v>
      </c>
      <c r="H5096" s="63">
        <f>'דוח 132'!D5096</f>
        <v>0</v>
      </c>
      <c r="I5096" s="63">
        <f>'דוח 132'!C5096</f>
        <v>0</v>
      </c>
      <c r="J5096" s="63">
        <f>'דוח 132'!B5096</f>
        <v>0</v>
      </c>
      <c r="K5096" s="63">
        <f>'דוח 132'!A5096</f>
        <v>0</v>
      </c>
    </row>
    <row r="5097" spans="1:11" x14ac:dyDescent="0.2">
      <c r="A5097" s="63">
        <f>'דוח 132'!K5097</f>
        <v>17728</v>
      </c>
      <c r="B5097" s="63">
        <f>'דוח 132'!J5097</f>
        <v>75584</v>
      </c>
      <c r="C5097" s="63" t="str">
        <f>'דוח 132'!I5097</f>
        <v>נכסי נדל"ן</v>
      </c>
      <c r="D5097" s="63">
        <f>'דוח 132'!H5097</f>
        <v>0</v>
      </c>
      <c r="E5097" s="63">
        <f>'דוח 132'!G5097</f>
        <v>0</v>
      </c>
      <c r="F5097" s="63">
        <f>'דוח 132'!F5097</f>
        <v>0</v>
      </c>
      <c r="G5097" s="63">
        <f>'דוח 132'!E5097</f>
        <v>0</v>
      </c>
      <c r="H5097" s="63">
        <f>'דוח 132'!D5097</f>
        <v>0</v>
      </c>
      <c r="I5097" s="63">
        <f>'דוח 132'!C5097</f>
        <v>0</v>
      </c>
      <c r="J5097" s="63">
        <f>'דוח 132'!B5097</f>
        <v>0</v>
      </c>
      <c r="K5097" s="63">
        <f>'דוח 132'!A5097</f>
        <v>0</v>
      </c>
    </row>
    <row r="5098" spans="1:11" x14ac:dyDescent="0.2">
      <c r="A5098" s="63">
        <f>'דוח 132'!K5098</f>
        <v>15624</v>
      </c>
      <c r="B5098" s="63">
        <f>'דוח 132'!J5098</f>
        <v>75584</v>
      </c>
      <c r="C5098" s="63" t="str">
        <f>'דוח 132'!I5098</f>
        <v>נגזרים מתוך חשיפת מט"ח</v>
      </c>
      <c r="D5098" s="63">
        <f>'דוח 132'!H5098</f>
        <v>0</v>
      </c>
      <c r="E5098" s="63">
        <f>'דוח 132'!G5098</f>
        <v>0</v>
      </c>
      <c r="F5098" s="63">
        <f>'דוח 132'!F5098</f>
        <v>0</v>
      </c>
      <c r="G5098" s="63">
        <f>'דוח 132'!E5098</f>
        <v>0</v>
      </c>
      <c r="H5098" s="63">
        <f>'דוח 132'!D5098</f>
        <v>0</v>
      </c>
      <c r="I5098" s="63">
        <f>'דוח 132'!C5098</f>
        <v>0</v>
      </c>
      <c r="J5098" s="63">
        <f>'דוח 132'!B5098</f>
        <v>0</v>
      </c>
      <c r="K5098" s="63">
        <f>'דוח 132'!A5098</f>
        <v>0</v>
      </c>
    </row>
    <row r="5099" spans="1:11" x14ac:dyDescent="0.2">
      <c r="A5099" s="63">
        <f>'דוח 132'!K5099</f>
        <v>15644</v>
      </c>
      <c r="B5099" s="63">
        <f>'דוח 132'!J5099</f>
        <v>75584</v>
      </c>
      <c r="C5099" s="63" t="str">
        <f>'דוח 132'!I5099</f>
        <v>סה"כ נזילות</v>
      </c>
      <c r="D5099" s="63">
        <f>'דוח 132'!H5099</f>
        <v>0</v>
      </c>
      <c r="E5099" s="63">
        <f>'דוח 132'!G5099</f>
        <v>100</v>
      </c>
      <c r="F5099" s="63">
        <f>'דוח 132'!F5099</f>
        <v>100</v>
      </c>
      <c r="G5099" s="63">
        <f>'דוח 132'!E5099</f>
        <v>0</v>
      </c>
      <c r="H5099" s="63">
        <f>'דוח 132'!D5099</f>
        <v>0</v>
      </c>
      <c r="I5099" s="63">
        <f>'דוח 132'!C5099</f>
        <v>0</v>
      </c>
      <c r="J5099" s="63">
        <f>'דוח 132'!B5099</f>
        <v>0</v>
      </c>
      <c r="K5099" s="63">
        <f>'דוח 132'!A5099</f>
        <v>0</v>
      </c>
    </row>
    <row r="5100" spans="1:11" x14ac:dyDescent="0.2">
      <c r="A5100" s="63">
        <f>'דוח 132'!K5100</f>
        <v>15704</v>
      </c>
      <c r="B5100" s="63">
        <f>'דוח 132'!J5100</f>
        <v>75584</v>
      </c>
      <c r="C5100" s="63" t="str">
        <f>'דוח 132'!I5100</f>
        <v xml:space="preserve">סה"כ קונצרני והלוואות </v>
      </c>
      <c r="D5100" s="63">
        <f>'דוח 132'!H5100</f>
        <v>0</v>
      </c>
      <c r="E5100" s="63">
        <f>'דוח 132'!G5100</f>
        <v>0</v>
      </c>
      <c r="F5100" s="63">
        <f>'דוח 132'!F5100</f>
        <v>0</v>
      </c>
      <c r="G5100" s="63">
        <f>'דוח 132'!E5100</f>
        <v>28</v>
      </c>
      <c r="H5100" s="63">
        <f>'דוח 132'!D5100</f>
        <v>34</v>
      </c>
      <c r="I5100" s="63">
        <f>'דוח 132'!C5100</f>
        <v>0</v>
      </c>
      <c r="J5100" s="63">
        <f>'דוח 132'!B5100</f>
        <v>0</v>
      </c>
      <c r="K5100" s="63">
        <f>'דוח 132'!A5100</f>
        <v>0</v>
      </c>
    </row>
    <row r="5101" spans="1:11" x14ac:dyDescent="0.2">
      <c r="A5101" s="63">
        <f>'דוח 132'!K5101</f>
        <v>15749</v>
      </c>
      <c r="B5101" s="63">
        <f>'דוח 132'!J5101</f>
        <v>75584</v>
      </c>
      <c r="C5101" s="63" t="str">
        <f>'דוח 132'!I5101</f>
        <v>סה"כ לא סחירים</v>
      </c>
      <c r="D5101" s="63">
        <f>'דוח 132'!H5101</f>
        <v>0</v>
      </c>
      <c r="E5101" s="63">
        <f>'דוח 132'!G5101</f>
        <v>0</v>
      </c>
      <c r="F5101" s="63">
        <f>'דוח 132'!F5101</f>
        <v>0</v>
      </c>
      <c r="G5101" s="63">
        <f>'דוח 132'!E5101</f>
        <v>0</v>
      </c>
      <c r="H5101" s="63">
        <f>'דוח 132'!D5101</f>
        <v>0</v>
      </c>
      <c r="I5101" s="63">
        <f>'דוח 132'!C5101</f>
        <v>0</v>
      </c>
      <c r="J5101" s="63">
        <f>'דוח 132'!B5101</f>
        <v>0</v>
      </c>
      <c r="K5101" s="63">
        <f>'דוח 132'!A5101</f>
        <v>0</v>
      </c>
    </row>
    <row r="5102" spans="1:11" x14ac:dyDescent="0.2">
      <c r="A5102" s="63">
        <f>'דוח 132'!K5102</f>
        <v>11258</v>
      </c>
      <c r="B5102" s="63">
        <f>'דוח 132'!J5102</f>
        <v>75584</v>
      </c>
      <c r="C5102" s="63" t="str">
        <f>'דוח 132'!I5102</f>
        <v>כל נכסי הקופה</v>
      </c>
      <c r="D5102" s="63">
        <f>'דוח 132'!H5102</f>
        <v>0</v>
      </c>
      <c r="E5102" s="63">
        <f>'דוח 132'!G5102</f>
        <v>100</v>
      </c>
      <c r="F5102" s="63">
        <f>'דוח 132'!F5102</f>
        <v>100</v>
      </c>
      <c r="G5102" s="63">
        <f>'דוח 132'!E5102</f>
        <v>0</v>
      </c>
      <c r="H5102" s="63">
        <f>'דוח 132'!D5102</f>
        <v>0</v>
      </c>
      <c r="I5102" s="63">
        <f>'דוח 132'!C5102</f>
        <v>0</v>
      </c>
      <c r="J5102" s="63">
        <f>'דוח 132'!B5102</f>
        <v>0</v>
      </c>
      <c r="K5102" s="63">
        <f>'דוח 132'!A5102</f>
        <v>0</v>
      </c>
    </row>
    <row r="5103" spans="1:11" x14ac:dyDescent="0.2">
      <c r="A5103" s="63">
        <f>'דוח 132'!K5103</f>
        <v>15705</v>
      </c>
      <c r="B5103" s="63">
        <f>'דוח 132'!J5103</f>
        <v>75584</v>
      </c>
      <c r="C5103" s="63" t="str">
        <f>'דוח 132'!I5103</f>
        <v>סה"כ ממשלתי</v>
      </c>
      <c r="D5103" s="63">
        <f>'דוח 132'!H5103</f>
        <v>0</v>
      </c>
      <c r="E5103" s="63">
        <f>'דוח 132'!G5103</f>
        <v>0</v>
      </c>
      <c r="F5103" s="63">
        <f>'דוח 132'!F5103</f>
        <v>0</v>
      </c>
      <c r="G5103" s="63">
        <f>'דוח 132'!E5103</f>
        <v>50</v>
      </c>
      <c r="H5103" s="63">
        <f>'דוח 132'!D5103</f>
        <v>56</v>
      </c>
      <c r="I5103" s="63">
        <f>'דוח 132'!C5103</f>
        <v>0</v>
      </c>
      <c r="J5103" s="63">
        <f>'דוח 132'!B5103</f>
        <v>0</v>
      </c>
      <c r="K5103" s="63">
        <f>'דוח 132'!A5103</f>
        <v>0</v>
      </c>
    </row>
    <row r="5104" spans="1:11" x14ac:dyDescent="0.2">
      <c r="A5104" s="63">
        <f>'דוח 132'!K5104</f>
        <v>16144</v>
      </c>
      <c r="B5104" s="63">
        <f>'דוח 132'!J5104</f>
        <v>75584</v>
      </c>
      <c r="C5104" s="63" t="str">
        <f>'דוח 132'!I5104</f>
        <v>סך חשיפת מט"ח</v>
      </c>
      <c r="D5104" s="63">
        <f>'דוח 132'!H5104</f>
        <v>0</v>
      </c>
      <c r="E5104" s="63">
        <f>'דוח 132'!G5104</f>
        <v>17.437961099932899</v>
      </c>
      <c r="F5104" s="63">
        <f>'דוח 132'!F5104</f>
        <v>17.437961099932899</v>
      </c>
      <c r="G5104" s="63">
        <f>'דוח 132'!E5104</f>
        <v>0</v>
      </c>
      <c r="H5104" s="63">
        <f>'דוח 132'!D5104</f>
        <v>0</v>
      </c>
      <c r="I5104" s="63">
        <f>'דוח 132'!C5104</f>
        <v>0</v>
      </c>
      <c r="J5104" s="63">
        <f>'דוח 132'!B5104</f>
        <v>0</v>
      </c>
      <c r="K5104" s="63">
        <f>'דוח 132'!A5104</f>
        <v>0</v>
      </c>
    </row>
    <row r="5105" spans="1:11" x14ac:dyDescent="0.2">
      <c r="A5105" s="63">
        <f>'דוח 132'!K5105</f>
        <v>12755</v>
      </c>
      <c r="B5105" s="63">
        <f>'דוח 132'!J5105</f>
        <v>75584</v>
      </c>
      <c r="C5105" s="63" t="str">
        <f>'דוח 132'!I5105</f>
        <v xml:space="preserve">נזילות מט"ח </v>
      </c>
      <c r="D5105" s="63">
        <f>'דוח 132'!H5105</f>
        <v>0</v>
      </c>
      <c r="E5105" s="63">
        <f>'דוח 132'!G5105</f>
        <v>17.437961099932899</v>
      </c>
      <c r="F5105" s="63">
        <f>'דוח 132'!F5105</f>
        <v>17.437961099932899</v>
      </c>
      <c r="G5105" s="63">
        <f>'דוח 132'!E5105</f>
        <v>0</v>
      </c>
      <c r="H5105" s="63">
        <f>'דוח 132'!D5105</f>
        <v>0</v>
      </c>
      <c r="I5105" s="63">
        <f>'דוח 132'!C5105</f>
        <v>0</v>
      </c>
      <c r="J5105" s="63">
        <f>'דוח 132'!B5105</f>
        <v>0</v>
      </c>
      <c r="K5105" s="63">
        <f>'דוח 132'!A5105</f>
        <v>0</v>
      </c>
    </row>
    <row r="5106" spans="1:11" x14ac:dyDescent="0.2">
      <c r="A5106" s="63">
        <f>'דוח 132'!K5106</f>
        <v>12359</v>
      </c>
      <c r="B5106" s="63">
        <f>'דוח 132'!J5106</f>
        <v>75584</v>
      </c>
      <c r="C5106" s="63" t="str">
        <f>'דוח 132'!I5106</f>
        <v xml:space="preserve">קונצרני לא סחיר צמוד מדד </v>
      </c>
      <c r="D5106" s="63">
        <f>'דוח 132'!H5106</f>
        <v>0</v>
      </c>
      <c r="E5106" s="63">
        <f>'דוח 132'!G5106</f>
        <v>0</v>
      </c>
      <c r="F5106" s="63">
        <f>'דוח 132'!F5106</f>
        <v>0</v>
      </c>
      <c r="G5106" s="63">
        <f>'דוח 132'!E5106</f>
        <v>0</v>
      </c>
      <c r="H5106" s="63">
        <f>'דוח 132'!D5106</f>
        <v>0</v>
      </c>
      <c r="I5106" s="63">
        <f>'דוח 132'!C5106</f>
        <v>0</v>
      </c>
      <c r="J5106" s="63">
        <f>'דוח 132'!B5106</f>
        <v>0</v>
      </c>
      <c r="K5106" s="63">
        <f>'דוח 132'!A5106</f>
        <v>0</v>
      </c>
    </row>
    <row r="5107" spans="1:11" x14ac:dyDescent="0.2">
      <c r="A5107" s="63">
        <f>'דוח 132'!K5107</f>
        <v>0</v>
      </c>
      <c r="B5107" s="63">
        <f>'דוח 132'!J5107</f>
        <v>0</v>
      </c>
      <c r="C5107" s="63">
        <f>'דוח 132'!I5107</f>
        <v>0</v>
      </c>
      <c r="D5107" s="63">
        <f>'דוח 132'!H5107</f>
        <v>0</v>
      </c>
      <c r="E5107" s="63">
        <f>'דוח 132'!G5107</f>
        <v>0</v>
      </c>
      <c r="F5107" s="63">
        <f>'דוח 132'!F5107</f>
        <v>0</v>
      </c>
      <c r="G5107" s="63">
        <f>'דוח 132'!E5107</f>
        <v>0</v>
      </c>
      <c r="H5107" s="63">
        <f>'דוח 132'!D5107</f>
        <v>0</v>
      </c>
      <c r="I5107" s="63">
        <f>'דוח 132'!C5107</f>
        <v>0</v>
      </c>
      <c r="J5107" s="63">
        <f>'דוח 132'!B5107</f>
        <v>0</v>
      </c>
      <c r="K5107" s="63">
        <f>'דוח 132'!A5107</f>
        <v>0</v>
      </c>
    </row>
    <row r="5108" spans="1:11" x14ac:dyDescent="0.2">
      <c r="A5108" s="63" t="str">
        <f>'דוח 132'!K5108</f>
        <v>קוד קבוצה</v>
      </c>
      <c r="B5108" s="63" t="str">
        <f>'דוח 132'!J5108</f>
        <v>קוד קופה</v>
      </c>
      <c r="C5108" s="63">
        <f>'דוח 132'!I5108</f>
        <v>0</v>
      </c>
      <c r="D5108" s="63" t="str">
        <f>'דוח 132'!H5108</f>
        <v xml:space="preserve">75606  ענבל חב' לביטוח </v>
      </c>
      <c r="E5108" s="63">
        <f>'דוח 132'!G5108</f>
        <v>0</v>
      </c>
      <c r="F5108" s="63">
        <f>'דוח 132'!F5108</f>
        <v>0</v>
      </c>
      <c r="G5108" s="63">
        <f>'דוח 132'!E5108</f>
        <v>0</v>
      </c>
      <c r="H5108" s="63">
        <f>'דוח 132'!D5108</f>
        <v>0</v>
      </c>
      <c r="I5108" s="63">
        <f>'דוח 132'!C5108</f>
        <v>0</v>
      </c>
      <c r="J5108" s="63">
        <f>'דוח 132'!B5108</f>
        <v>0</v>
      </c>
      <c r="K5108" s="63">
        <f>'דוח 132'!A5108</f>
        <v>0</v>
      </c>
    </row>
    <row r="5109" spans="1:11" x14ac:dyDescent="0.2">
      <c r="A5109" s="63">
        <f>'דוח 132'!K5109</f>
        <v>0</v>
      </c>
      <c r="B5109" s="63">
        <f>'דוח 132'!J5109</f>
        <v>0</v>
      </c>
      <c r="C5109" s="63">
        <f>'דוח 132'!I5109</f>
        <v>0</v>
      </c>
      <c r="D5109" s="63">
        <f>'דוח 132'!H5109</f>
        <v>0</v>
      </c>
      <c r="E5109" s="63">
        <f>'דוח 132'!G5109</f>
        <v>0</v>
      </c>
      <c r="F5109" s="63" t="str">
        <f>'דוח 132'!F5109</f>
        <v>שווי קופה באשח  0.05</v>
      </c>
      <c r="G5109" s="63">
        <f>'דוח 132'!E5109</f>
        <v>0</v>
      </c>
      <c r="H5109" s="63">
        <f>'דוח 132'!D5109</f>
        <v>0</v>
      </c>
      <c r="I5109" s="63">
        <f>'דוח 132'!C5109</f>
        <v>0</v>
      </c>
      <c r="J5109" s="63">
        <f>'דוח 132'!B5109</f>
        <v>0</v>
      </c>
      <c r="K5109" s="63">
        <f>'דוח 132'!A5109</f>
        <v>0</v>
      </c>
    </row>
    <row r="5110" spans="1:11" x14ac:dyDescent="0.2">
      <c r="A5110" s="63">
        <f>'דוח 132'!K5110</f>
        <v>0</v>
      </c>
      <c r="B5110" s="63">
        <f>'דוח 132'!J5110</f>
        <v>0</v>
      </c>
      <c r="C5110" s="63" t="str">
        <f>'דוח 132'!I5110</f>
        <v>תאור קבוצה</v>
      </c>
      <c r="D5110" s="63" t="str">
        <f>'דוח 132'!H5110</f>
        <v>מח"מ</v>
      </c>
      <c r="E5110" s="63" t="str">
        <f>'דוח 132'!G5110</f>
        <v>חשיפה</v>
      </c>
      <c r="F5110" s="63" t="str">
        <f>'דוח 132'!F5110</f>
        <v>חשיפה</v>
      </c>
      <c r="G5110" s="63">
        <f>'דוח 132'!E5110</f>
        <v>0</v>
      </c>
      <c r="H5110" s="63" t="str">
        <f>'דוח 132'!D5110</f>
        <v>חשיפה</v>
      </c>
      <c r="I5110" s="63">
        <f>'דוח 132'!C5110</f>
        <v>0</v>
      </c>
      <c r="J5110" s="63" t="str">
        <f>'דוח 132'!B5110</f>
        <v>מח"מ</v>
      </c>
      <c r="K5110" s="63">
        <f>'דוח 132'!A5110</f>
        <v>0</v>
      </c>
    </row>
    <row r="5111" spans="1:11" x14ac:dyDescent="0.2">
      <c r="A5111" s="63">
        <f>'דוח 132'!K5111</f>
        <v>0</v>
      </c>
      <c r="B5111" s="63">
        <f>'דוח 132'!J5111</f>
        <v>0</v>
      </c>
      <c r="C5111" s="63">
        <f>'דוח 132'!I5111</f>
        <v>0</v>
      </c>
      <c r="D5111" s="63">
        <f>'דוח 132'!H5111</f>
        <v>0</v>
      </c>
      <c r="E5111" s="63" t="str">
        <f>'דוח 132'!G5111</f>
        <v>30/12/18</v>
      </c>
      <c r="F5111" s="63" t="str">
        <f>'דוח 132'!F5111</f>
        <v>31/12/18</v>
      </c>
      <c r="G5111" s="63" t="str">
        <f>'דוח 132'!E5111</f>
        <v>מינ'</v>
      </c>
      <c r="H5111" s="63" t="str">
        <f>'דוח 132'!D5111</f>
        <v>מקס'</v>
      </c>
      <c r="I5111" s="63" t="str">
        <f>'דוח 132'!C5111</f>
        <v>מינ'</v>
      </c>
      <c r="J5111" s="63" t="str">
        <f>'דוח 132'!B5111</f>
        <v>מקס'</v>
      </c>
      <c r="K5111" s="63">
        <f>'דוח 132'!A5111</f>
        <v>0</v>
      </c>
    </row>
    <row r="5112" spans="1:11" x14ac:dyDescent="0.2">
      <c r="A5112" s="63">
        <f>'דוח 132'!K5112</f>
        <v>13591</v>
      </c>
      <c r="B5112" s="63">
        <f>'דוח 132'!J5112</f>
        <v>75606</v>
      </c>
      <c r="C5112" s="63" t="str">
        <f>'דוח 132'!I5112</f>
        <v xml:space="preserve">צמוד מדד (כולל מיועדות) </v>
      </c>
      <c r="D5112" s="63">
        <f>'דוח 132'!H5112</f>
        <v>0.24</v>
      </c>
      <c r="E5112" s="63">
        <f>'דוח 132'!G5112</f>
        <v>0.37777777777777799</v>
      </c>
      <c r="F5112" s="63">
        <f>'דוח 132'!F5112</f>
        <v>0.37777777777777799</v>
      </c>
      <c r="G5112" s="63">
        <f>'דוח 132'!E5112</f>
        <v>0</v>
      </c>
      <c r="H5112" s="63">
        <f>'דוח 132'!D5112</f>
        <v>0</v>
      </c>
      <c r="I5112" s="63">
        <f>'דוח 132'!C5112</f>
        <v>0</v>
      </c>
      <c r="J5112" s="63">
        <f>'דוח 132'!B5112</f>
        <v>0</v>
      </c>
      <c r="K5112" s="63">
        <f>'דוח 132'!A5112</f>
        <v>0</v>
      </c>
    </row>
    <row r="5113" spans="1:11" x14ac:dyDescent="0.2">
      <c r="A5113" s="63">
        <f>'דוח 132'!K5113</f>
        <v>19967</v>
      </c>
      <c r="B5113" s="63">
        <f>'דוח 132'!J5113</f>
        <v>75606</v>
      </c>
      <c r="C5113" s="63" t="str">
        <f>'דוח 132'!I5113</f>
        <v>צמוד מדד ללא מיועדות</v>
      </c>
      <c r="D5113" s="63">
        <f>'דוח 132'!H5113</f>
        <v>0.24</v>
      </c>
      <c r="E5113" s="63">
        <f>'דוח 132'!G5113</f>
        <v>0.37777777777777799</v>
      </c>
      <c r="F5113" s="63">
        <f>'דוח 132'!F5113</f>
        <v>0.37777777777777799</v>
      </c>
      <c r="G5113" s="63">
        <f>'דוח 132'!E5113</f>
        <v>0</v>
      </c>
      <c r="H5113" s="63">
        <f>'דוח 132'!D5113</f>
        <v>0</v>
      </c>
      <c r="I5113" s="63">
        <f>'דוח 132'!C5113</f>
        <v>0</v>
      </c>
      <c r="J5113" s="63">
        <f>'דוח 132'!B5113</f>
        <v>0</v>
      </c>
      <c r="K5113" s="63">
        <f>'דוח 132'!A5113</f>
        <v>0</v>
      </c>
    </row>
    <row r="5114" spans="1:11" x14ac:dyDescent="0.2">
      <c r="A5114" s="63">
        <f>'דוח 132'!K5114</f>
        <v>15744</v>
      </c>
      <c r="B5114" s="63">
        <f>'דוח 132'!J5114</f>
        <v>75606</v>
      </c>
      <c r="C5114" s="63" t="str">
        <f>'דוח 132'!I5114</f>
        <v xml:space="preserve">סה"כ ממשלתי צמוד מדד כולל מיועדות </v>
      </c>
      <c r="D5114" s="63">
        <f>'דוח 132'!H5114</f>
        <v>0</v>
      </c>
      <c r="E5114" s="63">
        <f>'דוח 132'!G5114</f>
        <v>0</v>
      </c>
      <c r="F5114" s="63">
        <f>'דוח 132'!F5114</f>
        <v>0</v>
      </c>
      <c r="G5114" s="63">
        <f>'דוח 132'!E5114</f>
        <v>0</v>
      </c>
      <c r="H5114" s="63">
        <f>'דוח 132'!D5114</f>
        <v>0</v>
      </c>
      <c r="I5114" s="63">
        <f>'דוח 132'!C5114</f>
        <v>0</v>
      </c>
      <c r="J5114" s="63">
        <f>'דוח 132'!B5114</f>
        <v>0</v>
      </c>
      <c r="K5114" s="63">
        <f>'דוח 132'!A5114</f>
        <v>0</v>
      </c>
    </row>
    <row r="5115" spans="1:11" x14ac:dyDescent="0.2">
      <c r="A5115" s="63">
        <f>'דוח 132'!K5115</f>
        <v>13462</v>
      </c>
      <c r="B5115" s="63">
        <f>'דוח 132'!J5115</f>
        <v>75606</v>
      </c>
      <c r="C5115" s="63" t="str">
        <f>'דוח 132'!I5115</f>
        <v xml:space="preserve">קונצרני סחיר צמוד מדד </v>
      </c>
      <c r="D5115" s="63">
        <f>'דוח 132'!H5115</f>
        <v>0.24</v>
      </c>
      <c r="E5115" s="63">
        <f>'דוח 132'!G5115</f>
        <v>0.37777777777777799</v>
      </c>
      <c r="F5115" s="63">
        <f>'דוח 132'!F5115</f>
        <v>0.37777777777777799</v>
      </c>
      <c r="G5115" s="63">
        <f>'דוח 132'!E5115</f>
        <v>0</v>
      </c>
      <c r="H5115" s="63">
        <f>'דוח 132'!D5115</f>
        <v>0</v>
      </c>
      <c r="I5115" s="63">
        <f>'דוח 132'!C5115</f>
        <v>0</v>
      </c>
      <c r="J5115" s="63">
        <f>'דוח 132'!B5115</f>
        <v>0</v>
      </c>
      <c r="K5115" s="63">
        <f>'דוח 132'!A5115</f>
        <v>0</v>
      </c>
    </row>
    <row r="5116" spans="1:11" x14ac:dyDescent="0.2">
      <c r="A5116" s="63">
        <f>'דוח 132'!K5116</f>
        <v>15544</v>
      </c>
      <c r="B5116" s="63">
        <f>'דוח 132'!J5116</f>
        <v>75606</v>
      </c>
      <c r="C5116" s="63" t="str">
        <f>'דוח 132'!I5116</f>
        <v>הלוואה צמוד מדד</v>
      </c>
      <c r="D5116" s="63">
        <f>'דוח 132'!H5116</f>
        <v>0</v>
      </c>
      <c r="E5116" s="63">
        <f>'דוח 132'!G5116</f>
        <v>0</v>
      </c>
      <c r="F5116" s="63">
        <f>'דוח 132'!F5116</f>
        <v>0</v>
      </c>
      <c r="G5116" s="63">
        <f>'דוח 132'!E5116</f>
        <v>0</v>
      </c>
      <c r="H5116" s="63">
        <f>'דוח 132'!D5116</f>
        <v>0</v>
      </c>
      <c r="I5116" s="63">
        <f>'דוח 132'!C5116</f>
        <v>0</v>
      </c>
      <c r="J5116" s="63">
        <f>'דוח 132'!B5116</f>
        <v>0</v>
      </c>
      <c r="K5116" s="63">
        <f>'דוח 132'!A5116</f>
        <v>0</v>
      </c>
    </row>
    <row r="5117" spans="1:11" x14ac:dyDescent="0.2">
      <c r="A5117" s="63">
        <f>'דוח 132'!K5117</f>
        <v>12978</v>
      </c>
      <c r="B5117" s="63">
        <f>'דוח 132'!J5117</f>
        <v>75606</v>
      </c>
      <c r="C5117" s="63" t="str">
        <f>'דוח 132'!I5117</f>
        <v xml:space="preserve">פקדונות לא סחירים </v>
      </c>
      <c r="D5117" s="63">
        <f>'דוח 132'!H5117</f>
        <v>0</v>
      </c>
      <c r="E5117" s="63">
        <f>'דוח 132'!G5117</f>
        <v>0</v>
      </c>
      <c r="F5117" s="63">
        <f>'דוח 132'!F5117</f>
        <v>0</v>
      </c>
      <c r="G5117" s="63">
        <f>'דוח 132'!E5117</f>
        <v>0</v>
      </c>
      <c r="H5117" s="63">
        <f>'דוח 132'!D5117</f>
        <v>0</v>
      </c>
      <c r="I5117" s="63">
        <f>'דוח 132'!C5117</f>
        <v>0</v>
      </c>
      <c r="J5117" s="63">
        <f>'דוח 132'!B5117</f>
        <v>0</v>
      </c>
      <c r="K5117" s="63">
        <f>'דוח 132'!A5117</f>
        <v>0</v>
      </c>
    </row>
    <row r="5118" spans="1:11" x14ac:dyDescent="0.2">
      <c r="A5118" s="63">
        <f>'דוח 132'!K5118</f>
        <v>17726</v>
      </c>
      <c r="B5118" s="63">
        <f>'דוח 132'!J5118</f>
        <v>75606</v>
      </c>
      <c r="C5118" s="63" t="str">
        <f>'דוח 132'!I5118</f>
        <v>לא צמוד כולל נזילות</v>
      </c>
      <c r="D5118" s="63">
        <f>'דוח 132'!H5118</f>
        <v>0</v>
      </c>
      <c r="E5118" s="63">
        <f>'דוח 132'!G5118</f>
        <v>99.622222222222206</v>
      </c>
      <c r="F5118" s="63">
        <f>'דוח 132'!F5118</f>
        <v>99.622222222222206</v>
      </c>
      <c r="G5118" s="63">
        <f>'דוח 132'!E5118</f>
        <v>0</v>
      </c>
      <c r="H5118" s="63">
        <f>'דוח 132'!D5118</f>
        <v>0</v>
      </c>
      <c r="I5118" s="63">
        <f>'דוח 132'!C5118</f>
        <v>0</v>
      </c>
      <c r="J5118" s="63">
        <f>'דוח 132'!B5118</f>
        <v>0</v>
      </c>
      <c r="K5118" s="63">
        <f>'דוח 132'!A5118</f>
        <v>0</v>
      </c>
    </row>
    <row r="5119" spans="1:11" x14ac:dyDescent="0.2">
      <c r="A5119" s="63">
        <f>'דוח 132'!K5119</f>
        <v>17727</v>
      </c>
      <c r="B5119" s="63">
        <f>'דוח 132'!J5119</f>
        <v>75606</v>
      </c>
      <c r="C5119" s="63" t="str">
        <f>'דוח 132'!I5119</f>
        <v>עו"ש ש"ח</v>
      </c>
      <c r="D5119" s="63">
        <f>'דוח 132'!H5119</f>
        <v>0</v>
      </c>
      <c r="E5119" s="63">
        <f>'דוח 132'!G5119</f>
        <v>99.622222222222206</v>
      </c>
      <c r="F5119" s="63">
        <f>'דוח 132'!F5119</f>
        <v>99.622222222222206</v>
      </c>
      <c r="G5119" s="63">
        <f>'דוח 132'!E5119</f>
        <v>0</v>
      </c>
      <c r="H5119" s="63">
        <f>'דוח 132'!D5119</f>
        <v>0</v>
      </c>
      <c r="I5119" s="63">
        <f>'דוח 132'!C5119</f>
        <v>0</v>
      </c>
      <c r="J5119" s="63">
        <f>'דוח 132'!B5119</f>
        <v>0</v>
      </c>
      <c r="K5119" s="63">
        <f>'דוח 132'!A5119</f>
        <v>0</v>
      </c>
    </row>
    <row r="5120" spans="1:11" x14ac:dyDescent="0.2">
      <c r="A5120" s="63">
        <f>'דוח 132'!K5120</f>
        <v>13592</v>
      </c>
      <c r="B5120" s="63">
        <f>'דוח 132'!J5120</f>
        <v>75606</v>
      </c>
      <c r="C5120" s="63" t="str">
        <f>'דוח 132'!I5120</f>
        <v xml:space="preserve">לא צמוד - לא כולל נזילות </v>
      </c>
      <c r="D5120" s="63">
        <f>'דוח 132'!H5120</f>
        <v>0</v>
      </c>
      <c r="E5120" s="63">
        <f>'דוח 132'!G5120</f>
        <v>0</v>
      </c>
      <c r="F5120" s="63">
        <f>'דוח 132'!F5120</f>
        <v>0</v>
      </c>
      <c r="G5120" s="63">
        <f>'דוח 132'!E5120</f>
        <v>0</v>
      </c>
      <c r="H5120" s="63">
        <f>'דוח 132'!D5120</f>
        <v>0</v>
      </c>
      <c r="I5120" s="63">
        <f>'דוח 132'!C5120</f>
        <v>0</v>
      </c>
      <c r="J5120" s="63">
        <f>'דוח 132'!B5120</f>
        <v>0</v>
      </c>
      <c r="K5120" s="63">
        <f>'דוח 132'!A5120</f>
        <v>0</v>
      </c>
    </row>
    <row r="5121" spans="1:11" x14ac:dyDescent="0.2">
      <c r="A5121" s="63">
        <f>'דוח 132'!K5121</f>
        <v>11566</v>
      </c>
      <c r="B5121" s="63">
        <f>'דוח 132'!J5121</f>
        <v>75606</v>
      </c>
      <c r="C5121" s="63" t="str">
        <f>'דוח 132'!I5121</f>
        <v>מק"מ</v>
      </c>
      <c r="D5121" s="63">
        <f>'דוח 132'!H5121</f>
        <v>0</v>
      </c>
      <c r="E5121" s="63">
        <f>'דוח 132'!G5121</f>
        <v>0</v>
      </c>
      <c r="F5121" s="63">
        <f>'דוח 132'!F5121</f>
        <v>0</v>
      </c>
      <c r="G5121" s="63">
        <f>'דוח 132'!E5121</f>
        <v>0</v>
      </c>
      <c r="H5121" s="63">
        <f>'דוח 132'!D5121</f>
        <v>0</v>
      </c>
      <c r="I5121" s="63">
        <f>'דוח 132'!C5121</f>
        <v>0</v>
      </c>
      <c r="J5121" s="63">
        <f>'דוח 132'!B5121</f>
        <v>0</v>
      </c>
      <c r="K5121" s="63">
        <f>'דוח 132'!A5121</f>
        <v>0</v>
      </c>
    </row>
    <row r="5122" spans="1:11" x14ac:dyDescent="0.2">
      <c r="A5122" s="63">
        <f>'דוח 132'!K5122</f>
        <v>13419</v>
      </c>
      <c r="B5122" s="63">
        <f>'דוח 132'!J5122</f>
        <v>75606</v>
      </c>
      <c r="C5122" s="63" t="str">
        <f>'דוח 132'!I5122</f>
        <v>ממשלתי  לא צמוד (שחר)</v>
      </c>
      <c r="D5122" s="63">
        <f>'דוח 132'!H5122</f>
        <v>0</v>
      </c>
      <c r="E5122" s="63">
        <f>'דוח 132'!G5122</f>
        <v>0</v>
      </c>
      <c r="F5122" s="63">
        <f>'דוח 132'!F5122</f>
        <v>0</v>
      </c>
      <c r="G5122" s="63">
        <f>'דוח 132'!E5122</f>
        <v>0</v>
      </c>
      <c r="H5122" s="63">
        <f>'דוח 132'!D5122</f>
        <v>0</v>
      </c>
      <c r="I5122" s="63">
        <f>'דוח 132'!C5122</f>
        <v>0</v>
      </c>
      <c r="J5122" s="63">
        <f>'דוח 132'!B5122</f>
        <v>0</v>
      </c>
      <c r="K5122" s="63">
        <f>'דוח 132'!A5122</f>
        <v>0</v>
      </c>
    </row>
    <row r="5123" spans="1:11" x14ac:dyDescent="0.2">
      <c r="A5123" s="63">
        <f>'דוח 132'!K5123</f>
        <v>11568</v>
      </c>
      <c r="B5123" s="63">
        <f>'דוח 132'!J5123</f>
        <v>75606</v>
      </c>
      <c r="C5123" s="63" t="str">
        <f>'דוח 132'!I5123</f>
        <v>אג"ח ממשלתי לא צמוד ריבית משתנה-"גילון"</v>
      </c>
      <c r="D5123" s="63">
        <f>'דוח 132'!H5123</f>
        <v>0</v>
      </c>
      <c r="E5123" s="63">
        <f>'דוח 132'!G5123</f>
        <v>0</v>
      </c>
      <c r="F5123" s="63">
        <f>'דוח 132'!F5123</f>
        <v>0</v>
      </c>
      <c r="G5123" s="63">
        <f>'דוח 132'!E5123</f>
        <v>0</v>
      </c>
      <c r="H5123" s="63">
        <f>'דוח 132'!D5123</f>
        <v>0</v>
      </c>
      <c r="I5123" s="63">
        <f>'דוח 132'!C5123</f>
        <v>0</v>
      </c>
      <c r="J5123" s="63">
        <f>'דוח 132'!B5123</f>
        <v>0</v>
      </c>
      <c r="K5123" s="63">
        <f>'דוח 132'!A5123</f>
        <v>0</v>
      </c>
    </row>
    <row r="5124" spans="1:11" x14ac:dyDescent="0.2">
      <c r="A5124" s="63">
        <f>'דוח 132'!K5124</f>
        <v>12479</v>
      </c>
      <c r="B5124" s="63">
        <f>'דוח 132'!J5124</f>
        <v>75606</v>
      </c>
      <c r="C5124" s="63" t="str">
        <f>'דוח 132'!I5124</f>
        <v>קונצרני ריבית קבועה</v>
      </c>
      <c r="D5124" s="63">
        <f>'דוח 132'!H5124</f>
        <v>0</v>
      </c>
      <c r="E5124" s="63">
        <f>'דוח 132'!G5124</f>
        <v>0</v>
      </c>
      <c r="F5124" s="63">
        <f>'דוח 132'!F5124</f>
        <v>0</v>
      </c>
      <c r="G5124" s="63">
        <f>'דוח 132'!E5124</f>
        <v>0</v>
      </c>
      <c r="H5124" s="63">
        <f>'דוח 132'!D5124</f>
        <v>0</v>
      </c>
      <c r="I5124" s="63">
        <f>'דוח 132'!C5124</f>
        <v>0</v>
      </c>
      <c r="J5124" s="63">
        <f>'דוח 132'!B5124</f>
        <v>0</v>
      </c>
      <c r="K5124" s="63">
        <f>'דוח 132'!A5124</f>
        <v>0</v>
      </c>
    </row>
    <row r="5125" spans="1:11" x14ac:dyDescent="0.2">
      <c r="A5125" s="63">
        <f>'דוח 132'!K5125</f>
        <v>12480</v>
      </c>
      <c r="B5125" s="63">
        <f>'דוח 132'!J5125</f>
        <v>75606</v>
      </c>
      <c r="C5125" s="63" t="str">
        <f>'דוח 132'!I5125</f>
        <v>קונצרני ריבית משתנה</v>
      </c>
      <c r="D5125" s="63">
        <f>'דוח 132'!H5125</f>
        <v>0</v>
      </c>
      <c r="E5125" s="63">
        <f>'דוח 132'!G5125</f>
        <v>0</v>
      </c>
      <c r="F5125" s="63">
        <f>'דוח 132'!F5125</f>
        <v>0</v>
      </c>
      <c r="G5125" s="63">
        <f>'דוח 132'!E5125</f>
        <v>0</v>
      </c>
      <c r="H5125" s="63">
        <f>'דוח 132'!D5125</f>
        <v>0</v>
      </c>
      <c r="I5125" s="63">
        <f>'דוח 132'!C5125</f>
        <v>0</v>
      </c>
      <c r="J5125" s="63">
        <f>'דוח 132'!B5125</f>
        <v>0</v>
      </c>
      <c r="K5125" s="63">
        <f>'דוח 132'!A5125</f>
        <v>0</v>
      </c>
    </row>
    <row r="5126" spans="1:11" x14ac:dyDescent="0.2">
      <c r="A5126" s="63">
        <f>'דוח 132'!K5126</f>
        <v>11578</v>
      </c>
      <c r="B5126" s="63">
        <f>'דוח 132'!J5126</f>
        <v>75606</v>
      </c>
      <c r="C5126" s="63" t="str">
        <f>'דוח 132'!I5126</f>
        <v>אג"ח לא צמוד לא סחיר (ללא עמיתים)</v>
      </c>
      <c r="D5126" s="63">
        <f>'דוח 132'!H5126</f>
        <v>0</v>
      </c>
      <c r="E5126" s="63">
        <f>'דוח 132'!G5126</f>
        <v>0</v>
      </c>
      <c r="F5126" s="63">
        <f>'דוח 132'!F5126</f>
        <v>0</v>
      </c>
      <c r="G5126" s="63">
        <f>'דוח 132'!E5126</f>
        <v>0</v>
      </c>
      <c r="H5126" s="63">
        <f>'דוח 132'!D5126</f>
        <v>0</v>
      </c>
      <c r="I5126" s="63">
        <f>'דוח 132'!C5126</f>
        <v>0</v>
      </c>
      <c r="J5126" s="63">
        <f>'דוח 132'!B5126</f>
        <v>0</v>
      </c>
      <c r="K5126" s="63">
        <f>'דוח 132'!A5126</f>
        <v>0</v>
      </c>
    </row>
    <row r="5127" spans="1:11" x14ac:dyDescent="0.2">
      <c r="A5127" s="63">
        <f>'דוח 132'!K5127</f>
        <v>12497</v>
      </c>
      <c r="B5127" s="63">
        <f>'דוח 132'!J5127</f>
        <v>75606</v>
      </c>
      <c r="C5127" s="63" t="str">
        <f>'דוח 132'!I5127</f>
        <v>קונצרני לא סחיר ריבית משתנה (נע"מים)</v>
      </c>
      <c r="D5127" s="63">
        <f>'דוח 132'!H5127</f>
        <v>0</v>
      </c>
      <c r="E5127" s="63">
        <f>'דוח 132'!G5127</f>
        <v>0</v>
      </c>
      <c r="F5127" s="63">
        <f>'דוח 132'!F5127</f>
        <v>0</v>
      </c>
      <c r="G5127" s="63">
        <f>'דוח 132'!E5127</f>
        <v>0</v>
      </c>
      <c r="H5127" s="63">
        <f>'דוח 132'!D5127</f>
        <v>0</v>
      </c>
      <c r="I5127" s="63">
        <f>'דוח 132'!C5127</f>
        <v>0</v>
      </c>
      <c r="J5127" s="63">
        <f>'דוח 132'!B5127</f>
        <v>0</v>
      </c>
      <c r="K5127" s="63">
        <f>'דוח 132'!A5127</f>
        <v>0</v>
      </c>
    </row>
    <row r="5128" spans="1:11" x14ac:dyDescent="0.2">
      <c r="A5128" s="63">
        <f>'דוח 132'!K5128</f>
        <v>15546</v>
      </c>
      <c r="B5128" s="63">
        <f>'דוח 132'!J5128</f>
        <v>75606</v>
      </c>
      <c r="C5128" s="63" t="str">
        <f>'דוח 132'!I5128</f>
        <v>הלוואה לא צמוד</v>
      </c>
      <c r="D5128" s="63">
        <f>'דוח 132'!H5128</f>
        <v>0</v>
      </c>
      <c r="E5128" s="63">
        <f>'דוח 132'!G5128</f>
        <v>0</v>
      </c>
      <c r="F5128" s="63">
        <f>'דוח 132'!F5128</f>
        <v>0</v>
      </c>
      <c r="G5128" s="63">
        <f>'דוח 132'!E5128</f>
        <v>0</v>
      </c>
      <c r="H5128" s="63">
        <f>'דוח 132'!D5128</f>
        <v>0</v>
      </c>
      <c r="I5128" s="63">
        <f>'דוח 132'!C5128</f>
        <v>0</v>
      </c>
      <c r="J5128" s="63">
        <f>'דוח 132'!B5128</f>
        <v>0</v>
      </c>
      <c r="K5128" s="63">
        <f>'דוח 132'!A5128</f>
        <v>0</v>
      </c>
    </row>
    <row r="5129" spans="1:11" x14ac:dyDescent="0.2">
      <c r="A5129" s="63">
        <f>'דוח 132'!K5129</f>
        <v>12481</v>
      </c>
      <c r="B5129" s="63">
        <f>'דוח 132'!J5129</f>
        <v>75606</v>
      </c>
      <c r="C5129" s="63" t="str">
        <f>'דוח 132'!I5129</f>
        <v>הלוואות לעמיתים.</v>
      </c>
      <c r="D5129" s="63">
        <f>'דוח 132'!H5129</f>
        <v>0</v>
      </c>
      <c r="E5129" s="63">
        <f>'דוח 132'!G5129</f>
        <v>0</v>
      </c>
      <c r="F5129" s="63">
        <f>'דוח 132'!F5129</f>
        <v>0</v>
      </c>
      <c r="G5129" s="63">
        <f>'דוח 132'!E5129</f>
        <v>0</v>
      </c>
      <c r="H5129" s="63">
        <f>'דוח 132'!D5129</f>
        <v>0</v>
      </c>
      <c r="I5129" s="63">
        <f>'דוח 132'!C5129</f>
        <v>0</v>
      </c>
      <c r="J5129" s="63">
        <f>'דוח 132'!B5129</f>
        <v>0</v>
      </c>
      <c r="K5129" s="63">
        <f>'דוח 132'!A5129</f>
        <v>0</v>
      </c>
    </row>
    <row r="5130" spans="1:11" x14ac:dyDescent="0.2">
      <c r="A5130" s="63">
        <f>'דוח 132'!K5130</f>
        <v>13594</v>
      </c>
      <c r="B5130" s="63">
        <f>'דוח 132'!J5130</f>
        <v>75606</v>
      </c>
      <c r="C5130" s="63" t="str">
        <f>'דוח 132'!I5130</f>
        <v>מט"ח וצמוד מט"ח</v>
      </c>
      <c r="D5130" s="63">
        <f>'דוח 132'!H5130</f>
        <v>0</v>
      </c>
      <c r="E5130" s="63">
        <f>'דוח 132'!G5130</f>
        <v>0</v>
      </c>
      <c r="F5130" s="63">
        <f>'דוח 132'!F5130</f>
        <v>0</v>
      </c>
      <c r="G5130" s="63">
        <f>'דוח 132'!E5130</f>
        <v>0</v>
      </c>
      <c r="H5130" s="63">
        <f>'דוח 132'!D5130</f>
        <v>0</v>
      </c>
      <c r="I5130" s="63">
        <f>'דוח 132'!C5130</f>
        <v>0</v>
      </c>
      <c r="J5130" s="63">
        <f>'דוח 132'!B5130</f>
        <v>0</v>
      </c>
      <c r="K5130" s="63">
        <f>'דוח 132'!A5130</f>
        <v>0</v>
      </c>
    </row>
    <row r="5131" spans="1:11" x14ac:dyDescent="0.2">
      <c r="A5131" s="63">
        <f>'דוח 132'!K5131</f>
        <v>15609</v>
      </c>
      <c r="B5131" s="63">
        <f>'דוח 132'!J5131</f>
        <v>75606</v>
      </c>
      <c r="C5131" s="63" t="str">
        <f>'דוח 132'!I5131</f>
        <v>אג"ח ממשלתי צמוד מט"ח סחיר (1022)</v>
      </c>
      <c r="D5131" s="63">
        <f>'דוח 132'!H5131</f>
        <v>0</v>
      </c>
      <c r="E5131" s="63">
        <f>'דוח 132'!G5131</f>
        <v>0</v>
      </c>
      <c r="F5131" s="63">
        <f>'דוח 132'!F5131</f>
        <v>0</v>
      </c>
      <c r="G5131" s="63">
        <f>'דוח 132'!E5131</f>
        <v>0</v>
      </c>
      <c r="H5131" s="63">
        <f>'דוח 132'!D5131</f>
        <v>0</v>
      </c>
      <c r="I5131" s="63">
        <f>'דוח 132'!C5131</f>
        <v>0</v>
      </c>
      <c r="J5131" s="63">
        <f>'דוח 132'!B5131</f>
        <v>0</v>
      </c>
      <c r="K5131" s="63">
        <f>'דוח 132'!A5131</f>
        <v>0</v>
      </c>
    </row>
    <row r="5132" spans="1:11" x14ac:dyDescent="0.2">
      <c r="A5132" s="63">
        <f>'דוח 132'!K5132</f>
        <v>11524</v>
      </c>
      <c r="B5132" s="63">
        <f>'דוח 132'!J5132</f>
        <v>75606</v>
      </c>
      <c r="C5132" s="63" t="str">
        <f>'דוח 132'!I5132</f>
        <v xml:space="preserve"> אג"ח קונצרני בחו"ל </v>
      </c>
      <c r="D5132" s="63">
        <f>'דוח 132'!H5132</f>
        <v>0</v>
      </c>
      <c r="E5132" s="63">
        <f>'דוח 132'!G5132</f>
        <v>0</v>
      </c>
      <c r="F5132" s="63">
        <f>'דוח 132'!F5132</f>
        <v>0</v>
      </c>
      <c r="G5132" s="63">
        <f>'דוח 132'!E5132</f>
        <v>0</v>
      </c>
      <c r="H5132" s="63">
        <f>'דוח 132'!D5132</f>
        <v>0</v>
      </c>
      <c r="I5132" s="63">
        <f>'דוח 132'!C5132</f>
        <v>0</v>
      </c>
      <c r="J5132" s="63">
        <f>'דוח 132'!B5132</f>
        <v>0</v>
      </c>
      <c r="K5132" s="63">
        <f>'דוח 132'!A5132</f>
        <v>0</v>
      </c>
    </row>
    <row r="5133" spans="1:11" x14ac:dyDescent="0.2">
      <c r="A5133" s="63">
        <f>'דוח 132'!K5133</f>
        <v>15745</v>
      </c>
      <c r="B5133" s="63">
        <f>'דוח 132'!J5133</f>
        <v>75606</v>
      </c>
      <c r="C5133" s="63" t="str">
        <f>'דוח 132'!I5133</f>
        <v>סה"כ קונצרני צמוד מט"ח</v>
      </c>
      <c r="D5133" s="63">
        <f>'דוח 132'!H5133</f>
        <v>0</v>
      </c>
      <c r="E5133" s="63">
        <f>'דוח 132'!G5133</f>
        <v>0</v>
      </c>
      <c r="F5133" s="63">
        <f>'דוח 132'!F5133</f>
        <v>0</v>
      </c>
      <c r="G5133" s="63">
        <f>'דוח 132'!E5133</f>
        <v>0</v>
      </c>
      <c r="H5133" s="63">
        <f>'דוח 132'!D5133</f>
        <v>0</v>
      </c>
      <c r="I5133" s="63">
        <f>'דוח 132'!C5133</f>
        <v>0</v>
      </c>
      <c r="J5133" s="63">
        <f>'דוח 132'!B5133</f>
        <v>0</v>
      </c>
      <c r="K5133" s="63">
        <f>'דוח 132'!A5133</f>
        <v>0</v>
      </c>
    </row>
    <row r="5134" spans="1:11" x14ac:dyDescent="0.2">
      <c r="A5134" s="63">
        <f>'דוח 132'!K5134</f>
        <v>15545</v>
      </c>
      <c r="B5134" s="63">
        <f>'דוח 132'!J5134</f>
        <v>75606</v>
      </c>
      <c r="C5134" s="63" t="str">
        <f>'דוח 132'!I5134</f>
        <v>הלוואה צמוד מט"ח</v>
      </c>
      <c r="D5134" s="63">
        <f>'דוח 132'!H5134</f>
        <v>0</v>
      </c>
      <c r="E5134" s="63">
        <f>'דוח 132'!G5134</f>
        <v>0</v>
      </c>
      <c r="F5134" s="63">
        <f>'דוח 132'!F5134</f>
        <v>0</v>
      </c>
      <c r="G5134" s="63">
        <f>'דוח 132'!E5134</f>
        <v>0</v>
      </c>
      <c r="H5134" s="63">
        <f>'דוח 132'!D5134</f>
        <v>0</v>
      </c>
      <c r="I5134" s="63">
        <f>'דוח 132'!C5134</f>
        <v>0</v>
      </c>
      <c r="J5134" s="63">
        <f>'דוח 132'!B5134</f>
        <v>0</v>
      </c>
      <c r="K5134" s="63">
        <f>'דוח 132'!A5134</f>
        <v>0</v>
      </c>
    </row>
    <row r="5135" spans="1:11" x14ac:dyDescent="0.2">
      <c r="A5135" s="63">
        <f>'דוח 132'!K5135</f>
        <v>13595</v>
      </c>
      <c r="B5135" s="63">
        <f>'דוח 132'!J5135</f>
        <v>75606</v>
      </c>
      <c r="C5135" s="63" t="str">
        <f>'דוח 132'!I5135</f>
        <v>סה"כ מניות והמירים</v>
      </c>
      <c r="D5135" s="63">
        <f>'דוח 132'!H5135</f>
        <v>0</v>
      </c>
      <c r="E5135" s="63">
        <f>'דוח 132'!G5135</f>
        <v>0</v>
      </c>
      <c r="F5135" s="63">
        <f>'דוח 132'!F5135</f>
        <v>0</v>
      </c>
      <c r="G5135" s="63">
        <f>'דוח 132'!E5135</f>
        <v>0</v>
      </c>
      <c r="H5135" s="63">
        <f>'דוח 132'!D5135</f>
        <v>0</v>
      </c>
      <c r="I5135" s="63">
        <f>'דוח 132'!C5135</f>
        <v>0</v>
      </c>
      <c r="J5135" s="63">
        <f>'דוח 132'!B5135</f>
        <v>0</v>
      </c>
      <c r="K5135" s="63">
        <f>'דוח 132'!A5135</f>
        <v>0</v>
      </c>
    </row>
    <row r="5136" spans="1:11" x14ac:dyDescent="0.2">
      <c r="A5136" s="63">
        <f>'דוח 132'!K5136</f>
        <v>15610</v>
      </c>
      <c r="B5136" s="63">
        <f>'דוח 132'!J5136</f>
        <v>75606</v>
      </c>
      <c r="C5136" s="63" t="str">
        <f>'דוח 132'!I5136</f>
        <v>נגזרים מתוך מניות והמירים</v>
      </c>
      <c r="D5136" s="63">
        <f>'דוח 132'!H5136</f>
        <v>0</v>
      </c>
      <c r="E5136" s="63">
        <f>'דוח 132'!G5136</f>
        <v>0</v>
      </c>
      <c r="F5136" s="63">
        <f>'דוח 132'!F5136</f>
        <v>0</v>
      </c>
      <c r="G5136" s="63">
        <f>'דוח 132'!E5136</f>
        <v>0</v>
      </c>
      <c r="H5136" s="63">
        <f>'דוח 132'!D5136</f>
        <v>0</v>
      </c>
      <c r="I5136" s="63">
        <f>'דוח 132'!C5136</f>
        <v>0</v>
      </c>
      <c r="J5136" s="63">
        <f>'דוח 132'!B5136</f>
        <v>0</v>
      </c>
      <c r="K5136" s="63">
        <f>'דוח 132'!A5136</f>
        <v>0</v>
      </c>
    </row>
    <row r="5137" spans="1:11" x14ac:dyDescent="0.2">
      <c r="A5137" s="63">
        <f>'דוח 132'!K5137</f>
        <v>15611</v>
      </c>
      <c r="B5137" s="63">
        <f>'דוח 132'!J5137</f>
        <v>75606</v>
      </c>
      <c r="C5137" s="63" t="str">
        <f>'דוח 132'!I5137</f>
        <v>מניות והמירים בארץ</v>
      </c>
      <c r="D5137" s="63">
        <f>'דוח 132'!H5137</f>
        <v>0</v>
      </c>
      <c r="E5137" s="63">
        <f>'דוח 132'!G5137</f>
        <v>0</v>
      </c>
      <c r="F5137" s="63">
        <f>'דוח 132'!F5137</f>
        <v>0</v>
      </c>
      <c r="G5137" s="63">
        <f>'דוח 132'!E5137</f>
        <v>0</v>
      </c>
      <c r="H5137" s="63">
        <f>'דוח 132'!D5137</f>
        <v>0</v>
      </c>
      <c r="I5137" s="63">
        <f>'דוח 132'!C5137</f>
        <v>0</v>
      </c>
      <c r="J5137" s="63">
        <f>'דוח 132'!B5137</f>
        <v>0</v>
      </c>
      <c r="K5137" s="63">
        <f>'דוח 132'!A5137</f>
        <v>0</v>
      </c>
    </row>
    <row r="5138" spans="1:11" x14ac:dyDescent="0.2">
      <c r="A5138" s="63">
        <f>'דוח 132'!K5138</f>
        <v>15608</v>
      </c>
      <c r="B5138" s="63">
        <f>'דוח 132'!J5138</f>
        <v>75606</v>
      </c>
      <c r="C5138" s="63" t="str">
        <f>'דוח 132'!I5138</f>
        <v>מניות חו"ל</v>
      </c>
      <c r="D5138" s="63">
        <f>'דוח 132'!H5138</f>
        <v>0</v>
      </c>
      <c r="E5138" s="63">
        <f>'דוח 132'!G5138</f>
        <v>0</v>
      </c>
      <c r="F5138" s="63">
        <f>'דוח 132'!F5138</f>
        <v>0</v>
      </c>
      <c r="G5138" s="63">
        <f>'דוח 132'!E5138</f>
        <v>0</v>
      </c>
      <c r="H5138" s="63">
        <f>'דוח 132'!D5138</f>
        <v>0</v>
      </c>
      <c r="I5138" s="63">
        <f>'דוח 132'!C5138</f>
        <v>0</v>
      </c>
      <c r="J5138" s="63">
        <f>'דוח 132'!B5138</f>
        <v>0</v>
      </c>
      <c r="K5138" s="63">
        <f>'דוח 132'!A5138</f>
        <v>0</v>
      </c>
    </row>
    <row r="5139" spans="1:11" x14ac:dyDescent="0.2">
      <c r="A5139" s="63">
        <f>'דוח 132'!K5139</f>
        <v>15584</v>
      </c>
      <c r="B5139" s="63">
        <f>'דוח 132'!J5139</f>
        <v>75606</v>
      </c>
      <c r="C5139" s="63" t="str">
        <f>'דוח 132'!I5139</f>
        <v>נכסים אלטרנטיביים</v>
      </c>
      <c r="D5139" s="63">
        <f>'דוח 132'!H5139</f>
        <v>0</v>
      </c>
      <c r="E5139" s="63">
        <f>'דוח 132'!G5139</f>
        <v>0</v>
      </c>
      <c r="F5139" s="63">
        <f>'דוח 132'!F5139</f>
        <v>0</v>
      </c>
      <c r="G5139" s="63">
        <f>'דוח 132'!E5139</f>
        <v>0</v>
      </c>
      <c r="H5139" s="63">
        <f>'דוח 132'!D5139</f>
        <v>0</v>
      </c>
      <c r="I5139" s="63">
        <f>'דוח 132'!C5139</f>
        <v>0</v>
      </c>
      <c r="J5139" s="63">
        <f>'דוח 132'!B5139</f>
        <v>0</v>
      </c>
      <c r="K5139" s="63">
        <f>'דוח 132'!A5139</f>
        <v>0</v>
      </c>
    </row>
    <row r="5140" spans="1:11" x14ac:dyDescent="0.2">
      <c r="A5140" s="63">
        <f>'דוח 132'!K5140</f>
        <v>17728</v>
      </c>
      <c r="B5140" s="63">
        <f>'דוח 132'!J5140</f>
        <v>75606</v>
      </c>
      <c r="C5140" s="63" t="str">
        <f>'דוח 132'!I5140</f>
        <v>נכסי נדל"ן</v>
      </c>
      <c r="D5140" s="63">
        <f>'דוח 132'!H5140</f>
        <v>0</v>
      </c>
      <c r="E5140" s="63">
        <f>'דוח 132'!G5140</f>
        <v>0</v>
      </c>
      <c r="F5140" s="63">
        <f>'דוח 132'!F5140</f>
        <v>0</v>
      </c>
      <c r="G5140" s="63">
        <f>'דוח 132'!E5140</f>
        <v>0</v>
      </c>
      <c r="H5140" s="63">
        <f>'דוח 132'!D5140</f>
        <v>0</v>
      </c>
      <c r="I5140" s="63">
        <f>'דוח 132'!C5140</f>
        <v>0</v>
      </c>
      <c r="J5140" s="63">
        <f>'דוח 132'!B5140</f>
        <v>0</v>
      </c>
      <c r="K5140" s="63">
        <f>'דוח 132'!A5140</f>
        <v>0</v>
      </c>
    </row>
    <row r="5141" spans="1:11" x14ac:dyDescent="0.2">
      <c r="A5141" s="63">
        <f>'דוח 132'!K5141</f>
        <v>15624</v>
      </c>
      <c r="B5141" s="63">
        <f>'דוח 132'!J5141</f>
        <v>75606</v>
      </c>
      <c r="C5141" s="63" t="str">
        <f>'דוח 132'!I5141</f>
        <v>נגזרים מתוך חשיפת מט"ח</v>
      </c>
      <c r="D5141" s="63">
        <f>'דוח 132'!H5141</f>
        <v>0</v>
      </c>
      <c r="E5141" s="63">
        <f>'דוח 132'!G5141</f>
        <v>0</v>
      </c>
      <c r="F5141" s="63">
        <f>'דוח 132'!F5141</f>
        <v>0</v>
      </c>
      <c r="G5141" s="63">
        <f>'דוח 132'!E5141</f>
        <v>0</v>
      </c>
      <c r="H5141" s="63">
        <f>'דוח 132'!D5141</f>
        <v>0</v>
      </c>
      <c r="I5141" s="63">
        <f>'דוח 132'!C5141</f>
        <v>0</v>
      </c>
      <c r="J5141" s="63">
        <f>'דוח 132'!B5141</f>
        <v>0</v>
      </c>
      <c r="K5141" s="63">
        <f>'דוח 132'!A5141</f>
        <v>0</v>
      </c>
    </row>
    <row r="5142" spans="1:11" x14ac:dyDescent="0.2">
      <c r="A5142" s="63">
        <f>'דוח 132'!K5142</f>
        <v>15644</v>
      </c>
      <c r="B5142" s="63">
        <f>'דוח 132'!J5142</f>
        <v>75606</v>
      </c>
      <c r="C5142" s="63" t="str">
        <f>'דוח 132'!I5142</f>
        <v>סה"כ נזילות</v>
      </c>
      <c r="D5142" s="63">
        <f>'דוח 132'!H5142</f>
        <v>0</v>
      </c>
      <c r="E5142" s="63">
        <f>'דוח 132'!G5142</f>
        <v>99.622222222222206</v>
      </c>
      <c r="F5142" s="63">
        <f>'דוח 132'!F5142</f>
        <v>99.622222222222206</v>
      </c>
      <c r="G5142" s="63">
        <f>'דוח 132'!E5142</f>
        <v>0</v>
      </c>
      <c r="H5142" s="63">
        <f>'דוח 132'!D5142</f>
        <v>0</v>
      </c>
      <c r="I5142" s="63">
        <f>'דוח 132'!C5142</f>
        <v>0</v>
      </c>
      <c r="J5142" s="63">
        <f>'דוח 132'!B5142</f>
        <v>0</v>
      </c>
      <c r="K5142" s="63">
        <f>'דוח 132'!A5142</f>
        <v>0</v>
      </c>
    </row>
    <row r="5143" spans="1:11" x14ac:dyDescent="0.2">
      <c r="A5143" s="63">
        <f>'דוח 132'!K5143</f>
        <v>15704</v>
      </c>
      <c r="B5143" s="63">
        <f>'דוח 132'!J5143</f>
        <v>75606</v>
      </c>
      <c r="C5143" s="63" t="str">
        <f>'דוח 132'!I5143</f>
        <v xml:space="preserve">סה"כ קונצרני והלוואות </v>
      </c>
      <c r="D5143" s="63">
        <f>'דוח 132'!H5143</f>
        <v>0.24</v>
      </c>
      <c r="E5143" s="63">
        <f>'דוח 132'!G5143</f>
        <v>0.37777777777777799</v>
      </c>
      <c r="F5143" s="63">
        <f>'דוח 132'!F5143</f>
        <v>0.37777777777777799</v>
      </c>
      <c r="G5143" s="63">
        <f>'דוח 132'!E5143</f>
        <v>0</v>
      </c>
      <c r="H5143" s="63">
        <f>'דוח 132'!D5143</f>
        <v>0</v>
      </c>
      <c r="I5143" s="63">
        <f>'דוח 132'!C5143</f>
        <v>0</v>
      </c>
      <c r="J5143" s="63">
        <f>'דוח 132'!B5143</f>
        <v>0</v>
      </c>
      <c r="K5143" s="63">
        <f>'דוח 132'!A5143</f>
        <v>0</v>
      </c>
    </row>
    <row r="5144" spans="1:11" x14ac:dyDescent="0.2">
      <c r="A5144" s="63">
        <f>'דוח 132'!K5144</f>
        <v>15749</v>
      </c>
      <c r="B5144" s="63">
        <f>'דוח 132'!J5144</f>
        <v>75606</v>
      </c>
      <c r="C5144" s="63" t="str">
        <f>'דוח 132'!I5144</f>
        <v>סה"כ לא סחירים</v>
      </c>
      <c r="D5144" s="63">
        <f>'דוח 132'!H5144</f>
        <v>0</v>
      </c>
      <c r="E5144" s="63">
        <f>'דוח 132'!G5144</f>
        <v>0</v>
      </c>
      <c r="F5144" s="63">
        <f>'דוח 132'!F5144</f>
        <v>0</v>
      </c>
      <c r="G5144" s="63">
        <f>'דוח 132'!E5144</f>
        <v>0</v>
      </c>
      <c r="H5144" s="63">
        <f>'דוח 132'!D5144</f>
        <v>0</v>
      </c>
      <c r="I5144" s="63">
        <f>'דוח 132'!C5144</f>
        <v>0</v>
      </c>
      <c r="J5144" s="63">
        <f>'דוח 132'!B5144</f>
        <v>0</v>
      </c>
      <c r="K5144" s="63">
        <f>'דוח 132'!A5144</f>
        <v>0</v>
      </c>
    </row>
    <row r="5145" spans="1:11" x14ac:dyDescent="0.2">
      <c r="A5145" s="63">
        <f>'דוח 132'!K5145</f>
        <v>11258</v>
      </c>
      <c r="B5145" s="63">
        <f>'דוח 132'!J5145</f>
        <v>75606</v>
      </c>
      <c r="C5145" s="63" t="str">
        <f>'דוח 132'!I5145</f>
        <v>כל נכסי הקופה</v>
      </c>
      <c r="D5145" s="63">
        <f>'דוח 132'!H5145</f>
        <v>9.0666666666666706E-4</v>
      </c>
      <c r="E5145" s="63">
        <f>'דוח 132'!G5145</f>
        <v>100</v>
      </c>
      <c r="F5145" s="63">
        <f>'דוח 132'!F5145</f>
        <v>100</v>
      </c>
      <c r="G5145" s="63">
        <f>'דוח 132'!E5145</f>
        <v>0</v>
      </c>
      <c r="H5145" s="63">
        <f>'דוח 132'!D5145</f>
        <v>0</v>
      </c>
      <c r="I5145" s="63">
        <f>'דוח 132'!C5145</f>
        <v>0</v>
      </c>
      <c r="J5145" s="63">
        <f>'דוח 132'!B5145</f>
        <v>0</v>
      </c>
      <c r="K5145" s="63">
        <f>'דוח 132'!A5145</f>
        <v>0</v>
      </c>
    </row>
    <row r="5146" spans="1:11" x14ac:dyDescent="0.2">
      <c r="A5146" s="63">
        <f>'דוח 132'!K5146</f>
        <v>15705</v>
      </c>
      <c r="B5146" s="63">
        <f>'דוח 132'!J5146</f>
        <v>75606</v>
      </c>
      <c r="C5146" s="63" t="str">
        <f>'דוח 132'!I5146</f>
        <v>סה"כ ממשלתי</v>
      </c>
      <c r="D5146" s="63">
        <f>'דוח 132'!H5146</f>
        <v>0</v>
      </c>
      <c r="E5146" s="63">
        <f>'דוח 132'!G5146</f>
        <v>0</v>
      </c>
      <c r="F5146" s="63">
        <f>'דוח 132'!F5146</f>
        <v>0</v>
      </c>
      <c r="G5146" s="63">
        <f>'דוח 132'!E5146</f>
        <v>0</v>
      </c>
      <c r="H5146" s="63">
        <f>'דוח 132'!D5146</f>
        <v>0</v>
      </c>
      <c r="I5146" s="63">
        <f>'דוח 132'!C5146</f>
        <v>0</v>
      </c>
      <c r="J5146" s="63">
        <f>'דוח 132'!B5146</f>
        <v>0</v>
      </c>
      <c r="K5146" s="63">
        <f>'דוח 132'!A5146</f>
        <v>0</v>
      </c>
    </row>
    <row r="5147" spans="1:11" x14ac:dyDescent="0.2">
      <c r="A5147" s="63">
        <f>'דוח 132'!K5147</f>
        <v>16144</v>
      </c>
      <c r="B5147" s="63">
        <f>'דוח 132'!J5147</f>
        <v>75606</v>
      </c>
      <c r="C5147" s="63" t="str">
        <f>'דוח 132'!I5147</f>
        <v>סך חשיפת מט"ח</v>
      </c>
      <c r="D5147" s="63">
        <f>'דוח 132'!H5147</f>
        <v>0</v>
      </c>
      <c r="E5147" s="63">
        <f>'דוח 132'!G5147</f>
        <v>0</v>
      </c>
      <c r="F5147" s="63">
        <f>'דוח 132'!F5147</f>
        <v>0</v>
      </c>
      <c r="G5147" s="63">
        <f>'דוח 132'!E5147</f>
        <v>0</v>
      </c>
      <c r="H5147" s="63">
        <f>'דוח 132'!D5147</f>
        <v>0</v>
      </c>
      <c r="I5147" s="63">
        <f>'דוח 132'!C5147</f>
        <v>0</v>
      </c>
      <c r="J5147" s="63">
        <f>'דוח 132'!B5147</f>
        <v>0</v>
      </c>
      <c r="K5147" s="63">
        <f>'דוח 132'!A5147</f>
        <v>0</v>
      </c>
    </row>
    <row r="5148" spans="1:11" x14ac:dyDescent="0.2">
      <c r="A5148" s="63">
        <f>'דוח 132'!K5148</f>
        <v>12755</v>
      </c>
      <c r="B5148" s="63">
        <f>'דוח 132'!J5148</f>
        <v>75606</v>
      </c>
      <c r="C5148" s="63" t="str">
        <f>'דוח 132'!I5148</f>
        <v xml:space="preserve">נזילות מט"ח </v>
      </c>
      <c r="D5148" s="63">
        <f>'דוח 132'!H5148</f>
        <v>0</v>
      </c>
      <c r="E5148" s="63">
        <f>'דוח 132'!G5148</f>
        <v>0</v>
      </c>
      <c r="F5148" s="63">
        <f>'דוח 132'!F5148</f>
        <v>0</v>
      </c>
      <c r="G5148" s="63">
        <f>'דוח 132'!E5148</f>
        <v>0</v>
      </c>
      <c r="H5148" s="63">
        <f>'דוח 132'!D5148</f>
        <v>0</v>
      </c>
      <c r="I5148" s="63">
        <f>'דוח 132'!C5148</f>
        <v>0</v>
      </c>
      <c r="J5148" s="63">
        <f>'דוח 132'!B5148</f>
        <v>0</v>
      </c>
      <c r="K5148" s="63">
        <f>'דוח 132'!A5148</f>
        <v>0</v>
      </c>
    </row>
    <row r="5149" spans="1:11" x14ac:dyDescent="0.2">
      <c r="A5149" s="63">
        <f>'דוח 132'!K5149</f>
        <v>12359</v>
      </c>
      <c r="B5149" s="63">
        <f>'דוח 132'!J5149</f>
        <v>75606</v>
      </c>
      <c r="C5149" s="63" t="str">
        <f>'דוח 132'!I5149</f>
        <v xml:space="preserve">קונצרני לא סחיר צמוד מדד </v>
      </c>
      <c r="D5149" s="63">
        <f>'דוח 132'!H5149</f>
        <v>0</v>
      </c>
      <c r="E5149" s="63">
        <f>'דוח 132'!G5149</f>
        <v>0</v>
      </c>
      <c r="F5149" s="63">
        <f>'דוח 132'!F5149</f>
        <v>0</v>
      </c>
      <c r="G5149" s="63">
        <f>'דוח 132'!E5149</f>
        <v>0</v>
      </c>
      <c r="H5149" s="63">
        <f>'דוח 132'!D5149</f>
        <v>0</v>
      </c>
      <c r="I5149" s="63">
        <f>'דוח 132'!C5149</f>
        <v>0</v>
      </c>
      <c r="J5149" s="63">
        <f>'דוח 132'!B5149</f>
        <v>0</v>
      </c>
      <c r="K5149" s="63">
        <f>'דוח 132'!A5149</f>
        <v>0</v>
      </c>
    </row>
    <row r="5150" spans="1:11" x14ac:dyDescent="0.2">
      <c r="A5150" s="63">
        <f>'דוח 132'!K5150</f>
        <v>0</v>
      </c>
      <c r="B5150" s="63">
        <f>'דוח 132'!J5150</f>
        <v>0</v>
      </c>
      <c r="C5150" s="63">
        <f>'דוח 132'!I5150</f>
        <v>0</v>
      </c>
      <c r="D5150" s="63">
        <f>'דוח 132'!H5150</f>
        <v>0</v>
      </c>
      <c r="E5150" s="63">
        <f>'דוח 132'!G5150</f>
        <v>0</v>
      </c>
      <c r="F5150" s="63">
        <f>'דוח 132'!F5150</f>
        <v>0</v>
      </c>
      <c r="G5150" s="63">
        <f>'דוח 132'!E5150</f>
        <v>0</v>
      </c>
      <c r="H5150" s="63">
        <f>'דוח 132'!D5150</f>
        <v>0</v>
      </c>
      <c r="I5150" s="63">
        <f>'דוח 132'!C5150</f>
        <v>0</v>
      </c>
      <c r="J5150" s="63">
        <f>'דוח 132'!B5150</f>
        <v>0</v>
      </c>
      <c r="K5150" s="63">
        <f>'דוח 132'!A5150</f>
        <v>0</v>
      </c>
    </row>
    <row r="5151" spans="1:11" x14ac:dyDescent="0.2">
      <c r="A5151" s="63" t="str">
        <f>'דוח 132'!K5151</f>
        <v>קוד קבוצה</v>
      </c>
      <c r="B5151" s="63" t="str">
        <f>'דוח 132'!J5151</f>
        <v>קוד קופה</v>
      </c>
      <c r="C5151" s="63">
        <f>'דוח 132'!I5151</f>
        <v>0</v>
      </c>
      <c r="D5151" s="63" t="str">
        <f>'דוח 132'!H5151</f>
        <v xml:space="preserve">75673  גילת לוויינים </v>
      </c>
      <c r="E5151" s="63">
        <f>'דוח 132'!G5151</f>
        <v>0</v>
      </c>
      <c r="F5151" s="63">
        <f>'דוח 132'!F5151</f>
        <v>0</v>
      </c>
      <c r="G5151" s="63">
        <f>'דוח 132'!E5151</f>
        <v>0</v>
      </c>
      <c r="H5151" s="63">
        <f>'דוח 132'!D5151</f>
        <v>0</v>
      </c>
      <c r="I5151" s="63">
        <f>'דוח 132'!C5151</f>
        <v>0</v>
      </c>
      <c r="J5151" s="63">
        <f>'דוח 132'!B5151</f>
        <v>0</v>
      </c>
      <c r="K5151" s="63">
        <f>'דוח 132'!A5151</f>
        <v>0</v>
      </c>
    </row>
    <row r="5152" spans="1:11" x14ac:dyDescent="0.2">
      <c r="A5152" s="63">
        <f>'דוח 132'!K5152</f>
        <v>0</v>
      </c>
      <c r="B5152" s="63">
        <f>'דוח 132'!J5152</f>
        <v>0</v>
      </c>
      <c r="C5152" s="63">
        <f>'דוח 132'!I5152</f>
        <v>0</v>
      </c>
      <c r="D5152" s="63">
        <f>'דוח 132'!H5152</f>
        <v>0</v>
      </c>
      <c r="E5152" s="63">
        <f>'דוח 132'!G5152</f>
        <v>0</v>
      </c>
      <c r="F5152" s="63" t="str">
        <f>'דוח 132'!F5152</f>
        <v>שווי קופה באשח  9,415.39</v>
      </c>
      <c r="G5152" s="63">
        <f>'דוח 132'!E5152</f>
        <v>0</v>
      </c>
      <c r="H5152" s="63">
        <f>'דוח 132'!D5152</f>
        <v>0</v>
      </c>
      <c r="I5152" s="63">
        <f>'דוח 132'!C5152</f>
        <v>0</v>
      </c>
      <c r="J5152" s="63">
        <f>'דוח 132'!B5152</f>
        <v>0</v>
      </c>
      <c r="K5152" s="63">
        <f>'דוח 132'!A5152</f>
        <v>0</v>
      </c>
    </row>
    <row r="5153" spans="1:11" x14ac:dyDescent="0.2">
      <c r="A5153" s="63">
        <f>'דוח 132'!K5153</f>
        <v>0</v>
      </c>
      <c r="B5153" s="63">
        <f>'דוח 132'!J5153</f>
        <v>0</v>
      </c>
      <c r="C5153" s="63" t="str">
        <f>'דוח 132'!I5153</f>
        <v>תאור קבוצה</v>
      </c>
      <c r="D5153" s="63" t="str">
        <f>'דוח 132'!H5153</f>
        <v>מח"מ</v>
      </c>
      <c r="E5153" s="63" t="str">
        <f>'דוח 132'!G5153</f>
        <v>חשיפה</v>
      </c>
      <c r="F5153" s="63" t="str">
        <f>'דוח 132'!F5153</f>
        <v>חשיפה</v>
      </c>
      <c r="G5153" s="63">
        <f>'דוח 132'!E5153</f>
        <v>0</v>
      </c>
      <c r="H5153" s="63" t="str">
        <f>'דוח 132'!D5153</f>
        <v>חשיפה</v>
      </c>
      <c r="I5153" s="63">
        <f>'דוח 132'!C5153</f>
        <v>0</v>
      </c>
      <c r="J5153" s="63" t="str">
        <f>'דוח 132'!B5153</f>
        <v>מח"מ</v>
      </c>
      <c r="K5153" s="63">
        <f>'דוח 132'!A5153</f>
        <v>0</v>
      </c>
    </row>
    <row r="5154" spans="1:11" x14ac:dyDescent="0.2">
      <c r="A5154" s="63">
        <f>'דוח 132'!K5154</f>
        <v>0</v>
      </c>
      <c r="B5154" s="63">
        <f>'דוח 132'!J5154</f>
        <v>0</v>
      </c>
      <c r="C5154" s="63">
        <f>'דוח 132'!I5154</f>
        <v>0</v>
      </c>
      <c r="D5154" s="63">
        <f>'דוח 132'!H5154</f>
        <v>0</v>
      </c>
      <c r="E5154" s="63" t="str">
        <f>'דוח 132'!G5154</f>
        <v>30/12/18</v>
      </c>
      <c r="F5154" s="63" t="str">
        <f>'דוח 132'!F5154</f>
        <v>31/12/18</v>
      </c>
      <c r="G5154" s="63" t="str">
        <f>'דוח 132'!E5154</f>
        <v>מינ'</v>
      </c>
      <c r="H5154" s="63" t="str">
        <f>'דוח 132'!D5154</f>
        <v>מקס'</v>
      </c>
      <c r="I5154" s="63" t="str">
        <f>'דוח 132'!C5154</f>
        <v>מינ'</v>
      </c>
      <c r="J5154" s="63" t="str">
        <f>'דוח 132'!B5154</f>
        <v>מקס'</v>
      </c>
      <c r="K5154" s="63">
        <f>'דוח 132'!A5154</f>
        <v>0</v>
      </c>
    </row>
    <row r="5155" spans="1:11" x14ac:dyDescent="0.2">
      <c r="A5155" s="63">
        <f>'דוח 132'!K5155</f>
        <v>13591</v>
      </c>
      <c r="B5155" s="63">
        <f>'דוח 132'!J5155</f>
        <v>75673</v>
      </c>
      <c r="C5155" s="63" t="str">
        <f>'דוח 132'!I5155</f>
        <v xml:space="preserve">צמוד מדד (כולל מיועדות) </v>
      </c>
      <c r="D5155" s="63">
        <f>'דוח 132'!H5155</f>
        <v>5.1000000000000005</v>
      </c>
      <c r="E5155" s="63">
        <f>'דוח 132'!G5155</f>
        <v>0.89013691170114007</v>
      </c>
      <c r="F5155" s="63">
        <f>'דוח 132'!F5155</f>
        <v>0.90345301870672101</v>
      </c>
      <c r="G5155" s="63">
        <f>'דוח 132'!E5155</f>
        <v>0</v>
      </c>
      <c r="H5155" s="63">
        <f>'דוח 132'!D5155</f>
        <v>0</v>
      </c>
      <c r="I5155" s="63">
        <f>'דוח 132'!C5155</f>
        <v>0</v>
      </c>
      <c r="J5155" s="63">
        <f>'דוח 132'!B5155</f>
        <v>0</v>
      </c>
      <c r="K5155" s="63">
        <f>'דוח 132'!A5155</f>
        <v>0</v>
      </c>
    </row>
    <row r="5156" spans="1:11" x14ac:dyDescent="0.2">
      <c r="A5156" s="63">
        <f>'דוח 132'!K5156</f>
        <v>19967</v>
      </c>
      <c r="B5156" s="63">
        <f>'דוח 132'!J5156</f>
        <v>75673</v>
      </c>
      <c r="C5156" s="63" t="str">
        <f>'דוח 132'!I5156</f>
        <v>צמוד מדד ללא מיועדות</v>
      </c>
      <c r="D5156" s="63">
        <f>'דוח 132'!H5156</f>
        <v>5.1000000000000005</v>
      </c>
      <c r="E5156" s="63">
        <f>'דוח 132'!G5156</f>
        <v>0.89013691170114007</v>
      </c>
      <c r="F5156" s="63">
        <f>'דוח 132'!F5156</f>
        <v>0.90345301870672101</v>
      </c>
      <c r="G5156" s="63">
        <f>'דוח 132'!E5156</f>
        <v>0</v>
      </c>
      <c r="H5156" s="63">
        <f>'דוח 132'!D5156</f>
        <v>0</v>
      </c>
      <c r="I5156" s="63">
        <f>'דוח 132'!C5156</f>
        <v>0</v>
      </c>
      <c r="J5156" s="63">
        <f>'דוח 132'!B5156</f>
        <v>0</v>
      </c>
      <c r="K5156" s="63">
        <f>'דוח 132'!A5156</f>
        <v>0</v>
      </c>
    </row>
    <row r="5157" spans="1:11" x14ac:dyDescent="0.2">
      <c r="A5157" s="63">
        <f>'דוח 132'!K5157</f>
        <v>15744</v>
      </c>
      <c r="B5157" s="63">
        <f>'דוח 132'!J5157</f>
        <v>75673</v>
      </c>
      <c r="C5157" s="63" t="str">
        <f>'דוח 132'!I5157</f>
        <v xml:space="preserve">סה"כ ממשלתי צמוד מדד כולל מיועדות </v>
      </c>
      <c r="D5157" s="63">
        <f>'דוח 132'!H5157</f>
        <v>5.1000000000000005</v>
      </c>
      <c r="E5157" s="63">
        <f>'דוח 132'!G5157</f>
        <v>0.89013691170114007</v>
      </c>
      <c r="F5157" s="63">
        <f>'דוח 132'!F5157</f>
        <v>0.90345301870672101</v>
      </c>
      <c r="G5157" s="63">
        <f>'דוח 132'!E5157</f>
        <v>0</v>
      </c>
      <c r="H5157" s="63">
        <f>'דוח 132'!D5157</f>
        <v>0</v>
      </c>
      <c r="I5157" s="63">
        <f>'דוח 132'!C5157</f>
        <v>0</v>
      </c>
      <c r="J5157" s="63">
        <f>'דוח 132'!B5157</f>
        <v>0</v>
      </c>
      <c r="K5157" s="63">
        <f>'דוח 132'!A5157</f>
        <v>0</v>
      </c>
    </row>
    <row r="5158" spans="1:11" x14ac:dyDescent="0.2">
      <c r="A5158" s="63">
        <f>'דוח 132'!K5158</f>
        <v>13462</v>
      </c>
      <c r="B5158" s="63">
        <f>'דוח 132'!J5158</f>
        <v>75673</v>
      </c>
      <c r="C5158" s="63" t="str">
        <f>'דוח 132'!I5158</f>
        <v xml:space="preserve">קונצרני סחיר צמוד מדד </v>
      </c>
      <c r="D5158" s="63">
        <f>'דוח 132'!H5158</f>
        <v>0</v>
      </c>
      <c r="E5158" s="63">
        <f>'דוח 132'!G5158</f>
        <v>0</v>
      </c>
      <c r="F5158" s="63">
        <f>'דוח 132'!F5158</f>
        <v>0</v>
      </c>
      <c r="G5158" s="63">
        <f>'דוח 132'!E5158</f>
        <v>0</v>
      </c>
      <c r="H5158" s="63">
        <f>'דוח 132'!D5158</f>
        <v>0</v>
      </c>
      <c r="I5158" s="63">
        <f>'דוח 132'!C5158</f>
        <v>0</v>
      </c>
      <c r="J5158" s="63">
        <f>'דוח 132'!B5158</f>
        <v>0</v>
      </c>
      <c r="K5158" s="63">
        <f>'דוח 132'!A5158</f>
        <v>0</v>
      </c>
    </row>
    <row r="5159" spans="1:11" x14ac:dyDescent="0.2">
      <c r="A5159" s="63">
        <f>'דוח 132'!K5159</f>
        <v>15544</v>
      </c>
      <c r="B5159" s="63">
        <f>'דוח 132'!J5159</f>
        <v>75673</v>
      </c>
      <c r="C5159" s="63" t="str">
        <f>'דוח 132'!I5159</f>
        <v>הלוואה צמוד מדד</v>
      </c>
      <c r="D5159" s="63">
        <f>'דוח 132'!H5159</f>
        <v>0</v>
      </c>
      <c r="E5159" s="63">
        <f>'דוח 132'!G5159</f>
        <v>0</v>
      </c>
      <c r="F5159" s="63">
        <f>'דוח 132'!F5159</f>
        <v>0</v>
      </c>
      <c r="G5159" s="63">
        <f>'דוח 132'!E5159</f>
        <v>0</v>
      </c>
      <c r="H5159" s="63">
        <f>'דוח 132'!D5159</f>
        <v>0</v>
      </c>
      <c r="I5159" s="63">
        <f>'דוח 132'!C5159</f>
        <v>0</v>
      </c>
      <c r="J5159" s="63">
        <f>'דוח 132'!B5159</f>
        <v>0</v>
      </c>
      <c r="K5159" s="63">
        <f>'דוח 132'!A5159</f>
        <v>0</v>
      </c>
    </row>
    <row r="5160" spans="1:11" x14ac:dyDescent="0.2">
      <c r="A5160" s="63">
        <f>'דוח 132'!K5160</f>
        <v>12978</v>
      </c>
      <c r="B5160" s="63">
        <f>'דוח 132'!J5160</f>
        <v>75673</v>
      </c>
      <c r="C5160" s="63" t="str">
        <f>'דוח 132'!I5160</f>
        <v xml:space="preserve">פקדונות לא סחירים </v>
      </c>
      <c r="D5160" s="63">
        <f>'דוח 132'!H5160</f>
        <v>0</v>
      </c>
      <c r="E5160" s="63">
        <f>'דוח 132'!G5160</f>
        <v>0</v>
      </c>
      <c r="F5160" s="63">
        <f>'דוח 132'!F5160</f>
        <v>0</v>
      </c>
      <c r="G5160" s="63">
        <f>'דוח 132'!E5160</f>
        <v>0</v>
      </c>
      <c r="H5160" s="63">
        <f>'דוח 132'!D5160</f>
        <v>0</v>
      </c>
      <c r="I5160" s="63">
        <f>'דוח 132'!C5160</f>
        <v>0</v>
      </c>
      <c r="J5160" s="63">
        <f>'דוח 132'!B5160</f>
        <v>0</v>
      </c>
      <c r="K5160" s="63">
        <f>'דוח 132'!A5160</f>
        <v>0</v>
      </c>
    </row>
    <row r="5161" spans="1:11" x14ac:dyDescent="0.2">
      <c r="A5161" s="63">
        <f>'דוח 132'!K5161</f>
        <v>17726</v>
      </c>
      <c r="B5161" s="63">
        <f>'דוח 132'!J5161</f>
        <v>75673</v>
      </c>
      <c r="C5161" s="63" t="str">
        <f>'דוח 132'!I5161</f>
        <v>לא צמוד כולל נזילות</v>
      </c>
      <c r="D5161" s="63">
        <f>'דוח 132'!H5161</f>
        <v>2.5373821833259704</v>
      </c>
      <c r="E5161" s="63">
        <f>'דוח 132'!G5161</f>
        <v>99.10986308829888</v>
      </c>
      <c r="F5161" s="63">
        <f>'דוח 132'!F5161</f>
        <v>99.096546981293287</v>
      </c>
      <c r="G5161" s="63">
        <f>'דוח 132'!E5161</f>
        <v>0</v>
      </c>
      <c r="H5161" s="63">
        <f>'דוח 132'!D5161</f>
        <v>0</v>
      </c>
      <c r="I5161" s="63">
        <f>'דוח 132'!C5161</f>
        <v>0</v>
      </c>
      <c r="J5161" s="63">
        <f>'דוח 132'!B5161</f>
        <v>0</v>
      </c>
      <c r="K5161" s="63">
        <f>'דוח 132'!A5161</f>
        <v>0</v>
      </c>
    </row>
    <row r="5162" spans="1:11" x14ac:dyDescent="0.2">
      <c r="A5162" s="63">
        <f>'דוח 132'!K5162</f>
        <v>17727</v>
      </c>
      <c r="B5162" s="63">
        <f>'דוח 132'!J5162</f>
        <v>75673</v>
      </c>
      <c r="C5162" s="63" t="str">
        <f>'דוח 132'!I5162</f>
        <v>עו"ש ש"ח</v>
      </c>
      <c r="D5162" s="63">
        <f>'דוח 132'!H5162</f>
        <v>0</v>
      </c>
      <c r="E5162" s="63">
        <f>'דוח 132'!G5162</f>
        <v>3.1496195723014</v>
      </c>
      <c r="F5162" s="63">
        <f>'דוח 132'!F5162</f>
        <v>1.8071032677279999</v>
      </c>
      <c r="G5162" s="63">
        <f>'דוח 132'!E5162</f>
        <v>0</v>
      </c>
      <c r="H5162" s="63">
        <f>'דוח 132'!D5162</f>
        <v>0</v>
      </c>
      <c r="I5162" s="63">
        <f>'דוח 132'!C5162</f>
        <v>0</v>
      </c>
      <c r="J5162" s="63">
        <f>'דוח 132'!B5162</f>
        <v>0</v>
      </c>
      <c r="K5162" s="63">
        <f>'דוח 132'!A5162</f>
        <v>0</v>
      </c>
    </row>
    <row r="5163" spans="1:11" x14ac:dyDescent="0.2">
      <c r="A5163" s="63">
        <f>'דוח 132'!K5163</f>
        <v>13592</v>
      </c>
      <c r="B5163" s="63">
        <f>'דוח 132'!J5163</f>
        <v>75673</v>
      </c>
      <c r="C5163" s="63" t="str">
        <f>'דוח 132'!I5163</f>
        <v xml:space="preserve">לא צמוד - לא כולל נזילות </v>
      </c>
      <c r="D5163" s="63">
        <f>'דוח 132'!H5163</f>
        <v>2.5845128016123895</v>
      </c>
      <c r="E5163" s="63">
        <f>'דוח 132'!G5163</f>
        <v>95.96024351599749</v>
      </c>
      <c r="F5163" s="63">
        <f>'דוח 132'!F5163</f>
        <v>97.289443713565291</v>
      </c>
      <c r="G5163" s="63">
        <f>'דוח 132'!E5163</f>
        <v>0</v>
      </c>
      <c r="H5163" s="63">
        <f>'דוח 132'!D5163</f>
        <v>0</v>
      </c>
      <c r="I5163" s="63">
        <f>'דוח 132'!C5163</f>
        <v>0</v>
      </c>
      <c r="J5163" s="63">
        <f>'דוח 132'!B5163</f>
        <v>0</v>
      </c>
      <c r="K5163" s="63">
        <f>'דוח 132'!A5163</f>
        <v>0</v>
      </c>
    </row>
    <row r="5164" spans="1:11" x14ac:dyDescent="0.2">
      <c r="A5164" s="63">
        <f>'דוח 132'!K5164</f>
        <v>11566</v>
      </c>
      <c r="B5164" s="63">
        <f>'דוח 132'!J5164</f>
        <v>75673</v>
      </c>
      <c r="C5164" s="63" t="str">
        <f>'דוח 132'!I5164</f>
        <v>מק"מ</v>
      </c>
      <c r="D5164" s="63">
        <f>'דוח 132'!H5164</f>
        <v>0.50457949914842304</v>
      </c>
      <c r="E5164" s="63">
        <f>'דוח 132'!G5164</f>
        <v>53.161483706854398</v>
      </c>
      <c r="F5164" s="63">
        <f>'דוח 132'!F5164</f>
        <v>53.924203839953798</v>
      </c>
      <c r="G5164" s="63">
        <f>'דוח 132'!E5164</f>
        <v>0</v>
      </c>
      <c r="H5164" s="63">
        <f>'דוח 132'!D5164</f>
        <v>0</v>
      </c>
      <c r="I5164" s="63">
        <f>'דוח 132'!C5164</f>
        <v>0</v>
      </c>
      <c r="J5164" s="63">
        <f>'דוח 132'!B5164</f>
        <v>0</v>
      </c>
      <c r="K5164" s="63">
        <f>'דוח 132'!A5164</f>
        <v>0</v>
      </c>
    </row>
    <row r="5165" spans="1:11" x14ac:dyDescent="0.2">
      <c r="A5165" s="63">
        <f>'דוח 132'!K5165</f>
        <v>13419</v>
      </c>
      <c r="B5165" s="63">
        <f>'דוח 132'!J5165</f>
        <v>75673</v>
      </c>
      <c r="C5165" s="63" t="str">
        <f>'דוח 132'!I5165</f>
        <v>ממשלתי  לא צמוד (שחר)</v>
      </c>
      <c r="D5165" s="63">
        <f>'דוח 132'!H5165</f>
        <v>5.1708872273612991</v>
      </c>
      <c r="E5165" s="63">
        <f>'דוח 132'!G5165</f>
        <v>42.798759809143093</v>
      </c>
      <c r="F5165" s="63">
        <f>'דוח 132'!F5165</f>
        <v>43.365239873611493</v>
      </c>
      <c r="G5165" s="63">
        <f>'דוח 132'!E5165</f>
        <v>0</v>
      </c>
      <c r="H5165" s="63">
        <f>'דוח 132'!D5165</f>
        <v>0</v>
      </c>
      <c r="I5165" s="63">
        <f>'דוח 132'!C5165</f>
        <v>0</v>
      </c>
      <c r="J5165" s="63">
        <f>'דוח 132'!B5165</f>
        <v>0</v>
      </c>
      <c r="K5165" s="63">
        <f>'דוח 132'!A5165</f>
        <v>0</v>
      </c>
    </row>
    <row r="5166" spans="1:11" x14ac:dyDescent="0.2">
      <c r="A5166" s="63">
        <f>'דוח 132'!K5166</f>
        <v>11568</v>
      </c>
      <c r="B5166" s="63">
        <f>'דוח 132'!J5166</f>
        <v>75673</v>
      </c>
      <c r="C5166" s="63" t="str">
        <f>'דוח 132'!I5166</f>
        <v>אג"ח ממשלתי לא צמוד ריבית משתנה-"גילון"</v>
      </c>
      <c r="D5166" s="63">
        <f>'דוח 132'!H5166</f>
        <v>0</v>
      </c>
      <c r="E5166" s="63">
        <f>'דוח 132'!G5166</f>
        <v>0</v>
      </c>
      <c r="F5166" s="63">
        <f>'דוח 132'!F5166</f>
        <v>0</v>
      </c>
      <c r="G5166" s="63">
        <f>'דוח 132'!E5166</f>
        <v>0</v>
      </c>
      <c r="H5166" s="63">
        <f>'דוח 132'!D5166</f>
        <v>0</v>
      </c>
      <c r="I5166" s="63">
        <f>'דוח 132'!C5166</f>
        <v>0</v>
      </c>
      <c r="J5166" s="63">
        <f>'דוח 132'!B5166</f>
        <v>0</v>
      </c>
      <c r="K5166" s="63">
        <f>'דוח 132'!A5166</f>
        <v>0</v>
      </c>
    </row>
    <row r="5167" spans="1:11" x14ac:dyDescent="0.2">
      <c r="A5167" s="63">
        <f>'דוח 132'!K5167</f>
        <v>12479</v>
      </c>
      <c r="B5167" s="63">
        <f>'דוח 132'!J5167</f>
        <v>75673</v>
      </c>
      <c r="C5167" s="63" t="str">
        <f>'דוח 132'!I5167</f>
        <v>קונצרני ריבית קבועה</v>
      </c>
      <c r="D5167" s="63">
        <f>'דוח 132'!H5167</f>
        <v>0</v>
      </c>
      <c r="E5167" s="63">
        <f>'דוח 132'!G5167</f>
        <v>0</v>
      </c>
      <c r="F5167" s="63">
        <f>'דוח 132'!F5167</f>
        <v>0</v>
      </c>
      <c r="G5167" s="63">
        <f>'דוח 132'!E5167</f>
        <v>0</v>
      </c>
      <c r="H5167" s="63">
        <f>'דוח 132'!D5167</f>
        <v>0</v>
      </c>
      <c r="I5167" s="63">
        <f>'דוח 132'!C5167</f>
        <v>0</v>
      </c>
      <c r="J5167" s="63">
        <f>'דוח 132'!B5167</f>
        <v>0</v>
      </c>
      <c r="K5167" s="63">
        <f>'דוח 132'!A5167</f>
        <v>0</v>
      </c>
    </row>
    <row r="5168" spans="1:11" x14ac:dyDescent="0.2">
      <c r="A5168" s="63">
        <f>'דוח 132'!K5168</f>
        <v>12480</v>
      </c>
      <c r="B5168" s="63">
        <f>'דוח 132'!J5168</f>
        <v>75673</v>
      </c>
      <c r="C5168" s="63" t="str">
        <f>'דוח 132'!I5168</f>
        <v>קונצרני ריבית משתנה</v>
      </c>
      <c r="D5168" s="63">
        <f>'דוח 132'!H5168</f>
        <v>0</v>
      </c>
      <c r="E5168" s="63">
        <f>'דוח 132'!G5168</f>
        <v>0</v>
      </c>
      <c r="F5168" s="63">
        <f>'דוח 132'!F5168</f>
        <v>0</v>
      </c>
      <c r="G5168" s="63">
        <f>'דוח 132'!E5168</f>
        <v>0</v>
      </c>
      <c r="H5168" s="63">
        <f>'דוח 132'!D5168</f>
        <v>0</v>
      </c>
      <c r="I5168" s="63">
        <f>'דוח 132'!C5168</f>
        <v>0</v>
      </c>
      <c r="J5168" s="63">
        <f>'דוח 132'!B5168</f>
        <v>0</v>
      </c>
      <c r="K5168" s="63">
        <f>'דוח 132'!A5168</f>
        <v>0</v>
      </c>
    </row>
    <row r="5169" spans="1:11" x14ac:dyDescent="0.2">
      <c r="A5169" s="63">
        <f>'דוח 132'!K5169</f>
        <v>11578</v>
      </c>
      <c r="B5169" s="63">
        <f>'דוח 132'!J5169</f>
        <v>75673</v>
      </c>
      <c r="C5169" s="63" t="str">
        <f>'דוח 132'!I5169</f>
        <v>אג"ח לא צמוד לא סחיר (ללא עמיתים)</v>
      </c>
      <c r="D5169" s="63">
        <f>'דוח 132'!H5169</f>
        <v>0</v>
      </c>
      <c r="E5169" s="63">
        <f>'דוח 132'!G5169</f>
        <v>0</v>
      </c>
      <c r="F5169" s="63">
        <f>'דוח 132'!F5169</f>
        <v>0</v>
      </c>
      <c r="G5169" s="63">
        <f>'דוח 132'!E5169</f>
        <v>0</v>
      </c>
      <c r="H5169" s="63">
        <f>'דוח 132'!D5169</f>
        <v>0</v>
      </c>
      <c r="I5169" s="63">
        <f>'דוח 132'!C5169</f>
        <v>0</v>
      </c>
      <c r="J5169" s="63">
        <f>'דוח 132'!B5169</f>
        <v>0</v>
      </c>
      <c r="K5169" s="63">
        <f>'דוח 132'!A5169</f>
        <v>0</v>
      </c>
    </row>
    <row r="5170" spans="1:11" x14ac:dyDescent="0.2">
      <c r="A5170" s="63">
        <f>'דוח 132'!K5170</f>
        <v>12497</v>
      </c>
      <c r="B5170" s="63">
        <f>'דוח 132'!J5170</f>
        <v>75673</v>
      </c>
      <c r="C5170" s="63" t="str">
        <f>'דוח 132'!I5170</f>
        <v>קונצרני לא סחיר ריבית משתנה (נע"מים)</v>
      </c>
      <c r="D5170" s="63">
        <f>'דוח 132'!H5170</f>
        <v>0</v>
      </c>
      <c r="E5170" s="63">
        <f>'דוח 132'!G5170</f>
        <v>0</v>
      </c>
      <c r="F5170" s="63">
        <f>'דוח 132'!F5170</f>
        <v>0</v>
      </c>
      <c r="G5170" s="63">
        <f>'דוח 132'!E5170</f>
        <v>0</v>
      </c>
      <c r="H5170" s="63">
        <f>'דוח 132'!D5170</f>
        <v>0</v>
      </c>
      <c r="I5170" s="63">
        <f>'דוח 132'!C5170</f>
        <v>0</v>
      </c>
      <c r="J5170" s="63">
        <f>'דוח 132'!B5170</f>
        <v>0</v>
      </c>
      <c r="K5170" s="63">
        <f>'דוח 132'!A5170</f>
        <v>0</v>
      </c>
    </row>
    <row r="5171" spans="1:11" x14ac:dyDescent="0.2">
      <c r="A5171" s="63">
        <f>'דוח 132'!K5171</f>
        <v>15546</v>
      </c>
      <c r="B5171" s="63">
        <f>'דוח 132'!J5171</f>
        <v>75673</v>
      </c>
      <c r="C5171" s="63" t="str">
        <f>'דוח 132'!I5171</f>
        <v>הלוואה לא צמוד</v>
      </c>
      <c r="D5171" s="63">
        <f>'דוח 132'!H5171</f>
        <v>0</v>
      </c>
      <c r="E5171" s="63">
        <f>'דוח 132'!G5171</f>
        <v>0</v>
      </c>
      <c r="F5171" s="63">
        <f>'דוח 132'!F5171</f>
        <v>0</v>
      </c>
      <c r="G5171" s="63">
        <f>'דוח 132'!E5171</f>
        <v>0</v>
      </c>
      <c r="H5171" s="63">
        <f>'דוח 132'!D5171</f>
        <v>0</v>
      </c>
      <c r="I5171" s="63">
        <f>'דוח 132'!C5171</f>
        <v>0</v>
      </c>
      <c r="J5171" s="63">
        <f>'דוח 132'!B5171</f>
        <v>0</v>
      </c>
      <c r="K5171" s="63">
        <f>'דוח 132'!A5171</f>
        <v>0</v>
      </c>
    </row>
    <row r="5172" spans="1:11" x14ac:dyDescent="0.2">
      <c r="A5172" s="63">
        <f>'דוח 132'!K5172</f>
        <v>12481</v>
      </c>
      <c r="B5172" s="63">
        <f>'דוח 132'!J5172</f>
        <v>75673</v>
      </c>
      <c r="C5172" s="63" t="str">
        <f>'דוח 132'!I5172</f>
        <v>הלוואות לעמיתים.</v>
      </c>
      <c r="D5172" s="63">
        <f>'דוח 132'!H5172</f>
        <v>0</v>
      </c>
      <c r="E5172" s="63">
        <f>'דוח 132'!G5172</f>
        <v>0</v>
      </c>
      <c r="F5172" s="63">
        <f>'דוח 132'!F5172</f>
        <v>0</v>
      </c>
      <c r="G5172" s="63">
        <f>'דוח 132'!E5172</f>
        <v>0</v>
      </c>
      <c r="H5172" s="63">
        <f>'דוח 132'!D5172</f>
        <v>0</v>
      </c>
      <c r="I5172" s="63">
        <f>'דוח 132'!C5172</f>
        <v>0</v>
      </c>
      <c r="J5172" s="63">
        <f>'דוח 132'!B5172</f>
        <v>0</v>
      </c>
      <c r="K5172" s="63">
        <f>'דוח 132'!A5172</f>
        <v>0</v>
      </c>
    </row>
    <row r="5173" spans="1:11" x14ac:dyDescent="0.2">
      <c r="A5173" s="63">
        <f>'דוח 132'!K5173</f>
        <v>13594</v>
      </c>
      <c r="B5173" s="63">
        <f>'דוח 132'!J5173</f>
        <v>75673</v>
      </c>
      <c r="C5173" s="63" t="str">
        <f>'דוח 132'!I5173</f>
        <v>מט"ח וצמוד מט"ח</v>
      </c>
      <c r="D5173" s="63">
        <f>'דוח 132'!H5173</f>
        <v>0</v>
      </c>
      <c r="E5173" s="63">
        <f>'דוח 132'!G5173</f>
        <v>0</v>
      </c>
      <c r="F5173" s="63">
        <f>'דוח 132'!F5173</f>
        <v>0</v>
      </c>
      <c r="G5173" s="63">
        <f>'דוח 132'!E5173</f>
        <v>0</v>
      </c>
      <c r="H5173" s="63">
        <f>'דוח 132'!D5173</f>
        <v>0</v>
      </c>
      <c r="I5173" s="63">
        <f>'דוח 132'!C5173</f>
        <v>0</v>
      </c>
      <c r="J5173" s="63">
        <f>'דוח 132'!B5173</f>
        <v>0</v>
      </c>
      <c r="K5173" s="63">
        <f>'דוח 132'!A5173</f>
        <v>0</v>
      </c>
    </row>
    <row r="5174" spans="1:11" x14ac:dyDescent="0.2">
      <c r="A5174" s="63">
        <f>'דוח 132'!K5174</f>
        <v>15609</v>
      </c>
      <c r="B5174" s="63">
        <f>'דוח 132'!J5174</f>
        <v>75673</v>
      </c>
      <c r="C5174" s="63" t="str">
        <f>'דוח 132'!I5174</f>
        <v>אג"ח ממשלתי צמוד מט"ח סחיר (1022)</v>
      </c>
      <c r="D5174" s="63">
        <f>'דוח 132'!H5174</f>
        <v>0</v>
      </c>
      <c r="E5174" s="63">
        <f>'דוח 132'!G5174</f>
        <v>0</v>
      </c>
      <c r="F5174" s="63">
        <f>'דוח 132'!F5174</f>
        <v>0</v>
      </c>
      <c r="G5174" s="63">
        <f>'דוח 132'!E5174</f>
        <v>0</v>
      </c>
      <c r="H5174" s="63">
        <f>'דוח 132'!D5174</f>
        <v>0</v>
      </c>
      <c r="I5174" s="63">
        <f>'דוח 132'!C5174</f>
        <v>0</v>
      </c>
      <c r="J5174" s="63">
        <f>'דוח 132'!B5174</f>
        <v>0</v>
      </c>
      <c r="K5174" s="63">
        <f>'דוח 132'!A5174</f>
        <v>0</v>
      </c>
    </row>
    <row r="5175" spans="1:11" x14ac:dyDescent="0.2">
      <c r="A5175" s="63">
        <f>'דוח 132'!K5175</f>
        <v>11524</v>
      </c>
      <c r="B5175" s="63">
        <f>'דוח 132'!J5175</f>
        <v>75673</v>
      </c>
      <c r="C5175" s="63" t="str">
        <f>'דוח 132'!I5175</f>
        <v xml:space="preserve"> אג"ח קונצרני בחו"ל </v>
      </c>
      <c r="D5175" s="63">
        <f>'דוח 132'!H5175</f>
        <v>0</v>
      </c>
      <c r="E5175" s="63">
        <f>'דוח 132'!G5175</f>
        <v>0</v>
      </c>
      <c r="F5175" s="63">
        <f>'דוח 132'!F5175</f>
        <v>0</v>
      </c>
      <c r="G5175" s="63">
        <f>'דוח 132'!E5175</f>
        <v>0</v>
      </c>
      <c r="H5175" s="63">
        <f>'דוח 132'!D5175</f>
        <v>0</v>
      </c>
      <c r="I5175" s="63">
        <f>'דוח 132'!C5175</f>
        <v>0</v>
      </c>
      <c r="J5175" s="63">
        <f>'דוח 132'!B5175</f>
        <v>0</v>
      </c>
      <c r="K5175" s="63">
        <f>'דוח 132'!A5175</f>
        <v>0</v>
      </c>
    </row>
    <row r="5176" spans="1:11" x14ac:dyDescent="0.2">
      <c r="A5176" s="63">
        <f>'דוח 132'!K5176</f>
        <v>15745</v>
      </c>
      <c r="B5176" s="63">
        <f>'דוח 132'!J5176</f>
        <v>75673</v>
      </c>
      <c r="C5176" s="63" t="str">
        <f>'דוח 132'!I5176</f>
        <v>סה"כ קונצרני צמוד מט"ח</v>
      </c>
      <c r="D5176" s="63">
        <f>'דוח 132'!H5176</f>
        <v>0</v>
      </c>
      <c r="E5176" s="63">
        <f>'דוח 132'!G5176</f>
        <v>0</v>
      </c>
      <c r="F5176" s="63">
        <f>'דוח 132'!F5176</f>
        <v>0</v>
      </c>
      <c r="G5176" s="63">
        <f>'דוח 132'!E5176</f>
        <v>0</v>
      </c>
      <c r="H5176" s="63">
        <f>'דוח 132'!D5176</f>
        <v>0</v>
      </c>
      <c r="I5176" s="63">
        <f>'דוח 132'!C5176</f>
        <v>0</v>
      </c>
      <c r="J5176" s="63">
        <f>'דוח 132'!B5176</f>
        <v>0</v>
      </c>
      <c r="K5176" s="63">
        <f>'דוח 132'!A5176</f>
        <v>0</v>
      </c>
    </row>
    <row r="5177" spans="1:11" x14ac:dyDescent="0.2">
      <c r="A5177" s="63">
        <f>'דוח 132'!K5177</f>
        <v>15545</v>
      </c>
      <c r="B5177" s="63">
        <f>'דוח 132'!J5177</f>
        <v>75673</v>
      </c>
      <c r="C5177" s="63" t="str">
        <f>'דוח 132'!I5177</f>
        <v>הלוואה צמוד מט"ח</v>
      </c>
      <c r="D5177" s="63">
        <f>'דוח 132'!H5177</f>
        <v>0</v>
      </c>
      <c r="E5177" s="63">
        <f>'דוח 132'!G5177</f>
        <v>0</v>
      </c>
      <c r="F5177" s="63">
        <f>'דוח 132'!F5177</f>
        <v>0</v>
      </c>
      <c r="G5177" s="63">
        <f>'דוח 132'!E5177</f>
        <v>0</v>
      </c>
      <c r="H5177" s="63">
        <f>'דוח 132'!D5177</f>
        <v>0</v>
      </c>
      <c r="I5177" s="63">
        <f>'דוח 132'!C5177</f>
        <v>0</v>
      </c>
      <c r="J5177" s="63">
        <f>'דוח 132'!B5177</f>
        <v>0</v>
      </c>
      <c r="K5177" s="63">
        <f>'דוח 132'!A5177</f>
        <v>0</v>
      </c>
    </row>
    <row r="5178" spans="1:11" x14ac:dyDescent="0.2">
      <c r="A5178" s="63">
        <f>'דוח 132'!K5178</f>
        <v>13595</v>
      </c>
      <c r="B5178" s="63">
        <f>'דוח 132'!J5178</f>
        <v>75673</v>
      </c>
      <c r="C5178" s="63" t="str">
        <f>'דוח 132'!I5178</f>
        <v>סה"כ מניות והמירים</v>
      </c>
      <c r="D5178" s="63">
        <f>'דוח 132'!H5178</f>
        <v>0</v>
      </c>
      <c r="E5178" s="63">
        <f>'דוח 132'!G5178</f>
        <v>0</v>
      </c>
      <c r="F5178" s="63">
        <f>'דוח 132'!F5178</f>
        <v>0</v>
      </c>
      <c r="G5178" s="63">
        <f>'דוח 132'!E5178</f>
        <v>0</v>
      </c>
      <c r="H5178" s="63">
        <f>'דוח 132'!D5178</f>
        <v>0</v>
      </c>
      <c r="I5178" s="63">
        <f>'דוח 132'!C5178</f>
        <v>0</v>
      </c>
      <c r="J5178" s="63">
        <f>'דוח 132'!B5178</f>
        <v>0</v>
      </c>
      <c r="K5178" s="63">
        <f>'דוח 132'!A5178</f>
        <v>0</v>
      </c>
    </row>
    <row r="5179" spans="1:11" x14ac:dyDescent="0.2">
      <c r="A5179" s="63">
        <f>'דוח 132'!K5179</f>
        <v>15610</v>
      </c>
      <c r="B5179" s="63">
        <f>'דוח 132'!J5179</f>
        <v>75673</v>
      </c>
      <c r="C5179" s="63" t="str">
        <f>'דוח 132'!I5179</f>
        <v>נגזרים מתוך מניות והמירים</v>
      </c>
      <c r="D5179" s="63">
        <f>'דוח 132'!H5179</f>
        <v>0</v>
      </c>
      <c r="E5179" s="63">
        <f>'דוח 132'!G5179</f>
        <v>0</v>
      </c>
      <c r="F5179" s="63">
        <f>'דוח 132'!F5179</f>
        <v>0</v>
      </c>
      <c r="G5179" s="63">
        <f>'דוח 132'!E5179</f>
        <v>0</v>
      </c>
      <c r="H5179" s="63">
        <f>'דוח 132'!D5179</f>
        <v>0</v>
      </c>
      <c r="I5179" s="63">
        <f>'דוח 132'!C5179</f>
        <v>0</v>
      </c>
      <c r="J5179" s="63">
        <f>'דוח 132'!B5179</f>
        <v>0</v>
      </c>
      <c r="K5179" s="63">
        <f>'דוח 132'!A5179</f>
        <v>0</v>
      </c>
    </row>
    <row r="5180" spans="1:11" x14ac:dyDescent="0.2">
      <c r="A5180" s="63">
        <f>'דוח 132'!K5180</f>
        <v>15611</v>
      </c>
      <c r="B5180" s="63">
        <f>'דוח 132'!J5180</f>
        <v>75673</v>
      </c>
      <c r="C5180" s="63" t="str">
        <f>'דוח 132'!I5180</f>
        <v>מניות והמירים בארץ</v>
      </c>
      <c r="D5180" s="63">
        <f>'דוח 132'!H5180</f>
        <v>0</v>
      </c>
      <c r="E5180" s="63">
        <f>'דוח 132'!G5180</f>
        <v>0</v>
      </c>
      <c r="F5180" s="63">
        <f>'דוח 132'!F5180</f>
        <v>0</v>
      </c>
      <c r="G5180" s="63">
        <f>'דוח 132'!E5180</f>
        <v>0</v>
      </c>
      <c r="H5180" s="63">
        <f>'דוח 132'!D5180</f>
        <v>0</v>
      </c>
      <c r="I5180" s="63">
        <f>'דוח 132'!C5180</f>
        <v>0</v>
      </c>
      <c r="J5180" s="63">
        <f>'דוח 132'!B5180</f>
        <v>0</v>
      </c>
      <c r="K5180" s="63">
        <f>'דוח 132'!A5180</f>
        <v>0</v>
      </c>
    </row>
    <row r="5181" spans="1:11" x14ac:dyDescent="0.2">
      <c r="A5181" s="63">
        <f>'דוח 132'!K5181</f>
        <v>15608</v>
      </c>
      <c r="B5181" s="63">
        <f>'דוח 132'!J5181</f>
        <v>75673</v>
      </c>
      <c r="C5181" s="63" t="str">
        <f>'דוח 132'!I5181</f>
        <v>מניות חו"ל</v>
      </c>
      <c r="D5181" s="63">
        <f>'דוח 132'!H5181</f>
        <v>0</v>
      </c>
      <c r="E5181" s="63">
        <f>'דוח 132'!G5181</f>
        <v>0</v>
      </c>
      <c r="F5181" s="63">
        <f>'דוח 132'!F5181</f>
        <v>0</v>
      </c>
      <c r="G5181" s="63">
        <f>'דוח 132'!E5181</f>
        <v>0</v>
      </c>
      <c r="H5181" s="63">
        <f>'דוח 132'!D5181</f>
        <v>0</v>
      </c>
      <c r="I5181" s="63">
        <f>'דוח 132'!C5181</f>
        <v>0</v>
      </c>
      <c r="J5181" s="63">
        <f>'דוח 132'!B5181</f>
        <v>0</v>
      </c>
      <c r="K5181" s="63">
        <f>'דוח 132'!A5181</f>
        <v>0</v>
      </c>
    </row>
    <row r="5182" spans="1:11" x14ac:dyDescent="0.2">
      <c r="A5182" s="63">
        <f>'דוח 132'!K5182</f>
        <v>15584</v>
      </c>
      <c r="B5182" s="63">
        <f>'דוח 132'!J5182</f>
        <v>75673</v>
      </c>
      <c r="C5182" s="63" t="str">
        <f>'דוח 132'!I5182</f>
        <v>נכסים אלטרנטיביים</v>
      </c>
      <c r="D5182" s="63">
        <f>'דוח 132'!H5182</f>
        <v>0</v>
      </c>
      <c r="E5182" s="63">
        <f>'דוח 132'!G5182</f>
        <v>0</v>
      </c>
      <c r="F5182" s="63">
        <f>'דוח 132'!F5182</f>
        <v>0</v>
      </c>
      <c r="G5182" s="63">
        <f>'דוח 132'!E5182</f>
        <v>0</v>
      </c>
      <c r="H5182" s="63">
        <f>'דוח 132'!D5182</f>
        <v>0</v>
      </c>
      <c r="I5182" s="63">
        <f>'דוח 132'!C5182</f>
        <v>0</v>
      </c>
      <c r="J5182" s="63">
        <f>'דוח 132'!B5182</f>
        <v>0</v>
      </c>
      <c r="K5182" s="63">
        <f>'דוח 132'!A5182</f>
        <v>0</v>
      </c>
    </row>
    <row r="5183" spans="1:11" x14ac:dyDescent="0.2">
      <c r="A5183" s="63">
        <f>'דוח 132'!K5183</f>
        <v>17728</v>
      </c>
      <c r="B5183" s="63">
        <f>'דוח 132'!J5183</f>
        <v>75673</v>
      </c>
      <c r="C5183" s="63" t="str">
        <f>'דוח 132'!I5183</f>
        <v>נכסי נדל"ן</v>
      </c>
      <c r="D5183" s="63">
        <f>'דוח 132'!H5183</f>
        <v>0</v>
      </c>
      <c r="E5183" s="63">
        <f>'דוח 132'!G5183</f>
        <v>0</v>
      </c>
      <c r="F5183" s="63">
        <f>'דוח 132'!F5183</f>
        <v>0</v>
      </c>
      <c r="G5183" s="63">
        <f>'דוח 132'!E5183</f>
        <v>0</v>
      </c>
      <c r="H5183" s="63">
        <f>'דוח 132'!D5183</f>
        <v>0</v>
      </c>
      <c r="I5183" s="63">
        <f>'דוח 132'!C5183</f>
        <v>0</v>
      </c>
      <c r="J5183" s="63">
        <f>'דוח 132'!B5183</f>
        <v>0</v>
      </c>
      <c r="K5183" s="63">
        <f>'דוח 132'!A5183</f>
        <v>0</v>
      </c>
    </row>
    <row r="5184" spans="1:11" x14ac:dyDescent="0.2">
      <c r="A5184" s="63">
        <f>'דוח 132'!K5184</f>
        <v>15624</v>
      </c>
      <c r="B5184" s="63">
        <f>'דוח 132'!J5184</f>
        <v>75673</v>
      </c>
      <c r="C5184" s="63" t="str">
        <f>'דוח 132'!I5184</f>
        <v>נגזרים מתוך חשיפת מט"ח</v>
      </c>
      <c r="D5184" s="63">
        <f>'דוח 132'!H5184</f>
        <v>0</v>
      </c>
      <c r="E5184" s="63">
        <f>'דוח 132'!G5184</f>
        <v>0</v>
      </c>
      <c r="F5184" s="63">
        <f>'דוח 132'!F5184</f>
        <v>0</v>
      </c>
      <c r="G5184" s="63">
        <f>'דוח 132'!E5184</f>
        <v>0</v>
      </c>
      <c r="H5184" s="63">
        <f>'דוח 132'!D5184</f>
        <v>0</v>
      </c>
      <c r="I5184" s="63">
        <f>'דוח 132'!C5184</f>
        <v>0</v>
      </c>
      <c r="J5184" s="63">
        <f>'דוח 132'!B5184</f>
        <v>0</v>
      </c>
      <c r="K5184" s="63">
        <f>'דוח 132'!A5184</f>
        <v>0</v>
      </c>
    </row>
    <row r="5185" spans="1:11" x14ac:dyDescent="0.2">
      <c r="A5185" s="63">
        <f>'דוח 132'!K5185</f>
        <v>15644</v>
      </c>
      <c r="B5185" s="63">
        <f>'דוח 132'!J5185</f>
        <v>75673</v>
      </c>
      <c r="C5185" s="63" t="str">
        <f>'דוח 132'!I5185</f>
        <v>סה"כ נזילות</v>
      </c>
      <c r="D5185" s="63">
        <f>'דוח 132'!H5185</f>
        <v>0</v>
      </c>
      <c r="E5185" s="63">
        <f>'דוח 132'!G5185</f>
        <v>3.1496195723014</v>
      </c>
      <c r="F5185" s="63">
        <f>'דוח 132'!F5185</f>
        <v>1.8071032677279999</v>
      </c>
      <c r="G5185" s="63">
        <f>'דוח 132'!E5185</f>
        <v>0</v>
      </c>
      <c r="H5185" s="63">
        <f>'דוח 132'!D5185</f>
        <v>0</v>
      </c>
      <c r="I5185" s="63">
        <f>'דוח 132'!C5185</f>
        <v>0</v>
      </c>
      <c r="J5185" s="63">
        <f>'דוח 132'!B5185</f>
        <v>0</v>
      </c>
      <c r="K5185" s="63">
        <f>'דוח 132'!A5185</f>
        <v>0</v>
      </c>
    </row>
    <row r="5186" spans="1:11" x14ac:dyDescent="0.2">
      <c r="A5186" s="63">
        <f>'דוח 132'!K5186</f>
        <v>15704</v>
      </c>
      <c r="B5186" s="63">
        <f>'דוח 132'!J5186</f>
        <v>75673</v>
      </c>
      <c r="C5186" s="63" t="str">
        <f>'דוח 132'!I5186</f>
        <v xml:space="preserve">סה"כ קונצרני והלוואות </v>
      </c>
      <c r="D5186" s="63">
        <f>'דוח 132'!H5186</f>
        <v>0</v>
      </c>
      <c r="E5186" s="63">
        <f>'דוח 132'!G5186</f>
        <v>0</v>
      </c>
      <c r="F5186" s="63">
        <f>'דוח 132'!F5186</f>
        <v>0</v>
      </c>
      <c r="G5186" s="63">
        <f>'דוח 132'!E5186</f>
        <v>0</v>
      </c>
      <c r="H5186" s="63">
        <f>'דוח 132'!D5186</f>
        <v>0</v>
      </c>
      <c r="I5186" s="63">
        <f>'דוח 132'!C5186</f>
        <v>0</v>
      </c>
      <c r="J5186" s="63">
        <f>'דוח 132'!B5186</f>
        <v>0</v>
      </c>
      <c r="K5186" s="63">
        <f>'דוח 132'!A5186</f>
        <v>0</v>
      </c>
    </row>
    <row r="5187" spans="1:11" x14ac:dyDescent="0.2">
      <c r="A5187" s="63">
        <f>'דוח 132'!K5187</f>
        <v>15749</v>
      </c>
      <c r="B5187" s="63">
        <f>'דוח 132'!J5187</f>
        <v>75673</v>
      </c>
      <c r="C5187" s="63" t="str">
        <f>'דוח 132'!I5187</f>
        <v>סה"כ לא סחירים</v>
      </c>
      <c r="D5187" s="63">
        <f>'דוח 132'!H5187</f>
        <v>0</v>
      </c>
      <c r="E5187" s="63">
        <f>'דוח 132'!G5187</f>
        <v>0</v>
      </c>
      <c r="F5187" s="63">
        <f>'דוח 132'!F5187</f>
        <v>0</v>
      </c>
      <c r="G5187" s="63">
        <f>'דוח 132'!E5187</f>
        <v>0</v>
      </c>
      <c r="H5187" s="63">
        <f>'דוח 132'!D5187</f>
        <v>0</v>
      </c>
      <c r="I5187" s="63">
        <f>'דוח 132'!C5187</f>
        <v>0</v>
      </c>
      <c r="J5187" s="63">
        <f>'דוח 132'!B5187</f>
        <v>0</v>
      </c>
      <c r="K5187" s="63">
        <f>'דוח 132'!A5187</f>
        <v>0</v>
      </c>
    </row>
    <row r="5188" spans="1:11" x14ac:dyDescent="0.2">
      <c r="A5188" s="63">
        <f>'דוח 132'!K5188</f>
        <v>11258</v>
      </c>
      <c r="B5188" s="63">
        <f>'דוח 132'!J5188</f>
        <v>75673</v>
      </c>
      <c r="C5188" s="63" t="str">
        <f>'דוח 132'!I5188</f>
        <v>כל נכסי הקופה</v>
      </c>
      <c r="D5188" s="63">
        <f>'דוח 132'!H5188</f>
        <v>2.5605342313486199</v>
      </c>
      <c r="E5188" s="63">
        <f>'דוח 132'!G5188</f>
        <v>100</v>
      </c>
      <c r="F5188" s="63">
        <f>'דוח 132'!F5188</f>
        <v>100</v>
      </c>
      <c r="G5188" s="63">
        <f>'דוח 132'!E5188</f>
        <v>0</v>
      </c>
      <c r="H5188" s="63">
        <f>'דוח 132'!D5188</f>
        <v>0</v>
      </c>
      <c r="I5188" s="63">
        <f>'דוח 132'!C5188</f>
        <v>0</v>
      </c>
      <c r="J5188" s="63">
        <f>'דוח 132'!B5188</f>
        <v>0</v>
      </c>
      <c r="K5188" s="63">
        <f>'דוח 132'!A5188</f>
        <v>0</v>
      </c>
    </row>
    <row r="5189" spans="1:11" x14ac:dyDescent="0.2">
      <c r="A5189" s="63">
        <f>'דוח 132'!K5189</f>
        <v>15705</v>
      </c>
      <c r="B5189" s="63">
        <f>'דוח 132'!J5189</f>
        <v>75673</v>
      </c>
      <c r="C5189" s="63" t="str">
        <f>'דוח 132'!I5189</f>
        <v>סה"כ ממשלתי</v>
      </c>
      <c r="D5189" s="63">
        <f>'דוח 132'!H5189</f>
        <v>2.6076572914739997</v>
      </c>
      <c r="E5189" s="63">
        <f>'דוח 132'!G5189</f>
        <v>96.850380427698596</v>
      </c>
      <c r="F5189" s="63">
        <f>'דוח 132'!F5189</f>
        <v>98.19289673227199</v>
      </c>
      <c r="G5189" s="63">
        <f>'דוח 132'!E5189</f>
        <v>0</v>
      </c>
      <c r="H5189" s="63">
        <f>'דוח 132'!D5189</f>
        <v>100</v>
      </c>
      <c r="I5189" s="63">
        <f>'דוח 132'!C5189</f>
        <v>0</v>
      </c>
      <c r="J5189" s="63">
        <f>'דוח 132'!B5189</f>
        <v>0</v>
      </c>
      <c r="K5189" s="63">
        <f>'דוח 132'!A5189</f>
        <v>0</v>
      </c>
    </row>
    <row r="5190" spans="1:11" x14ac:dyDescent="0.2">
      <c r="A5190" s="63">
        <f>'דוח 132'!K5190</f>
        <v>16144</v>
      </c>
      <c r="B5190" s="63">
        <f>'דוח 132'!J5190</f>
        <v>75673</v>
      </c>
      <c r="C5190" s="63" t="str">
        <f>'דוח 132'!I5190</f>
        <v>סך חשיפת מט"ח</v>
      </c>
      <c r="D5190" s="63">
        <f>'דוח 132'!H5190</f>
        <v>0</v>
      </c>
      <c r="E5190" s="63">
        <f>'דוח 132'!G5190</f>
        <v>0</v>
      </c>
      <c r="F5190" s="63">
        <f>'דוח 132'!F5190</f>
        <v>0</v>
      </c>
      <c r="G5190" s="63">
        <f>'דוח 132'!E5190</f>
        <v>0</v>
      </c>
      <c r="H5190" s="63">
        <f>'דוח 132'!D5190</f>
        <v>0</v>
      </c>
      <c r="I5190" s="63">
        <f>'דוח 132'!C5190</f>
        <v>0</v>
      </c>
      <c r="J5190" s="63">
        <f>'דוח 132'!B5190</f>
        <v>0</v>
      </c>
      <c r="K5190" s="63">
        <f>'דוח 132'!A5190</f>
        <v>0</v>
      </c>
    </row>
    <row r="5191" spans="1:11" x14ac:dyDescent="0.2">
      <c r="A5191" s="63">
        <f>'דוח 132'!K5191</f>
        <v>12755</v>
      </c>
      <c r="B5191" s="63">
        <f>'דוח 132'!J5191</f>
        <v>75673</v>
      </c>
      <c r="C5191" s="63" t="str">
        <f>'דוח 132'!I5191</f>
        <v xml:space="preserve">נזילות מט"ח </v>
      </c>
      <c r="D5191" s="63">
        <f>'דוח 132'!H5191</f>
        <v>0</v>
      </c>
      <c r="E5191" s="63">
        <f>'דוח 132'!G5191</f>
        <v>0</v>
      </c>
      <c r="F5191" s="63">
        <f>'דוח 132'!F5191</f>
        <v>0</v>
      </c>
      <c r="G5191" s="63">
        <f>'דוח 132'!E5191</f>
        <v>0</v>
      </c>
      <c r="H5191" s="63">
        <f>'דוח 132'!D5191</f>
        <v>0</v>
      </c>
      <c r="I5191" s="63">
        <f>'דוח 132'!C5191</f>
        <v>0</v>
      </c>
      <c r="J5191" s="63">
        <f>'דוח 132'!B5191</f>
        <v>0</v>
      </c>
      <c r="K5191" s="63">
        <f>'דוח 132'!A5191</f>
        <v>0</v>
      </c>
    </row>
    <row r="5192" spans="1:11" x14ac:dyDescent="0.2">
      <c r="A5192" s="63">
        <f>'דוח 132'!K5192</f>
        <v>12359</v>
      </c>
      <c r="B5192" s="63">
        <f>'דוח 132'!J5192</f>
        <v>75673</v>
      </c>
      <c r="C5192" s="63" t="str">
        <f>'דוח 132'!I5192</f>
        <v xml:space="preserve">קונצרני לא סחיר צמוד מדד </v>
      </c>
      <c r="D5192" s="63">
        <f>'דוח 132'!H5192</f>
        <v>0</v>
      </c>
      <c r="E5192" s="63">
        <f>'דוח 132'!G5192</f>
        <v>0</v>
      </c>
      <c r="F5192" s="63">
        <f>'דוח 132'!F5192</f>
        <v>0</v>
      </c>
      <c r="G5192" s="63">
        <f>'דוח 132'!E5192</f>
        <v>0</v>
      </c>
      <c r="H5192" s="63">
        <f>'דוח 132'!D5192</f>
        <v>0</v>
      </c>
      <c r="I5192" s="63">
        <f>'דוח 132'!C5192</f>
        <v>0</v>
      </c>
      <c r="J5192" s="63">
        <f>'דוח 132'!B5192</f>
        <v>0</v>
      </c>
      <c r="K5192" s="63">
        <f>'דוח 132'!A5192</f>
        <v>0</v>
      </c>
    </row>
    <row r="5193" spans="1:11" x14ac:dyDescent="0.2">
      <c r="A5193" s="63">
        <f>'דוח 132'!K5193</f>
        <v>0</v>
      </c>
      <c r="B5193" s="63">
        <f>'דוח 132'!J5193</f>
        <v>0</v>
      </c>
      <c r="C5193" s="63">
        <f>'דוח 132'!I5193</f>
        <v>0</v>
      </c>
      <c r="D5193" s="63">
        <f>'דוח 132'!H5193</f>
        <v>0</v>
      </c>
      <c r="E5193" s="63">
        <f>'דוח 132'!G5193</f>
        <v>0</v>
      </c>
      <c r="F5193" s="63">
        <f>'דוח 132'!F5193</f>
        <v>0</v>
      </c>
      <c r="G5193" s="63">
        <f>'דוח 132'!E5193</f>
        <v>0</v>
      </c>
      <c r="H5193" s="63">
        <f>'דוח 132'!D5193</f>
        <v>0</v>
      </c>
      <c r="I5193" s="63">
        <f>'דוח 132'!C5193</f>
        <v>0</v>
      </c>
      <c r="J5193" s="63">
        <f>'דוח 132'!B5193</f>
        <v>0</v>
      </c>
      <c r="K5193" s="63">
        <f>'דוח 132'!A5193</f>
        <v>0</v>
      </c>
    </row>
    <row r="5194" spans="1:11" x14ac:dyDescent="0.2">
      <c r="A5194" s="63" t="str">
        <f>'דוח 132'!K5194</f>
        <v>קוד קבוצה</v>
      </c>
      <c r="B5194" s="63" t="str">
        <f>'דוח 132'!J5194</f>
        <v>קוד קופה</v>
      </c>
      <c r="C5194" s="63">
        <f>'דוח 132'!I5194</f>
        <v>0</v>
      </c>
      <c r="D5194" s="63" t="str">
        <f>'דוח 132'!H5194</f>
        <v xml:space="preserve">75762  תדיר גן 1993 בע"מ </v>
      </c>
      <c r="E5194" s="63">
        <f>'דוח 132'!G5194</f>
        <v>0</v>
      </c>
      <c r="F5194" s="63">
        <f>'דוח 132'!F5194</f>
        <v>0</v>
      </c>
      <c r="G5194" s="63">
        <f>'דוח 132'!E5194</f>
        <v>0</v>
      </c>
      <c r="H5194" s="63">
        <f>'דוח 132'!D5194</f>
        <v>0</v>
      </c>
      <c r="I5194" s="63">
        <f>'דוח 132'!C5194</f>
        <v>0</v>
      </c>
      <c r="J5194" s="63">
        <f>'דוח 132'!B5194</f>
        <v>0</v>
      </c>
      <c r="K5194" s="63">
        <f>'דוח 132'!A5194</f>
        <v>0</v>
      </c>
    </row>
    <row r="5195" spans="1:11" x14ac:dyDescent="0.2">
      <c r="A5195" s="63">
        <f>'דוח 132'!K5195</f>
        <v>0</v>
      </c>
      <c r="B5195" s="63">
        <f>'דוח 132'!J5195</f>
        <v>0</v>
      </c>
      <c r="C5195" s="63">
        <f>'דוח 132'!I5195</f>
        <v>0</v>
      </c>
      <c r="D5195" s="63">
        <f>'דוח 132'!H5195</f>
        <v>0</v>
      </c>
      <c r="E5195" s="63">
        <f>'דוח 132'!G5195</f>
        <v>0</v>
      </c>
      <c r="F5195" s="63" t="str">
        <f>'דוח 132'!F5195</f>
        <v>שווי קופה באשח  271.85</v>
      </c>
      <c r="G5195" s="63">
        <f>'דוח 132'!E5195</f>
        <v>0</v>
      </c>
      <c r="H5195" s="63">
        <f>'דוח 132'!D5195</f>
        <v>0</v>
      </c>
      <c r="I5195" s="63">
        <f>'דוח 132'!C5195</f>
        <v>0</v>
      </c>
      <c r="J5195" s="63">
        <f>'דוח 132'!B5195</f>
        <v>0</v>
      </c>
      <c r="K5195" s="63">
        <f>'דוח 132'!A5195</f>
        <v>0</v>
      </c>
    </row>
    <row r="5196" spans="1:11" x14ac:dyDescent="0.2">
      <c r="A5196" s="63">
        <f>'דוח 132'!K5196</f>
        <v>0</v>
      </c>
      <c r="B5196" s="63">
        <f>'דוח 132'!J5196</f>
        <v>0</v>
      </c>
      <c r="C5196" s="63" t="str">
        <f>'דוח 132'!I5196</f>
        <v>תאור קבוצה</v>
      </c>
      <c r="D5196" s="63" t="str">
        <f>'דוח 132'!H5196</f>
        <v>מח"מ</v>
      </c>
      <c r="E5196" s="63" t="str">
        <f>'דוח 132'!G5196</f>
        <v>חשיפה</v>
      </c>
      <c r="F5196" s="63" t="str">
        <f>'דוח 132'!F5196</f>
        <v>חשיפה</v>
      </c>
      <c r="G5196" s="63">
        <f>'דוח 132'!E5196</f>
        <v>0</v>
      </c>
      <c r="H5196" s="63" t="str">
        <f>'דוח 132'!D5196</f>
        <v>חשיפה</v>
      </c>
      <c r="I5196" s="63">
        <f>'דוח 132'!C5196</f>
        <v>0</v>
      </c>
      <c r="J5196" s="63" t="str">
        <f>'דוח 132'!B5196</f>
        <v>מח"מ</v>
      </c>
      <c r="K5196" s="63">
        <f>'דוח 132'!A5196</f>
        <v>0</v>
      </c>
    </row>
    <row r="5197" spans="1:11" x14ac:dyDescent="0.2">
      <c r="A5197" s="63">
        <f>'דוח 132'!K5197</f>
        <v>0</v>
      </c>
      <c r="B5197" s="63">
        <f>'דוח 132'!J5197</f>
        <v>0</v>
      </c>
      <c r="C5197" s="63">
        <f>'דוח 132'!I5197</f>
        <v>0</v>
      </c>
      <c r="D5197" s="63">
        <f>'דוח 132'!H5197</f>
        <v>0</v>
      </c>
      <c r="E5197" s="63" t="str">
        <f>'דוח 132'!G5197</f>
        <v>30/12/18</v>
      </c>
      <c r="F5197" s="63" t="str">
        <f>'דוח 132'!F5197</f>
        <v>31/12/18</v>
      </c>
      <c r="G5197" s="63" t="str">
        <f>'דוח 132'!E5197</f>
        <v>מינ'</v>
      </c>
      <c r="H5197" s="63" t="str">
        <f>'דוח 132'!D5197</f>
        <v>מקס'</v>
      </c>
      <c r="I5197" s="63" t="str">
        <f>'דוח 132'!C5197</f>
        <v>מינ'</v>
      </c>
      <c r="J5197" s="63" t="str">
        <f>'דוח 132'!B5197</f>
        <v>מקס'</v>
      </c>
      <c r="K5197" s="63">
        <f>'דוח 132'!A5197</f>
        <v>0</v>
      </c>
    </row>
    <row r="5198" spans="1:11" x14ac:dyDescent="0.2">
      <c r="A5198" s="63">
        <f>'דוח 132'!K5198</f>
        <v>13591</v>
      </c>
      <c r="B5198" s="63">
        <f>'דוח 132'!J5198</f>
        <v>75762</v>
      </c>
      <c r="C5198" s="63" t="str">
        <f>'דוח 132'!I5198</f>
        <v xml:space="preserve">צמוד מדד (כולל מיועדות) </v>
      </c>
      <c r="D5198" s="63">
        <f>'דוח 132'!H5198</f>
        <v>2.8329984250873097</v>
      </c>
      <c r="E5198" s="63">
        <f>'דוח 132'!G5198</f>
        <v>35.547928238636793</v>
      </c>
      <c r="F5198" s="63">
        <f>'דוח 132'!F5198</f>
        <v>35.432884041826895</v>
      </c>
      <c r="G5198" s="63">
        <f>'דוח 132'!E5198</f>
        <v>0</v>
      </c>
      <c r="H5198" s="63">
        <f>'דוח 132'!D5198</f>
        <v>0</v>
      </c>
      <c r="I5198" s="63">
        <f>'דוח 132'!C5198</f>
        <v>0</v>
      </c>
      <c r="J5198" s="63">
        <f>'דוח 132'!B5198</f>
        <v>0</v>
      </c>
      <c r="K5198" s="63">
        <f>'דוח 132'!A5198</f>
        <v>0</v>
      </c>
    </row>
    <row r="5199" spans="1:11" x14ac:dyDescent="0.2">
      <c r="A5199" s="63">
        <f>'דוח 132'!K5199</f>
        <v>19967</v>
      </c>
      <c r="B5199" s="63">
        <f>'דוח 132'!J5199</f>
        <v>75762</v>
      </c>
      <c r="C5199" s="63" t="str">
        <f>'דוח 132'!I5199</f>
        <v>צמוד מדד ללא מיועדות</v>
      </c>
      <c r="D5199" s="63">
        <f>'דוח 132'!H5199</f>
        <v>2.8329984250873097</v>
      </c>
      <c r="E5199" s="63">
        <f>'דוח 132'!G5199</f>
        <v>35.547928238636793</v>
      </c>
      <c r="F5199" s="63">
        <f>'דוח 132'!F5199</f>
        <v>35.432884041826895</v>
      </c>
      <c r="G5199" s="63">
        <f>'דוח 132'!E5199</f>
        <v>0</v>
      </c>
      <c r="H5199" s="63">
        <f>'דוח 132'!D5199</f>
        <v>0</v>
      </c>
      <c r="I5199" s="63">
        <f>'דוח 132'!C5199</f>
        <v>0</v>
      </c>
      <c r="J5199" s="63">
        <f>'דוח 132'!B5199</f>
        <v>0</v>
      </c>
      <c r="K5199" s="63">
        <f>'דוח 132'!A5199</f>
        <v>0</v>
      </c>
    </row>
    <row r="5200" spans="1:11" x14ac:dyDescent="0.2">
      <c r="A5200" s="63">
        <f>'דוח 132'!K5200</f>
        <v>15744</v>
      </c>
      <c r="B5200" s="63">
        <f>'דוח 132'!J5200</f>
        <v>75762</v>
      </c>
      <c r="C5200" s="63" t="str">
        <f>'דוח 132'!I5200</f>
        <v xml:space="preserve">סה"כ ממשלתי צמוד מדד כולל מיועדות </v>
      </c>
      <c r="D5200" s="63">
        <f>'דוח 132'!H5200</f>
        <v>3.0720023764712403</v>
      </c>
      <c r="E5200" s="63">
        <f>'דוח 132'!G5200</f>
        <v>14.305812556967799</v>
      </c>
      <c r="F5200" s="63">
        <f>'דוח 132'!F5200</f>
        <v>14.293372514371899</v>
      </c>
      <c r="G5200" s="63">
        <f>'דוח 132'!E5200</f>
        <v>0</v>
      </c>
      <c r="H5200" s="63">
        <f>'דוח 132'!D5200</f>
        <v>0</v>
      </c>
      <c r="I5200" s="63">
        <f>'דוח 132'!C5200</f>
        <v>0</v>
      </c>
      <c r="J5200" s="63">
        <f>'דוח 132'!B5200</f>
        <v>0</v>
      </c>
      <c r="K5200" s="63">
        <f>'דוח 132'!A5200</f>
        <v>0</v>
      </c>
    </row>
    <row r="5201" spans="1:11" x14ac:dyDescent="0.2">
      <c r="A5201" s="63">
        <f>'דוח 132'!K5201</f>
        <v>13462</v>
      </c>
      <c r="B5201" s="63">
        <f>'דוח 132'!J5201</f>
        <v>75762</v>
      </c>
      <c r="C5201" s="63" t="str">
        <f>'דוח 132'!I5201</f>
        <v xml:space="preserve">קונצרני סחיר צמוד מדד </v>
      </c>
      <c r="D5201" s="63">
        <f>'דוח 132'!H5201</f>
        <v>2.6713971267270997</v>
      </c>
      <c r="E5201" s="63">
        <f>'דוח 132'!G5201</f>
        <v>21.242115681668999</v>
      </c>
      <c r="F5201" s="63">
        <f>'דוח 132'!F5201</f>
        <v>21.139511527454999</v>
      </c>
      <c r="G5201" s="63">
        <f>'דוח 132'!E5201</f>
        <v>0</v>
      </c>
      <c r="H5201" s="63">
        <f>'דוח 132'!D5201</f>
        <v>0</v>
      </c>
      <c r="I5201" s="63">
        <f>'דוח 132'!C5201</f>
        <v>0</v>
      </c>
      <c r="J5201" s="63">
        <f>'דוח 132'!B5201</f>
        <v>0</v>
      </c>
      <c r="K5201" s="63">
        <f>'דוח 132'!A5201</f>
        <v>0</v>
      </c>
    </row>
    <row r="5202" spans="1:11" x14ac:dyDescent="0.2">
      <c r="A5202" s="63">
        <f>'דוח 132'!K5202</f>
        <v>15544</v>
      </c>
      <c r="B5202" s="63">
        <f>'דוח 132'!J5202</f>
        <v>75762</v>
      </c>
      <c r="C5202" s="63" t="str">
        <f>'דוח 132'!I5202</f>
        <v>הלוואה צמוד מדד</v>
      </c>
      <c r="D5202" s="63">
        <f>'דוח 132'!H5202</f>
        <v>0</v>
      </c>
      <c r="E5202" s="63">
        <f>'דוח 132'!G5202</f>
        <v>0</v>
      </c>
      <c r="F5202" s="63">
        <f>'דוח 132'!F5202</f>
        <v>0</v>
      </c>
      <c r="G5202" s="63">
        <f>'דוח 132'!E5202</f>
        <v>0</v>
      </c>
      <c r="H5202" s="63">
        <f>'דוח 132'!D5202</f>
        <v>0</v>
      </c>
      <c r="I5202" s="63">
        <f>'דוח 132'!C5202</f>
        <v>0</v>
      </c>
      <c r="J5202" s="63">
        <f>'דוח 132'!B5202</f>
        <v>0</v>
      </c>
      <c r="K5202" s="63">
        <f>'דוח 132'!A5202</f>
        <v>0</v>
      </c>
    </row>
    <row r="5203" spans="1:11" x14ac:dyDescent="0.2">
      <c r="A5203" s="63">
        <f>'דוח 132'!K5203</f>
        <v>12978</v>
      </c>
      <c r="B5203" s="63">
        <f>'דוח 132'!J5203</f>
        <v>75762</v>
      </c>
      <c r="C5203" s="63" t="str">
        <f>'דוח 132'!I5203</f>
        <v xml:space="preserve">פקדונות לא סחירים </v>
      </c>
      <c r="D5203" s="63">
        <f>'דוח 132'!H5203</f>
        <v>0</v>
      </c>
      <c r="E5203" s="63">
        <f>'דוח 132'!G5203</f>
        <v>0</v>
      </c>
      <c r="F5203" s="63">
        <f>'דוח 132'!F5203</f>
        <v>0</v>
      </c>
      <c r="G5203" s="63">
        <f>'דוח 132'!E5203</f>
        <v>0</v>
      </c>
      <c r="H5203" s="63">
        <f>'דוח 132'!D5203</f>
        <v>0</v>
      </c>
      <c r="I5203" s="63">
        <f>'דוח 132'!C5203</f>
        <v>0</v>
      </c>
      <c r="J5203" s="63">
        <f>'דוח 132'!B5203</f>
        <v>0</v>
      </c>
      <c r="K5203" s="63">
        <f>'דוח 132'!A5203</f>
        <v>0</v>
      </c>
    </row>
    <row r="5204" spans="1:11" x14ac:dyDescent="0.2">
      <c r="A5204" s="63">
        <f>'דוח 132'!K5204</f>
        <v>17726</v>
      </c>
      <c r="B5204" s="63">
        <f>'דוח 132'!J5204</f>
        <v>75762</v>
      </c>
      <c r="C5204" s="63" t="str">
        <f>'דוח 132'!I5204</f>
        <v>לא צמוד כולל נזילות</v>
      </c>
      <c r="D5204" s="63">
        <f>'דוח 132'!H5204</f>
        <v>2.8084638028858695</v>
      </c>
      <c r="E5204" s="63">
        <f>'דוח 132'!G5204</f>
        <v>41.362452199579096</v>
      </c>
      <c r="F5204" s="63">
        <f>'דוח 132'!F5204</f>
        <v>41.450980037284403</v>
      </c>
      <c r="G5204" s="63">
        <f>'דוח 132'!E5204</f>
        <v>0</v>
      </c>
      <c r="H5204" s="63">
        <f>'דוח 132'!D5204</f>
        <v>0</v>
      </c>
      <c r="I5204" s="63">
        <f>'דוח 132'!C5204</f>
        <v>0</v>
      </c>
      <c r="J5204" s="63">
        <f>'דוח 132'!B5204</f>
        <v>0</v>
      </c>
      <c r="K5204" s="63">
        <f>'דוח 132'!A5204</f>
        <v>0</v>
      </c>
    </row>
    <row r="5205" spans="1:11" x14ac:dyDescent="0.2">
      <c r="A5205" s="63">
        <f>'דוח 132'!K5205</f>
        <v>17727</v>
      </c>
      <c r="B5205" s="63">
        <f>'דוח 132'!J5205</f>
        <v>75762</v>
      </c>
      <c r="C5205" s="63" t="str">
        <f>'דוח 132'!I5205</f>
        <v>עו"ש ש"ח</v>
      </c>
      <c r="D5205" s="63">
        <f>'דוח 132'!H5205</f>
        <v>0</v>
      </c>
      <c r="E5205" s="63">
        <f>'דוח 132'!G5205</f>
        <v>5.8581735289496999</v>
      </c>
      <c r="F5205" s="63">
        <f>'דוח 132'!F5205</f>
        <v>5.9715769727968597</v>
      </c>
      <c r="G5205" s="63">
        <f>'דוח 132'!E5205</f>
        <v>0</v>
      </c>
      <c r="H5205" s="63">
        <f>'דוח 132'!D5205</f>
        <v>0</v>
      </c>
      <c r="I5205" s="63">
        <f>'דוח 132'!C5205</f>
        <v>0</v>
      </c>
      <c r="J5205" s="63">
        <f>'דוח 132'!B5205</f>
        <v>0</v>
      </c>
      <c r="K5205" s="63">
        <f>'דוח 132'!A5205</f>
        <v>0</v>
      </c>
    </row>
    <row r="5206" spans="1:11" x14ac:dyDescent="0.2">
      <c r="A5206" s="63">
        <f>'דוח 132'!K5206</f>
        <v>13592</v>
      </c>
      <c r="B5206" s="63">
        <f>'דוח 132'!J5206</f>
        <v>75762</v>
      </c>
      <c r="C5206" s="63" t="str">
        <f>'דוח 132'!I5206</f>
        <v xml:space="preserve">לא צמוד - לא כולל נזילות </v>
      </c>
      <c r="D5206" s="63">
        <f>'דוח 132'!H5206</f>
        <v>3.2811594044371097</v>
      </c>
      <c r="E5206" s="63">
        <f>'דוח 132'!G5206</f>
        <v>35.504278670629397</v>
      </c>
      <c r="F5206" s="63">
        <f>'דוח 132'!F5206</f>
        <v>35.479403064487499</v>
      </c>
      <c r="G5206" s="63">
        <f>'דוח 132'!E5206</f>
        <v>0</v>
      </c>
      <c r="H5206" s="63">
        <f>'דוח 132'!D5206</f>
        <v>0</v>
      </c>
      <c r="I5206" s="63">
        <f>'דוח 132'!C5206</f>
        <v>0</v>
      </c>
      <c r="J5206" s="63">
        <f>'דוח 132'!B5206</f>
        <v>0</v>
      </c>
      <c r="K5206" s="63">
        <f>'דוח 132'!A5206</f>
        <v>0</v>
      </c>
    </row>
    <row r="5207" spans="1:11" x14ac:dyDescent="0.2">
      <c r="A5207" s="63">
        <f>'דוח 132'!K5207</f>
        <v>11566</v>
      </c>
      <c r="B5207" s="63">
        <f>'דוח 132'!J5207</f>
        <v>75762</v>
      </c>
      <c r="C5207" s="63" t="str">
        <f>'דוח 132'!I5207</f>
        <v>מק"מ</v>
      </c>
      <c r="D5207" s="63">
        <f>'דוח 132'!H5207</f>
        <v>0.70136606592218598</v>
      </c>
      <c r="E5207" s="63">
        <f>'דוח 132'!G5207</f>
        <v>7.4949181404841996</v>
      </c>
      <c r="F5207" s="63">
        <f>'דוח 132'!F5207</f>
        <v>7.4857700568314893</v>
      </c>
      <c r="G5207" s="63">
        <f>'דוח 132'!E5207</f>
        <v>0</v>
      </c>
      <c r="H5207" s="63">
        <f>'דוח 132'!D5207</f>
        <v>0</v>
      </c>
      <c r="I5207" s="63">
        <f>'דוח 132'!C5207</f>
        <v>0</v>
      </c>
      <c r="J5207" s="63">
        <f>'דוח 132'!B5207</f>
        <v>0</v>
      </c>
      <c r="K5207" s="63">
        <f>'דוח 132'!A5207</f>
        <v>0</v>
      </c>
    </row>
    <row r="5208" spans="1:11" x14ac:dyDescent="0.2">
      <c r="A5208" s="63">
        <f>'דוח 132'!K5208</f>
        <v>13419</v>
      </c>
      <c r="B5208" s="63">
        <f>'דוח 132'!J5208</f>
        <v>75762</v>
      </c>
      <c r="C5208" s="63" t="str">
        <f>'דוח 132'!I5208</f>
        <v>ממשלתי  לא צמוד (שחר)</v>
      </c>
      <c r="D5208" s="63">
        <f>'דוח 132'!H5208</f>
        <v>4.23172973732302</v>
      </c>
      <c r="E5208" s="63">
        <f>'דוח 132'!G5208</f>
        <v>19.853002252280898</v>
      </c>
      <c r="F5208" s="63">
        <f>'דוח 132'!F5208</f>
        <v>19.823092343018899</v>
      </c>
      <c r="G5208" s="63">
        <f>'דוח 132'!E5208</f>
        <v>0</v>
      </c>
      <c r="H5208" s="63">
        <f>'דוח 132'!D5208</f>
        <v>0</v>
      </c>
      <c r="I5208" s="63">
        <f>'דוח 132'!C5208</f>
        <v>0</v>
      </c>
      <c r="J5208" s="63">
        <f>'דוח 132'!B5208</f>
        <v>0</v>
      </c>
      <c r="K5208" s="63">
        <f>'דוח 132'!A5208</f>
        <v>0</v>
      </c>
    </row>
    <row r="5209" spans="1:11" x14ac:dyDescent="0.2">
      <c r="A5209" s="63">
        <f>'דוח 132'!K5209</f>
        <v>11568</v>
      </c>
      <c r="B5209" s="63">
        <f>'דוח 132'!J5209</f>
        <v>75762</v>
      </c>
      <c r="C5209" s="63" t="str">
        <f>'דוח 132'!I5209</f>
        <v>אג"ח ממשלתי לא צמוד ריבית משתנה-"גילון"</v>
      </c>
      <c r="D5209" s="63">
        <f>'דוח 132'!H5209</f>
        <v>0</v>
      </c>
      <c r="E5209" s="63">
        <f>'דוח 132'!G5209</f>
        <v>0</v>
      </c>
      <c r="F5209" s="63">
        <f>'דוח 132'!F5209</f>
        <v>0</v>
      </c>
      <c r="G5209" s="63">
        <f>'דוח 132'!E5209</f>
        <v>0</v>
      </c>
      <c r="H5209" s="63">
        <f>'דוח 132'!D5209</f>
        <v>0</v>
      </c>
      <c r="I5209" s="63">
        <f>'דוח 132'!C5209</f>
        <v>0</v>
      </c>
      <c r="J5209" s="63">
        <f>'דוח 132'!B5209</f>
        <v>0</v>
      </c>
      <c r="K5209" s="63">
        <f>'דוח 132'!A5209</f>
        <v>0</v>
      </c>
    </row>
    <row r="5210" spans="1:11" x14ac:dyDescent="0.2">
      <c r="A5210" s="63">
        <f>'דוח 132'!K5210</f>
        <v>12479</v>
      </c>
      <c r="B5210" s="63">
        <f>'דוח 132'!J5210</f>
        <v>75762</v>
      </c>
      <c r="C5210" s="63" t="str">
        <f>'דוח 132'!I5210</f>
        <v>קונצרני ריבית קבועה</v>
      </c>
      <c r="D5210" s="63">
        <f>'דוח 132'!H5210</f>
        <v>4.1068861750302696</v>
      </c>
      <c r="E5210" s="63">
        <f>'דוח 132'!G5210</f>
        <v>5.9314090319980792</v>
      </c>
      <c r="F5210" s="63">
        <f>'דוח 132'!F5210</f>
        <v>5.9478061421442696</v>
      </c>
      <c r="G5210" s="63">
        <f>'דוח 132'!E5210</f>
        <v>0</v>
      </c>
      <c r="H5210" s="63">
        <f>'דוח 132'!D5210</f>
        <v>0</v>
      </c>
      <c r="I5210" s="63">
        <f>'דוח 132'!C5210</f>
        <v>0</v>
      </c>
      <c r="J5210" s="63">
        <f>'דוח 132'!B5210</f>
        <v>0</v>
      </c>
      <c r="K5210" s="63">
        <f>'דוח 132'!A5210</f>
        <v>0</v>
      </c>
    </row>
    <row r="5211" spans="1:11" x14ac:dyDescent="0.2">
      <c r="A5211" s="63">
        <f>'דוח 132'!K5211</f>
        <v>12480</v>
      </c>
      <c r="B5211" s="63">
        <f>'דוח 132'!J5211</f>
        <v>75762</v>
      </c>
      <c r="C5211" s="63" t="str">
        <f>'דוח 132'!I5211</f>
        <v>קונצרני ריבית משתנה</v>
      </c>
      <c r="D5211" s="63">
        <f>'דוח 132'!H5211</f>
        <v>1.2823752608644601</v>
      </c>
      <c r="E5211" s="63">
        <f>'דוח 132'!G5211</f>
        <v>2.2249492458662301</v>
      </c>
      <c r="F5211" s="63">
        <f>'דוח 132'!F5211</f>
        <v>2.2227345224928601</v>
      </c>
      <c r="G5211" s="63">
        <f>'דוח 132'!E5211</f>
        <v>0</v>
      </c>
      <c r="H5211" s="63">
        <f>'דוח 132'!D5211</f>
        <v>0</v>
      </c>
      <c r="I5211" s="63">
        <f>'דוח 132'!C5211</f>
        <v>0</v>
      </c>
      <c r="J5211" s="63">
        <f>'דוח 132'!B5211</f>
        <v>0</v>
      </c>
      <c r="K5211" s="63">
        <f>'דוח 132'!A5211</f>
        <v>0</v>
      </c>
    </row>
    <row r="5212" spans="1:11" x14ac:dyDescent="0.2">
      <c r="A5212" s="63">
        <f>'דוח 132'!K5212</f>
        <v>11578</v>
      </c>
      <c r="B5212" s="63">
        <f>'דוח 132'!J5212</f>
        <v>75762</v>
      </c>
      <c r="C5212" s="63" t="str">
        <f>'דוח 132'!I5212</f>
        <v>אג"ח לא צמוד לא סחיר (ללא עמיתים)</v>
      </c>
      <c r="D5212" s="63">
        <f>'דוח 132'!H5212</f>
        <v>0</v>
      </c>
      <c r="E5212" s="63">
        <f>'דוח 132'!G5212</f>
        <v>0</v>
      </c>
      <c r="F5212" s="63">
        <f>'דוח 132'!F5212</f>
        <v>0</v>
      </c>
      <c r="G5212" s="63">
        <f>'דוח 132'!E5212</f>
        <v>0</v>
      </c>
      <c r="H5212" s="63">
        <f>'דוח 132'!D5212</f>
        <v>0</v>
      </c>
      <c r="I5212" s="63">
        <f>'דוח 132'!C5212</f>
        <v>0</v>
      </c>
      <c r="J5212" s="63">
        <f>'דוח 132'!B5212</f>
        <v>0</v>
      </c>
      <c r="K5212" s="63">
        <f>'דוח 132'!A5212</f>
        <v>0</v>
      </c>
    </row>
    <row r="5213" spans="1:11" x14ac:dyDescent="0.2">
      <c r="A5213" s="63">
        <f>'דוח 132'!K5213</f>
        <v>12497</v>
      </c>
      <c r="B5213" s="63">
        <f>'דוח 132'!J5213</f>
        <v>75762</v>
      </c>
      <c r="C5213" s="63" t="str">
        <f>'דוח 132'!I5213</f>
        <v>קונצרני לא סחיר ריבית משתנה (נע"מים)</v>
      </c>
      <c r="D5213" s="63">
        <f>'דוח 132'!H5213</f>
        <v>0</v>
      </c>
      <c r="E5213" s="63">
        <f>'דוח 132'!G5213</f>
        <v>0</v>
      </c>
      <c r="F5213" s="63">
        <f>'דוח 132'!F5213</f>
        <v>0</v>
      </c>
      <c r="G5213" s="63">
        <f>'דוח 132'!E5213</f>
        <v>0</v>
      </c>
      <c r="H5213" s="63">
        <f>'דוח 132'!D5213</f>
        <v>0</v>
      </c>
      <c r="I5213" s="63">
        <f>'דוח 132'!C5213</f>
        <v>0</v>
      </c>
      <c r="J5213" s="63">
        <f>'דוח 132'!B5213</f>
        <v>0</v>
      </c>
      <c r="K5213" s="63">
        <f>'דוח 132'!A5213</f>
        <v>0</v>
      </c>
    </row>
    <row r="5214" spans="1:11" x14ac:dyDescent="0.2">
      <c r="A5214" s="63">
        <f>'דוח 132'!K5214</f>
        <v>15546</v>
      </c>
      <c r="B5214" s="63">
        <f>'דוח 132'!J5214</f>
        <v>75762</v>
      </c>
      <c r="C5214" s="63" t="str">
        <f>'דוח 132'!I5214</f>
        <v>הלוואה לא צמוד</v>
      </c>
      <c r="D5214" s="63">
        <f>'דוח 132'!H5214</f>
        <v>0</v>
      </c>
      <c r="E5214" s="63">
        <f>'דוח 132'!G5214</f>
        <v>0</v>
      </c>
      <c r="F5214" s="63">
        <f>'דוח 132'!F5214</f>
        <v>0</v>
      </c>
      <c r="G5214" s="63">
        <f>'דוח 132'!E5214</f>
        <v>0</v>
      </c>
      <c r="H5214" s="63">
        <f>'דוח 132'!D5214</f>
        <v>0</v>
      </c>
      <c r="I5214" s="63">
        <f>'דוח 132'!C5214</f>
        <v>0</v>
      </c>
      <c r="J5214" s="63">
        <f>'דוח 132'!B5214</f>
        <v>0</v>
      </c>
      <c r="K5214" s="63">
        <f>'דוח 132'!A5214</f>
        <v>0</v>
      </c>
    </row>
    <row r="5215" spans="1:11" x14ac:dyDescent="0.2">
      <c r="A5215" s="63">
        <f>'דוח 132'!K5215</f>
        <v>12481</v>
      </c>
      <c r="B5215" s="63">
        <f>'דוח 132'!J5215</f>
        <v>75762</v>
      </c>
      <c r="C5215" s="63" t="str">
        <f>'דוח 132'!I5215</f>
        <v>הלוואות לעמיתים.</v>
      </c>
      <c r="D5215" s="63">
        <f>'דוח 132'!H5215</f>
        <v>0</v>
      </c>
      <c r="E5215" s="63">
        <f>'דוח 132'!G5215</f>
        <v>0</v>
      </c>
      <c r="F5215" s="63">
        <f>'דוח 132'!F5215</f>
        <v>0</v>
      </c>
      <c r="G5215" s="63">
        <f>'דוח 132'!E5215</f>
        <v>0</v>
      </c>
      <c r="H5215" s="63">
        <f>'דוח 132'!D5215</f>
        <v>0</v>
      </c>
      <c r="I5215" s="63">
        <f>'דוח 132'!C5215</f>
        <v>0</v>
      </c>
      <c r="J5215" s="63">
        <f>'דוח 132'!B5215</f>
        <v>0</v>
      </c>
      <c r="K5215" s="63">
        <f>'דוח 132'!A5215</f>
        <v>0</v>
      </c>
    </row>
    <row r="5216" spans="1:11" x14ac:dyDescent="0.2">
      <c r="A5216" s="63">
        <f>'דוח 132'!K5216</f>
        <v>13594</v>
      </c>
      <c r="B5216" s="63">
        <f>'דוח 132'!J5216</f>
        <v>75762</v>
      </c>
      <c r="C5216" s="63" t="str">
        <f>'דוח 132'!I5216</f>
        <v>מט"ח וצמוד מט"ח</v>
      </c>
      <c r="D5216" s="63">
        <f>'דוח 132'!H5216</f>
        <v>0</v>
      </c>
      <c r="E5216" s="63">
        <f>'דוח 132'!G5216</f>
        <v>1.06085026043321</v>
      </c>
      <c r="F5216" s="63">
        <f>'דוח 132'!F5216</f>
        <v>1.0531706616891399</v>
      </c>
      <c r="G5216" s="63">
        <f>'דוח 132'!E5216</f>
        <v>0</v>
      </c>
      <c r="H5216" s="63">
        <f>'דוח 132'!D5216</f>
        <v>0</v>
      </c>
      <c r="I5216" s="63">
        <f>'דוח 132'!C5216</f>
        <v>0</v>
      </c>
      <c r="J5216" s="63">
        <f>'דוח 132'!B5216</f>
        <v>0</v>
      </c>
      <c r="K5216" s="63">
        <f>'דוח 132'!A5216</f>
        <v>0</v>
      </c>
    </row>
    <row r="5217" spans="1:11" x14ac:dyDescent="0.2">
      <c r="A5217" s="63">
        <f>'דוח 132'!K5217</f>
        <v>15609</v>
      </c>
      <c r="B5217" s="63">
        <f>'דוח 132'!J5217</f>
        <v>75762</v>
      </c>
      <c r="C5217" s="63" t="str">
        <f>'דוח 132'!I5217</f>
        <v>אג"ח ממשלתי צמוד מט"ח סחיר (1022)</v>
      </c>
      <c r="D5217" s="63">
        <f>'דוח 132'!H5217</f>
        <v>0</v>
      </c>
      <c r="E5217" s="63">
        <f>'דוח 132'!G5217</f>
        <v>0</v>
      </c>
      <c r="F5217" s="63">
        <f>'דוח 132'!F5217</f>
        <v>0</v>
      </c>
      <c r="G5217" s="63">
        <f>'דוח 132'!E5217</f>
        <v>0</v>
      </c>
      <c r="H5217" s="63">
        <f>'דוח 132'!D5217</f>
        <v>0</v>
      </c>
      <c r="I5217" s="63">
        <f>'דוח 132'!C5217</f>
        <v>0</v>
      </c>
      <c r="J5217" s="63">
        <f>'דוח 132'!B5217</f>
        <v>0</v>
      </c>
      <c r="K5217" s="63">
        <f>'דוח 132'!A5217</f>
        <v>0</v>
      </c>
    </row>
    <row r="5218" spans="1:11" x14ac:dyDescent="0.2">
      <c r="A5218" s="63">
        <f>'דוח 132'!K5218</f>
        <v>11524</v>
      </c>
      <c r="B5218" s="63">
        <f>'דוח 132'!J5218</f>
        <v>75762</v>
      </c>
      <c r="C5218" s="63" t="str">
        <f>'דוח 132'!I5218</f>
        <v xml:space="preserve"> אג"ח קונצרני בחו"ל </v>
      </c>
      <c r="D5218" s="63">
        <f>'דוח 132'!H5218</f>
        <v>0</v>
      </c>
      <c r="E5218" s="63">
        <f>'דוח 132'!G5218</f>
        <v>0</v>
      </c>
      <c r="F5218" s="63">
        <f>'דוח 132'!F5218</f>
        <v>0</v>
      </c>
      <c r="G5218" s="63">
        <f>'דוח 132'!E5218</f>
        <v>0</v>
      </c>
      <c r="H5218" s="63">
        <f>'דוח 132'!D5218</f>
        <v>0</v>
      </c>
      <c r="I5218" s="63">
        <f>'דוח 132'!C5218</f>
        <v>0</v>
      </c>
      <c r="J5218" s="63">
        <f>'דוח 132'!B5218</f>
        <v>0</v>
      </c>
      <c r="K5218" s="63">
        <f>'דוח 132'!A5218</f>
        <v>0</v>
      </c>
    </row>
    <row r="5219" spans="1:11" x14ac:dyDescent="0.2">
      <c r="A5219" s="63">
        <f>'דוח 132'!K5219</f>
        <v>15745</v>
      </c>
      <c r="B5219" s="63">
        <f>'דוח 132'!J5219</f>
        <v>75762</v>
      </c>
      <c r="C5219" s="63" t="str">
        <f>'דוח 132'!I5219</f>
        <v>סה"כ קונצרני צמוד מט"ח</v>
      </c>
      <c r="D5219" s="63">
        <f>'דוח 132'!H5219</f>
        <v>0</v>
      </c>
      <c r="E5219" s="63">
        <f>'דוח 132'!G5219</f>
        <v>0</v>
      </c>
      <c r="F5219" s="63">
        <f>'דוח 132'!F5219</f>
        <v>0</v>
      </c>
      <c r="G5219" s="63">
        <f>'דוח 132'!E5219</f>
        <v>0</v>
      </c>
      <c r="H5219" s="63">
        <f>'דוח 132'!D5219</f>
        <v>0</v>
      </c>
      <c r="I5219" s="63">
        <f>'דוח 132'!C5219</f>
        <v>0</v>
      </c>
      <c r="J5219" s="63">
        <f>'דוח 132'!B5219</f>
        <v>0</v>
      </c>
      <c r="K5219" s="63">
        <f>'דוח 132'!A5219</f>
        <v>0</v>
      </c>
    </row>
    <row r="5220" spans="1:11" x14ac:dyDescent="0.2">
      <c r="A5220" s="63">
        <f>'דוח 132'!K5220</f>
        <v>15545</v>
      </c>
      <c r="B5220" s="63">
        <f>'דוח 132'!J5220</f>
        <v>75762</v>
      </c>
      <c r="C5220" s="63" t="str">
        <f>'דוח 132'!I5220</f>
        <v>הלוואה צמוד מט"ח</v>
      </c>
      <c r="D5220" s="63">
        <f>'דוח 132'!H5220</f>
        <v>0</v>
      </c>
      <c r="E5220" s="63">
        <f>'דוח 132'!G5220</f>
        <v>0</v>
      </c>
      <c r="F5220" s="63">
        <f>'דוח 132'!F5220</f>
        <v>0</v>
      </c>
      <c r="G5220" s="63">
        <f>'דוח 132'!E5220</f>
        <v>0</v>
      </c>
      <c r="H5220" s="63">
        <f>'דוח 132'!D5220</f>
        <v>0</v>
      </c>
      <c r="I5220" s="63">
        <f>'דוח 132'!C5220</f>
        <v>0</v>
      </c>
      <c r="J5220" s="63">
        <f>'דוח 132'!B5220</f>
        <v>0</v>
      </c>
      <c r="K5220" s="63">
        <f>'דוח 132'!A5220</f>
        <v>0</v>
      </c>
    </row>
    <row r="5221" spans="1:11" x14ac:dyDescent="0.2">
      <c r="A5221" s="63">
        <f>'דוח 132'!K5221</f>
        <v>13595</v>
      </c>
      <c r="B5221" s="63">
        <f>'דוח 132'!J5221</f>
        <v>75762</v>
      </c>
      <c r="C5221" s="63" t="str">
        <f>'דוח 132'!I5221</f>
        <v>סה"כ מניות והמירים</v>
      </c>
      <c r="D5221" s="63">
        <f>'דוח 132'!H5221</f>
        <v>0</v>
      </c>
      <c r="E5221" s="63">
        <f>'דוח 132'!G5221</f>
        <v>22.028769301350899</v>
      </c>
      <c r="F5221" s="63">
        <f>'דוח 132'!F5221</f>
        <v>22.062965259199498</v>
      </c>
      <c r="G5221" s="63">
        <f>'דוח 132'!E5221</f>
        <v>0</v>
      </c>
      <c r="H5221" s="63">
        <f>'דוח 132'!D5221</f>
        <v>0</v>
      </c>
      <c r="I5221" s="63">
        <f>'דוח 132'!C5221</f>
        <v>0</v>
      </c>
      <c r="J5221" s="63">
        <f>'דוח 132'!B5221</f>
        <v>0</v>
      </c>
      <c r="K5221" s="63">
        <f>'דוח 132'!A5221</f>
        <v>0</v>
      </c>
    </row>
    <row r="5222" spans="1:11" x14ac:dyDescent="0.2">
      <c r="A5222" s="63">
        <f>'דוח 132'!K5222</f>
        <v>15610</v>
      </c>
      <c r="B5222" s="63">
        <f>'דוח 132'!J5222</f>
        <v>75762</v>
      </c>
      <c r="C5222" s="63" t="str">
        <f>'דוח 132'!I5222</f>
        <v>נגזרים מתוך מניות והמירים</v>
      </c>
      <c r="D5222" s="63">
        <f>'דוח 132'!H5222</f>
        <v>0</v>
      </c>
      <c r="E5222" s="63">
        <f>'דוח 132'!G5222</f>
        <v>0</v>
      </c>
      <c r="F5222" s="63">
        <f>'דוח 132'!F5222</f>
        <v>0</v>
      </c>
      <c r="G5222" s="63">
        <f>'דוח 132'!E5222</f>
        <v>0</v>
      </c>
      <c r="H5222" s="63">
        <f>'דוח 132'!D5222</f>
        <v>0</v>
      </c>
      <c r="I5222" s="63">
        <f>'דוח 132'!C5222</f>
        <v>0</v>
      </c>
      <c r="J5222" s="63">
        <f>'דוח 132'!B5222</f>
        <v>0</v>
      </c>
      <c r="K5222" s="63">
        <f>'דוח 132'!A5222</f>
        <v>0</v>
      </c>
    </row>
    <row r="5223" spans="1:11" x14ac:dyDescent="0.2">
      <c r="A5223" s="63">
        <f>'דוח 132'!K5223</f>
        <v>15611</v>
      </c>
      <c r="B5223" s="63">
        <f>'דוח 132'!J5223</f>
        <v>75762</v>
      </c>
      <c r="C5223" s="63" t="str">
        <f>'דוח 132'!I5223</f>
        <v>מניות והמירים בארץ</v>
      </c>
      <c r="D5223" s="63">
        <f>'דוח 132'!H5223</f>
        <v>0</v>
      </c>
      <c r="E5223" s="63">
        <f>'דוח 132'!G5223</f>
        <v>13.157828918372898</v>
      </c>
      <c r="F5223" s="63">
        <f>'דוח 132'!F5223</f>
        <v>13.148050339424101</v>
      </c>
      <c r="G5223" s="63">
        <f>'דוח 132'!E5223</f>
        <v>0</v>
      </c>
      <c r="H5223" s="63">
        <f>'דוח 132'!D5223</f>
        <v>0</v>
      </c>
      <c r="I5223" s="63">
        <f>'דוח 132'!C5223</f>
        <v>0</v>
      </c>
      <c r="J5223" s="63">
        <f>'דוח 132'!B5223</f>
        <v>0</v>
      </c>
      <c r="K5223" s="63">
        <f>'דוח 132'!A5223</f>
        <v>0</v>
      </c>
    </row>
    <row r="5224" spans="1:11" x14ac:dyDescent="0.2">
      <c r="A5224" s="63">
        <f>'דוח 132'!K5224</f>
        <v>15608</v>
      </c>
      <c r="B5224" s="63">
        <f>'דוח 132'!J5224</f>
        <v>75762</v>
      </c>
      <c r="C5224" s="63" t="str">
        <f>'דוח 132'!I5224</f>
        <v>מניות חו"ל</v>
      </c>
      <c r="D5224" s="63">
        <f>'דוח 132'!H5224</f>
        <v>0</v>
      </c>
      <c r="E5224" s="63">
        <f>'דוח 132'!G5224</f>
        <v>8.8709403829779898</v>
      </c>
      <c r="F5224" s="63">
        <f>'דוח 132'!F5224</f>
        <v>8.9149149197754696</v>
      </c>
      <c r="G5224" s="63">
        <f>'דוח 132'!E5224</f>
        <v>0</v>
      </c>
      <c r="H5224" s="63">
        <f>'דוח 132'!D5224</f>
        <v>0</v>
      </c>
      <c r="I5224" s="63">
        <f>'דוח 132'!C5224</f>
        <v>0</v>
      </c>
      <c r="J5224" s="63">
        <f>'דוח 132'!B5224</f>
        <v>0</v>
      </c>
      <c r="K5224" s="63">
        <f>'דוח 132'!A5224</f>
        <v>0</v>
      </c>
    </row>
    <row r="5225" spans="1:11" x14ac:dyDescent="0.2">
      <c r="A5225" s="63">
        <f>'דוח 132'!K5225</f>
        <v>15584</v>
      </c>
      <c r="B5225" s="63">
        <f>'דוח 132'!J5225</f>
        <v>75762</v>
      </c>
      <c r="C5225" s="63" t="str">
        <f>'דוח 132'!I5225</f>
        <v>נכסים אלטרנטיביים</v>
      </c>
      <c r="D5225" s="63">
        <f>'דוח 132'!H5225</f>
        <v>0</v>
      </c>
      <c r="E5225" s="63">
        <f>'דוח 132'!G5225</f>
        <v>0</v>
      </c>
      <c r="F5225" s="63">
        <f>'דוח 132'!F5225</f>
        <v>0</v>
      </c>
      <c r="G5225" s="63">
        <f>'דוח 132'!E5225</f>
        <v>0</v>
      </c>
      <c r="H5225" s="63">
        <f>'דוח 132'!D5225</f>
        <v>0</v>
      </c>
      <c r="I5225" s="63">
        <f>'דוח 132'!C5225</f>
        <v>0</v>
      </c>
      <c r="J5225" s="63">
        <f>'דוח 132'!B5225</f>
        <v>0</v>
      </c>
      <c r="K5225" s="63">
        <f>'דוח 132'!A5225</f>
        <v>0</v>
      </c>
    </row>
    <row r="5226" spans="1:11" x14ac:dyDescent="0.2">
      <c r="A5226" s="63">
        <f>'דוח 132'!K5226</f>
        <v>17728</v>
      </c>
      <c r="B5226" s="63">
        <f>'דוח 132'!J5226</f>
        <v>75762</v>
      </c>
      <c r="C5226" s="63" t="str">
        <f>'דוח 132'!I5226</f>
        <v>נכסי נדל"ן</v>
      </c>
      <c r="D5226" s="63">
        <f>'דוח 132'!H5226</f>
        <v>0</v>
      </c>
      <c r="E5226" s="63">
        <f>'דוח 132'!G5226</f>
        <v>0</v>
      </c>
      <c r="F5226" s="63">
        <f>'דוח 132'!F5226</f>
        <v>0</v>
      </c>
      <c r="G5226" s="63">
        <f>'דוח 132'!E5226</f>
        <v>0</v>
      </c>
      <c r="H5226" s="63">
        <f>'דוח 132'!D5226</f>
        <v>0</v>
      </c>
      <c r="I5226" s="63">
        <f>'דוח 132'!C5226</f>
        <v>0</v>
      </c>
      <c r="J5226" s="63">
        <f>'דוח 132'!B5226</f>
        <v>0</v>
      </c>
      <c r="K5226" s="63">
        <f>'דוח 132'!A5226</f>
        <v>0</v>
      </c>
    </row>
    <row r="5227" spans="1:11" x14ac:dyDescent="0.2">
      <c r="A5227" s="63">
        <f>'דוח 132'!K5227</f>
        <v>15624</v>
      </c>
      <c r="B5227" s="63">
        <f>'דוח 132'!J5227</f>
        <v>75762</v>
      </c>
      <c r="C5227" s="63" t="str">
        <f>'דוח 132'!I5227</f>
        <v>נגזרים מתוך חשיפת מט"ח</v>
      </c>
      <c r="D5227" s="63">
        <f>'דוח 132'!H5227</f>
        <v>0</v>
      </c>
      <c r="E5227" s="63">
        <f>'דוח 132'!G5227</f>
        <v>0</v>
      </c>
      <c r="F5227" s="63">
        <f>'דוח 132'!F5227</f>
        <v>0</v>
      </c>
      <c r="G5227" s="63">
        <f>'דוח 132'!E5227</f>
        <v>0</v>
      </c>
      <c r="H5227" s="63">
        <f>'דוח 132'!D5227</f>
        <v>0</v>
      </c>
      <c r="I5227" s="63">
        <f>'דוח 132'!C5227</f>
        <v>0</v>
      </c>
      <c r="J5227" s="63">
        <f>'דוח 132'!B5227</f>
        <v>0</v>
      </c>
      <c r="K5227" s="63">
        <f>'דוח 132'!A5227</f>
        <v>0</v>
      </c>
    </row>
    <row r="5228" spans="1:11" x14ac:dyDescent="0.2">
      <c r="A5228" s="63">
        <f>'דוח 132'!K5228</f>
        <v>15644</v>
      </c>
      <c r="B5228" s="63">
        <f>'דוח 132'!J5228</f>
        <v>75762</v>
      </c>
      <c r="C5228" s="63" t="str">
        <f>'דוח 132'!I5228</f>
        <v>סה"כ נזילות</v>
      </c>
      <c r="D5228" s="63">
        <f>'דוח 132'!H5228</f>
        <v>0</v>
      </c>
      <c r="E5228" s="63">
        <f>'דוח 132'!G5228</f>
        <v>6.9190237893829192</v>
      </c>
      <c r="F5228" s="63">
        <f>'דוח 132'!F5228</f>
        <v>7.0247476344859994</v>
      </c>
      <c r="G5228" s="63">
        <f>'דוח 132'!E5228</f>
        <v>0</v>
      </c>
      <c r="H5228" s="63">
        <f>'דוח 132'!D5228</f>
        <v>0</v>
      </c>
      <c r="I5228" s="63">
        <f>'דוח 132'!C5228</f>
        <v>0</v>
      </c>
      <c r="J5228" s="63">
        <f>'דוח 132'!B5228</f>
        <v>0</v>
      </c>
      <c r="K5228" s="63">
        <f>'דוח 132'!A5228</f>
        <v>0</v>
      </c>
    </row>
    <row r="5229" spans="1:11" x14ac:dyDescent="0.2">
      <c r="A5229" s="63">
        <f>'דוח 132'!K5229</f>
        <v>15704</v>
      </c>
      <c r="B5229" s="63">
        <f>'דוח 132'!J5229</f>
        <v>75762</v>
      </c>
      <c r="C5229" s="63" t="str">
        <f>'דוח 132'!I5229</f>
        <v xml:space="preserve">סה"כ קונצרני והלוואות </v>
      </c>
      <c r="D5229" s="63">
        <f>'דוח 132'!H5229</f>
        <v>2.8573600751724402</v>
      </c>
      <c r="E5229" s="63">
        <f>'דוח 132'!G5229</f>
        <v>29.398473959533398</v>
      </c>
      <c r="F5229" s="63">
        <f>'דוח 132'!F5229</f>
        <v>29.310052192092101</v>
      </c>
      <c r="G5229" s="63">
        <f>'דוח 132'!E5229</f>
        <v>27</v>
      </c>
      <c r="H5229" s="63">
        <f>'דוח 132'!D5229</f>
        <v>33</v>
      </c>
      <c r="I5229" s="63">
        <f>'דוח 132'!C5229</f>
        <v>0</v>
      </c>
      <c r="J5229" s="63">
        <f>'דוח 132'!B5229</f>
        <v>0</v>
      </c>
      <c r="K5229" s="63">
        <f>'דוח 132'!A5229</f>
        <v>0</v>
      </c>
    </row>
    <row r="5230" spans="1:11" x14ac:dyDescent="0.2">
      <c r="A5230" s="63">
        <f>'דוח 132'!K5230</f>
        <v>15749</v>
      </c>
      <c r="B5230" s="63">
        <f>'דוח 132'!J5230</f>
        <v>75762</v>
      </c>
      <c r="C5230" s="63" t="str">
        <f>'דוח 132'!I5230</f>
        <v>סה"כ לא סחירים</v>
      </c>
      <c r="D5230" s="63">
        <f>'דוח 132'!H5230</f>
        <v>0</v>
      </c>
      <c r="E5230" s="63">
        <f>'דוח 132'!G5230</f>
        <v>0</v>
      </c>
      <c r="F5230" s="63">
        <f>'דוח 132'!F5230</f>
        <v>0</v>
      </c>
      <c r="G5230" s="63">
        <f>'דוח 132'!E5230</f>
        <v>0</v>
      </c>
      <c r="H5230" s="63">
        <f>'דוח 132'!D5230</f>
        <v>0</v>
      </c>
      <c r="I5230" s="63">
        <f>'דוח 132'!C5230</f>
        <v>0</v>
      </c>
      <c r="J5230" s="63">
        <f>'דוח 132'!B5230</f>
        <v>0</v>
      </c>
      <c r="K5230" s="63">
        <f>'דוח 132'!A5230</f>
        <v>0</v>
      </c>
    </row>
    <row r="5231" spans="1:11" x14ac:dyDescent="0.2">
      <c r="A5231" s="63">
        <f>'דוח 132'!K5231</f>
        <v>11258</v>
      </c>
      <c r="B5231" s="63">
        <f>'דוח 132'!J5231</f>
        <v>75762</v>
      </c>
      <c r="C5231" s="63" t="str">
        <f>'דוח 132'!I5231</f>
        <v>כל נכסי הקופה</v>
      </c>
      <c r="D5231" s="63">
        <f>'דוח 132'!H5231</f>
        <v>2.16794881715655</v>
      </c>
      <c r="E5231" s="63">
        <f>'דוח 132'!G5231</f>
        <v>100</v>
      </c>
      <c r="F5231" s="63">
        <f>'דוח 132'!F5231</f>
        <v>100</v>
      </c>
      <c r="G5231" s="63">
        <f>'דוח 132'!E5231</f>
        <v>0</v>
      </c>
      <c r="H5231" s="63">
        <f>'דוח 132'!D5231</f>
        <v>0</v>
      </c>
      <c r="I5231" s="63">
        <f>'דוח 132'!C5231</f>
        <v>0</v>
      </c>
      <c r="J5231" s="63">
        <f>'דוח 132'!B5231</f>
        <v>0</v>
      </c>
      <c r="K5231" s="63">
        <f>'דוח 132'!A5231</f>
        <v>0</v>
      </c>
    </row>
    <row r="5232" spans="1:11" x14ac:dyDescent="0.2">
      <c r="A5232" s="63">
        <f>'דוח 132'!K5232</f>
        <v>15705</v>
      </c>
      <c r="B5232" s="63">
        <f>'דוח 132'!J5232</f>
        <v>75762</v>
      </c>
      <c r="C5232" s="63" t="str">
        <f>'דוח 132'!I5232</f>
        <v>סה"כ ממשלתי</v>
      </c>
      <c r="D5232" s="63">
        <f>'דוח 132'!H5232</f>
        <v>3.1980375346437699</v>
      </c>
      <c r="E5232" s="63">
        <f>'דוח 132'!G5232</f>
        <v>41.653732949732799</v>
      </c>
      <c r="F5232" s="63">
        <f>'דוח 132'!F5232</f>
        <v>41.602234914222301</v>
      </c>
      <c r="G5232" s="63">
        <f>'דוח 132'!E5232</f>
        <v>40</v>
      </c>
      <c r="H5232" s="63">
        <f>'דוח 132'!D5232</f>
        <v>46</v>
      </c>
      <c r="I5232" s="63">
        <f>'דוח 132'!C5232</f>
        <v>0</v>
      </c>
      <c r="J5232" s="63">
        <f>'דוח 132'!B5232</f>
        <v>0</v>
      </c>
      <c r="K5232" s="63">
        <f>'דוח 132'!A5232</f>
        <v>0</v>
      </c>
    </row>
    <row r="5233" spans="1:11" x14ac:dyDescent="0.2">
      <c r="A5233" s="63">
        <f>'דוח 132'!K5233</f>
        <v>16144</v>
      </c>
      <c r="B5233" s="63">
        <f>'דוח 132'!J5233</f>
        <v>75762</v>
      </c>
      <c r="C5233" s="63" t="str">
        <f>'דוח 132'!I5233</f>
        <v>סך חשיפת מט"ח</v>
      </c>
      <c r="D5233" s="63">
        <f>'דוח 132'!H5233</f>
        <v>0</v>
      </c>
      <c r="E5233" s="63">
        <f>'דוח 132'!G5233</f>
        <v>6.7154252600602593</v>
      </c>
      <c r="F5233" s="63">
        <f>'דוח 132'!F5233</f>
        <v>6.7181914687070003</v>
      </c>
      <c r="G5233" s="63">
        <f>'דוח 132'!E5233</f>
        <v>0</v>
      </c>
      <c r="H5233" s="63">
        <f>'דוח 132'!D5233</f>
        <v>0</v>
      </c>
      <c r="I5233" s="63">
        <f>'דוח 132'!C5233</f>
        <v>0</v>
      </c>
      <c r="J5233" s="63">
        <f>'דוח 132'!B5233</f>
        <v>0</v>
      </c>
      <c r="K5233" s="63">
        <f>'דוח 132'!A5233</f>
        <v>0</v>
      </c>
    </row>
    <row r="5234" spans="1:11" x14ac:dyDescent="0.2">
      <c r="A5234" s="63">
        <f>'דוח 132'!K5234</f>
        <v>12755</v>
      </c>
      <c r="B5234" s="63">
        <f>'דוח 132'!J5234</f>
        <v>75762</v>
      </c>
      <c r="C5234" s="63" t="str">
        <f>'דוח 132'!I5234</f>
        <v xml:space="preserve">נזילות מט"ח </v>
      </c>
      <c r="D5234" s="63">
        <f>'דוח 132'!H5234</f>
        <v>0</v>
      </c>
      <c r="E5234" s="63">
        <f>'דוח 132'!G5234</f>
        <v>1.06085026043321</v>
      </c>
      <c r="F5234" s="63">
        <f>'דוח 132'!F5234</f>
        <v>1.0531706616891399</v>
      </c>
      <c r="G5234" s="63">
        <f>'דוח 132'!E5234</f>
        <v>0</v>
      </c>
      <c r="H5234" s="63">
        <f>'דוח 132'!D5234</f>
        <v>0</v>
      </c>
      <c r="I5234" s="63">
        <f>'דוח 132'!C5234</f>
        <v>0</v>
      </c>
      <c r="J5234" s="63">
        <f>'דוח 132'!B5234</f>
        <v>0</v>
      </c>
      <c r="K5234" s="63">
        <f>'דוח 132'!A5234</f>
        <v>0</v>
      </c>
    </row>
    <row r="5235" spans="1:11" x14ac:dyDescent="0.2">
      <c r="A5235" s="63">
        <f>'דוח 132'!K5235</f>
        <v>12359</v>
      </c>
      <c r="B5235" s="63">
        <f>'דוח 132'!J5235</f>
        <v>75762</v>
      </c>
      <c r="C5235" s="63" t="str">
        <f>'דוח 132'!I5235</f>
        <v xml:space="preserve">קונצרני לא סחיר צמוד מדד </v>
      </c>
      <c r="D5235" s="63">
        <f>'דוח 132'!H5235</f>
        <v>0</v>
      </c>
      <c r="E5235" s="63">
        <f>'דוח 132'!G5235</f>
        <v>0</v>
      </c>
      <c r="F5235" s="63">
        <f>'דוח 132'!F5235</f>
        <v>0</v>
      </c>
      <c r="G5235" s="63">
        <f>'דוח 132'!E5235</f>
        <v>0</v>
      </c>
      <c r="H5235" s="63">
        <f>'דוח 132'!D5235</f>
        <v>0</v>
      </c>
      <c r="I5235" s="63">
        <f>'דוח 132'!C5235</f>
        <v>0</v>
      </c>
      <c r="J5235" s="63">
        <f>'דוח 132'!B5235</f>
        <v>0</v>
      </c>
      <c r="K5235" s="63">
        <f>'דוח 132'!A5235</f>
        <v>0</v>
      </c>
    </row>
    <row r="5236" spans="1:11" x14ac:dyDescent="0.2">
      <c r="A5236" s="63">
        <f>'דוח 132'!K5236</f>
        <v>0</v>
      </c>
      <c r="B5236" s="63">
        <f>'דוח 132'!J5236</f>
        <v>0</v>
      </c>
      <c r="C5236" s="63">
        <f>'דוח 132'!I5236</f>
        <v>0</v>
      </c>
      <c r="D5236" s="63">
        <f>'דוח 132'!H5236</f>
        <v>0</v>
      </c>
      <c r="E5236" s="63">
        <f>'דוח 132'!G5236</f>
        <v>0</v>
      </c>
      <c r="F5236" s="63">
        <f>'דוח 132'!F5236</f>
        <v>0</v>
      </c>
      <c r="G5236" s="63">
        <f>'דוח 132'!E5236</f>
        <v>0</v>
      </c>
      <c r="H5236" s="63">
        <f>'דוח 132'!D5236</f>
        <v>0</v>
      </c>
      <c r="I5236" s="63">
        <f>'דוח 132'!C5236</f>
        <v>0</v>
      </c>
      <c r="J5236" s="63">
        <f>'דוח 132'!B5236</f>
        <v>0</v>
      </c>
      <c r="K5236" s="63">
        <f>'דוח 132'!A5236</f>
        <v>0</v>
      </c>
    </row>
    <row r="5237" spans="1:11" x14ac:dyDescent="0.2">
      <c r="A5237" s="63" t="str">
        <f>'דוח 132'!K5237</f>
        <v>קוד קבוצה</v>
      </c>
      <c r="B5237" s="63" t="str">
        <f>'דוח 132'!J5237</f>
        <v>קוד קופה</v>
      </c>
      <c r="C5237" s="63">
        <f>'דוח 132'!I5237</f>
        <v>0</v>
      </c>
      <c r="D5237" s="63" t="str">
        <f>'דוח 132'!H5237</f>
        <v xml:space="preserve">75770  גולדשטיין מרים </v>
      </c>
      <c r="E5237" s="63">
        <f>'דוח 132'!G5237</f>
        <v>0</v>
      </c>
      <c r="F5237" s="63">
        <f>'דוח 132'!F5237</f>
        <v>0</v>
      </c>
      <c r="G5237" s="63">
        <f>'דוח 132'!E5237</f>
        <v>0</v>
      </c>
      <c r="H5237" s="63">
        <f>'דוח 132'!D5237</f>
        <v>0</v>
      </c>
      <c r="I5237" s="63">
        <f>'דוח 132'!C5237</f>
        <v>0</v>
      </c>
      <c r="J5237" s="63">
        <f>'דוח 132'!B5237</f>
        <v>0</v>
      </c>
      <c r="K5237" s="63">
        <f>'דוח 132'!A5237</f>
        <v>0</v>
      </c>
    </row>
    <row r="5238" spans="1:11" x14ac:dyDescent="0.2">
      <c r="A5238" s="63">
        <f>'דוח 132'!K5238</f>
        <v>0</v>
      </c>
      <c r="B5238" s="63">
        <f>'דוח 132'!J5238</f>
        <v>0</v>
      </c>
      <c r="C5238" s="63">
        <f>'דוח 132'!I5238</f>
        <v>0</v>
      </c>
      <c r="D5238" s="63">
        <f>'דוח 132'!H5238</f>
        <v>0</v>
      </c>
      <c r="E5238" s="63">
        <f>'דוח 132'!G5238</f>
        <v>0</v>
      </c>
      <c r="F5238" s="63" t="str">
        <f>'דוח 132'!F5238</f>
        <v>שווי קופה באשח  3,689.46</v>
      </c>
      <c r="G5238" s="63">
        <f>'דוח 132'!E5238</f>
        <v>0</v>
      </c>
      <c r="H5238" s="63">
        <f>'דוח 132'!D5238</f>
        <v>0</v>
      </c>
      <c r="I5238" s="63">
        <f>'דוח 132'!C5238</f>
        <v>0</v>
      </c>
      <c r="J5238" s="63">
        <f>'דוח 132'!B5238</f>
        <v>0</v>
      </c>
      <c r="K5238" s="63">
        <f>'דוח 132'!A5238</f>
        <v>0</v>
      </c>
    </row>
    <row r="5239" spans="1:11" x14ac:dyDescent="0.2">
      <c r="A5239" s="63">
        <f>'דוח 132'!K5239</f>
        <v>0</v>
      </c>
      <c r="B5239" s="63">
        <f>'דוח 132'!J5239</f>
        <v>0</v>
      </c>
      <c r="C5239" s="63" t="str">
        <f>'דוח 132'!I5239</f>
        <v>תאור קבוצה</v>
      </c>
      <c r="D5239" s="63" t="str">
        <f>'דוח 132'!H5239</f>
        <v>מח"מ</v>
      </c>
      <c r="E5239" s="63" t="str">
        <f>'דוח 132'!G5239</f>
        <v>חשיפה</v>
      </c>
      <c r="F5239" s="63" t="str">
        <f>'דוח 132'!F5239</f>
        <v>חשיפה</v>
      </c>
      <c r="G5239" s="63">
        <f>'דוח 132'!E5239</f>
        <v>0</v>
      </c>
      <c r="H5239" s="63" t="str">
        <f>'דוח 132'!D5239</f>
        <v>חשיפה</v>
      </c>
      <c r="I5239" s="63">
        <f>'דוח 132'!C5239</f>
        <v>0</v>
      </c>
      <c r="J5239" s="63" t="str">
        <f>'דוח 132'!B5239</f>
        <v>מח"מ</v>
      </c>
      <c r="K5239" s="63">
        <f>'דוח 132'!A5239</f>
        <v>0</v>
      </c>
    </row>
    <row r="5240" spans="1:11" x14ac:dyDescent="0.2">
      <c r="A5240" s="63">
        <f>'דוח 132'!K5240</f>
        <v>0</v>
      </c>
      <c r="B5240" s="63">
        <f>'דוח 132'!J5240</f>
        <v>0</v>
      </c>
      <c r="C5240" s="63">
        <f>'דוח 132'!I5240</f>
        <v>0</v>
      </c>
      <c r="D5240" s="63">
        <f>'דוח 132'!H5240</f>
        <v>0</v>
      </c>
      <c r="E5240" s="63" t="str">
        <f>'דוח 132'!G5240</f>
        <v>30/12/18</v>
      </c>
      <c r="F5240" s="63" t="str">
        <f>'דוח 132'!F5240</f>
        <v>31/12/18</v>
      </c>
      <c r="G5240" s="63" t="str">
        <f>'דוח 132'!E5240</f>
        <v>מינ'</v>
      </c>
      <c r="H5240" s="63" t="str">
        <f>'דוח 132'!D5240</f>
        <v>מקס'</v>
      </c>
      <c r="I5240" s="63" t="str">
        <f>'דוח 132'!C5240</f>
        <v>מינ'</v>
      </c>
      <c r="J5240" s="63" t="str">
        <f>'דוח 132'!B5240</f>
        <v>מקס'</v>
      </c>
      <c r="K5240" s="63">
        <f>'דוח 132'!A5240</f>
        <v>0</v>
      </c>
    </row>
    <row r="5241" spans="1:11" x14ac:dyDescent="0.2">
      <c r="A5241" s="63">
        <f>'דוח 132'!K5241</f>
        <v>13591</v>
      </c>
      <c r="B5241" s="63">
        <f>'דוח 132'!J5241</f>
        <v>75770</v>
      </c>
      <c r="C5241" s="63" t="str">
        <f>'דוח 132'!I5241</f>
        <v xml:space="preserve">צמוד מדד (כולל מיועדות) </v>
      </c>
      <c r="D5241" s="63">
        <f>'דוח 132'!H5241</f>
        <v>3.7267779539038401</v>
      </c>
      <c r="E5241" s="63">
        <f>'דוח 132'!G5241</f>
        <v>24.743309705760002</v>
      </c>
      <c r="F5241" s="63">
        <f>'דוח 132'!F5241</f>
        <v>24.671830829188099</v>
      </c>
      <c r="G5241" s="63">
        <f>'דוח 132'!E5241</f>
        <v>20</v>
      </c>
      <c r="H5241" s="63">
        <f>'דוח 132'!D5241</f>
        <v>30</v>
      </c>
      <c r="I5241" s="63">
        <f>'דוח 132'!C5241</f>
        <v>3.5</v>
      </c>
      <c r="J5241" s="63">
        <f>'דוח 132'!B5241</f>
        <v>5.5</v>
      </c>
      <c r="K5241" s="63">
        <f>'דוח 132'!A5241</f>
        <v>0</v>
      </c>
    </row>
    <row r="5242" spans="1:11" x14ac:dyDescent="0.2">
      <c r="A5242" s="63">
        <f>'דוח 132'!K5242</f>
        <v>19967</v>
      </c>
      <c r="B5242" s="63">
        <f>'דוח 132'!J5242</f>
        <v>75770</v>
      </c>
      <c r="C5242" s="63" t="str">
        <f>'דוח 132'!I5242</f>
        <v>צמוד מדד ללא מיועדות</v>
      </c>
      <c r="D5242" s="63">
        <f>'דוח 132'!H5242</f>
        <v>3.7267779539038401</v>
      </c>
      <c r="E5242" s="63">
        <f>'דוח 132'!G5242</f>
        <v>24.743309705760002</v>
      </c>
      <c r="F5242" s="63">
        <f>'דוח 132'!F5242</f>
        <v>24.671830829188099</v>
      </c>
      <c r="G5242" s="63">
        <f>'דוח 132'!E5242</f>
        <v>0</v>
      </c>
      <c r="H5242" s="63">
        <f>'דוח 132'!D5242</f>
        <v>0</v>
      </c>
      <c r="I5242" s="63">
        <f>'דוח 132'!C5242</f>
        <v>0</v>
      </c>
      <c r="J5242" s="63">
        <f>'דוח 132'!B5242</f>
        <v>0</v>
      </c>
      <c r="K5242" s="63">
        <f>'דוח 132'!A5242</f>
        <v>0</v>
      </c>
    </row>
    <row r="5243" spans="1:11" x14ac:dyDescent="0.2">
      <c r="A5243" s="63">
        <f>'דוח 132'!K5243</f>
        <v>15744</v>
      </c>
      <c r="B5243" s="63">
        <f>'דוח 132'!J5243</f>
        <v>75770</v>
      </c>
      <c r="C5243" s="63" t="str">
        <f>'דוח 132'!I5243</f>
        <v xml:space="preserve">סה"כ ממשלתי צמוד מדד כולל מיועדות </v>
      </c>
      <c r="D5243" s="63">
        <f>'דוח 132'!H5243</f>
        <v>4.6262743805276596</v>
      </c>
      <c r="E5243" s="63">
        <f>'דוח 132'!G5243</f>
        <v>9.9612485922413807</v>
      </c>
      <c r="F5243" s="63">
        <f>'דוח 132'!F5243</f>
        <v>9.9326065176788791</v>
      </c>
      <c r="G5243" s="63">
        <f>'דוח 132'!E5243</f>
        <v>0</v>
      </c>
      <c r="H5243" s="63">
        <f>'דוח 132'!D5243</f>
        <v>0</v>
      </c>
      <c r="I5243" s="63">
        <f>'דוח 132'!C5243</f>
        <v>0</v>
      </c>
      <c r="J5243" s="63">
        <f>'דוח 132'!B5243</f>
        <v>0</v>
      </c>
      <c r="K5243" s="63">
        <f>'דוח 132'!A5243</f>
        <v>0</v>
      </c>
    </row>
    <row r="5244" spans="1:11" x14ac:dyDescent="0.2">
      <c r="A5244" s="63">
        <f>'דוח 132'!K5244</f>
        <v>13462</v>
      </c>
      <c r="B5244" s="63">
        <f>'דוח 132'!J5244</f>
        <v>75770</v>
      </c>
      <c r="C5244" s="63" t="str">
        <f>'דוח 132'!I5244</f>
        <v xml:space="preserve">קונצרני סחיר צמוד מדד </v>
      </c>
      <c r="D5244" s="63">
        <f>'דוח 132'!H5244</f>
        <v>3.1206168777923802</v>
      </c>
      <c r="E5244" s="63">
        <f>'דוח 132'!G5244</f>
        <v>14.782061113518598</v>
      </c>
      <c r="F5244" s="63">
        <f>'דוח 132'!F5244</f>
        <v>14.739224311509199</v>
      </c>
      <c r="G5244" s="63">
        <f>'דוח 132'!E5244</f>
        <v>0</v>
      </c>
      <c r="H5244" s="63">
        <f>'דוח 132'!D5244</f>
        <v>0</v>
      </c>
      <c r="I5244" s="63">
        <f>'דוח 132'!C5244</f>
        <v>0</v>
      </c>
      <c r="J5244" s="63">
        <f>'דוח 132'!B5244</f>
        <v>0</v>
      </c>
      <c r="K5244" s="63">
        <f>'דוח 132'!A5244</f>
        <v>0</v>
      </c>
    </row>
    <row r="5245" spans="1:11" x14ac:dyDescent="0.2">
      <c r="A5245" s="63">
        <f>'דוח 132'!K5245</f>
        <v>15544</v>
      </c>
      <c r="B5245" s="63">
        <f>'דוח 132'!J5245</f>
        <v>75770</v>
      </c>
      <c r="C5245" s="63" t="str">
        <f>'דוח 132'!I5245</f>
        <v>הלוואה צמוד מדד</v>
      </c>
      <c r="D5245" s="63">
        <f>'דוח 132'!H5245</f>
        <v>0</v>
      </c>
      <c r="E5245" s="63">
        <f>'דוח 132'!G5245</f>
        <v>0</v>
      </c>
      <c r="F5245" s="63">
        <f>'דוח 132'!F5245</f>
        <v>0</v>
      </c>
      <c r="G5245" s="63">
        <f>'דוח 132'!E5245</f>
        <v>0</v>
      </c>
      <c r="H5245" s="63">
        <f>'דוח 132'!D5245</f>
        <v>0</v>
      </c>
      <c r="I5245" s="63">
        <f>'דוח 132'!C5245</f>
        <v>0</v>
      </c>
      <c r="J5245" s="63">
        <f>'דוח 132'!B5245</f>
        <v>0</v>
      </c>
      <c r="K5245" s="63">
        <f>'דוח 132'!A5245</f>
        <v>0</v>
      </c>
    </row>
    <row r="5246" spans="1:11" x14ac:dyDescent="0.2">
      <c r="A5246" s="63">
        <f>'דוח 132'!K5246</f>
        <v>12978</v>
      </c>
      <c r="B5246" s="63">
        <f>'דוח 132'!J5246</f>
        <v>75770</v>
      </c>
      <c r="C5246" s="63" t="str">
        <f>'דוח 132'!I5246</f>
        <v xml:space="preserve">פקדונות לא סחירים </v>
      </c>
      <c r="D5246" s="63">
        <f>'דוח 132'!H5246</f>
        <v>0</v>
      </c>
      <c r="E5246" s="63">
        <f>'דוח 132'!G5246</f>
        <v>0</v>
      </c>
      <c r="F5246" s="63">
        <f>'דוח 132'!F5246</f>
        <v>0</v>
      </c>
      <c r="G5246" s="63">
        <f>'דוח 132'!E5246</f>
        <v>0</v>
      </c>
      <c r="H5246" s="63">
        <f>'דוח 132'!D5246</f>
        <v>0</v>
      </c>
      <c r="I5246" s="63">
        <f>'דוח 132'!C5246</f>
        <v>0</v>
      </c>
      <c r="J5246" s="63">
        <f>'דוח 132'!B5246</f>
        <v>0</v>
      </c>
      <c r="K5246" s="63">
        <f>'דוח 132'!A5246</f>
        <v>0</v>
      </c>
    </row>
    <row r="5247" spans="1:11" x14ac:dyDescent="0.2">
      <c r="A5247" s="63">
        <f>'דוח 132'!K5247</f>
        <v>17726</v>
      </c>
      <c r="B5247" s="63">
        <f>'דוח 132'!J5247</f>
        <v>75770</v>
      </c>
      <c r="C5247" s="63" t="str">
        <f>'דוח 132'!I5247</f>
        <v>לא צמוד כולל נזילות</v>
      </c>
      <c r="D5247" s="63">
        <f>'דוח 132'!H5247</f>
        <v>1.8973521276615999</v>
      </c>
      <c r="E5247" s="63">
        <f>'דוח 132'!G5247</f>
        <v>25.058296449698599</v>
      </c>
      <c r="F5247" s="63">
        <f>'דוח 132'!F5247</f>
        <v>25.041985896496499</v>
      </c>
      <c r="G5247" s="63">
        <f>'דוח 132'!E5247</f>
        <v>20</v>
      </c>
      <c r="H5247" s="63">
        <f>'דוח 132'!D5247</f>
        <v>30</v>
      </c>
      <c r="I5247" s="63">
        <f>'דוח 132'!C5247</f>
        <v>1.5</v>
      </c>
      <c r="J5247" s="63">
        <f>'דוח 132'!B5247</f>
        <v>3.5</v>
      </c>
      <c r="K5247" s="63">
        <f>'דוח 132'!A5247</f>
        <v>0</v>
      </c>
    </row>
    <row r="5248" spans="1:11" x14ac:dyDescent="0.2">
      <c r="A5248" s="63">
        <f>'דוח 132'!K5248</f>
        <v>17727</v>
      </c>
      <c r="B5248" s="63">
        <f>'דוח 132'!J5248</f>
        <v>75770</v>
      </c>
      <c r="C5248" s="63" t="str">
        <f>'דוח 132'!I5248</f>
        <v>עו"ש ש"ח</v>
      </c>
      <c r="D5248" s="63">
        <f>'דוח 132'!H5248</f>
        <v>0</v>
      </c>
      <c r="E5248" s="63">
        <f>'דוח 132'!G5248</f>
        <v>6.831532273284509</v>
      </c>
      <c r="F5248" s="63">
        <f>'דוח 132'!F5248</f>
        <v>6.8651680287610697</v>
      </c>
      <c r="G5248" s="63">
        <f>'דוח 132'!E5248</f>
        <v>0</v>
      </c>
      <c r="H5248" s="63">
        <f>'דוח 132'!D5248</f>
        <v>0</v>
      </c>
      <c r="I5248" s="63">
        <f>'דוח 132'!C5248</f>
        <v>0</v>
      </c>
      <c r="J5248" s="63">
        <f>'דוח 132'!B5248</f>
        <v>0</v>
      </c>
      <c r="K5248" s="63">
        <f>'דוח 132'!A5248</f>
        <v>0</v>
      </c>
    </row>
    <row r="5249" spans="1:11" x14ac:dyDescent="0.2">
      <c r="A5249" s="63">
        <f>'דוח 132'!K5249</f>
        <v>13592</v>
      </c>
      <c r="B5249" s="63">
        <f>'דוח 132'!J5249</f>
        <v>75770</v>
      </c>
      <c r="C5249" s="63" t="str">
        <f>'דוח 132'!I5249</f>
        <v xml:space="preserve">לא צמוד - לא כולל נזילות </v>
      </c>
      <c r="D5249" s="63">
        <f>'דוח 132'!H5249</f>
        <v>2.61395947119698</v>
      </c>
      <c r="E5249" s="63">
        <f>'דוח 132'!G5249</f>
        <v>18.2267641764141</v>
      </c>
      <c r="F5249" s="63">
        <f>'דוח 132'!F5249</f>
        <v>18.176817867735402</v>
      </c>
      <c r="G5249" s="63">
        <f>'דוח 132'!E5249</f>
        <v>0</v>
      </c>
      <c r="H5249" s="63">
        <f>'דוח 132'!D5249</f>
        <v>0</v>
      </c>
      <c r="I5249" s="63">
        <f>'דוח 132'!C5249</f>
        <v>0</v>
      </c>
      <c r="J5249" s="63">
        <f>'דוח 132'!B5249</f>
        <v>0</v>
      </c>
      <c r="K5249" s="63">
        <f>'דוח 132'!A5249</f>
        <v>0</v>
      </c>
    </row>
    <row r="5250" spans="1:11" x14ac:dyDescent="0.2">
      <c r="A5250" s="63">
        <f>'דוח 132'!K5250</f>
        <v>11566</v>
      </c>
      <c r="B5250" s="63">
        <f>'דוח 132'!J5250</f>
        <v>75770</v>
      </c>
      <c r="C5250" s="63" t="str">
        <f>'דוח 132'!I5250</f>
        <v>מק"מ</v>
      </c>
      <c r="D5250" s="63">
        <f>'דוח 132'!H5250</f>
        <v>0.61953707699598104</v>
      </c>
      <c r="E5250" s="63">
        <f>'דוח 132'!G5250</f>
        <v>6.9651502298271897</v>
      </c>
      <c r="F5250" s="63">
        <f>'דוח 132'!F5250</f>
        <v>6.9431778367840193</v>
      </c>
      <c r="G5250" s="63">
        <f>'דוח 132'!E5250</f>
        <v>0</v>
      </c>
      <c r="H5250" s="63">
        <f>'דוח 132'!D5250</f>
        <v>0</v>
      </c>
      <c r="I5250" s="63">
        <f>'דוח 132'!C5250</f>
        <v>0</v>
      </c>
      <c r="J5250" s="63">
        <f>'דוח 132'!B5250</f>
        <v>0</v>
      </c>
      <c r="K5250" s="63">
        <f>'דוח 132'!A5250</f>
        <v>0</v>
      </c>
    </row>
    <row r="5251" spans="1:11" x14ac:dyDescent="0.2">
      <c r="A5251" s="63">
        <f>'דוח 132'!K5251</f>
        <v>13419</v>
      </c>
      <c r="B5251" s="63">
        <f>'דוח 132'!J5251</f>
        <v>75770</v>
      </c>
      <c r="C5251" s="63" t="str">
        <f>'דוח 132'!I5251</f>
        <v>ממשלתי  לא צמוד (שחר)</v>
      </c>
      <c r="D5251" s="63">
        <f>'דוח 132'!H5251</f>
        <v>3.9161740682681696</v>
      </c>
      <c r="E5251" s="63">
        <f>'דוח 132'!G5251</f>
        <v>7.7541986843139892</v>
      </c>
      <c r="F5251" s="63">
        <f>'דוח 132'!F5251</f>
        <v>7.7241183169083198</v>
      </c>
      <c r="G5251" s="63">
        <f>'דוח 132'!E5251</f>
        <v>0</v>
      </c>
      <c r="H5251" s="63">
        <f>'דוח 132'!D5251</f>
        <v>0</v>
      </c>
      <c r="I5251" s="63">
        <f>'דוח 132'!C5251</f>
        <v>0</v>
      </c>
      <c r="J5251" s="63">
        <f>'דוח 132'!B5251</f>
        <v>0</v>
      </c>
      <c r="K5251" s="63">
        <f>'דוח 132'!A5251</f>
        <v>0</v>
      </c>
    </row>
    <row r="5252" spans="1:11" x14ac:dyDescent="0.2">
      <c r="A5252" s="63">
        <f>'דוח 132'!K5252</f>
        <v>11568</v>
      </c>
      <c r="B5252" s="63">
        <f>'דוח 132'!J5252</f>
        <v>75770</v>
      </c>
      <c r="C5252" s="63" t="str">
        <f>'דוח 132'!I5252</f>
        <v>אג"ח ממשלתי לא צמוד ריבית משתנה-"גילון"</v>
      </c>
      <c r="D5252" s="63">
        <f>'דוח 132'!H5252</f>
        <v>0</v>
      </c>
      <c r="E5252" s="63">
        <f>'דוח 132'!G5252</f>
        <v>0</v>
      </c>
      <c r="F5252" s="63">
        <f>'דוח 132'!F5252</f>
        <v>0</v>
      </c>
      <c r="G5252" s="63">
        <f>'דוח 132'!E5252</f>
        <v>0</v>
      </c>
      <c r="H5252" s="63">
        <f>'דוח 132'!D5252</f>
        <v>0</v>
      </c>
      <c r="I5252" s="63">
        <f>'דוח 132'!C5252</f>
        <v>0</v>
      </c>
      <c r="J5252" s="63">
        <f>'דוח 132'!B5252</f>
        <v>0</v>
      </c>
      <c r="K5252" s="63">
        <f>'דוח 132'!A5252</f>
        <v>0</v>
      </c>
    </row>
    <row r="5253" spans="1:11" x14ac:dyDescent="0.2">
      <c r="A5253" s="63">
        <f>'דוח 132'!K5253</f>
        <v>12479</v>
      </c>
      <c r="B5253" s="63">
        <f>'דוח 132'!J5253</f>
        <v>75770</v>
      </c>
      <c r="C5253" s="63" t="str">
        <f>'דוח 132'!I5253</f>
        <v>קונצרני ריבית קבועה</v>
      </c>
      <c r="D5253" s="63">
        <f>'דוח 132'!H5253</f>
        <v>3.8026136504060601</v>
      </c>
      <c r="E5253" s="63">
        <f>'דוח 132'!G5253</f>
        <v>3.2874264632268297</v>
      </c>
      <c r="F5253" s="63">
        <f>'דוח 132'!F5253</f>
        <v>3.2900594657620799</v>
      </c>
      <c r="G5253" s="63">
        <f>'דוח 132'!E5253</f>
        <v>0</v>
      </c>
      <c r="H5253" s="63">
        <f>'דוח 132'!D5253</f>
        <v>0</v>
      </c>
      <c r="I5253" s="63">
        <f>'דוח 132'!C5253</f>
        <v>0</v>
      </c>
      <c r="J5253" s="63">
        <f>'דוח 132'!B5253</f>
        <v>0</v>
      </c>
      <c r="K5253" s="63">
        <f>'דוח 132'!A5253</f>
        <v>0</v>
      </c>
    </row>
    <row r="5254" spans="1:11" x14ac:dyDescent="0.2">
      <c r="A5254" s="63">
        <f>'דוח 132'!K5254</f>
        <v>12480</v>
      </c>
      <c r="B5254" s="63">
        <f>'דוח 132'!J5254</f>
        <v>75770</v>
      </c>
      <c r="C5254" s="63" t="str">
        <f>'דוח 132'!I5254</f>
        <v>קונצרני ריבית משתנה</v>
      </c>
      <c r="D5254" s="63">
        <f>'דוח 132'!H5254</f>
        <v>2.06</v>
      </c>
      <c r="E5254" s="63">
        <f>'דוח 132'!G5254</f>
        <v>0.21998879904612401</v>
      </c>
      <c r="F5254" s="63">
        <f>'דוח 132'!F5254</f>
        <v>0.21946224828102498</v>
      </c>
      <c r="G5254" s="63">
        <f>'דוח 132'!E5254</f>
        <v>0</v>
      </c>
      <c r="H5254" s="63">
        <f>'דוח 132'!D5254</f>
        <v>0</v>
      </c>
      <c r="I5254" s="63">
        <f>'דוח 132'!C5254</f>
        <v>0</v>
      </c>
      <c r="J5254" s="63">
        <f>'דוח 132'!B5254</f>
        <v>0</v>
      </c>
      <c r="K5254" s="63">
        <f>'דוח 132'!A5254</f>
        <v>0</v>
      </c>
    </row>
    <row r="5255" spans="1:11" x14ac:dyDescent="0.2">
      <c r="A5255" s="63">
        <f>'דוח 132'!K5255</f>
        <v>11578</v>
      </c>
      <c r="B5255" s="63">
        <f>'דוח 132'!J5255</f>
        <v>75770</v>
      </c>
      <c r="C5255" s="63" t="str">
        <f>'דוח 132'!I5255</f>
        <v>אג"ח לא צמוד לא סחיר (ללא עמיתים)</v>
      </c>
      <c r="D5255" s="63">
        <f>'דוח 132'!H5255</f>
        <v>0</v>
      </c>
      <c r="E5255" s="63">
        <f>'דוח 132'!G5255</f>
        <v>0</v>
      </c>
      <c r="F5255" s="63">
        <f>'דוח 132'!F5255</f>
        <v>0</v>
      </c>
      <c r="G5255" s="63">
        <f>'דוח 132'!E5255</f>
        <v>0</v>
      </c>
      <c r="H5255" s="63">
        <f>'דוח 132'!D5255</f>
        <v>0</v>
      </c>
      <c r="I5255" s="63">
        <f>'דוח 132'!C5255</f>
        <v>0</v>
      </c>
      <c r="J5255" s="63">
        <f>'דוח 132'!B5255</f>
        <v>0</v>
      </c>
      <c r="K5255" s="63">
        <f>'דוח 132'!A5255</f>
        <v>0</v>
      </c>
    </row>
    <row r="5256" spans="1:11" x14ac:dyDescent="0.2">
      <c r="A5256" s="63">
        <f>'דוח 132'!K5256</f>
        <v>12497</v>
      </c>
      <c r="B5256" s="63">
        <f>'דוח 132'!J5256</f>
        <v>75770</v>
      </c>
      <c r="C5256" s="63" t="str">
        <f>'דוח 132'!I5256</f>
        <v>קונצרני לא סחיר ריבית משתנה (נע"מים)</v>
      </c>
      <c r="D5256" s="63">
        <f>'דוח 132'!H5256</f>
        <v>0</v>
      </c>
      <c r="E5256" s="63">
        <f>'דוח 132'!G5256</f>
        <v>0</v>
      </c>
      <c r="F5256" s="63">
        <f>'דוח 132'!F5256</f>
        <v>0</v>
      </c>
      <c r="G5256" s="63">
        <f>'דוח 132'!E5256</f>
        <v>0</v>
      </c>
      <c r="H5256" s="63">
        <f>'דוח 132'!D5256</f>
        <v>0</v>
      </c>
      <c r="I5256" s="63">
        <f>'דוח 132'!C5256</f>
        <v>0</v>
      </c>
      <c r="J5256" s="63">
        <f>'דוח 132'!B5256</f>
        <v>0</v>
      </c>
      <c r="K5256" s="63">
        <f>'דוח 132'!A5256</f>
        <v>0</v>
      </c>
    </row>
    <row r="5257" spans="1:11" x14ac:dyDescent="0.2">
      <c r="A5257" s="63">
        <f>'דוח 132'!K5257</f>
        <v>15546</v>
      </c>
      <c r="B5257" s="63">
        <f>'דוח 132'!J5257</f>
        <v>75770</v>
      </c>
      <c r="C5257" s="63" t="str">
        <f>'דוח 132'!I5257</f>
        <v>הלוואה לא צמוד</v>
      </c>
      <c r="D5257" s="63">
        <f>'דוח 132'!H5257</f>
        <v>0</v>
      </c>
      <c r="E5257" s="63">
        <f>'דוח 132'!G5257</f>
        <v>0</v>
      </c>
      <c r="F5257" s="63">
        <f>'דוח 132'!F5257</f>
        <v>0</v>
      </c>
      <c r="G5257" s="63">
        <f>'דוח 132'!E5257</f>
        <v>0</v>
      </c>
      <c r="H5257" s="63">
        <f>'דוח 132'!D5257</f>
        <v>0</v>
      </c>
      <c r="I5257" s="63">
        <f>'דוח 132'!C5257</f>
        <v>0</v>
      </c>
      <c r="J5257" s="63">
        <f>'דוח 132'!B5257</f>
        <v>0</v>
      </c>
      <c r="K5257" s="63">
        <f>'דוח 132'!A5257</f>
        <v>0</v>
      </c>
    </row>
    <row r="5258" spans="1:11" x14ac:dyDescent="0.2">
      <c r="A5258" s="63">
        <f>'דוח 132'!K5258</f>
        <v>12481</v>
      </c>
      <c r="B5258" s="63">
        <f>'דוח 132'!J5258</f>
        <v>75770</v>
      </c>
      <c r="C5258" s="63" t="str">
        <f>'דוח 132'!I5258</f>
        <v>הלוואות לעמיתים.</v>
      </c>
      <c r="D5258" s="63">
        <f>'דוח 132'!H5258</f>
        <v>0</v>
      </c>
      <c r="E5258" s="63">
        <f>'דוח 132'!G5258</f>
        <v>0</v>
      </c>
      <c r="F5258" s="63">
        <f>'דוח 132'!F5258</f>
        <v>0</v>
      </c>
      <c r="G5258" s="63">
        <f>'דוח 132'!E5258</f>
        <v>0</v>
      </c>
      <c r="H5258" s="63">
        <f>'דוח 132'!D5258</f>
        <v>0</v>
      </c>
      <c r="I5258" s="63">
        <f>'דוח 132'!C5258</f>
        <v>0</v>
      </c>
      <c r="J5258" s="63">
        <f>'דוח 132'!B5258</f>
        <v>0</v>
      </c>
      <c r="K5258" s="63">
        <f>'דוח 132'!A5258</f>
        <v>0</v>
      </c>
    </row>
    <row r="5259" spans="1:11" x14ac:dyDescent="0.2">
      <c r="A5259" s="63">
        <f>'דוח 132'!K5259</f>
        <v>13594</v>
      </c>
      <c r="B5259" s="63">
        <f>'דוח 132'!J5259</f>
        <v>75770</v>
      </c>
      <c r="C5259" s="63" t="str">
        <f>'דוח 132'!I5259</f>
        <v>מט"ח וצמוד מט"ח</v>
      </c>
      <c r="D5259" s="63">
        <f>'דוח 132'!H5259</f>
        <v>0</v>
      </c>
      <c r="E5259" s="63">
        <f>'דוח 132'!G5259</f>
        <v>3.8158724546161999</v>
      </c>
      <c r="F5259" s="63">
        <f>'דוח 132'!F5259</f>
        <v>3.7797409953705499</v>
      </c>
      <c r="G5259" s="63">
        <f>'דוח 132'!E5259</f>
        <v>0</v>
      </c>
      <c r="H5259" s="63">
        <f>'דוח 132'!D5259</f>
        <v>0</v>
      </c>
      <c r="I5259" s="63">
        <f>'דוח 132'!C5259</f>
        <v>0</v>
      </c>
      <c r="J5259" s="63">
        <f>'דוח 132'!B5259</f>
        <v>0</v>
      </c>
      <c r="K5259" s="63">
        <f>'דוח 132'!A5259</f>
        <v>0</v>
      </c>
    </row>
    <row r="5260" spans="1:11" x14ac:dyDescent="0.2">
      <c r="A5260" s="63">
        <f>'דוח 132'!K5260</f>
        <v>15609</v>
      </c>
      <c r="B5260" s="63">
        <f>'דוח 132'!J5260</f>
        <v>75770</v>
      </c>
      <c r="C5260" s="63" t="str">
        <f>'דוח 132'!I5260</f>
        <v>אג"ח ממשלתי צמוד מט"ח סחיר (1022)</v>
      </c>
      <c r="D5260" s="63">
        <f>'דוח 132'!H5260</f>
        <v>0</v>
      </c>
      <c r="E5260" s="63">
        <f>'דוח 132'!G5260</f>
        <v>0</v>
      </c>
      <c r="F5260" s="63">
        <f>'דוח 132'!F5260</f>
        <v>0</v>
      </c>
      <c r="G5260" s="63">
        <f>'דוח 132'!E5260</f>
        <v>0</v>
      </c>
      <c r="H5260" s="63">
        <f>'דוח 132'!D5260</f>
        <v>0</v>
      </c>
      <c r="I5260" s="63">
        <f>'דוח 132'!C5260</f>
        <v>0</v>
      </c>
      <c r="J5260" s="63">
        <f>'דוח 132'!B5260</f>
        <v>0</v>
      </c>
      <c r="K5260" s="63">
        <f>'דוח 132'!A5260</f>
        <v>0</v>
      </c>
    </row>
    <row r="5261" spans="1:11" x14ac:dyDescent="0.2">
      <c r="A5261" s="63">
        <f>'דוח 132'!K5261</f>
        <v>11524</v>
      </c>
      <c r="B5261" s="63">
        <f>'דוח 132'!J5261</f>
        <v>75770</v>
      </c>
      <c r="C5261" s="63" t="str">
        <f>'דוח 132'!I5261</f>
        <v xml:space="preserve"> אג"ח קונצרני בחו"ל </v>
      </c>
      <c r="D5261" s="63">
        <f>'דוח 132'!H5261</f>
        <v>0</v>
      </c>
      <c r="E5261" s="63">
        <f>'דוח 132'!G5261</f>
        <v>0</v>
      </c>
      <c r="F5261" s="63">
        <f>'דוח 132'!F5261</f>
        <v>0</v>
      </c>
      <c r="G5261" s="63">
        <f>'דוח 132'!E5261</f>
        <v>0</v>
      </c>
      <c r="H5261" s="63">
        <f>'דוח 132'!D5261</f>
        <v>0</v>
      </c>
      <c r="I5261" s="63">
        <f>'דוח 132'!C5261</f>
        <v>0</v>
      </c>
      <c r="J5261" s="63">
        <f>'דוח 132'!B5261</f>
        <v>0</v>
      </c>
      <c r="K5261" s="63">
        <f>'דוח 132'!A5261</f>
        <v>0</v>
      </c>
    </row>
    <row r="5262" spans="1:11" x14ac:dyDescent="0.2">
      <c r="A5262" s="63">
        <f>'דוח 132'!K5262</f>
        <v>15745</v>
      </c>
      <c r="B5262" s="63">
        <f>'דוח 132'!J5262</f>
        <v>75770</v>
      </c>
      <c r="C5262" s="63" t="str">
        <f>'דוח 132'!I5262</f>
        <v>סה"כ קונצרני צמוד מט"ח</v>
      </c>
      <c r="D5262" s="63">
        <f>'דוח 132'!H5262</f>
        <v>0</v>
      </c>
      <c r="E5262" s="63">
        <f>'דוח 132'!G5262</f>
        <v>0</v>
      </c>
      <c r="F5262" s="63">
        <f>'דוח 132'!F5262</f>
        <v>0</v>
      </c>
      <c r="G5262" s="63">
        <f>'דוח 132'!E5262</f>
        <v>0</v>
      </c>
      <c r="H5262" s="63">
        <f>'דוח 132'!D5262</f>
        <v>0</v>
      </c>
      <c r="I5262" s="63">
        <f>'דוח 132'!C5262</f>
        <v>0</v>
      </c>
      <c r="J5262" s="63">
        <f>'דוח 132'!B5262</f>
        <v>0</v>
      </c>
      <c r="K5262" s="63">
        <f>'דוח 132'!A5262</f>
        <v>0</v>
      </c>
    </row>
    <row r="5263" spans="1:11" x14ac:dyDescent="0.2">
      <c r="A5263" s="63">
        <f>'דוח 132'!K5263</f>
        <v>15545</v>
      </c>
      <c r="B5263" s="63">
        <f>'דוח 132'!J5263</f>
        <v>75770</v>
      </c>
      <c r="C5263" s="63" t="str">
        <f>'דוח 132'!I5263</f>
        <v>הלוואה צמוד מט"ח</v>
      </c>
      <c r="D5263" s="63">
        <f>'דוח 132'!H5263</f>
        <v>0</v>
      </c>
      <c r="E5263" s="63">
        <f>'דוח 132'!G5263</f>
        <v>0</v>
      </c>
      <c r="F5263" s="63">
        <f>'דוח 132'!F5263</f>
        <v>0</v>
      </c>
      <c r="G5263" s="63">
        <f>'דוח 132'!E5263</f>
        <v>0</v>
      </c>
      <c r="H5263" s="63">
        <f>'דוח 132'!D5263</f>
        <v>0</v>
      </c>
      <c r="I5263" s="63">
        <f>'דוח 132'!C5263</f>
        <v>0</v>
      </c>
      <c r="J5263" s="63">
        <f>'דוח 132'!B5263</f>
        <v>0</v>
      </c>
      <c r="K5263" s="63">
        <f>'דוח 132'!A5263</f>
        <v>0</v>
      </c>
    </row>
    <row r="5264" spans="1:11" x14ac:dyDescent="0.2">
      <c r="A5264" s="63">
        <f>'דוח 132'!K5264</f>
        <v>13595</v>
      </c>
      <c r="B5264" s="63">
        <f>'דוח 132'!J5264</f>
        <v>75770</v>
      </c>
      <c r="C5264" s="63" t="str">
        <f>'דוח 132'!I5264</f>
        <v>סה"כ מניות והמירים</v>
      </c>
      <c r="D5264" s="63">
        <f>'דוח 132'!H5264</f>
        <v>0</v>
      </c>
      <c r="E5264" s="63">
        <f>'דוח 132'!G5264</f>
        <v>46.382521389925195</v>
      </c>
      <c r="F5264" s="63">
        <f>'דוח 132'!F5264</f>
        <v>46.506442278944895</v>
      </c>
      <c r="G5264" s="63">
        <f>'דוח 132'!E5264</f>
        <v>0</v>
      </c>
      <c r="H5264" s="63">
        <f>'דוח 132'!D5264</f>
        <v>0</v>
      </c>
      <c r="I5264" s="63">
        <f>'דוח 132'!C5264</f>
        <v>0</v>
      </c>
      <c r="J5264" s="63">
        <f>'דוח 132'!B5264</f>
        <v>0</v>
      </c>
      <c r="K5264" s="63">
        <f>'דוח 132'!A5264</f>
        <v>0</v>
      </c>
    </row>
    <row r="5265" spans="1:11" x14ac:dyDescent="0.2">
      <c r="A5265" s="63">
        <f>'דוח 132'!K5265</f>
        <v>15610</v>
      </c>
      <c r="B5265" s="63">
        <f>'דוח 132'!J5265</f>
        <v>75770</v>
      </c>
      <c r="C5265" s="63" t="str">
        <f>'דוח 132'!I5265</f>
        <v>נגזרים מתוך מניות והמירים</v>
      </c>
      <c r="D5265" s="63">
        <f>'דוח 132'!H5265</f>
        <v>0</v>
      </c>
      <c r="E5265" s="63">
        <f>'דוח 132'!G5265</f>
        <v>0</v>
      </c>
      <c r="F5265" s="63">
        <f>'דוח 132'!F5265</f>
        <v>0</v>
      </c>
      <c r="G5265" s="63">
        <f>'דוח 132'!E5265</f>
        <v>0</v>
      </c>
      <c r="H5265" s="63">
        <f>'דוח 132'!D5265</f>
        <v>0</v>
      </c>
      <c r="I5265" s="63">
        <f>'דוח 132'!C5265</f>
        <v>0</v>
      </c>
      <c r="J5265" s="63">
        <f>'דוח 132'!B5265</f>
        <v>0</v>
      </c>
      <c r="K5265" s="63">
        <f>'דוח 132'!A5265</f>
        <v>0</v>
      </c>
    </row>
    <row r="5266" spans="1:11" x14ac:dyDescent="0.2">
      <c r="A5266" s="63">
        <f>'דוח 132'!K5266</f>
        <v>15611</v>
      </c>
      <c r="B5266" s="63">
        <f>'דוח 132'!J5266</f>
        <v>75770</v>
      </c>
      <c r="C5266" s="63" t="str">
        <f>'דוח 132'!I5266</f>
        <v>מניות והמירים בארץ</v>
      </c>
      <c r="D5266" s="63">
        <f>'דוח 132'!H5266</f>
        <v>0</v>
      </c>
      <c r="E5266" s="63">
        <f>'דוח 132'!G5266</f>
        <v>20.873316524078398</v>
      </c>
      <c r="F5266" s="63">
        <f>'דוח 132'!F5266</f>
        <v>20.842787214489199</v>
      </c>
      <c r="G5266" s="63">
        <f>'דוח 132'!E5266</f>
        <v>0</v>
      </c>
      <c r="H5266" s="63">
        <f>'דוח 132'!D5266</f>
        <v>0</v>
      </c>
      <c r="I5266" s="63">
        <f>'דוח 132'!C5266</f>
        <v>0</v>
      </c>
      <c r="J5266" s="63">
        <f>'דוח 132'!B5266</f>
        <v>0</v>
      </c>
      <c r="K5266" s="63">
        <f>'דוח 132'!A5266</f>
        <v>0</v>
      </c>
    </row>
    <row r="5267" spans="1:11" x14ac:dyDescent="0.2">
      <c r="A5267" s="63">
        <f>'דוח 132'!K5267</f>
        <v>15608</v>
      </c>
      <c r="B5267" s="63">
        <f>'דוח 132'!J5267</f>
        <v>75770</v>
      </c>
      <c r="C5267" s="63" t="str">
        <f>'דוח 132'!I5267</f>
        <v>מניות חו"ל</v>
      </c>
      <c r="D5267" s="63">
        <f>'דוח 132'!H5267</f>
        <v>0</v>
      </c>
      <c r="E5267" s="63">
        <f>'דוח 132'!G5267</f>
        <v>25.509204865846801</v>
      </c>
      <c r="F5267" s="63">
        <f>'דוח 132'!F5267</f>
        <v>25.663655064455696</v>
      </c>
      <c r="G5267" s="63">
        <f>'דוח 132'!E5267</f>
        <v>0</v>
      </c>
      <c r="H5267" s="63">
        <f>'דוח 132'!D5267</f>
        <v>0</v>
      </c>
      <c r="I5267" s="63">
        <f>'דוח 132'!C5267</f>
        <v>0</v>
      </c>
      <c r="J5267" s="63">
        <f>'דוח 132'!B5267</f>
        <v>0</v>
      </c>
      <c r="K5267" s="63">
        <f>'דוח 132'!A5267</f>
        <v>0</v>
      </c>
    </row>
    <row r="5268" spans="1:11" x14ac:dyDescent="0.2">
      <c r="A5268" s="63">
        <f>'דוח 132'!K5268</f>
        <v>15584</v>
      </c>
      <c r="B5268" s="63">
        <f>'דוח 132'!J5268</f>
        <v>75770</v>
      </c>
      <c r="C5268" s="63" t="str">
        <f>'דוח 132'!I5268</f>
        <v>נכסים אלטרנטיביים</v>
      </c>
      <c r="D5268" s="63">
        <f>'דוח 132'!H5268</f>
        <v>0</v>
      </c>
      <c r="E5268" s="63">
        <f>'דוח 132'!G5268</f>
        <v>0</v>
      </c>
      <c r="F5268" s="63">
        <f>'דוח 132'!F5268</f>
        <v>0</v>
      </c>
      <c r="G5268" s="63">
        <f>'דוח 132'!E5268</f>
        <v>0</v>
      </c>
      <c r="H5268" s="63">
        <f>'דוח 132'!D5268</f>
        <v>0</v>
      </c>
      <c r="I5268" s="63">
        <f>'דוח 132'!C5268</f>
        <v>0</v>
      </c>
      <c r="J5268" s="63">
        <f>'דוח 132'!B5268</f>
        <v>0</v>
      </c>
      <c r="K5268" s="63">
        <f>'דוח 132'!A5268</f>
        <v>0</v>
      </c>
    </row>
    <row r="5269" spans="1:11" x14ac:dyDescent="0.2">
      <c r="A5269" s="63">
        <f>'דוח 132'!K5269</f>
        <v>17728</v>
      </c>
      <c r="B5269" s="63">
        <f>'דוח 132'!J5269</f>
        <v>75770</v>
      </c>
      <c r="C5269" s="63" t="str">
        <f>'דוח 132'!I5269</f>
        <v>נכסי נדל"ן</v>
      </c>
      <c r="D5269" s="63">
        <f>'דוח 132'!H5269</f>
        <v>0</v>
      </c>
      <c r="E5269" s="63">
        <f>'דוח 132'!G5269</f>
        <v>0</v>
      </c>
      <c r="F5269" s="63">
        <f>'דוח 132'!F5269</f>
        <v>0</v>
      </c>
      <c r="G5269" s="63">
        <f>'דוח 132'!E5269</f>
        <v>0</v>
      </c>
      <c r="H5269" s="63">
        <f>'דוח 132'!D5269</f>
        <v>0</v>
      </c>
      <c r="I5269" s="63">
        <f>'דוח 132'!C5269</f>
        <v>0</v>
      </c>
      <c r="J5269" s="63">
        <f>'דוח 132'!B5269</f>
        <v>0</v>
      </c>
      <c r="K5269" s="63">
        <f>'דוח 132'!A5269</f>
        <v>0</v>
      </c>
    </row>
    <row r="5270" spans="1:11" x14ac:dyDescent="0.2">
      <c r="A5270" s="63">
        <f>'דוח 132'!K5270</f>
        <v>15624</v>
      </c>
      <c r="B5270" s="63">
        <f>'דוח 132'!J5270</f>
        <v>75770</v>
      </c>
      <c r="C5270" s="63" t="str">
        <f>'דוח 132'!I5270</f>
        <v>נגזרים מתוך חשיפת מט"ח</v>
      </c>
      <c r="D5270" s="63">
        <f>'דוח 132'!H5270</f>
        <v>0</v>
      </c>
      <c r="E5270" s="63">
        <f>'דוח 132'!G5270</f>
        <v>0</v>
      </c>
      <c r="F5270" s="63">
        <f>'דוח 132'!F5270</f>
        <v>0</v>
      </c>
      <c r="G5270" s="63">
        <f>'דוח 132'!E5270</f>
        <v>0</v>
      </c>
      <c r="H5270" s="63">
        <f>'דוח 132'!D5270</f>
        <v>0</v>
      </c>
      <c r="I5270" s="63">
        <f>'דוח 132'!C5270</f>
        <v>0</v>
      </c>
      <c r="J5270" s="63">
        <f>'דוח 132'!B5270</f>
        <v>0</v>
      </c>
      <c r="K5270" s="63">
        <f>'דוח 132'!A5270</f>
        <v>0</v>
      </c>
    </row>
    <row r="5271" spans="1:11" x14ac:dyDescent="0.2">
      <c r="A5271" s="63">
        <f>'דוח 132'!K5271</f>
        <v>15644</v>
      </c>
      <c r="B5271" s="63">
        <f>'דוח 132'!J5271</f>
        <v>75770</v>
      </c>
      <c r="C5271" s="63" t="str">
        <f>'דוח 132'!I5271</f>
        <v>סה"כ נזילות</v>
      </c>
      <c r="D5271" s="63">
        <f>'דוח 132'!H5271</f>
        <v>0</v>
      </c>
      <c r="E5271" s="63">
        <f>'דוח 132'!G5271</f>
        <v>10.6474047279007</v>
      </c>
      <c r="F5271" s="63">
        <f>'דוח 132'!F5271</f>
        <v>10.6449090241316</v>
      </c>
      <c r="G5271" s="63">
        <f>'דוח 132'!E5271</f>
        <v>0</v>
      </c>
      <c r="H5271" s="63">
        <f>'דוח 132'!D5271</f>
        <v>0</v>
      </c>
      <c r="I5271" s="63">
        <f>'דוח 132'!C5271</f>
        <v>0</v>
      </c>
      <c r="J5271" s="63">
        <f>'דוח 132'!B5271</f>
        <v>0</v>
      </c>
      <c r="K5271" s="63">
        <f>'דוח 132'!A5271</f>
        <v>0</v>
      </c>
    </row>
    <row r="5272" spans="1:11" x14ac:dyDescent="0.2">
      <c r="A5272" s="63">
        <f>'דוח 132'!K5272</f>
        <v>15704</v>
      </c>
      <c r="B5272" s="63">
        <f>'דוח 132'!J5272</f>
        <v>75770</v>
      </c>
      <c r="C5272" s="63" t="str">
        <f>'דוח 132'!I5272</f>
        <v xml:space="preserve">סה"כ קונצרני והלוואות </v>
      </c>
      <c r="D5272" s="63">
        <f>'דוח 132'!H5272</f>
        <v>3.2308186730267399</v>
      </c>
      <c r="E5272" s="63">
        <f>'דוח 132'!G5272</f>
        <v>18.289476375791597</v>
      </c>
      <c r="F5272" s="63">
        <f>'דוח 132'!F5272</f>
        <v>18.2487460255523</v>
      </c>
      <c r="G5272" s="63">
        <f>'דוח 132'!E5272</f>
        <v>0</v>
      </c>
      <c r="H5272" s="63">
        <f>'דוח 132'!D5272</f>
        <v>38</v>
      </c>
      <c r="I5272" s="63">
        <f>'דוח 132'!C5272</f>
        <v>0</v>
      </c>
      <c r="J5272" s="63">
        <f>'דוח 132'!B5272</f>
        <v>0</v>
      </c>
      <c r="K5272" s="63">
        <f>'דוח 132'!A5272</f>
        <v>0</v>
      </c>
    </row>
    <row r="5273" spans="1:11" x14ac:dyDescent="0.2">
      <c r="A5273" s="63">
        <f>'דוח 132'!K5273</f>
        <v>15749</v>
      </c>
      <c r="B5273" s="63">
        <f>'דוח 132'!J5273</f>
        <v>75770</v>
      </c>
      <c r="C5273" s="63" t="str">
        <f>'דוח 132'!I5273</f>
        <v>סה"כ לא סחירים</v>
      </c>
      <c r="D5273" s="63">
        <f>'דוח 132'!H5273</f>
        <v>0</v>
      </c>
      <c r="E5273" s="63">
        <f>'דוח 132'!G5273</f>
        <v>0</v>
      </c>
      <c r="F5273" s="63">
        <f>'דוח 132'!F5273</f>
        <v>0</v>
      </c>
      <c r="G5273" s="63">
        <f>'דוח 132'!E5273</f>
        <v>0</v>
      </c>
      <c r="H5273" s="63">
        <f>'דוח 132'!D5273</f>
        <v>0</v>
      </c>
      <c r="I5273" s="63">
        <f>'דוח 132'!C5273</f>
        <v>0</v>
      </c>
      <c r="J5273" s="63">
        <f>'דוח 132'!B5273</f>
        <v>0</v>
      </c>
      <c r="K5273" s="63">
        <f>'דוח 132'!A5273</f>
        <v>0</v>
      </c>
    </row>
    <row r="5274" spans="1:11" x14ac:dyDescent="0.2">
      <c r="A5274" s="63">
        <f>'דוח 132'!K5274</f>
        <v>11258</v>
      </c>
      <c r="B5274" s="63">
        <f>'דוח 132'!J5274</f>
        <v>75770</v>
      </c>
      <c r="C5274" s="63" t="str">
        <f>'דוח 132'!I5274</f>
        <v>כל נכסי הקופה</v>
      </c>
      <c r="D5274" s="63">
        <f>'דוח 132'!H5274</f>
        <v>1.3945990043825298</v>
      </c>
      <c r="E5274" s="63">
        <f>'דוח 132'!G5274</f>
        <v>100</v>
      </c>
      <c r="F5274" s="63">
        <f>'דוח 132'!F5274</f>
        <v>100</v>
      </c>
      <c r="G5274" s="63">
        <f>'דוח 132'!E5274</f>
        <v>0</v>
      </c>
      <c r="H5274" s="63">
        <f>'דוח 132'!D5274</f>
        <v>0</v>
      </c>
      <c r="I5274" s="63">
        <f>'דוח 132'!C5274</f>
        <v>0</v>
      </c>
      <c r="J5274" s="63">
        <f>'דוח 132'!B5274</f>
        <v>0</v>
      </c>
      <c r="K5274" s="63">
        <f>'דוח 132'!A5274</f>
        <v>0</v>
      </c>
    </row>
    <row r="5275" spans="1:11" x14ac:dyDescent="0.2">
      <c r="A5275" s="63">
        <f>'דוח 132'!K5275</f>
        <v>15705</v>
      </c>
      <c r="B5275" s="63">
        <f>'דוח 132'!J5275</f>
        <v>75770</v>
      </c>
      <c r="C5275" s="63" t="str">
        <f>'דוח 132'!I5275</f>
        <v>סה"כ ממשלתי</v>
      </c>
      <c r="D5275" s="63">
        <f>'דוח 132'!H5275</f>
        <v>3.2724320943457101</v>
      </c>
      <c r="E5275" s="63">
        <f>'דוח 132'!G5275</f>
        <v>24.680597506382597</v>
      </c>
      <c r="F5275" s="63">
        <f>'דוח 132'!F5275</f>
        <v>24.599902671371201</v>
      </c>
      <c r="G5275" s="63">
        <f>'דוח 132'!E5275</f>
        <v>0</v>
      </c>
      <c r="H5275" s="63">
        <f>'דוח 132'!D5275</f>
        <v>45</v>
      </c>
      <c r="I5275" s="63">
        <f>'דוח 132'!C5275</f>
        <v>0</v>
      </c>
      <c r="J5275" s="63">
        <f>'דוח 132'!B5275</f>
        <v>0</v>
      </c>
      <c r="K5275" s="63">
        <f>'דוח 132'!A5275</f>
        <v>0</v>
      </c>
    </row>
    <row r="5276" spans="1:11" x14ac:dyDescent="0.2">
      <c r="A5276" s="63">
        <f>'דוח 132'!K5276</f>
        <v>16144</v>
      </c>
      <c r="B5276" s="63">
        <f>'דוח 132'!J5276</f>
        <v>75770</v>
      </c>
      <c r="C5276" s="63" t="str">
        <f>'דוח 132'!I5276</f>
        <v>סך חשיפת מט"ח</v>
      </c>
      <c r="D5276" s="63">
        <f>'דוח 132'!H5276</f>
        <v>0</v>
      </c>
      <c r="E5276" s="63">
        <f>'דוח 132'!G5276</f>
        <v>21.5850414557714</v>
      </c>
      <c r="F5276" s="63">
        <f>'דוח 132'!F5276</f>
        <v>21.6669952830349</v>
      </c>
      <c r="G5276" s="63">
        <f>'דוח 132'!E5276</f>
        <v>0</v>
      </c>
      <c r="H5276" s="63">
        <f>'דוח 132'!D5276</f>
        <v>0</v>
      </c>
      <c r="I5276" s="63">
        <f>'דוח 132'!C5276</f>
        <v>0</v>
      </c>
      <c r="J5276" s="63">
        <f>'דוח 132'!B5276</f>
        <v>0</v>
      </c>
      <c r="K5276" s="63">
        <f>'דוח 132'!A5276</f>
        <v>0</v>
      </c>
    </row>
    <row r="5277" spans="1:11" x14ac:dyDescent="0.2">
      <c r="A5277" s="63">
        <f>'דוח 132'!K5277</f>
        <v>12755</v>
      </c>
      <c r="B5277" s="63">
        <f>'דוח 132'!J5277</f>
        <v>75770</v>
      </c>
      <c r="C5277" s="63" t="str">
        <f>'דוח 132'!I5277</f>
        <v xml:space="preserve">נזילות מט"ח </v>
      </c>
      <c r="D5277" s="63">
        <f>'דוח 132'!H5277</f>
        <v>0</v>
      </c>
      <c r="E5277" s="63">
        <f>'דוח 132'!G5277</f>
        <v>3.8158724546161999</v>
      </c>
      <c r="F5277" s="63">
        <f>'דוח 132'!F5277</f>
        <v>3.7797409953705499</v>
      </c>
      <c r="G5277" s="63">
        <f>'דוח 132'!E5277</f>
        <v>0</v>
      </c>
      <c r="H5277" s="63">
        <f>'דוח 132'!D5277</f>
        <v>0</v>
      </c>
      <c r="I5277" s="63">
        <f>'דוח 132'!C5277</f>
        <v>0</v>
      </c>
      <c r="J5277" s="63">
        <f>'דוח 132'!B5277</f>
        <v>0</v>
      </c>
      <c r="K5277" s="63">
        <f>'דוח 132'!A5277</f>
        <v>0</v>
      </c>
    </row>
    <row r="5278" spans="1:11" x14ac:dyDescent="0.2">
      <c r="A5278" s="63">
        <f>'דוח 132'!K5278</f>
        <v>12359</v>
      </c>
      <c r="B5278" s="63">
        <f>'דוח 132'!J5278</f>
        <v>75770</v>
      </c>
      <c r="C5278" s="63" t="str">
        <f>'דוח 132'!I5278</f>
        <v xml:space="preserve">קונצרני לא סחיר צמוד מדד </v>
      </c>
      <c r="D5278" s="63">
        <f>'דוח 132'!H5278</f>
        <v>0</v>
      </c>
      <c r="E5278" s="63">
        <f>'דוח 132'!G5278</f>
        <v>0</v>
      </c>
      <c r="F5278" s="63">
        <f>'דוח 132'!F5278</f>
        <v>0</v>
      </c>
      <c r="G5278" s="63">
        <f>'דוח 132'!E5278</f>
        <v>0</v>
      </c>
      <c r="H5278" s="63">
        <f>'דוח 132'!D5278</f>
        <v>0</v>
      </c>
      <c r="I5278" s="63">
        <f>'דוח 132'!C5278</f>
        <v>0</v>
      </c>
      <c r="J5278" s="63">
        <f>'דוח 132'!B5278</f>
        <v>0</v>
      </c>
      <c r="K5278" s="63">
        <f>'דוח 132'!A5278</f>
        <v>0</v>
      </c>
    </row>
    <row r="5279" spans="1:11" x14ac:dyDescent="0.2">
      <c r="A5279" s="63">
        <f>'דוח 132'!K5279</f>
        <v>0</v>
      </c>
      <c r="B5279" s="63">
        <f>'דוח 132'!J5279</f>
        <v>0</v>
      </c>
      <c r="C5279" s="63">
        <f>'דוח 132'!I5279</f>
        <v>0</v>
      </c>
      <c r="D5279" s="63">
        <f>'דוח 132'!H5279</f>
        <v>0</v>
      </c>
      <c r="E5279" s="63">
        <f>'דוח 132'!G5279</f>
        <v>0</v>
      </c>
      <c r="F5279" s="63">
        <f>'דוח 132'!F5279</f>
        <v>0</v>
      </c>
      <c r="G5279" s="63">
        <f>'דוח 132'!E5279</f>
        <v>0</v>
      </c>
      <c r="H5279" s="63">
        <f>'דוח 132'!D5279</f>
        <v>0</v>
      </c>
      <c r="I5279" s="63">
        <f>'דוח 132'!C5279</f>
        <v>0</v>
      </c>
      <c r="J5279" s="63">
        <f>'דוח 132'!B5279</f>
        <v>0</v>
      </c>
      <c r="K5279" s="63">
        <f>'דוח 132'!A5279</f>
        <v>0</v>
      </c>
    </row>
    <row r="5280" spans="1:11" x14ac:dyDescent="0.2">
      <c r="A5280" s="63" t="str">
        <f>'דוח 132'!K5280</f>
        <v>קוד קבוצה</v>
      </c>
      <c r="B5280" s="63" t="str">
        <f>'דוח 132'!J5280</f>
        <v>קוד קופה</v>
      </c>
      <c r="C5280" s="63">
        <f>'דוח 132'!I5280</f>
        <v>0</v>
      </c>
      <c r="D5280" s="63" t="str">
        <f>'דוח 132'!H5280</f>
        <v xml:space="preserve">75789  יהלומית פרץ בע"מ </v>
      </c>
      <c r="E5280" s="63">
        <f>'דוח 132'!G5280</f>
        <v>0</v>
      </c>
      <c r="F5280" s="63">
        <f>'דוח 132'!F5280</f>
        <v>0</v>
      </c>
      <c r="G5280" s="63">
        <f>'דוח 132'!E5280</f>
        <v>0</v>
      </c>
      <c r="H5280" s="63">
        <f>'דוח 132'!D5280</f>
        <v>0</v>
      </c>
      <c r="I5280" s="63">
        <f>'דוח 132'!C5280</f>
        <v>0</v>
      </c>
      <c r="J5280" s="63">
        <f>'דוח 132'!B5280</f>
        <v>0</v>
      </c>
      <c r="K5280" s="63">
        <f>'דוח 132'!A5280</f>
        <v>0</v>
      </c>
    </row>
    <row r="5281" spans="1:11" x14ac:dyDescent="0.2">
      <c r="A5281" s="63">
        <f>'דוח 132'!K5281</f>
        <v>0</v>
      </c>
      <c r="B5281" s="63">
        <f>'דוח 132'!J5281</f>
        <v>0</v>
      </c>
      <c r="C5281" s="63">
        <f>'דוח 132'!I5281</f>
        <v>0</v>
      </c>
      <c r="D5281" s="63">
        <f>'דוח 132'!H5281</f>
        <v>0</v>
      </c>
      <c r="E5281" s="63">
        <f>'דוח 132'!G5281</f>
        <v>0</v>
      </c>
      <c r="F5281" s="63" t="str">
        <f>'דוח 132'!F5281</f>
        <v>שווי קופה באשח  1,686.4</v>
      </c>
      <c r="G5281" s="63">
        <f>'דוח 132'!E5281</f>
        <v>0</v>
      </c>
      <c r="H5281" s="63">
        <f>'דוח 132'!D5281</f>
        <v>0</v>
      </c>
      <c r="I5281" s="63">
        <f>'דוח 132'!C5281</f>
        <v>0</v>
      </c>
      <c r="J5281" s="63">
        <f>'דוח 132'!B5281</f>
        <v>0</v>
      </c>
      <c r="K5281" s="63">
        <f>'דוח 132'!A5281</f>
        <v>0</v>
      </c>
    </row>
    <row r="5282" spans="1:11" x14ac:dyDescent="0.2">
      <c r="A5282" s="63">
        <f>'דוח 132'!K5282</f>
        <v>0</v>
      </c>
      <c r="B5282" s="63">
        <f>'דוח 132'!J5282</f>
        <v>0</v>
      </c>
      <c r="C5282" s="63" t="str">
        <f>'דוח 132'!I5282</f>
        <v>תאור קבוצה</v>
      </c>
      <c r="D5282" s="63" t="str">
        <f>'דוח 132'!H5282</f>
        <v>מח"מ</v>
      </c>
      <c r="E5282" s="63" t="str">
        <f>'דוח 132'!G5282</f>
        <v>חשיפה</v>
      </c>
      <c r="F5282" s="63" t="str">
        <f>'דוח 132'!F5282</f>
        <v>חשיפה</v>
      </c>
      <c r="G5282" s="63">
        <f>'דוח 132'!E5282</f>
        <v>0</v>
      </c>
      <c r="H5282" s="63" t="str">
        <f>'דוח 132'!D5282</f>
        <v>חשיפה</v>
      </c>
      <c r="I5282" s="63">
        <f>'דוח 132'!C5282</f>
        <v>0</v>
      </c>
      <c r="J5282" s="63" t="str">
        <f>'דוח 132'!B5282</f>
        <v>מח"מ</v>
      </c>
      <c r="K5282" s="63">
        <f>'דוח 132'!A5282</f>
        <v>0</v>
      </c>
    </row>
    <row r="5283" spans="1:11" x14ac:dyDescent="0.2">
      <c r="A5283" s="63">
        <f>'דוח 132'!K5283</f>
        <v>0</v>
      </c>
      <c r="B5283" s="63">
        <f>'דוח 132'!J5283</f>
        <v>0</v>
      </c>
      <c r="C5283" s="63">
        <f>'דוח 132'!I5283</f>
        <v>0</v>
      </c>
      <c r="D5283" s="63">
        <f>'דוח 132'!H5283</f>
        <v>0</v>
      </c>
      <c r="E5283" s="63" t="str">
        <f>'דוח 132'!G5283</f>
        <v>30/12/18</v>
      </c>
      <c r="F5283" s="63" t="str">
        <f>'דוח 132'!F5283</f>
        <v>31/12/18</v>
      </c>
      <c r="G5283" s="63" t="str">
        <f>'דוח 132'!E5283</f>
        <v>מינ'</v>
      </c>
      <c r="H5283" s="63" t="str">
        <f>'דוח 132'!D5283</f>
        <v>מקס'</v>
      </c>
      <c r="I5283" s="63" t="str">
        <f>'דוח 132'!C5283</f>
        <v>מינ'</v>
      </c>
      <c r="J5283" s="63" t="str">
        <f>'דוח 132'!B5283</f>
        <v>מקס'</v>
      </c>
      <c r="K5283" s="63">
        <f>'דוח 132'!A5283</f>
        <v>0</v>
      </c>
    </row>
    <row r="5284" spans="1:11" x14ac:dyDescent="0.2">
      <c r="A5284" s="63">
        <f>'דוח 132'!K5284</f>
        <v>13591</v>
      </c>
      <c r="B5284" s="63">
        <f>'דוח 132'!J5284</f>
        <v>75789</v>
      </c>
      <c r="C5284" s="63" t="str">
        <f>'דוח 132'!I5284</f>
        <v xml:space="preserve">צמוד מדד (כולל מיועדות) </v>
      </c>
      <c r="D5284" s="63">
        <f>'דוח 132'!H5284</f>
        <v>3.3680092197881297</v>
      </c>
      <c r="E5284" s="63">
        <f>'דוח 132'!G5284</f>
        <v>28.073042812380699</v>
      </c>
      <c r="F5284" s="63">
        <f>'דוח 132'!F5284</f>
        <v>27.993735845081599</v>
      </c>
      <c r="G5284" s="63">
        <f>'דוח 132'!E5284</f>
        <v>0</v>
      </c>
      <c r="H5284" s="63">
        <f>'דוח 132'!D5284</f>
        <v>0</v>
      </c>
      <c r="I5284" s="63">
        <f>'דוח 132'!C5284</f>
        <v>0</v>
      </c>
      <c r="J5284" s="63">
        <f>'דוח 132'!B5284</f>
        <v>0</v>
      </c>
      <c r="K5284" s="63">
        <f>'דוח 132'!A5284</f>
        <v>0</v>
      </c>
    </row>
    <row r="5285" spans="1:11" x14ac:dyDescent="0.2">
      <c r="A5285" s="63">
        <f>'דוח 132'!K5285</f>
        <v>19967</v>
      </c>
      <c r="B5285" s="63">
        <f>'דוח 132'!J5285</f>
        <v>75789</v>
      </c>
      <c r="C5285" s="63" t="str">
        <f>'דוח 132'!I5285</f>
        <v>צמוד מדד ללא מיועדות</v>
      </c>
      <c r="D5285" s="63">
        <f>'דוח 132'!H5285</f>
        <v>3.3680092197881297</v>
      </c>
      <c r="E5285" s="63">
        <f>'דוח 132'!G5285</f>
        <v>28.073042812380699</v>
      </c>
      <c r="F5285" s="63">
        <f>'דוח 132'!F5285</f>
        <v>27.993735845081599</v>
      </c>
      <c r="G5285" s="63">
        <f>'דוח 132'!E5285</f>
        <v>0</v>
      </c>
      <c r="H5285" s="63">
        <f>'דוח 132'!D5285</f>
        <v>0</v>
      </c>
      <c r="I5285" s="63">
        <f>'דוח 132'!C5285</f>
        <v>0</v>
      </c>
      <c r="J5285" s="63">
        <f>'דוח 132'!B5285</f>
        <v>0</v>
      </c>
      <c r="K5285" s="63">
        <f>'דוח 132'!A5285</f>
        <v>0</v>
      </c>
    </row>
    <row r="5286" spans="1:11" x14ac:dyDescent="0.2">
      <c r="A5286" s="63">
        <f>'דוח 132'!K5286</f>
        <v>15744</v>
      </c>
      <c r="B5286" s="63">
        <f>'דוח 132'!J5286</f>
        <v>75789</v>
      </c>
      <c r="C5286" s="63" t="str">
        <f>'דוח 132'!I5286</f>
        <v xml:space="preserve">סה"כ ממשלתי צמוד מדד כולל מיועדות </v>
      </c>
      <c r="D5286" s="63">
        <f>'דוח 132'!H5286</f>
        <v>2.6509151170959</v>
      </c>
      <c r="E5286" s="63">
        <f>'דוח 132'!G5286</f>
        <v>10.523589036172099</v>
      </c>
      <c r="F5286" s="63">
        <f>'דוח 132'!F5286</f>
        <v>10.491708777339399</v>
      </c>
      <c r="G5286" s="63">
        <f>'דוח 132'!E5286</f>
        <v>0</v>
      </c>
      <c r="H5286" s="63">
        <f>'דוח 132'!D5286</f>
        <v>0</v>
      </c>
      <c r="I5286" s="63">
        <f>'דוח 132'!C5286</f>
        <v>0</v>
      </c>
      <c r="J5286" s="63">
        <f>'דוח 132'!B5286</f>
        <v>0</v>
      </c>
      <c r="K5286" s="63">
        <f>'דוח 132'!A5286</f>
        <v>0</v>
      </c>
    </row>
    <row r="5287" spans="1:11" x14ac:dyDescent="0.2">
      <c r="A5287" s="63">
        <f>'דוח 132'!K5287</f>
        <v>13462</v>
      </c>
      <c r="B5287" s="63">
        <f>'דוח 132'!J5287</f>
        <v>75789</v>
      </c>
      <c r="C5287" s="63" t="str">
        <f>'דוח 132'!I5287</f>
        <v xml:space="preserve">קונצרני סחיר צמוד מדד </v>
      </c>
      <c r="D5287" s="63">
        <f>'דוח 132'!H5287</f>
        <v>3.7978761410467001</v>
      </c>
      <c r="E5287" s="63">
        <f>'דוח 132'!G5287</f>
        <v>17.549453776208601</v>
      </c>
      <c r="F5287" s="63">
        <f>'דוח 132'!F5287</f>
        <v>17.502027067742198</v>
      </c>
      <c r="G5287" s="63">
        <f>'דוח 132'!E5287</f>
        <v>0</v>
      </c>
      <c r="H5287" s="63">
        <f>'דוח 132'!D5287</f>
        <v>0</v>
      </c>
      <c r="I5287" s="63">
        <f>'דוח 132'!C5287</f>
        <v>0</v>
      </c>
      <c r="J5287" s="63">
        <f>'דוח 132'!B5287</f>
        <v>0</v>
      </c>
      <c r="K5287" s="63">
        <f>'דוח 132'!A5287</f>
        <v>0</v>
      </c>
    </row>
    <row r="5288" spans="1:11" x14ac:dyDescent="0.2">
      <c r="A5288" s="63">
        <f>'דוח 132'!K5288</f>
        <v>15544</v>
      </c>
      <c r="B5288" s="63">
        <f>'דוח 132'!J5288</f>
        <v>75789</v>
      </c>
      <c r="C5288" s="63" t="str">
        <f>'דוח 132'!I5288</f>
        <v>הלוואה צמוד מדד</v>
      </c>
      <c r="D5288" s="63">
        <f>'דוח 132'!H5288</f>
        <v>0</v>
      </c>
      <c r="E5288" s="63">
        <f>'דוח 132'!G5288</f>
        <v>0</v>
      </c>
      <c r="F5288" s="63">
        <f>'דוח 132'!F5288</f>
        <v>0</v>
      </c>
      <c r="G5288" s="63">
        <f>'דוח 132'!E5288</f>
        <v>0</v>
      </c>
      <c r="H5288" s="63">
        <f>'דוח 132'!D5288</f>
        <v>0</v>
      </c>
      <c r="I5288" s="63">
        <f>'דוח 132'!C5288</f>
        <v>0</v>
      </c>
      <c r="J5288" s="63">
        <f>'דוח 132'!B5288</f>
        <v>0</v>
      </c>
      <c r="K5288" s="63">
        <f>'דוח 132'!A5288</f>
        <v>0</v>
      </c>
    </row>
    <row r="5289" spans="1:11" x14ac:dyDescent="0.2">
      <c r="A5289" s="63">
        <f>'דוח 132'!K5289</f>
        <v>12978</v>
      </c>
      <c r="B5289" s="63">
        <f>'דוח 132'!J5289</f>
        <v>75789</v>
      </c>
      <c r="C5289" s="63" t="str">
        <f>'דוח 132'!I5289</f>
        <v xml:space="preserve">פקדונות לא סחירים </v>
      </c>
      <c r="D5289" s="63">
        <f>'דוח 132'!H5289</f>
        <v>0</v>
      </c>
      <c r="E5289" s="63">
        <f>'דוח 132'!G5289</f>
        <v>0</v>
      </c>
      <c r="F5289" s="63">
        <f>'דוח 132'!F5289</f>
        <v>0</v>
      </c>
      <c r="G5289" s="63">
        <f>'דוח 132'!E5289</f>
        <v>0</v>
      </c>
      <c r="H5289" s="63">
        <f>'דוח 132'!D5289</f>
        <v>0</v>
      </c>
      <c r="I5289" s="63">
        <f>'דוח 132'!C5289</f>
        <v>0</v>
      </c>
      <c r="J5289" s="63">
        <f>'דוח 132'!B5289</f>
        <v>0</v>
      </c>
      <c r="K5289" s="63">
        <f>'דוח 132'!A5289</f>
        <v>0</v>
      </c>
    </row>
    <row r="5290" spans="1:11" x14ac:dyDescent="0.2">
      <c r="A5290" s="63">
        <f>'דוח 132'!K5290</f>
        <v>17726</v>
      </c>
      <c r="B5290" s="63">
        <f>'דוח 132'!J5290</f>
        <v>75789</v>
      </c>
      <c r="C5290" s="63" t="str">
        <f>'דוח 132'!I5290</f>
        <v>לא צמוד כולל נזילות</v>
      </c>
      <c r="D5290" s="63">
        <f>'דוח 132'!H5290</f>
        <v>1.34493747573592</v>
      </c>
      <c r="E5290" s="63">
        <f>'דוח 132'!G5290</f>
        <v>29.825835287279997</v>
      </c>
      <c r="F5290" s="63">
        <f>'דוח 132'!F5290</f>
        <v>29.7783565723431</v>
      </c>
      <c r="G5290" s="63">
        <f>'דוח 132'!E5290</f>
        <v>0</v>
      </c>
      <c r="H5290" s="63">
        <f>'דוח 132'!D5290</f>
        <v>0</v>
      </c>
      <c r="I5290" s="63">
        <f>'דוח 132'!C5290</f>
        <v>0</v>
      </c>
      <c r="J5290" s="63">
        <f>'דוח 132'!B5290</f>
        <v>0</v>
      </c>
      <c r="K5290" s="63">
        <f>'דוח 132'!A5290</f>
        <v>0</v>
      </c>
    </row>
    <row r="5291" spans="1:11" x14ac:dyDescent="0.2">
      <c r="A5291" s="63">
        <f>'דוח 132'!K5291</f>
        <v>17727</v>
      </c>
      <c r="B5291" s="63">
        <f>'דוח 132'!J5291</f>
        <v>75789</v>
      </c>
      <c r="C5291" s="63" t="str">
        <f>'דוח 132'!I5291</f>
        <v>עו"ש ש"ח</v>
      </c>
      <c r="D5291" s="63">
        <f>'דוח 132'!H5291</f>
        <v>0</v>
      </c>
      <c r="E5291" s="63">
        <f>'דוח 132'!G5291</f>
        <v>7.2981105356906388</v>
      </c>
      <c r="F5291" s="63">
        <f>'דוח 132'!F5291</f>
        <v>7.3203085343628693</v>
      </c>
      <c r="G5291" s="63">
        <f>'דוח 132'!E5291</f>
        <v>0</v>
      </c>
      <c r="H5291" s="63">
        <f>'דוח 132'!D5291</f>
        <v>0</v>
      </c>
      <c r="I5291" s="63">
        <f>'דוח 132'!C5291</f>
        <v>0</v>
      </c>
      <c r="J5291" s="63">
        <f>'דוח 132'!B5291</f>
        <v>0</v>
      </c>
      <c r="K5291" s="63">
        <f>'דוח 132'!A5291</f>
        <v>0</v>
      </c>
    </row>
    <row r="5292" spans="1:11" x14ac:dyDescent="0.2">
      <c r="A5292" s="63">
        <f>'דוח 132'!K5292</f>
        <v>13592</v>
      </c>
      <c r="B5292" s="63">
        <f>'דוח 132'!J5292</f>
        <v>75789</v>
      </c>
      <c r="C5292" s="63" t="str">
        <f>'דוח 132'!I5292</f>
        <v xml:space="preserve">לא צמוד - לא כולל נזילות </v>
      </c>
      <c r="D5292" s="63">
        <f>'דוח 132'!H5292</f>
        <v>1.78332630031961</v>
      </c>
      <c r="E5292" s="63">
        <f>'דוח 132'!G5292</f>
        <v>22.5277247515894</v>
      </c>
      <c r="F5292" s="63">
        <f>'דוח 132'!F5292</f>
        <v>22.458048037980198</v>
      </c>
      <c r="G5292" s="63">
        <f>'דוח 132'!E5292</f>
        <v>0</v>
      </c>
      <c r="H5292" s="63">
        <f>'דוח 132'!D5292</f>
        <v>0</v>
      </c>
      <c r="I5292" s="63">
        <f>'דוח 132'!C5292</f>
        <v>0</v>
      </c>
      <c r="J5292" s="63">
        <f>'דוח 132'!B5292</f>
        <v>0</v>
      </c>
      <c r="K5292" s="63">
        <f>'דוח 132'!A5292</f>
        <v>0</v>
      </c>
    </row>
    <row r="5293" spans="1:11" x14ac:dyDescent="0.2">
      <c r="A5293" s="63">
        <f>'דוח 132'!K5293</f>
        <v>11566</v>
      </c>
      <c r="B5293" s="63">
        <f>'דוח 132'!J5293</f>
        <v>75789</v>
      </c>
      <c r="C5293" s="63" t="str">
        <f>'דוח 132'!I5293</f>
        <v>מק"מ</v>
      </c>
      <c r="D5293" s="63">
        <f>'דוח 132'!H5293</f>
        <v>0.53921244266810398</v>
      </c>
      <c r="E5293" s="63">
        <f>'דוח 132'!G5293</f>
        <v>11.4472491645482</v>
      </c>
      <c r="F5293" s="63">
        <f>'דוח 132'!F5293</f>
        <v>11.4104271470448</v>
      </c>
      <c r="G5293" s="63">
        <f>'דוח 132'!E5293</f>
        <v>0</v>
      </c>
      <c r="H5293" s="63">
        <f>'דוח 132'!D5293</f>
        <v>0</v>
      </c>
      <c r="I5293" s="63">
        <f>'דוח 132'!C5293</f>
        <v>0</v>
      </c>
      <c r="J5293" s="63">
        <f>'דוח 132'!B5293</f>
        <v>0</v>
      </c>
      <c r="K5293" s="63">
        <f>'דוח 132'!A5293</f>
        <v>0</v>
      </c>
    </row>
    <row r="5294" spans="1:11" x14ac:dyDescent="0.2">
      <c r="A5294" s="63">
        <f>'דוח 132'!K5294</f>
        <v>13419</v>
      </c>
      <c r="B5294" s="63">
        <f>'דוח 132'!J5294</f>
        <v>75789</v>
      </c>
      <c r="C5294" s="63" t="str">
        <f>'דוח 132'!I5294</f>
        <v>ממשלתי  לא צמוד (שחר)</v>
      </c>
      <c r="D5294" s="63">
        <f>'דוח 132'!H5294</f>
        <v>2.9396732749810002</v>
      </c>
      <c r="E5294" s="63">
        <f>'דוח 132'!G5294</f>
        <v>8.9321000306916609</v>
      </c>
      <c r="F5294" s="63">
        <f>'דוח 132'!F5294</f>
        <v>8.8983538949260605</v>
      </c>
      <c r="G5294" s="63">
        <f>'דוח 132'!E5294</f>
        <v>0</v>
      </c>
      <c r="H5294" s="63">
        <f>'דוח 132'!D5294</f>
        <v>0</v>
      </c>
      <c r="I5294" s="63">
        <f>'דוח 132'!C5294</f>
        <v>0</v>
      </c>
      <c r="J5294" s="63">
        <f>'דוח 132'!B5294</f>
        <v>0</v>
      </c>
      <c r="K5294" s="63">
        <f>'דוח 132'!A5294</f>
        <v>0</v>
      </c>
    </row>
    <row r="5295" spans="1:11" x14ac:dyDescent="0.2">
      <c r="A5295" s="63">
        <f>'דוח 132'!K5295</f>
        <v>11568</v>
      </c>
      <c r="B5295" s="63">
        <f>'דוח 132'!J5295</f>
        <v>75789</v>
      </c>
      <c r="C5295" s="63" t="str">
        <f>'דוח 132'!I5295</f>
        <v>אג"ח ממשלתי לא צמוד ריבית משתנה-"גילון"</v>
      </c>
      <c r="D5295" s="63">
        <f>'דוח 132'!H5295</f>
        <v>0</v>
      </c>
      <c r="E5295" s="63">
        <f>'דוח 132'!G5295</f>
        <v>0</v>
      </c>
      <c r="F5295" s="63">
        <f>'דוח 132'!F5295</f>
        <v>0</v>
      </c>
      <c r="G5295" s="63">
        <f>'דוח 132'!E5295</f>
        <v>0</v>
      </c>
      <c r="H5295" s="63">
        <f>'דוח 132'!D5295</f>
        <v>0</v>
      </c>
      <c r="I5295" s="63">
        <f>'דוח 132'!C5295</f>
        <v>0</v>
      </c>
      <c r="J5295" s="63">
        <f>'דוח 132'!B5295</f>
        <v>0</v>
      </c>
      <c r="K5295" s="63">
        <f>'דוח 132'!A5295</f>
        <v>0</v>
      </c>
    </row>
    <row r="5296" spans="1:11" x14ac:dyDescent="0.2">
      <c r="A5296" s="63">
        <f>'דוח 132'!K5296</f>
        <v>12479</v>
      </c>
      <c r="B5296" s="63">
        <f>'דוח 132'!J5296</f>
        <v>75789</v>
      </c>
      <c r="C5296" s="63" t="str">
        <f>'דוח 132'!I5296</f>
        <v>קונצרני ריבית קבועה</v>
      </c>
      <c r="D5296" s="63">
        <f>'דוח 132'!H5296</f>
        <v>3.79289179113161</v>
      </c>
      <c r="E5296" s="63">
        <f>'דוח 132'!G5296</f>
        <v>1.9095806801246997</v>
      </c>
      <c r="F5296" s="63">
        <f>'דוח 132'!F5296</f>
        <v>1.9110485115448099</v>
      </c>
      <c r="G5296" s="63">
        <f>'דוח 132'!E5296</f>
        <v>0</v>
      </c>
      <c r="H5296" s="63">
        <f>'דוח 132'!D5296</f>
        <v>0</v>
      </c>
      <c r="I5296" s="63">
        <f>'דוח 132'!C5296</f>
        <v>0</v>
      </c>
      <c r="J5296" s="63">
        <f>'דוח 132'!B5296</f>
        <v>0</v>
      </c>
      <c r="K5296" s="63">
        <f>'דוח 132'!A5296</f>
        <v>0</v>
      </c>
    </row>
    <row r="5297" spans="1:11" x14ac:dyDescent="0.2">
      <c r="A5297" s="63">
        <f>'דוח 132'!K5297</f>
        <v>12480</v>
      </c>
      <c r="B5297" s="63">
        <f>'דוח 132'!J5297</f>
        <v>75789</v>
      </c>
      <c r="C5297" s="63" t="str">
        <f>'דוח 132'!I5297</f>
        <v>קונצרני ריבית משתנה</v>
      </c>
      <c r="D5297" s="63">
        <f>'דוח 132'!H5297</f>
        <v>2.06</v>
      </c>
      <c r="E5297" s="63">
        <f>'דוח 132'!G5297</f>
        <v>0.23879487622481499</v>
      </c>
      <c r="F5297" s="63">
        <f>'דוח 132'!F5297</f>
        <v>0.23821848446454699</v>
      </c>
      <c r="G5297" s="63">
        <f>'דוח 132'!E5297</f>
        <v>0</v>
      </c>
      <c r="H5297" s="63">
        <f>'דוח 132'!D5297</f>
        <v>0</v>
      </c>
      <c r="I5297" s="63">
        <f>'דוח 132'!C5297</f>
        <v>0</v>
      </c>
      <c r="J5297" s="63">
        <f>'דוח 132'!B5297</f>
        <v>0</v>
      </c>
      <c r="K5297" s="63">
        <f>'דוח 132'!A5297</f>
        <v>0</v>
      </c>
    </row>
    <row r="5298" spans="1:11" x14ac:dyDescent="0.2">
      <c r="A5298" s="63">
        <f>'דוח 132'!K5298</f>
        <v>11578</v>
      </c>
      <c r="B5298" s="63">
        <f>'דוח 132'!J5298</f>
        <v>75789</v>
      </c>
      <c r="C5298" s="63" t="str">
        <f>'דוח 132'!I5298</f>
        <v>אג"ח לא צמוד לא סחיר (ללא עמיתים)</v>
      </c>
      <c r="D5298" s="63">
        <f>'דוח 132'!H5298</f>
        <v>0</v>
      </c>
      <c r="E5298" s="63">
        <f>'דוח 132'!G5298</f>
        <v>0</v>
      </c>
      <c r="F5298" s="63">
        <f>'דוח 132'!F5298</f>
        <v>0</v>
      </c>
      <c r="G5298" s="63">
        <f>'דוח 132'!E5298</f>
        <v>0</v>
      </c>
      <c r="H5298" s="63">
        <f>'דוח 132'!D5298</f>
        <v>0</v>
      </c>
      <c r="I5298" s="63">
        <f>'דוח 132'!C5298</f>
        <v>0</v>
      </c>
      <c r="J5298" s="63">
        <f>'דוח 132'!B5298</f>
        <v>0</v>
      </c>
      <c r="K5298" s="63">
        <f>'דוח 132'!A5298</f>
        <v>0</v>
      </c>
    </row>
    <row r="5299" spans="1:11" x14ac:dyDescent="0.2">
      <c r="A5299" s="63">
        <f>'דוח 132'!K5299</f>
        <v>12497</v>
      </c>
      <c r="B5299" s="63">
        <f>'דוח 132'!J5299</f>
        <v>75789</v>
      </c>
      <c r="C5299" s="63" t="str">
        <f>'דוח 132'!I5299</f>
        <v>קונצרני לא סחיר ריבית משתנה (נע"מים)</v>
      </c>
      <c r="D5299" s="63">
        <f>'דוח 132'!H5299</f>
        <v>0</v>
      </c>
      <c r="E5299" s="63">
        <f>'דוח 132'!G5299</f>
        <v>0</v>
      </c>
      <c r="F5299" s="63">
        <f>'דוח 132'!F5299</f>
        <v>0</v>
      </c>
      <c r="G5299" s="63">
        <f>'דוח 132'!E5299</f>
        <v>0</v>
      </c>
      <c r="H5299" s="63">
        <f>'דוח 132'!D5299</f>
        <v>0</v>
      </c>
      <c r="I5299" s="63">
        <f>'דוח 132'!C5299</f>
        <v>0</v>
      </c>
      <c r="J5299" s="63">
        <f>'דוח 132'!B5299</f>
        <v>0</v>
      </c>
      <c r="K5299" s="63">
        <f>'דוח 132'!A5299</f>
        <v>0</v>
      </c>
    </row>
    <row r="5300" spans="1:11" x14ac:dyDescent="0.2">
      <c r="A5300" s="63">
        <f>'דוח 132'!K5300</f>
        <v>15546</v>
      </c>
      <c r="B5300" s="63">
        <f>'דוח 132'!J5300</f>
        <v>75789</v>
      </c>
      <c r="C5300" s="63" t="str">
        <f>'דוח 132'!I5300</f>
        <v>הלוואה לא צמוד</v>
      </c>
      <c r="D5300" s="63">
        <f>'דוח 132'!H5300</f>
        <v>0</v>
      </c>
      <c r="E5300" s="63">
        <f>'דוח 132'!G5300</f>
        <v>0</v>
      </c>
      <c r="F5300" s="63">
        <f>'דוח 132'!F5300</f>
        <v>0</v>
      </c>
      <c r="G5300" s="63">
        <f>'דוח 132'!E5300</f>
        <v>0</v>
      </c>
      <c r="H5300" s="63">
        <f>'דוח 132'!D5300</f>
        <v>0</v>
      </c>
      <c r="I5300" s="63">
        <f>'דוח 132'!C5300</f>
        <v>0</v>
      </c>
      <c r="J5300" s="63">
        <f>'דוח 132'!B5300</f>
        <v>0</v>
      </c>
      <c r="K5300" s="63">
        <f>'דוח 132'!A5300</f>
        <v>0</v>
      </c>
    </row>
    <row r="5301" spans="1:11" x14ac:dyDescent="0.2">
      <c r="A5301" s="63">
        <f>'דוח 132'!K5301</f>
        <v>12481</v>
      </c>
      <c r="B5301" s="63">
        <f>'דוח 132'!J5301</f>
        <v>75789</v>
      </c>
      <c r="C5301" s="63" t="str">
        <f>'דוח 132'!I5301</f>
        <v>הלוואות לעמיתים.</v>
      </c>
      <c r="D5301" s="63">
        <f>'דוח 132'!H5301</f>
        <v>0</v>
      </c>
      <c r="E5301" s="63">
        <f>'דוח 132'!G5301</f>
        <v>0</v>
      </c>
      <c r="F5301" s="63">
        <f>'דוח 132'!F5301</f>
        <v>0</v>
      </c>
      <c r="G5301" s="63">
        <f>'דוח 132'!E5301</f>
        <v>0</v>
      </c>
      <c r="H5301" s="63">
        <f>'דוח 132'!D5301</f>
        <v>0</v>
      </c>
      <c r="I5301" s="63">
        <f>'דוח 132'!C5301</f>
        <v>0</v>
      </c>
      <c r="J5301" s="63">
        <f>'דוח 132'!B5301</f>
        <v>0</v>
      </c>
      <c r="K5301" s="63">
        <f>'דוח 132'!A5301</f>
        <v>0</v>
      </c>
    </row>
    <row r="5302" spans="1:11" x14ac:dyDescent="0.2">
      <c r="A5302" s="63">
        <f>'דוח 132'!K5302</f>
        <v>13594</v>
      </c>
      <c r="B5302" s="63">
        <f>'דוח 132'!J5302</f>
        <v>75789</v>
      </c>
      <c r="C5302" s="63" t="str">
        <f>'דוח 132'!I5302</f>
        <v>מט"ח וצמוד מט"ח</v>
      </c>
      <c r="D5302" s="63">
        <f>'דוח 132'!H5302</f>
        <v>0</v>
      </c>
      <c r="E5302" s="63">
        <f>'דוח 132'!G5302</f>
        <v>3.7337212318968898</v>
      </c>
      <c r="F5302" s="63">
        <f>'דוח 132'!F5302</f>
        <v>3.6982297204605099</v>
      </c>
      <c r="G5302" s="63">
        <f>'דוח 132'!E5302</f>
        <v>0</v>
      </c>
      <c r="H5302" s="63">
        <f>'דוח 132'!D5302</f>
        <v>0</v>
      </c>
      <c r="I5302" s="63">
        <f>'דוח 132'!C5302</f>
        <v>0</v>
      </c>
      <c r="J5302" s="63">
        <f>'דוח 132'!B5302</f>
        <v>0</v>
      </c>
      <c r="K5302" s="63">
        <f>'דוח 132'!A5302</f>
        <v>0</v>
      </c>
    </row>
    <row r="5303" spans="1:11" x14ac:dyDescent="0.2">
      <c r="A5303" s="63">
        <f>'דוח 132'!K5303</f>
        <v>15609</v>
      </c>
      <c r="B5303" s="63">
        <f>'דוח 132'!J5303</f>
        <v>75789</v>
      </c>
      <c r="C5303" s="63" t="str">
        <f>'דוח 132'!I5303</f>
        <v>אג"ח ממשלתי צמוד מט"ח סחיר (1022)</v>
      </c>
      <c r="D5303" s="63">
        <f>'דוח 132'!H5303</f>
        <v>0</v>
      </c>
      <c r="E5303" s="63">
        <f>'דוח 132'!G5303</f>
        <v>0</v>
      </c>
      <c r="F5303" s="63">
        <f>'דוח 132'!F5303</f>
        <v>0</v>
      </c>
      <c r="G5303" s="63">
        <f>'דוח 132'!E5303</f>
        <v>0</v>
      </c>
      <c r="H5303" s="63">
        <f>'דוח 132'!D5303</f>
        <v>0</v>
      </c>
      <c r="I5303" s="63">
        <f>'דוח 132'!C5303</f>
        <v>0</v>
      </c>
      <c r="J5303" s="63">
        <f>'דוח 132'!B5303</f>
        <v>0</v>
      </c>
      <c r="K5303" s="63">
        <f>'דוח 132'!A5303</f>
        <v>0</v>
      </c>
    </row>
    <row r="5304" spans="1:11" x14ac:dyDescent="0.2">
      <c r="A5304" s="63">
        <f>'דוח 132'!K5304</f>
        <v>11524</v>
      </c>
      <c r="B5304" s="63">
        <f>'דוח 132'!J5304</f>
        <v>75789</v>
      </c>
      <c r="C5304" s="63" t="str">
        <f>'דוח 132'!I5304</f>
        <v xml:space="preserve"> אג"ח קונצרני בחו"ל </v>
      </c>
      <c r="D5304" s="63">
        <f>'דוח 132'!H5304</f>
        <v>0</v>
      </c>
      <c r="E5304" s="63">
        <f>'דוח 132'!G5304</f>
        <v>0</v>
      </c>
      <c r="F5304" s="63">
        <f>'דוח 132'!F5304</f>
        <v>0</v>
      </c>
      <c r="G5304" s="63">
        <f>'דוח 132'!E5304</f>
        <v>0</v>
      </c>
      <c r="H5304" s="63">
        <f>'דוח 132'!D5304</f>
        <v>0</v>
      </c>
      <c r="I5304" s="63">
        <f>'דוח 132'!C5304</f>
        <v>0</v>
      </c>
      <c r="J5304" s="63">
        <f>'דוח 132'!B5304</f>
        <v>0</v>
      </c>
      <c r="K5304" s="63">
        <f>'דוח 132'!A5304</f>
        <v>0</v>
      </c>
    </row>
    <row r="5305" spans="1:11" x14ac:dyDescent="0.2">
      <c r="A5305" s="63">
        <f>'דוח 132'!K5305</f>
        <v>15745</v>
      </c>
      <c r="B5305" s="63">
        <f>'דוח 132'!J5305</f>
        <v>75789</v>
      </c>
      <c r="C5305" s="63" t="str">
        <f>'דוח 132'!I5305</f>
        <v>סה"כ קונצרני צמוד מט"ח</v>
      </c>
      <c r="D5305" s="63">
        <f>'דוח 132'!H5305</f>
        <v>0</v>
      </c>
      <c r="E5305" s="63">
        <f>'דוח 132'!G5305</f>
        <v>0</v>
      </c>
      <c r="F5305" s="63">
        <f>'דוח 132'!F5305</f>
        <v>0</v>
      </c>
      <c r="G5305" s="63">
        <f>'דוח 132'!E5305</f>
        <v>0</v>
      </c>
      <c r="H5305" s="63">
        <f>'דוח 132'!D5305</f>
        <v>0</v>
      </c>
      <c r="I5305" s="63">
        <f>'דוח 132'!C5305</f>
        <v>0</v>
      </c>
      <c r="J5305" s="63">
        <f>'דוח 132'!B5305</f>
        <v>0</v>
      </c>
      <c r="K5305" s="63">
        <f>'דוח 132'!A5305</f>
        <v>0</v>
      </c>
    </row>
    <row r="5306" spans="1:11" x14ac:dyDescent="0.2">
      <c r="A5306" s="63">
        <f>'דוח 132'!K5306</f>
        <v>15545</v>
      </c>
      <c r="B5306" s="63">
        <f>'דוח 132'!J5306</f>
        <v>75789</v>
      </c>
      <c r="C5306" s="63" t="str">
        <f>'דוח 132'!I5306</f>
        <v>הלוואה צמוד מט"ח</v>
      </c>
      <c r="D5306" s="63">
        <f>'דוח 132'!H5306</f>
        <v>0</v>
      </c>
      <c r="E5306" s="63">
        <f>'דוח 132'!G5306</f>
        <v>0</v>
      </c>
      <c r="F5306" s="63">
        <f>'דוח 132'!F5306</f>
        <v>0</v>
      </c>
      <c r="G5306" s="63">
        <f>'דוח 132'!E5306</f>
        <v>0</v>
      </c>
      <c r="H5306" s="63">
        <f>'דוח 132'!D5306</f>
        <v>0</v>
      </c>
      <c r="I5306" s="63">
        <f>'דוח 132'!C5306</f>
        <v>0</v>
      </c>
      <c r="J5306" s="63">
        <f>'דוח 132'!B5306</f>
        <v>0</v>
      </c>
      <c r="K5306" s="63">
        <f>'דוח 132'!A5306</f>
        <v>0</v>
      </c>
    </row>
    <row r="5307" spans="1:11" x14ac:dyDescent="0.2">
      <c r="A5307" s="63">
        <f>'דוח 132'!K5307</f>
        <v>13595</v>
      </c>
      <c r="B5307" s="63">
        <f>'דוח 132'!J5307</f>
        <v>75789</v>
      </c>
      <c r="C5307" s="63" t="str">
        <f>'דוח 132'!I5307</f>
        <v>סה"כ מניות והמירים</v>
      </c>
      <c r="D5307" s="63">
        <f>'דוח 132'!H5307</f>
        <v>0</v>
      </c>
      <c r="E5307" s="63">
        <f>'דוח 132'!G5307</f>
        <v>38.367400668442393</v>
      </c>
      <c r="F5307" s="63">
        <f>'דוח 132'!F5307</f>
        <v>38.529677862114802</v>
      </c>
      <c r="G5307" s="63">
        <f>'דוח 132'!E5307</f>
        <v>0</v>
      </c>
      <c r="H5307" s="63">
        <f>'דוח 132'!D5307</f>
        <v>0</v>
      </c>
      <c r="I5307" s="63">
        <f>'דוח 132'!C5307</f>
        <v>0</v>
      </c>
      <c r="J5307" s="63">
        <f>'דוח 132'!B5307</f>
        <v>0</v>
      </c>
      <c r="K5307" s="63">
        <f>'דוח 132'!A5307</f>
        <v>0</v>
      </c>
    </row>
    <row r="5308" spans="1:11" x14ac:dyDescent="0.2">
      <c r="A5308" s="63">
        <f>'דוח 132'!K5308</f>
        <v>15610</v>
      </c>
      <c r="B5308" s="63">
        <f>'דוח 132'!J5308</f>
        <v>75789</v>
      </c>
      <c r="C5308" s="63" t="str">
        <f>'דוח 132'!I5308</f>
        <v>נגזרים מתוך מניות והמירים</v>
      </c>
      <c r="D5308" s="63">
        <f>'דוח 132'!H5308</f>
        <v>0</v>
      </c>
      <c r="E5308" s="63">
        <f>'דוח 132'!G5308</f>
        <v>0</v>
      </c>
      <c r="F5308" s="63">
        <f>'דוח 132'!F5308</f>
        <v>0</v>
      </c>
      <c r="G5308" s="63">
        <f>'דוח 132'!E5308</f>
        <v>0</v>
      </c>
      <c r="H5308" s="63">
        <f>'דוח 132'!D5308</f>
        <v>0</v>
      </c>
      <c r="I5308" s="63">
        <f>'דוח 132'!C5308</f>
        <v>0</v>
      </c>
      <c r="J5308" s="63">
        <f>'דוח 132'!B5308</f>
        <v>0</v>
      </c>
      <c r="K5308" s="63">
        <f>'דוח 132'!A5308</f>
        <v>0</v>
      </c>
    </row>
    <row r="5309" spans="1:11" x14ac:dyDescent="0.2">
      <c r="A5309" s="63">
        <f>'דוח 132'!K5309</f>
        <v>15611</v>
      </c>
      <c r="B5309" s="63">
        <f>'דוח 132'!J5309</f>
        <v>75789</v>
      </c>
      <c r="C5309" s="63" t="str">
        <f>'דוח 132'!I5309</f>
        <v>מניות והמירים בארץ</v>
      </c>
      <c r="D5309" s="63">
        <f>'דוח 132'!H5309</f>
        <v>0</v>
      </c>
      <c r="E5309" s="63">
        <f>'דוח 132'!G5309</f>
        <v>17.168573270890299</v>
      </c>
      <c r="F5309" s="63">
        <f>'דוח 132'!F5309</f>
        <v>17.174818503774301</v>
      </c>
      <c r="G5309" s="63">
        <f>'דוח 132'!E5309</f>
        <v>0</v>
      </c>
      <c r="H5309" s="63">
        <f>'דוח 132'!D5309</f>
        <v>0</v>
      </c>
      <c r="I5309" s="63">
        <f>'דוח 132'!C5309</f>
        <v>0</v>
      </c>
      <c r="J5309" s="63">
        <f>'דוח 132'!B5309</f>
        <v>0</v>
      </c>
      <c r="K5309" s="63">
        <f>'דוח 132'!A5309</f>
        <v>0</v>
      </c>
    </row>
    <row r="5310" spans="1:11" x14ac:dyDescent="0.2">
      <c r="A5310" s="63">
        <f>'דוח 132'!K5310</f>
        <v>15608</v>
      </c>
      <c r="B5310" s="63">
        <f>'דוח 132'!J5310</f>
        <v>75789</v>
      </c>
      <c r="C5310" s="63" t="str">
        <f>'דוח 132'!I5310</f>
        <v>מניות חו"ל</v>
      </c>
      <c r="D5310" s="63">
        <f>'דוח 132'!H5310</f>
        <v>0</v>
      </c>
      <c r="E5310" s="63">
        <f>'דוח 132'!G5310</f>
        <v>21.198827397551998</v>
      </c>
      <c r="F5310" s="63">
        <f>'דוח 132'!F5310</f>
        <v>21.354859358340498</v>
      </c>
      <c r="G5310" s="63">
        <f>'דוח 132'!E5310</f>
        <v>0</v>
      </c>
      <c r="H5310" s="63">
        <f>'דוח 132'!D5310</f>
        <v>0</v>
      </c>
      <c r="I5310" s="63">
        <f>'דוח 132'!C5310</f>
        <v>0</v>
      </c>
      <c r="J5310" s="63">
        <f>'דוח 132'!B5310</f>
        <v>0</v>
      </c>
      <c r="K5310" s="63">
        <f>'דוח 132'!A5310</f>
        <v>0</v>
      </c>
    </row>
    <row r="5311" spans="1:11" x14ac:dyDescent="0.2">
      <c r="A5311" s="63">
        <f>'דוח 132'!K5311</f>
        <v>15584</v>
      </c>
      <c r="B5311" s="63">
        <f>'דוח 132'!J5311</f>
        <v>75789</v>
      </c>
      <c r="C5311" s="63" t="str">
        <f>'דוח 132'!I5311</f>
        <v>נכסים אלטרנטיביים</v>
      </c>
      <c r="D5311" s="63">
        <f>'דוח 132'!H5311</f>
        <v>0</v>
      </c>
      <c r="E5311" s="63">
        <f>'דוח 132'!G5311</f>
        <v>0</v>
      </c>
      <c r="F5311" s="63">
        <f>'דוח 132'!F5311</f>
        <v>0</v>
      </c>
      <c r="G5311" s="63">
        <f>'דוח 132'!E5311</f>
        <v>0</v>
      </c>
      <c r="H5311" s="63">
        <f>'דוח 132'!D5311</f>
        <v>0</v>
      </c>
      <c r="I5311" s="63">
        <f>'דוח 132'!C5311</f>
        <v>0</v>
      </c>
      <c r="J5311" s="63">
        <f>'דוח 132'!B5311</f>
        <v>0</v>
      </c>
      <c r="K5311" s="63">
        <f>'דוח 132'!A5311</f>
        <v>0</v>
      </c>
    </row>
    <row r="5312" spans="1:11" x14ac:dyDescent="0.2">
      <c r="A5312" s="63">
        <f>'דוח 132'!K5312</f>
        <v>17728</v>
      </c>
      <c r="B5312" s="63">
        <f>'דוח 132'!J5312</f>
        <v>75789</v>
      </c>
      <c r="C5312" s="63" t="str">
        <f>'דוח 132'!I5312</f>
        <v>נכסי נדל"ן</v>
      </c>
      <c r="D5312" s="63">
        <f>'דוח 132'!H5312</f>
        <v>0</v>
      </c>
      <c r="E5312" s="63">
        <f>'דוח 132'!G5312</f>
        <v>0</v>
      </c>
      <c r="F5312" s="63">
        <f>'דוח 132'!F5312</f>
        <v>0</v>
      </c>
      <c r="G5312" s="63">
        <f>'דוח 132'!E5312</f>
        <v>0</v>
      </c>
      <c r="H5312" s="63">
        <f>'דוח 132'!D5312</f>
        <v>0</v>
      </c>
      <c r="I5312" s="63">
        <f>'דוח 132'!C5312</f>
        <v>0</v>
      </c>
      <c r="J5312" s="63">
        <f>'דוח 132'!B5312</f>
        <v>0</v>
      </c>
      <c r="K5312" s="63">
        <f>'דוח 132'!A5312</f>
        <v>0</v>
      </c>
    </row>
    <row r="5313" spans="1:11" x14ac:dyDescent="0.2">
      <c r="A5313" s="63">
        <f>'דוח 132'!K5313</f>
        <v>15624</v>
      </c>
      <c r="B5313" s="63">
        <f>'דוח 132'!J5313</f>
        <v>75789</v>
      </c>
      <c r="C5313" s="63" t="str">
        <f>'דוח 132'!I5313</f>
        <v>נגזרים מתוך חשיפת מט"ח</v>
      </c>
      <c r="D5313" s="63">
        <f>'דוח 132'!H5313</f>
        <v>0</v>
      </c>
      <c r="E5313" s="63">
        <f>'דוח 132'!G5313</f>
        <v>0</v>
      </c>
      <c r="F5313" s="63">
        <f>'דוח 132'!F5313</f>
        <v>0</v>
      </c>
      <c r="G5313" s="63">
        <f>'דוח 132'!E5313</f>
        <v>0</v>
      </c>
      <c r="H5313" s="63">
        <f>'דוח 132'!D5313</f>
        <v>0</v>
      </c>
      <c r="I5313" s="63">
        <f>'דוח 132'!C5313</f>
        <v>0</v>
      </c>
      <c r="J5313" s="63">
        <f>'דוח 132'!B5313</f>
        <v>0</v>
      </c>
      <c r="K5313" s="63">
        <f>'דוח 132'!A5313</f>
        <v>0</v>
      </c>
    </row>
    <row r="5314" spans="1:11" x14ac:dyDescent="0.2">
      <c r="A5314" s="63">
        <f>'דוח 132'!K5314</f>
        <v>15644</v>
      </c>
      <c r="B5314" s="63">
        <f>'דוח 132'!J5314</f>
        <v>75789</v>
      </c>
      <c r="C5314" s="63" t="str">
        <f>'דוח 132'!I5314</f>
        <v>סה"כ נזילות</v>
      </c>
      <c r="D5314" s="63">
        <f>'דוח 132'!H5314</f>
        <v>0</v>
      </c>
      <c r="E5314" s="63">
        <f>'דוח 132'!G5314</f>
        <v>11.031831767587502</v>
      </c>
      <c r="F5314" s="63">
        <f>'דוח 132'!F5314</f>
        <v>11.018538254823399</v>
      </c>
      <c r="G5314" s="63">
        <f>'דוח 132'!E5314</f>
        <v>0</v>
      </c>
      <c r="H5314" s="63">
        <f>'דוח 132'!D5314</f>
        <v>0</v>
      </c>
      <c r="I5314" s="63">
        <f>'דוח 132'!C5314</f>
        <v>0</v>
      </c>
      <c r="J5314" s="63">
        <f>'דוח 132'!B5314</f>
        <v>0</v>
      </c>
      <c r="K5314" s="63">
        <f>'דוח 132'!A5314</f>
        <v>0</v>
      </c>
    </row>
    <row r="5315" spans="1:11" x14ac:dyDescent="0.2">
      <c r="A5315" s="63">
        <f>'דוח 132'!K5315</f>
        <v>15704</v>
      </c>
      <c r="B5315" s="63">
        <f>'דוח 132'!J5315</f>
        <v>75789</v>
      </c>
      <c r="C5315" s="63" t="str">
        <f>'דוח 132'!I5315</f>
        <v xml:space="preserve">סה"כ קונצרני והלוואות </v>
      </c>
      <c r="D5315" s="63">
        <f>'דוח 132'!H5315</f>
        <v>3.77632440233578</v>
      </c>
      <c r="E5315" s="63">
        <f>'דוח 132'!G5315</f>
        <v>19.697829332558101</v>
      </c>
      <c r="F5315" s="63">
        <f>'דוח 132'!F5315</f>
        <v>19.6512940637516</v>
      </c>
      <c r="G5315" s="63">
        <f>'דוח 132'!E5315</f>
        <v>0</v>
      </c>
      <c r="H5315" s="63">
        <f>'דוח 132'!D5315</f>
        <v>0</v>
      </c>
      <c r="I5315" s="63">
        <f>'דוח 132'!C5315</f>
        <v>0</v>
      </c>
      <c r="J5315" s="63">
        <f>'דוח 132'!B5315</f>
        <v>0</v>
      </c>
      <c r="K5315" s="63">
        <f>'דוח 132'!A5315</f>
        <v>0</v>
      </c>
    </row>
    <row r="5316" spans="1:11" x14ac:dyDescent="0.2">
      <c r="A5316" s="63">
        <f>'דוח 132'!K5316</f>
        <v>15749</v>
      </c>
      <c r="B5316" s="63">
        <f>'דוח 132'!J5316</f>
        <v>75789</v>
      </c>
      <c r="C5316" s="63" t="str">
        <f>'דוח 132'!I5316</f>
        <v>סה"כ לא סחירים</v>
      </c>
      <c r="D5316" s="63">
        <f>'דוח 132'!H5316</f>
        <v>0</v>
      </c>
      <c r="E5316" s="63">
        <f>'דוח 132'!G5316</f>
        <v>0</v>
      </c>
      <c r="F5316" s="63">
        <f>'דוח 132'!F5316</f>
        <v>0</v>
      </c>
      <c r="G5316" s="63">
        <f>'דוח 132'!E5316</f>
        <v>0</v>
      </c>
      <c r="H5316" s="63">
        <f>'דוח 132'!D5316</f>
        <v>0</v>
      </c>
      <c r="I5316" s="63">
        <f>'דוח 132'!C5316</f>
        <v>0</v>
      </c>
      <c r="J5316" s="63">
        <f>'דוח 132'!B5316</f>
        <v>0</v>
      </c>
      <c r="K5316" s="63">
        <f>'דוח 132'!A5316</f>
        <v>0</v>
      </c>
    </row>
    <row r="5317" spans="1:11" x14ac:dyDescent="0.2">
      <c r="A5317" s="63">
        <f>'דוח 132'!K5317</f>
        <v>11258</v>
      </c>
      <c r="B5317" s="63">
        <f>'דוח 132'!J5317</f>
        <v>75789</v>
      </c>
      <c r="C5317" s="63" t="str">
        <f>'דוח 132'!I5317</f>
        <v>כל נכסי הקופה</v>
      </c>
      <c r="D5317" s="63">
        <f>'דוח 132'!H5317</f>
        <v>1.3433318814251998</v>
      </c>
      <c r="E5317" s="63">
        <f>'דוח 132'!G5317</f>
        <v>100</v>
      </c>
      <c r="F5317" s="63">
        <f>'דוח 132'!F5317</f>
        <v>100</v>
      </c>
      <c r="G5317" s="63">
        <f>'דוח 132'!E5317</f>
        <v>0</v>
      </c>
      <c r="H5317" s="63">
        <f>'דוח 132'!D5317</f>
        <v>0</v>
      </c>
      <c r="I5317" s="63">
        <f>'דוח 132'!C5317</f>
        <v>0</v>
      </c>
      <c r="J5317" s="63">
        <f>'דוח 132'!B5317</f>
        <v>0</v>
      </c>
      <c r="K5317" s="63">
        <f>'דוח 132'!A5317</f>
        <v>0</v>
      </c>
    </row>
    <row r="5318" spans="1:11" x14ac:dyDescent="0.2">
      <c r="A5318" s="63">
        <f>'דוח 132'!K5318</f>
        <v>15705</v>
      </c>
      <c r="B5318" s="63">
        <f>'דוח 132'!J5318</f>
        <v>75789</v>
      </c>
      <c r="C5318" s="63" t="str">
        <f>'דוח 132'!I5318</f>
        <v>סה"כ ממשלתי</v>
      </c>
      <c r="D5318" s="63">
        <f>'דוח 132'!H5318</f>
        <v>1.9520315158885599</v>
      </c>
      <c r="E5318" s="63">
        <f>'דוח 132'!G5318</f>
        <v>30.902938231411998</v>
      </c>
      <c r="F5318" s="63">
        <f>'דוח 132'!F5318</f>
        <v>30.8004898193103</v>
      </c>
      <c r="G5318" s="63">
        <f>'דוח 132'!E5318</f>
        <v>0</v>
      </c>
      <c r="H5318" s="63">
        <f>'דוח 132'!D5318</f>
        <v>0</v>
      </c>
      <c r="I5318" s="63">
        <f>'דוח 132'!C5318</f>
        <v>0</v>
      </c>
      <c r="J5318" s="63">
        <f>'דוח 132'!B5318</f>
        <v>0</v>
      </c>
      <c r="K5318" s="63">
        <f>'דוח 132'!A5318</f>
        <v>0</v>
      </c>
    </row>
    <row r="5319" spans="1:11" x14ac:dyDescent="0.2">
      <c r="A5319" s="63">
        <f>'דוח 132'!K5319</f>
        <v>16144</v>
      </c>
      <c r="B5319" s="63">
        <f>'דוח 132'!J5319</f>
        <v>75789</v>
      </c>
      <c r="C5319" s="63" t="str">
        <f>'דוח 132'!I5319</f>
        <v>סך חשיפת מט"ח</v>
      </c>
      <c r="D5319" s="63">
        <f>'דוח 132'!H5319</f>
        <v>0</v>
      </c>
      <c r="E5319" s="63">
        <f>'דוח 132'!G5319</f>
        <v>15.559487350185099</v>
      </c>
      <c r="F5319" s="63">
        <f>'דוח 132'!F5319</f>
        <v>15.640007806919199</v>
      </c>
      <c r="G5319" s="63">
        <f>'דוח 132'!E5319</f>
        <v>0</v>
      </c>
      <c r="H5319" s="63">
        <f>'דוח 132'!D5319</f>
        <v>0</v>
      </c>
      <c r="I5319" s="63">
        <f>'דוח 132'!C5319</f>
        <v>0</v>
      </c>
      <c r="J5319" s="63">
        <f>'דוח 132'!B5319</f>
        <v>0</v>
      </c>
      <c r="K5319" s="63">
        <f>'דוח 132'!A5319</f>
        <v>0</v>
      </c>
    </row>
    <row r="5320" spans="1:11" x14ac:dyDescent="0.2">
      <c r="A5320" s="63">
        <f>'דוח 132'!K5320</f>
        <v>12755</v>
      </c>
      <c r="B5320" s="63">
        <f>'דוח 132'!J5320</f>
        <v>75789</v>
      </c>
      <c r="C5320" s="63" t="str">
        <f>'דוח 132'!I5320</f>
        <v xml:space="preserve">נזילות מט"ח </v>
      </c>
      <c r="D5320" s="63">
        <f>'דוח 132'!H5320</f>
        <v>0</v>
      </c>
      <c r="E5320" s="63">
        <f>'דוח 132'!G5320</f>
        <v>3.7337212318968898</v>
      </c>
      <c r="F5320" s="63">
        <f>'דוח 132'!F5320</f>
        <v>3.6982297204605099</v>
      </c>
      <c r="G5320" s="63">
        <f>'דוח 132'!E5320</f>
        <v>0</v>
      </c>
      <c r="H5320" s="63">
        <f>'דוח 132'!D5320</f>
        <v>0</v>
      </c>
      <c r="I5320" s="63">
        <f>'דוח 132'!C5320</f>
        <v>0</v>
      </c>
      <c r="J5320" s="63">
        <f>'דוח 132'!B5320</f>
        <v>0</v>
      </c>
      <c r="K5320" s="63">
        <f>'דוח 132'!A5320</f>
        <v>0</v>
      </c>
    </row>
    <row r="5321" spans="1:11" x14ac:dyDescent="0.2">
      <c r="A5321" s="63">
        <f>'דוח 132'!K5321</f>
        <v>12359</v>
      </c>
      <c r="B5321" s="63">
        <f>'דוח 132'!J5321</f>
        <v>75789</v>
      </c>
      <c r="C5321" s="63" t="str">
        <f>'דוח 132'!I5321</f>
        <v xml:space="preserve">קונצרני לא סחיר צמוד מדד </v>
      </c>
      <c r="D5321" s="63">
        <f>'דוח 132'!H5321</f>
        <v>0</v>
      </c>
      <c r="E5321" s="63">
        <f>'דוח 132'!G5321</f>
        <v>0</v>
      </c>
      <c r="F5321" s="63">
        <f>'דוח 132'!F5321</f>
        <v>0</v>
      </c>
      <c r="G5321" s="63">
        <f>'דוח 132'!E5321</f>
        <v>0</v>
      </c>
      <c r="H5321" s="63">
        <f>'דוח 132'!D5321</f>
        <v>0</v>
      </c>
      <c r="I5321" s="63">
        <f>'דוח 132'!C5321</f>
        <v>0</v>
      </c>
      <c r="J5321" s="63">
        <f>'דוח 132'!B5321</f>
        <v>0</v>
      </c>
      <c r="K5321" s="63">
        <f>'דוח 132'!A5321</f>
        <v>0</v>
      </c>
    </row>
    <row r="5322" spans="1:11" x14ac:dyDescent="0.2">
      <c r="A5322" s="63">
        <f>'דוח 132'!K5322</f>
        <v>0</v>
      </c>
      <c r="B5322" s="63">
        <f>'דוח 132'!J5322</f>
        <v>0</v>
      </c>
      <c r="C5322" s="63">
        <f>'דוח 132'!I5322</f>
        <v>0</v>
      </c>
      <c r="D5322" s="63">
        <f>'דוח 132'!H5322</f>
        <v>0</v>
      </c>
      <c r="E5322" s="63">
        <f>'דוח 132'!G5322</f>
        <v>0</v>
      </c>
      <c r="F5322" s="63">
        <f>'דוח 132'!F5322</f>
        <v>0</v>
      </c>
      <c r="G5322" s="63">
        <f>'דוח 132'!E5322</f>
        <v>0</v>
      </c>
      <c r="H5322" s="63">
        <f>'דוח 132'!D5322</f>
        <v>0</v>
      </c>
      <c r="I5322" s="63">
        <f>'דוח 132'!C5322</f>
        <v>0</v>
      </c>
      <c r="J5322" s="63">
        <f>'דוח 132'!B5322</f>
        <v>0</v>
      </c>
      <c r="K5322" s="63">
        <f>'דוח 132'!A5322</f>
        <v>0</v>
      </c>
    </row>
    <row r="5323" spans="1:11" x14ac:dyDescent="0.2">
      <c r="A5323" s="63" t="str">
        <f>'דוח 132'!K5323</f>
        <v>קוד קבוצה</v>
      </c>
      <c r="B5323" s="63" t="str">
        <f>'דוח 132'!J5323</f>
        <v>קוד קופה</v>
      </c>
      <c r="C5323" s="63">
        <f>'דוח 132'!I5323</f>
        <v>0</v>
      </c>
      <c r="D5323" s="63" t="str">
        <f>'דוח 132'!H5323</f>
        <v xml:space="preserve">75827  עולם הספורט </v>
      </c>
      <c r="E5323" s="63">
        <f>'דוח 132'!G5323</f>
        <v>0</v>
      </c>
      <c r="F5323" s="63">
        <f>'דוח 132'!F5323</f>
        <v>0</v>
      </c>
      <c r="G5323" s="63">
        <f>'דוח 132'!E5323</f>
        <v>0</v>
      </c>
      <c r="H5323" s="63">
        <f>'דוח 132'!D5323</f>
        <v>0</v>
      </c>
      <c r="I5323" s="63">
        <f>'דוח 132'!C5323</f>
        <v>0</v>
      </c>
      <c r="J5323" s="63">
        <f>'דוח 132'!B5323</f>
        <v>0</v>
      </c>
      <c r="K5323" s="63">
        <f>'דוח 132'!A5323</f>
        <v>0</v>
      </c>
    </row>
    <row r="5324" spans="1:11" x14ac:dyDescent="0.2">
      <c r="A5324" s="63">
        <f>'דוח 132'!K5324</f>
        <v>0</v>
      </c>
      <c r="B5324" s="63">
        <f>'דוח 132'!J5324</f>
        <v>0</v>
      </c>
      <c r="C5324" s="63">
        <f>'דוח 132'!I5324</f>
        <v>0</v>
      </c>
      <c r="D5324" s="63">
        <f>'דוח 132'!H5324</f>
        <v>0</v>
      </c>
      <c r="E5324" s="63">
        <f>'דוח 132'!G5324</f>
        <v>0</v>
      </c>
      <c r="F5324" s="63" t="str">
        <f>'דוח 132'!F5324</f>
        <v>שווי קופה באשח  428.47</v>
      </c>
      <c r="G5324" s="63">
        <f>'דוח 132'!E5324</f>
        <v>0</v>
      </c>
      <c r="H5324" s="63">
        <f>'דוח 132'!D5324</f>
        <v>0</v>
      </c>
      <c r="I5324" s="63">
        <f>'דוח 132'!C5324</f>
        <v>0</v>
      </c>
      <c r="J5324" s="63">
        <f>'דוח 132'!B5324</f>
        <v>0</v>
      </c>
      <c r="K5324" s="63">
        <f>'דוח 132'!A5324</f>
        <v>0</v>
      </c>
    </row>
    <row r="5325" spans="1:11" x14ac:dyDescent="0.2">
      <c r="A5325" s="63">
        <f>'דוח 132'!K5325</f>
        <v>0</v>
      </c>
      <c r="B5325" s="63">
        <f>'דוח 132'!J5325</f>
        <v>0</v>
      </c>
      <c r="C5325" s="63" t="str">
        <f>'דוח 132'!I5325</f>
        <v>תאור קבוצה</v>
      </c>
      <c r="D5325" s="63" t="str">
        <f>'דוח 132'!H5325</f>
        <v>מח"מ</v>
      </c>
      <c r="E5325" s="63" t="str">
        <f>'דוח 132'!G5325</f>
        <v>חשיפה</v>
      </c>
      <c r="F5325" s="63" t="str">
        <f>'דוח 132'!F5325</f>
        <v>חשיפה</v>
      </c>
      <c r="G5325" s="63">
        <f>'דוח 132'!E5325</f>
        <v>0</v>
      </c>
      <c r="H5325" s="63" t="str">
        <f>'דוח 132'!D5325</f>
        <v>חשיפה</v>
      </c>
      <c r="I5325" s="63">
        <f>'דוח 132'!C5325</f>
        <v>0</v>
      </c>
      <c r="J5325" s="63" t="str">
        <f>'דוח 132'!B5325</f>
        <v>מח"מ</v>
      </c>
      <c r="K5325" s="63">
        <f>'דוח 132'!A5325</f>
        <v>0</v>
      </c>
    </row>
    <row r="5326" spans="1:11" x14ac:dyDescent="0.2">
      <c r="A5326" s="63">
        <f>'דוח 132'!K5326</f>
        <v>0</v>
      </c>
      <c r="B5326" s="63">
        <f>'דוח 132'!J5326</f>
        <v>0</v>
      </c>
      <c r="C5326" s="63">
        <f>'דוח 132'!I5326</f>
        <v>0</v>
      </c>
      <c r="D5326" s="63">
        <f>'דוח 132'!H5326</f>
        <v>0</v>
      </c>
      <c r="E5326" s="63" t="str">
        <f>'דוח 132'!G5326</f>
        <v>30/12/18</v>
      </c>
      <c r="F5326" s="63" t="str">
        <f>'דוח 132'!F5326</f>
        <v>31/12/18</v>
      </c>
      <c r="G5326" s="63" t="str">
        <f>'דוח 132'!E5326</f>
        <v>מינ'</v>
      </c>
      <c r="H5326" s="63" t="str">
        <f>'דוח 132'!D5326</f>
        <v>מקס'</v>
      </c>
      <c r="I5326" s="63" t="str">
        <f>'דוח 132'!C5326</f>
        <v>מינ'</v>
      </c>
      <c r="J5326" s="63" t="str">
        <f>'דוח 132'!B5326</f>
        <v>מקס'</v>
      </c>
      <c r="K5326" s="63">
        <f>'דוח 132'!A5326</f>
        <v>0</v>
      </c>
    </row>
    <row r="5327" spans="1:11" x14ac:dyDescent="0.2">
      <c r="A5327" s="63">
        <f>'דוח 132'!K5327</f>
        <v>13591</v>
      </c>
      <c r="B5327" s="63">
        <f>'דוח 132'!J5327</f>
        <v>75827</v>
      </c>
      <c r="C5327" s="63" t="str">
        <f>'דוח 132'!I5327</f>
        <v xml:space="preserve">צמוד מדד (כולל מיועדות) </v>
      </c>
      <c r="D5327" s="63">
        <f>'דוח 132'!H5327</f>
        <v>3.5527206580110398</v>
      </c>
      <c r="E5327" s="63">
        <f>'דוח 132'!G5327</f>
        <v>50.810112383573902</v>
      </c>
      <c r="F5327" s="63">
        <f>'דוח 132'!F5327</f>
        <v>50.826195381517302</v>
      </c>
      <c r="G5327" s="63">
        <f>'דוח 132'!E5327</f>
        <v>40</v>
      </c>
      <c r="H5327" s="63">
        <f>'דוח 132'!D5327</f>
        <v>60</v>
      </c>
      <c r="I5327" s="63">
        <f>'דוח 132'!C5327</f>
        <v>3.5</v>
      </c>
      <c r="J5327" s="63">
        <f>'דוח 132'!B5327</f>
        <v>5.5</v>
      </c>
      <c r="K5327" s="63">
        <f>'דוח 132'!A5327</f>
        <v>0</v>
      </c>
    </row>
    <row r="5328" spans="1:11" x14ac:dyDescent="0.2">
      <c r="A5328" s="63">
        <f>'דוח 132'!K5328</f>
        <v>19967</v>
      </c>
      <c r="B5328" s="63">
        <f>'דוח 132'!J5328</f>
        <v>75827</v>
      </c>
      <c r="C5328" s="63" t="str">
        <f>'דוח 132'!I5328</f>
        <v>צמוד מדד ללא מיועדות</v>
      </c>
      <c r="D5328" s="63">
        <f>'דוח 132'!H5328</f>
        <v>3.5527206580110398</v>
      </c>
      <c r="E5328" s="63">
        <f>'דוח 132'!G5328</f>
        <v>50.810112383573902</v>
      </c>
      <c r="F5328" s="63">
        <f>'דוח 132'!F5328</f>
        <v>50.826195381517302</v>
      </c>
      <c r="G5328" s="63">
        <f>'דוח 132'!E5328</f>
        <v>0</v>
      </c>
      <c r="H5328" s="63">
        <f>'דוח 132'!D5328</f>
        <v>0</v>
      </c>
      <c r="I5328" s="63">
        <f>'דוח 132'!C5328</f>
        <v>0</v>
      </c>
      <c r="J5328" s="63">
        <f>'דוח 132'!B5328</f>
        <v>0</v>
      </c>
      <c r="K5328" s="63">
        <f>'דוח 132'!A5328</f>
        <v>0</v>
      </c>
    </row>
    <row r="5329" spans="1:11" x14ac:dyDescent="0.2">
      <c r="A5329" s="63">
        <f>'דוח 132'!K5329</f>
        <v>15744</v>
      </c>
      <c r="B5329" s="63">
        <f>'דוח 132'!J5329</f>
        <v>75827</v>
      </c>
      <c r="C5329" s="63" t="str">
        <f>'דוח 132'!I5329</f>
        <v xml:space="preserve">סה"כ ממשלתי צמוד מדד כולל מיועדות </v>
      </c>
      <c r="D5329" s="63">
        <f>'דוח 132'!H5329</f>
        <v>3.5527206580110398</v>
      </c>
      <c r="E5329" s="63">
        <f>'דוח 132'!G5329</f>
        <v>50.810112383573902</v>
      </c>
      <c r="F5329" s="63">
        <f>'דוח 132'!F5329</f>
        <v>50.826195381517302</v>
      </c>
      <c r="G5329" s="63">
        <f>'דוח 132'!E5329</f>
        <v>0</v>
      </c>
      <c r="H5329" s="63">
        <f>'דוח 132'!D5329</f>
        <v>0</v>
      </c>
      <c r="I5329" s="63">
        <f>'דוח 132'!C5329</f>
        <v>0</v>
      </c>
      <c r="J5329" s="63">
        <f>'דוח 132'!B5329</f>
        <v>0</v>
      </c>
      <c r="K5329" s="63">
        <f>'דוח 132'!A5329</f>
        <v>0</v>
      </c>
    </row>
    <row r="5330" spans="1:11" x14ac:dyDescent="0.2">
      <c r="A5330" s="63">
        <f>'דוח 132'!K5330</f>
        <v>13462</v>
      </c>
      <c r="B5330" s="63">
        <f>'דוח 132'!J5330</f>
        <v>75827</v>
      </c>
      <c r="C5330" s="63" t="str">
        <f>'דוח 132'!I5330</f>
        <v xml:space="preserve">קונצרני סחיר צמוד מדד </v>
      </c>
      <c r="D5330" s="63">
        <f>'דוח 132'!H5330</f>
        <v>0</v>
      </c>
      <c r="E5330" s="63">
        <f>'דוח 132'!G5330</f>
        <v>0</v>
      </c>
      <c r="F5330" s="63">
        <f>'דוח 132'!F5330</f>
        <v>0</v>
      </c>
      <c r="G5330" s="63">
        <f>'דוח 132'!E5330</f>
        <v>0</v>
      </c>
      <c r="H5330" s="63">
        <f>'דוח 132'!D5330</f>
        <v>0</v>
      </c>
      <c r="I5330" s="63">
        <f>'דוח 132'!C5330</f>
        <v>0</v>
      </c>
      <c r="J5330" s="63">
        <f>'דוח 132'!B5330</f>
        <v>0</v>
      </c>
      <c r="K5330" s="63">
        <f>'דוח 132'!A5330</f>
        <v>0</v>
      </c>
    </row>
    <row r="5331" spans="1:11" x14ac:dyDescent="0.2">
      <c r="A5331" s="63">
        <f>'דוח 132'!K5331</f>
        <v>15544</v>
      </c>
      <c r="B5331" s="63">
        <f>'דוח 132'!J5331</f>
        <v>75827</v>
      </c>
      <c r="C5331" s="63" t="str">
        <f>'דוח 132'!I5331</f>
        <v>הלוואה צמוד מדד</v>
      </c>
      <c r="D5331" s="63">
        <f>'דוח 132'!H5331</f>
        <v>0</v>
      </c>
      <c r="E5331" s="63">
        <f>'דוח 132'!G5331</f>
        <v>0</v>
      </c>
      <c r="F5331" s="63">
        <f>'דוח 132'!F5331</f>
        <v>0</v>
      </c>
      <c r="G5331" s="63">
        <f>'דוח 132'!E5331</f>
        <v>0</v>
      </c>
      <c r="H5331" s="63">
        <f>'דוח 132'!D5331</f>
        <v>0</v>
      </c>
      <c r="I5331" s="63">
        <f>'דוח 132'!C5331</f>
        <v>0</v>
      </c>
      <c r="J5331" s="63">
        <f>'דוח 132'!B5331</f>
        <v>0</v>
      </c>
      <c r="K5331" s="63">
        <f>'דוח 132'!A5331</f>
        <v>0</v>
      </c>
    </row>
    <row r="5332" spans="1:11" x14ac:dyDescent="0.2">
      <c r="A5332" s="63">
        <f>'דוח 132'!K5332</f>
        <v>12978</v>
      </c>
      <c r="B5332" s="63">
        <f>'דוח 132'!J5332</f>
        <v>75827</v>
      </c>
      <c r="C5332" s="63" t="str">
        <f>'דוח 132'!I5332</f>
        <v xml:space="preserve">פקדונות לא סחירים </v>
      </c>
      <c r="D5332" s="63">
        <f>'דוח 132'!H5332</f>
        <v>0</v>
      </c>
      <c r="E5332" s="63">
        <f>'דוח 132'!G5332</f>
        <v>0</v>
      </c>
      <c r="F5332" s="63">
        <f>'דוח 132'!F5332</f>
        <v>0</v>
      </c>
      <c r="G5332" s="63">
        <f>'דוח 132'!E5332</f>
        <v>0</v>
      </c>
      <c r="H5332" s="63">
        <f>'דוח 132'!D5332</f>
        <v>0</v>
      </c>
      <c r="I5332" s="63">
        <f>'דוח 132'!C5332</f>
        <v>0</v>
      </c>
      <c r="J5332" s="63">
        <f>'דוח 132'!B5332</f>
        <v>0</v>
      </c>
      <c r="K5332" s="63">
        <f>'דוח 132'!A5332</f>
        <v>0</v>
      </c>
    </row>
    <row r="5333" spans="1:11" x14ac:dyDescent="0.2">
      <c r="A5333" s="63">
        <f>'דוח 132'!K5333</f>
        <v>17726</v>
      </c>
      <c r="B5333" s="63">
        <f>'דוח 132'!J5333</f>
        <v>75827</v>
      </c>
      <c r="C5333" s="63" t="str">
        <f>'דוח 132'!I5333</f>
        <v>לא צמוד כולל נזילות</v>
      </c>
      <c r="D5333" s="63">
        <f>'דוח 132'!H5333</f>
        <v>2.35873505143062</v>
      </c>
      <c r="E5333" s="63">
        <f>'דוח 132'!G5333</f>
        <v>49.189887616426098</v>
      </c>
      <c r="F5333" s="63">
        <f>'דוח 132'!F5333</f>
        <v>49.173804618482698</v>
      </c>
      <c r="G5333" s="63">
        <f>'דוח 132'!E5333</f>
        <v>40</v>
      </c>
      <c r="H5333" s="63">
        <f>'דוח 132'!D5333</f>
        <v>60</v>
      </c>
      <c r="I5333" s="63">
        <f>'דוח 132'!C5333</f>
        <v>1.5</v>
      </c>
      <c r="J5333" s="63">
        <f>'דוח 132'!B5333</f>
        <v>3.5</v>
      </c>
      <c r="K5333" s="63">
        <f>'דוח 132'!A5333</f>
        <v>0</v>
      </c>
    </row>
    <row r="5334" spans="1:11" x14ac:dyDescent="0.2">
      <c r="A5334" s="63">
        <f>'דוח 132'!K5334</f>
        <v>17727</v>
      </c>
      <c r="B5334" s="63">
        <f>'דוח 132'!J5334</f>
        <v>75827</v>
      </c>
      <c r="C5334" s="63" t="str">
        <f>'דוח 132'!I5334</f>
        <v>עו"ש ש"ח</v>
      </c>
      <c r="D5334" s="63">
        <f>'דוח 132'!H5334</f>
        <v>0</v>
      </c>
      <c r="E5334" s="63">
        <f>'דוח 132'!G5334</f>
        <v>5.7317849473850595</v>
      </c>
      <c r="F5334" s="63">
        <f>'דוח 132'!F5334</f>
        <v>5.7310822299704292</v>
      </c>
      <c r="G5334" s="63">
        <f>'דוח 132'!E5334</f>
        <v>0</v>
      </c>
      <c r="H5334" s="63">
        <f>'דוח 132'!D5334</f>
        <v>0</v>
      </c>
      <c r="I5334" s="63">
        <f>'דוח 132'!C5334</f>
        <v>0</v>
      </c>
      <c r="J5334" s="63">
        <f>'דוח 132'!B5334</f>
        <v>0</v>
      </c>
      <c r="K5334" s="63">
        <f>'דוח 132'!A5334</f>
        <v>0</v>
      </c>
    </row>
    <row r="5335" spans="1:11" x14ac:dyDescent="0.2">
      <c r="A5335" s="63">
        <f>'דוח 132'!K5335</f>
        <v>13592</v>
      </c>
      <c r="B5335" s="63">
        <f>'דוח 132'!J5335</f>
        <v>75827</v>
      </c>
      <c r="C5335" s="63" t="str">
        <f>'דוח 132'!I5335</f>
        <v xml:space="preserve">לא צמוד - לא כולל נזילות </v>
      </c>
      <c r="D5335" s="63">
        <f>'דוח 132'!H5335</f>
        <v>2.6699058021393101</v>
      </c>
      <c r="E5335" s="63">
        <f>'דוח 132'!G5335</f>
        <v>43.458102669040997</v>
      </c>
      <c r="F5335" s="63">
        <f>'דוח 132'!F5335</f>
        <v>43.442722388512301</v>
      </c>
      <c r="G5335" s="63">
        <f>'דוח 132'!E5335</f>
        <v>0</v>
      </c>
      <c r="H5335" s="63">
        <f>'דוח 132'!D5335</f>
        <v>0</v>
      </c>
      <c r="I5335" s="63">
        <f>'דוח 132'!C5335</f>
        <v>0</v>
      </c>
      <c r="J5335" s="63">
        <f>'דוח 132'!B5335</f>
        <v>0</v>
      </c>
      <c r="K5335" s="63">
        <f>'דוח 132'!A5335</f>
        <v>0</v>
      </c>
    </row>
    <row r="5336" spans="1:11" x14ac:dyDescent="0.2">
      <c r="A5336" s="63">
        <f>'דוח 132'!K5336</f>
        <v>11566</v>
      </c>
      <c r="B5336" s="63">
        <f>'דוח 132'!J5336</f>
        <v>75827</v>
      </c>
      <c r="C5336" s="63" t="str">
        <f>'דוח 132'!I5336</f>
        <v>מק"מ</v>
      </c>
      <c r="D5336" s="63">
        <f>'דוח 132'!H5336</f>
        <v>0.44273836181308301</v>
      </c>
      <c r="E5336" s="63">
        <f>'דוח 132'!G5336</f>
        <v>26.278223221195599</v>
      </c>
      <c r="F5336" s="63">
        <f>'דוח 132'!F5336</f>
        <v>26.277449331223398</v>
      </c>
      <c r="G5336" s="63">
        <f>'דוח 132'!E5336</f>
        <v>0</v>
      </c>
      <c r="H5336" s="63">
        <f>'דוח 132'!D5336</f>
        <v>0</v>
      </c>
      <c r="I5336" s="63">
        <f>'דוח 132'!C5336</f>
        <v>0</v>
      </c>
      <c r="J5336" s="63">
        <f>'דוח 132'!B5336</f>
        <v>0</v>
      </c>
      <c r="K5336" s="63">
        <f>'דוח 132'!A5336</f>
        <v>0</v>
      </c>
    </row>
    <row r="5337" spans="1:11" x14ac:dyDescent="0.2">
      <c r="A5337" s="63">
        <f>'דוח 132'!K5337</f>
        <v>13419</v>
      </c>
      <c r="B5337" s="63">
        <f>'דוח 132'!J5337</f>
        <v>75827</v>
      </c>
      <c r="C5337" s="63" t="str">
        <f>'דוח 132'!I5337</f>
        <v>ממשלתי  לא צמוד (שחר)</v>
      </c>
      <c r="D5337" s="63">
        <f>'דוח 132'!H5337</f>
        <v>6.0793639197002198</v>
      </c>
      <c r="E5337" s="63">
        <f>'דוח 132'!G5337</f>
        <v>17.179879447845401</v>
      </c>
      <c r="F5337" s="63">
        <f>'דוח 132'!F5337</f>
        <v>17.1652730572889</v>
      </c>
      <c r="G5337" s="63">
        <f>'דוח 132'!E5337</f>
        <v>0</v>
      </c>
      <c r="H5337" s="63">
        <f>'דוח 132'!D5337</f>
        <v>0</v>
      </c>
      <c r="I5337" s="63">
        <f>'דוח 132'!C5337</f>
        <v>0</v>
      </c>
      <c r="J5337" s="63">
        <f>'דוח 132'!B5337</f>
        <v>0</v>
      </c>
      <c r="K5337" s="63">
        <f>'דוח 132'!A5337</f>
        <v>0</v>
      </c>
    </row>
    <row r="5338" spans="1:11" x14ac:dyDescent="0.2">
      <c r="A5338" s="63">
        <f>'דוח 132'!K5338</f>
        <v>11568</v>
      </c>
      <c r="B5338" s="63">
        <f>'דוח 132'!J5338</f>
        <v>75827</v>
      </c>
      <c r="C5338" s="63" t="str">
        <f>'דוח 132'!I5338</f>
        <v>אג"ח ממשלתי לא צמוד ריבית משתנה-"גילון"</v>
      </c>
      <c r="D5338" s="63">
        <f>'דוח 132'!H5338</f>
        <v>0</v>
      </c>
      <c r="E5338" s="63">
        <f>'דוח 132'!G5338</f>
        <v>0</v>
      </c>
      <c r="F5338" s="63">
        <f>'דוח 132'!F5338</f>
        <v>0</v>
      </c>
      <c r="G5338" s="63">
        <f>'דוח 132'!E5338</f>
        <v>0</v>
      </c>
      <c r="H5338" s="63">
        <f>'דוח 132'!D5338</f>
        <v>0</v>
      </c>
      <c r="I5338" s="63">
        <f>'דוח 132'!C5338</f>
        <v>0</v>
      </c>
      <c r="J5338" s="63">
        <f>'דוח 132'!B5338</f>
        <v>0</v>
      </c>
      <c r="K5338" s="63">
        <f>'דוח 132'!A5338</f>
        <v>0</v>
      </c>
    </row>
    <row r="5339" spans="1:11" x14ac:dyDescent="0.2">
      <c r="A5339" s="63">
        <f>'דוח 132'!K5339</f>
        <v>12479</v>
      </c>
      <c r="B5339" s="63">
        <f>'דוח 132'!J5339</f>
        <v>75827</v>
      </c>
      <c r="C5339" s="63" t="str">
        <f>'דוח 132'!I5339</f>
        <v>קונצרני ריבית קבועה</v>
      </c>
      <c r="D5339" s="63">
        <f>'דוח 132'!H5339</f>
        <v>0</v>
      </c>
      <c r="E5339" s="63">
        <f>'דוח 132'!G5339</f>
        <v>0</v>
      </c>
      <c r="F5339" s="63">
        <f>'דוח 132'!F5339</f>
        <v>0</v>
      </c>
      <c r="G5339" s="63">
        <f>'דוח 132'!E5339</f>
        <v>0</v>
      </c>
      <c r="H5339" s="63">
        <f>'דוח 132'!D5339</f>
        <v>0</v>
      </c>
      <c r="I5339" s="63">
        <f>'דוח 132'!C5339</f>
        <v>0</v>
      </c>
      <c r="J5339" s="63">
        <f>'דוח 132'!B5339</f>
        <v>0</v>
      </c>
      <c r="K5339" s="63">
        <f>'דוח 132'!A5339</f>
        <v>0</v>
      </c>
    </row>
    <row r="5340" spans="1:11" x14ac:dyDescent="0.2">
      <c r="A5340" s="63">
        <f>'דוח 132'!K5340</f>
        <v>12480</v>
      </c>
      <c r="B5340" s="63">
        <f>'דוח 132'!J5340</f>
        <v>75827</v>
      </c>
      <c r="C5340" s="63" t="str">
        <f>'דוח 132'!I5340</f>
        <v>קונצרני ריבית משתנה</v>
      </c>
      <c r="D5340" s="63">
        <f>'דוח 132'!H5340</f>
        <v>0</v>
      </c>
      <c r="E5340" s="63">
        <f>'דוח 132'!G5340</f>
        <v>0</v>
      </c>
      <c r="F5340" s="63">
        <f>'דוח 132'!F5340</f>
        <v>0</v>
      </c>
      <c r="G5340" s="63">
        <f>'דוח 132'!E5340</f>
        <v>0</v>
      </c>
      <c r="H5340" s="63">
        <f>'דוח 132'!D5340</f>
        <v>0</v>
      </c>
      <c r="I5340" s="63">
        <f>'דוח 132'!C5340</f>
        <v>0</v>
      </c>
      <c r="J5340" s="63">
        <f>'דוח 132'!B5340</f>
        <v>0</v>
      </c>
      <c r="K5340" s="63">
        <f>'דוח 132'!A5340</f>
        <v>0</v>
      </c>
    </row>
    <row r="5341" spans="1:11" x14ac:dyDescent="0.2">
      <c r="A5341" s="63">
        <f>'דוח 132'!K5341</f>
        <v>11578</v>
      </c>
      <c r="B5341" s="63">
        <f>'דוח 132'!J5341</f>
        <v>75827</v>
      </c>
      <c r="C5341" s="63" t="str">
        <f>'דוח 132'!I5341</f>
        <v>אג"ח לא צמוד לא סחיר (ללא עמיתים)</v>
      </c>
      <c r="D5341" s="63">
        <f>'דוח 132'!H5341</f>
        <v>0</v>
      </c>
      <c r="E5341" s="63">
        <f>'דוח 132'!G5341</f>
        <v>0</v>
      </c>
      <c r="F5341" s="63">
        <f>'דוח 132'!F5341</f>
        <v>0</v>
      </c>
      <c r="G5341" s="63">
        <f>'דוח 132'!E5341</f>
        <v>0</v>
      </c>
      <c r="H5341" s="63">
        <f>'דוח 132'!D5341</f>
        <v>0</v>
      </c>
      <c r="I5341" s="63">
        <f>'דוח 132'!C5341</f>
        <v>0</v>
      </c>
      <c r="J5341" s="63">
        <f>'דוח 132'!B5341</f>
        <v>0</v>
      </c>
      <c r="K5341" s="63">
        <f>'דוח 132'!A5341</f>
        <v>0</v>
      </c>
    </row>
    <row r="5342" spans="1:11" x14ac:dyDescent="0.2">
      <c r="A5342" s="63">
        <f>'דוח 132'!K5342</f>
        <v>12497</v>
      </c>
      <c r="B5342" s="63">
        <f>'דוח 132'!J5342</f>
        <v>75827</v>
      </c>
      <c r="C5342" s="63" t="str">
        <f>'דוח 132'!I5342</f>
        <v>קונצרני לא סחיר ריבית משתנה (נע"מים)</v>
      </c>
      <c r="D5342" s="63">
        <f>'דוח 132'!H5342</f>
        <v>0</v>
      </c>
      <c r="E5342" s="63">
        <f>'דוח 132'!G5342</f>
        <v>0</v>
      </c>
      <c r="F5342" s="63">
        <f>'דוח 132'!F5342</f>
        <v>0</v>
      </c>
      <c r="G5342" s="63">
        <f>'דוח 132'!E5342</f>
        <v>0</v>
      </c>
      <c r="H5342" s="63">
        <f>'דוח 132'!D5342</f>
        <v>0</v>
      </c>
      <c r="I5342" s="63">
        <f>'דוח 132'!C5342</f>
        <v>0</v>
      </c>
      <c r="J5342" s="63">
        <f>'דוח 132'!B5342</f>
        <v>0</v>
      </c>
      <c r="K5342" s="63">
        <f>'דוח 132'!A5342</f>
        <v>0</v>
      </c>
    </row>
    <row r="5343" spans="1:11" x14ac:dyDescent="0.2">
      <c r="A5343" s="63">
        <f>'דוח 132'!K5343</f>
        <v>15546</v>
      </c>
      <c r="B5343" s="63">
        <f>'דוח 132'!J5343</f>
        <v>75827</v>
      </c>
      <c r="C5343" s="63" t="str">
        <f>'דוח 132'!I5343</f>
        <v>הלוואה לא צמוד</v>
      </c>
      <c r="D5343" s="63">
        <f>'דוח 132'!H5343</f>
        <v>0</v>
      </c>
      <c r="E5343" s="63">
        <f>'דוח 132'!G5343</f>
        <v>0</v>
      </c>
      <c r="F5343" s="63">
        <f>'דוח 132'!F5343</f>
        <v>0</v>
      </c>
      <c r="G5343" s="63">
        <f>'דוח 132'!E5343</f>
        <v>0</v>
      </c>
      <c r="H5343" s="63">
        <f>'דוח 132'!D5343</f>
        <v>0</v>
      </c>
      <c r="I5343" s="63">
        <f>'דוח 132'!C5343</f>
        <v>0</v>
      </c>
      <c r="J5343" s="63">
        <f>'דוח 132'!B5343</f>
        <v>0</v>
      </c>
      <c r="K5343" s="63">
        <f>'דוח 132'!A5343</f>
        <v>0</v>
      </c>
    </row>
    <row r="5344" spans="1:11" x14ac:dyDescent="0.2">
      <c r="A5344" s="63">
        <f>'דוח 132'!K5344</f>
        <v>12481</v>
      </c>
      <c r="B5344" s="63">
        <f>'דוח 132'!J5344</f>
        <v>75827</v>
      </c>
      <c r="C5344" s="63" t="str">
        <f>'דוח 132'!I5344</f>
        <v>הלוואות לעמיתים.</v>
      </c>
      <c r="D5344" s="63">
        <f>'דוח 132'!H5344</f>
        <v>0</v>
      </c>
      <c r="E5344" s="63">
        <f>'דוח 132'!G5344</f>
        <v>0</v>
      </c>
      <c r="F5344" s="63">
        <f>'דוח 132'!F5344</f>
        <v>0</v>
      </c>
      <c r="G5344" s="63">
        <f>'דוח 132'!E5344</f>
        <v>0</v>
      </c>
      <c r="H5344" s="63">
        <f>'דוח 132'!D5344</f>
        <v>0</v>
      </c>
      <c r="I5344" s="63">
        <f>'דוח 132'!C5344</f>
        <v>0</v>
      </c>
      <c r="J5344" s="63">
        <f>'דוח 132'!B5344</f>
        <v>0</v>
      </c>
      <c r="K5344" s="63">
        <f>'דוח 132'!A5344</f>
        <v>0</v>
      </c>
    </row>
    <row r="5345" spans="1:11" x14ac:dyDescent="0.2">
      <c r="A5345" s="63">
        <f>'דוח 132'!K5345</f>
        <v>13594</v>
      </c>
      <c r="B5345" s="63">
        <f>'דוח 132'!J5345</f>
        <v>75827</v>
      </c>
      <c r="C5345" s="63" t="str">
        <f>'דוח 132'!I5345</f>
        <v>מט"ח וצמוד מט"ח</v>
      </c>
      <c r="D5345" s="63">
        <f>'דוח 132'!H5345</f>
        <v>0</v>
      </c>
      <c r="E5345" s="63">
        <f>'דוח 132'!G5345</f>
        <v>0</v>
      </c>
      <c r="F5345" s="63">
        <f>'דוח 132'!F5345</f>
        <v>0</v>
      </c>
      <c r="G5345" s="63">
        <f>'דוח 132'!E5345</f>
        <v>0</v>
      </c>
      <c r="H5345" s="63">
        <f>'דוח 132'!D5345</f>
        <v>0</v>
      </c>
      <c r="I5345" s="63">
        <f>'דוח 132'!C5345</f>
        <v>0</v>
      </c>
      <c r="J5345" s="63">
        <f>'דוח 132'!B5345</f>
        <v>0</v>
      </c>
      <c r="K5345" s="63">
        <f>'דוח 132'!A5345</f>
        <v>0</v>
      </c>
    </row>
    <row r="5346" spans="1:11" x14ac:dyDescent="0.2">
      <c r="A5346" s="63">
        <f>'דוח 132'!K5346</f>
        <v>15609</v>
      </c>
      <c r="B5346" s="63">
        <f>'דוח 132'!J5346</f>
        <v>75827</v>
      </c>
      <c r="C5346" s="63" t="str">
        <f>'דוח 132'!I5346</f>
        <v>אג"ח ממשלתי צמוד מט"ח סחיר (1022)</v>
      </c>
      <c r="D5346" s="63">
        <f>'דוח 132'!H5346</f>
        <v>0</v>
      </c>
      <c r="E5346" s="63">
        <f>'דוח 132'!G5346</f>
        <v>0</v>
      </c>
      <c r="F5346" s="63">
        <f>'דוח 132'!F5346</f>
        <v>0</v>
      </c>
      <c r="G5346" s="63">
        <f>'דוח 132'!E5346</f>
        <v>0</v>
      </c>
      <c r="H5346" s="63">
        <f>'דוח 132'!D5346</f>
        <v>0</v>
      </c>
      <c r="I5346" s="63">
        <f>'דוח 132'!C5346</f>
        <v>0</v>
      </c>
      <c r="J5346" s="63">
        <f>'דוח 132'!B5346</f>
        <v>0</v>
      </c>
      <c r="K5346" s="63">
        <f>'דוח 132'!A5346</f>
        <v>0</v>
      </c>
    </row>
    <row r="5347" spans="1:11" x14ac:dyDescent="0.2">
      <c r="A5347" s="63">
        <f>'דוח 132'!K5347</f>
        <v>11524</v>
      </c>
      <c r="B5347" s="63">
        <f>'דוח 132'!J5347</f>
        <v>75827</v>
      </c>
      <c r="C5347" s="63" t="str">
        <f>'דוח 132'!I5347</f>
        <v xml:space="preserve"> אג"ח קונצרני בחו"ל </v>
      </c>
      <c r="D5347" s="63">
        <f>'דוח 132'!H5347</f>
        <v>0</v>
      </c>
      <c r="E5347" s="63">
        <f>'דוח 132'!G5347</f>
        <v>0</v>
      </c>
      <c r="F5347" s="63">
        <f>'דוח 132'!F5347</f>
        <v>0</v>
      </c>
      <c r="G5347" s="63">
        <f>'דוח 132'!E5347</f>
        <v>0</v>
      </c>
      <c r="H5347" s="63">
        <f>'דוח 132'!D5347</f>
        <v>0</v>
      </c>
      <c r="I5347" s="63">
        <f>'דוח 132'!C5347</f>
        <v>0</v>
      </c>
      <c r="J5347" s="63">
        <f>'דוח 132'!B5347</f>
        <v>0</v>
      </c>
      <c r="K5347" s="63">
        <f>'דוח 132'!A5347</f>
        <v>0</v>
      </c>
    </row>
    <row r="5348" spans="1:11" x14ac:dyDescent="0.2">
      <c r="A5348" s="63">
        <f>'דוח 132'!K5348</f>
        <v>15745</v>
      </c>
      <c r="B5348" s="63">
        <f>'דוח 132'!J5348</f>
        <v>75827</v>
      </c>
      <c r="C5348" s="63" t="str">
        <f>'דוח 132'!I5348</f>
        <v>סה"כ קונצרני צמוד מט"ח</v>
      </c>
      <c r="D5348" s="63">
        <f>'דוח 132'!H5348</f>
        <v>0</v>
      </c>
      <c r="E5348" s="63">
        <f>'דוח 132'!G5348</f>
        <v>0</v>
      </c>
      <c r="F5348" s="63">
        <f>'דוח 132'!F5348</f>
        <v>0</v>
      </c>
      <c r="G5348" s="63">
        <f>'דוח 132'!E5348</f>
        <v>0</v>
      </c>
      <c r="H5348" s="63">
        <f>'דוח 132'!D5348</f>
        <v>0</v>
      </c>
      <c r="I5348" s="63">
        <f>'דוח 132'!C5348</f>
        <v>0</v>
      </c>
      <c r="J5348" s="63">
        <f>'דוח 132'!B5348</f>
        <v>0</v>
      </c>
      <c r="K5348" s="63">
        <f>'דוח 132'!A5348</f>
        <v>0</v>
      </c>
    </row>
    <row r="5349" spans="1:11" x14ac:dyDescent="0.2">
      <c r="A5349" s="63">
        <f>'דוח 132'!K5349</f>
        <v>15545</v>
      </c>
      <c r="B5349" s="63">
        <f>'דוח 132'!J5349</f>
        <v>75827</v>
      </c>
      <c r="C5349" s="63" t="str">
        <f>'דוח 132'!I5349</f>
        <v>הלוואה צמוד מט"ח</v>
      </c>
      <c r="D5349" s="63">
        <f>'דוח 132'!H5349</f>
        <v>0</v>
      </c>
      <c r="E5349" s="63">
        <f>'דוח 132'!G5349</f>
        <v>0</v>
      </c>
      <c r="F5349" s="63">
        <f>'דוח 132'!F5349</f>
        <v>0</v>
      </c>
      <c r="G5349" s="63">
        <f>'דוח 132'!E5349</f>
        <v>0</v>
      </c>
      <c r="H5349" s="63">
        <f>'דוח 132'!D5349</f>
        <v>0</v>
      </c>
      <c r="I5349" s="63">
        <f>'דוח 132'!C5349</f>
        <v>0</v>
      </c>
      <c r="J5349" s="63">
        <f>'דוח 132'!B5349</f>
        <v>0</v>
      </c>
      <c r="K5349" s="63">
        <f>'דוח 132'!A5349</f>
        <v>0</v>
      </c>
    </row>
    <row r="5350" spans="1:11" x14ac:dyDescent="0.2">
      <c r="A5350" s="63">
        <f>'דוח 132'!K5350</f>
        <v>13595</v>
      </c>
      <c r="B5350" s="63">
        <f>'דוח 132'!J5350</f>
        <v>75827</v>
      </c>
      <c r="C5350" s="63" t="str">
        <f>'דוח 132'!I5350</f>
        <v>סה"כ מניות והמירים</v>
      </c>
      <c r="D5350" s="63">
        <f>'דוח 132'!H5350</f>
        <v>0</v>
      </c>
      <c r="E5350" s="63">
        <f>'דוח 132'!G5350</f>
        <v>0</v>
      </c>
      <c r="F5350" s="63">
        <f>'דוח 132'!F5350</f>
        <v>0</v>
      </c>
      <c r="G5350" s="63">
        <f>'דוח 132'!E5350</f>
        <v>0</v>
      </c>
      <c r="H5350" s="63">
        <f>'דוח 132'!D5350</f>
        <v>0</v>
      </c>
      <c r="I5350" s="63">
        <f>'דוח 132'!C5350</f>
        <v>0</v>
      </c>
      <c r="J5350" s="63">
        <f>'דוח 132'!B5350</f>
        <v>0</v>
      </c>
      <c r="K5350" s="63">
        <f>'דוח 132'!A5350</f>
        <v>0</v>
      </c>
    </row>
    <row r="5351" spans="1:11" x14ac:dyDescent="0.2">
      <c r="A5351" s="63">
        <f>'דוח 132'!K5351</f>
        <v>15610</v>
      </c>
      <c r="B5351" s="63">
        <f>'דוח 132'!J5351</f>
        <v>75827</v>
      </c>
      <c r="C5351" s="63" t="str">
        <f>'דוח 132'!I5351</f>
        <v>נגזרים מתוך מניות והמירים</v>
      </c>
      <c r="D5351" s="63">
        <f>'דוח 132'!H5351</f>
        <v>0</v>
      </c>
      <c r="E5351" s="63">
        <f>'דוח 132'!G5351</f>
        <v>0</v>
      </c>
      <c r="F5351" s="63">
        <f>'דוח 132'!F5351</f>
        <v>0</v>
      </c>
      <c r="G5351" s="63">
        <f>'דוח 132'!E5351</f>
        <v>0</v>
      </c>
      <c r="H5351" s="63">
        <f>'דוח 132'!D5351</f>
        <v>0</v>
      </c>
      <c r="I5351" s="63">
        <f>'דוח 132'!C5351</f>
        <v>0</v>
      </c>
      <c r="J5351" s="63">
        <f>'דוח 132'!B5351</f>
        <v>0</v>
      </c>
      <c r="K5351" s="63">
        <f>'דוח 132'!A5351</f>
        <v>0</v>
      </c>
    </row>
    <row r="5352" spans="1:11" x14ac:dyDescent="0.2">
      <c r="A5352" s="63">
        <f>'דוח 132'!K5352</f>
        <v>15611</v>
      </c>
      <c r="B5352" s="63">
        <f>'דוח 132'!J5352</f>
        <v>75827</v>
      </c>
      <c r="C5352" s="63" t="str">
        <f>'דוח 132'!I5352</f>
        <v>מניות והמירים בארץ</v>
      </c>
      <c r="D5352" s="63">
        <f>'דוח 132'!H5352</f>
        <v>0</v>
      </c>
      <c r="E5352" s="63">
        <f>'דוח 132'!G5352</f>
        <v>0</v>
      </c>
      <c r="F5352" s="63">
        <f>'דוח 132'!F5352</f>
        <v>0</v>
      </c>
      <c r="G5352" s="63">
        <f>'דוח 132'!E5352</f>
        <v>0</v>
      </c>
      <c r="H5352" s="63">
        <f>'דוח 132'!D5352</f>
        <v>0</v>
      </c>
      <c r="I5352" s="63">
        <f>'דוח 132'!C5352</f>
        <v>0</v>
      </c>
      <c r="J5352" s="63">
        <f>'דוח 132'!B5352</f>
        <v>0</v>
      </c>
      <c r="K5352" s="63">
        <f>'דוח 132'!A5352</f>
        <v>0</v>
      </c>
    </row>
    <row r="5353" spans="1:11" x14ac:dyDescent="0.2">
      <c r="A5353" s="63">
        <f>'דוח 132'!K5353</f>
        <v>15608</v>
      </c>
      <c r="B5353" s="63">
        <f>'דוח 132'!J5353</f>
        <v>75827</v>
      </c>
      <c r="C5353" s="63" t="str">
        <f>'דוח 132'!I5353</f>
        <v>מניות חו"ל</v>
      </c>
      <c r="D5353" s="63">
        <f>'דוח 132'!H5353</f>
        <v>0</v>
      </c>
      <c r="E5353" s="63">
        <f>'דוח 132'!G5353</f>
        <v>0</v>
      </c>
      <c r="F5353" s="63">
        <f>'דוח 132'!F5353</f>
        <v>0</v>
      </c>
      <c r="G5353" s="63">
        <f>'דוח 132'!E5353</f>
        <v>0</v>
      </c>
      <c r="H5353" s="63">
        <f>'דוח 132'!D5353</f>
        <v>0</v>
      </c>
      <c r="I5353" s="63">
        <f>'דוח 132'!C5353</f>
        <v>0</v>
      </c>
      <c r="J5353" s="63">
        <f>'דוח 132'!B5353</f>
        <v>0</v>
      </c>
      <c r="K5353" s="63">
        <f>'דוח 132'!A5353</f>
        <v>0</v>
      </c>
    </row>
    <row r="5354" spans="1:11" x14ac:dyDescent="0.2">
      <c r="A5354" s="63">
        <f>'דוח 132'!K5354</f>
        <v>15584</v>
      </c>
      <c r="B5354" s="63">
        <f>'דוח 132'!J5354</f>
        <v>75827</v>
      </c>
      <c r="C5354" s="63" t="str">
        <f>'דוח 132'!I5354</f>
        <v>נכסים אלטרנטיביים</v>
      </c>
      <c r="D5354" s="63">
        <f>'דוח 132'!H5354</f>
        <v>0</v>
      </c>
      <c r="E5354" s="63">
        <f>'דוח 132'!G5354</f>
        <v>0</v>
      </c>
      <c r="F5354" s="63">
        <f>'דוח 132'!F5354</f>
        <v>0</v>
      </c>
      <c r="G5354" s="63">
        <f>'דוח 132'!E5354</f>
        <v>0</v>
      </c>
      <c r="H5354" s="63">
        <f>'דוח 132'!D5354</f>
        <v>0</v>
      </c>
      <c r="I5354" s="63">
        <f>'דוח 132'!C5354</f>
        <v>0</v>
      </c>
      <c r="J5354" s="63">
        <f>'דוח 132'!B5354</f>
        <v>0</v>
      </c>
      <c r="K5354" s="63">
        <f>'דוח 132'!A5354</f>
        <v>0</v>
      </c>
    </row>
    <row r="5355" spans="1:11" x14ac:dyDescent="0.2">
      <c r="A5355" s="63">
        <f>'דוח 132'!K5355</f>
        <v>17728</v>
      </c>
      <c r="B5355" s="63">
        <f>'דוח 132'!J5355</f>
        <v>75827</v>
      </c>
      <c r="C5355" s="63" t="str">
        <f>'דוח 132'!I5355</f>
        <v>נכסי נדל"ן</v>
      </c>
      <c r="D5355" s="63">
        <f>'דוח 132'!H5355</f>
        <v>0</v>
      </c>
      <c r="E5355" s="63">
        <f>'דוח 132'!G5355</f>
        <v>0</v>
      </c>
      <c r="F5355" s="63">
        <f>'דוח 132'!F5355</f>
        <v>0</v>
      </c>
      <c r="G5355" s="63">
        <f>'דוח 132'!E5355</f>
        <v>0</v>
      </c>
      <c r="H5355" s="63">
        <f>'דוח 132'!D5355</f>
        <v>0</v>
      </c>
      <c r="I5355" s="63">
        <f>'דוח 132'!C5355</f>
        <v>0</v>
      </c>
      <c r="J5355" s="63">
        <f>'דוח 132'!B5355</f>
        <v>0</v>
      </c>
      <c r="K5355" s="63">
        <f>'דוח 132'!A5355</f>
        <v>0</v>
      </c>
    </row>
    <row r="5356" spans="1:11" x14ac:dyDescent="0.2">
      <c r="A5356" s="63">
        <f>'דוח 132'!K5356</f>
        <v>15624</v>
      </c>
      <c r="B5356" s="63">
        <f>'דוח 132'!J5356</f>
        <v>75827</v>
      </c>
      <c r="C5356" s="63" t="str">
        <f>'דוח 132'!I5356</f>
        <v>נגזרים מתוך חשיפת מט"ח</v>
      </c>
      <c r="D5356" s="63">
        <f>'דוח 132'!H5356</f>
        <v>0</v>
      </c>
      <c r="E5356" s="63">
        <f>'דוח 132'!G5356</f>
        <v>0</v>
      </c>
      <c r="F5356" s="63">
        <f>'דוח 132'!F5356</f>
        <v>0</v>
      </c>
      <c r="G5356" s="63">
        <f>'דוח 132'!E5356</f>
        <v>0</v>
      </c>
      <c r="H5356" s="63">
        <f>'דוח 132'!D5356</f>
        <v>0</v>
      </c>
      <c r="I5356" s="63">
        <f>'דוח 132'!C5356</f>
        <v>0</v>
      </c>
      <c r="J5356" s="63">
        <f>'דוח 132'!B5356</f>
        <v>0</v>
      </c>
      <c r="K5356" s="63">
        <f>'דוח 132'!A5356</f>
        <v>0</v>
      </c>
    </row>
    <row r="5357" spans="1:11" x14ac:dyDescent="0.2">
      <c r="A5357" s="63">
        <f>'דוח 132'!K5357</f>
        <v>15644</v>
      </c>
      <c r="B5357" s="63">
        <f>'דוח 132'!J5357</f>
        <v>75827</v>
      </c>
      <c r="C5357" s="63" t="str">
        <f>'דוח 132'!I5357</f>
        <v>סה"כ נזילות</v>
      </c>
      <c r="D5357" s="63">
        <f>'דוח 132'!H5357</f>
        <v>0</v>
      </c>
      <c r="E5357" s="63">
        <f>'דוח 132'!G5357</f>
        <v>5.7317849473850595</v>
      </c>
      <c r="F5357" s="63">
        <f>'דוח 132'!F5357</f>
        <v>5.7310822299704292</v>
      </c>
      <c r="G5357" s="63">
        <f>'דוח 132'!E5357</f>
        <v>0</v>
      </c>
      <c r="H5357" s="63">
        <f>'דוח 132'!D5357</f>
        <v>0</v>
      </c>
      <c r="I5357" s="63">
        <f>'דוח 132'!C5357</f>
        <v>0</v>
      </c>
      <c r="J5357" s="63">
        <f>'דוח 132'!B5357</f>
        <v>0</v>
      </c>
      <c r="K5357" s="63">
        <f>'דוח 132'!A5357</f>
        <v>0</v>
      </c>
    </row>
    <row r="5358" spans="1:11" x14ac:dyDescent="0.2">
      <c r="A5358" s="63">
        <f>'דוח 132'!K5358</f>
        <v>15704</v>
      </c>
      <c r="B5358" s="63">
        <f>'דוח 132'!J5358</f>
        <v>75827</v>
      </c>
      <c r="C5358" s="63" t="str">
        <f>'דוח 132'!I5358</f>
        <v xml:space="preserve">סה"כ קונצרני והלוואות </v>
      </c>
      <c r="D5358" s="63">
        <f>'דוח 132'!H5358</f>
        <v>0</v>
      </c>
      <c r="E5358" s="63">
        <f>'דוח 132'!G5358</f>
        <v>0</v>
      </c>
      <c r="F5358" s="63">
        <f>'דוח 132'!F5358</f>
        <v>0</v>
      </c>
      <c r="G5358" s="63">
        <f>'דוח 132'!E5358</f>
        <v>0</v>
      </c>
      <c r="H5358" s="63">
        <f>'דוח 132'!D5358</f>
        <v>0</v>
      </c>
      <c r="I5358" s="63">
        <f>'דוח 132'!C5358</f>
        <v>0</v>
      </c>
      <c r="J5358" s="63">
        <f>'דוח 132'!B5358</f>
        <v>0</v>
      </c>
      <c r="K5358" s="63">
        <f>'דוח 132'!A5358</f>
        <v>0</v>
      </c>
    </row>
    <row r="5359" spans="1:11" x14ac:dyDescent="0.2">
      <c r="A5359" s="63">
        <f>'דוח 132'!K5359</f>
        <v>15749</v>
      </c>
      <c r="B5359" s="63">
        <f>'דוח 132'!J5359</f>
        <v>75827</v>
      </c>
      <c r="C5359" s="63" t="str">
        <f>'דוח 132'!I5359</f>
        <v>סה"כ לא סחירים</v>
      </c>
      <c r="D5359" s="63">
        <f>'דוח 132'!H5359</f>
        <v>0</v>
      </c>
      <c r="E5359" s="63">
        <f>'דוח 132'!G5359</f>
        <v>0</v>
      </c>
      <c r="F5359" s="63">
        <f>'דוח 132'!F5359</f>
        <v>0</v>
      </c>
      <c r="G5359" s="63">
        <f>'דוח 132'!E5359</f>
        <v>0</v>
      </c>
      <c r="H5359" s="63">
        <f>'דוח 132'!D5359</f>
        <v>0</v>
      </c>
      <c r="I5359" s="63">
        <f>'דוח 132'!C5359</f>
        <v>0</v>
      </c>
      <c r="J5359" s="63">
        <f>'דוח 132'!B5359</f>
        <v>0</v>
      </c>
      <c r="K5359" s="63">
        <f>'דוח 132'!A5359</f>
        <v>0</v>
      </c>
    </row>
    <row r="5360" spans="1:11" x14ac:dyDescent="0.2">
      <c r="A5360" s="63">
        <f>'דוח 132'!K5360</f>
        <v>11258</v>
      </c>
      <c r="B5360" s="63">
        <f>'דוח 132'!J5360</f>
        <v>75827</v>
      </c>
      <c r="C5360" s="63" t="str">
        <f>'דוח 132'!I5360</f>
        <v>כל נכסי הקופה</v>
      </c>
      <c r="D5360" s="63">
        <f>'דוח 132'!H5360</f>
        <v>2.9655925086583799</v>
      </c>
      <c r="E5360" s="63">
        <f>'דוח 132'!G5360</f>
        <v>100</v>
      </c>
      <c r="F5360" s="63">
        <f>'דוח 132'!F5360</f>
        <v>100</v>
      </c>
      <c r="G5360" s="63">
        <f>'דוח 132'!E5360</f>
        <v>0</v>
      </c>
      <c r="H5360" s="63">
        <f>'דוח 132'!D5360</f>
        <v>0</v>
      </c>
      <c r="I5360" s="63">
        <f>'דוח 132'!C5360</f>
        <v>0</v>
      </c>
      <c r="J5360" s="63">
        <f>'דוח 132'!B5360</f>
        <v>0</v>
      </c>
      <c r="K5360" s="63">
        <f>'דוח 132'!A5360</f>
        <v>0</v>
      </c>
    </row>
    <row r="5361" spans="1:11" x14ac:dyDescent="0.2">
      <c r="A5361" s="63">
        <f>'דוח 132'!K5361</f>
        <v>15705</v>
      </c>
      <c r="B5361" s="63">
        <f>'דוח 132'!J5361</f>
        <v>75827</v>
      </c>
      <c r="C5361" s="63" t="str">
        <f>'דוח 132'!I5361</f>
        <v>סה"כ ממשלתי</v>
      </c>
      <c r="D5361" s="63">
        <f>'דוח 132'!H5361</f>
        <v>3.1458858113689101</v>
      </c>
      <c r="E5361" s="63">
        <f>'דוח 132'!G5361</f>
        <v>94.268215052615005</v>
      </c>
      <c r="F5361" s="63">
        <f>'דוח 132'!F5361</f>
        <v>94.268917770029603</v>
      </c>
      <c r="G5361" s="63">
        <f>'דוח 132'!E5361</f>
        <v>0</v>
      </c>
      <c r="H5361" s="63">
        <f>'דוח 132'!D5361</f>
        <v>100</v>
      </c>
      <c r="I5361" s="63">
        <f>'דוח 132'!C5361</f>
        <v>0</v>
      </c>
      <c r="J5361" s="63">
        <f>'דוח 132'!B5361</f>
        <v>0</v>
      </c>
      <c r="K5361" s="63">
        <f>'דוח 132'!A5361</f>
        <v>0</v>
      </c>
    </row>
    <row r="5362" spans="1:11" x14ac:dyDescent="0.2">
      <c r="A5362" s="63">
        <f>'דוח 132'!K5362</f>
        <v>16144</v>
      </c>
      <c r="B5362" s="63">
        <f>'דוח 132'!J5362</f>
        <v>75827</v>
      </c>
      <c r="C5362" s="63" t="str">
        <f>'דוח 132'!I5362</f>
        <v>סך חשיפת מט"ח</v>
      </c>
      <c r="D5362" s="63">
        <f>'דוח 132'!H5362</f>
        <v>0</v>
      </c>
      <c r="E5362" s="63">
        <f>'דוח 132'!G5362</f>
        <v>0</v>
      </c>
      <c r="F5362" s="63">
        <f>'דוח 132'!F5362</f>
        <v>0</v>
      </c>
      <c r="G5362" s="63">
        <f>'דוח 132'!E5362</f>
        <v>0</v>
      </c>
      <c r="H5362" s="63">
        <f>'דוח 132'!D5362</f>
        <v>0</v>
      </c>
      <c r="I5362" s="63">
        <f>'דוח 132'!C5362</f>
        <v>0</v>
      </c>
      <c r="J5362" s="63">
        <f>'דוח 132'!B5362</f>
        <v>0</v>
      </c>
      <c r="K5362" s="63">
        <f>'דוח 132'!A5362</f>
        <v>0</v>
      </c>
    </row>
    <row r="5363" spans="1:11" x14ac:dyDescent="0.2">
      <c r="A5363" s="63">
        <f>'דוח 132'!K5363</f>
        <v>12755</v>
      </c>
      <c r="B5363" s="63">
        <f>'דוח 132'!J5363</f>
        <v>75827</v>
      </c>
      <c r="C5363" s="63" t="str">
        <f>'דוח 132'!I5363</f>
        <v xml:space="preserve">נזילות מט"ח </v>
      </c>
      <c r="D5363" s="63">
        <f>'דוח 132'!H5363</f>
        <v>0</v>
      </c>
      <c r="E5363" s="63">
        <f>'דוח 132'!G5363</f>
        <v>0</v>
      </c>
      <c r="F5363" s="63">
        <f>'דוח 132'!F5363</f>
        <v>0</v>
      </c>
      <c r="G5363" s="63">
        <f>'דוח 132'!E5363</f>
        <v>0</v>
      </c>
      <c r="H5363" s="63">
        <f>'דוח 132'!D5363</f>
        <v>0</v>
      </c>
      <c r="I5363" s="63">
        <f>'דוח 132'!C5363</f>
        <v>0</v>
      </c>
      <c r="J5363" s="63">
        <f>'דוח 132'!B5363</f>
        <v>0</v>
      </c>
      <c r="K5363" s="63">
        <f>'דוח 132'!A5363</f>
        <v>0</v>
      </c>
    </row>
    <row r="5364" spans="1:11" x14ac:dyDescent="0.2">
      <c r="A5364" s="63">
        <f>'דוח 132'!K5364</f>
        <v>12359</v>
      </c>
      <c r="B5364" s="63">
        <f>'דוח 132'!J5364</f>
        <v>75827</v>
      </c>
      <c r="C5364" s="63" t="str">
        <f>'דוח 132'!I5364</f>
        <v xml:space="preserve">קונצרני לא סחיר צמוד מדד </v>
      </c>
      <c r="D5364" s="63">
        <f>'דוח 132'!H5364</f>
        <v>0</v>
      </c>
      <c r="E5364" s="63">
        <f>'דוח 132'!G5364</f>
        <v>0</v>
      </c>
      <c r="F5364" s="63">
        <f>'דוח 132'!F5364</f>
        <v>0</v>
      </c>
      <c r="G5364" s="63">
        <f>'דוח 132'!E5364</f>
        <v>0</v>
      </c>
      <c r="H5364" s="63">
        <f>'דוח 132'!D5364</f>
        <v>0</v>
      </c>
      <c r="I5364" s="63">
        <f>'דוח 132'!C5364</f>
        <v>0</v>
      </c>
      <c r="J5364" s="63">
        <f>'דוח 132'!B5364</f>
        <v>0</v>
      </c>
      <c r="K5364" s="63">
        <f>'דוח 132'!A5364</f>
        <v>0</v>
      </c>
    </row>
    <row r="5365" spans="1:11" x14ac:dyDescent="0.2">
      <c r="A5365" s="63">
        <f>'דוח 132'!K5365</f>
        <v>0</v>
      </c>
      <c r="B5365" s="63">
        <f>'דוח 132'!J5365</f>
        <v>0</v>
      </c>
      <c r="C5365" s="63">
        <f>'דוח 132'!I5365</f>
        <v>0</v>
      </c>
      <c r="D5365" s="63">
        <f>'דוח 132'!H5365</f>
        <v>0</v>
      </c>
      <c r="E5365" s="63">
        <f>'דוח 132'!G5365</f>
        <v>0</v>
      </c>
      <c r="F5365" s="63">
        <f>'דוח 132'!F5365</f>
        <v>0</v>
      </c>
      <c r="G5365" s="63">
        <f>'דוח 132'!E5365</f>
        <v>0</v>
      </c>
      <c r="H5365" s="63">
        <f>'דוח 132'!D5365</f>
        <v>0</v>
      </c>
      <c r="I5365" s="63">
        <f>'דוח 132'!C5365</f>
        <v>0</v>
      </c>
      <c r="J5365" s="63">
        <f>'דוח 132'!B5365</f>
        <v>0</v>
      </c>
      <c r="K5365" s="63">
        <f>'דוח 132'!A5365</f>
        <v>0</v>
      </c>
    </row>
    <row r="5366" spans="1:11" x14ac:dyDescent="0.2">
      <c r="A5366" s="63" t="str">
        <f>'דוח 132'!K5366</f>
        <v>קוד קבוצה</v>
      </c>
      <c r="B5366" s="63" t="str">
        <f>'דוח 132'!J5366</f>
        <v>קוד קופה</v>
      </c>
      <c r="C5366" s="63">
        <f>'דוח 132'!I5366</f>
        <v>0</v>
      </c>
      <c r="D5366" s="63" t="str">
        <f>'דוח 132'!H5366</f>
        <v xml:space="preserve">75908  מנורה איזו אהרון </v>
      </c>
      <c r="E5366" s="63">
        <f>'דוח 132'!G5366</f>
        <v>0</v>
      </c>
      <c r="F5366" s="63">
        <f>'דוח 132'!F5366</f>
        <v>0</v>
      </c>
      <c r="G5366" s="63">
        <f>'דוח 132'!E5366</f>
        <v>0</v>
      </c>
      <c r="H5366" s="63">
        <f>'דוח 132'!D5366</f>
        <v>0</v>
      </c>
      <c r="I5366" s="63">
        <f>'דוח 132'!C5366</f>
        <v>0</v>
      </c>
      <c r="J5366" s="63">
        <f>'דוח 132'!B5366</f>
        <v>0</v>
      </c>
      <c r="K5366" s="63">
        <f>'דוח 132'!A5366</f>
        <v>0</v>
      </c>
    </row>
    <row r="5367" spans="1:11" x14ac:dyDescent="0.2">
      <c r="A5367" s="63">
        <f>'דוח 132'!K5367</f>
        <v>0</v>
      </c>
      <c r="B5367" s="63">
        <f>'דוח 132'!J5367</f>
        <v>0</v>
      </c>
      <c r="C5367" s="63">
        <f>'דוח 132'!I5367</f>
        <v>0</v>
      </c>
      <c r="D5367" s="63">
        <f>'דוח 132'!H5367</f>
        <v>0</v>
      </c>
      <c r="E5367" s="63">
        <f>'דוח 132'!G5367</f>
        <v>0</v>
      </c>
      <c r="F5367" s="63" t="str">
        <f>'דוח 132'!F5367</f>
        <v>שווי קופה באשח  252.08</v>
      </c>
      <c r="G5367" s="63">
        <f>'דוח 132'!E5367</f>
        <v>0</v>
      </c>
      <c r="H5367" s="63">
        <f>'דוח 132'!D5367</f>
        <v>0</v>
      </c>
      <c r="I5367" s="63">
        <f>'דוח 132'!C5367</f>
        <v>0</v>
      </c>
      <c r="J5367" s="63">
        <f>'דוח 132'!B5367</f>
        <v>0</v>
      </c>
      <c r="K5367" s="63">
        <f>'דוח 132'!A5367</f>
        <v>0</v>
      </c>
    </row>
    <row r="5368" spans="1:11" x14ac:dyDescent="0.2">
      <c r="A5368" s="63">
        <f>'דוח 132'!K5368</f>
        <v>0</v>
      </c>
      <c r="B5368" s="63">
        <f>'דוח 132'!J5368</f>
        <v>0</v>
      </c>
      <c r="C5368" s="63" t="str">
        <f>'דוח 132'!I5368</f>
        <v>תאור קבוצה</v>
      </c>
      <c r="D5368" s="63" t="str">
        <f>'דוח 132'!H5368</f>
        <v>מח"מ</v>
      </c>
      <c r="E5368" s="63" t="str">
        <f>'דוח 132'!G5368</f>
        <v>חשיפה</v>
      </c>
      <c r="F5368" s="63" t="str">
        <f>'דוח 132'!F5368</f>
        <v>חשיפה</v>
      </c>
      <c r="G5368" s="63">
        <f>'דוח 132'!E5368</f>
        <v>0</v>
      </c>
      <c r="H5368" s="63" t="str">
        <f>'דוח 132'!D5368</f>
        <v>חשיפה</v>
      </c>
      <c r="I5368" s="63">
        <f>'דוח 132'!C5368</f>
        <v>0</v>
      </c>
      <c r="J5368" s="63" t="str">
        <f>'דוח 132'!B5368</f>
        <v>מח"מ</v>
      </c>
      <c r="K5368" s="63">
        <f>'דוח 132'!A5368</f>
        <v>0</v>
      </c>
    </row>
    <row r="5369" spans="1:11" x14ac:dyDescent="0.2">
      <c r="A5369" s="63">
        <f>'דוח 132'!K5369</f>
        <v>0</v>
      </c>
      <c r="B5369" s="63">
        <f>'דוח 132'!J5369</f>
        <v>0</v>
      </c>
      <c r="C5369" s="63">
        <f>'דוח 132'!I5369</f>
        <v>0</v>
      </c>
      <c r="D5369" s="63">
        <f>'דוח 132'!H5369</f>
        <v>0</v>
      </c>
      <c r="E5369" s="63" t="str">
        <f>'דוח 132'!G5369</f>
        <v>30/12/18</v>
      </c>
      <c r="F5369" s="63" t="str">
        <f>'דוח 132'!F5369</f>
        <v>31/12/18</v>
      </c>
      <c r="G5369" s="63" t="str">
        <f>'דוח 132'!E5369</f>
        <v>מינ'</v>
      </c>
      <c r="H5369" s="63" t="str">
        <f>'דוח 132'!D5369</f>
        <v>מקס'</v>
      </c>
      <c r="I5369" s="63" t="str">
        <f>'דוח 132'!C5369</f>
        <v>מינ'</v>
      </c>
      <c r="J5369" s="63" t="str">
        <f>'דוח 132'!B5369</f>
        <v>מקס'</v>
      </c>
      <c r="K5369" s="63">
        <f>'דוח 132'!A5369</f>
        <v>0</v>
      </c>
    </row>
    <row r="5370" spans="1:11" x14ac:dyDescent="0.2">
      <c r="A5370" s="63">
        <f>'דוח 132'!K5370</f>
        <v>13591</v>
      </c>
      <c r="B5370" s="63">
        <f>'דוח 132'!J5370</f>
        <v>75908</v>
      </c>
      <c r="C5370" s="63" t="str">
        <f>'דוח 132'!I5370</f>
        <v xml:space="preserve">צמוד מדד (כולל מיועדות) </v>
      </c>
      <c r="D5370" s="63">
        <f>'דוח 132'!H5370</f>
        <v>3.7222140549723397</v>
      </c>
      <c r="E5370" s="63">
        <f>'דוח 132'!G5370</f>
        <v>43.9551657012153</v>
      </c>
      <c r="F5370" s="63">
        <f>'דוח 132'!F5370</f>
        <v>43.965035464369002</v>
      </c>
      <c r="G5370" s="63">
        <f>'דוח 132'!E5370</f>
        <v>36</v>
      </c>
      <c r="H5370" s="63">
        <f>'דוח 132'!D5370</f>
        <v>54</v>
      </c>
      <c r="I5370" s="63">
        <f>'דוח 132'!C5370</f>
        <v>3.5</v>
      </c>
      <c r="J5370" s="63">
        <f>'דוח 132'!B5370</f>
        <v>5.5</v>
      </c>
      <c r="K5370" s="63">
        <f>'דוח 132'!A5370</f>
        <v>0</v>
      </c>
    </row>
    <row r="5371" spans="1:11" x14ac:dyDescent="0.2">
      <c r="A5371" s="63">
        <f>'דוח 132'!K5371</f>
        <v>19967</v>
      </c>
      <c r="B5371" s="63">
        <f>'דוח 132'!J5371</f>
        <v>75908</v>
      </c>
      <c r="C5371" s="63" t="str">
        <f>'דוח 132'!I5371</f>
        <v>צמוד מדד ללא מיועדות</v>
      </c>
      <c r="D5371" s="63">
        <f>'דוח 132'!H5371</f>
        <v>3.7222140549723397</v>
      </c>
      <c r="E5371" s="63">
        <f>'דוח 132'!G5371</f>
        <v>43.9551657012153</v>
      </c>
      <c r="F5371" s="63">
        <f>'דוח 132'!F5371</f>
        <v>43.965035464369002</v>
      </c>
      <c r="G5371" s="63">
        <f>'דוח 132'!E5371</f>
        <v>0</v>
      </c>
      <c r="H5371" s="63">
        <f>'דוח 132'!D5371</f>
        <v>0</v>
      </c>
      <c r="I5371" s="63">
        <f>'דוח 132'!C5371</f>
        <v>0</v>
      </c>
      <c r="J5371" s="63">
        <f>'דוח 132'!B5371</f>
        <v>0</v>
      </c>
      <c r="K5371" s="63">
        <f>'דוח 132'!A5371</f>
        <v>0</v>
      </c>
    </row>
    <row r="5372" spans="1:11" x14ac:dyDescent="0.2">
      <c r="A5372" s="63">
        <f>'דוח 132'!K5372</f>
        <v>15744</v>
      </c>
      <c r="B5372" s="63">
        <f>'דוח 132'!J5372</f>
        <v>75908</v>
      </c>
      <c r="C5372" s="63" t="str">
        <f>'דוח 132'!I5372</f>
        <v xml:space="preserve">סה"כ ממשלתי צמוד מדד כולל מיועדות </v>
      </c>
      <c r="D5372" s="63">
        <f>'דוח 132'!H5372</f>
        <v>3.8227069259210795</v>
      </c>
      <c r="E5372" s="63">
        <f>'דוח 132'!G5372</f>
        <v>30.583860508211398</v>
      </c>
      <c r="F5372" s="63">
        <f>'דוח 132'!F5372</f>
        <v>30.5818060646451</v>
      </c>
      <c r="G5372" s="63">
        <f>'דוח 132'!E5372</f>
        <v>0</v>
      </c>
      <c r="H5372" s="63">
        <f>'דוח 132'!D5372</f>
        <v>0</v>
      </c>
      <c r="I5372" s="63">
        <f>'דוח 132'!C5372</f>
        <v>0</v>
      </c>
      <c r="J5372" s="63">
        <f>'דוח 132'!B5372</f>
        <v>0</v>
      </c>
      <c r="K5372" s="63">
        <f>'דוח 132'!A5372</f>
        <v>0</v>
      </c>
    </row>
    <row r="5373" spans="1:11" x14ac:dyDescent="0.2">
      <c r="A5373" s="63">
        <f>'דוח 132'!K5373</f>
        <v>13462</v>
      </c>
      <c r="B5373" s="63">
        <f>'דוח 132'!J5373</f>
        <v>75908</v>
      </c>
      <c r="C5373" s="63" t="str">
        <f>'דוח 132'!I5373</f>
        <v xml:space="preserve">קונצרני סחיר צמוד מדד </v>
      </c>
      <c r="D5373" s="63">
        <f>'דוח 132'!H5373</f>
        <v>3.4925793832168694</v>
      </c>
      <c r="E5373" s="63">
        <f>'דוח 132'!G5373</f>
        <v>13.371305193003799</v>
      </c>
      <c r="F5373" s="63">
        <f>'דוח 132'!F5373</f>
        <v>13.3832293997239</v>
      </c>
      <c r="G5373" s="63">
        <f>'דוח 132'!E5373</f>
        <v>0</v>
      </c>
      <c r="H5373" s="63">
        <f>'דוח 132'!D5373</f>
        <v>0</v>
      </c>
      <c r="I5373" s="63">
        <f>'דוח 132'!C5373</f>
        <v>0</v>
      </c>
      <c r="J5373" s="63">
        <f>'דוח 132'!B5373</f>
        <v>0</v>
      </c>
      <c r="K5373" s="63">
        <f>'דוח 132'!A5373</f>
        <v>0</v>
      </c>
    </row>
    <row r="5374" spans="1:11" x14ac:dyDescent="0.2">
      <c r="A5374" s="63">
        <f>'דוח 132'!K5374</f>
        <v>15544</v>
      </c>
      <c r="B5374" s="63">
        <f>'דוח 132'!J5374</f>
        <v>75908</v>
      </c>
      <c r="C5374" s="63" t="str">
        <f>'דוח 132'!I5374</f>
        <v>הלוואה צמוד מדד</v>
      </c>
      <c r="D5374" s="63">
        <f>'דוח 132'!H5374</f>
        <v>0</v>
      </c>
      <c r="E5374" s="63">
        <f>'דוח 132'!G5374</f>
        <v>0</v>
      </c>
      <c r="F5374" s="63">
        <f>'דוח 132'!F5374</f>
        <v>0</v>
      </c>
      <c r="G5374" s="63">
        <f>'דוח 132'!E5374</f>
        <v>0</v>
      </c>
      <c r="H5374" s="63">
        <f>'דוח 132'!D5374</f>
        <v>0</v>
      </c>
      <c r="I5374" s="63">
        <f>'דוח 132'!C5374</f>
        <v>0</v>
      </c>
      <c r="J5374" s="63">
        <f>'דוח 132'!B5374</f>
        <v>0</v>
      </c>
      <c r="K5374" s="63">
        <f>'דוח 132'!A5374</f>
        <v>0</v>
      </c>
    </row>
    <row r="5375" spans="1:11" x14ac:dyDescent="0.2">
      <c r="A5375" s="63">
        <f>'דוח 132'!K5375</f>
        <v>12978</v>
      </c>
      <c r="B5375" s="63">
        <f>'דוח 132'!J5375</f>
        <v>75908</v>
      </c>
      <c r="C5375" s="63" t="str">
        <f>'דוח 132'!I5375</f>
        <v xml:space="preserve">פקדונות לא סחירים </v>
      </c>
      <c r="D5375" s="63">
        <f>'דוח 132'!H5375</f>
        <v>0</v>
      </c>
      <c r="E5375" s="63">
        <f>'דוח 132'!G5375</f>
        <v>0</v>
      </c>
      <c r="F5375" s="63">
        <f>'דוח 132'!F5375</f>
        <v>0</v>
      </c>
      <c r="G5375" s="63">
        <f>'דוח 132'!E5375</f>
        <v>0</v>
      </c>
      <c r="H5375" s="63">
        <f>'דוח 132'!D5375</f>
        <v>0</v>
      </c>
      <c r="I5375" s="63">
        <f>'דוח 132'!C5375</f>
        <v>0</v>
      </c>
      <c r="J5375" s="63">
        <f>'דוח 132'!B5375</f>
        <v>0</v>
      </c>
      <c r="K5375" s="63">
        <f>'דוח 132'!A5375</f>
        <v>0</v>
      </c>
    </row>
    <row r="5376" spans="1:11" x14ac:dyDescent="0.2">
      <c r="A5376" s="63">
        <f>'דוח 132'!K5376</f>
        <v>17726</v>
      </c>
      <c r="B5376" s="63">
        <f>'דוח 132'!J5376</f>
        <v>75908</v>
      </c>
      <c r="C5376" s="63" t="str">
        <f>'דוח 132'!I5376</f>
        <v>לא צמוד כולל נזילות</v>
      </c>
      <c r="D5376" s="63">
        <f>'דוח 132'!H5376</f>
        <v>2.71848943609278</v>
      </c>
      <c r="E5376" s="63">
        <f>'דוח 132'!G5376</f>
        <v>43.173144702126201</v>
      </c>
      <c r="F5376" s="63">
        <f>'דוח 132'!F5376</f>
        <v>43.181316545278598</v>
      </c>
      <c r="G5376" s="63">
        <f>'דוח 132'!E5376</f>
        <v>36</v>
      </c>
      <c r="H5376" s="63">
        <f>'דוח 132'!D5376</f>
        <v>54</v>
      </c>
      <c r="I5376" s="63">
        <f>'דוח 132'!C5376</f>
        <v>1.5</v>
      </c>
      <c r="J5376" s="63">
        <f>'דוח 132'!B5376</f>
        <v>3.5</v>
      </c>
      <c r="K5376" s="63">
        <f>'דוח 132'!A5376</f>
        <v>0</v>
      </c>
    </row>
    <row r="5377" spans="1:11" x14ac:dyDescent="0.2">
      <c r="A5377" s="63">
        <f>'דוח 132'!K5377</f>
        <v>17727</v>
      </c>
      <c r="B5377" s="63">
        <f>'דוח 132'!J5377</f>
        <v>75908</v>
      </c>
      <c r="C5377" s="63" t="str">
        <f>'דוח 132'!I5377</f>
        <v>עו"ש ש"ח</v>
      </c>
      <c r="D5377" s="63">
        <f>'דוח 132'!H5377</f>
        <v>0</v>
      </c>
      <c r="E5377" s="63">
        <f>'דוח 132'!G5377</f>
        <v>5.0802528216625493</v>
      </c>
      <c r="F5377" s="63">
        <f>'דוח 132'!F5377</f>
        <v>5.1096102886339496</v>
      </c>
      <c r="G5377" s="63">
        <f>'דוח 132'!E5377</f>
        <v>0</v>
      </c>
      <c r="H5377" s="63">
        <f>'דוח 132'!D5377</f>
        <v>0</v>
      </c>
      <c r="I5377" s="63">
        <f>'דוח 132'!C5377</f>
        <v>0</v>
      </c>
      <c r="J5377" s="63">
        <f>'דוח 132'!B5377</f>
        <v>0</v>
      </c>
      <c r="K5377" s="63">
        <f>'דוח 132'!A5377</f>
        <v>0</v>
      </c>
    </row>
    <row r="5378" spans="1:11" x14ac:dyDescent="0.2">
      <c r="A5378" s="63">
        <f>'דוח 132'!K5378</f>
        <v>13592</v>
      </c>
      <c r="B5378" s="63">
        <f>'דוח 132'!J5378</f>
        <v>75908</v>
      </c>
      <c r="C5378" s="63" t="str">
        <f>'דוח 132'!I5378</f>
        <v xml:space="preserve">לא צמוד - לא כולל נזילות </v>
      </c>
      <c r="D5378" s="63">
        <f>'דוח 132'!H5378</f>
        <v>3.0833383740039402</v>
      </c>
      <c r="E5378" s="63">
        <f>'דוח 132'!G5378</f>
        <v>38.092891880463597</v>
      </c>
      <c r="F5378" s="63">
        <f>'דוח 132'!F5378</f>
        <v>38.071706256644603</v>
      </c>
      <c r="G5378" s="63">
        <f>'דוח 132'!E5378</f>
        <v>0</v>
      </c>
      <c r="H5378" s="63">
        <f>'דוח 132'!D5378</f>
        <v>0</v>
      </c>
      <c r="I5378" s="63">
        <f>'דוח 132'!C5378</f>
        <v>0</v>
      </c>
      <c r="J5378" s="63">
        <f>'דוח 132'!B5378</f>
        <v>0</v>
      </c>
      <c r="K5378" s="63">
        <f>'דוח 132'!A5378</f>
        <v>0</v>
      </c>
    </row>
    <row r="5379" spans="1:11" x14ac:dyDescent="0.2">
      <c r="A5379" s="63">
        <f>'דוח 132'!K5379</f>
        <v>11566</v>
      </c>
      <c r="B5379" s="63">
        <f>'דוח 132'!J5379</f>
        <v>75908</v>
      </c>
      <c r="C5379" s="63" t="str">
        <f>'דוח 132'!I5379</f>
        <v>מק"מ</v>
      </c>
      <c r="D5379" s="63">
        <f>'דוח 132'!H5379</f>
        <v>0.77079961429620503</v>
      </c>
      <c r="E5379" s="63">
        <f>'דוח 132'!G5379</f>
        <v>10.787066334269699</v>
      </c>
      <c r="F5379" s="63">
        <f>'דוח 132'!F5379</f>
        <v>10.782707351517699</v>
      </c>
      <c r="G5379" s="63">
        <f>'דוח 132'!E5379</f>
        <v>0</v>
      </c>
      <c r="H5379" s="63">
        <f>'דוח 132'!D5379</f>
        <v>0</v>
      </c>
      <c r="I5379" s="63">
        <f>'דוח 132'!C5379</f>
        <v>0</v>
      </c>
      <c r="J5379" s="63">
        <f>'דוח 132'!B5379</f>
        <v>0</v>
      </c>
      <c r="K5379" s="63">
        <f>'דוח 132'!A5379</f>
        <v>0</v>
      </c>
    </row>
    <row r="5380" spans="1:11" x14ac:dyDescent="0.2">
      <c r="A5380" s="63">
        <f>'דוח 132'!K5380</f>
        <v>13419</v>
      </c>
      <c r="B5380" s="63">
        <f>'דוח 132'!J5380</f>
        <v>75908</v>
      </c>
      <c r="C5380" s="63" t="str">
        <f>'דוח 132'!I5380</f>
        <v>ממשלתי  לא צמוד (שחר)</v>
      </c>
      <c r="D5380" s="63">
        <f>'דוח 132'!H5380</f>
        <v>4.10327322637636</v>
      </c>
      <c r="E5380" s="63">
        <f>'דוח 132'!G5380</f>
        <v>23.937354806696899</v>
      </c>
      <c r="F5380" s="63">
        <f>'דוח 132'!F5380</f>
        <v>23.910811475539898</v>
      </c>
      <c r="G5380" s="63">
        <f>'דוח 132'!E5380</f>
        <v>0</v>
      </c>
      <c r="H5380" s="63">
        <f>'דוח 132'!D5380</f>
        <v>0</v>
      </c>
      <c r="I5380" s="63">
        <f>'דוח 132'!C5380</f>
        <v>0</v>
      </c>
      <c r="J5380" s="63">
        <f>'דוח 132'!B5380</f>
        <v>0</v>
      </c>
      <c r="K5380" s="63">
        <f>'דוח 132'!A5380</f>
        <v>0</v>
      </c>
    </row>
    <row r="5381" spans="1:11" x14ac:dyDescent="0.2">
      <c r="A5381" s="63">
        <f>'דוח 132'!K5381</f>
        <v>11568</v>
      </c>
      <c r="B5381" s="63">
        <f>'דוח 132'!J5381</f>
        <v>75908</v>
      </c>
      <c r="C5381" s="63" t="str">
        <f>'דוח 132'!I5381</f>
        <v>אג"ח ממשלתי לא צמוד ריבית משתנה-"גילון"</v>
      </c>
      <c r="D5381" s="63">
        <f>'דוח 132'!H5381</f>
        <v>0</v>
      </c>
      <c r="E5381" s="63">
        <f>'דוח 132'!G5381</f>
        <v>0</v>
      </c>
      <c r="F5381" s="63">
        <f>'דוח 132'!F5381</f>
        <v>0</v>
      </c>
      <c r="G5381" s="63">
        <f>'דוח 132'!E5381</f>
        <v>0</v>
      </c>
      <c r="H5381" s="63">
        <f>'דוח 132'!D5381</f>
        <v>0</v>
      </c>
      <c r="I5381" s="63">
        <f>'דוח 132'!C5381</f>
        <v>0</v>
      </c>
      <c r="J5381" s="63">
        <f>'דוח 132'!B5381</f>
        <v>0</v>
      </c>
      <c r="K5381" s="63">
        <f>'דוח 132'!A5381</f>
        <v>0</v>
      </c>
    </row>
    <row r="5382" spans="1:11" x14ac:dyDescent="0.2">
      <c r="A5382" s="63">
        <f>'דוח 132'!K5382</f>
        <v>12479</v>
      </c>
      <c r="B5382" s="63">
        <f>'דוח 132'!J5382</f>
        <v>75908</v>
      </c>
      <c r="C5382" s="63" t="str">
        <f>'דוח 132'!I5382</f>
        <v>קונצרני ריבית קבועה</v>
      </c>
      <c r="D5382" s="63">
        <f>'דוח 132'!H5382</f>
        <v>3.7859673060377497</v>
      </c>
      <c r="E5382" s="63">
        <f>'דוח 132'!G5382</f>
        <v>2.7333007086054399</v>
      </c>
      <c r="F5382" s="63">
        <f>'דוח 132'!F5382</f>
        <v>2.7433910918582702</v>
      </c>
      <c r="G5382" s="63">
        <f>'דוח 132'!E5382</f>
        <v>0</v>
      </c>
      <c r="H5382" s="63">
        <f>'דוח 132'!D5382</f>
        <v>0</v>
      </c>
      <c r="I5382" s="63">
        <f>'דוח 132'!C5382</f>
        <v>0</v>
      </c>
      <c r="J5382" s="63">
        <f>'דוח 132'!B5382</f>
        <v>0</v>
      </c>
      <c r="K5382" s="63">
        <f>'דוח 132'!A5382</f>
        <v>0</v>
      </c>
    </row>
    <row r="5383" spans="1:11" x14ac:dyDescent="0.2">
      <c r="A5383" s="63">
        <f>'דוח 132'!K5383</f>
        <v>12480</v>
      </c>
      <c r="B5383" s="63">
        <f>'דוח 132'!J5383</f>
        <v>75908</v>
      </c>
      <c r="C5383" s="63" t="str">
        <f>'דוח 132'!I5383</f>
        <v>קונצרני ריבית משתנה</v>
      </c>
      <c r="D5383" s="63">
        <f>'דוח 132'!H5383</f>
        <v>0.91</v>
      </c>
      <c r="E5383" s="63">
        <f>'דוח 132'!G5383</f>
        <v>0.63517003089161406</v>
      </c>
      <c r="F5383" s="63">
        <f>'דוח 132'!F5383</f>
        <v>0.63479633772869404</v>
      </c>
      <c r="G5383" s="63">
        <f>'דוח 132'!E5383</f>
        <v>0</v>
      </c>
      <c r="H5383" s="63">
        <f>'דוח 132'!D5383</f>
        <v>0</v>
      </c>
      <c r="I5383" s="63">
        <f>'דוח 132'!C5383</f>
        <v>0</v>
      </c>
      <c r="J5383" s="63">
        <f>'דוח 132'!B5383</f>
        <v>0</v>
      </c>
      <c r="K5383" s="63">
        <f>'דוח 132'!A5383</f>
        <v>0</v>
      </c>
    </row>
    <row r="5384" spans="1:11" x14ac:dyDescent="0.2">
      <c r="A5384" s="63">
        <f>'דוח 132'!K5384</f>
        <v>11578</v>
      </c>
      <c r="B5384" s="63">
        <f>'דוח 132'!J5384</f>
        <v>75908</v>
      </c>
      <c r="C5384" s="63" t="str">
        <f>'דוח 132'!I5384</f>
        <v>אג"ח לא צמוד לא סחיר (ללא עמיתים)</v>
      </c>
      <c r="D5384" s="63">
        <f>'דוח 132'!H5384</f>
        <v>0</v>
      </c>
      <c r="E5384" s="63">
        <f>'דוח 132'!G5384</f>
        <v>0</v>
      </c>
      <c r="F5384" s="63">
        <f>'דוח 132'!F5384</f>
        <v>0</v>
      </c>
      <c r="G5384" s="63">
        <f>'דוח 132'!E5384</f>
        <v>0</v>
      </c>
      <c r="H5384" s="63">
        <f>'דוח 132'!D5384</f>
        <v>0</v>
      </c>
      <c r="I5384" s="63">
        <f>'דוח 132'!C5384</f>
        <v>0</v>
      </c>
      <c r="J5384" s="63">
        <f>'דוח 132'!B5384</f>
        <v>0</v>
      </c>
      <c r="K5384" s="63">
        <f>'דוח 132'!A5384</f>
        <v>0</v>
      </c>
    </row>
    <row r="5385" spans="1:11" x14ac:dyDescent="0.2">
      <c r="A5385" s="63">
        <f>'דוח 132'!K5385</f>
        <v>12497</v>
      </c>
      <c r="B5385" s="63">
        <f>'דוח 132'!J5385</f>
        <v>75908</v>
      </c>
      <c r="C5385" s="63" t="str">
        <f>'דוח 132'!I5385</f>
        <v>קונצרני לא סחיר ריבית משתנה (נע"מים)</v>
      </c>
      <c r="D5385" s="63">
        <f>'דוח 132'!H5385</f>
        <v>0</v>
      </c>
      <c r="E5385" s="63">
        <f>'דוח 132'!G5385</f>
        <v>0</v>
      </c>
      <c r="F5385" s="63">
        <f>'דוח 132'!F5385</f>
        <v>0</v>
      </c>
      <c r="G5385" s="63">
        <f>'דוח 132'!E5385</f>
        <v>0</v>
      </c>
      <c r="H5385" s="63">
        <f>'דוח 132'!D5385</f>
        <v>0</v>
      </c>
      <c r="I5385" s="63">
        <f>'דוח 132'!C5385</f>
        <v>0</v>
      </c>
      <c r="J5385" s="63">
        <f>'דוח 132'!B5385</f>
        <v>0</v>
      </c>
      <c r="K5385" s="63">
        <f>'דוח 132'!A5385</f>
        <v>0</v>
      </c>
    </row>
    <row r="5386" spans="1:11" x14ac:dyDescent="0.2">
      <c r="A5386" s="63">
        <f>'דוח 132'!K5386</f>
        <v>15546</v>
      </c>
      <c r="B5386" s="63">
        <f>'דוח 132'!J5386</f>
        <v>75908</v>
      </c>
      <c r="C5386" s="63" t="str">
        <f>'דוח 132'!I5386</f>
        <v>הלוואה לא צמוד</v>
      </c>
      <c r="D5386" s="63">
        <f>'דוח 132'!H5386</f>
        <v>0</v>
      </c>
      <c r="E5386" s="63">
        <f>'דוח 132'!G5386</f>
        <v>0</v>
      </c>
      <c r="F5386" s="63">
        <f>'דוח 132'!F5386</f>
        <v>0</v>
      </c>
      <c r="G5386" s="63">
        <f>'דוח 132'!E5386</f>
        <v>0</v>
      </c>
      <c r="H5386" s="63">
        <f>'דוח 132'!D5386</f>
        <v>0</v>
      </c>
      <c r="I5386" s="63">
        <f>'דוח 132'!C5386</f>
        <v>0</v>
      </c>
      <c r="J5386" s="63">
        <f>'דוח 132'!B5386</f>
        <v>0</v>
      </c>
      <c r="K5386" s="63">
        <f>'דוח 132'!A5386</f>
        <v>0</v>
      </c>
    </row>
    <row r="5387" spans="1:11" x14ac:dyDescent="0.2">
      <c r="A5387" s="63">
        <f>'דוח 132'!K5387</f>
        <v>12481</v>
      </c>
      <c r="B5387" s="63">
        <f>'דוח 132'!J5387</f>
        <v>75908</v>
      </c>
      <c r="C5387" s="63" t="str">
        <f>'דוח 132'!I5387</f>
        <v>הלוואות לעמיתים.</v>
      </c>
      <c r="D5387" s="63">
        <f>'דוח 132'!H5387</f>
        <v>0</v>
      </c>
      <c r="E5387" s="63">
        <f>'דוח 132'!G5387</f>
        <v>0</v>
      </c>
      <c r="F5387" s="63">
        <f>'דוח 132'!F5387</f>
        <v>0</v>
      </c>
      <c r="G5387" s="63">
        <f>'דוח 132'!E5387</f>
        <v>0</v>
      </c>
      <c r="H5387" s="63">
        <f>'דוח 132'!D5387</f>
        <v>0</v>
      </c>
      <c r="I5387" s="63">
        <f>'דוח 132'!C5387</f>
        <v>0</v>
      </c>
      <c r="J5387" s="63">
        <f>'דוח 132'!B5387</f>
        <v>0</v>
      </c>
      <c r="K5387" s="63">
        <f>'דוח 132'!A5387</f>
        <v>0</v>
      </c>
    </row>
    <row r="5388" spans="1:11" x14ac:dyDescent="0.2">
      <c r="A5388" s="63">
        <f>'דוח 132'!K5388</f>
        <v>13594</v>
      </c>
      <c r="B5388" s="63">
        <f>'דוח 132'!J5388</f>
        <v>75908</v>
      </c>
      <c r="C5388" s="63" t="str">
        <f>'דוח 132'!I5388</f>
        <v>מט"ח וצמוד מט"ח</v>
      </c>
      <c r="D5388" s="63">
        <f>'דוח 132'!H5388</f>
        <v>0</v>
      </c>
      <c r="E5388" s="63">
        <f>'דוח 132'!G5388</f>
        <v>3.6818919939449599</v>
      </c>
      <c r="F5388" s="63">
        <f>'דוח 132'!F5388</f>
        <v>3.6590977610637698</v>
      </c>
      <c r="G5388" s="63">
        <f>'דוח 132'!E5388</f>
        <v>0</v>
      </c>
      <c r="H5388" s="63">
        <f>'דוח 132'!D5388</f>
        <v>0</v>
      </c>
      <c r="I5388" s="63">
        <f>'דוח 132'!C5388</f>
        <v>0</v>
      </c>
      <c r="J5388" s="63">
        <f>'דוח 132'!B5388</f>
        <v>0</v>
      </c>
      <c r="K5388" s="63">
        <f>'דוח 132'!A5388</f>
        <v>0</v>
      </c>
    </row>
    <row r="5389" spans="1:11" x14ac:dyDescent="0.2">
      <c r="A5389" s="63">
        <f>'דוח 132'!K5389</f>
        <v>15609</v>
      </c>
      <c r="B5389" s="63">
        <f>'דוח 132'!J5389</f>
        <v>75908</v>
      </c>
      <c r="C5389" s="63" t="str">
        <f>'דוח 132'!I5389</f>
        <v>אג"ח ממשלתי צמוד מט"ח סחיר (1022)</v>
      </c>
      <c r="D5389" s="63">
        <f>'דוח 132'!H5389</f>
        <v>0</v>
      </c>
      <c r="E5389" s="63">
        <f>'דוח 132'!G5389</f>
        <v>0</v>
      </c>
      <c r="F5389" s="63">
        <f>'דוח 132'!F5389</f>
        <v>0</v>
      </c>
      <c r="G5389" s="63">
        <f>'דוח 132'!E5389</f>
        <v>0</v>
      </c>
      <c r="H5389" s="63">
        <f>'דוח 132'!D5389</f>
        <v>0</v>
      </c>
      <c r="I5389" s="63">
        <f>'דוח 132'!C5389</f>
        <v>0</v>
      </c>
      <c r="J5389" s="63">
        <f>'דוח 132'!B5389</f>
        <v>0</v>
      </c>
      <c r="K5389" s="63">
        <f>'דוח 132'!A5389</f>
        <v>0</v>
      </c>
    </row>
    <row r="5390" spans="1:11" x14ac:dyDescent="0.2">
      <c r="A5390" s="63">
        <f>'דוח 132'!K5390</f>
        <v>11524</v>
      </c>
      <c r="B5390" s="63">
        <f>'דוח 132'!J5390</f>
        <v>75908</v>
      </c>
      <c r="C5390" s="63" t="str">
        <f>'דוח 132'!I5390</f>
        <v xml:space="preserve"> אג"ח קונצרני בחו"ל </v>
      </c>
      <c r="D5390" s="63">
        <f>'דוח 132'!H5390</f>
        <v>0</v>
      </c>
      <c r="E5390" s="63">
        <f>'דוח 132'!G5390</f>
        <v>0</v>
      </c>
      <c r="F5390" s="63">
        <f>'דוח 132'!F5390</f>
        <v>0</v>
      </c>
      <c r="G5390" s="63">
        <f>'דוח 132'!E5390</f>
        <v>0</v>
      </c>
      <c r="H5390" s="63">
        <f>'דוח 132'!D5390</f>
        <v>0</v>
      </c>
      <c r="I5390" s="63">
        <f>'דוח 132'!C5390</f>
        <v>0</v>
      </c>
      <c r="J5390" s="63">
        <f>'דוח 132'!B5390</f>
        <v>0</v>
      </c>
      <c r="K5390" s="63">
        <f>'דוח 132'!A5390</f>
        <v>0</v>
      </c>
    </row>
    <row r="5391" spans="1:11" x14ac:dyDescent="0.2">
      <c r="A5391" s="63">
        <f>'דוח 132'!K5391</f>
        <v>15745</v>
      </c>
      <c r="B5391" s="63">
        <f>'דוח 132'!J5391</f>
        <v>75908</v>
      </c>
      <c r="C5391" s="63" t="str">
        <f>'דוח 132'!I5391</f>
        <v>סה"כ קונצרני צמוד מט"ח</v>
      </c>
      <c r="D5391" s="63">
        <f>'דוח 132'!H5391</f>
        <v>0</v>
      </c>
      <c r="E5391" s="63">
        <f>'דוח 132'!G5391</f>
        <v>0</v>
      </c>
      <c r="F5391" s="63">
        <f>'דוח 132'!F5391</f>
        <v>0</v>
      </c>
      <c r="G5391" s="63">
        <f>'דוח 132'!E5391</f>
        <v>0</v>
      </c>
      <c r="H5391" s="63">
        <f>'דוח 132'!D5391</f>
        <v>0</v>
      </c>
      <c r="I5391" s="63">
        <f>'דוח 132'!C5391</f>
        <v>0</v>
      </c>
      <c r="J5391" s="63">
        <f>'דוח 132'!B5391</f>
        <v>0</v>
      </c>
      <c r="K5391" s="63">
        <f>'דוח 132'!A5391</f>
        <v>0</v>
      </c>
    </row>
    <row r="5392" spans="1:11" x14ac:dyDescent="0.2">
      <c r="A5392" s="63">
        <f>'דוח 132'!K5392</f>
        <v>15545</v>
      </c>
      <c r="B5392" s="63">
        <f>'דוח 132'!J5392</f>
        <v>75908</v>
      </c>
      <c r="C5392" s="63" t="str">
        <f>'דוח 132'!I5392</f>
        <v>הלוואה צמוד מט"ח</v>
      </c>
      <c r="D5392" s="63">
        <f>'דוח 132'!H5392</f>
        <v>0</v>
      </c>
      <c r="E5392" s="63">
        <f>'דוח 132'!G5392</f>
        <v>0</v>
      </c>
      <c r="F5392" s="63">
        <f>'דוח 132'!F5392</f>
        <v>0</v>
      </c>
      <c r="G5392" s="63">
        <f>'דוח 132'!E5392</f>
        <v>0</v>
      </c>
      <c r="H5392" s="63">
        <f>'דוח 132'!D5392</f>
        <v>0</v>
      </c>
      <c r="I5392" s="63">
        <f>'דוח 132'!C5392</f>
        <v>0</v>
      </c>
      <c r="J5392" s="63">
        <f>'דוח 132'!B5392</f>
        <v>0</v>
      </c>
      <c r="K5392" s="63">
        <f>'דוח 132'!A5392</f>
        <v>0</v>
      </c>
    </row>
    <row r="5393" spans="1:11" x14ac:dyDescent="0.2">
      <c r="A5393" s="63">
        <f>'דוח 132'!K5393</f>
        <v>13595</v>
      </c>
      <c r="B5393" s="63">
        <f>'דוח 132'!J5393</f>
        <v>75908</v>
      </c>
      <c r="C5393" s="63" t="str">
        <f>'דוח 132'!I5393</f>
        <v>סה"כ מניות והמירים</v>
      </c>
      <c r="D5393" s="63">
        <f>'דוח 132'!H5393</f>
        <v>0</v>
      </c>
      <c r="E5393" s="63">
        <f>'דוח 132'!G5393</f>
        <v>9.189797602713611</v>
      </c>
      <c r="F5393" s="63">
        <f>'דוח 132'!F5393</f>
        <v>9.1945502292886498</v>
      </c>
      <c r="G5393" s="63">
        <f>'דוח 132'!E5393</f>
        <v>0</v>
      </c>
      <c r="H5393" s="63">
        <f>'דוח 132'!D5393</f>
        <v>0</v>
      </c>
      <c r="I5393" s="63">
        <f>'דוח 132'!C5393</f>
        <v>0</v>
      </c>
      <c r="J5393" s="63">
        <f>'דוח 132'!B5393</f>
        <v>0</v>
      </c>
      <c r="K5393" s="63">
        <f>'דוח 132'!A5393</f>
        <v>0</v>
      </c>
    </row>
    <row r="5394" spans="1:11" x14ac:dyDescent="0.2">
      <c r="A5394" s="63">
        <f>'דוח 132'!K5394</f>
        <v>15610</v>
      </c>
      <c r="B5394" s="63">
        <f>'דוח 132'!J5394</f>
        <v>75908</v>
      </c>
      <c r="C5394" s="63" t="str">
        <f>'דוח 132'!I5394</f>
        <v>נגזרים מתוך מניות והמירים</v>
      </c>
      <c r="D5394" s="63">
        <f>'דוח 132'!H5394</f>
        <v>0</v>
      </c>
      <c r="E5394" s="63">
        <f>'דוח 132'!G5394</f>
        <v>0</v>
      </c>
      <c r="F5394" s="63">
        <f>'דוח 132'!F5394</f>
        <v>0</v>
      </c>
      <c r="G5394" s="63">
        <f>'דוח 132'!E5394</f>
        <v>0</v>
      </c>
      <c r="H5394" s="63">
        <f>'דוח 132'!D5394</f>
        <v>0</v>
      </c>
      <c r="I5394" s="63">
        <f>'דוח 132'!C5394</f>
        <v>0</v>
      </c>
      <c r="J5394" s="63">
        <f>'דוח 132'!B5394</f>
        <v>0</v>
      </c>
      <c r="K5394" s="63">
        <f>'דוח 132'!A5394</f>
        <v>0</v>
      </c>
    </row>
    <row r="5395" spans="1:11" x14ac:dyDescent="0.2">
      <c r="A5395" s="63">
        <f>'דוח 132'!K5395</f>
        <v>15611</v>
      </c>
      <c r="B5395" s="63">
        <f>'דוח 132'!J5395</f>
        <v>75908</v>
      </c>
      <c r="C5395" s="63" t="str">
        <f>'דוח 132'!I5395</f>
        <v>מניות והמירים בארץ</v>
      </c>
      <c r="D5395" s="63">
        <f>'דוח 132'!H5395</f>
        <v>0</v>
      </c>
      <c r="E5395" s="63">
        <f>'דוח 132'!G5395</f>
        <v>4.9656402393801393</v>
      </c>
      <c r="F5395" s="63">
        <f>'דוח 132'!F5395</f>
        <v>4.9472477428158896</v>
      </c>
      <c r="G5395" s="63">
        <f>'דוח 132'!E5395</f>
        <v>0</v>
      </c>
      <c r="H5395" s="63">
        <f>'דוח 132'!D5395</f>
        <v>0</v>
      </c>
      <c r="I5395" s="63">
        <f>'דוח 132'!C5395</f>
        <v>0</v>
      </c>
      <c r="J5395" s="63">
        <f>'דוח 132'!B5395</f>
        <v>0</v>
      </c>
      <c r="K5395" s="63">
        <f>'דוח 132'!A5395</f>
        <v>0</v>
      </c>
    </row>
    <row r="5396" spans="1:11" x14ac:dyDescent="0.2">
      <c r="A5396" s="63">
        <f>'דוח 132'!K5396</f>
        <v>15608</v>
      </c>
      <c r="B5396" s="63">
        <f>'דוח 132'!J5396</f>
        <v>75908</v>
      </c>
      <c r="C5396" s="63" t="str">
        <f>'דוח 132'!I5396</f>
        <v>מניות חו"ל</v>
      </c>
      <c r="D5396" s="63">
        <f>'דוח 132'!H5396</f>
        <v>0</v>
      </c>
      <c r="E5396" s="63">
        <f>'דוח 132'!G5396</f>
        <v>4.2241573633334797</v>
      </c>
      <c r="F5396" s="63">
        <f>'דוח 132'!F5396</f>
        <v>4.2473024864727593</v>
      </c>
      <c r="G5396" s="63">
        <f>'דוח 132'!E5396</f>
        <v>0</v>
      </c>
      <c r="H5396" s="63">
        <f>'דוח 132'!D5396</f>
        <v>0</v>
      </c>
      <c r="I5396" s="63">
        <f>'דוח 132'!C5396</f>
        <v>0</v>
      </c>
      <c r="J5396" s="63">
        <f>'דוח 132'!B5396</f>
        <v>0</v>
      </c>
      <c r="K5396" s="63">
        <f>'דוח 132'!A5396</f>
        <v>0</v>
      </c>
    </row>
    <row r="5397" spans="1:11" x14ac:dyDescent="0.2">
      <c r="A5397" s="63">
        <f>'דוח 132'!K5397</f>
        <v>15584</v>
      </c>
      <c r="B5397" s="63">
        <f>'דוח 132'!J5397</f>
        <v>75908</v>
      </c>
      <c r="C5397" s="63" t="str">
        <f>'דוח 132'!I5397</f>
        <v>נכסים אלטרנטיביים</v>
      </c>
      <c r="D5397" s="63">
        <f>'דוח 132'!H5397</f>
        <v>0</v>
      </c>
      <c r="E5397" s="63">
        <f>'דוח 132'!G5397</f>
        <v>0</v>
      </c>
      <c r="F5397" s="63">
        <f>'דוח 132'!F5397</f>
        <v>0</v>
      </c>
      <c r="G5397" s="63">
        <f>'דוח 132'!E5397</f>
        <v>0</v>
      </c>
      <c r="H5397" s="63">
        <f>'דוח 132'!D5397</f>
        <v>0</v>
      </c>
      <c r="I5397" s="63">
        <f>'דוח 132'!C5397</f>
        <v>0</v>
      </c>
      <c r="J5397" s="63">
        <f>'דוח 132'!B5397</f>
        <v>0</v>
      </c>
      <c r="K5397" s="63">
        <f>'דוח 132'!A5397</f>
        <v>0</v>
      </c>
    </row>
    <row r="5398" spans="1:11" x14ac:dyDescent="0.2">
      <c r="A5398" s="63">
        <f>'דוח 132'!K5398</f>
        <v>17728</v>
      </c>
      <c r="B5398" s="63">
        <f>'דוח 132'!J5398</f>
        <v>75908</v>
      </c>
      <c r="C5398" s="63" t="str">
        <f>'דוח 132'!I5398</f>
        <v>נכסי נדל"ן</v>
      </c>
      <c r="D5398" s="63">
        <f>'דוח 132'!H5398</f>
        <v>0</v>
      </c>
      <c r="E5398" s="63">
        <f>'דוח 132'!G5398</f>
        <v>0</v>
      </c>
      <c r="F5398" s="63">
        <f>'דוח 132'!F5398</f>
        <v>0</v>
      </c>
      <c r="G5398" s="63">
        <f>'דוח 132'!E5398</f>
        <v>0</v>
      </c>
      <c r="H5398" s="63">
        <f>'דוח 132'!D5398</f>
        <v>0</v>
      </c>
      <c r="I5398" s="63">
        <f>'דוח 132'!C5398</f>
        <v>0</v>
      </c>
      <c r="J5398" s="63">
        <f>'דוח 132'!B5398</f>
        <v>0</v>
      </c>
      <c r="K5398" s="63">
        <f>'דוח 132'!A5398</f>
        <v>0</v>
      </c>
    </row>
    <row r="5399" spans="1:11" x14ac:dyDescent="0.2">
      <c r="A5399" s="63">
        <f>'דוח 132'!K5399</f>
        <v>15624</v>
      </c>
      <c r="B5399" s="63">
        <f>'דוח 132'!J5399</f>
        <v>75908</v>
      </c>
      <c r="C5399" s="63" t="str">
        <f>'דוח 132'!I5399</f>
        <v>נגזרים מתוך חשיפת מט"ח</v>
      </c>
      <c r="D5399" s="63">
        <f>'דוח 132'!H5399</f>
        <v>0</v>
      </c>
      <c r="E5399" s="63">
        <f>'דוח 132'!G5399</f>
        <v>0</v>
      </c>
      <c r="F5399" s="63">
        <f>'דוח 132'!F5399</f>
        <v>0</v>
      </c>
      <c r="G5399" s="63">
        <f>'דוח 132'!E5399</f>
        <v>0</v>
      </c>
      <c r="H5399" s="63">
        <f>'דוח 132'!D5399</f>
        <v>0</v>
      </c>
      <c r="I5399" s="63">
        <f>'דוח 132'!C5399</f>
        <v>0</v>
      </c>
      <c r="J5399" s="63">
        <f>'דוח 132'!B5399</f>
        <v>0</v>
      </c>
      <c r="K5399" s="63">
        <f>'דוח 132'!A5399</f>
        <v>0</v>
      </c>
    </row>
    <row r="5400" spans="1:11" x14ac:dyDescent="0.2">
      <c r="A5400" s="63">
        <f>'דוח 132'!K5400</f>
        <v>15644</v>
      </c>
      <c r="B5400" s="63">
        <f>'דוח 132'!J5400</f>
        <v>75908</v>
      </c>
      <c r="C5400" s="63" t="str">
        <f>'דוח 132'!I5400</f>
        <v>סה"כ נזילות</v>
      </c>
      <c r="D5400" s="63">
        <f>'דוח 132'!H5400</f>
        <v>0</v>
      </c>
      <c r="E5400" s="63">
        <f>'דוח 132'!G5400</f>
        <v>8.7621448156075097</v>
      </c>
      <c r="F5400" s="63">
        <f>'דוח 132'!F5400</f>
        <v>8.7687080496977199</v>
      </c>
      <c r="G5400" s="63">
        <f>'דוח 132'!E5400</f>
        <v>0</v>
      </c>
      <c r="H5400" s="63">
        <f>'דוח 132'!D5400</f>
        <v>0</v>
      </c>
      <c r="I5400" s="63">
        <f>'דוח 132'!C5400</f>
        <v>0</v>
      </c>
      <c r="J5400" s="63">
        <f>'דוח 132'!B5400</f>
        <v>0</v>
      </c>
      <c r="K5400" s="63">
        <f>'דוח 132'!A5400</f>
        <v>0</v>
      </c>
    </row>
    <row r="5401" spans="1:11" x14ac:dyDescent="0.2">
      <c r="A5401" s="63">
        <f>'דוח 132'!K5401</f>
        <v>15704</v>
      </c>
      <c r="B5401" s="63">
        <f>'דוח 132'!J5401</f>
        <v>75908</v>
      </c>
      <c r="C5401" s="63" t="str">
        <f>'דוח 132'!I5401</f>
        <v xml:space="preserve">סה"כ קונצרני והלוואות </v>
      </c>
      <c r="D5401" s="63">
        <f>'דוח 132'!H5401</f>
        <v>3.4427903869206502</v>
      </c>
      <c r="E5401" s="63">
        <f>'דוח 132'!G5401</f>
        <v>16.739775932500898</v>
      </c>
      <c r="F5401" s="63">
        <f>'דוח 132'!F5401</f>
        <v>16.7614168293109</v>
      </c>
      <c r="G5401" s="63">
        <f>'דוח 132'!E5401</f>
        <v>0</v>
      </c>
      <c r="H5401" s="63">
        <f>'דוח 132'!D5401</f>
        <v>20</v>
      </c>
      <c r="I5401" s="63">
        <f>'דוח 132'!C5401</f>
        <v>0</v>
      </c>
      <c r="J5401" s="63">
        <f>'דוח 132'!B5401</f>
        <v>0</v>
      </c>
      <c r="K5401" s="63">
        <f>'דוח 132'!A5401</f>
        <v>0</v>
      </c>
    </row>
    <row r="5402" spans="1:11" x14ac:dyDescent="0.2">
      <c r="A5402" s="63">
        <f>'דוח 132'!K5402</f>
        <v>15749</v>
      </c>
      <c r="B5402" s="63">
        <f>'דוח 132'!J5402</f>
        <v>75908</v>
      </c>
      <c r="C5402" s="63" t="str">
        <f>'דוח 132'!I5402</f>
        <v>סה"כ לא סחירים</v>
      </c>
      <c r="D5402" s="63">
        <f>'דוח 132'!H5402</f>
        <v>0</v>
      </c>
      <c r="E5402" s="63">
        <f>'דוח 132'!G5402</f>
        <v>0</v>
      </c>
      <c r="F5402" s="63">
        <f>'דוח 132'!F5402</f>
        <v>0</v>
      </c>
      <c r="G5402" s="63">
        <f>'דוח 132'!E5402</f>
        <v>0</v>
      </c>
      <c r="H5402" s="63">
        <f>'דוח 132'!D5402</f>
        <v>0</v>
      </c>
      <c r="I5402" s="63">
        <f>'דוח 132'!C5402</f>
        <v>0</v>
      </c>
      <c r="J5402" s="63">
        <f>'דוח 132'!B5402</f>
        <v>0</v>
      </c>
      <c r="K5402" s="63">
        <f>'דוח 132'!A5402</f>
        <v>0</v>
      </c>
    </row>
    <row r="5403" spans="1:11" x14ac:dyDescent="0.2">
      <c r="A5403" s="63">
        <f>'דוח 132'!K5403</f>
        <v>11258</v>
      </c>
      <c r="B5403" s="63">
        <f>'דוח 132'!J5403</f>
        <v>75908</v>
      </c>
      <c r="C5403" s="63" t="str">
        <f>'דוח 132'!I5403</f>
        <v>כל נכסי הקופה</v>
      </c>
      <c r="D5403" s="63">
        <f>'דוח 132'!H5403</f>
        <v>2.8103522579774998</v>
      </c>
      <c r="E5403" s="63">
        <f>'דוח 132'!G5403</f>
        <v>100</v>
      </c>
      <c r="F5403" s="63">
        <f>'דוח 132'!F5403</f>
        <v>100</v>
      </c>
      <c r="G5403" s="63">
        <f>'דוח 132'!E5403</f>
        <v>0</v>
      </c>
      <c r="H5403" s="63">
        <f>'דוח 132'!D5403</f>
        <v>0</v>
      </c>
      <c r="I5403" s="63">
        <f>'דוח 132'!C5403</f>
        <v>0</v>
      </c>
      <c r="J5403" s="63">
        <f>'דוח 132'!B5403</f>
        <v>0</v>
      </c>
      <c r="K5403" s="63">
        <f>'דוח 132'!A5403</f>
        <v>0</v>
      </c>
    </row>
    <row r="5404" spans="1:11" x14ac:dyDescent="0.2">
      <c r="A5404" s="63">
        <f>'דוח 132'!K5404</f>
        <v>15705</v>
      </c>
      <c r="B5404" s="63">
        <f>'דוח 132'!J5404</f>
        <v>75908</v>
      </c>
      <c r="C5404" s="63" t="str">
        <f>'דוח 132'!I5404</f>
        <v>סה"כ ממשלתי</v>
      </c>
      <c r="D5404" s="63">
        <f>'דוח 132'!H5404</f>
        <v>3.4213415473174598</v>
      </c>
      <c r="E5404" s="63">
        <f>'דוח 132'!G5404</f>
        <v>65.308281649177985</v>
      </c>
      <c r="F5404" s="63">
        <f>'דוח 132'!F5404</f>
        <v>65.275324891702795</v>
      </c>
      <c r="G5404" s="63">
        <f>'דוח 132'!E5404</f>
        <v>0</v>
      </c>
      <c r="H5404" s="63">
        <f>'דוח 132'!D5404</f>
        <v>70</v>
      </c>
      <c r="I5404" s="63">
        <f>'דוח 132'!C5404</f>
        <v>0</v>
      </c>
      <c r="J5404" s="63">
        <f>'דוח 132'!B5404</f>
        <v>0</v>
      </c>
      <c r="K5404" s="63">
        <f>'דוח 132'!A5404</f>
        <v>0</v>
      </c>
    </row>
    <row r="5405" spans="1:11" x14ac:dyDescent="0.2">
      <c r="A5405" s="63">
        <f>'דוח 132'!K5405</f>
        <v>16144</v>
      </c>
      <c r="B5405" s="63">
        <f>'דוח 132'!J5405</f>
        <v>75908</v>
      </c>
      <c r="C5405" s="63" t="str">
        <f>'דוח 132'!I5405</f>
        <v>סך חשיפת מט"ח</v>
      </c>
      <c r="D5405" s="63">
        <f>'דוח 132'!H5405</f>
        <v>0</v>
      </c>
      <c r="E5405" s="63">
        <f>'דוח 132'!G5405</f>
        <v>6.4224802766134488</v>
      </c>
      <c r="F5405" s="63">
        <f>'דוח 132'!F5405</f>
        <v>6.4069159486520393</v>
      </c>
      <c r="G5405" s="63">
        <f>'דוח 132'!E5405</f>
        <v>0</v>
      </c>
      <c r="H5405" s="63">
        <f>'דוח 132'!D5405</f>
        <v>0</v>
      </c>
      <c r="I5405" s="63">
        <f>'דוח 132'!C5405</f>
        <v>0</v>
      </c>
      <c r="J5405" s="63">
        <f>'דוח 132'!B5405</f>
        <v>0</v>
      </c>
      <c r="K5405" s="63">
        <f>'דוח 132'!A5405</f>
        <v>0</v>
      </c>
    </row>
    <row r="5406" spans="1:11" x14ac:dyDescent="0.2">
      <c r="A5406" s="63">
        <f>'דוח 132'!K5406</f>
        <v>12755</v>
      </c>
      <c r="B5406" s="63">
        <f>'דוח 132'!J5406</f>
        <v>75908</v>
      </c>
      <c r="C5406" s="63" t="str">
        <f>'דוח 132'!I5406</f>
        <v xml:space="preserve">נזילות מט"ח </v>
      </c>
      <c r="D5406" s="63">
        <f>'דוח 132'!H5406</f>
        <v>0</v>
      </c>
      <c r="E5406" s="63">
        <f>'דוח 132'!G5406</f>
        <v>3.6818919939449599</v>
      </c>
      <c r="F5406" s="63">
        <f>'דוח 132'!F5406</f>
        <v>3.6590977610637698</v>
      </c>
      <c r="G5406" s="63">
        <f>'דוח 132'!E5406</f>
        <v>0</v>
      </c>
      <c r="H5406" s="63">
        <f>'דוח 132'!D5406</f>
        <v>0</v>
      </c>
      <c r="I5406" s="63">
        <f>'דוח 132'!C5406</f>
        <v>0</v>
      </c>
      <c r="J5406" s="63">
        <f>'דוח 132'!B5406</f>
        <v>0</v>
      </c>
      <c r="K5406" s="63">
        <f>'דוח 132'!A5406</f>
        <v>0</v>
      </c>
    </row>
    <row r="5407" spans="1:11" x14ac:dyDescent="0.2">
      <c r="A5407" s="63">
        <f>'דוח 132'!K5407</f>
        <v>12359</v>
      </c>
      <c r="B5407" s="63">
        <f>'דוח 132'!J5407</f>
        <v>75908</v>
      </c>
      <c r="C5407" s="63" t="str">
        <f>'דוח 132'!I5407</f>
        <v xml:space="preserve">קונצרני לא סחיר צמוד מדד </v>
      </c>
      <c r="D5407" s="63">
        <f>'דוח 132'!H5407</f>
        <v>0</v>
      </c>
      <c r="E5407" s="63">
        <f>'דוח 132'!G5407</f>
        <v>0</v>
      </c>
      <c r="F5407" s="63">
        <f>'דוח 132'!F5407</f>
        <v>0</v>
      </c>
      <c r="G5407" s="63">
        <f>'דוח 132'!E5407</f>
        <v>0</v>
      </c>
      <c r="H5407" s="63">
        <f>'דוח 132'!D5407</f>
        <v>0</v>
      </c>
      <c r="I5407" s="63">
        <f>'דוח 132'!C5407</f>
        <v>0</v>
      </c>
      <c r="J5407" s="63">
        <f>'דוח 132'!B5407</f>
        <v>0</v>
      </c>
      <c r="K5407" s="63">
        <f>'דוח 132'!A5407</f>
        <v>0</v>
      </c>
    </row>
    <row r="5408" spans="1:11" x14ac:dyDescent="0.2">
      <c r="A5408" s="63">
        <f>'דוח 132'!K5408</f>
        <v>0</v>
      </c>
      <c r="B5408" s="63">
        <f>'דוח 132'!J5408</f>
        <v>0</v>
      </c>
      <c r="C5408" s="63">
        <f>'דוח 132'!I5408</f>
        <v>0</v>
      </c>
      <c r="D5408" s="63">
        <f>'דוח 132'!H5408</f>
        <v>0</v>
      </c>
      <c r="E5408" s="63">
        <f>'דוח 132'!G5408</f>
        <v>0</v>
      </c>
      <c r="F5408" s="63">
        <f>'דוח 132'!F5408</f>
        <v>0</v>
      </c>
      <c r="G5408" s="63">
        <f>'דוח 132'!E5408</f>
        <v>0</v>
      </c>
      <c r="H5408" s="63">
        <f>'דוח 132'!D5408</f>
        <v>0</v>
      </c>
      <c r="I5408" s="63">
        <f>'דוח 132'!C5408</f>
        <v>0</v>
      </c>
      <c r="J5408" s="63">
        <f>'דוח 132'!B5408</f>
        <v>0</v>
      </c>
      <c r="K5408" s="63">
        <f>'דוח 132'!A5408</f>
        <v>0</v>
      </c>
    </row>
    <row r="5409" spans="1:11" x14ac:dyDescent="0.2">
      <c r="A5409" s="63" t="str">
        <f>'דוח 132'!K5409</f>
        <v>קוד קבוצה</v>
      </c>
      <c r="B5409" s="63" t="str">
        <f>'דוח 132'!J5409</f>
        <v>קוד קופה</v>
      </c>
      <c r="C5409" s="63">
        <f>'דוח 132'!I5409</f>
        <v>0</v>
      </c>
      <c r="D5409" s="63" t="str">
        <f>'דוח 132'!H5409</f>
        <v>7708  פסגות גדיש הלכה</v>
      </c>
      <c r="E5409" s="63">
        <f>'דוח 132'!G5409</f>
        <v>0</v>
      </c>
      <c r="F5409" s="63">
        <f>'דוח 132'!F5409</f>
        <v>0</v>
      </c>
      <c r="G5409" s="63">
        <f>'דוח 132'!E5409</f>
        <v>0</v>
      </c>
      <c r="H5409" s="63">
        <f>'דוח 132'!D5409</f>
        <v>0</v>
      </c>
      <c r="I5409" s="63">
        <f>'דוח 132'!C5409</f>
        <v>0</v>
      </c>
      <c r="J5409" s="63">
        <f>'דוח 132'!B5409</f>
        <v>0</v>
      </c>
      <c r="K5409" s="63">
        <f>'דוח 132'!A5409</f>
        <v>0</v>
      </c>
    </row>
    <row r="5410" spans="1:11" x14ac:dyDescent="0.2">
      <c r="A5410" s="63">
        <f>'דוח 132'!K5410</f>
        <v>0</v>
      </c>
      <c r="B5410" s="63">
        <f>'דוח 132'!J5410</f>
        <v>0</v>
      </c>
      <c r="C5410" s="63">
        <f>'דוח 132'!I5410</f>
        <v>0</v>
      </c>
      <c r="D5410" s="63">
        <f>'דוח 132'!H5410</f>
        <v>0</v>
      </c>
      <c r="E5410" s="63">
        <f>'דוח 132'!G5410</f>
        <v>0</v>
      </c>
      <c r="F5410" s="63" t="str">
        <f>'דוח 132'!F5410</f>
        <v>שווי קופה באשח  144,417.91</v>
      </c>
      <c r="G5410" s="63">
        <f>'דוח 132'!E5410</f>
        <v>0</v>
      </c>
      <c r="H5410" s="63">
        <f>'דוח 132'!D5410</f>
        <v>0</v>
      </c>
      <c r="I5410" s="63">
        <f>'דוח 132'!C5410</f>
        <v>0</v>
      </c>
      <c r="J5410" s="63">
        <f>'דוח 132'!B5410</f>
        <v>0</v>
      </c>
      <c r="K5410" s="63">
        <f>'דוח 132'!A5410</f>
        <v>0</v>
      </c>
    </row>
    <row r="5411" spans="1:11" x14ac:dyDescent="0.2">
      <c r="A5411" s="63">
        <f>'דוח 132'!K5411</f>
        <v>0</v>
      </c>
      <c r="B5411" s="63">
        <f>'דוח 132'!J5411</f>
        <v>0</v>
      </c>
      <c r="C5411" s="63" t="str">
        <f>'דוח 132'!I5411</f>
        <v>תאור קבוצה</v>
      </c>
      <c r="D5411" s="63" t="str">
        <f>'דוח 132'!H5411</f>
        <v>מח"מ</v>
      </c>
      <c r="E5411" s="63" t="str">
        <f>'דוח 132'!G5411</f>
        <v>חשיפה</v>
      </c>
      <c r="F5411" s="63" t="str">
        <f>'דוח 132'!F5411</f>
        <v>חשיפה</v>
      </c>
      <c r="G5411" s="63">
        <f>'דוח 132'!E5411</f>
        <v>0</v>
      </c>
      <c r="H5411" s="63" t="str">
        <f>'דוח 132'!D5411</f>
        <v>חשיפה</v>
      </c>
      <c r="I5411" s="63">
        <f>'דוח 132'!C5411</f>
        <v>0</v>
      </c>
      <c r="J5411" s="63" t="str">
        <f>'דוח 132'!B5411</f>
        <v>מח"מ</v>
      </c>
      <c r="K5411" s="63">
        <f>'דוח 132'!A5411</f>
        <v>0</v>
      </c>
    </row>
    <row r="5412" spans="1:11" x14ac:dyDescent="0.2">
      <c r="A5412" s="63">
        <f>'דוח 132'!K5412</f>
        <v>0</v>
      </c>
      <c r="B5412" s="63">
        <f>'דוח 132'!J5412</f>
        <v>0</v>
      </c>
      <c r="C5412" s="63">
        <f>'דוח 132'!I5412</f>
        <v>0</v>
      </c>
      <c r="D5412" s="63">
        <f>'דוח 132'!H5412</f>
        <v>0</v>
      </c>
      <c r="E5412" s="63" t="str">
        <f>'דוח 132'!G5412</f>
        <v>30/12/18</v>
      </c>
      <c r="F5412" s="63" t="str">
        <f>'דוח 132'!F5412</f>
        <v>31/12/18</v>
      </c>
      <c r="G5412" s="63" t="str">
        <f>'דוח 132'!E5412</f>
        <v>מינ'</v>
      </c>
      <c r="H5412" s="63" t="str">
        <f>'דוח 132'!D5412</f>
        <v>מקס'</v>
      </c>
      <c r="I5412" s="63" t="str">
        <f>'דוח 132'!C5412</f>
        <v>מינ'</v>
      </c>
      <c r="J5412" s="63" t="str">
        <f>'דוח 132'!B5412</f>
        <v>מקס'</v>
      </c>
      <c r="K5412" s="63">
        <f>'דוח 132'!A5412</f>
        <v>0</v>
      </c>
    </row>
    <row r="5413" spans="1:11" x14ac:dyDescent="0.2">
      <c r="A5413" s="63">
        <f>'דוח 132'!K5413</f>
        <v>13591</v>
      </c>
      <c r="B5413" s="63">
        <f>'דוח 132'!J5413</f>
        <v>7708</v>
      </c>
      <c r="C5413" s="63" t="str">
        <f>'דוח 132'!I5413</f>
        <v xml:space="preserve">צמוד מדד (כולל מיועדות) </v>
      </c>
      <c r="D5413" s="63">
        <f>'דוח 132'!H5413</f>
        <v>4.3201457248774604</v>
      </c>
      <c r="E5413" s="63">
        <f>'דוח 132'!G5413</f>
        <v>31.401592694318797</v>
      </c>
      <c r="F5413" s="63">
        <f>'דוח 132'!F5413</f>
        <v>31.6252151145376</v>
      </c>
      <c r="G5413" s="63">
        <f>'דוח 132'!E5413</f>
        <v>0</v>
      </c>
      <c r="H5413" s="63">
        <f>'דוח 132'!D5413</f>
        <v>0</v>
      </c>
      <c r="I5413" s="63">
        <f>'דוח 132'!C5413</f>
        <v>3.5</v>
      </c>
      <c r="J5413" s="63">
        <f>'דוח 132'!B5413</f>
        <v>5.5</v>
      </c>
      <c r="K5413" s="63">
        <f>'דוח 132'!A5413</f>
        <v>0</v>
      </c>
    </row>
    <row r="5414" spans="1:11" x14ac:dyDescent="0.2">
      <c r="A5414" s="63">
        <f>'דוח 132'!K5414</f>
        <v>19967</v>
      </c>
      <c r="B5414" s="63">
        <f>'דוח 132'!J5414</f>
        <v>7708</v>
      </c>
      <c r="C5414" s="63" t="str">
        <f>'דוח 132'!I5414</f>
        <v>צמוד מדד ללא מיועדות</v>
      </c>
      <c r="D5414" s="63">
        <f>'דוח 132'!H5414</f>
        <v>4.3201457248774604</v>
      </c>
      <c r="E5414" s="63">
        <f>'דוח 132'!G5414</f>
        <v>31.401592694318797</v>
      </c>
      <c r="F5414" s="63">
        <f>'דוח 132'!F5414</f>
        <v>31.6252151145376</v>
      </c>
      <c r="G5414" s="63">
        <f>'דוח 132'!E5414</f>
        <v>0</v>
      </c>
      <c r="H5414" s="63">
        <f>'דוח 132'!D5414</f>
        <v>0</v>
      </c>
      <c r="I5414" s="63">
        <f>'דוח 132'!C5414</f>
        <v>0</v>
      </c>
      <c r="J5414" s="63">
        <f>'דוח 132'!B5414</f>
        <v>0</v>
      </c>
      <c r="K5414" s="63">
        <f>'דוח 132'!A5414</f>
        <v>0</v>
      </c>
    </row>
    <row r="5415" spans="1:11" x14ac:dyDescent="0.2">
      <c r="A5415" s="63">
        <f>'דוח 132'!K5415</f>
        <v>15744</v>
      </c>
      <c r="B5415" s="63">
        <f>'דוח 132'!J5415</f>
        <v>7708</v>
      </c>
      <c r="C5415" s="63" t="str">
        <f>'דוח 132'!I5415</f>
        <v xml:space="preserve">סה"כ ממשלתי צמוד מדד כולל מיועדות </v>
      </c>
      <c r="D5415" s="63">
        <f>'דוח 132'!H5415</f>
        <v>4.3201457248774604</v>
      </c>
      <c r="E5415" s="63">
        <f>'דוח 132'!G5415</f>
        <v>31.401592694318797</v>
      </c>
      <c r="F5415" s="63">
        <f>'דוח 132'!F5415</f>
        <v>31.6252151145376</v>
      </c>
      <c r="G5415" s="63">
        <f>'דוח 132'!E5415</f>
        <v>0</v>
      </c>
      <c r="H5415" s="63">
        <f>'דוח 132'!D5415</f>
        <v>0</v>
      </c>
      <c r="I5415" s="63">
        <f>'דוח 132'!C5415</f>
        <v>0</v>
      </c>
      <c r="J5415" s="63">
        <f>'דוח 132'!B5415</f>
        <v>0</v>
      </c>
      <c r="K5415" s="63">
        <f>'דוח 132'!A5415</f>
        <v>0</v>
      </c>
    </row>
    <row r="5416" spans="1:11" x14ac:dyDescent="0.2">
      <c r="A5416" s="63">
        <f>'דוח 132'!K5416</f>
        <v>13462</v>
      </c>
      <c r="B5416" s="63">
        <f>'דוח 132'!J5416</f>
        <v>7708</v>
      </c>
      <c r="C5416" s="63" t="str">
        <f>'דוח 132'!I5416</f>
        <v xml:space="preserve">קונצרני סחיר צמוד מדד </v>
      </c>
      <c r="D5416" s="63">
        <f>'דוח 132'!H5416</f>
        <v>0</v>
      </c>
      <c r="E5416" s="63">
        <f>'דוח 132'!G5416</f>
        <v>0</v>
      </c>
      <c r="F5416" s="63">
        <f>'דוח 132'!F5416</f>
        <v>0</v>
      </c>
      <c r="G5416" s="63">
        <f>'דוח 132'!E5416</f>
        <v>0</v>
      </c>
      <c r="H5416" s="63">
        <f>'דוח 132'!D5416</f>
        <v>0</v>
      </c>
      <c r="I5416" s="63">
        <f>'דוח 132'!C5416</f>
        <v>0</v>
      </c>
      <c r="J5416" s="63">
        <f>'דוח 132'!B5416</f>
        <v>0</v>
      </c>
      <c r="K5416" s="63">
        <f>'דוח 132'!A5416</f>
        <v>0</v>
      </c>
    </row>
    <row r="5417" spans="1:11" x14ac:dyDescent="0.2">
      <c r="A5417" s="63">
        <f>'דוח 132'!K5417</f>
        <v>15544</v>
      </c>
      <c r="B5417" s="63">
        <f>'דוח 132'!J5417</f>
        <v>7708</v>
      </c>
      <c r="C5417" s="63" t="str">
        <f>'דוח 132'!I5417</f>
        <v>הלוואה צמוד מדד</v>
      </c>
      <c r="D5417" s="63">
        <f>'דוח 132'!H5417</f>
        <v>0</v>
      </c>
      <c r="E5417" s="63">
        <f>'דוח 132'!G5417</f>
        <v>0</v>
      </c>
      <c r="F5417" s="63">
        <f>'דוח 132'!F5417</f>
        <v>0</v>
      </c>
      <c r="G5417" s="63">
        <f>'דוח 132'!E5417</f>
        <v>0</v>
      </c>
      <c r="H5417" s="63">
        <f>'דוח 132'!D5417</f>
        <v>0</v>
      </c>
      <c r="I5417" s="63">
        <f>'דוח 132'!C5417</f>
        <v>0</v>
      </c>
      <c r="J5417" s="63">
        <f>'דוח 132'!B5417</f>
        <v>0</v>
      </c>
      <c r="K5417" s="63">
        <f>'דוח 132'!A5417</f>
        <v>0</v>
      </c>
    </row>
    <row r="5418" spans="1:11" x14ac:dyDescent="0.2">
      <c r="A5418" s="63">
        <f>'דוח 132'!K5418</f>
        <v>12978</v>
      </c>
      <c r="B5418" s="63">
        <f>'דוח 132'!J5418</f>
        <v>7708</v>
      </c>
      <c r="C5418" s="63" t="str">
        <f>'דוח 132'!I5418</f>
        <v xml:space="preserve">פקדונות לא סחירים </v>
      </c>
      <c r="D5418" s="63">
        <f>'דוח 132'!H5418</f>
        <v>0</v>
      </c>
      <c r="E5418" s="63">
        <f>'דוח 132'!G5418</f>
        <v>0</v>
      </c>
      <c r="F5418" s="63">
        <f>'דוח 132'!F5418</f>
        <v>0</v>
      </c>
      <c r="G5418" s="63">
        <f>'דוח 132'!E5418</f>
        <v>0</v>
      </c>
      <c r="H5418" s="63">
        <f>'דוח 132'!D5418</f>
        <v>0</v>
      </c>
      <c r="I5418" s="63">
        <f>'דוח 132'!C5418</f>
        <v>0</v>
      </c>
      <c r="J5418" s="63">
        <f>'דוח 132'!B5418</f>
        <v>0</v>
      </c>
      <c r="K5418" s="63">
        <f>'דוח 132'!A5418</f>
        <v>0</v>
      </c>
    </row>
    <row r="5419" spans="1:11" x14ac:dyDescent="0.2">
      <c r="A5419" s="63">
        <f>'דוח 132'!K5419</f>
        <v>17726</v>
      </c>
      <c r="B5419" s="63">
        <f>'דוח 132'!J5419</f>
        <v>7708</v>
      </c>
      <c r="C5419" s="63" t="str">
        <f>'דוח 132'!I5419</f>
        <v>לא צמוד כולל נזילות</v>
      </c>
      <c r="D5419" s="63">
        <f>'דוח 132'!H5419</f>
        <v>2.0599075507979698</v>
      </c>
      <c r="E5419" s="63">
        <f>'דוח 132'!G5419</f>
        <v>64.112194638631991</v>
      </c>
      <c r="F5419" s="63">
        <f>'דוח 132'!F5419</f>
        <v>65.081304261271896</v>
      </c>
      <c r="G5419" s="63">
        <f>'דוח 132'!E5419</f>
        <v>0</v>
      </c>
      <c r="H5419" s="63">
        <f>'דוח 132'!D5419</f>
        <v>0</v>
      </c>
      <c r="I5419" s="63">
        <f>'דוח 132'!C5419</f>
        <v>1</v>
      </c>
      <c r="J5419" s="63">
        <f>'דוח 132'!B5419</f>
        <v>3</v>
      </c>
      <c r="K5419" s="63">
        <f>'דוח 132'!A5419</f>
        <v>0</v>
      </c>
    </row>
    <row r="5420" spans="1:11" x14ac:dyDescent="0.2">
      <c r="A5420" s="63">
        <f>'דוח 132'!K5420</f>
        <v>17727</v>
      </c>
      <c r="B5420" s="63">
        <f>'דוח 132'!J5420</f>
        <v>7708</v>
      </c>
      <c r="C5420" s="63" t="str">
        <f>'דוח 132'!I5420</f>
        <v>עו"ש ש"ח</v>
      </c>
      <c r="D5420" s="63">
        <f>'דוח 132'!H5420</f>
        <v>0</v>
      </c>
      <c r="E5420" s="63">
        <f>'דוח 132'!G5420</f>
        <v>-0.69695196643551505</v>
      </c>
      <c r="F5420" s="63">
        <f>'דוח 132'!F5420</f>
        <v>-0.16758609483355899</v>
      </c>
      <c r="G5420" s="63">
        <f>'דוח 132'!E5420</f>
        <v>0</v>
      </c>
      <c r="H5420" s="63">
        <f>'דוח 132'!D5420</f>
        <v>0</v>
      </c>
      <c r="I5420" s="63">
        <f>'דוח 132'!C5420</f>
        <v>0</v>
      </c>
      <c r="J5420" s="63">
        <f>'דוח 132'!B5420</f>
        <v>0</v>
      </c>
      <c r="K5420" s="63">
        <f>'דוח 132'!A5420</f>
        <v>0</v>
      </c>
    </row>
    <row r="5421" spans="1:11" x14ac:dyDescent="0.2">
      <c r="A5421" s="63">
        <f>'דוח 132'!K5421</f>
        <v>13592</v>
      </c>
      <c r="B5421" s="63">
        <f>'דוח 132'!J5421</f>
        <v>7708</v>
      </c>
      <c r="C5421" s="63" t="str">
        <f>'דוח 132'!I5421</f>
        <v xml:space="preserve">לא צמוד - לא כולל נזילות </v>
      </c>
      <c r="D5421" s="63">
        <f>'דוח 132'!H5421</f>
        <v>2.0546168575728099</v>
      </c>
      <c r="E5421" s="63">
        <f>'דוח 132'!G5421</f>
        <v>64.809146605067497</v>
      </c>
      <c r="F5421" s="63">
        <f>'דוח 132'!F5421</f>
        <v>65.248890356105505</v>
      </c>
      <c r="G5421" s="63">
        <f>'דוח 132'!E5421</f>
        <v>0</v>
      </c>
      <c r="H5421" s="63">
        <f>'דוח 132'!D5421</f>
        <v>0</v>
      </c>
      <c r="I5421" s="63">
        <f>'דוח 132'!C5421</f>
        <v>0</v>
      </c>
      <c r="J5421" s="63">
        <f>'דוח 132'!B5421</f>
        <v>0</v>
      </c>
      <c r="K5421" s="63">
        <f>'דוח 132'!A5421</f>
        <v>0</v>
      </c>
    </row>
    <row r="5422" spans="1:11" x14ac:dyDescent="0.2">
      <c r="A5422" s="63">
        <f>'דוח 132'!K5422</f>
        <v>11566</v>
      </c>
      <c r="B5422" s="63">
        <f>'דוח 132'!J5422</f>
        <v>7708</v>
      </c>
      <c r="C5422" s="63" t="str">
        <f>'דוח 132'!I5422</f>
        <v>מק"מ</v>
      </c>
      <c r="D5422" s="63">
        <f>'דוח 132'!H5422</f>
        <v>0.63066692627266607</v>
      </c>
      <c r="E5422" s="63">
        <f>'דוח 132'!G5422</f>
        <v>44.927528756110597</v>
      </c>
      <c r="F5422" s="63">
        <f>'דוח 132'!F5422</f>
        <v>45.248844713567898</v>
      </c>
      <c r="G5422" s="63">
        <f>'דוח 132'!E5422</f>
        <v>0</v>
      </c>
      <c r="H5422" s="63">
        <f>'דוח 132'!D5422</f>
        <v>0</v>
      </c>
      <c r="I5422" s="63">
        <f>'דוח 132'!C5422</f>
        <v>0</v>
      </c>
      <c r="J5422" s="63">
        <f>'דוח 132'!B5422</f>
        <v>0</v>
      </c>
      <c r="K5422" s="63">
        <f>'דוח 132'!A5422</f>
        <v>0</v>
      </c>
    </row>
    <row r="5423" spans="1:11" x14ac:dyDescent="0.2">
      <c r="A5423" s="63">
        <f>'דוח 132'!K5423</f>
        <v>13419</v>
      </c>
      <c r="B5423" s="63">
        <f>'דוח 132'!J5423</f>
        <v>7708</v>
      </c>
      <c r="C5423" s="63" t="str">
        <f>'דוח 132'!I5423</f>
        <v>ממשלתי  לא צמוד (שחר)</v>
      </c>
      <c r="D5423" s="63">
        <f>'דוח 132'!H5423</f>
        <v>5.2762139715442391</v>
      </c>
      <c r="E5423" s="63">
        <f>'דוח 132'!G5423</f>
        <v>19.8816178489569</v>
      </c>
      <c r="F5423" s="63">
        <f>'דוח 132'!F5423</f>
        <v>20.0000456425376</v>
      </c>
      <c r="G5423" s="63">
        <f>'דוח 132'!E5423</f>
        <v>0</v>
      </c>
      <c r="H5423" s="63">
        <f>'דוח 132'!D5423</f>
        <v>0</v>
      </c>
      <c r="I5423" s="63">
        <f>'דוח 132'!C5423</f>
        <v>0</v>
      </c>
      <c r="J5423" s="63">
        <f>'דוח 132'!B5423</f>
        <v>0</v>
      </c>
      <c r="K5423" s="63">
        <f>'דוח 132'!A5423</f>
        <v>0</v>
      </c>
    </row>
    <row r="5424" spans="1:11" x14ac:dyDescent="0.2">
      <c r="A5424" s="63">
        <f>'דוח 132'!K5424</f>
        <v>11568</v>
      </c>
      <c r="B5424" s="63">
        <f>'דוח 132'!J5424</f>
        <v>7708</v>
      </c>
      <c r="C5424" s="63" t="str">
        <f>'דוח 132'!I5424</f>
        <v>אג"ח ממשלתי לא צמוד ריבית משתנה-"גילון"</v>
      </c>
      <c r="D5424" s="63">
        <f>'דוח 132'!H5424</f>
        <v>0</v>
      </c>
      <c r="E5424" s="63">
        <f>'דוח 132'!G5424</f>
        <v>0</v>
      </c>
      <c r="F5424" s="63">
        <f>'דוח 132'!F5424</f>
        <v>0</v>
      </c>
      <c r="G5424" s="63">
        <f>'דוח 132'!E5424</f>
        <v>0</v>
      </c>
      <c r="H5424" s="63">
        <f>'דוח 132'!D5424</f>
        <v>0</v>
      </c>
      <c r="I5424" s="63">
        <f>'דוח 132'!C5424</f>
        <v>0</v>
      </c>
      <c r="J5424" s="63">
        <f>'דוח 132'!B5424</f>
        <v>0</v>
      </c>
      <c r="K5424" s="63">
        <f>'דוח 132'!A5424</f>
        <v>0</v>
      </c>
    </row>
    <row r="5425" spans="1:11" x14ac:dyDescent="0.2">
      <c r="A5425" s="63">
        <f>'דוח 132'!K5425</f>
        <v>12479</v>
      </c>
      <c r="B5425" s="63">
        <f>'דוח 132'!J5425</f>
        <v>7708</v>
      </c>
      <c r="C5425" s="63" t="str">
        <f>'דוח 132'!I5425</f>
        <v>קונצרני ריבית קבועה</v>
      </c>
      <c r="D5425" s="63">
        <f>'דוח 132'!H5425</f>
        <v>0</v>
      </c>
      <c r="E5425" s="63">
        <f>'דוח 132'!G5425</f>
        <v>0</v>
      </c>
      <c r="F5425" s="63">
        <f>'דוח 132'!F5425</f>
        <v>0</v>
      </c>
      <c r="G5425" s="63">
        <f>'דוח 132'!E5425</f>
        <v>0</v>
      </c>
      <c r="H5425" s="63">
        <f>'דוח 132'!D5425</f>
        <v>0</v>
      </c>
      <c r="I5425" s="63">
        <f>'דוח 132'!C5425</f>
        <v>0</v>
      </c>
      <c r="J5425" s="63">
        <f>'דוח 132'!B5425</f>
        <v>0</v>
      </c>
      <c r="K5425" s="63">
        <f>'דוח 132'!A5425</f>
        <v>0</v>
      </c>
    </row>
    <row r="5426" spans="1:11" x14ac:dyDescent="0.2">
      <c r="A5426" s="63">
        <f>'דוח 132'!K5426</f>
        <v>12480</v>
      </c>
      <c r="B5426" s="63">
        <f>'דוח 132'!J5426</f>
        <v>7708</v>
      </c>
      <c r="C5426" s="63" t="str">
        <f>'דוח 132'!I5426</f>
        <v>קונצרני ריבית משתנה</v>
      </c>
      <c r="D5426" s="63">
        <f>'דוח 132'!H5426</f>
        <v>0</v>
      </c>
      <c r="E5426" s="63">
        <f>'דוח 132'!G5426</f>
        <v>0</v>
      </c>
      <c r="F5426" s="63">
        <f>'דוח 132'!F5426</f>
        <v>0</v>
      </c>
      <c r="G5426" s="63">
        <f>'דוח 132'!E5426</f>
        <v>0</v>
      </c>
      <c r="H5426" s="63">
        <f>'דוח 132'!D5426</f>
        <v>0</v>
      </c>
      <c r="I5426" s="63">
        <f>'דוח 132'!C5426</f>
        <v>0</v>
      </c>
      <c r="J5426" s="63">
        <f>'דוח 132'!B5426</f>
        <v>0</v>
      </c>
      <c r="K5426" s="63">
        <f>'דוח 132'!A5426</f>
        <v>0</v>
      </c>
    </row>
    <row r="5427" spans="1:11" x14ac:dyDescent="0.2">
      <c r="A5427" s="63">
        <f>'דוח 132'!K5427</f>
        <v>11578</v>
      </c>
      <c r="B5427" s="63">
        <f>'דוח 132'!J5427</f>
        <v>7708</v>
      </c>
      <c r="C5427" s="63" t="str">
        <f>'דוח 132'!I5427</f>
        <v>אג"ח לא צמוד לא סחיר (ללא עמיתים)</v>
      </c>
      <c r="D5427" s="63">
        <f>'דוח 132'!H5427</f>
        <v>0</v>
      </c>
      <c r="E5427" s="63">
        <f>'דוח 132'!G5427</f>
        <v>0</v>
      </c>
      <c r="F5427" s="63">
        <f>'דוח 132'!F5427</f>
        <v>0</v>
      </c>
      <c r="G5427" s="63">
        <f>'דוח 132'!E5427</f>
        <v>0</v>
      </c>
      <c r="H5427" s="63">
        <f>'דוח 132'!D5427</f>
        <v>0</v>
      </c>
      <c r="I5427" s="63">
        <f>'דוח 132'!C5427</f>
        <v>0</v>
      </c>
      <c r="J5427" s="63">
        <f>'דוח 132'!B5427</f>
        <v>0</v>
      </c>
      <c r="K5427" s="63">
        <f>'דוח 132'!A5427</f>
        <v>0</v>
      </c>
    </row>
    <row r="5428" spans="1:11" x14ac:dyDescent="0.2">
      <c r="A5428" s="63">
        <f>'דוח 132'!K5428</f>
        <v>12497</v>
      </c>
      <c r="B5428" s="63">
        <f>'דוח 132'!J5428</f>
        <v>7708</v>
      </c>
      <c r="C5428" s="63" t="str">
        <f>'דוח 132'!I5428</f>
        <v>קונצרני לא סחיר ריבית משתנה (נע"מים)</v>
      </c>
      <c r="D5428" s="63">
        <f>'דוח 132'!H5428</f>
        <v>0</v>
      </c>
      <c r="E5428" s="63">
        <f>'דוח 132'!G5428</f>
        <v>0</v>
      </c>
      <c r="F5428" s="63">
        <f>'דוח 132'!F5428</f>
        <v>0</v>
      </c>
      <c r="G5428" s="63">
        <f>'דוח 132'!E5428</f>
        <v>0</v>
      </c>
      <c r="H5428" s="63">
        <f>'דוח 132'!D5428</f>
        <v>0</v>
      </c>
      <c r="I5428" s="63">
        <f>'דוח 132'!C5428</f>
        <v>0</v>
      </c>
      <c r="J5428" s="63">
        <f>'דוח 132'!B5428</f>
        <v>0</v>
      </c>
      <c r="K5428" s="63">
        <f>'דוח 132'!A5428</f>
        <v>0</v>
      </c>
    </row>
    <row r="5429" spans="1:11" x14ac:dyDescent="0.2">
      <c r="A5429" s="63">
        <f>'דוח 132'!K5429</f>
        <v>15546</v>
      </c>
      <c r="B5429" s="63">
        <f>'דוח 132'!J5429</f>
        <v>7708</v>
      </c>
      <c r="C5429" s="63" t="str">
        <f>'דוח 132'!I5429</f>
        <v>הלוואה לא צמוד</v>
      </c>
      <c r="D5429" s="63">
        <f>'דוח 132'!H5429</f>
        <v>0</v>
      </c>
      <c r="E5429" s="63">
        <f>'דוח 132'!G5429</f>
        <v>0</v>
      </c>
      <c r="F5429" s="63">
        <f>'דוח 132'!F5429</f>
        <v>0</v>
      </c>
      <c r="G5429" s="63">
        <f>'דוח 132'!E5429</f>
        <v>0</v>
      </c>
      <c r="H5429" s="63">
        <f>'דוח 132'!D5429</f>
        <v>0</v>
      </c>
      <c r="I5429" s="63">
        <f>'דוח 132'!C5429</f>
        <v>0</v>
      </c>
      <c r="J5429" s="63">
        <f>'דוח 132'!B5429</f>
        <v>0</v>
      </c>
      <c r="K5429" s="63">
        <f>'דוח 132'!A5429</f>
        <v>0</v>
      </c>
    </row>
    <row r="5430" spans="1:11" x14ac:dyDescent="0.2">
      <c r="A5430" s="63">
        <f>'דוח 132'!K5430</f>
        <v>12481</v>
      </c>
      <c r="B5430" s="63">
        <f>'דוח 132'!J5430</f>
        <v>7708</v>
      </c>
      <c r="C5430" s="63" t="str">
        <f>'דוח 132'!I5430</f>
        <v>הלוואות לעמיתים.</v>
      </c>
      <c r="D5430" s="63">
        <f>'דוח 132'!H5430</f>
        <v>0</v>
      </c>
      <c r="E5430" s="63">
        <f>'דוח 132'!G5430</f>
        <v>0</v>
      </c>
      <c r="F5430" s="63">
        <f>'דוח 132'!F5430</f>
        <v>0</v>
      </c>
      <c r="G5430" s="63">
        <f>'דוח 132'!E5430</f>
        <v>0</v>
      </c>
      <c r="H5430" s="63">
        <f>'דוח 132'!D5430</f>
        <v>0</v>
      </c>
      <c r="I5430" s="63">
        <f>'דוח 132'!C5430</f>
        <v>0</v>
      </c>
      <c r="J5430" s="63">
        <f>'דוח 132'!B5430</f>
        <v>0</v>
      </c>
      <c r="K5430" s="63">
        <f>'דוח 132'!A5430</f>
        <v>0</v>
      </c>
    </row>
    <row r="5431" spans="1:11" x14ac:dyDescent="0.2">
      <c r="A5431" s="63">
        <f>'דוח 132'!K5431</f>
        <v>13594</v>
      </c>
      <c r="B5431" s="63">
        <f>'דוח 132'!J5431</f>
        <v>7708</v>
      </c>
      <c r="C5431" s="63" t="str">
        <f>'דוח 132'!I5431</f>
        <v>מט"ח וצמוד מט"ח</v>
      </c>
      <c r="D5431" s="63">
        <f>'דוח 132'!H5431</f>
        <v>0</v>
      </c>
      <c r="E5431" s="63">
        <f>'דוח 132'!G5431</f>
        <v>4.2615199457300097</v>
      </c>
      <c r="F5431" s="63">
        <f>'דוח 132'!F5431</f>
        <v>2.96630906947947</v>
      </c>
      <c r="G5431" s="63">
        <f>'דוח 132'!E5431</f>
        <v>0</v>
      </c>
      <c r="H5431" s="63">
        <f>'דוח 132'!D5431</f>
        <v>0</v>
      </c>
      <c r="I5431" s="63">
        <f>'דוח 132'!C5431</f>
        <v>0</v>
      </c>
      <c r="J5431" s="63">
        <f>'דוח 132'!B5431</f>
        <v>0</v>
      </c>
      <c r="K5431" s="63">
        <f>'דוח 132'!A5431</f>
        <v>0</v>
      </c>
    </row>
    <row r="5432" spans="1:11" x14ac:dyDescent="0.2">
      <c r="A5432" s="63">
        <f>'דוח 132'!K5432</f>
        <v>15609</v>
      </c>
      <c r="B5432" s="63">
        <f>'דוח 132'!J5432</f>
        <v>7708</v>
      </c>
      <c r="C5432" s="63" t="str">
        <f>'דוח 132'!I5432</f>
        <v>אג"ח ממשלתי צמוד מט"ח סחיר (1022)</v>
      </c>
      <c r="D5432" s="63">
        <f>'דוח 132'!H5432</f>
        <v>0</v>
      </c>
      <c r="E5432" s="63">
        <f>'דוח 132'!G5432</f>
        <v>0.88646454777637895</v>
      </c>
      <c r="F5432" s="63">
        <f>'דוח 132'!F5432</f>
        <v>0.886908428991251</v>
      </c>
      <c r="G5432" s="63">
        <f>'דוח 132'!E5432</f>
        <v>0</v>
      </c>
      <c r="H5432" s="63">
        <f>'דוח 132'!D5432</f>
        <v>0</v>
      </c>
      <c r="I5432" s="63">
        <f>'דוח 132'!C5432</f>
        <v>0</v>
      </c>
      <c r="J5432" s="63">
        <f>'דוח 132'!B5432</f>
        <v>0</v>
      </c>
      <c r="K5432" s="63">
        <f>'דוח 132'!A5432</f>
        <v>0</v>
      </c>
    </row>
    <row r="5433" spans="1:11" x14ac:dyDescent="0.2">
      <c r="A5433" s="63">
        <f>'דוח 132'!K5433</f>
        <v>11524</v>
      </c>
      <c r="B5433" s="63">
        <f>'דוח 132'!J5433</f>
        <v>7708</v>
      </c>
      <c r="C5433" s="63" t="str">
        <f>'דוח 132'!I5433</f>
        <v xml:space="preserve"> אג"ח קונצרני בחו"ל </v>
      </c>
      <c r="D5433" s="63">
        <f>'דוח 132'!H5433</f>
        <v>0</v>
      </c>
      <c r="E5433" s="63">
        <f>'דוח 132'!G5433</f>
        <v>0</v>
      </c>
      <c r="F5433" s="63">
        <f>'דוח 132'!F5433</f>
        <v>0</v>
      </c>
      <c r="G5433" s="63">
        <f>'דוח 132'!E5433</f>
        <v>0</v>
      </c>
      <c r="H5433" s="63">
        <f>'דוח 132'!D5433</f>
        <v>0</v>
      </c>
      <c r="I5433" s="63">
        <f>'דוח 132'!C5433</f>
        <v>0</v>
      </c>
      <c r="J5433" s="63">
        <f>'דוח 132'!B5433</f>
        <v>0</v>
      </c>
      <c r="K5433" s="63">
        <f>'דוח 132'!A5433</f>
        <v>0</v>
      </c>
    </row>
    <row r="5434" spans="1:11" x14ac:dyDescent="0.2">
      <c r="A5434" s="63">
        <f>'דוח 132'!K5434</f>
        <v>15745</v>
      </c>
      <c r="B5434" s="63">
        <f>'דוח 132'!J5434</f>
        <v>7708</v>
      </c>
      <c r="C5434" s="63" t="str">
        <f>'דוח 132'!I5434</f>
        <v>סה"כ קונצרני צמוד מט"ח</v>
      </c>
      <c r="D5434" s="63">
        <f>'דוח 132'!H5434</f>
        <v>0</v>
      </c>
      <c r="E5434" s="63">
        <f>'דוח 132'!G5434</f>
        <v>0</v>
      </c>
      <c r="F5434" s="63">
        <f>'דוח 132'!F5434</f>
        <v>0</v>
      </c>
      <c r="G5434" s="63">
        <f>'דוח 132'!E5434</f>
        <v>0</v>
      </c>
      <c r="H5434" s="63">
        <f>'דוח 132'!D5434</f>
        <v>0</v>
      </c>
      <c r="I5434" s="63">
        <f>'דוח 132'!C5434</f>
        <v>0</v>
      </c>
      <c r="J5434" s="63">
        <f>'דוח 132'!B5434</f>
        <v>0</v>
      </c>
      <c r="K5434" s="63">
        <f>'דוח 132'!A5434</f>
        <v>0</v>
      </c>
    </row>
    <row r="5435" spans="1:11" x14ac:dyDescent="0.2">
      <c r="A5435" s="63">
        <f>'דוח 132'!K5435</f>
        <v>15545</v>
      </c>
      <c r="B5435" s="63">
        <f>'דוח 132'!J5435</f>
        <v>7708</v>
      </c>
      <c r="C5435" s="63" t="str">
        <f>'דוח 132'!I5435</f>
        <v>הלוואה צמוד מט"ח</v>
      </c>
      <c r="D5435" s="63">
        <f>'דוח 132'!H5435</f>
        <v>0</v>
      </c>
      <c r="E5435" s="63">
        <f>'דוח 132'!G5435</f>
        <v>0</v>
      </c>
      <c r="F5435" s="63">
        <f>'דוח 132'!F5435</f>
        <v>0</v>
      </c>
      <c r="G5435" s="63">
        <f>'דוח 132'!E5435</f>
        <v>0</v>
      </c>
      <c r="H5435" s="63">
        <f>'דוח 132'!D5435</f>
        <v>0</v>
      </c>
      <c r="I5435" s="63">
        <f>'דוח 132'!C5435</f>
        <v>0</v>
      </c>
      <c r="J5435" s="63">
        <f>'דוח 132'!B5435</f>
        <v>0</v>
      </c>
      <c r="K5435" s="63">
        <f>'דוח 132'!A5435</f>
        <v>0</v>
      </c>
    </row>
    <row r="5436" spans="1:11" x14ac:dyDescent="0.2">
      <c r="A5436" s="63">
        <f>'דוח 132'!K5436</f>
        <v>13595</v>
      </c>
      <c r="B5436" s="63">
        <f>'דוח 132'!J5436</f>
        <v>7708</v>
      </c>
      <c r="C5436" s="63" t="str">
        <f>'דוח 132'!I5436</f>
        <v>סה"כ מניות והמירים</v>
      </c>
      <c r="D5436" s="63">
        <f>'דוח 132'!H5436</f>
        <v>0</v>
      </c>
      <c r="E5436" s="63">
        <f>'דוח 132'!G5436</f>
        <v>35.501356974725695</v>
      </c>
      <c r="F5436" s="63">
        <f>'דוח 132'!F5436</f>
        <v>35.808518738303896</v>
      </c>
      <c r="G5436" s="63">
        <f>'דוח 132'!E5436</f>
        <v>0</v>
      </c>
      <c r="H5436" s="63">
        <f>'דוח 132'!D5436</f>
        <v>0</v>
      </c>
      <c r="I5436" s="63">
        <f>'דוח 132'!C5436</f>
        <v>0</v>
      </c>
      <c r="J5436" s="63">
        <f>'דוח 132'!B5436</f>
        <v>0</v>
      </c>
      <c r="K5436" s="63">
        <f>'דוח 132'!A5436</f>
        <v>0</v>
      </c>
    </row>
    <row r="5437" spans="1:11" x14ac:dyDescent="0.2">
      <c r="A5437" s="63">
        <f>'דוח 132'!K5437</f>
        <v>15610</v>
      </c>
      <c r="B5437" s="63">
        <f>'דוח 132'!J5437</f>
        <v>7708</v>
      </c>
      <c r="C5437" s="63" t="str">
        <f>'דוח 132'!I5437</f>
        <v>נגזרים מתוך מניות והמירים</v>
      </c>
      <c r="D5437" s="63">
        <f>'דוח 132'!H5437</f>
        <v>0</v>
      </c>
      <c r="E5437" s="63">
        <f>'דוח 132'!G5437</f>
        <v>35.501356974725695</v>
      </c>
      <c r="F5437" s="63">
        <f>'דוח 132'!F5437</f>
        <v>35.808518738303896</v>
      </c>
      <c r="G5437" s="63">
        <f>'דוח 132'!E5437</f>
        <v>0</v>
      </c>
      <c r="H5437" s="63">
        <f>'דוח 132'!D5437</f>
        <v>0</v>
      </c>
      <c r="I5437" s="63">
        <f>'דוח 132'!C5437</f>
        <v>0</v>
      </c>
      <c r="J5437" s="63">
        <f>'דוח 132'!B5437</f>
        <v>0</v>
      </c>
      <c r="K5437" s="63">
        <f>'דוח 132'!A5437</f>
        <v>0</v>
      </c>
    </row>
    <row r="5438" spans="1:11" x14ac:dyDescent="0.2">
      <c r="A5438" s="63">
        <f>'דוח 132'!K5438</f>
        <v>15611</v>
      </c>
      <c r="B5438" s="63">
        <f>'דוח 132'!J5438</f>
        <v>7708</v>
      </c>
      <c r="C5438" s="63" t="str">
        <f>'דוח 132'!I5438</f>
        <v>מניות והמירים בארץ</v>
      </c>
      <c r="D5438" s="63">
        <f>'דוח 132'!H5438</f>
        <v>0</v>
      </c>
      <c r="E5438" s="63">
        <f>'דוח 132'!G5438</f>
        <v>15.713315565498901</v>
      </c>
      <c r="F5438" s="63">
        <f>'דוח 132'!F5438</f>
        <v>15.812700506264898</v>
      </c>
      <c r="G5438" s="63">
        <f>'דוח 132'!E5438</f>
        <v>0</v>
      </c>
      <c r="H5438" s="63">
        <f>'דוח 132'!D5438</f>
        <v>0</v>
      </c>
      <c r="I5438" s="63">
        <f>'דוח 132'!C5438</f>
        <v>0</v>
      </c>
      <c r="J5438" s="63">
        <f>'דוח 132'!B5438</f>
        <v>0</v>
      </c>
      <c r="K5438" s="63">
        <f>'דוח 132'!A5438</f>
        <v>0</v>
      </c>
    </row>
    <row r="5439" spans="1:11" x14ac:dyDescent="0.2">
      <c r="A5439" s="63">
        <f>'דוח 132'!K5439</f>
        <v>15608</v>
      </c>
      <c r="B5439" s="63">
        <f>'דוח 132'!J5439</f>
        <v>7708</v>
      </c>
      <c r="C5439" s="63" t="str">
        <f>'דוח 132'!I5439</f>
        <v>מניות חו"ל</v>
      </c>
      <c r="D5439" s="63">
        <f>'דוח 132'!H5439</f>
        <v>0</v>
      </c>
      <c r="E5439" s="63">
        <f>'דוח 132'!G5439</f>
        <v>19.7880414092268</v>
      </c>
      <c r="F5439" s="63">
        <f>'דוח 132'!F5439</f>
        <v>19.9958182320389</v>
      </c>
      <c r="G5439" s="63">
        <f>'דוח 132'!E5439</f>
        <v>0</v>
      </c>
      <c r="H5439" s="63">
        <f>'דוח 132'!D5439</f>
        <v>0</v>
      </c>
      <c r="I5439" s="63">
        <f>'דוח 132'!C5439</f>
        <v>0</v>
      </c>
      <c r="J5439" s="63">
        <f>'דוח 132'!B5439</f>
        <v>0</v>
      </c>
      <c r="K5439" s="63">
        <f>'דוח 132'!A5439</f>
        <v>0</v>
      </c>
    </row>
    <row r="5440" spans="1:11" x14ac:dyDescent="0.2">
      <c r="A5440" s="63">
        <f>'דוח 132'!K5440</f>
        <v>15584</v>
      </c>
      <c r="B5440" s="63">
        <f>'דוח 132'!J5440</f>
        <v>7708</v>
      </c>
      <c r="C5440" s="63" t="str">
        <f>'דוח 132'!I5440</f>
        <v>נכסים אלטרנטיביים</v>
      </c>
      <c r="D5440" s="63">
        <f>'דוח 132'!H5440</f>
        <v>0</v>
      </c>
      <c r="E5440" s="63">
        <f>'דוח 132'!G5440</f>
        <v>0</v>
      </c>
      <c r="F5440" s="63">
        <f>'דוח 132'!F5440</f>
        <v>0</v>
      </c>
      <c r="G5440" s="63">
        <f>'דוח 132'!E5440</f>
        <v>0</v>
      </c>
      <c r="H5440" s="63">
        <f>'דוח 132'!D5440</f>
        <v>0</v>
      </c>
      <c r="I5440" s="63">
        <f>'דוח 132'!C5440</f>
        <v>0</v>
      </c>
      <c r="J5440" s="63">
        <f>'דוח 132'!B5440</f>
        <v>0</v>
      </c>
      <c r="K5440" s="63">
        <f>'דוח 132'!A5440</f>
        <v>0</v>
      </c>
    </row>
    <row r="5441" spans="1:11" x14ac:dyDescent="0.2">
      <c r="A5441" s="63">
        <f>'דוח 132'!K5441</f>
        <v>17728</v>
      </c>
      <c r="B5441" s="63">
        <f>'דוח 132'!J5441</f>
        <v>7708</v>
      </c>
      <c r="C5441" s="63" t="str">
        <f>'דוח 132'!I5441</f>
        <v>נכסי נדל"ן</v>
      </c>
      <c r="D5441" s="63">
        <f>'דוח 132'!H5441</f>
        <v>0</v>
      </c>
      <c r="E5441" s="63">
        <f>'דוח 132'!G5441</f>
        <v>0</v>
      </c>
      <c r="F5441" s="63">
        <f>'דוח 132'!F5441</f>
        <v>0</v>
      </c>
      <c r="G5441" s="63">
        <f>'דוח 132'!E5441</f>
        <v>0</v>
      </c>
      <c r="H5441" s="63">
        <f>'דוח 132'!D5441</f>
        <v>0</v>
      </c>
      <c r="I5441" s="63">
        <f>'דוח 132'!C5441</f>
        <v>0</v>
      </c>
      <c r="J5441" s="63">
        <f>'דוח 132'!B5441</f>
        <v>0</v>
      </c>
      <c r="K5441" s="63">
        <f>'דוח 132'!A5441</f>
        <v>0</v>
      </c>
    </row>
    <row r="5442" spans="1:11" x14ac:dyDescent="0.2">
      <c r="A5442" s="63">
        <f>'דוח 132'!K5442</f>
        <v>15624</v>
      </c>
      <c r="B5442" s="63">
        <f>'דוח 132'!J5442</f>
        <v>7708</v>
      </c>
      <c r="C5442" s="63" t="str">
        <f>'דוח 132'!I5442</f>
        <v>נגזרים מתוך חשיפת מט"ח</v>
      </c>
      <c r="D5442" s="63">
        <f>'דוח 132'!H5442</f>
        <v>0</v>
      </c>
      <c r="E5442" s="63">
        <f>'דוח 132'!G5442</f>
        <v>1.60832294296409</v>
      </c>
      <c r="F5442" s="63">
        <f>'דוח 132'!F5442</f>
        <v>1.60905247683118</v>
      </c>
      <c r="G5442" s="63">
        <f>'דוח 132'!E5442</f>
        <v>0</v>
      </c>
      <c r="H5442" s="63">
        <f>'דוח 132'!D5442</f>
        <v>0</v>
      </c>
      <c r="I5442" s="63">
        <f>'דוח 132'!C5442</f>
        <v>0</v>
      </c>
      <c r="J5442" s="63">
        <f>'דוח 132'!B5442</f>
        <v>0</v>
      </c>
      <c r="K5442" s="63">
        <f>'דוח 132'!A5442</f>
        <v>0</v>
      </c>
    </row>
    <row r="5443" spans="1:11" x14ac:dyDescent="0.2">
      <c r="A5443" s="63">
        <f>'דוח 132'!K5443</f>
        <v>15644</v>
      </c>
      <c r="B5443" s="63">
        <f>'דוח 132'!J5443</f>
        <v>7708</v>
      </c>
      <c r="C5443" s="63" t="str">
        <f>'דוח 132'!I5443</f>
        <v>סה"כ נזילות</v>
      </c>
      <c r="D5443" s="63">
        <f>'דוח 132'!H5443</f>
        <v>0</v>
      </c>
      <c r="E5443" s="63">
        <f>'דוח 132'!G5443</f>
        <v>2.67810343151812</v>
      </c>
      <c r="F5443" s="63">
        <f>'דוח 132'!F5443</f>
        <v>1.9118145456546598</v>
      </c>
      <c r="G5443" s="63">
        <f>'דוח 132'!E5443</f>
        <v>1</v>
      </c>
      <c r="H5443" s="63">
        <f>'דוח 132'!D5443</f>
        <v>8</v>
      </c>
      <c r="I5443" s="63">
        <f>'דוח 132'!C5443</f>
        <v>0</v>
      </c>
      <c r="J5443" s="63">
        <f>'דוח 132'!B5443</f>
        <v>0</v>
      </c>
      <c r="K5443" s="63">
        <f>'דוח 132'!A5443</f>
        <v>0</v>
      </c>
    </row>
    <row r="5444" spans="1:11" x14ac:dyDescent="0.2">
      <c r="A5444" s="63">
        <f>'דוח 132'!K5444</f>
        <v>15704</v>
      </c>
      <c r="B5444" s="63">
        <f>'דוח 132'!J5444</f>
        <v>7708</v>
      </c>
      <c r="C5444" s="63" t="str">
        <f>'דוח 132'!I5444</f>
        <v xml:space="preserve">סה"כ קונצרני והלוואות </v>
      </c>
      <c r="D5444" s="63">
        <f>'דוח 132'!H5444</f>
        <v>0</v>
      </c>
      <c r="E5444" s="63">
        <f>'דוח 132'!G5444</f>
        <v>0</v>
      </c>
      <c r="F5444" s="63">
        <f>'דוח 132'!F5444</f>
        <v>0</v>
      </c>
      <c r="G5444" s="63">
        <f>'דוח 132'!E5444</f>
        <v>0</v>
      </c>
      <c r="H5444" s="63">
        <f>'דוח 132'!D5444</f>
        <v>0</v>
      </c>
      <c r="I5444" s="63">
        <f>'דוח 132'!C5444</f>
        <v>0</v>
      </c>
      <c r="J5444" s="63">
        <f>'דוח 132'!B5444</f>
        <v>0</v>
      </c>
      <c r="K5444" s="63">
        <f>'דוח 132'!A5444</f>
        <v>0</v>
      </c>
    </row>
    <row r="5445" spans="1:11" x14ac:dyDescent="0.2">
      <c r="A5445" s="63">
        <f>'דוח 132'!K5445</f>
        <v>15749</v>
      </c>
      <c r="B5445" s="63">
        <f>'דוח 132'!J5445</f>
        <v>7708</v>
      </c>
      <c r="C5445" s="63" t="str">
        <f>'דוח 132'!I5445</f>
        <v>סה"כ לא סחירים</v>
      </c>
      <c r="D5445" s="63">
        <f>'דוח 132'!H5445</f>
        <v>0</v>
      </c>
      <c r="E5445" s="63">
        <f>'דוח 132'!G5445</f>
        <v>0</v>
      </c>
      <c r="F5445" s="63">
        <f>'דוח 132'!F5445</f>
        <v>0</v>
      </c>
      <c r="G5445" s="63">
        <f>'דוח 132'!E5445</f>
        <v>0</v>
      </c>
      <c r="H5445" s="63">
        <f>'דוח 132'!D5445</f>
        <v>0</v>
      </c>
      <c r="I5445" s="63">
        <f>'דוח 132'!C5445</f>
        <v>0</v>
      </c>
      <c r="J5445" s="63">
        <f>'דוח 132'!B5445</f>
        <v>0</v>
      </c>
      <c r="K5445" s="63">
        <f>'דוח 132'!A5445</f>
        <v>0</v>
      </c>
    </row>
    <row r="5446" spans="1:11" x14ac:dyDescent="0.2">
      <c r="A5446" s="63">
        <f>'דוח 132'!K5446</f>
        <v>11258</v>
      </c>
      <c r="B5446" s="63">
        <f>'דוח 132'!J5446</f>
        <v>7708</v>
      </c>
      <c r="C5446" s="63" t="str">
        <f>'דוח 132'!I5446</f>
        <v>כל נכסי הקופה</v>
      </c>
      <c r="D5446" s="63">
        <f>'דוח 132'!H5446</f>
        <v>2.70687007938974</v>
      </c>
      <c r="E5446" s="63">
        <f>'דוח 132'!G5446</f>
        <v>120.36980086494401</v>
      </c>
      <c r="F5446" s="63">
        <f>'דוח 132'!F5446</f>
        <v>120.48063182427101</v>
      </c>
      <c r="G5446" s="63">
        <f>'דוח 132'!E5446</f>
        <v>0</v>
      </c>
      <c r="H5446" s="63">
        <f>'דוח 132'!D5446</f>
        <v>0</v>
      </c>
      <c r="I5446" s="63">
        <f>'דוח 132'!C5446</f>
        <v>0</v>
      </c>
      <c r="J5446" s="63">
        <f>'דוח 132'!B5446</f>
        <v>0</v>
      </c>
      <c r="K5446" s="63">
        <f>'דוח 132'!A5446</f>
        <v>0</v>
      </c>
    </row>
    <row r="5447" spans="1:11" x14ac:dyDescent="0.2">
      <c r="A5447" s="63">
        <f>'דוח 132'!K5447</f>
        <v>15705</v>
      </c>
      <c r="B5447" s="63">
        <f>'דוח 132'!J5447</f>
        <v>7708</v>
      </c>
      <c r="C5447" s="63" t="str">
        <f>'דוח 132'!I5447</f>
        <v>סה"כ ממשלתי</v>
      </c>
      <c r="D5447" s="63">
        <f>'דוח 132'!H5447</f>
        <v>2.7688645723015197</v>
      </c>
      <c r="E5447" s="63">
        <f>'דוח 132'!G5447</f>
        <v>97.097203847162689</v>
      </c>
      <c r="F5447" s="63">
        <f>'דוח 132'!F5447</f>
        <v>97.761013899634392</v>
      </c>
      <c r="G5447" s="63">
        <f>'דוח 132'!E5447</f>
        <v>90</v>
      </c>
      <c r="H5447" s="63">
        <f>'דוח 132'!D5447</f>
        <v>100</v>
      </c>
      <c r="I5447" s="63">
        <f>'דוח 132'!C5447</f>
        <v>0</v>
      </c>
      <c r="J5447" s="63">
        <f>'דוח 132'!B5447</f>
        <v>0</v>
      </c>
      <c r="K5447" s="63">
        <f>'דוח 132'!A5447</f>
        <v>0</v>
      </c>
    </row>
    <row r="5448" spans="1:11" x14ac:dyDescent="0.2">
      <c r="A5448" s="63">
        <f>'דוח 132'!K5448</f>
        <v>16144</v>
      </c>
      <c r="B5448" s="63">
        <f>'דוח 132'!J5448</f>
        <v>7708</v>
      </c>
      <c r="C5448" s="63" t="str">
        <f>'דוח 132'!I5448</f>
        <v>סך חשיפת מט"ח</v>
      </c>
      <c r="D5448" s="63">
        <f>'דוח 132'!H5448</f>
        <v>0</v>
      </c>
      <c r="E5448" s="63">
        <f>'דוח 132'!G5448</f>
        <v>5.2880834329769195</v>
      </c>
      <c r="F5448" s="63">
        <f>'דוח 132'!F5448</f>
        <v>4.0905479540782999</v>
      </c>
      <c r="G5448" s="63">
        <f>'דוח 132'!E5448</f>
        <v>0</v>
      </c>
      <c r="H5448" s="63">
        <f>'דוח 132'!D5448</f>
        <v>0</v>
      </c>
      <c r="I5448" s="63">
        <f>'דוח 132'!C5448</f>
        <v>0</v>
      </c>
      <c r="J5448" s="63">
        <f>'דוח 132'!B5448</f>
        <v>0</v>
      </c>
      <c r="K5448" s="63">
        <f>'דוח 132'!A5448</f>
        <v>0</v>
      </c>
    </row>
    <row r="5449" spans="1:11" x14ac:dyDescent="0.2">
      <c r="A5449" s="63">
        <f>'דוח 132'!K5449</f>
        <v>12755</v>
      </c>
      <c r="B5449" s="63">
        <f>'דוח 132'!J5449</f>
        <v>7708</v>
      </c>
      <c r="C5449" s="63" t="str">
        <f>'דוח 132'!I5449</f>
        <v xml:space="preserve">נזילות מט"ח </v>
      </c>
      <c r="D5449" s="63">
        <f>'דוח 132'!H5449</f>
        <v>0</v>
      </c>
      <c r="E5449" s="63">
        <f>'דוח 132'!G5449</f>
        <v>3.3750553979536297</v>
      </c>
      <c r="F5449" s="63">
        <f>'דוח 132'!F5449</f>
        <v>2.0794006404882195</v>
      </c>
      <c r="G5449" s="63">
        <f>'דוח 132'!E5449</f>
        <v>0</v>
      </c>
      <c r="H5449" s="63">
        <f>'דוח 132'!D5449</f>
        <v>0</v>
      </c>
      <c r="I5449" s="63">
        <f>'דוח 132'!C5449</f>
        <v>0</v>
      </c>
      <c r="J5449" s="63">
        <f>'דוח 132'!B5449</f>
        <v>0</v>
      </c>
      <c r="K5449" s="63">
        <f>'דוח 132'!A5449</f>
        <v>0</v>
      </c>
    </row>
    <row r="5450" spans="1:11" x14ac:dyDescent="0.2">
      <c r="A5450" s="63">
        <f>'דוח 132'!K5450</f>
        <v>12359</v>
      </c>
      <c r="B5450" s="63">
        <f>'דוח 132'!J5450</f>
        <v>7708</v>
      </c>
      <c r="C5450" s="63" t="str">
        <f>'דוח 132'!I5450</f>
        <v xml:space="preserve">קונצרני לא סחיר צמוד מדד </v>
      </c>
      <c r="D5450" s="63">
        <f>'דוח 132'!H5450</f>
        <v>0</v>
      </c>
      <c r="E5450" s="63">
        <f>'דוח 132'!G5450</f>
        <v>0</v>
      </c>
      <c r="F5450" s="63">
        <f>'דוח 132'!F5450</f>
        <v>0</v>
      </c>
      <c r="G5450" s="63">
        <f>'דוח 132'!E5450</f>
        <v>0</v>
      </c>
      <c r="H5450" s="63">
        <f>'דוח 132'!D5450</f>
        <v>0</v>
      </c>
      <c r="I5450" s="63">
        <f>'דוח 132'!C5450</f>
        <v>0</v>
      </c>
      <c r="J5450" s="63">
        <f>'דוח 132'!B5450</f>
        <v>0</v>
      </c>
      <c r="K5450" s="63">
        <f>'דוח 132'!A5450</f>
        <v>0</v>
      </c>
    </row>
    <row r="5451" spans="1:11" x14ac:dyDescent="0.2">
      <c r="A5451" s="63">
        <f>'דוח 132'!K5451</f>
        <v>0</v>
      </c>
      <c r="B5451" s="63">
        <f>'דוח 132'!J5451</f>
        <v>0</v>
      </c>
      <c r="C5451" s="63">
        <f>'דוח 132'!I5451</f>
        <v>0</v>
      </c>
      <c r="D5451" s="63">
        <f>'דוח 132'!H5451</f>
        <v>0</v>
      </c>
      <c r="E5451" s="63">
        <f>'דוח 132'!G5451</f>
        <v>0</v>
      </c>
      <c r="F5451" s="63">
        <f>'דוח 132'!F5451</f>
        <v>0</v>
      </c>
      <c r="G5451" s="63">
        <f>'דוח 132'!E5451</f>
        <v>0</v>
      </c>
      <c r="H5451" s="63">
        <f>'דוח 132'!D5451</f>
        <v>0</v>
      </c>
      <c r="I5451" s="63">
        <f>'דוח 132'!C5451</f>
        <v>0</v>
      </c>
      <c r="J5451" s="63">
        <f>'דוח 132'!B5451</f>
        <v>0</v>
      </c>
      <c r="K5451" s="63">
        <f>'דוח 132'!A5451</f>
        <v>0</v>
      </c>
    </row>
    <row r="5452" spans="1:11" x14ac:dyDescent="0.2">
      <c r="A5452" s="63" t="str">
        <f>'דוח 132'!K5452</f>
        <v>קוד קבוצה</v>
      </c>
      <c r="B5452" s="63" t="str">
        <f>'דוח 132'!J5452</f>
        <v>קוד קופה</v>
      </c>
      <c r="C5452" s="63">
        <f>'דוח 132'!I5452</f>
        <v>0</v>
      </c>
      <c r="D5452" s="63" t="str">
        <f>'דוח 132'!H5452</f>
        <v xml:space="preserve">77250  הנסון ישראל בע"מ </v>
      </c>
      <c r="E5452" s="63">
        <f>'דוח 132'!G5452</f>
        <v>0</v>
      </c>
      <c r="F5452" s="63">
        <f>'דוח 132'!F5452</f>
        <v>0</v>
      </c>
      <c r="G5452" s="63">
        <f>'דוח 132'!E5452</f>
        <v>0</v>
      </c>
      <c r="H5452" s="63">
        <f>'דוח 132'!D5452</f>
        <v>0</v>
      </c>
      <c r="I5452" s="63">
        <f>'דוח 132'!C5452</f>
        <v>0</v>
      </c>
      <c r="J5452" s="63">
        <f>'דוח 132'!B5452</f>
        <v>0</v>
      </c>
      <c r="K5452" s="63">
        <f>'דוח 132'!A5452</f>
        <v>0</v>
      </c>
    </row>
    <row r="5453" spans="1:11" x14ac:dyDescent="0.2">
      <c r="A5453" s="63">
        <f>'דוח 132'!K5453</f>
        <v>0</v>
      </c>
      <c r="B5453" s="63">
        <f>'דוח 132'!J5453</f>
        <v>0</v>
      </c>
      <c r="C5453" s="63">
        <f>'דוח 132'!I5453</f>
        <v>0</v>
      </c>
      <c r="D5453" s="63">
        <f>'דוח 132'!H5453</f>
        <v>0</v>
      </c>
      <c r="E5453" s="63">
        <f>'דוח 132'!G5453</f>
        <v>0</v>
      </c>
      <c r="F5453" s="63" t="str">
        <f>'דוח 132'!F5453</f>
        <v>שווי קופה באשח  3,413.89</v>
      </c>
      <c r="G5453" s="63">
        <f>'דוח 132'!E5453</f>
        <v>0</v>
      </c>
      <c r="H5453" s="63">
        <f>'דוח 132'!D5453</f>
        <v>0</v>
      </c>
      <c r="I5453" s="63">
        <f>'דוח 132'!C5453</f>
        <v>0</v>
      </c>
      <c r="J5453" s="63">
        <f>'דוח 132'!B5453</f>
        <v>0</v>
      </c>
      <c r="K5453" s="63">
        <f>'דוח 132'!A5453</f>
        <v>0</v>
      </c>
    </row>
    <row r="5454" spans="1:11" x14ac:dyDescent="0.2">
      <c r="A5454" s="63">
        <f>'דוח 132'!K5454</f>
        <v>0</v>
      </c>
      <c r="B5454" s="63">
        <f>'דוח 132'!J5454</f>
        <v>0</v>
      </c>
      <c r="C5454" s="63" t="str">
        <f>'דוח 132'!I5454</f>
        <v>תאור קבוצה</v>
      </c>
      <c r="D5454" s="63" t="str">
        <f>'דוח 132'!H5454</f>
        <v>מח"מ</v>
      </c>
      <c r="E5454" s="63" t="str">
        <f>'דוח 132'!G5454</f>
        <v>חשיפה</v>
      </c>
      <c r="F5454" s="63" t="str">
        <f>'דוח 132'!F5454</f>
        <v>חשיפה</v>
      </c>
      <c r="G5454" s="63">
        <f>'דוח 132'!E5454</f>
        <v>0</v>
      </c>
      <c r="H5454" s="63" t="str">
        <f>'דוח 132'!D5454</f>
        <v>חשיפה</v>
      </c>
      <c r="I5454" s="63">
        <f>'דוח 132'!C5454</f>
        <v>0</v>
      </c>
      <c r="J5454" s="63" t="str">
        <f>'דוח 132'!B5454</f>
        <v>מח"מ</v>
      </c>
      <c r="K5454" s="63">
        <f>'דוח 132'!A5454</f>
        <v>0</v>
      </c>
    </row>
    <row r="5455" spans="1:11" x14ac:dyDescent="0.2">
      <c r="A5455" s="63">
        <f>'דוח 132'!K5455</f>
        <v>0</v>
      </c>
      <c r="B5455" s="63">
        <f>'דוח 132'!J5455</f>
        <v>0</v>
      </c>
      <c r="C5455" s="63">
        <f>'דוח 132'!I5455</f>
        <v>0</v>
      </c>
      <c r="D5455" s="63">
        <f>'דוח 132'!H5455</f>
        <v>0</v>
      </c>
      <c r="E5455" s="63" t="str">
        <f>'דוח 132'!G5455</f>
        <v>30/12/18</v>
      </c>
      <c r="F5455" s="63" t="str">
        <f>'דוח 132'!F5455</f>
        <v>31/12/18</v>
      </c>
      <c r="G5455" s="63" t="str">
        <f>'דוח 132'!E5455</f>
        <v>מינ'</v>
      </c>
      <c r="H5455" s="63" t="str">
        <f>'דוח 132'!D5455</f>
        <v>מקס'</v>
      </c>
      <c r="I5455" s="63" t="str">
        <f>'דוח 132'!C5455</f>
        <v>מינ'</v>
      </c>
      <c r="J5455" s="63" t="str">
        <f>'דוח 132'!B5455</f>
        <v>מקס'</v>
      </c>
      <c r="K5455" s="63">
        <f>'דוח 132'!A5455</f>
        <v>0</v>
      </c>
    </row>
    <row r="5456" spans="1:11" x14ac:dyDescent="0.2">
      <c r="A5456" s="63">
        <f>'דוח 132'!K5456</f>
        <v>13591</v>
      </c>
      <c r="B5456" s="63">
        <f>'דוח 132'!J5456</f>
        <v>77250</v>
      </c>
      <c r="C5456" s="63" t="str">
        <f>'דוח 132'!I5456</f>
        <v xml:space="preserve">צמוד מדד (כולל מיועדות) </v>
      </c>
      <c r="D5456" s="63">
        <f>'דוח 132'!H5456</f>
        <v>0</v>
      </c>
      <c r="E5456" s="63">
        <f>'דוח 132'!G5456</f>
        <v>0</v>
      </c>
      <c r="F5456" s="63">
        <f>'דוח 132'!F5456</f>
        <v>0</v>
      </c>
      <c r="G5456" s="63">
        <f>'דוח 132'!E5456</f>
        <v>0</v>
      </c>
      <c r="H5456" s="63">
        <f>'דוח 132'!D5456</f>
        <v>0</v>
      </c>
      <c r="I5456" s="63">
        <f>'דוח 132'!C5456</f>
        <v>0</v>
      </c>
      <c r="J5456" s="63">
        <f>'דוח 132'!B5456</f>
        <v>0</v>
      </c>
      <c r="K5456" s="63">
        <f>'דוח 132'!A5456</f>
        <v>0</v>
      </c>
    </row>
    <row r="5457" spans="1:11" x14ac:dyDescent="0.2">
      <c r="A5457" s="63">
        <f>'דוח 132'!K5457</f>
        <v>19967</v>
      </c>
      <c r="B5457" s="63">
        <f>'דוח 132'!J5457</f>
        <v>77250</v>
      </c>
      <c r="C5457" s="63" t="str">
        <f>'דוח 132'!I5457</f>
        <v>צמוד מדד ללא מיועדות</v>
      </c>
      <c r="D5457" s="63">
        <f>'דוח 132'!H5457</f>
        <v>0</v>
      </c>
      <c r="E5457" s="63">
        <f>'דוח 132'!G5457</f>
        <v>0</v>
      </c>
      <c r="F5457" s="63">
        <f>'דוח 132'!F5457</f>
        <v>0</v>
      </c>
      <c r="G5457" s="63">
        <f>'דוח 132'!E5457</f>
        <v>0</v>
      </c>
      <c r="H5457" s="63">
        <f>'דוח 132'!D5457</f>
        <v>0</v>
      </c>
      <c r="I5457" s="63">
        <f>'דוח 132'!C5457</f>
        <v>0</v>
      </c>
      <c r="J5457" s="63">
        <f>'דוח 132'!B5457</f>
        <v>0</v>
      </c>
      <c r="K5457" s="63">
        <f>'דוח 132'!A5457</f>
        <v>0</v>
      </c>
    </row>
    <row r="5458" spans="1:11" x14ac:dyDescent="0.2">
      <c r="A5458" s="63">
        <f>'דוח 132'!K5458</f>
        <v>15744</v>
      </c>
      <c r="B5458" s="63">
        <f>'דוח 132'!J5458</f>
        <v>77250</v>
      </c>
      <c r="C5458" s="63" t="str">
        <f>'דוח 132'!I5458</f>
        <v xml:space="preserve">סה"כ ממשלתי צמוד מדד כולל מיועדות </v>
      </c>
      <c r="D5458" s="63">
        <f>'דוח 132'!H5458</f>
        <v>0</v>
      </c>
      <c r="E5458" s="63">
        <f>'דוח 132'!G5458</f>
        <v>0</v>
      </c>
      <c r="F5458" s="63">
        <f>'דוח 132'!F5458</f>
        <v>0</v>
      </c>
      <c r="G5458" s="63">
        <f>'דוח 132'!E5458</f>
        <v>0</v>
      </c>
      <c r="H5458" s="63">
        <f>'דוח 132'!D5458</f>
        <v>0</v>
      </c>
      <c r="I5458" s="63">
        <f>'דוח 132'!C5458</f>
        <v>0</v>
      </c>
      <c r="J5458" s="63">
        <f>'דוח 132'!B5458</f>
        <v>0</v>
      </c>
      <c r="K5458" s="63">
        <f>'דוח 132'!A5458</f>
        <v>0</v>
      </c>
    </row>
    <row r="5459" spans="1:11" x14ac:dyDescent="0.2">
      <c r="A5459" s="63">
        <f>'דוח 132'!K5459</f>
        <v>13462</v>
      </c>
      <c r="B5459" s="63">
        <f>'דוח 132'!J5459</f>
        <v>77250</v>
      </c>
      <c r="C5459" s="63" t="str">
        <f>'דוח 132'!I5459</f>
        <v xml:space="preserve">קונצרני סחיר צמוד מדד </v>
      </c>
      <c r="D5459" s="63">
        <f>'דוח 132'!H5459</f>
        <v>0</v>
      </c>
      <c r="E5459" s="63">
        <f>'דוח 132'!G5459</f>
        <v>0</v>
      </c>
      <c r="F5459" s="63">
        <f>'דוח 132'!F5459</f>
        <v>0</v>
      </c>
      <c r="G5459" s="63">
        <f>'דוח 132'!E5459</f>
        <v>0</v>
      </c>
      <c r="H5459" s="63">
        <f>'דוח 132'!D5459</f>
        <v>0</v>
      </c>
      <c r="I5459" s="63">
        <f>'דוח 132'!C5459</f>
        <v>0</v>
      </c>
      <c r="J5459" s="63">
        <f>'דוח 132'!B5459</f>
        <v>0</v>
      </c>
      <c r="K5459" s="63">
        <f>'דוח 132'!A5459</f>
        <v>0</v>
      </c>
    </row>
    <row r="5460" spans="1:11" x14ac:dyDescent="0.2">
      <c r="A5460" s="63">
        <f>'דוח 132'!K5460</f>
        <v>15544</v>
      </c>
      <c r="B5460" s="63">
        <f>'דוח 132'!J5460</f>
        <v>77250</v>
      </c>
      <c r="C5460" s="63" t="str">
        <f>'דוח 132'!I5460</f>
        <v>הלוואה צמוד מדד</v>
      </c>
      <c r="D5460" s="63">
        <f>'דוח 132'!H5460</f>
        <v>0</v>
      </c>
      <c r="E5460" s="63">
        <f>'דוח 132'!G5460</f>
        <v>0</v>
      </c>
      <c r="F5460" s="63">
        <f>'דוח 132'!F5460</f>
        <v>0</v>
      </c>
      <c r="G5460" s="63">
        <f>'דוח 132'!E5460</f>
        <v>0</v>
      </c>
      <c r="H5460" s="63">
        <f>'דוח 132'!D5460</f>
        <v>0</v>
      </c>
      <c r="I5460" s="63">
        <f>'דוח 132'!C5460</f>
        <v>0</v>
      </c>
      <c r="J5460" s="63">
        <f>'דוח 132'!B5460</f>
        <v>0</v>
      </c>
      <c r="K5460" s="63">
        <f>'דוח 132'!A5460</f>
        <v>0</v>
      </c>
    </row>
    <row r="5461" spans="1:11" x14ac:dyDescent="0.2">
      <c r="A5461" s="63">
        <f>'דוח 132'!K5461</f>
        <v>12978</v>
      </c>
      <c r="B5461" s="63">
        <f>'דוח 132'!J5461</f>
        <v>77250</v>
      </c>
      <c r="C5461" s="63" t="str">
        <f>'דוח 132'!I5461</f>
        <v xml:space="preserve">פקדונות לא סחירים </v>
      </c>
      <c r="D5461" s="63">
        <f>'דוח 132'!H5461</f>
        <v>0</v>
      </c>
      <c r="E5461" s="63">
        <f>'דוח 132'!G5461</f>
        <v>0</v>
      </c>
      <c r="F5461" s="63">
        <f>'דוח 132'!F5461</f>
        <v>0</v>
      </c>
      <c r="G5461" s="63">
        <f>'דוח 132'!E5461</f>
        <v>0</v>
      </c>
      <c r="H5461" s="63">
        <f>'דוח 132'!D5461</f>
        <v>0</v>
      </c>
      <c r="I5461" s="63">
        <f>'דוח 132'!C5461</f>
        <v>0</v>
      </c>
      <c r="J5461" s="63">
        <f>'דוח 132'!B5461</f>
        <v>0</v>
      </c>
      <c r="K5461" s="63">
        <f>'דוח 132'!A5461</f>
        <v>0</v>
      </c>
    </row>
    <row r="5462" spans="1:11" x14ac:dyDescent="0.2">
      <c r="A5462" s="63">
        <f>'דוח 132'!K5462</f>
        <v>17726</v>
      </c>
      <c r="B5462" s="63">
        <f>'דוח 132'!J5462</f>
        <v>77250</v>
      </c>
      <c r="C5462" s="63" t="str">
        <f>'דוח 132'!I5462</f>
        <v>לא צמוד כולל נזילות</v>
      </c>
      <c r="D5462" s="63">
        <f>'דוח 132'!H5462</f>
        <v>0</v>
      </c>
      <c r="E5462" s="63">
        <f>'דוח 132'!G5462</f>
        <v>9.9306919567173804</v>
      </c>
      <c r="F5462" s="63">
        <f>'דוח 132'!F5462</f>
        <v>9.951561826217679</v>
      </c>
      <c r="G5462" s="63">
        <f>'דוח 132'!E5462</f>
        <v>0</v>
      </c>
      <c r="H5462" s="63">
        <f>'דוח 132'!D5462</f>
        <v>0</v>
      </c>
      <c r="I5462" s="63">
        <f>'דוח 132'!C5462</f>
        <v>0</v>
      </c>
      <c r="J5462" s="63">
        <f>'דוח 132'!B5462</f>
        <v>0</v>
      </c>
      <c r="K5462" s="63">
        <f>'דוח 132'!A5462</f>
        <v>0</v>
      </c>
    </row>
    <row r="5463" spans="1:11" x14ac:dyDescent="0.2">
      <c r="A5463" s="63">
        <f>'דוח 132'!K5463</f>
        <v>17727</v>
      </c>
      <c r="B5463" s="63">
        <f>'דוח 132'!J5463</f>
        <v>77250</v>
      </c>
      <c r="C5463" s="63" t="str">
        <f>'דוח 132'!I5463</f>
        <v>עו"ש ש"ח</v>
      </c>
      <c r="D5463" s="63">
        <f>'דוח 132'!H5463</f>
        <v>0</v>
      </c>
      <c r="E5463" s="63">
        <f>'דוח 132'!G5463</f>
        <v>9.9306919567173804</v>
      </c>
      <c r="F5463" s="63">
        <f>'דוח 132'!F5463</f>
        <v>9.951561826217679</v>
      </c>
      <c r="G5463" s="63">
        <f>'דוח 132'!E5463</f>
        <v>0</v>
      </c>
      <c r="H5463" s="63">
        <f>'דוח 132'!D5463</f>
        <v>0</v>
      </c>
      <c r="I5463" s="63">
        <f>'דוח 132'!C5463</f>
        <v>0</v>
      </c>
      <c r="J5463" s="63">
        <f>'דוח 132'!B5463</f>
        <v>0</v>
      </c>
      <c r="K5463" s="63">
        <f>'דוח 132'!A5463</f>
        <v>0</v>
      </c>
    </row>
    <row r="5464" spans="1:11" x14ac:dyDescent="0.2">
      <c r="A5464" s="63">
        <f>'דוח 132'!K5464</f>
        <v>13592</v>
      </c>
      <c r="B5464" s="63">
        <f>'דוח 132'!J5464</f>
        <v>77250</v>
      </c>
      <c r="C5464" s="63" t="str">
        <f>'דוח 132'!I5464</f>
        <v xml:space="preserve">לא צמוד - לא כולל נזילות </v>
      </c>
      <c r="D5464" s="63">
        <f>'דוח 132'!H5464</f>
        <v>0</v>
      </c>
      <c r="E5464" s="63">
        <f>'דוח 132'!G5464</f>
        <v>0</v>
      </c>
      <c r="F5464" s="63">
        <f>'דוח 132'!F5464</f>
        <v>0</v>
      </c>
      <c r="G5464" s="63">
        <f>'דוח 132'!E5464</f>
        <v>0</v>
      </c>
      <c r="H5464" s="63">
        <f>'דוח 132'!D5464</f>
        <v>0</v>
      </c>
      <c r="I5464" s="63">
        <f>'דוח 132'!C5464</f>
        <v>0</v>
      </c>
      <c r="J5464" s="63">
        <f>'דוח 132'!B5464</f>
        <v>0</v>
      </c>
      <c r="K5464" s="63">
        <f>'דוח 132'!A5464</f>
        <v>0</v>
      </c>
    </row>
    <row r="5465" spans="1:11" x14ac:dyDescent="0.2">
      <c r="A5465" s="63">
        <f>'דוח 132'!K5465</f>
        <v>11566</v>
      </c>
      <c r="B5465" s="63">
        <f>'דוח 132'!J5465</f>
        <v>77250</v>
      </c>
      <c r="C5465" s="63" t="str">
        <f>'דוח 132'!I5465</f>
        <v>מק"מ</v>
      </c>
      <c r="D5465" s="63">
        <f>'דוח 132'!H5465</f>
        <v>0</v>
      </c>
      <c r="E5465" s="63">
        <f>'דוח 132'!G5465</f>
        <v>0</v>
      </c>
      <c r="F5465" s="63">
        <f>'דוח 132'!F5465</f>
        <v>0</v>
      </c>
      <c r="G5465" s="63">
        <f>'דוח 132'!E5465</f>
        <v>0</v>
      </c>
      <c r="H5465" s="63">
        <f>'דוח 132'!D5465</f>
        <v>0</v>
      </c>
      <c r="I5465" s="63">
        <f>'דוח 132'!C5465</f>
        <v>0</v>
      </c>
      <c r="J5465" s="63">
        <f>'דוח 132'!B5465</f>
        <v>0</v>
      </c>
      <c r="K5465" s="63">
        <f>'דוח 132'!A5465</f>
        <v>0</v>
      </c>
    </row>
    <row r="5466" spans="1:11" x14ac:dyDescent="0.2">
      <c r="A5466" s="63">
        <f>'דוח 132'!K5466</f>
        <v>13419</v>
      </c>
      <c r="B5466" s="63">
        <f>'דוח 132'!J5466</f>
        <v>77250</v>
      </c>
      <c r="C5466" s="63" t="str">
        <f>'דוח 132'!I5466</f>
        <v>ממשלתי  לא צמוד (שחר)</v>
      </c>
      <c r="D5466" s="63">
        <f>'דוח 132'!H5466</f>
        <v>0</v>
      </c>
      <c r="E5466" s="63">
        <f>'דוח 132'!G5466</f>
        <v>0</v>
      </c>
      <c r="F5466" s="63">
        <f>'דוח 132'!F5466</f>
        <v>0</v>
      </c>
      <c r="G5466" s="63">
        <f>'דוח 132'!E5466</f>
        <v>0</v>
      </c>
      <c r="H5466" s="63">
        <f>'דוח 132'!D5466</f>
        <v>0</v>
      </c>
      <c r="I5466" s="63">
        <f>'דוח 132'!C5466</f>
        <v>0</v>
      </c>
      <c r="J5466" s="63">
        <f>'דוח 132'!B5466</f>
        <v>0</v>
      </c>
      <c r="K5466" s="63">
        <f>'דוח 132'!A5466</f>
        <v>0</v>
      </c>
    </row>
    <row r="5467" spans="1:11" x14ac:dyDescent="0.2">
      <c r="A5467" s="63">
        <f>'דוח 132'!K5467</f>
        <v>11568</v>
      </c>
      <c r="B5467" s="63">
        <f>'דוח 132'!J5467</f>
        <v>77250</v>
      </c>
      <c r="C5467" s="63" t="str">
        <f>'דוח 132'!I5467</f>
        <v>אג"ח ממשלתי לא צמוד ריבית משתנה-"גילון"</v>
      </c>
      <c r="D5467" s="63">
        <f>'דוח 132'!H5467</f>
        <v>0</v>
      </c>
      <c r="E5467" s="63">
        <f>'דוח 132'!G5467</f>
        <v>0</v>
      </c>
      <c r="F5467" s="63">
        <f>'דוח 132'!F5467</f>
        <v>0</v>
      </c>
      <c r="G5467" s="63">
        <f>'דוח 132'!E5467</f>
        <v>0</v>
      </c>
      <c r="H5467" s="63">
        <f>'דוח 132'!D5467</f>
        <v>0</v>
      </c>
      <c r="I5467" s="63">
        <f>'דוח 132'!C5467</f>
        <v>0</v>
      </c>
      <c r="J5467" s="63">
        <f>'דוח 132'!B5467</f>
        <v>0</v>
      </c>
      <c r="K5467" s="63">
        <f>'דוח 132'!A5467</f>
        <v>0</v>
      </c>
    </row>
    <row r="5468" spans="1:11" x14ac:dyDescent="0.2">
      <c r="A5468" s="63">
        <f>'דוח 132'!K5468</f>
        <v>12479</v>
      </c>
      <c r="B5468" s="63">
        <f>'דוח 132'!J5468</f>
        <v>77250</v>
      </c>
      <c r="C5468" s="63" t="str">
        <f>'דוח 132'!I5468</f>
        <v>קונצרני ריבית קבועה</v>
      </c>
      <c r="D5468" s="63">
        <f>'דוח 132'!H5468</f>
        <v>0</v>
      </c>
      <c r="E5468" s="63">
        <f>'דוח 132'!G5468</f>
        <v>0</v>
      </c>
      <c r="F5468" s="63">
        <f>'דוח 132'!F5468</f>
        <v>0</v>
      </c>
      <c r="G5468" s="63">
        <f>'דוח 132'!E5468</f>
        <v>0</v>
      </c>
      <c r="H5468" s="63">
        <f>'דוח 132'!D5468</f>
        <v>0</v>
      </c>
      <c r="I5468" s="63">
        <f>'דוח 132'!C5468</f>
        <v>0</v>
      </c>
      <c r="J5468" s="63">
        <f>'דוח 132'!B5468</f>
        <v>0</v>
      </c>
      <c r="K5468" s="63">
        <f>'דוח 132'!A5468</f>
        <v>0</v>
      </c>
    </row>
    <row r="5469" spans="1:11" x14ac:dyDescent="0.2">
      <c r="A5469" s="63">
        <f>'דוח 132'!K5469</f>
        <v>12480</v>
      </c>
      <c r="B5469" s="63">
        <f>'דוח 132'!J5469</f>
        <v>77250</v>
      </c>
      <c r="C5469" s="63" t="str">
        <f>'דוח 132'!I5469</f>
        <v>קונצרני ריבית משתנה</v>
      </c>
      <c r="D5469" s="63">
        <f>'דוח 132'!H5469</f>
        <v>0</v>
      </c>
      <c r="E5469" s="63">
        <f>'דוח 132'!G5469</f>
        <v>0</v>
      </c>
      <c r="F5469" s="63">
        <f>'דוח 132'!F5469</f>
        <v>0</v>
      </c>
      <c r="G5469" s="63">
        <f>'דוח 132'!E5469</f>
        <v>0</v>
      </c>
      <c r="H5469" s="63">
        <f>'דוח 132'!D5469</f>
        <v>0</v>
      </c>
      <c r="I5469" s="63">
        <f>'דוח 132'!C5469</f>
        <v>0</v>
      </c>
      <c r="J5469" s="63">
        <f>'דוח 132'!B5469</f>
        <v>0</v>
      </c>
      <c r="K5469" s="63">
        <f>'דוח 132'!A5469</f>
        <v>0</v>
      </c>
    </row>
    <row r="5470" spans="1:11" x14ac:dyDescent="0.2">
      <c r="A5470" s="63">
        <f>'דוח 132'!K5470</f>
        <v>11578</v>
      </c>
      <c r="B5470" s="63">
        <f>'דוח 132'!J5470</f>
        <v>77250</v>
      </c>
      <c r="C5470" s="63" t="str">
        <f>'דוח 132'!I5470</f>
        <v>אג"ח לא צמוד לא סחיר (ללא עמיתים)</v>
      </c>
      <c r="D5470" s="63">
        <f>'דוח 132'!H5470</f>
        <v>0</v>
      </c>
      <c r="E5470" s="63">
        <f>'דוח 132'!G5470</f>
        <v>0</v>
      </c>
      <c r="F5470" s="63">
        <f>'דוח 132'!F5470</f>
        <v>0</v>
      </c>
      <c r="G5470" s="63">
        <f>'דוח 132'!E5470</f>
        <v>0</v>
      </c>
      <c r="H5470" s="63">
        <f>'דוח 132'!D5470</f>
        <v>0</v>
      </c>
      <c r="I5470" s="63">
        <f>'דוח 132'!C5470</f>
        <v>0</v>
      </c>
      <c r="J5470" s="63">
        <f>'דוח 132'!B5470</f>
        <v>0</v>
      </c>
      <c r="K5470" s="63">
        <f>'דוח 132'!A5470</f>
        <v>0</v>
      </c>
    </row>
    <row r="5471" spans="1:11" x14ac:dyDescent="0.2">
      <c r="A5471" s="63">
        <f>'דוח 132'!K5471</f>
        <v>12497</v>
      </c>
      <c r="B5471" s="63">
        <f>'דוח 132'!J5471</f>
        <v>77250</v>
      </c>
      <c r="C5471" s="63" t="str">
        <f>'דוח 132'!I5471</f>
        <v>קונצרני לא סחיר ריבית משתנה (נע"מים)</v>
      </c>
      <c r="D5471" s="63">
        <f>'דוח 132'!H5471</f>
        <v>0</v>
      </c>
      <c r="E5471" s="63">
        <f>'דוח 132'!G5471</f>
        <v>0</v>
      </c>
      <c r="F5471" s="63">
        <f>'דוח 132'!F5471</f>
        <v>0</v>
      </c>
      <c r="G5471" s="63">
        <f>'דוח 132'!E5471</f>
        <v>0</v>
      </c>
      <c r="H5471" s="63">
        <f>'דוח 132'!D5471</f>
        <v>0</v>
      </c>
      <c r="I5471" s="63">
        <f>'דוח 132'!C5471</f>
        <v>0</v>
      </c>
      <c r="J5471" s="63">
        <f>'דוח 132'!B5471</f>
        <v>0</v>
      </c>
      <c r="K5471" s="63">
        <f>'דוח 132'!A5471</f>
        <v>0</v>
      </c>
    </row>
    <row r="5472" spans="1:11" x14ac:dyDescent="0.2">
      <c r="A5472" s="63">
        <f>'דוח 132'!K5472</f>
        <v>15546</v>
      </c>
      <c r="B5472" s="63">
        <f>'דוח 132'!J5472</f>
        <v>77250</v>
      </c>
      <c r="C5472" s="63" t="str">
        <f>'דוח 132'!I5472</f>
        <v>הלוואה לא צמוד</v>
      </c>
      <c r="D5472" s="63">
        <f>'דוח 132'!H5472</f>
        <v>0</v>
      </c>
      <c r="E5472" s="63">
        <f>'דוח 132'!G5472</f>
        <v>0</v>
      </c>
      <c r="F5472" s="63">
        <f>'דוח 132'!F5472</f>
        <v>0</v>
      </c>
      <c r="G5472" s="63">
        <f>'דוח 132'!E5472</f>
        <v>0</v>
      </c>
      <c r="H5472" s="63">
        <f>'דוח 132'!D5472</f>
        <v>0</v>
      </c>
      <c r="I5472" s="63">
        <f>'דוח 132'!C5472</f>
        <v>0</v>
      </c>
      <c r="J5472" s="63">
        <f>'דוח 132'!B5472</f>
        <v>0</v>
      </c>
      <c r="K5472" s="63">
        <f>'דוח 132'!A5472</f>
        <v>0</v>
      </c>
    </row>
    <row r="5473" spans="1:11" x14ac:dyDescent="0.2">
      <c r="A5473" s="63">
        <f>'דוח 132'!K5473</f>
        <v>12481</v>
      </c>
      <c r="B5473" s="63">
        <f>'דוח 132'!J5473</f>
        <v>77250</v>
      </c>
      <c r="C5473" s="63" t="str">
        <f>'דוח 132'!I5473</f>
        <v>הלוואות לעמיתים.</v>
      </c>
      <c r="D5473" s="63">
        <f>'דוח 132'!H5473</f>
        <v>0</v>
      </c>
      <c r="E5473" s="63">
        <f>'דוח 132'!G5473</f>
        <v>0</v>
      </c>
      <c r="F5473" s="63">
        <f>'דוח 132'!F5473</f>
        <v>0</v>
      </c>
      <c r="G5473" s="63">
        <f>'דוח 132'!E5473</f>
        <v>0</v>
      </c>
      <c r="H5473" s="63">
        <f>'דוח 132'!D5473</f>
        <v>0</v>
      </c>
      <c r="I5473" s="63">
        <f>'דוח 132'!C5473</f>
        <v>0</v>
      </c>
      <c r="J5473" s="63">
        <f>'דוח 132'!B5473</f>
        <v>0</v>
      </c>
      <c r="K5473" s="63">
        <f>'דוח 132'!A5473</f>
        <v>0</v>
      </c>
    </row>
    <row r="5474" spans="1:11" x14ac:dyDescent="0.2">
      <c r="A5474" s="63">
        <f>'דוח 132'!K5474</f>
        <v>13594</v>
      </c>
      <c r="B5474" s="63">
        <f>'דוח 132'!J5474</f>
        <v>77250</v>
      </c>
      <c r="C5474" s="63" t="str">
        <f>'דוח 132'!I5474</f>
        <v>מט"ח וצמוד מט"ח</v>
      </c>
      <c r="D5474" s="63">
        <f>'דוח 132'!H5474</f>
        <v>3.6069114819416996</v>
      </c>
      <c r="E5474" s="63">
        <f>'דוח 132'!G5474</f>
        <v>73.354395195800294</v>
      </c>
      <c r="F5474" s="63">
        <f>'דוח 132'!F5474</f>
        <v>73.158535163841805</v>
      </c>
      <c r="G5474" s="63">
        <f>'דוח 132'!E5474</f>
        <v>0</v>
      </c>
      <c r="H5474" s="63">
        <f>'דוח 132'!D5474</f>
        <v>0</v>
      </c>
      <c r="I5474" s="63">
        <f>'דוח 132'!C5474</f>
        <v>0</v>
      </c>
      <c r="J5474" s="63">
        <f>'דוח 132'!B5474</f>
        <v>0</v>
      </c>
      <c r="K5474" s="63">
        <f>'דוח 132'!A5474</f>
        <v>0</v>
      </c>
    </row>
    <row r="5475" spans="1:11" x14ac:dyDescent="0.2">
      <c r="A5475" s="63">
        <f>'דוח 132'!K5475</f>
        <v>15609</v>
      </c>
      <c r="B5475" s="63">
        <f>'דוח 132'!J5475</f>
        <v>77250</v>
      </c>
      <c r="C5475" s="63" t="str">
        <f>'דוח 132'!I5475</f>
        <v>אג"ח ממשלתי צמוד מט"ח סחיר (1022)</v>
      </c>
      <c r="D5475" s="63">
        <f>'דוח 132'!H5475</f>
        <v>2.7199374024474499</v>
      </c>
      <c r="E5475" s="63">
        <f>'דוח 132'!G5475</f>
        <v>17.649185063978699</v>
      </c>
      <c r="F5475" s="63">
        <f>'דוח 132'!F5475</f>
        <v>17.608579931832999</v>
      </c>
      <c r="G5475" s="63">
        <f>'דוח 132'!E5475</f>
        <v>0</v>
      </c>
      <c r="H5475" s="63">
        <f>'דוח 132'!D5475</f>
        <v>0</v>
      </c>
      <c r="I5475" s="63">
        <f>'דוח 132'!C5475</f>
        <v>0</v>
      </c>
      <c r="J5475" s="63">
        <f>'דוח 132'!B5475</f>
        <v>0</v>
      </c>
      <c r="K5475" s="63">
        <f>'דוח 132'!A5475</f>
        <v>0</v>
      </c>
    </row>
    <row r="5476" spans="1:11" x14ac:dyDescent="0.2">
      <c r="A5476" s="63">
        <f>'דוח 132'!K5476</f>
        <v>11524</v>
      </c>
      <c r="B5476" s="63">
        <f>'דוח 132'!J5476</f>
        <v>77250</v>
      </c>
      <c r="C5476" s="63" t="str">
        <f>'דוח 132'!I5476</f>
        <v xml:space="preserve"> אג"ח קונצרני בחו"ל </v>
      </c>
      <c r="D5476" s="63">
        <f>'דוח 132'!H5476</f>
        <v>4.4130528847548893</v>
      </c>
      <c r="E5476" s="63">
        <f>'דוח 132'!G5476</f>
        <v>49.0751171198511</v>
      </c>
      <c r="F5476" s="63">
        <f>'דוח 132'!F5476</f>
        <v>48.941658068508495</v>
      </c>
      <c r="G5476" s="63">
        <f>'דוח 132'!E5476</f>
        <v>0</v>
      </c>
      <c r="H5476" s="63">
        <f>'דוח 132'!D5476</f>
        <v>0</v>
      </c>
      <c r="I5476" s="63">
        <f>'דוח 132'!C5476</f>
        <v>0</v>
      </c>
      <c r="J5476" s="63">
        <f>'דוח 132'!B5476</f>
        <v>0</v>
      </c>
      <c r="K5476" s="63">
        <f>'דוח 132'!A5476</f>
        <v>0</v>
      </c>
    </row>
    <row r="5477" spans="1:11" x14ac:dyDescent="0.2">
      <c r="A5477" s="63">
        <f>'דוח 132'!K5477</f>
        <v>15745</v>
      </c>
      <c r="B5477" s="63">
        <f>'דוח 132'!J5477</f>
        <v>77250</v>
      </c>
      <c r="C5477" s="63" t="str">
        <f>'דוח 132'!I5477</f>
        <v>סה"כ קונצרני צמוד מט"ח</v>
      </c>
      <c r="D5477" s="63">
        <f>'דוח 132'!H5477</f>
        <v>0</v>
      </c>
      <c r="E5477" s="63">
        <f>'דוח 132'!G5477</f>
        <v>0</v>
      </c>
      <c r="F5477" s="63">
        <f>'דוח 132'!F5477</f>
        <v>0</v>
      </c>
      <c r="G5477" s="63">
        <f>'דוח 132'!E5477</f>
        <v>0</v>
      </c>
      <c r="H5477" s="63">
        <f>'דוח 132'!D5477</f>
        <v>0</v>
      </c>
      <c r="I5477" s="63">
        <f>'דוח 132'!C5477</f>
        <v>0</v>
      </c>
      <c r="J5477" s="63">
        <f>'דוח 132'!B5477</f>
        <v>0</v>
      </c>
      <c r="K5477" s="63">
        <f>'דוח 132'!A5477</f>
        <v>0</v>
      </c>
    </row>
    <row r="5478" spans="1:11" x14ac:dyDescent="0.2">
      <c r="A5478" s="63">
        <f>'דוח 132'!K5478</f>
        <v>15545</v>
      </c>
      <c r="B5478" s="63">
        <f>'דוח 132'!J5478</f>
        <v>77250</v>
      </c>
      <c r="C5478" s="63" t="str">
        <f>'דוח 132'!I5478</f>
        <v>הלוואה צמוד מט"ח</v>
      </c>
      <c r="D5478" s="63">
        <f>'דוח 132'!H5478</f>
        <v>0</v>
      </c>
      <c r="E5478" s="63">
        <f>'דוח 132'!G5478</f>
        <v>0</v>
      </c>
      <c r="F5478" s="63">
        <f>'דוח 132'!F5478</f>
        <v>0</v>
      </c>
      <c r="G5478" s="63">
        <f>'דוח 132'!E5478</f>
        <v>0</v>
      </c>
      <c r="H5478" s="63">
        <f>'דוח 132'!D5478</f>
        <v>0</v>
      </c>
      <c r="I5478" s="63">
        <f>'דוח 132'!C5478</f>
        <v>0</v>
      </c>
      <c r="J5478" s="63">
        <f>'דוח 132'!B5478</f>
        <v>0</v>
      </c>
      <c r="K5478" s="63">
        <f>'דוח 132'!A5478</f>
        <v>0</v>
      </c>
    </row>
    <row r="5479" spans="1:11" x14ac:dyDescent="0.2">
      <c r="A5479" s="63">
        <f>'דוח 132'!K5479</f>
        <v>13595</v>
      </c>
      <c r="B5479" s="63">
        <f>'דוח 132'!J5479</f>
        <v>77250</v>
      </c>
      <c r="C5479" s="63" t="str">
        <f>'דוח 132'!I5479</f>
        <v>סה"כ מניות והמירים</v>
      </c>
      <c r="D5479" s="63">
        <f>'דוח 132'!H5479</f>
        <v>0</v>
      </c>
      <c r="E5479" s="63">
        <f>'דוח 132'!G5479</f>
        <v>16.714912847482299</v>
      </c>
      <c r="F5479" s="63">
        <f>'דוח 132'!F5479</f>
        <v>16.8899030099405</v>
      </c>
      <c r="G5479" s="63">
        <f>'דוח 132'!E5479</f>
        <v>0</v>
      </c>
      <c r="H5479" s="63">
        <f>'דוח 132'!D5479</f>
        <v>0</v>
      </c>
      <c r="I5479" s="63">
        <f>'דוח 132'!C5479</f>
        <v>0</v>
      </c>
      <c r="J5479" s="63">
        <f>'דוח 132'!B5479</f>
        <v>0</v>
      </c>
      <c r="K5479" s="63">
        <f>'דוח 132'!A5479</f>
        <v>0</v>
      </c>
    </row>
    <row r="5480" spans="1:11" x14ac:dyDescent="0.2">
      <c r="A5480" s="63">
        <f>'דוח 132'!K5480</f>
        <v>15610</v>
      </c>
      <c r="B5480" s="63">
        <f>'דוח 132'!J5480</f>
        <v>77250</v>
      </c>
      <c r="C5480" s="63" t="str">
        <f>'דוח 132'!I5480</f>
        <v>נגזרים מתוך מניות והמירים</v>
      </c>
      <c r="D5480" s="63">
        <f>'דוח 132'!H5480</f>
        <v>0</v>
      </c>
      <c r="E5480" s="63">
        <f>'דוח 132'!G5480</f>
        <v>0</v>
      </c>
      <c r="F5480" s="63">
        <f>'דוח 132'!F5480</f>
        <v>0</v>
      </c>
      <c r="G5480" s="63">
        <f>'דוח 132'!E5480</f>
        <v>0</v>
      </c>
      <c r="H5480" s="63">
        <f>'דוח 132'!D5480</f>
        <v>0</v>
      </c>
      <c r="I5480" s="63">
        <f>'דוח 132'!C5480</f>
        <v>0</v>
      </c>
      <c r="J5480" s="63">
        <f>'דוח 132'!B5480</f>
        <v>0</v>
      </c>
      <c r="K5480" s="63">
        <f>'דוח 132'!A5480</f>
        <v>0</v>
      </c>
    </row>
    <row r="5481" spans="1:11" x14ac:dyDescent="0.2">
      <c r="A5481" s="63">
        <f>'דוח 132'!K5481</f>
        <v>15611</v>
      </c>
      <c r="B5481" s="63">
        <f>'דוח 132'!J5481</f>
        <v>77250</v>
      </c>
      <c r="C5481" s="63" t="str">
        <f>'דוח 132'!I5481</f>
        <v>מניות והמירים בארץ</v>
      </c>
      <c r="D5481" s="63">
        <f>'דוח 132'!H5481</f>
        <v>0</v>
      </c>
      <c r="E5481" s="63">
        <f>'דוח 132'!G5481</f>
        <v>0</v>
      </c>
      <c r="F5481" s="63">
        <f>'דוח 132'!F5481</f>
        <v>0</v>
      </c>
      <c r="G5481" s="63">
        <f>'דוח 132'!E5481</f>
        <v>0</v>
      </c>
      <c r="H5481" s="63">
        <f>'דוח 132'!D5481</f>
        <v>0</v>
      </c>
      <c r="I5481" s="63">
        <f>'דוח 132'!C5481</f>
        <v>0</v>
      </c>
      <c r="J5481" s="63">
        <f>'דוח 132'!B5481</f>
        <v>0</v>
      </c>
      <c r="K5481" s="63">
        <f>'דוח 132'!A5481</f>
        <v>0</v>
      </c>
    </row>
    <row r="5482" spans="1:11" x14ac:dyDescent="0.2">
      <c r="A5482" s="63">
        <f>'דוח 132'!K5482</f>
        <v>15608</v>
      </c>
      <c r="B5482" s="63">
        <f>'דוח 132'!J5482</f>
        <v>77250</v>
      </c>
      <c r="C5482" s="63" t="str">
        <f>'דוח 132'!I5482</f>
        <v>מניות חו"ל</v>
      </c>
      <c r="D5482" s="63">
        <f>'דוח 132'!H5482</f>
        <v>0</v>
      </c>
      <c r="E5482" s="63">
        <f>'דוח 132'!G5482</f>
        <v>16.714912847482299</v>
      </c>
      <c r="F5482" s="63">
        <f>'דוח 132'!F5482</f>
        <v>16.8899030099405</v>
      </c>
      <c r="G5482" s="63">
        <f>'דוח 132'!E5482</f>
        <v>0</v>
      </c>
      <c r="H5482" s="63">
        <f>'דוח 132'!D5482</f>
        <v>0</v>
      </c>
      <c r="I5482" s="63">
        <f>'דוח 132'!C5482</f>
        <v>0</v>
      </c>
      <c r="J5482" s="63">
        <f>'דוח 132'!B5482</f>
        <v>0</v>
      </c>
      <c r="K5482" s="63">
        <f>'דוח 132'!A5482</f>
        <v>0</v>
      </c>
    </row>
    <row r="5483" spans="1:11" x14ac:dyDescent="0.2">
      <c r="A5483" s="63">
        <f>'דוח 132'!K5483</f>
        <v>15584</v>
      </c>
      <c r="B5483" s="63">
        <f>'דוח 132'!J5483</f>
        <v>77250</v>
      </c>
      <c r="C5483" s="63" t="str">
        <f>'דוח 132'!I5483</f>
        <v>נכסים אלטרנטיביים</v>
      </c>
      <c r="D5483" s="63">
        <f>'דוח 132'!H5483</f>
        <v>0</v>
      </c>
      <c r="E5483" s="63">
        <f>'דוח 132'!G5483</f>
        <v>0</v>
      </c>
      <c r="F5483" s="63">
        <f>'דוח 132'!F5483</f>
        <v>0</v>
      </c>
      <c r="G5483" s="63">
        <f>'דוח 132'!E5483</f>
        <v>0</v>
      </c>
      <c r="H5483" s="63">
        <f>'דוח 132'!D5483</f>
        <v>0</v>
      </c>
      <c r="I5483" s="63">
        <f>'דוח 132'!C5483</f>
        <v>0</v>
      </c>
      <c r="J5483" s="63">
        <f>'דוח 132'!B5483</f>
        <v>0</v>
      </c>
      <c r="K5483" s="63">
        <f>'דוח 132'!A5483</f>
        <v>0</v>
      </c>
    </row>
    <row r="5484" spans="1:11" x14ac:dyDescent="0.2">
      <c r="A5484" s="63">
        <f>'דוח 132'!K5484</f>
        <v>17728</v>
      </c>
      <c r="B5484" s="63">
        <f>'דוח 132'!J5484</f>
        <v>77250</v>
      </c>
      <c r="C5484" s="63" t="str">
        <f>'דוח 132'!I5484</f>
        <v>נכסי נדל"ן</v>
      </c>
      <c r="D5484" s="63">
        <f>'דוח 132'!H5484</f>
        <v>0</v>
      </c>
      <c r="E5484" s="63">
        <f>'דוח 132'!G5484</f>
        <v>0</v>
      </c>
      <c r="F5484" s="63">
        <f>'דוח 132'!F5484</f>
        <v>0</v>
      </c>
      <c r="G5484" s="63">
        <f>'דוח 132'!E5484</f>
        <v>0</v>
      </c>
      <c r="H5484" s="63">
        <f>'דוח 132'!D5484</f>
        <v>0</v>
      </c>
      <c r="I5484" s="63">
        <f>'דוח 132'!C5484</f>
        <v>0</v>
      </c>
      <c r="J5484" s="63">
        <f>'דוח 132'!B5484</f>
        <v>0</v>
      </c>
      <c r="K5484" s="63">
        <f>'דוח 132'!A5484</f>
        <v>0</v>
      </c>
    </row>
    <row r="5485" spans="1:11" x14ac:dyDescent="0.2">
      <c r="A5485" s="63">
        <f>'דוח 132'!K5485</f>
        <v>15624</v>
      </c>
      <c r="B5485" s="63">
        <f>'דוח 132'!J5485</f>
        <v>77250</v>
      </c>
      <c r="C5485" s="63" t="str">
        <f>'דוח 132'!I5485</f>
        <v>נגזרים מתוך חשיפת מט"ח</v>
      </c>
      <c r="D5485" s="63">
        <f>'דוח 132'!H5485</f>
        <v>0</v>
      </c>
      <c r="E5485" s="63">
        <f>'דוח 132'!G5485</f>
        <v>0</v>
      </c>
      <c r="F5485" s="63">
        <f>'דוח 132'!F5485</f>
        <v>0</v>
      </c>
      <c r="G5485" s="63">
        <f>'דוח 132'!E5485</f>
        <v>0</v>
      </c>
      <c r="H5485" s="63">
        <f>'דוח 132'!D5485</f>
        <v>0</v>
      </c>
      <c r="I5485" s="63">
        <f>'דוח 132'!C5485</f>
        <v>0</v>
      </c>
      <c r="J5485" s="63">
        <f>'דוח 132'!B5485</f>
        <v>0</v>
      </c>
      <c r="K5485" s="63">
        <f>'דוח 132'!A5485</f>
        <v>0</v>
      </c>
    </row>
    <row r="5486" spans="1:11" x14ac:dyDescent="0.2">
      <c r="A5486" s="63">
        <f>'דוח 132'!K5486</f>
        <v>15644</v>
      </c>
      <c r="B5486" s="63">
        <f>'דוח 132'!J5486</f>
        <v>77250</v>
      </c>
      <c r="C5486" s="63" t="str">
        <f>'דוח 132'!I5486</f>
        <v>סה"כ נזילות</v>
      </c>
      <c r="D5486" s="63">
        <f>'דוח 132'!H5486</f>
        <v>0</v>
      </c>
      <c r="E5486" s="63">
        <f>'דוח 132'!G5486</f>
        <v>16.560784968687798</v>
      </c>
      <c r="F5486" s="63">
        <f>'דוח 132'!F5486</f>
        <v>16.559858989717998</v>
      </c>
      <c r="G5486" s="63">
        <f>'דוח 132'!E5486</f>
        <v>0</v>
      </c>
      <c r="H5486" s="63">
        <f>'דוח 132'!D5486</f>
        <v>0</v>
      </c>
      <c r="I5486" s="63">
        <f>'דוח 132'!C5486</f>
        <v>0</v>
      </c>
      <c r="J5486" s="63">
        <f>'דוח 132'!B5486</f>
        <v>0</v>
      </c>
      <c r="K5486" s="63">
        <f>'דוח 132'!A5486</f>
        <v>0</v>
      </c>
    </row>
    <row r="5487" spans="1:11" x14ac:dyDescent="0.2">
      <c r="A5487" s="63">
        <f>'דוח 132'!K5487</f>
        <v>15704</v>
      </c>
      <c r="B5487" s="63">
        <f>'דוח 132'!J5487</f>
        <v>77250</v>
      </c>
      <c r="C5487" s="63" t="str">
        <f>'דוח 132'!I5487</f>
        <v xml:space="preserve">סה"כ קונצרני והלוואות </v>
      </c>
      <c r="D5487" s="63">
        <f>'דוח 132'!H5487</f>
        <v>4.4130528847548893</v>
      </c>
      <c r="E5487" s="63">
        <f>'דוח 132'!G5487</f>
        <v>49.0751171198511</v>
      </c>
      <c r="F5487" s="63">
        <f>'דוח 132'!F5487</f>
        <v>48.941658068508495</v>
      </c>
      <c r="G5487" s="63">
        <f>'דוח 132'!E5487</f>
        <v>0</v>
      </c>
      <c r="H5487" s="63">
        <f>'דוח 132'!D5487</f>
        <v>0</v>
      </c>
      <c r="I5487" s="63">
        <f>'דוח 132'!C5487</f>
        <v>0</v>
      </c>
      <c r="J5487" s="63">
        <f>'דוח 132'!B5487</f>
        <v>0</v>
      </c>
      <c r="K5487" s="63">
        <f>'דוח 132'!A5487</f>
        <v>0</v>
      </c>
    </row>
    <row r="5488" spans="1:11" x14ac:dyDescent="0.2">
      <c r="A5488" s="63">
        <f>'דוח 132'!K5488</f>
        <v>15749</v>
      </c>
      <c r="B5488" s="63">
        <f>'דוח 132'!J5488</f>
        <v>77250</v>
      </c>
      <c r="C5488" s="63" t="str">
        <f>'דוח 132'!I5488</f>
        <v>סה"כ לא סחירים</v>
      </c>
      <c r="D5488" s="63">
        <f>'דוח 132'!H5488</f>
        <v>0</v>
      </c>
      <c r="E5488" s="63">
        <f>'דוח 132'!G5488</f>
        <v>0</v>
      </c>
      <c r="F5488" s="63">
        <f>'דוח 132'!F5488</f>
        <v>0</v>
      </c>
      <c r="G5488" s="63">
        <f>'דוח 132'!E5488</f>
        <v>0</v>
      </c>
      <c r="H5488" s="63">
        <f>'דוח 132'!D5488</f>
        <v>0</v>
      </c>
      <c r="I5488" s="63">
        <f>'דוח 132'!C5488</f>
        <v>0</v>
      </c>
      <c r="J5488" s="63">
        <f>'דוח 132'!B5488</f>
        <v>0</v>
      </c>
      <c r="K5488" s="63">
        <f>'דוח 132'!A5488</f>
        <v>0</v>
      </c>
    </row>
    <row r="5489" spans="1:11" x14ac:dyDescent="0.2">
      <c r="A5489" s="63">
        <f>'דוח 132'!K5489</f>
        <v>11258</v>
      </c>
      <c r="B5489" s="63">
        <f>'דוח 132'!J5489</f>
        <v>77250</v>
      </c>
      <c r="C5489" s="63" t="str">
        <f>'דוח 132'!I5489</f>
        <v>כל נכסי הקופה</v>
      </c>
      <c r="D5489" s="63">
        <f>'דוח 132'!H5489</f>
        <v>2.6387636048449701</v>
      </c>
      <c r="E5489" s="63">
        <f>'דוח 132'!G5489</f>
        <v>100</v>
      </c>
      <c r="F5489" s="63">
        <f>'דוח 132'!F5489</f>
        <v>100</v>
      </c>
      <c r="G5489" s="63">
        <f>'דוח 132'!E5489</f>
        <v>0</v>
      </c>
      <c r="H5489" s="63">
        <f>'דוח 132'!D5489</f>
        <v>0</v>
      </c>
      <c r="I5489" s="63">
        <f>'דוח 132'!C5489</f>
        <v>0</v>
      </c>
      <c r="J5489" s="63">
        <f>'דוח 132'!B5489</f>
        <v>0</v>
      </c>
      <c r="K5489" s="63">
        <f>'דוח 132'!A5489</f>
        <v>0</v>
      </c>
    </row>
    <row r="5490" spans="1:11" x14ac:dyDescent="0.2">
      <c r="A5490" s="63">
        <f>'דוח 132'!K5490</f>
        <v>15705</v>
      </c>
      <c r="B5490" s="63">
        <f>'דוח 132'!J5490</f>
        <v>77250</v>
      </c>
      <c r="C5490" s="63" t="str">
        <f>'דוח 132'!I5490</f>
        <v>סה"כ ממשלתי</v>
      </c>
      <c r="D5490" s="63">
        <f>'דוח 132'!H5490</f>
        <v>2.7199374024474499</v>
      </c>
      <c r="E5490" s="63">
        <f>'דוח 132'!G5490</f>
        <v>17.649185063978699</v>
      </c>
      <c r="F5490" s="63">
        <f>'דוח 132'!F5490</f>
        <v>17.608579931832999</v>
      </c>
      <c r="G5490" s="63">
        <f>'דוח 132'!E5490</f>
        <v>0</v>
      </c>
      <c r="H5490" s="63">
        <f>'דוח 132'!D5490</f>
        <v>0</v>
      </c>
      <c r="I5490" s="63">
        <f>'דוח 132'!C5490</f>
        <v>0</v>
      </c>
      <c r="J5490" s="63">
        <f>'דוח 132'!B5490</f>
        <v>0</v>
      </c>
      <c r="K5490" s="63">
        <f>'דוח 132'!A5490</f>
        <v>0</v>
      </c>
    </row>
    <row r="5491" spans="1:11" x14ac:dyDescent="0.2">
      <c r="A5491" s="63">
        <f>'דוח 132'!K5491</f>
        <v>16144</v>
      </c>
      <c r="B5491" s="63">
        <f>'דוח 132'!J5491</f>
        <v>77250</v>
      </c>
      <c r="C5491" s="63" t="str">
        <f>'דוח 132'!I5491</f>
        <v>סך חשיפת מט"ח</v>
      </c>
      <c r="D5491" s="63">
        <f>'דוח 132'!H5491</f>
        <v>3.05965138547141</v>
      </c>
      <c r="E5491" s="63">
        <f>'דוח 132'!G5491</f>
        <v>86.369865383987289</v>
      </c>
      <c r="F5491" s="63">
        <f>'דוח 132'!F5491</f>
        <v>86.243930186785192</v>
      </c>
      <c r="G5491" s="63">
        <f>'דוח 132'!E5491</f>
        <v>0</v>
      </c>
      <c r="H5491" s="63">
        <f>'דוח 132'!D5491</f>
        <v>0</v>
      </c>
      <c r="I5491" s="63">
        <f>'דוח 132'!C5491</f>
        <v>0</v>
      </c>
      <c r="J5491" s="63">
        <f>'דוח 132'!B5491</f>
        <v>0</v>
      </c>
      <c r="K5491" s="63">
        <f>'דוח 132'!A5491</f>
        <v>0</v>
      </c>
    </row>
    <row r="5492" spans="1:11" x14ac:dyDescent="0.2">
      <c r="A5492" s="63">
        <f>'דוח 132'!K5492</f>
        <v>12755</v>
      </c>
      <c r="B5492" s="63">
        <f>'דוח 132'!J5492</f>
        <v>77250</v>
      </c>
      <c r="C5492" s="63" t="str">
        <f>'דוח 132'!I5492</f>
        <v xml:space="preserve">נזילות מט"ח </v>
      </c>
      <c r="D5492" s="63">
        <f>'דוח 132'!H5492</f>
        <v>0</v>
      </c>
      <c r="E5492" s="63">
        <f>'דוח 132'!G5492</f>
        <v>6.6300930119704597</v>
      </c>
      <c r="F5492" s="63">
        <f>'דוח 132'!F5492</f>
        <v>6.6082971635003389</v>
      </c>
      <c r="G5492" s="63">
        <f>'דוח 132'!E5492</f>
        <v>0</v>
      </c>
      <c r="H5492" s="63">
        <f>'דוח 132'!D5492</f>
        <v>0</v>
      </c>
      <c r="I5492" s="63">
        <f>'דוח 132'!C5492</f>
        <v>0</v>
      </c>
      <c r="J5492" s="63">
        <f>'דוח 132'!B5492</f>
        <v>0</v>
      </c>
      <c r="K5492" s="63">
        <f>'דוח 132'!A5492</f>
        <v>0</v>
      </c>
    </row>
    <row r="5493" spans="1:11" x14ac:dyDescent="0.2">
      <c r="A5493" s="63">
        <f>'דוח 132'!K5493</f>
        <v>12359</v>
      </c>
      <c r="B5493" s="63">
        <f>'דוח 132'!J5493</f>
        <v>77250</v>
      </c>
      <c r="C5493" s="63" t="str">
        <f>'דוח 132'!I5493</f>
        <v xml:space="preserve">קונצרני לא סחיר צמוד מדד </v>
      </c>
      <c r="D5493" s="63">
        <f>'דוח 132'!H5493</f>
        <v>0</v>
      </c>
      <c r="E5493" s="63">
        <f>'דוח 132'!G5493</f>
        <v>0</v>
      </c>
      <c r="F5493" s="63">
        <f>'דוח 132'!F5493</f>
        <v>0</v>
      </c>
      <c r="G5493" s="63">
        <f>'דוח 132'!E5493</f>
        <v>0</v>
      </c>
      <c r="H5493" s="63">
        <f>'דוח 132'!D5493</f>
        <v>0</v>
      </c>
      <c r="I5493" s="63">
        <f>'דוח 132'!C5493</f>
        <v>0</v>
      </c>
      <c r="J5493" s="63">
        <f>'דוח 132'!B5493</f>
        <v>0</v>
      </c>
      <c r="K5493" s="63">
        <f>'דוח 132'!A5493</f>
        <v>0</v>
      </c>
    </row>
    <row r="5494" spans="1:11" x14ac:dyDescent="0.2">
      <c r="A5494" s="63">
        <f>'דוח 132'!K5494</f>
        <v>0</v>
      </c>
      <c r="B5494" s="63">
        <f>'דוח 132'!J5494</f>
        <v>0</v>
      </c>
      <c r="C5494" s="63">
        <f>'דוח 132'!I5494</f>
        <v>0</v>
      </c>
      <c r="D5494" s="63">
        <f>'דוח 132'!H5494</f>
        <v>0</v>
      </c>
      <c r="E5494" s="63">
        <f>'דוח 132'!G5494</f>
        <v>0</v>
      </c>
      <c r="F5494" s="63">
        <f>'דוח 132'!F5494</f>
        <v>0</v>
      </c>
      <c r="G5494" s="63">
        <f>'דוח 132'!E5494</f>
        <v>0</v>
      </c>
      <c r="H5494" s="63">
        <f>'דוח 132'!D5494</f>
        <v>0</v>
      </c>
      <c r="I5494" s="63">
        <f>'דוח 132'!C5494</f>
        <v>0</v>
      </c>
      <c r="J5494" s="63">
        <f>'דוח 132'!B5494</f>
        <v>0</v>
      </c>
      <c r="K5494" s="63">
        <f>'דוח 132'!A5494</f>
        <v>0</v>
      </c>
    </row>
    <row r="5495" spans="1:11" x14ac:dyDescent="0.2">
      <c r="A5495" s="63" t="str">
        <f>'דוח 132'!K5495</f>
        <v>קוד קבוצה</v>
      </c>
      <c r="B5495" s="63" t="str">
        <f>'דוח 132'!J5495</f>
        <v>קוד קופה</v>
      </c>
      <c r="C5495" s="63">
        <f>'דוח 132'!I5495</f>
        <v>0</v>
      </c>
      <c r="D5495" s="63" t="str">
        <f>'דוח 132'!H5495</f>
        <v>7732  פסגות פנסיה תקציבית מסלול אג"ח</v>
      </c>
      <c r="E5495" s="63">
        <f>'דוח 132'!G5495</f>
        <v>0</v>
      </c>
      <c r="F5495" s="63">
        <f>'דוח 132'!F5495</f>
        <v>0</v>
      </c>
      <c r="G5495" s="63">
        <f>'דוח 132'!E5495</f>
        <v>0</v>
      </c>
      <c r="H5495" s="63">
        <f>'דוח 132'!D5495</f>
        <v>0</v>
      </c>
      <c r="I5495" s="63">
        <f>'דוח 132'!C5495</f>
        <v>0</v>
      </c>
      <c r="J5495" s="63">
        <f>'דוח 132'!B5495</f>
        <v>0</v>
      </c>
      <c r="K5495" s="63">
        <f>'דוח 132'!A5495</f>
        <v>0</v>
      </c>
    </row>
    <row r="5496" spans="1:11" x14ac:dyDescent="0.2">
      <c r="A5496" s="63">
        <f>'דוח 132'!K5496</f>
        <v>0</v>
      </c>
      <c r="B5496" s="63">
        <f>'דוח 132'!J5496</f>
        <v>0</v>
      </c>
      <c r="C5496" s="63">
        <f>'דוח 132'!I5496</f>
        <v>0</v>
      </c>
      <c r="D5496" s="63">
        <f>'דוח 132'!H5496</f>
        <v>0</v>
      </c>
      <c r="E5496" s="63">
        <f>'דוח 132'!G5496</f>
        <v>0</v>
      </c>
      <c r="F5496" s="63" t="str">
        <f>'דוח 132'!F5496</f>
        <v>שווי קופה באשח  107,782.29</v>
      </c>
      <c r="G5496" s="63">
        <f>'דוח 132'!E5496</f>
        <v>0</v>
      </c>
      <c r="H5496" s="63">
        <f>'דוח 132'!D5496</f>
        <v>0</v>
      </c>
      <c r="I5496" s="63">
        <f>'דוח 132'!C5496</f>
        <v>0</v>
      </c>
      <c r="J5496" s="63">
        <f>'דוח 132'!B5496</f>
        <v>0</v>
      </c>
      <c r="K5496" s="63">
        <f>'דוח 132'!A5496</f>
        <v>0</v>
      </c>
    </row>
    <row r="5497" spans="1:11" x14ac:dyDescent="0.2">
      <c r="A5497" s="63">
        <f>'דוח 132'!K5497</f>
        <v>0</v>
      </c>
      <c r="B5497" s="63">
        <f>'דוח 132'!J5497</f>
        <v>0</v>
      </c>
      <c r="C5497" s="63" t="str">
        <f>'דוח 132'!I5497</f>
        <v>תאור קבוצה</v>
      </c>
      <c r="D5497" s="63" t="str">
        <f>'דוח 132'!H5497</f>
        <v>מח"מ</v>
      </c>
      <c r="E5497" s="63" t="str">
        <f>'דוח 132'!G5497</f>
        <v>חשיפה</v>
      </c>
      <c r="F5497" s="63" t="str">
        <f>'דוח 132'!F5497</f>
        <v>חשיפה</v>
      </c>
      <c r="G5497" s="63">
        <f>'דוח 132'!E5497</f>
        <v>0</v>
      </c>
      <c r="H5497" s="63" t="str">
        <f>'דוח 132'!D5497</f>
        <v>חשיפה</v>
      </c>
      <c r="I5497" s="63">
        <f>'דוח 132'!C5497</f>
        <v>0</v>
      </c>
      <c r="J5497" s="63" t="str">
        <f>'דוח 132'!B5497</f>
        <v>מח"מ</v>
      </c>
      <c r="K5497" s="63">
        <f>'דוח 132'!A5497</f>
        <v>0</v>
      </c>
    </row>
    <row r="5498" spans="1:11" x14ac:dyDescent="0.2">
      <c r="A5498" s="63">
        <f>'דוח 132'!K5498</f>
        <v>0</v>
      </c>
      <c r="B5498" s="63">
        <f>'דוח 132'!J5498</f>
        <v>0</v>
      </c>
      <c r="C5498" s="63">
        <f>'דוח 132'!I5498</f>
        <v>0</v>
      </c>
      <c r="D5498" s="63">
        <f>'דוח 132'!H5498</f>
        <v>0</v>
      </c>
      <c r="E5498" s="63" t="str">
        <f>'דוח 132'!G5498</f>
        <v>30/12/18</v>
      </c>
      <c r="F5498" s="63" t="str">
        <f>'דוח 132'!F5498</f>
        <v>31/12/18</v>
      </c>
      <c r="G5498" s="63" t="str">
        <f>'דוח 132'!E5498</f>
        <v>מינ'</v>
      </c>
      <c r="H5498" s="63" t="str">
        <f>'דוח 132'!D5498</f>
        <v>מקס'</v>
      </c>
      <c r="I5498" s="63" t="str">
        <f>'דוח 132'!C5498</f>
        <v>מינ'</v>
      </c>
      <c r="J5498" s="63" t="str">
        <f>'דוח 132'!B5498</f>
        <v>מקס'</v>
      </c>
      <c r="K5498" s="63">
        <f>'דוח 132'!A5498</f>
        <v>0</v>
      </c>
    </row>
    <row r="5499" spans="1:11" x14ac:dyDescent="0.2">
      <c r="A5499" s="63">
        <f>'דוח 132'!K5499</f>
        <v>13591</v>
      </c>
      <c r="B5499" s="63">
        <f>'דוח 132'!J5499</f>
        <v>7732</v>
      </c>
      <c r="C5499" s="63" t="str">
        <f>'דוח 132'!I5499</f>
        <v xml:space="preserve">צמוד מדד (כולל מיועדות) </v>
      </c>
      <c r="D5499" s="63">
        <f>'דוח 132'!H5499</f>
        <v>4.4023727137463098</v>
      </c>
      <c r="E5499" s="63">
        <f>'דוח 132'!G5499</f>
        <v>47.892045457042201</v>
      </c>
      <c r="F5499" s="63">
        <f>'דוח 132'!F5499</f>
        <v>48.885301391757295</v>
      </c>
      <c r="G5499" s="63">
        <f>'דוח 132'!E5499</f>
        <v>0</v>
      </c>
      <c r="H5499" s="63">
        <f>'דוח 132'!D5499</f>
        <v>0</v>
      </c>
      <c r="I5499" s="63">
        <f>'דוח 132'!C5499</f>
        <v>3.5</v>
      </c>
      <c r="J5499" s="63">
        <f>'דוח 132'!B5499</f>
        <v>5.5</v>
      </c>
      <c r="K5499" s="63">
        <f>'דוח 132'!A5499</f>
        <v>0</v>
      </c>
    </row>
    <row r="5500" spans="1:11" x14ac:dyDescent="0.2">
      <c r="A5500" s="63">
        <f>'דוח 132'!K5500</f>
        <v>19967</v>
      </c>
      <c r="B5500" s="63">
        <f>'דוח 132'!J5500</f>
        <v>7732</v>
      </c>
      <c r="C5500" s="63" t="str">
        <f>'דוח 132'!I5500</f>
        <v>צמוד מדד ללא מיועדות</v>
      </c>
      <c r="D5500" s="63">
        <f>'דוח 132'!H5500</f>
        <v>4.4023727137463098</v>
      </c>
      <c r="E5500" s="63">
        <f>'דוח 132'!G5500</f>
        <v>47.892045457042201</v>
      </c>
      <c r="F5500" s="63">
        <f>'דוח 132'!F5500</f>
        <v>48.885301391757295</v>
      </c>
      <c r="G5500" s="63">
        <f>'דוח 132'!E5500</f>
        <v>0</v>
      </c>
      <c r="H5500" s="63">
        <f>'דוח 132'!D5500</f>
        <v>0</v>
      </c>
      <c r="I5500" s="63">
        <f>'דוח 132'!C5500</f>
        <v>0</v>
      </c>
      <c r="J5500" s="63">
        <f>'דוח 132'!B5500</f>
        <v>0</v>
      </c>
      <c r="K5500" s="63">
        <f>'דוח 132'!A5500</f>
        <v>0</v>
      </c>
    </row>
    <row r="5501" spans="1:11" x14ac:dyDescent="0.2">
      <c r="A5501" s="63">
        <f>'דוח 132'!K5501</f>
        <v>15744</v>
      </c>
      <c r="B5501" s="63">
        <f>'דוח 132'!J5501</f>
        <v>7732</v>
      </c>
      <c r="C5501" s="63" t="str">
        <f>'דוח 132'!I5501</f>
        <v xml:space="preserve">סה"כ ממשלתי צמוד מדד כולל מיועדות </v>
      </c>
      <c r="D5501" s="63">
        <f>'דוח 132'!H5501</f>
        <v>4.6444801770651098</v>
      </c>
      <c r="E5501" s="63">
        <f>'דוח 132'!G5501</f>
        <v>35.284193978212002</v>
      </c>
      <c r="F5501" s="63">
        <f>'דוח 132'!F5501</f>
        <v>36.031060865211501</v>
      </c>
      <c r="G5501" s="63">
        <f>'דוח 132'!E5501</f>
        <v>0</v>
      </c>
      <c r="H5501" s="63">
        <f>'דוח 132'!D5501</f>
        <v>0</v>
      </c>
      <c r="I5501" s="63">
        <f>'דוח 132'!C5501</f>
        <v>0</v>
      </c>
      <c r="J5501" s="63">
        <f>'דוח 132'!B5501</f>
        <v>0</v>
      </c>
      <c r="K5501" s="63">
        <f>'דוח 132'!A5501</f>
        <v>0</v>
      </c>
    </row>
    <row r="5502" spans="1:11" x14ac:dyDescent="0.2">
      <c r="A5502" s="63">
        <f>'דוח 132'!K5502</f>
        <v>13462</v>
      </c>
      <c r="B5502" s="63">
        <f>'דוח 132'!J5502</f>
        <v>7732</v>
      </c>
      <c r="C5502" s="63" t="str">
        <f>'דוח 132'!I5502</f>
        <v xml:space="preserve">קונצרני סחיר צמוד מדד </v>
      </c>
      <c r="D5502" s="63">
        <f>'דוח 132'!H5502</f>
        <v>3.7237337285221899</v>
      </c>
      <c r="E5502" s="63">
        <f>'דוח 132'!G5502</f>
        <v>12.607851478830201</v>
      </c>
      <c r="F5502" s="63">
        <f>'דוח 132'!F5502</f>
        <v>12.8542405265458</v>
      </c>
      <c r="G5502" s="63">
        <f>'דוח 132'!E5502</f>
        <v>0</v>
      </c>
      <c r="H5502" s="63">
        <f>'דוח 132'!D5502</f>
        <v>0</v>
      </c>
      <c r="I5502" s="63">
        <f>'דוח 132'!C5502</f>
        <v>0</v>
      </c>
      <c r="J5502" s="63">
        <f>'דוח 132'!B5502</f>
        <v>0</v>
      </c>
      <c r="K5502" s="63">
        <f>'דוח 132'!A5502</f>
        <v>0</v>
      </c>
    </row>
    <row r="5503" spans="1:11" x14ac:dyDescent="0.2">
      <c r="A5503" s="63">
        <f>'דוח 132'!K5503</f>
        <v>15544</v>
      </c>
      <c r="B5503" s="63">
        <f>'דוח 132'!J5503</f>
        <v>7732</v>
      </c>
      <c r="C5503" s="63" t="str">
        <f>'דוח 132'!I5503</f>
        <v>הלוואה צמוד מדד</v>
      </c>
      <c r="D5503" s="63">
        <f>'דוח 132'!H5503</f>
        <v>0</v>
      </c>
      <c r="E5503" s="63">
        <f>'דוח 132'!G5503</f>
        <v>0</v>
      </c>
      <c r="F5503" s="63">
        <f>'דוח 132'!F5503</f>
        <v>0</v>
      </c>
      <c r="G5503" s="63">
        <f>'דוח 132'!E5503</f>
        <v>0</v>
      </c>
      <c r="H5503" s="63">
        <f>'דוח 132'!D5503</f>
        <v>0</v>
      </c>
      <c r="I5503" s="63">
        <f>'דוח 132'!C5503</f>
        <v>0</v>
      </c>
      <c r="J5503" s="63">
        <f>'דוח 132'!B5503</f>
        <v>0</v>
      </c>
      <c r="K5503" s="63">
        <f>'דוח 132'!A5503</f>
        <v>0</v>
      </c>
    </row>
    <row r="5504" spans="1:11" x14ac:dyDescent="0.2">
      <c r="A5504" s="63">
        <f>'דוח 132'!K5504</f>
        <v>12978</v>
      </c>
      <c r="B5504" s="63">
        <f>'דוח 132'!J5504</f>
        <v>7732</v>
      </c>
      <c r="C5504" s="63" t="str">
        <f>'דוח 132'!I5504</f>
        <v xml:space="preserve">פקדונות לא סחירים </v>
      </c>
      <c r="D5504" s="63">
        <f>'דוח 132'!H5504</f>
        <v>0</v>
      </c>
      <c r="E5504" s="63">
        <f>'דוח 132'!G5504</f>
        <v>0</v>
      </c>
      <c r="F5504" s="63">
        <f>'דוח 132'!F5504</f>
        <v>0</v>
      </c>
      <c r="G5504" s="63">
        <f>'דוח 132'!E5504</f>
        <v>0</v>
      </c>
      <c r="H5504" s="63">
        <f>'דוח 132'!D5504</f>
        <v>0</v>
      </c>
      <c r="I5504" s="63">
        <f>'דוח 132'!C5504</f>
        <v>0</v>
      </c>
      <c r="J5504" s="63">
        <f>'דוח 132'!B5504</f>
        <v>0</v>
      </c>
      <c r="K5504" s="63">
        <f>'דוח 132'!A5504</f>
        <v>0</v>
      </c>
    </row>
    <row r="5505" spans="1:11" x14ac:dyDescent="0.2">
      <c r="A5505" s="63">
        <f>'דוח 132'!K5505</f>
        <v>17726</v>
      </c>
      <c r="B5505" s="63">
        <f>'דוח 132'!J5505</f>
        <v>7732</v>
      </c>
      <c r="C5505" s="63" t="str">
        <f>'דוח 132'!I5505</f>
        <v>לא צמוד כולל נזילות</v>
      </c>
      <c r="D5505" s="63">
        <f>'דוח 132'!H5505</f>
        <v>3.4658790772002699</v>
      </c>
      <c r="E5505" s="63">
        <f>'דוח 132'!G5505</f>
        <v>52.106189738843398</v>
      </c>
      <c r="F5505" s="63">
        <f>'דוח 132'!F5505</f>
        <v>51.1128890251847</v>
      </c>
      <c r="G5505" s="63">
        <f>'דוח 132'!E5505</f>
        <v>0</v>
      </c>
      <c r="H5505" s="63">
        <f>'דוח 132'!D5505</f>
        <v>0</v>
      </c>
      <c r="I5505" s="63">
        <f>'דוח 132'!C5505</f>
        <v>2.5</v>
      </c>
      <c r="J5505" s="63">
        <f>'דוח 132'!B5505</f>
        <v>4.5</v>
      </c>
      <c r="K5505" s="63">
        <f>'דוח 132'!A5505</f>
        <v>0</v>
      </c>
    </row>
    <row r="5506" spans="1:11" x14ac:dyDescent="0.2">
      <c r="A5506" s="63">
        <f>'דוח 132'!K5506</f>
        <v>17727</v>
      </c>
      <c r="B5506" s="63">
        <f>'דוח 132'!J5506</f>
        <v>7732</v>
      </c>
      <c r="C5506" s="63" t="str">
        <f>'דוח 132'!I5506</f>
        <v>עו"ש ש"ח</v>
      </c>
      <c r="D5506" s="63">
        <f>'דוח 132'!H5506</f>
        <v>0</v>
      </c>
      <c r="E5506" s="63">
        <f>'דוח 132'!G5506</f>
        <v>7.3565116864876892</v>
      </c>
      <c r="F5506" s="63">
        <f>'דוח 132'!F5506</f>
        <v>5.42455016304186</v>
      </c>
      <c r="G5506" s="63">
        <f>'דוח 132'!E5506</f>
        <v>0</v>
      </c>
      <c r="H5506" s="63">
        <f>'דוח 132'!D5506</f>
        <v>0</v>
      </c>
      <c r="I5506" s="63">
        <f>'דוח 132'!C5506</f>
        <v>0</v>
      </c>
      <c r="J5506" s="63">
        <f>'דוח 132'!B5506</f>
        <v>0</v>
      </c>
      <c r="K5506" s="63">
        <f>'דוח 132'!A5506</f>
        <v>0</v>
      </c>
    </row>
    <row r="5507" spans="1:11" x14ac:dyDescent="0.2">
      <c r="A5507" s="63">
        <f>'דוח 132'!K5507</f>
        <v>13592</v>
      </c>
      <c r="B5507" s="63">
        <f>'דוח 132'!J5507</f>
        <v>7732</v>
      </c>
      <c r="C5507" s="63" t="str">
        <f>'דוח 132'!I5507</f>
        <v xml:space="preserve">לא צמוד - לא כולל נזילות </v>
      </c>
      <c r="D5507" s="63">
        <f>'דוח 132'!H5507</f>
        <v>3.8773809041771394</v>
      </c>
      <c r="E5507" s="63">
        <f>'דוח 132'!G5507</f>
        <v>44.749678052355797</v>
      </c>
      <c r="F5507" s="63">
        <f>'דוח 132'!F5507</f>
        <v>45.688338862142892</v>
      </c>
      <c r="G5507" s="63">
        <f>'דוח 132'!E5507</f>
        <v>0</v>
      </c>
      <c r="H5507" s="63">
        <f>'דוח 132'!D5507</f>
        <v>0</v>
      </c>
      <c r="I5507" s="63">
        <f>'דוח 132'!C5507</f>
        <v>0</v>
      </c>
      <c r="J5507" s="63">
        <f>'דוח 132'!B5507</f>
        <v>0</v>
      </c>
      <c r="K5507" s="63">
        <f>'דוח 132'!A5507</f>
        <v>0</v>
      </c>
    </row>
    <row r="5508" spans="1:11" x14ac:dyDescent="0.2">
      <c r="A5508" s="63">
        <f>'דוח 132'!K5508</f>
        <v>11566</v>
      </c>
      <c r="B5508" s="63">
        <f>'דוח 132'!J5508</f>
        <v>7732</v>
      </c>
      <c r="C5508" s="63" t="str">
        <f>'דוח 132'!I5508</f>
        <v>מק"מ</v>
      </c>
      <c r="D5508" s="63">
        <f>'דוח 132'!H5508</f>
        <v>0.53780470552794202</v>
      </c>
      <c r="E5508" s="63">
        <f>'דוח 132'!G5508</f>
        <v>15.9652108207175</v>
      </c>
      <c r="F5508" s="63">
        <f>'דוח 132'!F5508</f>
        <v>16.300535602516501</v>
      </c>
      <c r="G5508" s="63">
        <f>'דוח 132'!E5508</f>
        <v>0</v>
      </c>
      <c r="H5508" s="63">
        <f>'דוח 132'!D5508</f>
        <v>0</v>
      </c>
      <c r="I5508" s="63">
        <f>'דוח 132'!C5508</f>
        <v>0</v>
      </c>
      <c r="J5508" s="63">
        <f>'דוח 132'!B5508</f>
        <v>0</v>
      </c>
      <c r="K5508" s="63">
        <f>'דוח 132'!A5508</f>
        <v>0</v>
      </c>
    </row>
    <row r="5509" spans="1:11" x14ac:dyDescent="0.2">
      <c r="A5509" s="63">
        <f>'דוח 132'!K5509</f>
        <v>13419</v>
      </c>
      <c r="B5509" s="63">
        <f>'דוח 132'!J5509</f>
        <v>7732</v>
      </c>
      <c r="C5509" s="63" t="str">
        <f>'דוח 132'!I5509</f>
        <v>ממשלתי  לא צמוד (שחר)</v>
      </c>
      <c r="D5509" s="63">
        <f>'דוח 132'!H5509</f>
        <v>6.1379977731117892</v>
      </c>
      <c r="E5509" s="63">
        <f>'דוח 132'!G5509</f>
        <v>21.658528426713801</v>
      </c>
      <c r="F5509" s="63">
        <f>'דוח 132'!F5509</f>
        <v>22.088675054601797</v>
      </c>
      <c r="G5509" s="63">
        <f>'דוח 132'!E5509</f>
        <v>0</v>
      </c>
      <c r="H5509" s="63">
        <f>'דוח 132'!D5509</f>
        <v>0</v>
      </c>
      <c r="I5509" s="63">
        <f>'דוח 132'!C5509</f>
        <v>0</v>
      </c>
      <c r="J5509" s="63">
        <f>'דוח 132'!B5509</f>
        <v>0</v>
      </c>
      <c r="K5509" s="63">
        <f>'דוח 132'!A5509</f>
        <v>0</v>
      </c>
    </row>
    <row r="5510" spans="1:11" x14ac:dyDescent="0.2">
      <c r="A5510" s="63">
        <f>'דוח 132'!K5510</f>
        <v>11568</v>
      </c>
      <c r="B5510" s="63">
        <f>'דוח 132'!J5510</f>
        <v>7732</v>
      </c>
      <c r="C5510" s="63" t="str">
        <f>'דוח 132'!I5510</f>
        <v>אג"ח ממשלתי לא צמוד ריבית משתנה-"גילון"</v>
      </c>
      <c r="D5510" s="63">
        <f>'דוח 132'!H5510</f>
        <v>0</v>
      </c>
      <c r="E5510" s="63">
        <f>'דוח 132'!G5510</f>
        <v>0</v>
      </c>
      <c r="F5510" s="63">
        <f>'דוח 132'!F5510</f>
        <v>0</v>
      </c>
      <c r="G5510" s="63">
        <f>'דוח 132'!E5510</f>
        <v>0</v>
      </c>
      <c r="H5510" s="63">
        <f>'דוח 132'!D5510</f>
        <v>0</v>
      </c>
      <c r="I5510" s="63">
        <f>'דוח 132'!C5510</f>
        <v>0</v>
      </c>
      <c r="J5510" s="63">
        <f>'דוח 132'!B5510</f>
        <v>0</v>
      </c>
      <c r="K5510" s="63">
        <f>'דוח 132'!A5510</f>
        <v>0</v>
      </c>
    </row>
    <row r="5511" spans="1:11" x14ac:dyDescent="0.2">
      <c r="A5511" s="63">
        <f>'דוח 132'!K5511</f>
        <v>12479</v>
      </c>
      <c r="B5511" s="63">
        <f>'דוח 132'!J5511</f>
        <v>7732</v>
      </c>
      <c r="C5511" s="63" t="str">
        <f>'דוח 132'!I5511</f>
        <v>קונצרני ריבית קבועה</v>
      </c>
      <c r="D5511" s="63">
        <f>'דוח 132'!H5511</f>
        <v>4.8113064853521301</v>
      </c>
      <c r="E5511" s="63">
        <f>'דוח 132'!G5511</f>
        <v>6.1635832281663001</v>
      </c>
      <c r="F5511" s="63">
        <f>'דוח 132'!F5511</f>
        <v>6.3156559181972396</v>
      </c>
      <c r="G5511" s="63">
        <f>'דוח 132'!E5511</f>
        <v>0</v>
      </c>
      <c r="H5511" s="63">
        <f>'דוח 132'!D5511</f>
        <v>0</v>
      </c>
      <c r="I5511" s="63">
        <f>'דוח 132'!C5511</f>
        <v>0</v>
      </c>
      <c r="J5511" s="63">
        <f>'דוח 132'!B5511</f>
        <v>0</v>
      </c>
      <c r="K5511" s="63">
        <f>'דוח 132'!A5511</f>
        <v>0</v>
      </c>
    </row>
    <row r="5512" spans="1:11" x14ac:dyDescent="0.2">
      <c r="A5512" s="63">
        <f>'דוח 132'!K5512</f>
        <v>12480</v>
      </c>
      <c r="B5512" s="63">
        <f>'דוח 132'!J5512</f>
        <v>7732</v>
      </c>
      <c r="C5512" s="63" t="str">
        <f>'דוח 132'!I5512</f>
        <v>קונצרני ריבית משתנה</v>
      </c>
      <c r="D5512" s="63">
        <f>'דוח 132'!H5512</f>
        <v>2.4584254744762002</v>
      </c>
      <c r="E5512" s="63">
        <f>'דוח 132'!G5512</f>
        <v>0.96235557675819405</v>
      </c>
      <c r="F5512" s="63">
        <f>'דוח 132'!F5512</f>
        <v>0.98347228682735499</v>
      </c>
      <c r="G5512" s="63">
        <f>'דוח 132'!E5512</f>
        <v>0</v>
      </c>
      <c r="H5512" s="63">
        <f>'דוח 132'!D5512</f>
        <v>0</v>
      </c>
      <c r="I5512" s="63">
        <f>'דוח 132'!C5512</f>
        <v>0</v>
      </c>
      <c r="J5512" s="63">
        <f>'דוח 132'!B5512</f>
        <v>0</v>
      </c>
      <c r="K5512" s="63">
        <f>'דוח 132'!A5512</f>
        <v>0</v>
      </c>
    </row>
    <row r="5513" spans="1:11" x14ac:dyDescent="0.2">
      <c r="A5513" s="63">
        <f>'דוח 132'!K5513</f>
        <v>11578</v>
      </c>
      <c r="B5513" s="63">
        <f>'דוח 132'!J5513</f>
        <v>7732</v>
      </c>
      <c r="C5513" s="63" t="str">
        <f>'דוח 132'!I5513</f>
        <v>אג"ח לא צמוד לא סחיר (ללא עמיתים)</v>
      </c>
      <c r="D5513" s="63">
        <f>'דוח 132'!H5513</f>
        <v>0</v>
      </c>
      <c r="E5513" s="63">
        <f>'דוח 132'!G5513</f>
        <v>0</v>
      </c>
      <c r="F5513" s="63">
        <f>'דוח 132'!F5513</f>
        <v>0</v>
      </c>
      <c r="G5513" s="63">
        <f>'דוח 132'!E5513</f>
        <v>0</v>
      </c>
      <c r="H5513" s="63">
        <f>'דוח 132'!D5513</f>
        <v>0</v>
      </c>
      <c r="I5513" s="63">
        <f>'דוח 132'!C5513</f>
        <v>0</v>
      </c>
      <c r="J5513" s="63">
        <f>'דוח 132'!B5513</f>
        <v>0</v>
      </c>
      <c r="K5513" s="63">
        <f>'דוח 132'!A5513</f>
        <v>0</v>
      </c>
    </row>
    <row r="5514" spans="1:11" x14ac:dyDescent="0.2">
      <c r="A5514" s="63">
        <f>'דוח 132'!K5514</f>
        <v>12497</v>
      </c>
      <c r="B5514" s="63">
        <f>'דוח 132'!J5514</f>
        <v>7732</v>
      </c>
      <c r="C5514" s="63" t="str">
        <f>'דוח 132'!I5514</f>
        <v>קונצרני לא סחיר ריבית משתנה (נע"מים)</v>
      </c>
      <c r="D5514" s="63">
        <f>'דוח 132'!H5514</f>
        <v>0</v>
      </c>
      <c r="E5514" s="63">
        <f>'דוח 132'!G5514</f>
        <v>0</v>
      </c>
      <c r="F5514" s="63">
        <f>'דוח 132'!F5514</f>
        <v>0</v>
      </c>
      <c r="G5514" s="63">
        <f>'דוח 132'!E5514</f>
        <v>0</v>
      </c>
      <c r="H5514" s="63">
        <f>'דוח 132'!D5514</f>
        <v>0</v>
      </c>
      <c r="I5514" s="63">
        <f>'דוח 132'!C5514</f>
        <v>0</v>
      </c>
      <c r="J5514" s="63">
        <f>'דוח 132'!B5514</f>
        <v>0</v>
      </c>
      <c r="K5514" s="63">
        <f>'דוח 132'!A5514</f>
        <v>0</v>
      </c>
    </row>
    <row r="5515" spans="1:11" x14ac:dyDescent="0.2">
      <c r="A5515" s="63">
        <f>'דוח 132'!K5515</f>
        <v>15546</v>
      </c>
      <c r="B5515" s="63">
        <f>'דוח 132'!J5515</f>
        <v>7732</v>
      </c>
      <c r="C5515" s="63" t="str">
        <f>'דוח 132'!I5515</f>
        <v>הלוואה לא צמוד</v>
      </c>
      <c r="D5515" s="63">
        <f>'דוח 132'!H5515</f>
        <v>0</v>
      </c>
      <c r="E5515" s="63">
        <f>'דוח 132'!G5515</f>
        <v>0</v>
      </c>
      <c r="F5515" s="63">
        <f>'דוח 132'!F5515</f>
        <v>0</v>
      </c>
      <c r="G5515" s="63">
        <f>'דוח 132'!E5515</f>
        <v>0</v>
      </c>
      <c r="H5515" s="63">
        <f>'דוח 132'!D5515</f>
        <v>0</v>
      </c>
      <c r="I5515" s="63">
        <f>'דוח 132'!C5515</f>
        <v>0</v>
      </c>
      <c r="J5515" s="63">
        <f>'דוח 132'!B5515</f>
        <v>0</v>
      </c>
      <c r="K5515" s="63">
        <f>'דוח 132'!A5515</f>
        <v>0</v>
      </c>
    </row>
    <row r="5516" spans="1:11" x14ac:dyDescent="0.2">
      <c r="A5516" s="63">
        <f>'דוח 132'!K5516</f>
        <v>12481</v>
      </c>
      <c r="B5516" s="63">
        <f>'דוח 132'!J5516</f>
        <v>7732</v>
      </c>
      <c r="C5516" s="63" t="str">
        <f>'דוח 132'!I5516</f>
        <v>הלוואות לעמיתים.</v>
      </c>
      <c r="D5516" s="63">
        <f>'דוח 132'!H5516</f>
        <v>0</v>
      </c>
      <c r="E5516" s="63">
        <f>'דוח 132'!G5516</f>
        <v>0</v>
      </c>
      <c r="F5516" s="63">
        <f>'דוח 132'!F5516</f>
        <v>0</v>
      </c>
      <c r="G5516" s="63">
        <f>'דוח 132'!E5516</f>
        <v>0</v>
      </c>
      <c r="H5516" s="63">
        <f>'דוח 132'!D5516</f>
        <v>0</v>
      </c>
      <c r="I5516" s="63">
        <f>'דוח 132'!C5516</f>
        <v>0</v>
      </c>
      <c r="J5516" s="63">
        <f>'דוח 132'!B5516</f>
        <v>0</v>
      </c>
      <c r="K5516" s="63">
        <f>'דוח 132'!A5516</f>
        <v>0</v>
      </c>
    </row>
    <row r="5517" spans="1:11" x14ac:dyDescent="0.2">
      <c r="A5517" s="63">
        <f>'דוח 132'!K5517</f>
        <v>13594</v>
      </c>
      <c r="B5517" s="63">
        <f>'דוח 132'!J5517</f>
        <v>7732</v>
      </c>
      <c r="C5517" s="63" t="str">
        <f>'דוח 132'!I5517</f>
        <v>מט"ח וצמוד מט"ח</v>
      </c>
      <c r="D5517" s="63">
        <f>'דוח 132'!H5517</f>
        <v>5.25</v>
      </c>
      <c r="E5517" s="63">
        <f>'דוח 132'!G5517</f>
        <v>1.7648041143419899E-3</v>
      </c>
      <c r="F5517" s="63">
        <f>'דוח 132'!F5517</f>
        <v>1.8095830579906301E-3</v>
      </c>
      <c r="G5517" s="63">
        <f>'דוח 132'!E5517</f>
        <v>0</v>
      </c>
      <c r="H5517" s="63">
        <f>'דוח 132'!D5517</f>
        <v>0</v>
      </c>
      <c r="I5517" s="63">
        <f>'דוח 132'!C5517</f>
        <v>0</v>
      </c>
      <c r="J5517" s="63">
        <f>'דוח 132'!B5517</f>
        <v>0</v>
      </c>
      <c r="K5517" s="63">
        <f>'דוח 132'!A5517</f>
        <v>0</v>
      </c>
    </row>
    <row r="5518" spans="1:11" x14ac:dyDescent="0.2">
      <c r="A5518" s="63">
        <f>'דוח 132'!K5518</f>
        <v>15609</v>
      </c>
      <c r="B5518" s="63">
        <f>'דוח 132'!J5518</f>
        <v>7732</v>
      </c>
      <c r="C5518" s="63" t="str">
        <f>'דוח 132'!I5518</f>
        <v>אג"ח ממשלתי צמוד מט"ח סחיר (1022)</v>
      </c>
      <c r="D5518" s="63">
        <f>'דוח 132'!H5518</f>
        <v>0</v>
      </c>
      <c r="E5518" s="63">
        <f>'דוח 132'!G5518</f>
        <v>0</v>
      </c>
      <c r="F5518" s="63">
        <f>'דוח 132'!F5518</f>
        <v>0</v>
      </c>
      <c r="G5518" s="63">
        <f>'דוח 132'!E5518</f>
        <v>0</v>
      </c>
      <c r="H5518" s="63">
        <f>'דוח 132'!D5518</f>
        <v>0</v>
      </c>
      <c r="I5518" s="63">
        <f>'דוח 132'!C5518</f>
        <v>0</v>
      </c>
      <c r="J5518" s="63">
        <f>'דוח 132'!B5518</f>
        <v>0</v>
      </c>
      <c r="K5518" s="63">
        <f>'דוח 132'!A5518</f>
        <v>0</v>
      </c>
    </row>
    <row r="5519" spans="1:11" x14ac:dyDescent="0.2">
      <c r="A5519" s="63">
        <f>'דוח 132'!K5519</f>
        <v>11524</v>
      </c>
      <c r="B5519" s="63">
        <f>'דוח 132'!J5519</f>
        <v>7732</v>
      </c>
      <c r="C5519" s="63" t="str">
        <f>'דוח 132'!I5519</f>
        <v xml:space="preserve"> אג"ח קונצרני בחו"ל </v>
      </c>
      <c r="D5519" s="63">
        <f>'דוח 132'!H5519</f>
        <v>0</v>
      </c>
      <c r="E5519" s="63">
        <f>'דוח 132'!G5519</f>
        <v>0</v>
      </c>
      <c r="F5519" s="63">
        <f>'דוח 132'!F5519</f>
        <v>0</v>
      </c>
      <c r="G5519" s="63">
        <f>'דוח 132'!E5519</f>
        <v>0</v>
      </c>
      <c r="H5519" s="63">
        <f>'דוח 132'!D5519</f>
        <v>0</v>
      </c>
      <c r="I5519" s="63">
        <f>'דוח 132'!C5519</f>
        <v>0</v>
      </c>
      <c r="J5519" s="63">
        <f>'דוח 132'!B5519</f>
        <v>0</v>
      </c>
      <c r="K5519" s="63">
        <f>'דוח 132'!A5519</f>
        <v>0</v>
      </c>
    </row>
    <row r="5520" spans="1:11" x14ac:dyDescent="0.2">
      <c r="A5520" s="63">
        <f>'דוח 132'!K5520</f>
        <v>15745</v>
      </c>
      <c r="B5520" s="63">
        <f>'דוח 132'!J5520</f>
        <v>7732</v>
      </c>
      <c r="C5520" s="63" t="str">
        <f>'דוח 132'!I5520</f>
        <v>סה"כ קונצרני צמוד מט"ח</v>
      </c>
      <c r="D5520" s="63">
        <f>'דוח 132'!H5520</f>
        <v>5.25</v>
      </c>
      <c r="E5520" s="63">
        <f>'דוח 132'!G5520</f>
        <v>1.7648041143419899E-3</v>
      </c>
      <c r="F5520" s="63">
        <f>'דוח 132'!F5520</f>
        <v>1.8095830579906301E-3</v>
      </c>
      <c r="G5520" s="63">
        <f>'דוח 132'!E5520</f>
        <v>0</v>
      </c>
      <c r="H5520" s="63">
        <f>'דוח 132'!D5520</f>
        <v>0</v>
      </c>
      <c r="I5520" s="63">
        <f>'דוח 132'!C5520</f>
        <v>0</v>
      </c>
      <c r="J5520" s="63">
        <f>'דוח 132'!B5520</f>
        <v>0</v>
      </c>
      <c r="K5520" s="63">
        <f>'דוח 132'!A5520</f>
        <v>0</v>
      </c>
    </row>
    <row r="5521" spans="1:11" x14ac:dyDescent="0.2">
      <c r="A5521" s="63">
        <f>'דוח 132'!K5521</f>
        <v>15545</v>
      </c>
      <c r="B5521" s="63">
        <f>'דוח 132'!J5521</f>
        <v>7732</v>
      </c>
      <c r="C5521" s="63" t="str">
        <f>'דוח 132'!I5521</f>
        <v>הלוואה צמוד מט"ח</v>
      </c>
      <c r="D5521" s="63">
        <f>'דוח 132'!H5521</f>
        <v>0</v>
      </c>
      <c r="E5521" s="63">
        <f>'דוח 132'!G5521</f>
        <v>0</v>
      </c>
      <c r="F5521" s="63">
        <f>'דוח 132'!F5521</f>
        <v>0</v>
      </c>
      <c r="G5521" s="63">
        <f>'דוח 132'!E5521</f>
        <v>0</v>
      </c>
      <c r="H5521" s="63">
        <f>'דוח 132'!D5521</f>
        <v>0</v>
      </c>
      <c r="I5521" s="63">
        <f>'דוח 132'!C5521</f>
        <v>0</v>
      </c>
      <c r="J5521" s="63">
        <f>'דוח 132'!B5521</f>
        <v>0</v>
      </c>
      <c r="K5521" s="63">
        <f>'דוח 132'!A5521</f>
        <v>0</v>
      </c>
    </row>
    <row r="5522" spans="1:11" x14ac:dyDescent="0.2">
      <c r="A5522" s="63">
        <f>'דוח 132'!K5522</f>
        <v>13595</v>
      </c>
      <c r="B5522" s="63">
        <f>'דוח 132'!J5522</f>
        <v>7732</v>
      </c>
      <c r="C5522" s="63" t="str">
        <f>'דוח 132'!I5522</f>
        <v>סה"כ מניות והמירים</v>
      </c>
      <c r="D5522" s="63">
        <f>'דוח 132'!H5522</f>
        <v>0</v>
      </c>
      <c r="E5522" s="63">
        <f>'דוח 132'!G5522</f>
        <v>0</v>
      </c>
      <c r="F5522" s="63">
        <f>'דוח 132'!F5522</f>
        <v>0</v>
      </c>
      <c r="G5522" s="63">
        <f>'דוח 132'!E5522</f>
        <v>0</v>
      </c>
      <c r="H5522" s="63">
        <f>'דוח 132'!D5522</f>
        <v>0</v>
      </c>
      <c r="I5522" s="63">
        <f>'דוח 132'!C5522</f>
        <v>0</v>
      </c>
      <c r="J5522" s="63">
        <f>'דוח 132'!B5522</f>
        <v>0</v>
      </c>
      <c r="K5522" s="63">
        <f>'דוח 132'!A5522</f>
        <v>0</v>
      </c>
    </row>
    <row r="5523" spans="1:11" x14ac:dyDescent="0.2">
      <c r="A5523" s="63">
        <f>'דוח 132'!K5523</f>
        <v>15610</v>
      </c>
      <c r="B5523" s="63">
        <f>'דוח 132'!J5523</f>
        <v>7732</v>
      </c>
      <c r="C5523" s="63" t="str">
        <f>'דוח 132'!I5523</f>
        <v>נגזרים מתוך מניות והמירים</v>
      </c>
      <c r="D5523" s="63">
        <f>'דוח 132'!H5523</f>
        <v>0</v>
      </c>
      <c r="E5523" s="63">
        <f>'דוח 132'!G5523</f>
        <v>0</v>
      </c>
      <c r="F5523" s="63">
        <f>'דוח 132'!F5523</f>
        <v>0</v>
      </c>
      <c r="G5523" s="63">
        <f>'דוח 132'!E5523</f>
        <v>0</v>
      </c>
      <c r="H5523" s="63">
        <f>'דוח 132'!D5523</f>
        <v>0</v>
      </c>
      <c r="I5523" s="63">
        <f>'דוח 132'!C5523</f>
        <v>0</v>
      </c>
      <c r="J5523" s="63">
        <f>'דוח 132'!B5523</f>
        <v>0</v>
      </c>
      <c r="K5523" s="63">
        <f>'דוח 132'!A5523</f>
        <v>0</v>
      </c>
    </row>
    <row r="5524" spans="1:11" x14ac:dyDescent="0.2">
      <c r="A5524" s="63">
        <f>'דוח 132'!K5524</f>
        <v>15611</v>
      </c>
      <c r="B5524" s="63">
        <f>'דוח 132'!J5524</f>
        <v>7732</v>
      </c>
      <c r="C5524" s="63" t="str">
        <f>'דוח 132'!I5524</f>
        <v>מניות והמירים בארץ</v>
      </c>
      <c r="D5524" s="63">
        <f>'דוח 132'!H5524</f>
        <v>0</v>
      </c>
      <c r="E5524" s="63">
        <f>'דוח 132'!G5524</f>
        <v>0</v>
      </c>
      <c r="F5524" s="63">
        <f>'דוח 132'!F5524</f>
        <v>0</v>
      </c>
      <c r="G5524" s="63">
        <f>'דוח 132'!E5524</f>
        <v>0</v>
      </c>
      <c r="H5524" s="63">
        <f>'דוח 132'!D5524</f>
        <v>0</v>
      </c>
      <c r="I5524" s="63">
        <f>'דוח 132'!C5524</f>
        <v>0</v>
      </c>
      <c r="J5524" s="63">
        <f>'דוח 132'!B5524</f>
        <v>0</v>
      </c>
      <c r="K5524" s="63">
        <f>'דוח 132'!A5524</f>
        <v>0</v>
      </c>
    </row>
    <row r="5525" spans="1:11" x14ac:dyDescent="0.2">
      <c r="A5525" s="63">
        <f>'דוח 132'!K5525</f>
        <v>15608</v>
      </c>
      <c r="B5525" s="63">
        <f>'דוח 132'!J5525</f>
        <v>7732</v>
      </c>
      <c r="C5525" s="63" t="str">
        <f>'דוח 132'!I5525</f>
        <v>מניות חו"ל</v>
      </c>
      <c r="D5525" s="63">
        <f>'דוח 132'!H5525</f>
        <v>0</v>
      </c>
      <c r="E5525" s="63">
        <f>'דוח 132'!G5525</f>
        <v>0</v>
      </c>
      <c r="F5525" s="63">
        <f>'דוח 132'!F5525</f>
        <v>0</v>
      </c>
      <c r="G5525" s="63">
        <f>'דוח 132'!E5525</f>
        <v>0</v>
      </c>
      <c r="H5525" s="63">
        <f>'דוח 132'!D5525</f>
        <v>0</v>
      </c>
      <c r="I5525" s="63">
        <f>'דוח 132'!C5525</f>
        <v>0</v>
      </c>
      <c r="J5525" s="63">
        <f>'דוח 132'!B5525</f>
        <v>0</v>
      </c>
      <c r="K5525" s="63">
        <f>'דוח 132'!A5525</f>
        <v>0</v>
      </c>
    </row>
    <row r="5526" spans="1:11" x14ac:dyDescent="0.2">
      <c r="A5526" s="63">
        <f>'דוח 132'!K5526</f>
        <v>15584</v>
      </c>
      <c r="B5526" s="63">
        <f>'דוח 132'!J5526</f>
        <v>7732</v>
      </c>
      <c r="C5526" s="63" t="str">
        <f>'דוח 132'!I5526</f>
        <v>נכסים אלטרנטיביים</v>
      </c>
      <c r="D5526" s="63">
        <f>'דוח 132'!H5526</f>
        <v>0</v>
      </c>
      <c r="E5526" s="63">
        <f>'דוח 132'!G5526</f>
        <v>0</v>
      </c>
      <c r="F5526" s="63">
        <f>'דוח 132'!F5526</f>
        <v>0</v>
      </c>
      <c r="G5526" s="63">
        <f>'דוח 132'!E5526</f>
        <v>0</v>
      </c>
      <c r="H5526" s="63">
        <f>'דוח 132'!D5526</f>
        <v>0</v>
      </c>
      <c r="I5526" s="63">
        <f>'דוח 132'!C5526</f>
        <v>0</v>
      </c>
      <c r="J5526" s="63">
        <f>'דוח 132'!B5526</f>
        <v>0</v>
      </c>
      <c r="K5526" s="63">
        <f>'דוח 132'!A5526</f>
        <v>0</v>
      </c>
    </row>
    <row r="5527" spans="1:11" x14ac:dyDescent="0.2">
      <c r="A5527" s="63">
        <f>'דוח 132'!K5527</f>
        <v>17728</v>
      </c>
      <c r="B5527" s="63">
        <f>'דוח 132'!J5527</f>
        <v>7732</v>
      </c>
      <c r="C5527" s="63" t="str">
        <f>'דוח 132'!I5527</f>
        <v>נכסי נדל"ן</v>
      </c>
      <c r="D5527" s="63">
        <f>'דוח 132'!H5527</f>
        <v>0</v>
      </c>
      <c r="E5527" s="63">
        <f>'דוח 132'!G5527</f>
        <v>0</v>
      </c>
      <c r="F5527" s="63">
        <f>'דוח 132'!F5527</f>
        <v>0</v>
      </c>
      <c r="G5527" s="63">
        <f>'דוח 132'!E5527</f>
        <v>0</v>
      </c>
      <c r="H5527" s="63">
        <f>'דוח 132'!D5527</f>
        <v>0</v>
      </c>
      <c r="I5527" s="63">
        <f>'דוח 132'!C5527</f>
        <v>0</v>
      </c>
      <c r="J5527" s="63">
        <f>'דוח 132'!B5527</f>
        <v>0</v>
      </c>
      <c r="K5527" s="63">
        <f>'דוח 132'!A5527</f>
        <v>0</v>
      </c>
    </row>
    <row r="5528" spans="1:11" x14ac:dyDescent="0.2">
      <c r="A5528" s="63">
        <f>'דוח 132'!K5528</f>
        <v>15624</v>
      </c>
      <c r="B5528" s="63">
        <f>'דוח 132'!J5528</f>
        <v>7732</v>
      </c>
      <c r="C5528" s="63" t="str">
        <f>'דוח 132'!I5528</f>
        <v>נגזרים מתוך חשיפת מט"ח</v>
      </c>
      <c r="D5528" s="63">
        <f>'דוח 132'!H5528</f>
        <v>0</v>
      </c>
      <c r="E5528" s="63">
        <f>'דוח 132'!G5528</f>
        <v>0</v>
      </c>
      <c r="F5528" s="63">
        <f>'דוח 132'!F5528</f>
        <v>0</v>
      </c>
      <c r="G5528" s="63">
        <f>'דוח 132'!E5528</f>
        <v>0</v>
      </c>
      <c r="H5528" s="63">
        <f>'דוח 132'!D5528</f>
        <v>0</v>
      </c>
      <c r="I5528" s="63">
        <f>'דוח 132'!C5528</f>
        <v>0</v>
      </c>
      <c r="J5528" s="63">
        <f>'דוח 132'!B5528</f>
        <v>0</v>
      </c>
      <c r="K5528" s="63">
        <f>'דוח 132'!A5528</f>
        <v>0</v>
      </c>
    </row>
    <row r="5529" spans="1:11" x14ac:dyDescent="0.2">
      <c r="A5529" s="63">
        <f>'דוח 132'!K5529</f>
        <v>15644</v>
      </c>
      <c r="B5529" s="63">
        <f>'דוח 132'!J5529</f>
        <v>7732</v>
      </c>
      <c r="C5529" s="63" t="str">
        <f>'דוח 132'!I5529</f>
        <v>סה"כ נזילות</v>
      </c>
      <c r="D5529" s="63">
        <f>'דוח 132'!H5529</f>
        <v>0</v>
      </c>
      <c r="E5529" s="63">
        <f>'דוח 132'!G5529</f>
        <v>7.3565116864876892</v>
      </c>
      <c r="F5529" s="63">
        <f>'דוח 132'!F5529</f>
        <v>5.42455016304186</v>
      </c>
      <c r="G5529" s="63">
        <f>'דוח 132'!E5529</f>
        <v>1</v>
      </c>
      <c r="H5529" s="63">
        <f>'דוח 132'!D5529</f>
        <v>10</v>
      </c>
      <c r="I5529" s="63">
        <f>'דוח 132'!C5529</f>
        <v>0</v>
      </c>
      <c r="J5529" s="63">
        <f>'דוח 132'!B5529</f>
        <v>0</v>
      </c>
      <c r="K5529" s="63">
        <f>'דוח 132'!A5529</f>
        <v>0</v>
      </c>
    </row>
    <row r="5530" spans="1:11" x14ac:dyDescent="0.2">
      <c r="A5530" s="63">
        <f>'דוח 132'!K5530</f>
        <v>15704</v>
      </c>
      <c r="B5530" s="63">
        <f>'דוח 132'!J5530</f>
        <v>7732</v>
      </c>
      <c r="C5530" s="63" t="str">
        <f>'דוח 132'!I5530</f>
        <v xml:space="preserve">סה"כ קונצרני והלוואות </v>
      </c>
      <c r="D5530" s="63">
        <f>'דוח 132'!H5530</f>
        <v>4.00292260662295</v>
      </c>
      <c r="E5530" s="63">
        <f>'דוח 132'!G5530</f>
        <v>19.735555087868999</v>
      </c>
      <c r="F5530" s="63">
        <f>'דוח 132'!F5530</f>
        <v>20.155178314628301</v>
      </c>
      <c r="G5530" s="63">
        <f>'דוח 132'!E5530</f>
        <v>17</v>
      </c>
      <c r="H5530" s="63">
        <f>'דוח 132'!D5530</f>
        <v>23</v>
      </c>
      <c r="I5530" s="63">
        <f>'דוח 132'!C5530</f>
        <v>0</v>
      </c>
      <c r="J5530" s="63">
        <f>'דוח 132'!B5530</f>
        <v>0</v>
      </c>
      <c r="K5530" s="63">
        <f>'דוח 132'!A5530</f>
        <v>0</v>
      </c>
    </row>
    <row r="5531" spans="1:11" x14ac:dyDescent="0.2">
      <c r="A5531" s="63">
        <f>'דוח 132'!K5531</f>
        <v>15749</v>
      </c>
      <c r="B5531" s="63">
        <f>'דוח 132'!J5531</f>
        <v>7732</v>
      </c>
      <c r="C5531" s="63" t="str">
        <f>'דוח 132'!I5531</f>
        <v>סה"כ לא סחירים</v>
      </c>
      <c r="D5531" s="63">
        <f>'דוח 132'!H5531</f>
        <v>0</v>
      </c>
      <c r="E5531" s="63">
        <f>'דוח 132'!G5531</f>
        <v>0</v>
      </c>
      <c r="F5531" s="63">
        <f>'דוח 132'!F5531</f>
        <v>0</v>
      </c>
      <c r="G5531" s="63">
        <f>'דוח 132'!E5531</f>
        <v>0</v>
      </c>
      <c r="H5531" s="63">
        <f>'דוח 132'!D5531</f>
        <v>0</v>
      </c>
      <c r="I5531" s="63">
        <f>'דוח 132'!C5531</f>
        <v>0</v>
      </c>
      <c r="J5531" s="63">
        <f>'דוח 132'!B5531</f>
        <v>0</v>
      </c>
      <c r="K5531" s="63">
        <f>'דוח 132'!A5531</f>
        <v>0</v>
      </c>
    </row>
    <row r="5532" spans="1:11" x14ac:dyDescent="0.2">
      <c r="A5532" s="63">
        <f>'דוח 132'!K5532</f>
        <v>11258</v>
      </c>
      <c r="B5532" s="63">
        <f>'דוח 132'!J5532</f>
        <v>7732</v>
      </c>
      <c r="C5532" s="63" t="str">
        <f>'דוח 132'!I5532</f>
        <v>כל נכסי הקופה</v>
      </c>
      <c r="D5532" s="63">
        <f>'דוח 132'!H5532</f>
        <v>3.9237190990903899</v>
      </c>
      <c r="E5532" s="63">
        <f>'דוח 132'!G5532</f>
        <v>100</v>
      </c>
      <c r="F5532" s="63">
        <f>'דוח 132'!F5532</f>
        <v>99.999999999999901</v>
      </c>
      <c r="G5532" s="63">
        <f>'דוח 132'!E5532</f>
        <v>0</v>
      </c>
      <c r="H5532" s="63">
        <f>'דוח 132'!D5532</f>
        <v>0</v>
      </c>
      <c r="I5532" s="63">
        <f>'דוח 132'!C5532</f>
        <v>0</v>
      </c>
      <c r="J5532" s="63">
        <f>'דוח 132'!B5532</f>
        <v>0</v>
      </c>
      <c r="K5532" s="63">
        <f>'דוח 132'!A5532</f>
        <v>0</v>
      </c>
    </row>
    <row r="5533" spans="1:11" x14ac:dyDescent="0.2">
      <c r="A5533" s="63">
        <f>'דוח 132'!K5533</f>
        <v>15705</v>
      </c>
      <c r="B5533" s="63">
        <f>'דוח 132'!J5533</f>
        <v>7732</v>
      </c>
      <c r="C5533" s="63" t="str">
        <f>'דוח 132'!I5533</f>
        <v>סה"כ ממשלתי</v>
      </c>
      <c r="D5533" s="63">
        <f>'דוח 132'!H5533</f>
        <v>4.1882713488806997</v>
      </c>
      <c r="E5533" s="63">
        <f>'דוח 132'!G5533</f>
        <v>72.907933225643305</v>
      </c>
      <c r="F5533" s="63">
        <f>'דוח 132'!F5533</f>
        <v>74.420271522329799</v>
      </c>
      <c r="G5533" s="63">
        <f>'דוח 132'!E5533</f>
        <v>70</v>
      </c>
      <c r="H5533" s="63">
        <f>'דוח 132'!D5533</f>
        <v>80</v>
      </c>
      <c r="I5533" s="63">
        <f>'דוח 132'!C5533</f>
        <v>0</v>
      </c>
      <c r="J5533" s="63">
        <f>'דוח 132'!B5533</f>
        <v>0</v>
      </c>
      <c r="K5533" s="63">
        <f>'דוח 132'!A5533</f>
        <v>0</v>
      </c>
    </row>
    <row r="5534" spans="1:11" x14ac:dyDescent="0.2">
      <c r="A5534" s="63">
        <f>'דוח 132'!K5534</f>
        <v>16144</v>
      </c>
      <c r="B5534" s="63">
        <f>'דוח 132'!J5534</f>
        <v>7732</v>
      </c>
      <c r="C5534" s="63" t="str">
        <f>'דוח 132'!I5534</f>
        <v>סך חשיפת מט"ח</v>
      </c>
      <c r="D5534" s="63">
        <f>'דוח 132'!H5534</f>
        <v>5.25</v>
      </c>
      <c r="E5534" s="63">
        <f>'דוח 132'!G5534</f>
        <v>1.7648041143419899E-3</v>
      </c>
      <c r="F5534" s="63">
        <f>'דוח 132'!F5534</f>
        <v>1.8095830579906301E-3</v>
      </c>
      <c r="G5534" s="63">
        <f>'דוח 132'!E5534</f>
        <v>0</v>
      </c>
      <c r="H5534" s="63">
        <f>'דוח 132'!D5534</f>
        <v>0</v>
      </c>
      <c r="I5534" s="63">
        <f>'דוח 132'!C5534</f>
        <v>0</v>
      </c>
      <c r="J5534" s="63">
        <f>'דוח 132'!B5534</f>
        <v>0</v>
      </c>
      <c r="K5534" s="63">
        <f>'דוח 132'!A5534</f>
        <v>0</v>
      </c>
    </row>
    <row r="5535" spans="1:11" x14ac:dyDescent="0.2">
      <c r="A5535" s="63">
        <f>'דוח 132'!K5535</f>
        <v>12755</v>
      </c>
      <c r="B5535" s="63">
        <f>'דוח 132'!J5535</f>
        <v>7732</v>
      </c>
      <c r="C5535" s="63" t="str">
        <f>'דוח 132'!I5535</f>
        <v xml:space="preserve">נזילות מט"ח </v>
      </c>
      <c r="D5535" s="63">
        <f>'דוח 132'!H5535</f>
        <v>0</v>
      </c>
      <c r="E5535" s="63">
        <f>'דוח 132'!G5535</f>
        <v>0</v>
      </c>
      <c r="F5535" s="63">
        <f>'דוח 132'!F5535</f>
        <v>0</v>
      </c>
      <c r="G5535" s="63">
        <f>'דוח 132'!E5535</f>
        <v>0</v>
      </c>
      <c r="H5535" s="63">
        <f>'דוח 132'!D5535</f>
        <v>0</v>
      </c>
      <c r="I5535" s="63">
        <f>'דוח 132'!C5535</f>
        <v>0</v>
      </c>
      <c r="J5535" s="63">
        <f>'דוח 132'!B5535</f>
        <v>0</v>
      </c>
      <c r="K5535" s="63">
        <f>'דוח 132'!A5535</f>
        <v>0</v>
      </c>
    </row>
    <row r="5536" spans="1:11" x14ac:dyDescent="0.2">
      <c r="A5536" s="63">
        <f>'דוח 132'!K5536</f>
        <v>12359</v>
      </c>
      <c r="B5536" s="63">
        <f>'דוח 132'!J5536</f>
        <v>7732</v>
      </c>
      <c r="C5536" s="63" t="str">
        <f>'דוח 132'!I5536</f>
        <v xml:space="preserve">קונצרני לא סחיר צמוד מדד </v>
      </c>
      <c r="D5536" s="63">
        <f>'דוח 132'!H5536</f>
        <v>0</v>
      </c>
      <c r="E5536" s="63">
        <f>'דוח 132'!G5536</f>
        <v>0</v>
      </c>
      <c r="F5536" s="63">
        <f>'דוח 132'!F5536</f>
        <v>0</v>
      </c>
      <c r="G5536" s="63">
        <f>'דוח 132'!E5536</f>
        <v>0</v>
      </c>
      <c r="H5536" s="63">
        <f>'דוח 132'!D5536</f>
        <v>0</v>
      </c>
      <c r="I5536" s="63">
        <f>'דוח 132'!C5536</f>
        <v>0</v>
      </c>
      <c r="J5536" s="63">
        <f>'דוח 132'!B5536</f>
        <v>0</v>
      </c>
      <c r="K5536" s="63">
        <f>'דוח 132'!A5536</f>
        <v>0</v>
      </c>
    </row>
    <row r="5537" spans="1:11" x14ac:dyDescent="0.2">
      <c r="A5537" s="63">
        <f>'דוח 132'!K5537</f>
        <v>0</v>
      </c>
      <c r="B5537" s="63">
        <f>'דוח 132'!J5537</f>
        <v>0</v>
      </c>
      <c r="C5537" s="63">
        <f>'דוח 132'!I5537</f>
        <v>0</v>
      </c>
      <c r="D5537" s="63">
        <f>'דוח 132'!H5537</f>
        <v>0</v>
      </c>
      <c r="E5537" s="63">
        <f>'דוח 132'!G5537</f>
        <v>0</v>
      </c>
      <c r="F5537" s="63">
        <f>'דוח 132'!F5537</f>
        <v>0</v>
      </c>
      <c r="G5537" s="63">
        <f>'דוח 132'!E5537</f>
        <v>0</v>
      </c>
      <c r="H5537" s="63">
        <f>'דוח 132'!D5537</f>
        <v>0</v>
      </c>
      <c r="I5537" s="63">
        <f>'דוח 132'!C5537</f>
        <v>0</v>
      </c>
      <c r="J5537" s="63">
        <f>'דוח 132'!B5537</f>
        <v>0</v>
      </c>
      <c r="K5537" s="63">
        <f>'דוח 132'!A5537</f>
        <v>0</v>
      </c>
    </row>
    <row r="5538" spans="1:11" x14ac:dyDescent="0.2">
      <c r="A5538" s="63" t="str">
        <f>'דוח 132'!K5538</f>
        <v>קוד קבוצה</v>
      </c>
      <c r="B5538" s="63" t="str">
        <f>'דוח 132'!J5538</f>
        <v>קוד קופה</v>
      </c>
      <c r="C5538" s="63">
        <f>'דוח 132'!I5538</f>
        <v>0</v>
      </c>
      <c r="D5538" s="63" t="str">
        <f>'דוח 132'!H5538</f>
        <v>77374  קריב מערכות בניה בע"מ 509</v>
      </c>
      <c r="E5538" s="63">
        <f>'דוח 132'!G5538</f>
        <v>0</v>
      </c>
      <c r="F5538" s="63">
        <f>'דוח 132'!F5538</f>
        <v>0</v>
      </c>
      <c r="G5538" s="63">
        <f>'דוח 132'!E5538</f>
        <v>0</v>
      </c>
      <c r="H5538" s="63">
        <f>'דוח 132'!D5538</f>
        <v>0</v>
      </c>
      <c r="I5538" s="63">
        <f>'דוח 132'!C5538</f>
        <v>0</v>
      </c>
      <c r="J5538" s="63">
        <f>'דוח 132'!B5538</f>
        <v>0</v>
      </c>
      <c r="K5538" s="63">
        <f>'דוח 132'!A5538</f>
        <v>0</v>
      </c>
    </row>
    <row r="5539" spans="1:11" x14ac:dyDescent="0.2">
      <c r="A5539" s="63">
        <f>'דוח 132'!K5539</f>
        <v>0</v>
      </c>
      <c r="B5539" s="63">
        <f>'דוח 132'!J5539</f>
        <v>0</v>
      </c>
      <c r="C5539" s="63">
        <f>'דוח 132'!I5539</f>
        <v>0</v>
      </c>
      <c r="D5539" s="63">
        <f>'דוח 132'!H5539</f>
        <v>0</v>
      </c>
      <c r="E5539" s="63">
        <f>'דוח 132'!G5539</f>
        <v>0</v>
      </c>
      <c r="F5539" s="63" t="str">
        <f>'דוח 132'!F5539</f>
        <v>שווי קופה באשח  987.68</v>
      </c>
      <c r="G5539" s="63">
        <f>'דוח 132'!E5539</f>
        <v>0</v>
      </c>
      <c r="H5539" s="63">
        <f>'דוח 132'!D5539</f>
        <v>0</v>
      </c>
      <c r="I5539" s="63">
        <f>'דוח 132'!C5539</f>
        <v>0</v>
      </c>
      <c r="J5539" s="63">
        <f>'דוח 132'!B5539</f>
        <v>0</v>
      </c>
      <c r="K5539" s="63">
        <f>'דוח 132'!A5539</f>
        <v>0</v>
      </c>
    </row>
    <row r="5540" spans="1:11" x14ac:dyDescent="0.2">
      <c r="A5540" s="63">
        <f>'דוח 132'!K5540</f>
        <v>0</v>
      </c>
      <c r="B5540" s="63">
        <f>'דוח 132'!J5540</f>
        <v>0</v>
      </c>
      <c r="C5540" s="63" t="str">
        <f>'דוח 132'!I5540</f>
        <v>תאור קבוצה</v>
      </c>
      <c r="D5540" s="63" t="str">
        <f>'דוח 132'!H5540</f>
        <v>מח"מ</v>
      </c>
      <c r="E5540" s="63" t="str">
        <f>'דוח 132'!G5540</f>
        <v>חשיפה</v>
      </c>
      <c r="F5540" s="63" t="str">
        <f>'דוח 132'!F5540</f>
        <v>חשיפה</v>
      </c>
      <c r="G5540" s="63">
        <f>'דוח 132'!E5540</f>
        <v>0</v>
      </c>
      <c r="H5540" s="63" t="str">
        <f>'דוח 132'!D5540</f>
        <v>חשיפה</v>
      </c>
      <c r="I5540" s="63">
        <f>'דוח 132'!C5540</f>
        <v>0</v>
      </c>
      <c r="J5540" s="63" t="str">
        <f>'דוח 132'!B5540</f>
        <v>מח"מ</v>
      </c>
      <c r="K5540" s="63">
        <f>'דוח 132'!A5540</f>
        <v>0</v>
      </c>
    </row>
    <row r="5541" spans="1:11" x14ac:dyDescent="0.2">
      <c r="A5541" s="63">
        <f>'דוח 132'!K5541</f>
        <v>0</v>
      </c>
      <c r="B5541" s="63">
        <f>'דוח 132'!J5541</f>
        <v>0</v>
      </c>
      <c r="C5541" s="63">
        <f>'דוח 132'!I5541</f>
        <v>0</v>
      </c>
      <c r="D5541" s="63">
        <f>'דוח 132'!H5541</f>
        <v>0</v>
      </c>
      <c r="E5541" s="63" t="str">
        <f>'דוח 132'!G5541</f>
        <v>30/12/18</v>
      </c>
      <c r="F5541" s="63" t="str">
        <f>'דוח 132'!F5541</f>
        <v>31/12/18</v>
      </c>
      <c r="G5541" s="63" t="str">
        <f>'דוח 132'!E5541</f>
        <v>מינ'</v>
      </c>
      <c r="H5541" s="63" t="str">
        <f>'דוח 132'!D5541</f>
        <v>מקס'</v>
      </c>
      <c r="I5541" s="63" t="str">
        <f>'דוח 132'!C5541</f>
        <v>מינ'</v>
      </c>
      <c r="J5541" s="63" t="str">
        <f>'דוח 132'!B5541</f>
        <v>מקס'</v>
      </c>
      <c r="K5541" s="63">
        <f>'דוח 132'!A5541</f>
        <v>0</v>
      </c>
    </row>
    <row r="5542" spans="1:11" x14ac:dyDescent="0.2">
      <c r="A5542" s="63">
        <f>'דוח 132'!K5542</f>
        <v>13591</v>
      </c>
      <c r="B5542" s="63">
        <f>'דוח 132'!J5542</f>
        <v>77374</v>
      </c>
      <c r="C5542" s="63" t="str">
        <f>'דוח 132'!I5542</f>
        <v xml:space="preserve">צמוד מדד (כולל מיועדות) </v>
      </c>
      <c r="D5542" s="63">
        <f>'דוח 132'!H5542</f>
        <v>3.52579065270398</v>
      </c>
      <c r="E5542" s="63">
        <f>'דוח 132'!G5542</f>
        <v>44.199248153878003</v>
      </c>
      <c r="F5542" s="63">
        <f>'דוח 132'!F5542</f>
        <v>44.175447665049198</v>
      </c>
      <c r="G5542" s="63">
        <f>'דוח 132'!E5542</f>
        <v>0</v>
      </c>
      <c r="H5542" s="63">
        <f>'דוח 132'!D5542</f>
        <v>0</v>
      </c>
      <c r="I5542" s="63">
        <f>'דוח 132'!C5542</f>
        <v>0</v>
      </c>
      <c r="J5542" s="63">
        <f>'דוח 132'!B5542</f>
        <v>0</v>
      </c>
      <c r="K5542" s="63">
        <f>'דוח 132'!A5542</f>
        <v>0</v>
      </c>
    </row>
    <row r="5543" spans="1:11" x14ac:dyDescent="0.2">
      <c r="A5543" s="63">
        <f>'דוח 132'!K5543</f>
        <v>19967</v>
      </c>
      <c r="B5543" s="63">
        <f>'דוח 132'!J5543</f>
        <v>77374</v>
      </c>
      <c r="C5543" s="63" t="str">
        <f>'דוח 132'!I5543</f>
        <v>צמוד מדד ללא מיועדות</v>
      </c>
      <c r="D5543" s="63">
        <f>'דוח 132'!H5543</f>
        <v>3.52579065270398</v>
      </c>
      <c r="E5543" s="63">
        <f>'דוח 132'!G5543</f>
        <v>44.199248153878003</v>
      </c>
      <c r="F5543" s="63">
        <f>'דוח 132'!F5543</f>
        <v>44.175447665049198</v>
      </c>
      <c r="G5543" s="63">
        <f>'דוח 132'!E5543</f>
        <v>0</v>
      </c>
      <c r="H5543" s="63">
        <f>'דוח 132'!D5543</f>
        <v>0</v>
      </c>
      <c r="I5543" s="63">
        <f>'דוח 132'!C5543</f>
        <v>0</v>
      </c>
      <c r="J5543" s="63">
        <f>'דוח 132'!B5543</f>
        <v>0</v>
      </c>
      <c r="K5543" s="63">
        <f>'דוח 132'!A5543</f>
        <v>0</v>
      </c>
    </row>
    <row r="5544" spans="1:11" x14ac:dyDescent="0.2">
      <c r="A5544" s="63">
        <f>'דוח 132'!K5544</f>
        <v>15744</v>
      </c>
      <c r="B5544" s="63">
        <f>'דוח 132'!J5544</f>
        <v>77374</v>
      </c>
      <c r="C5544" s="63" t="str">
        <f>'דוח 132'!I5544</f>
        <v xml:space="preserve">סה"כ ממשלתי צמוד מדד כולל מיועדות </v>
      </c>
      <c r="D5544" s="63">
        <f>'דוח 132'!H5544</f>
        <v>3.3789762065621098</v>
      </c>
      <c r="E5544" s="63">
        <f>'דוח 132'!G5544</f>
        <v>16.8876181685701</v>
      </c>
      <c r="F5544" s="63">
        <f>'דוח 132'!F5544</f>
        <v>16.872829897694601</v>
      </c>
      <c r="G5544" s="63">
        <f>'דוח 132'!E5544</f>
        <v>0</v>
      </c>
      <c r="H5544" s="63">
        <f>'דוח 132'!D5544</f>
        <v>0</v>
      </c>
      <c r="I5544" s="63">
        <f>'דוח 132'!C5544</f>
        <v>0</v>
      </c>
      <c r="J5544" s="63">
        <f>'דוח 132'!B5544</f>
        <v>0</v>
      </c>
      <c r="K5544" s="63">
        <f>'דוח 132'!A5544</f>
        <v>0</v>
      </c>
    </row>
    <row r="5545" spans="1:11" x14ac:dyDescent="0.2">
      <c r="A5545" s="63">
        <f>'דוח 132'!K5545</f>
        <v>13462</v>
      </c>
      <c r="B5545" s="63">
        <f>'דוח 132'!J5545</f>
        <v>77374</v>
      </c>
      <c r="C5545" s="63" t="str">
        <f>'דוח 132'!I5545</f>
        <v xml:space="preserve">קונצרני סחיר צמוד מדד </v>
      </c>
      <c r="D5545" s="63">
        <f>'דוח 132'!H5545</f>
        <v>3.6165209701183798</v>
      </c>
      <c r="E5545" s="63">
        <f>'דוח 132'!G5545</f>
        <v>27.311629985307999</v>
      </c>
      <c r="F5545" s="63">
        <f>'דוח 132'!F5545</f>
        <v>27.302617767354597</v>
      </c>
      <c r="G5545" s="63">
        <f>'דוח 132'!E5545</f>
        <v>0</v>
      </c>
      <c r="H5545" s="63">
        <f>'דוח 132'!D5545</f>
        <v>0</v>
      </c>
      <c r="I5545" s="63">
        <f>'דוח 132'!C5545</f>
        <v>0</v>
      </c>
      <c r="J5545" s="63">
        <f>'דוח 132'!B5545</f>
        <v>0</v>
      </c>
      <c r="K5545" s="63">
        <f>'דוח 132'!A5545</f>
        <v>0</v>
      </c>
    </row>
    <row r="5546" spans="1:11" x14ac:dyDescent="0.2">
      <c r="A5546" s="63">
        <f>'דוח 132'!K5546</f>
        <v>15544</v>
      </c>
      <c r="B5546" s="63">
        <f>'דוח 132'!J5546</f>
        <v>77374</v>
      </c>
      <c r="C5546" s="63" t="str">
        <f>'דוח 132'!I5546</f>
        <v>הלוואה צמוד מדד</v>
      </c>
      <c r="D5546" s="63">
        <f>'דוח 132'!H5546</f>
        <v>0</v>
      </c>
      <c r="E5546" s="63">
        <f>'דוח 132'!G5546</f>
        <v>0</v>
      </c>
      <c r="F5546" s="63">
        <f>'דוח 132'!F5546</f>
        <v>0</v>
      </c>
      <c r="G5546" s="63">
        <f>'דוח 132'!E5546</f>
        <v>0</v>
      </c>
      <c r="H5546" s="63">
        <f>'דוח 132'!D5546</f>
        <v>0</v>
      </c>
      <c r="I5546" s="63">
        <f>'דוח 132'!C5546</f>
        <v>0</v>
      </c>
      <c r="J5546" s="63">
        <f>'דוח 132'!B5546</f>
        <v>0</v>
      </c>
      <c r="K5546" s="63">
        <f>'דוח 132'!A5546</f>
        <v>0</v>
      </c>
    </row>
    <row r="5547" spans="1:11" x14ac:dyDescent="0.2">
      <c r="A5547" s="63">
        <f>'דוח 132'!K5547</f>
        <v>12978</v>
      </c>
      <c r="B5547" s="63">
        <f>'דוח 132'!J5547</f>
        <v>77374</v>
      </c>
      <c r="C5547" s="63" t="str">
        <f>'דוח 132'!I5547</f>
        <v xml:space="preserve">פקדונות לא סחירים </v>
      </c>
      <c r="D5547" s="63">
        <f>'דוח 132'!H5547</f>
        <v>0</v>
      </c>
      <c r="E5547" s="63">
        <f>'דוח 132'!G5547</f>
        <v>0</v>
      </c>
      <c r="F5547" s="63">
        <f>'דוח 132'!F5547</f>
        <v>0</v>
      </c>
      <c r="G5547" s="63">
        <f>'דוח 132'!E5547</f>
        <v>0</v>
      </c>
      <c r="H5547" s="63">
        <f>'דוח 132'!D5547</f>
        <v>0</v>
      </c>
      <c r="I5547" s="63">
        <f>'דוח 132'!C5547</f>
        <v>0</v>
      </c>
      <c r="J5547" s="63">
        <f>'דוח 132'!B5547</f>
        <v>0</v>
      </c>
      <c r="K5547" s="63">
        <f>'דוח 132'!A5547</f>
        <v>0</v>
      </c>
    </row>
    <row r="5548" spans="1:11" x14ac:dyDescent="0.2">
      <c r="A5548" s="63">
        <f>'דוח 132'!K5548</f>
        <v>17726</v>
      </c>
      <c r="B5548" s="63">
        <f>'דוח 132'!J5548</f>
        <v>77374</v>
      </c>
      <c r="C5548" s="63" t="str">
        <f>'דוח 132'!I5548</f>
        <v>לא צמוד כולל נזילות</v>
      </c>
      <c r="D5548" s="63">
        <f>'דוח 132'!H5548</f>
        <v>1.9310426561899998</v>
      </c>
      <c r="E5548" s="63">
        <f>'דוח 132'!G5548</f>
        <v>46.300660974418996</v>
      </c>
      <c r="F5548" s="63">
        <f>'דוח 132'!F5548</f>
        <v>46.284744151747695</v>
      </c>
      <c r="G5548" s="63">
        <f>'דוח 132'!E5548</f>
        <v>0</v>
      </c>
      <c r="H5548" s="63">
        <f>'דוח 132'!D5548</f>
        <v>0</v>
      </c>
      <c r="I5548" s="63">
        <f>'דוח 132'!C5548</f>
        <v>0</v>
      </c>
      <c r="J5548" s="63">
        <f>'דוח 132'!B5548</f>
        <v>0</v>
      </c>
      <c r="K5548" s="63">
        <f>'דוח 132'!A5548</f>
        <v>0</v>
      </c>
    </row>
    <row r="5549" spans="1:11" x14ac:dyDescent="0.2">
      <c r="A5549" s="63">
        <f>'דוח 132'!K5549</f>
        <v>17727</v>
      </c>
      <c r="B5549" s="63">
        <f>'דוח 132'!J5549</f>
        <v>77374</v>
      </c>
      <c r="C5549" s="63" t="str">
        <f>'דוח 132'!I5549</f>
        <v>עו"ש ש"ח</v>
      </c>
      <c r="D5549" s="63">
        <f>'דוח 132'!H5549</f>
        <v>0</v>
      </c>
      <c r="E5549" s="63">
        <f>'דוח 132'!G5549</f>
        <v>6.1813094805529696</v>
      </c>
      <c r="F5549" s="63">
        <f>'דוח 132'!F5549</f>
        <v>6.2083832596268396</v>
      </c>
      <c r="G5549" s="63">
        <f>'דוח 132'!E5549</f>
        <v>0</v>
      </c>
      <c r="H5549" s="63">
        <f>'דוח 132'!D5549</f>
        <v>0</v>
      </c>
      <c r="I5549" s="63">
        <f>'דוח 132'!C5549</f>
        <v>0</v>
      </c>
      <c r="J5549" s="63">
        <f>'דוח 132'!B5549</f>
        <v>0</v>
      </c>
      <c r="K5549" s="63">
        <f>'דוח 132'!A5549</f>
        <v>0</v>
      </c>
    </row>
    <row r="5550" spans="1:11" x14ac:dyDescent="0.2">
      <c r="A5550" s="63">
        <f>'דוח 132'!K5550</f>
        <v>13592</v>
      </c>
      <c r="B5550" s="63">
        <f>'דוח 132'!J5550</f>
        <v>77374</v>
      </c>
      <c r="C5550" s="63" t="str">
        <f>'דוח 132'!I5550</f>
        <v xml:space="preserve">לא צמוד - לא כולל נזילות </v>
      </c>
      <c r="D5550" s="63">
        <f>'דוח 132'!H5550</f>
        <v>2.23018790374846</v>
      </c>
      <c r="E5550" s="63">
        <f>'דוח 132'!G5550</f>
        <v>40.119351493865999</v>
      </c>
      <c r="F5550" s="63">
        <f>'דוח 132'!F5550</f>
        <v>40.076360892120903</v>
      </c>
      <c r="G5550" s="63">
        <f>'דוח 132'!E5550</f>
        <v>0</v>
      </c>
      <c r="H5550" s="63">
        <f>'דוח 132'!D5550</f>
        <v>0</v>
      </c>
      <c r="I5550" s="63">
        <f>'דוח 132'!C5550</f>
        <v>0</v>
      </c>
      <c r="J5550" s="63">
        <f>'דוח 132'!B5550</f>
        <v>0</v>
      </c>
      <c r="K5550" s="63">
        <f>'דוח 132'!A5550</f>
        <v>0</v>
      </c>
    </row>
    <row r="5551" spans="1:11" x14ac:dyDescent="0.2">
      <c r="A5551" s="63">
        <f>'דוח 132'!K5551</f>
        <v>11566</v>
      </c>
      <c r="B5551" s="63">
        <f>'דוח 132'!J5551</f>
        <v>77374</v>
      </c>
      <c r="C5551" s="63" t="str">
        <f>'דוח 132'!I5551</f>
        <v>מק"מ</v>
      </c>
      <c r="D5551" s="63">
        <f>'דוח 132'!H5551</f>
        <v>0.48925292876832704</v>
      </c>
      <c r="E5551" s="63">
        <f>'דוח 132'!G5551</f>
        <v>22.226303093479196</v>
      </c>
      <c r="F5551" s="63">
        <f>'דוח 132'!F5551</f>
        <v>22.202181337967897</v>
      </c>
      <c r="G5551" s="63">
        <f>'דוח 132'!E5551</f>
        <v>0</v>
      </c>
      <c r="H5551" s="63">
        <f>'דוח 132'!D5551</f>
        <v>0</v>
      </c>
      <c r="I5551" s="63">
        <f>'דוח 132'!C5551</f>
        <v>0</v>
      </c>
      <c r="J5551" s="63">
        <f>'דוח 132'!B5551</f>
        <v>0</v>
      </c>
      <c r="K5551" s="63">
        <f>'דוח 132'!A5551</f>
        <v>0</v>
      </c>
    </row>
    <row r="5552" spans="1:11" x14ac:dyDescent="0.2">
      <c r="A5552" s="63">
        <f>'דוח 132'!K5552</f>
        <v>13419</v>
      </c>
      <c r="B5552" s="63">
        <f>'דוח 132'!J5552</f>
        <v>77374</v>
      </c>
      <c r="C5552" s="63" t="str">
        <f>'דוח 132'!I5552</f>
        <v>ממשלתי  לא צמוד (שחר)</v>
      </c>
      <c r="D5552" s="63">
        <f>'דוח 132'!H5552</f>
        <v>4.6806753806561403</v>
      </c>
      <c r="E5552" s="63">
        <f>'דוח 132'!G5552</f>
        <v>14.477547724574499</v>
      </c>
      <c r="F5552" s="63">
        <f>'דוח 132'!F5552</f>
        <v>14.451939880951599</v>
      </c>
      <c r="G5552" s="63">
        <f>'דוח 132'!E5552</f>
        <v>0</v>
      </c>
      <c r="H5552" s="63">
        <f>'דוח 132'!D5552</f>
        <v>0</v>
      </c>
      <c r="I5552" s="63">
        <f>'דוח 132'!C5552</f>
        <v>0</v>
      </c>
      <c r="J5552" s="63">
        <f>'דוח 132'!B5552</f>
        <v>0</v>
      </c>
      <c r="K5552" s="63">
        <f>'דוח 132'!A5552</f>
        <v>0</v>
      </c>
    </row>
    <row r="5553" spans="1:11" x14ac:dyDescent="0.2">
      <c r="A5553" s="63">
        <f>'דוח 132'!K5553</f>
        <v>11568</v>
      </c>
      <c r="B5553" s="63">
        <f>'דוח 132'!J5553</f>
        <v>77374</v>
      </c>
      <c r="C5553" s="63" t="str">
        <f>'דוח 132'!I5553</f>
        <v>אג"ח ממשלתי לא צמוד ריבית משתנה-"גילון"</v>
      </c>
      <c r="D5553" s="63">
        <f>'דוח 132'!H5553</f>
        <v>0</v>
      </c>
      <c r="E5553" s="63">
        <f>'דוח 132'!G5553</f>
        <v>0</v>
      </c>
      <c r="F5553" s="63">
        <f>'דוח 132'!F5553</f>
        <v>0</v>
      </c>
      <c r="G5553" s="63">
        <f>'דוח 132'!E5553</f>
        <v>0</v>
      </c>
      <c r="H5553" s="63">
        <f>'דוח 132'!D5553</f>
        <v>0</v>
      </c>
      <c r="I5553" s="63">
        <f>'דוח 132'!C5553</f>
        <v>0</v>
      </c>
      <c r="J5553" s="63">
        <f>'דוח 132'!B5553</f>
        <v>0</v>
      </c>
      <c r="K5553" s="63">
        <f>'דוח 132'!A5553</f>
        <v>0</v>
      </c>
    </row>
    <row r="5554" spans="1:11" x14ac:dyDescent="0.2">
      <c r="A5554" s="63">
        <f>'דוח 132'!K5554</f>
        <v>12479</v>
      </c>
      <c r="B5554" s="63">
        <f>'דוח 132'!J5554</f>
        <v>77374</v>
      </c>
      <c r="C5554" s="63" t="str">
        <f>'דוח 132'!I5554</f>
        <v>קונצרני ריבית קבועה</v>
      </c>
      <c r="D5554" s="63">
        <f>'דוח 132'!H5554</f>
        <v>3.7961720203984597</v>
      </c>
      <c r="E5554" s="63">
        <f>'דוח 132'!G5554</f>
        <v>2.50862470140761</v>
      </c>
      <c r="F5554" s="63">
        <f>'דוח 132'!F5554</f>
        <v>2.5160847231874901</v>
      </c>
      <c r="G5554" s="63">
        <f>'דוח 132'!E5554</f>
        <v>0</v>
      </c>
      <c r="H5554" s="63">
        <f>'דוח 132'!D5554</f>
        <v>0</v>
      </c>
      <c r="I5554" s="63">
        <f>'דוח 132'!C5554</f>
        <v>0</v>
      </c>
      <c r="J5554" s="63">
        <f>'דוח 132'!B5554</f>
        <v>0</v>
      </c>
      <c r="K5554" s="63">
        <f>'דוח 132'!A5554</f>
        <v>0</v>
      </c>
    </row>
    <row r="5555" spans="1:11" x14ac:dyDescent="0.2">
      <c r="A5555" s="63">
        <f>'דוח 132'!K5555</f>
        <v>12480</v>
      </c>
      <c r="B5555" s="63">
        <f>'דוח 132'!J5555</f>
        <v>77374</v>
      </c>
      <c r="C5555" s="63" t="str">
        <f>'דוח 132'!I5555</f>
        <v>קונצרני ריבית משתנה</v>
      </c>
      <c r="D5555" s="63">
        <f>'דוח 132'!H5555</f>
        <v>1.45560470931584</v>
      </c>
      <c r="E5555" s="63">
        <f>'דוח 132'!G5555</f>
        <v>0.90687597440474599</v>
      </c>
      <c r="F5555" s="63">
        <f>'דוח 132'!F5555</f>
        <v>0.90615495001386892</v>
      </c>
      <c r="G5555" s="63">
        <f>'דוח 132'!E5555</f>
        <v>0</v>
      </c>
      <c r="H5555" s="63">
        <f>'דוח 132'!D5555</f>
        <v>0</v>
      </c>
      <c r="I5555" s="63">
        <f>'דוח 132'!C5555</f>
        <v>0</v>
      </c>
      <c r="J5555" s="63">
        <f>'דוח 132'!B5555</f>
        <v>0</v>
      </c>
      <c r="K5555" s="63">
        <f>'דוח 132'!A5555</f>
        <v>0</v>
      </c>
    </row>
    <row r="5556" spans="1:11" x14ac:dyDescent="0.2">
      <c r="A5556" s="63">
        <f>'דוח 132'!K5556</f>
        <v>11578</v>
      </c>
      <c r="B5556" s="63">
        <f>'דוח 132'!J5556</f>
        <v>77374</v>
      </c>
      <c r="C5556" s="63" t="str">
        <f>'דוח 132'!I5556</f>
        <v>אג"ח לא צמוד לא סחיר (ללא עמיתים)</v>
      </c>
      <c r="D5556" s="63">
        <f>'דוח 132'!H5556</f>
        <v>0</v>
      </c>
      <c r="E5556" s="63">
        <f>'דוח 132'!G5556</f>
        <v>0</v>
      </c>
      <c r="F5556" s="63">
        <f>'דוח 132'!F5556</f>
        <v>0</v>
      </c>
      <c r="G5556" s="63">
        <f>'דוח 132'!E5556</f>
        <v>0</v>
      </c>
      <c r="H5556" s="63">
        <f>'דוח 132'!D5556</f>
        <v>0</v>
      </c>
      <c r="I5556" s="63">
        <f>'דוח 132'!C5556</f>
        <v>0</v>
      </c>
      <c r="J5556" s="63">
        <f>'דוח 132'!B5556</f>
        <v>0</v>
      </c>
      <c r="K5556" s="63">
        <f>'דוח 132'!A5556</f>
        <v>0</v>
      </c>
    </row>
    <row r="5557" spans="1:11" x14ac:dyDescent="0.2">
      <c r="A5557" s="63">
        <f>'דוח 132'!K5557</f>
        <v>12497</v>
      </c>
      <c r="B5557" s="63">
        <f>'דוח 132'!J5557</f>
        <v>77374</v>
      </c>
      <c r="C5557" s="63" t="str">
        <f>'דוח 132'!I5557</f>
        <v>קונצרני לא סחיר ריבית משתנה (נע"מים)</v>
      </c>
      <c r="D5557" s="63">
        <f>'דוח 132'!H5557</f>
        <v>0</v>
      </c>
      <c r="E5557" s="63">
        <f>'דוח 132'!G5557</f>
        <v>0</v>
      </c>
      <c r="F5557" s="63">
        <f>'דוח 132'!F5557</f>
        <v>0</v>
      </c>
      <c r="G5557" s="63">
        <f>'דוח 132'!E5557</f>
        <v>0</v>
      </c>
      <c r="H5557" s="63">
        <f>'דוח 132'!D5557</f>
        <v>0</v>
      </c>
      <c r="I5557" s="63">
        <f>'דוח 132'!C5557</f>
        <v>0</v>
      </c>
      <c r="J5557" s="63">
        <f>'דוח 132'!B5557</f>
        <v>0</v>
      </c>
      <c r="K5557" s="63">
        <f>'דוח 132'!A5557</f>
        <v>0</v>
      </c>
    </row>
    <row r="5558" spans="1:11" x14ac:dyDescent="0.2">
      <c r="A5558" s="63">
        <f>'דוח 132'!K5558</f>
        <v>15546</v>
      </c>
      <c r="B5558" s="63">
        <f>'דוח 132'!J5558</f>
        <v>77374</v>
      </c>
      <c r="C5558" s="63" t="str">
        <f>'דוח 132'!I5558</f>
        <v>הלוואה לא צמוד</v>
      </c>
      <c r="D5558" s="63">
        <f>'דוח 132'!H5558</f>
        <v>0</v>
      </c>
      <c r="E5558" s="63">
        <f>'דוח 132'!G5558</f>
        <v>0</v>
      </c>
      <c r="F5558" s="63">
        <f>'דוח 132'!F5558</f>
        <v>0</v>
      </c>
      <c r="G5558" s="63">
        <f>'דוח 132'!E5558</f>
        <v>0</v>
      </c>
      <c r="H5558" s="63">
        <f>'דוח 132'!D5558</f>
        <v>0</v>
      </c>
      <c r="I5558" s="63">
        <f>'דוח 132'!C5558</f>
        <v>0</v>
      </c>
      <c r="J5558" s="63">
        <f>'דוח 132'!B5558</f>
        <v>0</v>
      </c>
      <c r="K5558" s="63">
        <f>'דוח 132'!A5558</f>
        <v>0</v>
      </c>
    </row>
    <row r="5559" spans="1:11" x14ac:dyDescent="0.2">
      <c r="A5559" s="63">
        <f>'דוח 132'!K5559</f>
        <v>12481</v>
      </c>
      <c r="B5559" s="63">
        <f>'דוח 132'!J5559</f>
        <v>77374</v>
      </c>
      <c r="C5559" s="63" t="str">
        <f>'דוח 132'!I5559</f>
        <v>הלוואות לעמיתים.</v>
      </c>
      <c r="D5559" s="63">
        <f>'דוח 132'!H5559</f>
        <v>0</v>
      </c>
      <c r="E5559" s="63">
        <f>'דוח 132'!G5559</f>
        <v>0</v>
      </c>
      <c r="F5559" s="63">
        <f>'דוח 132'!F5559</f>
        <v>0</v>
      </c>
      <c r="G5559" s="63">
        <f>'דוח 132'!E5559</f>
        <v>0</v>
      </c>
      <c r="H5559" s="63">
        <f>'דוח 132'!D5559</f>
        <v>0</v>
      </c>
      <c r="I5559" s="63">
        <f>'דוח 132'!C5559</f>
        <v>0</v>
      </c>
      <c r="J5559" s="63">
        <f>'דוח 132'!B5559</f>
        <v>0</v>
      </c>
      <c r="K5559" s="63">
        <f>'דוח 132'!A5559</f>
        <v>0</v>
      </c>
    </row>
    <row r="5560" spans="1:11" x14ac:dyDescent="0.2">
      <c r="A5560" s="63">
        <f>'דוח 132'!K5560</f>
        <v>13594</v>
      </c>
      <c r="B5560" s="63">
        <f>'דוח 132'!J5560</f>
        <v>77374</v>
      </c>
      <c r="C5560" s="63" t="str">
        <f>'דוח 132'!I5560</f>
        <v>מט"ח וצמוד מט"ח</v>
      </c>
      <c r="D5560" s="63">
        <f>'דוח 132'!H5560</f>
        <v>0</v>
      </c>
      <c r="E5560" s="63">
        <f>'דוח 132'!G5560</f>
        <v>0.81191360011545899</v>
      </c>
      <c r="F5560" s="63">
        <f>'דוח 132'!F5560</f>
        <v>0.80670178347164112</v>
      </c>
      <c r="G5560" s="63">
        <f>'דוח 132'!E5560</f>
        <v>0</v>
      </c>
      <c r="H5560" s="63">
        <f>'דוח 132'!D5560</f>
        <v>0</v>
      </c>
      <c r="I5560" s="63">
        <f>'דוח 132'!C5560</f>
        <v>0</v>
      </c>
      <c r="J5560" s="63">
        <f>'דוח 132'!B5560</f>
        <v>0</v>
      </c>
      <c r="K5560" s="63">
        <f>'דוח 132'!A5560</f>
        <v>0</v>
      </c>
    </row>
    <row r="5561" spans="1:11" x14ac:dyDescent="0.2">
      <c r="A5561" s="63">
        <f>'דוח 132'!K5561</f>
        <v>15609</v>
      </c>
      <c r="B5561" s="63">
        <f>'דוח 132'!J5561</f>
        <v>77374</v>
      </c>
      <c r="C5561" s="63" t="str">
        <f>'דוח 132'!I5561</f>
        <v>אג"ח ממשלתי צמוד מט"ח סחיר (1022)</v>
      </c>
      <c r="D5561" s="63">
        <f>'דוח 132'!H5561</f>
        <v>0</v>
      </c>
      <c r="E5561" s="63">
        <f>'דוח 132'!G5561</f>
        <v>0.115029474072377</v>
      </c>
      <c r="F5561" s="63">
        <f>'דוח 132'!F5561</f>
        <v>0.11487920031505701</v>
      </c>
      <c r="G5561" s="63">
        <f>'דוח 132'!E5561</f>
        <v>0</v>
      </c>
      <c r="H5561" s="63">
        <f>'דוח 132'!D5561</f>
        <v>0</v>
      </c>
      <c r="I5561" s="63">
        <f>'דוח 132'!C5561</f>
        <v>0</v>
      </c>
      <c r="J5561" s="63">
        <f>'דוח 132'!B5561</f>
        <v>0</v>
      </c>
      <c r="K5561" s="63">
        <f>'דוח 132'!A5561</f>
        <v>0</v>
      </c>
    </row>
    <row r="5562" spans="1:11" x14ac:dyDescent="0.2">
      <c r="A5562" s="63">
        <f>'דוח 132'!K5562</f>
        <v>11524</v>
      </c>
      <c r="B5562" s="63">
        <f>'דוח 132'!J5562</f>
        <v>77374</v>
      </c>
      <c r="C5562" s="63" t="str">
        <f>'דוח 132'!I5562</f>
        <v xml:space="preserve"> אג"ח קונצרני בחו"ל </v>
      </c>
      <c r="D5562" s="63">
        <f>'דוח 132'!H5562</f>
        <v>0</v>
      </c>
      <c r="E5562" s="63">
        <f>'דוח 132'!G5562</f>
        <v>0</v>
      </c>
      <c r="F5562" s="63">
        <f>'דוח 132'!F5562</f>
        <v>0</v>
      </c>
      <c r="G5562" s="63">
        <f>'דוח 132'!E5562</f>
        <v>0</v>
      </c>
      <c r="H5562" s="63">
        <f>'דוח 132'!D5562</f>
        <v>0</v>
      </c>
      <c r="I5562" s="63">
        <f>'דוח 132'!C5562</f>
        <v>0</v>
      </c>
      <c r="J5562" s="63">
        <f>'דוח 132'!B5562</f>
        <v>0</v>
      </c>
      <c r="K5562" s="63">
        <f>'דוח 132'!A5562</f>
        <v>0</v>
      </c>
    </row>
    <row r="5563" spans="1:11" x14ac:dyDescent="0.2">
      <c r="A5563" s="63">
        <f>'דוח 132'!K5563</f>
        <v>15745</v>
      </c>
      <c r="B5563" s="63">
        <f>'דוח 132'!J5563</f>
        <v>77374</v>
      </c>
      <c r="C5563" s="63" t="str">
        <f>'דוח 132'!I5563</f>
        <v>סה"כ קונצרני צמוד מט"ח</v>
      </c>
      <c r="D5563" s="63">
        <f>'דוח 132'!H5563</f>
        <v>0</v>
      </c>
      <c r="E5563" s="63">
        <f>'דוח 132'!G5563</f>
        <v>0</v>
      </c>
      <c r="F5563" s="63">
        <f>'דוח 132'!F5563</f>
        <v>0</v>
      </c>
      <c r="G5563" s="63">
        <f>'דוח 132'!E5563</f>
        <v>0</v>
      </c>
      <c r="H5563" s="63">
        <f>'דוח 132'!D5563</f>
        <v>0</v>
      </c>
      <c r="I5563" s="63">
        <f>'דוח 132'!C5563</f>
        <v>0</v>
      </c>
      <c r="J5563" s="63">
        <f>'דוח 132'!B5563</f>
        <v>0</v>
      </c>
      <c r="K5563" s="63">
        <f>'דוח 132'!A5563</f>
        <v>0</v>
      </c>
    </row>
    <row r="5564" spans="1:11" x14ac:dyDescent="0.2">
      <c r="A5564" s="63">
        <f>'דוח 132'!K5564</f>
        <v>15545</v>
      </c>
      <c r="B5564" s="63">
        <f>'דוח 132'!J5564</f>
        <v>77374</v>
      </c>
      <c r="C5564" s="63" t="str">
        <f>'דוח 132'!I5564</f>
        <v>הלוואה צמוד מט"ח</v>
      </c>
      <c r="D5564" s="63">
        <f>'דוח 132'!H5564</f>
        <v>0</v>
      </c>
      <c r="E5564" s="63">
        <f>'דוח 132'!G5564</f>
        <v>0</v>
      </c>
      <c r="F5564" s="63">
        <f>'דוח 132'!F5564</f>
        <v>0</v>
      </c>
      <c r="G5564" s="63">
        <f>'דוח 132'!E5564</f>
        <v>0</v>
      </c>
      <c r="H5564" s="63">
        <f>'דוח 132'!D5564</f>
        <v>0</v>
      </c>
      <c r="I5564" s="63">
        <f>'דוח 132'!C5564</f>
        <v>0</v>
      </c>
      <c r="J5564" s="63">
        <f>'דוח 132'!B5564</f>
        <v>0</v>
      </c>
      <c r="K5564" s="63">
        <f>'דוח 132'!A5564</f>
        <v>0</v>
      </c>
    </row>
    <row r="5565" spans="1:11" x14ac:dyDescent="0.2">
      <c r="A5565" s="63">
        <f>'דוח 132'!K5565</f>
        <v>13595</v>
      </c>
      <c r="B5565" s="63">
        <f>'דוח 132'!J5565</f>
        <v>77374</v>
      </c>
      <c r="C5565" s="63" t="str">
        <f>'דוח 132'!I5565</f>
        <v>סה"כ מניות והמירים</v>
      </c>
      <c r="D5565" s="63">
        <f>'דוח 132'!H5565</f>
        <v>0</v>
      </c>
      <c r="E5565" s="63">
        <f>'דוח 132'!G5565</f>
        <v>8.6881772715875396</v>
      </c>
      <c r="F5565" s="63">
        <f>'דוח 132'!F5565</f>
        <v>8.7331063997314899</v>
      </c>
      <c r="G5565" s="63">
        <f>'דוח 132'!E5565</f>
        <v>0</v>
      </c>
      <c r="H5565" s="63">
        <f>'דוח 132'!D5565</f>
        <v>0</v>
      </c>
      <c r="I5565" s="63">
        <f>'דוח 132'!C5565</f>
        <v>0</v>
      </c>
      <c r="J5565" s="63">
        <f>'דוח 132'!B5565</f>
        <v>0</v>
      </c>
      <c r="K5565" s="63">
        <f>'דוח 132'!A5565</f>
        <v>0</v>
      </c>
    </row>
    <row r="5566" spans="1:11" x14ac:dyDescent="0.2">
      <c r="A5566" s="63">
        <f>'דוח 132'!K5566</f>
        <v>15610</v>
      </c>
      <c r="B5566" s="63">
        <f>'דוח 132'!J5566</f>
        <v>77374</v>
      </c>
      <c r="C5566" s="63" t="str">
        <f>'דוח 132'!I5566</f>
        <v>נגזרים מתוך מניות והמירים</v>
      </c>
      <c r="D5566" s="63">
        <f>'דוח 132'!H5566</f>
        <v>0</v>
      </c>
      <c r="E5566" s="63">
        <f>'דוח 132'!G5566</f>
        <v>0</v>
      </c>
      <c r="F5566" s="63">
        <f>'דוח 132'!F5566</f>
        <v>0</v>
      </c>
      <c r="G5566" s="63">
        <f>'דוח 132'!E5566</f>
        <v>0</v>
      </c>
      <c r="H5566" s="63">
        <f>'דוח 132'!D5566</f>
        <v>0</v>
      </c>
      <c r="I5566" s="63">
        <f>'דוח 132'!C5566</f>
        <v>0</v>
      </c>
      <c r="J5566" s="63">
        <f>'דוח 132'!B5566</f>
        <v>0</v>
      </c>
      <c r="K5566" s="63">
        <f>'דוח 132'!A5566</f>
        <v>0</v>
      </c>
    </row>
    <row r="5567" spans="1:11" x14ac:dyDescent="0.2">
      <c r="A5567" s="63">
        <f>'דוח 132'!K5567</f>
        <v>15611</v>
      </c>
      <c r="B5567" s="63">
        <f>'דוח 132'!J5567</f>
        <v>77374</v>
      </c>
      <c r="C5567" s="63" t="str">
        <f>'דוח 132'!I5567</f>
        <v>מניות והמירים בארץ</v>
      </c>
      <c r="D5567" s="63">
        <f>'דוח 132'!H5567</f>
        <v>0</v>
      </c>
      <c r="E5567" s="63">
        <f>'דוח 132'!G5567</f>
        <v>3.9758760086406699</v>
      </c>
      <c r="F5567" s="63">
        <f>'דוח 132'!F5567</f>
        <v>3.9790095378672699</v>
      </c>
      <c r="G5567" s="63">
        <f>'דוח 132'!E5567</f>
        <v>0</v>
      </c>
      <c r="H5567" s="63">
        <f>'דוח 132'!D5567</f>
        <v>0</v>
      </c>
      <c r="I5567" s="63">
        <f>'דוח 132'!C5567</f>
        <v>0</v>
      </c>
      <c r="J5567" s="63">
        <f>'דוח 132'!B5567</f>
        <v>0</v>
      </c>
      <c r="K5567" s="63">
        <f>'דוח 132'!A5567</f>
        <v>0</v>
      </c>
    </row>
    <row r="5568" spans="1:11" x14ac:dyDescent="0.2">
      <c r="A5568" s="63">
        <f>'דוח 132'!K5568</f>
        <v>15608</v>
      </c>
      <c r="B5568" s="63">
        <f>'דוח 132'!J5568</f>
        <v>77374</v>
      </c>
      <c r="C5568" s="63" t="str">
        <f>'דוח 132'!I5568</f>
        <v>מניות חו"ל</v>
      </c>
      <c r="D5568" s="63">
        <f>'דוח 132'!H5568</f>
        <v>0</v>
      </c>
      <c r="E5568" s="63">
        <f>'דוח 132'!G5568</f>
        <v>4.7123012629468599</v>
      </c>
      <c r="F5568" s="63">
        <f>'דוח 132'!F5568</f>
        <v>4.7540968618642099</v>
      </c>
      <c r="G5568" s="63">
        <f>'דוח 132'!E5568</f>
        <v>0</v>
      </c>
      <c r="H5568" s="63">
        <f>'דוח 132'!D5568</f>
        <v>0</v>
      </c>
      <c r="I5568" s="63">
        <f>'דוח 132'!C5568</f>
        <v>0</v>
      </c>
      <c r="J5568" s="63">
        <f>'דוח 132'!B5568</f>
        <v>0</v>
      </c>
      <c r="K5568" s="63">
        <f>'דוח 132'!A5568</f>
        <v>0</v>
      </c>
    </row>
    <row r="5569" spans="1:11" x14ac:dyDescent="0.2">
      <c r="A5569" s="63">
        <f>'דוח 132'!K5569</f>
        <v>15584</v>
      </c>
      <c r="B5569" s="63">
        <f>'דוח 132'!J5569</f>
        <v>77374</v>
      </c>
      <c r="C5569" s="63" t="str">
        <f>'דוח 132'!I5569</f>
        <v>נכסים אלטרנטיביים</v>
      </c>
      <c r="D5569" s="63">
        <f>'דוח 132'!H5569</f>
        <v>0</v>
      </c>
      <c r="E5569" s="63">
        <f>'דוח 132'!G5569</f>
        <v>0</v>
      </c>
      <c r="F5569" s="63">
        <f>'דוח 132'!F5569</f>
        <v>0</v>
      </c>
      <c r="G5569" s="63">
        <f>'דוח 132'!E5569</f>
        <v>0</v>
      </c>
      <c r="H5569" s="63">
        <f>'דוח 132'!D5569</f>
        <v>0</v>
      </c>
      <c r="I5569" s="63">
        <f>'דוח 132'!C5569</f>
        <v>0</v>
      </c>
      <c r="J5569" s="63">
        <f>'דוח 132'!B5569</f>
        <v>0</v>
      </c>
      <c r="K5569" s="63">
        <f>'דוח 132'!A5569</f>
        <v>0</v>
      </c>
    </row>
    <row r="5570" spans="1:11" x14ac:dyDescent="0.2">
      <c r="A5570" s="63">
        <f>'דוח 132'!K5570</f>
        <v>17728</v>
      </c>
      <c r="B5570" s="63">
        <f>'דוח 132'!J5570</f>
        <v>77374</v>
      </c>
      <c r="C5570" s="63" t="str">
        <f>'דוח 132'!I5570</f>
        <v>נכסי נדל"ן</v>
      </c>
      <c r="D5570" s="63">
        <f>'דוח 132'!H5570</f>
        <v>0</v>
      </c>
      <c r="E5570" s="63">
        <f>'דוח 132'!G5570</f>
        <v>0</v>
      </c>
      <c r="F5570" s="63">
        <f>'דוח 132'!F5570</f>
        <v>0</v>
      </c>
      <c r="G5570" s="63">
        <f>'דוח 132'!E5570</f>
        <v>0</v>
      </c>
      <c r="H5570" s="63">
        <f>'דוח 132'!D5570</f>
        <v>0</v>
      </c>
      <c r="I5570" s="63">
        <f>'דוח 132'!C5570</f>
        <v>0</v>
      </c>
      <c r="J5570" s="63">
        <f>'דוח 132'!B5570</f>
        <v>0</v>
      </c>
      <c r="K5570" s="63">
        <f>'דוח 132'!A5570</f>
        <v>0</v>
      </c>
    </row>
    <row r="5571" spans="1:11" x14ac:dyDescent="0.2">
      <c r="A5571" s="63">
        <f>'דוח 132'!K5571</f>
        <v>15624</v>
      </c>
      <c r="B5571" s="63">
        <f>'דוח 132'!J5571</f>
        <v>77374</v>
      </c>
      <c r="C5571" s="63" t="str">
        <f>'דוח 132'!I5571</f>
        <v>נגזרים מתוך חשיפת מט"ח</v>
      </c>
      <c r="D5571" s="63">
        <f>'דוח 132'!H5571</f>
        <v>0</v>
      </c>
      <c r="E5571" s="63">
        <f>'דוח 132'!G5571</f>
        <v>0</v>
      </c>
      <c r="F5571" s="63">
        <f>'דוח 132'!F5571</f>
        <v>0</v>
      </c>
      <c r="G5571" s="63">
        <f>'דוח 132'!E5571</f>
        <v>0</v>
      </c>
      <c r="H5571" s="63">
        <f>'דוח 132'!D5571</f>
        <v>0</v>
      </c>
      <c r="I5571" s="63">
        <f>'דוח 132'!C5571</f>
        <v>0</v>
      </c>
      <c r="J5571" s="63">
        <f>'דוח 132'!B5571</f>
        <v>0</v>
      </c>
      <c r="K5571" s="63">
        <f>'דוח 132'!A5571</f>
        <v>0</v>
      </c>
    </row>
    <row r="5572" spans="1:11" x14ac:dyDescent="0.2">
      <c r="A5572" s="63">
        <f>'דוח 132'!K5572</f>
        <v>15644</v>
      </c>
      <c r="B5572" s="63">
        <f>'דוח 132'!J5572</f>
        <v>77374</v>
      </c>
      <c r="C5572" s="63" t="str">
        <f>'דוח 132'!I5572</f>
        <v>סה"כ נזילות</v>
      </c>
      <c r="D5572" s="63">
        <f>'דוח 132'!H5572</f>
        <v>0</v>
      </c>
      <c r="E5572" s="63">
        <f>'דוח 132'!G5572</f>
        <v>6.8781936065960592</v>
      </c>
      <c r="F5572" s="63">
        <f>'דוח 132'!F5572</f>
        <v>6.9002058427834196</v>
      </c>
      <c r="G5572" s="63">
        <f>'דוח 132'!E5572</f>
        <v>0</v>
      </c>
      <c r="H5572" s="63">
        <f>'דוח 132'!D5572</f>
        <v>0</v>
      </c>
      <c r="I5572" s="63">
        <f>'דוח 132'!C5572</f>
        <v>0</v>
      </c>
      <c r="J5572" s="63">
        <f>'דוח 132'!B5572</f>
        <v>0</v>
      </c>
      <c r="K5572" s="63">
        <f>'דוח 132'!A5572</f>
        <v>0</v>
      </c>
    </row>
    <row r="5573" spans="1:11" x14ac:dyDescent="0.2">
      <c r="A5573" s="63">
        <f>'דוח 132'!K5573</f>
        <v>15704</v>
      </c>
      <c r="B5573" s="63">
        <f>'דוח 132'!J5573</f>
        <v>77374</v>
      </c>
      <c r="C5573" s="63" t="str">
        <f>'דוח 132'!I5573</f>
        <v xml:space="preserve">סה"כ קונצרני והלוואות </v>
      </c>
      <c r="D5573" s="63">
        <f>'דוח 132'!H5573</f>
        <v>3.5675017775609801</v>
      </c>
      <c r="E5573" s="63">
        <f>'דוח 132'!G5573</f>
        <v>30.727130661120299</v>
      </c>
      <c r="F5573" s="63">
        <f>'דוח 132'!F5573</f>
        <v>30.724857440555901</v>
      </c>
      <c r="G5573" s="63">
        <f>'דוח 132'!E5573</f>
        <v>28</v>
      </c>
      <c r="H5573" s="63">
        <f>'דוח 132'!D5573</f>
        <v>34</v>
      </c>
      <c r="I5573" s="63">
        <f>'דוח 132'!C5573</f>
        <v>0</v>
      </c>
      <c r="J5573" s="63">
        <f>'דוח 132'!B5573</f>
        <v>0</v>
      </c>
      <c r="K5573" s="63">
        <f>'דוח 132'!A5573</f>
        <v>0</v>
      </c>
    </row>
    <row r="5574" spans="1:11" x14ac:dyDescent="0.2">
      <c r="A5574" s="63">
        <f>'דוח 132'!K5574</f>
        <v>15749</v>
      </c>
      <c r="B5574" s="63">
        <f>'דוח 132'!J5574</f>
        <v>77374</v>
      </c>
      <c r="C5574" s="63" t="str">
        <f>'דוח 132'!I5574</f>
        <v>סה"כ לא סחירים</v>
      </c>
      <c r="D5574" s="63">
        <f>'דוח 132'!H5574</f>
        <v>0</v>
      </c>
      <c r="E5574" s="63">
        <f>'דוח 132'!G5574</f>
        <v>0</v>
      </c>
      <c r="F5574" s="63">
        <f>'דוח 132'!F5574</f>
        <v>0</v>
      </c>
      <c r="G5574" s="63">
        <f>'דוח 132'!E5574</f>
        <v>0</v>
      </c>
      <c r="H5574" s="63">
        <f>'דוח 132'!D5574</f>
        <v>0</v>
      </c>
      <c r="I5574" s="63">
        <f>'דוח 132'!C5574</f>
        <v>0</v>
      </c>
      <c r="J5574" s="63">
        <f>'דוח 132'!B5574</f>
        <v>0</v>
      </c>
      <c r="K5574" s="63">
        <f>'דוח 132'!A5574</f>
        <v>0</v>
      </c>
    </row>
    <row r="5575" spans="1:11" x14ac:dyDescent="0.2">
      <c r="A5575" s="63">
        <f>'דוח 132'!K5575</f>
        <v>11258</v>
      </c>
      <c r="B5575" s="63">
        <f>'דוח 132'!J5575</f>
        <v>77374</v>
      </c>
      <c r="C5575" s="63" t="str">
        <f>'דוח 132'!I5575</f>
        <v>כל נכסי הקופה</v>
      </c>
      <c r="D5575" s="63">
        <f>'דוח 132'!H5575</f>
        <v>2.4513119574430999</v>
      </c>
      <c r="E5575" s="63">
        <f>'דוח 132'!G5575</f>
        <v>100</v>
      </c>
      <c r="F5575" s="63">
        <f>'דוח 132'!F5575</f>
        <v>100</v>
      </c>
      <c r="G5575" s="63">
        <f>'דוח 132'!E5575</f>
        <v>0</v>
      </c>
      <c r="H5575" s="63">
        <f>'דוח 132'!D5575</f>
        <v>0</v>
      </c>
      <c r="I5575" s="63">
        <f>'דוח 132'!C5575</f>
        <v>0</v>
      </c>
      <c r="J5575" s="63">
        <f>'דוח 132'!B5575</f>
        <v>0</v>
      </c>
      <c r="K5575" s="63">
        <f>'דוח 132'!A5575</f>
        <v>0</v>
      </c>
    </row>
    <row r="5576" spans="1:11" x14ac:dyDescent="0.2">
      <c r="A5576" s="63">
        <f>'דוח 132'!K5576</f>
        <v>15705</v>
      </c>
      <c r="B5576" s="63">
        <f>'דוח 132'!J5576</f>
        <v>77374</v>
      </c>
      <c r="C5576" s="63" t="str">
        <f>'דוח 132'!I5576</f>
        <v>סה"כ ממשלתי</v>
      </c>
      <c r="D5576" s="63">
        <f>'דוח 132'!H5576</f>
        <v>2.5263905315894801</v>
      </c>
      <c r="E5576" s="63">
        <f>'דוח 132'!G5576</f>
        <v>53.706498460696096</v>
      </c>
      <c r="F5576" s="63">
        <f>'דוח 132'!F5576</f>
        <v>53.641830316929202</v>
      </c>
      <c r="G5576" s="63">
        <f>'דוח 132'!E5576</f>
        <v>50</v>
      </c>
      <c r="H5576" s="63">
        <f>'דוח 132'!D5576</f>
        <v>56</v>
      </c>
      <c r="I5576" s="63">
        <f>'דוח 132'!C5576</f>
        <v>0</v>
      </c>
      <c r="J5576" s="63">
        <f>'דוח 132'!B5576</f>
        <v>0</v>
      </c>
      <c r="K5576" s="63">
        <f>'דוח 132'!A5576</f>
        <v>0</v>
      </c>
    </row>
    <row r="5577" spans="1:11" x14ac:dyDescent="0.2">
      <c r="A5577" s="63">
        <f>'דוח 132'!K5577</f>
        <v>16144</v>
      </c>
      <c r="B5577" s="63">
        <f>'דוח 132'!J5577</f>
        <v>77374</v>
      </c>
      <c r="C5577" s="63" t="str">
        <f>'דוח 132'!I5577</f>
        <v>סך חשיפת מט"ח</v>
      </c>
      <c r="D5577" s="63">
        <f>'דוח 132'!H5577</f>
        <v>0</v>
      </c>
      <c r="E5577" s="63">
        <f>'דוח 132'!G5577</f>
        <v>2.5511514621280797</v>
      </c>
      <c r="F5577" s="63">
        <f>'דוח 132'!F5577</f>
        <v>2.5668106169950797</v>
      </c>
      <c r="G5577" s="63">
        <f>'דוח 132'!E5577</f>
        <v>0</v>
      </c>
      <c r="H5577" s="63">
        <f>'דוח 132'!D5577</f>
        <v>0</v>
      </c>
      <c r="I5577" s="63">
        <f>'דוח 132'!C5577</f>
        <v>0</v>
      </c>
      <c r="J5577" s="63">
        <f>'דוח 132'!B5577</f>
        <v>0</v>
      </c>
      <c r="K5577" s="63">
        <f>'דוח 132'!A5577</f>
        <v>0</v>
      </c>
    </row>
    <row r="5578" spans="1:11" x14ac:dyDescent="0.2">
      <c r="A5578" s="63">
        <f>'דוח 132'!K5578</f>
        <v>12755</v>
      </c>
      <c r="B5578" s="63">
        <f>'דוח 132'!J5578</f>
        <v>77374</v>
      </c>
      <c r="C5578" s="63" t="str">
        <f>'דוח 132'!I5578</f>
        <v xml:space="preserve">נזילות מט"ח </v>
      </c>
      <c r="D5578" s="63">
        <f>'דוח 132'!H5578</f>
        <v>0</v>
      </c>
      <c r="E5578" s="63">
        <f>'דוח 132'!G5578</f>
        <v>0.69688412604308203</v>
      </c>
      <c r="F5578" s="63">
        <f>'דוח 132'!F5578</f>
        <v>0.69182258315658407</v>
      </c>
      <c r="G5578" s="63">
        <f>'דוח 132'!E5578</f>
        <v>0</v>
      </c>
      <c r="H5578" s="63">
        <f>'דוח 132'!D5578</f>
        <v>0</v>
      </c>
      <c r="I5578" s="63">
        <f>'דוח 132'!C5578</f>
        <v>0</v>
      </c>
      <c r="J5578" s="63">
        <f>'דוח 132'!B5578</f>
        <v>0</v>
      </c>
      <c r="K5578" s="63">
        <f>'דוח 132'!A5578</f>
        <v>0</v>
      </c>
    </row>
    <row r="5579" spans="1:11" x14ac:dyDescent="0.2">
      <c r="A5579" s="63">
        <f>'דוח 132'!K5579</f>
        <v>12359</v>
      </c>
      <c r="B5579" s="63">
        <f>'דוח 132'!J5579</f>
        <v>77374</v>
      </c>
      <c r="C5579" s="63" t="str">
        <f>'דוח 132'!I5579</f>
        <v xml:space="preserve">קונצרני לא סחיר צמוד מדד </v>
      </c>
      <c r="D5579" s="63">
        <f>'דוח 132'!H5579</f>
        <v>0</v>
      </c>
      <c r="E5579" s="63">
        <f>'דוח 132'!G5579</f>
        <v>0</v>
      </c>
      <c r="F5579" s="63">
        <f>'דוח 132'!F5579</f>
        <v>0</v>
      </c>
      <c r="G5579" s="63">
        <f>'דוח 132'!E5579</f>
        <v>0</v>
      </c>
      <c r="H5579" s="63">
        <f>'דוח 132'!D5579</f>
        <v>0</v>
      </c>
      <c r="I5579" s="63">
        <f>'דוח 132'!C5579</f>
        <v>0</v>
      </c>
      <c r="J5579" s="63">
        <f>'דוח 132'!B5579</f>
        <v>0</v>
      </c>
      <c r="K5579" s="63">
        <f>'דוח 132'!A5579</f>
        <v>0</v>
      </c>
    </row>
    <row r="5580" spans="1:11" x14ac:dyDescent="0.2">
      <c r="A5580" s="63">
        <f>'דוח 132'!K5580</f>
        <v>0</v>
      </c>
      <c r="B5580" s="63">
        <f>'דוח 132'!J5580</f>
        <v>0</v>
      </c>
      <c r="C5580" s="63">
        <f>'דוח 132'!I5580</f>
        <v>0</v>
      </c>
      <c r="D5580" s="63">
        <f>'דוח 132'!H5580</f>
        <v>0</v>
      </c>
      <c r="E5580" s="63">
        <f>'דוח 132'!G5580</f>
        <v>0</v>
      </c>
      <c r="F5580" s="63">
        <f>'דוח 132'!F5580</f>
        <v>0</v>
      </c>
      <c r="G5580" s="63">
        <f>'דוח 132'!E5580</f>
        <v>0</v>
      </c>
      <c r="H5580" s="63">
        <f>'דוח 132'!D5580</f>
        <v>0</v>
      </c>
      <c r="I5580" s="63">
        <f>'דוח 132'!C5580</f>
        <v>0</v>
      </c>
      <c r="J5580" s="63">
        <f>'דוח 132'!B5580</f>
        <v>0</v>
      </c>
      <c r="K5580" s="63">
        <f>'דוח 132'!A5580</f>
        <v>0</v>
      </c>
    </row>
    <row r="5581" spans="1:11" x14ac:dyDescent="0.2">
      <c r="A5581" s="63" t="str">
        <f>'דוח 132'!K5581</f>
        <v>קוד קבוצה</v>
      </c>
      <c r="B5581" s="63" t="str">
        <f>'דוח 132'!J5581</f>
        <v>קוד קופה</v>
      </c>
      <c r="C5581" s="63">
        <f>'דוח 132'!I5581</f>
        <v>0</v>
      </c>
      <c r="D5581" s="63" t="str">
        <f>'דוח 132'!H5581</f>
        <v>77439  טל רן 509</v>
      </c>
      <c r="E5581" s="63">
        <f>'דוח 132'!G5581</f>
        <v>0</v>
      </c>
      <c r="F5581" s="63">
        <f>'דוח 132'!F5581</f>
        <v>0</v>
      </c>
      <c r="G5581" s="63">
        <f>'דוח 132'!E5581</f>
        <v>0</v>
      </c>
      <c r="H5581" s="63">
        <f>'דוח 132'!D5581</f>
        <v>0</v>
      </c>
      <c r="I5581" s="63">
        <f>'דוח 132'!C5581</f>
        <v>0</v>
      </c>
      <c r="J5581" s="63">
        <f>'דוח 132'!B5581</f>
        <v>0</v>
      </c>
      <c r="K5581" s="63">
        <f>'דוח 132'!A5581</f>
        <v>0</v>
      </c>
    </row>
    <row r="5582" spans="1:11" x14ac:dyDescent="0.2">
      <c r="A5582" s="63">
        <f>'דוח 132'!K5582</f>
        <v>0</v>
      </c>
      <c r="B5582" s="63">
        <f>'דוח 132'!J5582</f>
        <v>0</v>
      </c>
      <c r="C5582" s="63">
        <f>'דוח 132'!I5582</f>
        <v>0</v>
      </c>
      <c r="D5582" s="63">
        <f>'דוח 132'!H5582</f>
        <v>0</v>
      </c>
      <c r="E5582" s="63">
        <f>'דוח 132'!G5582</f>
        <v>0</v>
      </c>
      <c r="F5582" s="63" t="str">
        <f>'דוח 132'!F5582</f>
        <v>שווי קופה באשח  2,146.86</v>
      </c>
      <c r="G5582" s="63">
        <f>'דוח 132'!E5582</f>
        <v>0</v>
      </c>
      <c r="H5582" s="63">
        <f>'דוח 132'!D5582</f>
        <v>0</v>
      </c>
      <c r="I5582" s="63">
        <f>'דוח 132'!C5582</f>
        <v>0</v>
      </c>
      <c r="J5582" s="63">
        <f>'דוח 132'!B5582</f>
        <v>0</v>
      </c>
      <c r="K5582" s="63">
        <f>'דוח 132'!A5582</f>
        <v>0</v>
      </c>
    </row>
    <row r="5583" spans="1:11" x14ac:dyDescent="0.2">
      <c r="A5583" s="63">
        <f>'דוח 132'!K5583</f>
        <v>0</v>
      </c>
      <c r="B5583" s="63">
        <f>'דוח 132'!J5583</f>
        <v>0</v>
      </c>
      <c r="C5583" s="63" t="str">
        <f>'דוח 132'!I5583</f>
        <v>תאור קבוצה</v>
      </c>
      <c r="D5583" s="63" t="str">
        <f>'דוח 132'!H5583</f>
        <v>מח"מ</v>
      </c>
      <c r="E5583" s="63" t="str">
        <f>'דוח 132'!G5583</f>
        <v>חשיפה</v>
      </c>
      <c r="F5583" s="63" t="str">
        <f>'דוח 132'!F5583</f>
        <v>חשיפה</v>
      </c>
      <c r="G5583" s="63">
        <f>'דוח 132'!E5583</f>
        <v>0</v>
      </c>
      <c r="H5583" s="63" t="str">
        <f>'דוח 132'!D5583</f>
        <v>חשיפה</v>
      </c>
      <c r="I5583" s="63">
        <f>'דוח 132'!C5583</f>
        <v>0</v>
      </c>
      <c r="J5583" s="63" t="str">
        <f>'דוח 132'!B5583</f>
        <v>מח"מ</v>
      </c>
      <c r="K5583" s="63">
        <f>'דוח 132'!A5583</f>
        <v>0</v>
      </c>
    </row>
    <row r="5584" spans="1:11" x14ac:dyDescent="0.2">
      <c r="A5584" s="63">
        <f>'דוח 132'!K5584</f>
        <v>0</v>
      </c>
      <c r="B5584" s="63">
        <f>'דוח 132'!J5584</f>
        <v>0</v>
      </c>
      <c r="C5584" s="63">
        <f>'דוח 132'!I5584</f>
        <v>0</v>
      </c>
      <c r="D5584" s="63">
        <f>'דוח 132'!H5584</f>
        <v>0</v>
      </c>
      <c r="E5584" s="63" t="str">
        <f>'דוח 132'!G5584</f>
        <v>30/12/18</v>
      </c>
      <c r="F5584" s="63" t="str">
        <f>'דוח 132'!F5584</f>
        <v>31/12/18</v>
      </c>
      <c r="G5584" s="63" t="str">
        <f>'דוח 132'!E5584</f>
        <v>מינ'</v>
      </c>
      <c r="H5584" s="63" t="str">
        <f>'דוח 132'!D5584</f>
        <v>מקס'</v>
      </c>
      <c r="I5584" s="63" t="str">
        <f>'דוח 132'!C5584</f>
        <v>מינ'</v>
      </c>
      <c r="J5584" s="63" t="str">
        <f>'דוח 132'!B5584</f>
        <v>מקס'</v>
      </c>
      <c r="K5584" s="63">
        <f>'דוח 132'!A5584</f>
        <v>0</v>
      </c>
    </row>
    <row r="5585" spans="1:11" x14ac:dyDescent="0.2">
      <c r="A5585" s="63">
        <f>'דוח 132'!K5585</f>
        <v>13591</v>
      </c>
      <c r="B5585" s="63">
        <f>'דוח 132'!J5585</f>
        <v>77439</v>
      </c>
      <c r="C5585" s="63" t="str">
        <f>'דוח 132'!I5585</f>
        <v xml:space="preserve">צמוד מדד (כולל מיועדות) </v>
      </c>
      <c r="D5585" s="63">
        <f>'דוח 132'!H5585</f>
        <v>0.81863117178504996</v>
      </c>
      <c r="E5585" s="63">
        <f>'דוח 132'!G5585</f>
        <v>1.9803582831197899</v>
      </c>
      <c r="F5585" s="63">
        <f>'דוח 132'!F5585</f>
        <v>1.9803335756310398</v>
      </c>
      <c r="G5585" s="63">
        <f>'דוח 132'!E5585</f>
        <v>0</v>
      </c>
      <c r="H5585" s="63">
        <f>'דוח 132'!D5585</f>
        <v>0</v>
      </c>
      <c r="I5585" s="63">
        <f>'דוח 132'!C5585</f>
        <v>0</v>
      </c>
      <c r="J5585" s="63">
        <f>'דוח 132'!B5585</f>
        <v>4</v>
      </c>
      <c r="K5585" s="63">
        <f>'דוח 132'!A5585</f>
        <v>0</v>
      </c>
    </row>
    <row r="5586" spans="1:11" x14ac:dyDescent="0.2">
      <c r="A5586" s="63">
        <f>'דוח 132'!K5586</f>
        <v>19967</v>
      </c>
      <c r="B5586" s="63">
        <f>'דוח 132'!J5586</f>
        <v>77439</v>
      </c>
      <c r="C5586" s="63" t="str">
        <f>'דוח 132'!I5586</f>
        <v>צמוד מדד ללא מיועדות</v>
      </c>
      <c r="D5586" s="63">
        <f>'דוח 132'!H5586</f>
        <v>0.81863117178504996</v>
      </c>
      <c r="E5586" s="63">
        <f>'דוח 132'!G5586</f>
        <v>1.9803582831197899</v>
      </c>
      <c r="F5586" s="63">
        <f>'דוח 132'!F5586</f>
        <v>1.9803335756310398</v>
      </c>
      <c r="G5586" s="63">
        <f>'דוח 132'!E5586</f>
        <v>0</v>
      </c>
      <c r="H5586" s="63">
        <f>'דוח 132'!D5586</f>
        <v>0</v>
      </c>
      <c r="I5586" s="63">
        <f>'דוח 132'!C5586</f>
        <v>0</v>
      </c>
      <c r="J5586" s="63">
        <f>'דוח 132'!B5586</f>
        <v>0</v>
      </c>
      <c r="K5586" s="63">
        <f>'דוח 132'!A5586</f>
        <v>0</v>
      </c>
    </row>
    <row r="5587" spans="1:11" x14ac:dyDescent="0.2">
      <c r="A5587" s="63">
        <f>'דוח 132'!K5587</f>
        <v>15744</v>
      </c>
      <c r="B5587" s="63">
        <f>'דוח 132'!J5587</f>
        <v>77439</v>
      </c>
      <c r="C5587" s="63" t="str">
        <f>'דוח 132'!I5587</f>
        <v xml:space="preserve">סה"כ ממשלתי צמוד מדד כולל מיועדות </v>
      </c>
      <c r="D5587" s="63">
        <f>'דוח 132'!H5587</f>
        <v>0.83</v>
      </c>
      <c r="E5587" s="63">
        <f>'דוח 132'!G5587</f>
        <v>1.7470313915031399</v>
      </c>
      <c r="F5587" s="63">
        <f>'דוח 132'!F5587</f>
        <v>1.7472181015588399</v>
      </c>
      <c r="G5587" s="63">
        <f>'דוח 132'!E5587</f>
        <v>0</v>
      </c>
      <c r="H5587" s="63">
        <f>'דוח 132'!D5587</f>
        <v>0</v>
      </c>
      <c r="I5587" s="63">
        <f>'דוח 132'!C5587</f>
        <v>0</v>
      </c>
      <c r="J5587" s="63">
        <f>'דוח 132'!B5587</f>
        <v>0</v>
      </c>
      <c r="K5587" s="63">
        <f>'דוח 132'!A5587</f>
        <v>0</v>
      </c>
    </row>
    <row r="5588" spans="1:11" x14ac:dyDescent="0.2">
      <c r="A5588" s="63">
        <f>'דוח 132'!K5588</f>
        <v>13462</v>
      </c>
      <c r="B5588" s="63">
        <f>'דוח 132'!J5588</f>
        <v>77439</v>
      </c>
      <c r="C5588" s="63" t="str">
        <f>'דוח 132'!I5588</f>
        <v xml:space="preserve">קונצרני סחיר צמוד מדד </v>
      </c>
      <c r="D5588" s="63">
        <f>'דוח 132'!H5588</f>
        <v>0.73342094483752207</v>
      </c>
      <c r="E5588" s="63">
        <f>'דוח 132'!G5588</f>
        <v>0.23332689161665598</v>
      </c>
      <c r="F5588" s="63">
        <f>'דוח 132'!F5588</f>
        <v>0.23311547407220298</v>
      </c>
      <c r="G5588" s="63">
        <f>'דוח 132'!E5588</f>
        <v>0</v>
      </c>
      <c r="H5588" s="63">
        <f>'דוח 132'!D5588</f>
        <v>0</v>
      </c>
      <c r="I5588" s="63">
        <f>'דוח 132'!C5588</f>
        <v>0</v>
      </c>
      <c r="J5588" s="63">
        <f>'דוח 132'!B5588</f>
        <v>0</v>
      </c>
      <c r="K5588" s="63">
        <f>'דוח 132'!A5588</f>
        <v>0</v>
      </c>
    </row>
    <row r="5589" spans="1:11" x14ac:dyDescent="0.2">
      <c r="A5589" s="63">
        <f>'דוח 132'!K5589</f>
        <v>15544</v>
      </c>
      <c r="B5589" s="63">
        <f>'דוח 132'!J5589</f>
        <v>77439</v>
      </c>
      <c r="C5589" s="63" t="str">
        <f>'דוח 132'!I5589</f>
        <v>הלוואה צמוד מדד</v>
      </c>
      <c r="D5589" s="63">
        <f>'דוח 132'!H5589</f>
        <v>0</v>
      </c>
      <c r="E5589" s="63">
        <f>'דוח 132'!G5589</f>
        <v>0</v>
      </c>
      <c r="F5589" s="63">
        <f>'דוח 132'!F5589</f>
        <v>0</v>
      </c>
      <c r="G5589" s="63">
        <f>'דוח 132'!E5589</f>
        <v>0</v>
      </c>
      <c r="H5589" s="63">
        <f>'דוח 132'!D5589</f>
        <v>0</v>
      </c>
      <c r="I5589" s="63">
        <f>'דוח 132'!C5589</f>
        <v>0</v>
      </c>
      <c r="J5589" s="63">
        <f>'דוח 132'!B5589</f>
        <v>0</v>
      </c>
      <c r="K5589" s="63">
        <f>'דוח 132'!A5589</f>
        <v>0</v>
      </c>
    </row>
    <row r="5590" spans="1:11" x14ac:dyDescent="0.2">
      <c r="A5590" s="63">
        <f>'דוח 132'!K5590</f>
        <v>12978</v>
      </c>
      <c r="B5590" s="63">
        <f>'דוח 132'!J5590</f>
        <v>77439</v>
      </c>
      <c r="C5590" s="63" t="str">
        <f>'דוח 132'!I5590</f>
        <v xml:space="preserve">פקדונות לא סחירים </v>
      </c>
      <c r="D5590" s="63">
        <f>'דוח 132'!H5590</f>
        <v>0</v>
      </c>
      <c r="E5590" s="63">
        <f>'דוח 132'!G5590</f>
        <v>0</v>
      </c>
      <c r="F5590" s="63">
        <f>'דוח 132'!F5590</f>
        <v>0</v>
      </c>
      <c r="G5590" s="63">
        <f>'דוח 132'!E5590</f>
        <v>0</v>
      </c>
      <c r="H5590" s="63">
        <f>'דוח 132'!D5590</f>
        <v>0</v>
      </c>
      <c r="I5590" s="63">
        <f>'דוח 132'!C5590</f>
        <v>0</v>
      </c>
      <c r="J5590" s="63">
        <f>'דוח 132'!B5590</f>
        <v>0</v>
      </c>
      <c r="K5590" s="63">
        <f>'דוח 132'!A5590</f>
        <v>0</v>
      </c>
    </row>
    <row r="5591" spans="1:11" x14ac:dyDescent="0.2">
      <c r="A5591" s="63">
        <f>'דוח 132'!K5591</f>
        <v>17726</v>
      </c>
      <c r="B5591" s="63">
        <f>'דוח 132'!J5591</f>
        <v>77439</v>
      </c>
      <c r="C5591" s="63" t="str">
        <f>'דוח 132'!I5591</f>
        <v>לא צמוד כולל נזילות</v>
      </c>
      <c r="D5591" s="63">
        <f>'דוח 132'!H5591</f>
        <v>6.3640403116930297E-2</v>
      </c>
      <c r="E5591" s="63">
        <f>'דוח 132'!G5591</f>
        <v>1.6408124807019899</v>
      </c>
      <c r="F5591" s="63">
        <f>'דוח 132'!F5591</f>
        <v>1.64055876018473</v>
      </c>
      <c r="G5591" s="63">
        <f>'דוח 132'!E5591</f>
        <v>0</v>
      </c>
      <c r="H5591" s="63">
        <f>'דוח 132'!D5591</f>
        <v>0</v>
      </c>
      <c r="I5591" s="63">
        <f>'דוח 132'!C5591</f>
        <v>0</v>
      </c>
      <c r="J5591" s="63">
        <f>'דוח 132'!B5591</f>
        <v>4</v>
      </c>
      <c r="K5591" s="63">
        <f>'דוח 132'!A5591</f>
        <v>0</v>
      </c>
    </row>
    <row r="5592" spans="1:11" x14ac:dyDescent="0.2">
      <c r="A5592" s="63">
        <f>'דוח 132'!K5592</f>
        <v>17727</v>
      </c>
      <c r="B5592" s="63">
        <f>'דוח 132'!J5592</f>
        <v>77439</v>
      </c>
      <c r="C5592" s="63" t="str">
        <f>'דוח 132'!I5592</f>
        <v>עו"ש ש"ח</v>
      </c>
      <c r="D5592" s="63">
        <f>'דוח 132'!H5592</f>
        <v>0</v>
      </c>
      <c r="E5592" s="63">
        <f>'דוח 132'!G5592</f>
        <v>1.5015830718282399</v>
      </c>
      <c r="F5592" s="63">
        <f>'דוח 132'!F5592</f>
        <v>1.50135099907118</v>
      </c>
      <c r="G5592" s="63">
        <f>'דוח 132'!E5592</f>
        <v>0</v>
      </c>
      <c r="H5592" s="63">
        <f>'דוח 132'!D5592</f>
        <v>0</v>
      </c>
      <c r="I5592" s="63">
        <f>'דוח 132'!C5592</f>
        <v>0</v>
      </c>
      <c r="J5592" s="63">
        <f>'דוח 132'!B5592</f>
        <v>0</v>
      </c>
      <c r="K5592" s="63">
        <f>'דוח 132'!A5592</f>
        <v>0</v>
      </c>
    </row>
    <row r="5593" spans="1:11" x14ac:dyDescent="0.2">
      <c r="A5593" s="63">
        <f>'דוח 132'!K5593</f>
        <v>13592</v>
      </c>
      <c r="B5593" s="63">
        <f>'דוח 132'!J5593</f>
        <v>77439</v>
      </c>
      <c r="C5593" s="63" t="str">
        <f>'דוח 132'!I5593</f>
        <v xml:space="preserve">לא צמוד - לא כולל נזילות </v>
      </c>
      <c r="D5593" s="63">
        <f>'דוח 132'!H5593</f>
        <v>0.75</v>
      </c>
      <c r="E5593" s="63">
        <f>'דוח 132'!G5593</f>
        <v>0.13922940887374602</v>
      </c>
      <c r="F5593" s="63">
        <f>'דוח 132'!F5593</f>
        <v>0.13920776111355701</v>
      </c>
      <c r="G5593" s="63">
        <f>'דוח 132'!E5593</f>
        <v>0</v>
      </c>
      <c r="H5593" s="63">
        <f>'דוח 132'!D5593</f>
        <v>0</v>
      </c>
      <c r="I5593" s="63">
        <f>'דוח 132'!C5593</f>
        <v>0</v>
      </c>
      <c r="J5593" s="63">
        <f>'דוח 132'!B5593</f>
        <v>0</v>
      </c>
      <c r="K5593" s="63">
        <f>'דוח 132'!A5593</f>
        <v>0</v>
      </c>
    </row>
    <row r="5594" spans="1:11" x14ac:dyDescent="0.2">
      <c r="A5594" s="63">
        <f>'דוח 132'!K5594</f>
        <v>11566</v>
      </c>
      <c r="B5594" s="63">
        <f>'דוח 132'!J5594</f>
        <v>77439</v>
      </c>
      <c r="C5594" s="63" t="str">
        <f>'דוח 132'!I5594</f>
        <v>מק"מ</v>
      </c>
      <c r="D5594" s="63">
        <f>'דוח 132'!H5594</f>
        <v>0.75</v>
      </c>
      <c r="E5594" s="63">
        <f>'דוח 132'!G5594</f>
        <v>0.13922940887374602</v>
      </c>
      <c r="F5594" s="63">
        <f>'דוח 132'!F5594</f>
        <v>0.13920776111355701</v>
      </c>
      <c r="G5594" s="63">
        <f>'דוח 132'!E5594</f>
        <v>0</v>
      </c>
      <c r="H5594" s="63">
        <f>'דוח 132'!D5594</f>
        <v>0</v>
      </c>
      <c r="I5594" s="63">
        <f>'דוח 132'!C5594</f>
        <v>0</v>
      </c>
      <c r="J5594" s="63">
        <f>'דוח 132'!B5594</f>
        <v>0</v>
      </c>
      <c r="K5594" s="63">
        <f>'דוח 132'!A5594</f>
        <v>0</v>
      </c>
    </row>
    <row r="5595" spans="1:11" x14ac:dyDescent="0.2">
      <c r="A5595" s="63">
        <f>'דוח 132'!K5595</f>
        <v>13419</v>
      </c>
      <c r="B5595" s="63">
        <f>'דוח 132'!J5595</f>
        <v>77439</v>
      </c>
      <c r="C5595" s="63" t="str">
        <f>'דוח 132'!I5595</f>
        <v>ממשלתי  לא צמוד (שחר)</v>
      </c>
      <c r="D5595" s="63">
        <f>'דוח 132'!H5595</f>
        <v>0</v>
      </c>
      <c r="E5595" s="63">
        <f>'דוח 132'!G5595</f>
        <v>0</v>
      </c>
      <c r="F5595" s="63">
        <f>'דוח 132'!F5595</f>
        <v>0</v>
      </c>
      <c r="G5595" s="63">
        <f>'דוח 132'!E5595</f>
        <v>0</v>
      </c>
      <c r="H5595" s="63">
        <f>'דוח 132'!D5595</f>
        <v>0</v>
      </c>
      <c r="I5595" s="63">
        <f>'דוח 132'!C5595</f>
        <v>0</v>
      </c>
      <c r="J5595" s="63">
        <f>'דוח 132'!B5595</f>
        <v>0</v>
      </c>
      <c r="K5595" s="63">
        <f>'דוח 132'!A5595</f>
        <v>0</v>
      </c>
    </row>
    <row r="5596" spans="1:11" x14ac:dyDescent="0.2">
      <c r="A5596" s="63">
        <f>'דוח 132'!K5596</f>
        <v>11568</v>
      </c>
      <c r="B5596" s="63">
        <f>'דוח 132'!J5596</f>
        <v>77439</v>
      </c>
      <c r="C5596" s="63" t="str">
        <f>'דוח 132'!I5596</f>
        <v>אג"ח ממשלתי לא צמוד ריבית משתנה-"גילון"</v>
      </c>
      <c r="D5596" s="63">
        <f>'דוח 132'!H5596</f>
        <v>0</v>
      </c>
      <c r="E5596" s="63">
        <f>'דוח 132'!G5596</f>
        <v>0</v>
      </c>
      <c r="F5596" s="63">
        <f>'דוח 132'!F5596</f>
        <v>0</v>
      </c>
      <c r="G5596" s="63">
        <f>'דוח 132'!E5596</f>
        <v>0</v>
      </c>
      <c r="H5596" s="63">
        <f>'דוח 132'!D5596</f>
        <v>0</v>
      </c>
      <c r="I5596" s="63">
        <f>'דוח 132'!C5596</f>
        <v>0</v>
      </c>
      <c r="J5596" s="63">
        <f>'דוח 132'!B5596</f>
        <v>0</v>
      </c>
      <c r="K5596" s="63">
        <f>'דוח 132'!A5596</f>
        <v>0</v>
      </c>
    </row>
    <row r="5597" spans="1:11" x14ac:dyDescent="0.2">
      <c r="A5597" s="63">
        <f>'דוח 132'!K5597</f>
        <v>12479</v>
      </c>
      <c r="B5597" s="63">
        <f>'דוח 132'!J5597</f>
        <v>77439</v>
      </c>
      <c r="C5597" s="63" t="str">
        <f>'דוח 132'!I5597</f>
        <v>קונצרני ריבית קבועה</v>
      </c>
      <c r="D5597" s="63">
        <f>'דוח 132'!H5597</f>
        <v>0</v>
      </c>
      <c r="E5597" s="63">
        <f>'דוח 132'!G5597</f>
        <v>0</v>
      </c>
      <c r="F5597" s="63">
        <f>'דוח 132'!F5597</f>
        <v>0</v>
      </c>
      <c r="G5597" s="63">
        <f>'דוח 132'!E5597</f>
        <v>0</v>
      </c>
      <c r="H5597" s="63">
        <f>'דוח 132'!D5597</f>
        <v>0</v>
      </c>
      <c r="I5597" s="63">
        <f>'דוח 132'!C5597</f>
        <v>0</v>
      </c>
      <c r="J5597" s="63">
        <f>'דוח 132'!B5597</f>
        <v>0</v>
      </c>
      <c r="K5597" s="63">
        <f>'דוח 132'!A5597</f>
        <v>0</v>
      </c>
    </row>
    <row r="5598" spans="1:11" x14ac:dyDescent="0.2">
      <c r="A5598" s="63">
        <f>'דוח 132'!K5598</f>
        <v>12480</v>
      </c>
      <c r="B5598" s="63">
        <f>'דוח 132'!J5598</f>
        <v>77439</v>
      </c>
      <c r="C5598" s="63" t="str">
        <f>'דוח 132'!I5598</f>
        <v>קונצרני ריבית משתנה</v>
      </c>
      <c r="D5598" s="63">
        <f>'דוח 132'!H5598</f>
        <v>0</v>
      </c>
      <c r="E5598" s="63">
        <f>'דוח 132'!G5598</f>
        <v>0</v>
      </c>
      <c r="F5598" s="63">
        <f>'דוח 132'!F5598</f>
        <v>0</v>
      </c>
      <c r="G5598" s="63">
        <f>'דוח 132'!E5598</f>
        <v>0</v>
      </c>
      <c r="H5598" s="63">
        <f>'דוח 132'!D5598</f>
        <v>0</v>
      </c>
      <c r="I5598" s="63">
        <f>'דוח 132'!C5598</f>
        <v>0</v>
      </c>
      <c r="J5598" s="63">
        <f>'דוח 132'!B5598</f>
        <v>0</v>
      </c>
      <c r="K5598" s="63">
        <f>'דוח 132'!A5598</f>
        <v>0</v>
      </c>
    </row>
    <row r="5599" spans="1:11" x14ac:dyDescent="0.2">
      <c r="A5599" s="63">
        <f>'דוח 132'!K5599</f>
        <v>11578</v>
      </c>
      <c r="B5599" s="63">
        <f>'דוח 132'!J5599</f>
        <v>77439</v>
      </c>
      <c r="C5599" s="63" t="str">
        <f>'דוח 132'!I5599</f>
        <v>אג"ח לא צמוד לא סחיר (ללא עמיתים)</v>
      </c>
      <c r="D5599" s="63">
        <f>'דוח 132'!H5599</f>
        <v>0</v>
      </c>
      <c r="E5599" s="63">
        <f>'דוח 132'!G5599</f>
        <v>0</v>
      </c>
      <c r="F5599" s="63">
        <f>'דוח 132'!F5599</f>
        <v>0</v>
      </c>
      <c r="G5599" s="63">
        <f>'דוח 132'!E5599</f>
        <v>0</v>
      </c>
      <c r="H5599" s="63">
        <f>'דוח 132'!D5599</f>
        <v>0</v>
      </c>
      <c r="I5599" s="63">
        <f>'דוח 132'!C5599</f>
        <v>0</v>
      </c>
      <c r="J5599" s="63">
        <f>'דוח 132'!B5599</f>
        <v>0</v>
      </c>
      <c r="K5599" s="63">
        <f>'דוח 132'!A5599</f>
        <v>0</v>
      </c>
    </row>
    <row r="5600" spans="1:11" x14ac:dyDescent="0.2">
      <c r="A5600" s="63">
        <f>'דוח 132'!K5600</f>
        <v>12497</v>
      </c>
      <c r="B5600" s="63">
        <f>'דוח 132'!J5600</f>
        <v>77439</v>
      </c>
      <c r="C5600" s="63" t="str">
        <f>'דוח 132'!I5600</f>
        <v>קונצרני לא סחיר ריבית משתנה (נע"מים)</v>
      </c>
      <c r="D5600" s="63">
        <f>'דוח 132'!H5600</f>
        <v>0</v>
      </c>
      <c r="E5600" s="63">
        <f>'דוח 132'!G5600</f>
        <v>0</v>
      </c>
      <c r="F5600" s="63">
        <f>'דוח 132'!F5600</f>
        <v>0</v>
      </c>
      <c r="G5600" s="63">
        <f>'דוח 132'!E5600</f>
        <v>0</v>
      </c>
      <c r="H5600" s="63">
        <f>'דוח 132'!D5600</f>
        <v>0</v>
      </c>
      <c r="I5600" s="63">
        <f>'דוח 132'!C5600</f>
        <v>0</v>
      </c>
      <c r="J5600" s="63">
        <f>'דוח 132'!B5600</f>
        <v>0</v>
      </c>
      <c r="K5600" s="63">
        <f>'דוח 132'!A5600</f>
        <v>0</v>
      </c>
    </row>
    <row r="5601" spans="1:11" x14ac:dyDescent="0.2">
      <c r="A5601" s="63">
        <f>'דוח 132'!K5601</f>
        <v>15546</v>
      </c>
      <c r="B5601" s="63">
        <f>'דוח 132'!J5601</f>
        <v>77439</v>
      </c>
      <c r="C5601" s="63" t="str">
        <f>'דוח 132'!I5601</f>
        <v>הלוואה לא צמוד</v>
      </c>
      <c r="D5601" s="63">
        <f>'דוח 132'!H5601</f>
        <v>0</v>
      </c>
      <c r="E5601" s="63">
        <f>'דוח 132'!G5601</f>
        <v>0</v>
      </c>
      <c r="F5601" s="63">
        <f>'דוח 132'!F5601</f>
        <v>0</v>
      </c>
      <c r="G5601" s="63">
        <f>'דוח 132'!E5601</f>
        <v>0</v>
      </c>
      <c r="H5601" s="63">
        <f>'דוח 132'!D5601</f>
        <v>0</v>
      </c>
      <c r="I5601" s="63">
        <f>'דוח 132'!C5601</f>
        <v>0</v>
      </c>
      <c r="J5601" s="63">
        <f>'דוח 132'!B5601</f>
        <v>0</v>
      </c>
      <c r="K5601" s="63">
        <f>'דוח 132'!A5601</f>
        <v>0</v>
      </c>
    </row>
    <row r="5602" spans="1:11" x14ac:dyDescent="0.2">
      <c r="A5602" s="63">
        <f>'דוח 132'!K5602</f>
        <v>12481</v>
      </c>
      <c r="B5602" s="63">
        <f>'דוח 132'!J5602</f>
        <v>77439</v>
      </c>
      <c r="C5602" s="63" t="str">
        <f>'דוח 132'!I5602</f>
        <v>הלוואות לעמיתים.</v>
      </c>
      <c r="D5602" s="63">
        <f>'דוח 132'!H5602</f>
        <v>0</v>
      </c>
      <c r="E5602" s="63">
        <f>'דוח 132'!G5602</f>
        <v>0</v>
      </c>
      <c r="F5602" s="63">
        <f>'דוח 132'!F5602</f>
        <v>0</v>
      </c>
      <c r="G5602" s="63">
        <f>'דוח 132'!E5602</f>
        <v>0</v>
      </c>
      <c r="H5602" s="63">
        <f>'דוח 132'!D5602</f>
        <v>0</v>
      </c>
      <c r="I5602" s="63">
        <f>'דוח 132'!C5602</f>
        <v>0</v>
      </c>
      <c r="J5602" s="63">
        <f>'דוח 132'!B5602</f>
        <v>0</v>
      </c>
      <c r="K5602" s="63">
        <f>'דוח 132'!A5602</f>
        <v>0</v>
      </c>
    </row>
    <row r="5603" spans="1:11" x14ac:dyDescent="0.2">
      <c r="A5603" s="63">
        <f>'דוח 132'!K5603</f>
        <v>13594</v>
      </c>
      <c r="B5603" s="63">
        <f>'דוח 132'!J5603</f>
        <v>77439</v>
      </c>
      <c r="C5603" s="63" t="str">
        <f>'דוח 132'!I5603</f>
        <v>מט"ח וצמוד מט"ח</v>
      </c>
      <c r="D5603" s="63">
        <f>'דוח 132'!H5603</f>
        <v>0</v>
      </c>
      <c r="E5603" s="63">
        <f>'דוח 132'!G5603</f>
        <v>9.9455490301585705</v>
      </c>
      <c r="F5603" s="63">
        <f>'דוח 132'!F5603</f>
        <v>9.9292313502287399</v>
      </c>
      <c r="G5603" s="63">
        <f>'דוח 132'!E5603</f>
        <v>0</v>
      </c>
      <c r="H5603" s="63">
        <f>'דוח 132'!D5603</f>
        <v>0</v>
      </c>
      <c r="I5603" s="63">
        <f>'דוח 132'!C5603</f>
        <v>0</v>
      </c>
      <c r="J5603" s="63">
        <f>'דוח 132'!B5603</f>
        <v>0</v>
      </c>
      <c r="K5603" s="63">
        <f>'דוח 132'!A5603</f>
        <v>0</v>
      </c>
    </row>
    <row r="5604" spans="1:11" x14ac:dyDescent="0.2">
      <c r="A5604" s="63">
        <f>'דוח 132'!K5604</f>
        <v>15609</v>
      </c>
      <c r="B5604" s="63">
        <f>'דוח 132'!J5604</f>
        <v>77439</v>
      </c>
      <c r="C5604" s="63" t="str">
        <f>'דוח 132'!I5604</f>
        <v>אג"ח ממשלתי צמוד מט"ח סחיר (1022)</v>
      </c>
      <c r="D5604" s="63">
        <f>'דוח 132'!H5604</f>
        <v>0</v>
      </c>
      <c r="E5604" s="63">
        <f>'דוח 132'!G5604</f>
        <v>0</v>
      </c>
      <c r="F5604" s="63">
        <f>'דוח 132'!F5604</f>
        <v>0</v>
      </c>
      <c r="G5604" s="63">
        <f>'דוח 132'!E5604</f>
        <v>0</v>
      </c>
      <c r="H5604" s="63">
        <f>'דוח 132'!D5604</f>
        <v>0</v>
      </c>
      <c r="I5604" s="63">
        <f>'דוח 132'!C5604</f>
        <v>0</v>
      </c>
      <c r="J5604" s="63">
        <f>'דוח 132'!B5604</f>
        <v>0</v>
      </c>
      <c r="K5604" s="63">
        <f>'דוח 132'!A5604</f>
        <v>0</v>
      </c>
    </row>
    <row r="5605" spans="1:11" x14ac:dyDescent="0.2">
      <c r="A5605" s="63">
        <f>'דוח 132'!K5605</f>
        <v>11524</v>
      </c>
      <c r="B5605" s="63">
        <f>'דוח 132'!J5605</f>
        <v>77439</v>
      </c>
      <c r="C5605" s="63" t="str">
        <f>'דוח 132'!I5605</f>
        <v xml:space="preserve"> אג"ח קונצרני בחו"ל </v>
      </c>
      <c r="D5605" s="63">
        <f>'דוח 132'!H5605</f>
        <v>0</v>
      </c>
      <c r="E5605" s="63">
        <f>'דוח 132'!G5605</f>
        <v>0</v>
      </c>
      <c r="F5605" s="63">
        <f>'דוח 132'!F5605</f>
        <v>0</v>
      </c>
      <c r="G5605" s="63">
        <f>'דוח 132'!E5605</f>
        <v>0</v>
      </c>
      <c r="H5605" s="63">
        <f>'דוח 132'!D5605</f>
        <v>0</v>
      </c>
      <c r="I5605" s="63">
        <f>'דוח 132'!C5605</f>
        <v>0</v>
      </c>
      <c r="J5605" s="63">
        <f>'דוח 132'!B5605</f>
        <v>0</v>
      </c>
      <c r="K5605" s="63">
        <f>'דוח 132'!A5605</f>
        <v>0</v>
      </c>
    </row>
    <row r="5606" spans="1:11" x14ac:dyDescent="0.2">
      <c r="A5606" s="63">
        <f>'דוח 132'!K5606</f>
        <v>15745</v>
      </c>
      <c r="B5606" s="63">
        <f>'דוח 132'!J5606</f>
        <v>77439</v>
      </c>
      <c r="C5606" s="63" t="str">
        <f>'דוח 132'!I5606</f>
        <v>סה"כ קונצרני צמוד מט"ח</v>
      </c>
      <c r="D5606" s="63">
        <f>'דוח 132'!H5606</f>
        <v>0</v>
      </c>
      <c r="E5606" s="63">
        <f>'דוח 132'!G5606</f>
        <v>0</v>
      </c>
      <c r="F5606" s="63">
        <f>'דוח 132'!F5606</f>
        <v>0</v>
      </c>
      <c r="G5606" s="63">
        <f>'דוח 132'!E5606</f>
        <v>0</v>
      </c>
      <c r="H5606" s="63">
        <f>'דוח 132'!D5606</f>
        <v>0</v>
      </c>
      <c r="I5606" s="63">
        <f>'דוח 132'!C5606</f>
        <v>0</v>
      </c>
      <c r="J5606" s="63">
        <f>'דוח 132'!B5606</f>
        <v>0</v>
      </c>
      <c r="K5606" s="63">
        <f>'דוח 132'!A5606</f>
        <v>0</v>
      </c>
    </row>
    <row r="5607" spans="1:11" x14ac:dyDescent="0.2">
      <c r="A5607" s="63">
        <f>'דוח 132'!K5607</f>
        <v>15545</v>
      </c>
      <c r="B5607" s="63">
        <f>'דוח 132'!J5607</f>
        <v>77439</v>
      </c>
      <c r="C5607" s="63" t="str">
        <f>'דוח 132'!I5607</f>
        <v>הלוואה צמוד מט"ח</v>
      </c>
      <c r="D5607" s="63">
        <f>'דוח 132'!H5607</f>
        <v>0</v>
      </c>
      <c r="E5607" s="63">
        <f>'דוח 132'!G5607</f>
        <v>0</v>
      </c>
      <c r="F5607" s="63">
        <f>'דוח 132'!F5607</f>
        <v>0</v>
      </c>
      <c r="G5607" s="63">
        <f>'דוח 132'!E5607</f>
        <v>0</v>
      </c>
      <c r="H5607" s="63">
        <f>'דוח 132'!D5607</f>
        <v>0</v>
      </c>
      <c r="I5607" s="63">
        <f>'דוח 132'!C5607</f>
        <v>0</v>
      </c>
      <c r="J5607" s="63">
        <f>'דוח 132'!B5607</f>
        <v>0</v>
      </c>
      <c r="K5607" s="63">
        <f>'דוח 132'!A5607</f>
        <v>0</v>
      </c>
    </row>
    <row r="5608" spans="1:11" x14ac:dyDescent="0.2">
      <c r="A5608" s="63">
        <f>'דוח 132'!K5608</f>
        <v>13595</v>
      </c>
      <c r="B5608" s="63">
        <f>'דוח 132'!J5608</f>
        <v>77439</v>
      </c>
      <c r="C5608" s="63" t="str">
        <f>'דוח 132'!I5608</f>
        <v>סה"כ מניות והמירים</v>
      </c>
      <c r="D5608" s="63">
        <f>'דוח 132'!H5608</f>
        <v>0</v>
      </c>
      <c r="E5608" s="63">
        <f>'דוח 132'!G5608</f>
        <v>86.433280206019603</v>
      </c>
      <c r="F5608" s="63">
        <f>'דוח 132'!F5608</f>
        <v>86.4498763139555</v>
      </c>
      <c r="G5608" s="63">
        <f>'דוח 132'!E5608</f>
        <v>0</v>
      </c>
      <c r="H5608" s="63">
        <f>'דוח 132'!D5608</f>
        <v>0</v>
      </c>
      <c r="I5608" s="63">
        <f>'דוח 132'!C5608</f>
        <v>0</v>
      </c>
      <c r="J5608" s="63">
        <f>'דוח 132'!B5608</f>
        <v>0</v>
      </c>
      <c r="K5608" s="63">
        <f>'דוח 132'!A5608</f>
        <v>0</v>
      </c>
    </row>
    <row r="5609" spans="1:11" x14ac:dyDescent="0.2">
      <c r="A5609" s="63">
        <f>'דוח 132'!K5609</f>
        <v>15610</v>
      </c>
      <c r="B5609" s="63">
        <f>'דוח 132'!J5609</f>
        <v>77439</v>
      </c>
      <c r="C5609" s="63" t="str">
        <f>'דוח 132'!I5609</f>
        <v>נגזרים מתוך מניות והמירים</v>
      </c>
      <c r="D5609" s="63">
        <f>'דוח 132'!H5609</f>
        <v>0</v>
      </c>
      <c r="E5609" s="63">
        <f>'דוח 132'!G5609</f>
        <v>0</v>
      </c>
      <c r="F5609" s="63">
        <f>'דוח 132'!F5609</f>
        <v>0</v>
      </c>
      <c r="G5609" s="63">
        <f>'דוח 132'!E5609</f>
        <v>0</v>
      </c>
      <c r="H5609" s="63">
        <f>'דוח 132'!D5609</f>
        <v>0</v>
      </c>
      <c r="I5609" s="63">
        <f>'דוח 132'!C5609</f>
        <v>0</v>
      </c>
      <c r="J5609" s="63">
        <f>'דוח 132'!B5609</f>
        <v>0</v>
      </c>
      <c r="K5609" s="63">
        <f>'דוח 132'!A5609</f>
        <v>0</v>
      </c>
    </row>
    <row r="5610" spans="1:11" x14ac:dyDescent="0.2">
      <c r="A5610" s="63">
        <f>'דוח 132'!K5610</f>
        <v>15611</v>
      </c>
      <c r="B5610" s="63">
        <f>'דוח 132'!J5610</f>
        <v>77439</v>
      </c>
      <c r="C5610" s="63" t="str">
        <f>'דוח 132'!I5610</f>
        <v>מניות והמירים בארץ</v>
      </c>
      <c r="D5610" s="63">
        <f>'דוח 132'!H5610</f>
        <v>0</v>
      </c>
      <c r="E5610" s="63">
        <f>'דוח 132'!G5610</f>
        <v>1.9093865042398699</v>
      </c>
      <c r="F5610" s="63">
        <f>'דוח 132'!F5610</f>
        <v>1.9056865229214901</v>
      </c>
      <c r="G5610" s="63">
        <f>'דוח 132'!E5610</f>
        <v>0</v>
      </c>
      <c r="H5610" s="63">
        <f>'דוח 132'!D5610</f>
        <v>0</v>
      </c>
      <c r="I5610" s="63">
        <f>'דוח 132'!C5610</f>
        <v>0</v>
      </c>
      <c r="J5610" s="63">
        <f>'דוח 132'!B5610</f>
        <v>0</v>
      </c>
      <c r="K5610" s="63">
        <f>'דוח 132'!A5610</f>
        <v>0</v>
      </c>
    </row>
    <row r="5611" spans="1:11" x14ac:dyDescent="0.2">
      <c r="A5611" s="63">
        <f>'דוח 132'!K5611</f>
        <v>15608</v>
      </c>
      <c r="B5611" s="63">
        <f>'דוח 132'!J5611</f>
        <v>77439</v>
      </c>
      <c r="C5611" s="63" t="str">
        <f>'דוח 132'!I5611</f>
        <v>מניות חו"ל</v>
      </c>
      <c r="D5611" s="63">
        <f>'דוח 132'!H5611</f>
        <v>0</v>
      </c>
      <c r="E5611" s="63">
        <f>'דוח 132'!G5611</f>
        <v>84.523893701779798</v>
      </c>
      <c r="F5611" s="63">
        <f>'דוח 132'!F5611</f>
        <v>84.544189791034</v>
      </c>
      <c r="G5611" s="63">
        <f>'דוח 132'!E5611</f>
        <v>0</v>
      </c>
      <c r="H5611" s="63">
        <f>'דוח 132'!D5611</f>
        <v>0</v>
      </c>
      <c r="I5611" s="63">
        <f>'דוח 132'!C5611</f>
        <v>0</v>
      </c>
      <c r="J5611" s="63">
        <f>'דוח 132'!B5611</f>
        <v>0</v>
      </c>
      <c r="K5611" s="63">
        <f>'דוח 132'!A5611</f>
        <v>0</v>
      </c>
    </row>
    <row r="5612" spans="1:11" x14ac:dyDescent="0.2">
      <c r="A5612" s="63">
        <f>'דוח 132'!K5612</f>
        <v>15584</v>
      </c>
      <c r="B5612" s="63">
        <f>'דוח 132'!J5612</f>
        <v>77439</v>
      </c>
      <c r="C5612" s="63" t="str">
        <f>'דוח 132'!I5612</f>
        <v>נכסים אלטרנטיביים</v>
      </c>
      <c r="D5612" s="63">
        <f>'דוח 132'!H5612</f>
        <v>0</v>
      </c>
      <c r="E5612" s="63">
        <f>'דוח 132'!G5612</f>
        <v>0</v>
      </c>
      <c r="F5612" s="63">
        <f>'דוח 132'!F5612</f>
        <v>0</v>
      </c>
      <c r="G5612" s="63">
        <f>'דוח 132'!E5612</f>
        <v>0</v>
      </c>
      <c r="H5612" s="63">
        <f>'דוח 132'!D5612</f>
        <v>0</v>
      </c>
      <c r="I5612" s="63">
        <f>'דוח 132'!C5612</f>
        <v>0</v>
      </c>
      <c r="J5612" s="63">
        <f>'דוח 132'!B5612</f>
        <v>0</v>
      </c>
      <c r="K5612" s="63">
        <f>'דוח 132'!A5612</f>
        <v>0</v>
      </c>
    </row>
    <row r="5613" spans="1:11" x14ac:dyDescent="0.2">
      <c r="A5613" s="63">
        <f>'דוח 132'!K5613</f>
        <v>17728</v>
      </c>
      <c r="B5613" s="63">
        <f>'דוח 132'!J5613</f>
        <v>77439</v>
      </c>
      <c r="C5613" s="63" t="str">
        <f>'דוח 132'!I5613</f>
        <v>נכסי נדל"ן</v>
      </c>
      <c r="D5613" s="63">
        <f>'דוח 132'!H5613</f>
        <v>0</v>
      </c>
      <c r="E5613" s="63">
        <f>'דוח 132'!G5613</f>
        <v>0</v>
      </c>
      <c r="F5613" s="63">
        <f>'דוח 132'!F5613</f>
        <v>0</v>
      </c>
      <c r="G5613" s="63">
        <f>'דוח 132'!E5613</f>
        <v>0</v>
      </c>
      <c r="H5613" s="63">
        <f>'דוח 132'!D5613</f>
        <v>0</v>
      </c>
      <c r="I5613" s="63">
        <f>'דוח 132'!C5613</f>
        <v>0</v>
      </c>
      <c r="J5613" s="63">
        <f>'דוח 132'!B5613</f>
        <v>0</v>
      </c>
      <c r="K5613" s="63">
        <f>'דוח 132'!A5613</f>
        <v>0</v>
      </c>
    </row>
    <row r="5614" spans="1:11" x14ac:dyDescent="0.2">
      <c r="A5614" s="63">
        <f>'דוח 132'!K5614</f>
        <v>15624</v>
      </c>
      <c r="B5614" s="63">
        <f>'דוח 132'!J5614</f>
        <v>77439</v>
      </c>
      <c r="C5614" s="63" t="str">
        <f>'דוח 132'!I5614</f>
        <v>נגזרים מתוך חשיפת מט"ח</v>
      </c>
      <c r="D5614" s="63">
        <f>'דוח 132'!H5614</f>
        <v>0</v>
      </c>
      <c r="E5614" s="63">
        <f>'דוח 132'!G5614</f>
        <v>0</v>
      </c>
      <c r="F5614" s="63">
        <f>'דוח 132'!F5614</f>
        <v>0</v>
      </c>
      <c r="G5614" s="63">
        <f>'דוח 132'!E5614</f>
        <v>0</v>
      </c>
      <c r="H5614" s="63">
        <f>'דוח 132'!D5614</f>
        <v>0</v>
      </c>
      <c r="I5614" s="63">
        <f>'דוח 132'!C5614</f>
        <v>0</v>
      </c>
      <c r="J5614" s="63">
        <f>'דוח 132'!B5614</f>
        <v>0</v>
      </c>
      <c r="K5614" s="63">
        <f>'דוח 132'!A5614</f>
        <v>0</v>
      </c>
    </row>
    <row r="5615" spans="1:11" x14ac:dyDescent="0.2">
      <c r="A5615" s="63">
        <f>'דוח 132'!K5615</f>
        <v>15644</v>
      </c>
      <c r="B5615" s="63">
        <f>'דוח 132'!J5615</f>
        <v>77439</v>
      </c>
      <c r="C5615" s="63" t="str">
        <f>'דוח 132'!I5615</f>
        <v>סה"כ נזילות</v>
      </c>
      <c r="D5615" s="63">
        <f>'דוח 132'!H5615</f>
        <v>0</v>
      </c>
      <c r="E5615" s="63">
        <f>'דוח 132'!G5615</f>
        <v>11.447132101986799</v>
      </c>
      <c r="F5615" s="63">
        <f>'דוח 132'!F5615</f>
        <v>11.430582349299899</v>
      </c>
      <c r="G5615" s="63">
        <f>'דוח 132'!E5615</f>
        <v>0</v>
      </c>
      <c r="H5615" s="63">
        <f>'דוח 132'!D5615</f>
        <v>0</v>
      </c>
      <c r="I5615" s="63">
        <f>'דוח 132'!C5615</f>
        <v>0</v>
      </c>
      <c r="J5615" s="63">
        <f>'דוח 132'!B5615</f>
        <v>0</v>
      </c>
      <c r="K5615" s="63">
        <f>'דוח 132'!A5615</f>
        <v>0</v>
      </c>
    </row>
    <row r="5616" spans="1:11" x14ac:dyDescent="0.2">
      <c r="A5616" s="63">
        <f>'דוח 132'!K5616</f>
        <v>15704</v>
      </c>
      <c r="B5616" s="63">
        <f>'דוח 132'!J5616</f>
        <v>77439</v>
      </c>
      <c r="C5616" s="63" t="str">
        <f>'דוח 132'!I5616</f>
        <v xml:space="preserve">סה"כ קונצרני והלוואות </v>
      </c>
      <c r="D5616" s="63">
        <f>'דוח 132'!H5616</f>
        <v>0.73342094483752207</v>
      </c>
      <c r="E5616" s="63">
        <f>'דוח 132'!G5616</f>
        <v>0.23332689161665598</v>
      </c>
      <c r="F5616" s="63">
        <f>'דוח 132'!F5616</f>
        <v>0.23311547407220298</v>
      </c>
      <c r="G5616" s="63">
        <f>'דוח 132'!E5616</f>
        <v>0</v>
      </c>
      <c r="H5616" s="63">
        <f>'דוח 132'!D5616</f>
        <v>25</v>
      </c>
      <c r="I5616" s="63">
        <f>'דוח 132'!C5616</f>
        <v>0</v>
      </c>
      <c r="J5616" s="63">
        <f>'דוח 132'!B5616</f>
        <v>0</v>
      </c>
      <c r="K5616" s="63">
        <f>'דוח 132'!A5616</f>
        <v>0</v>
      </c>
    </row>
    <row r="5617" spans="1:11" x14ac:dyDescent="0.2">
      <c r="A5617" s="63">
        <f>'דוח 132'!K5617</f>
        <v>15749</v>
      </c>
      <c r="B5617" s="63">
        <f>'דוח 132'!J5617</f>
        <v>77439</v>
      </c>
      <c r="C5617" s="63" t="str">
        <f>'דוח 132'!I5617</f>
        <v>סה"כ לא סחירים</v>
      </c>
      <c r="D5617" s="63">
        <f>'דוח 132'!H5617</f>
        <v>0</v>
      </c>
      <c r="E5617" s="63">
        <f>'דוח 132'!G5617</f>
        <v>0</v>
      </c>
      <c r="F5617" s="63">
        <f>'דוח 132'!F5617</f>
        <v>0</v>
      </c>
      <c r="G5617" s="63">
        <f>'דוח 132'!E5617</f>
        <v>0</v>
      </c>
      <c r="H5617" s="63">
        <f>'דוח 132'!D5617</f>
        <v>0</v>
      </c>
      <c r="I5617" s="63">
        <f>'דוח 132'!C5617</f>
        <v>0</v>
      </c>
      <c r="J5617" s="63">
        <f>'דוח 132'!B5617</f>
        <v>0</v>
      </c>
      <c r="K5617" s="63">
        <f>'דוח 132'!A5617</f>
        <v>0</v>
      </c>
    </row>
    <row r="5618" spans="1:11" x14ac:dyDescent="0.2">
      <c r="A5618" s="63">
        <f>'דוח 132'!K5618</f>
        <v>11258</v>
      </c>
      <c r="B5618" s="63">
        <f>'דוח 132'!J5618</f>
        <v>77439</v>
      </c>
      <c r="C5618" s="63" t="str">
        <f>'דוח 132'!I5618</f>
        <v>כל נכסי הקופה</v>
      </c>
      <c r="D5618" s="63">
        <f>'דוח 132'!H5618</f>
        <v>1.7255686163792899E-2</v>
      </c>
      <c r="E5618" s="63">
        <f>'דוח 132'!G5618</f>
        <v>100</v>
      </c>
      <c r="F5618" s="63">
        <f>'דוח 132'!F5618</f>
        <v>100</v>
      </c>
      <c r="G5618" s="63">
        <f>'דוח 132'!E5618</f>
        <v>0</v>
      </c>
      <c r="H5618" s="63">
        <f>'דוח 132'!D5618</f>
        <v>0</v>
      </c>
      <c r="I5618" s="63">
        <f>'דוח 132'!C5618</f>
        <v>0</v>
      </c>
      <c r="J5618" s="63">
        <f>'דוח 132'!B5618</f>
        <v>0</v>
      </c>
      <c r="K5618" s="63">
        <f>'דוח 132'!A5618</f>
        <v>0</v>
      </c>
    </row>
    <row r="5619" spans="1:11" x14ac:dyDescent="0.2">
      <c r="A5619" s="63">
        <f>'דוח 132'!K5619</f>
        <v>15705</v>
      </c>
      <c r="B5619" s="63">
        <f>'דוח 132'!J5619</f>
        <v>77439</v>
      </c>
      <c r="C5619" s="63" t="str">
        <f>'דוח 132'!I5619</f>
        <v>סה"כ ממשלתי</v>
      </c>
      <c r="D5619" s="63">
        <f>'דוח 132'!H5619</f>
        <v>0.82409644391043901</v>
      </c>
      <c r="E5619" s="63">
        <f>'דוח 132'!G5619</f>
        <v>1.8862608003768799</v>
      </c>
      <c r="F5619" s="63">
        <f>'דוח 132'!F5619</f>
        <v>1.8864258626724</v>
      </c>
      <c r="G5619" s="63">
        <f>'דוח 132'!E5619</f>
        <v>0</v>
      </c>
      <c r="H5619" s="63">
        <f>'דוח 132'!D5619</f>
        <v>50</v>
      </c>
      <c r="I5619" s="63">
        <f>'דוח 132'!C5619</f>
        <v>0</v>
      </c>
      <c r="J5619" s="63">
        <f>'דוח 132'!B5619</f>
        <v>0</v>
      </c>
      <c r="K5619" s="63">
        <f>'דוח 132'!A5619</f>
        <v>0</v>
      </c>
    </row>
    <row r="5620" spans="1:11" x14ac:dyDescent="0.2">
      <c r="A5620" s="63">
        <f>'דוח 132'!K5620</f>
        <v>16144</v>
      </c>
      <c r="B5620" s="63">
        <f>'דוח 132'!J5620</f>
        <v>77439</v>
      </c>
      <c r="C5620" s="63" t="str">
        <f>'דוח 132'!I5620</f>
        <v>סך חשיפת מט"ח</v>
      </c>
      <c r="D5620" s="63">
        <f>'דוח 132'!H5620</f>
        <v>0</v>
      </c>
      <c r="E5620" s="63">
        <f>'דוח 132'!G5620</f>
        <v>94.469442731938301</v>
      </c>
      <c r="F5620" s="63">
        <f>'דוח 132'!F5620</f>
        <v>94.473421141262705</v>
      </c>
      <c r="G5620" s="63">
        <f>'דוח 132'!E5620</f>
        <v>0</v>
      </c>
      <c r="H5620" s="63">
        <f>'דוח 132'!D5620</f>
        <v>0</v>
      </c>
      <c r="I5620" s="63">
        <f>'דוח 132'!C5620</f>
        <v>0</v>
      </c>
      <c r="J5620" s="63">
        <f>'דוח 132'!B5620</f>
        <v>0</v>
      </c>
      <c r="K5620" s="63">
        <f>'דוח 132'!A5620</f>
        <v>0</v>
      </c>
    </row>
    <row r="5621" spans="1:11" x14ac:dyDescent="0.2">
      <c r="A5621" s="63">
        <f>'דוח 132'!K5621</f>
        <v>12755</v>
      </c>
      <c r="B5621" s="63">
        <f>'דוח 132'!J5621</f>
        <v>77439</v>
      </c>
      <c r="C5621" s="63" t="str">
        <f>'דוח 132'!I5621</f>
        <v xml:space="preserve">נזילות מט"ח </v>
      </c>
      <c r="D5621" s="63">
        <f>'דוח 132'!H5621</f>
        <v>0</v>
      </c>
      <c r="E5621" s="63">
        <f>'דוח 132'!G5621</f>
        <v>9.9455490301585705</v>
      </c>
      <c r="F5621" s="63">
        <f>'דוח 132'!F5621</f>
        <v>9.9292313502287399</v>
      </c>
      <c r="G5621" s="63">
        <f>'דוח 132'!E5621</f>
        <v>0</v>
      </c>
      <c r="H5621" s="63">
        <f>'דוח 132'!D5621</f>
        <v>0</v>
      </c>
      <c r="I5621" s="63">
        <f>'דוח 132'!C5621</f>
        <v>0</v>
      </c>
      <c r="J5621" s="63">
        <f>'דוח 132'!B5621</f>
        <v>0</v>
      </c>
      <c r="K5621" s="63">
        <f>'דוח 132'!A5621</f>
        <v>0</v>
      </c>
    </row>
    <row r="5622" spans="1:11" x14ac:dyDescent="0.2">
      <c r="A5622" s="63">
        <f>'דוח 132'!K5622</f>
        <v>12359</v>
      </c>
      <c r="B5622" s="63">
        <f>'דוח 132'!J5622</f>
        <v>77439</v>
      </c>
      <c r="C5622" s="63" t="str">
        <f>'דוח 132'!I5622</f>
        <v xml:space="preserve">קונצרני לא סחיר צמוד מדד </v>
      </c>
      <c r="D5622" s="63">
        <f>'דוח 132'!H5622</f>
        <v>0</v>
      </c>
      <c r="E5622" s="63">
        <f>'דוח 132'!G5622</f>
        <v>0</v>
      </c>
      <c r="F5622" s="63">
        <f>'דוח 132'!F5622</f>
        <v>0</v>
      </c>
      <c r="G5622" s="63">
        <f>'דוח 132'!E5622</f>
        <v>0</v>
      </c>
      <c r="H5622" s="63">
        <f>'דוח 132'!D5622</f>
        <v>0</v>
      </c>
      <c r="I5622" s="63">
        <f>'דוח 132'!C5622</f>
        <v>0</v>
      </c>
      <c r="J5622" s="63">
        <f>'דוח 132'!B5622</f>
        <v>0</v>
      </c>
      <c r="K5622" s="63">
        <f>'דוח 132'!A5622</f>
        <v>0</v>
      </c>
    </row>
    <row r="5623" spans="1:11" x14ac:dyDescent="0.2">
      <c r="A5623" s="63">
        <f>'דוח 132'!K5623</f>
        <v>0</v>
      </c>
      <c r="B5623" s="63">
        <f>'דוח 132'!J5623</f>
        <v>0</v>
      </c>
      <c r="C5623" s="63">
        <f>'דוח 132'!I5623</f>
        <v>0</v>
      </c>
      <c r="D5623" s="63">
        <f>'דוח 132'!H5623</f>
        <v>0</v>
      </c>
      <c r="E5623" s="63">
        <f>'דוח 132'!G5623</f>
        <v>0</v>
      </c>
      <c r="F5623" s="63">
        <f>'דוח 132'!F5623</f>
        <v>0</v>
      </c>
      <c r="G5623" s="63">
        <f>'דוח 132'!E5623</f>
        <v>0</v>
      </c>
      <c r="H5623" s="63">
        <f>'דוח 132'!D5623</f>
        <v>0</v>
      </c>
      <c r="I5623" s="63">
        <f>'דוח 132'!C5623</f>
        <v>0</v>
      </c>
      <c r="J5623" s="63">
        <f>'דוח 132'!B5623</f>
        <v>0</v>
      </c>
      <c r="K5623" s="63">
        <f>'דוח 132'!A5623</f>
        <v>0</v>
      </c>
    </row>
    <row r="5624" spans="1:11" x14ac:dyDescent="0.2">
      <c r="A5624" s="63" t="str">
        <f>'דוח 132'!K5624</f>
        <v>קוד קבוצה</v>
      </c>
      <c r="B5624" s="63" t="str">
        <f>'דוח 132'!J5624</f>
        <v>קוד קופה</v>
      </c>
      <c r="C5624" s="63">
        <f>'דוח 132'!I5624</f>
        <v>0</v>
      </c>
      <c r="D5624" s="63" t="str">
        <f>'דוח 132'!H5624</f>
        <v xml:space="preserve">77447  חשקל עבודות חשמל 509 </v>
      </c>
      <c r="E5624" s="63">
        <f>'דוח 132'!G5624</f>
        <v>0</v>
      </c>
      <c r="F5624" s="63">
        <f>'דוח 132'!F5624</f>
        <v>0</v>
      </c>
      <c r="G5624" s="63">
        <f>'דוח 132'!E5624</f>
        <v>0</v>
      </c>
      <c r="H5624" s="63">
        <f>'דוח 132'!D5624</f>
        <v>0</v>
      </c>
      <c r="I5624" s="63">
        <f>'דוח 132'!C5624</f>
        <v>0</v>
      </c>
      <c r="J5624" s="63">
        <f>'דוח 132'!B5624</f>
        <v>0</v>
      </c>
      <c r="K5624" s="63">
        <f>'דוח 132'!A5624</f>
        <v>0</v>
      </c>
    </row>
    <row r="5625" spans="1:11" x14ac:dyDescent="0.2">
      <c r="A5625" s="63">
        <f>'דוח 132'!K5625</f>
        <v>0</v>
      </c>
      <c r="B5625" s="63">
        <f>'דוח 132'!J5625</f>
        <v>0</v>
      </c>
      <c r="C5625" s="63">
        <f>'דוח 132'!I5625</f>
        <v>0</v>
      </c>
      <c r="D5625" s="63">
        <f>'דוח 132'!H5625</f>
        <v>0</v>
      </c>
      <c r="E5625" s="63">
        <f>'דוח 132'!G5625</f>
        <v>0</v>
      </c>
      <c r="F5625" s="63" t="str">
        <f>'דוח 132'!F5625</f>
        <v>שווי קופה באשח  0.35</v>
      </c>
      <c r="G5625" s="63">
        <f>'דוח 132'!E5625</f>
        <v>0</v>
      </c>
      <c r="H5625" s="63">
        <f>'דוח 132'!D5625</f>
        <v>0</v>
      </c>
      <c r="I5625" s="63">
        <f>'דוח 132'!C5625</f>
        <v>0</v>
      </c>
      <c r="J5625" s="63">
        <f>'דוח 132'!B5625</f>
        <v>0</v>
      </c>
      <c r="K5625" s="63">
        <f>'דוח 132'!A5625</f>
        <v>0</v>
      </c>
    </row>
    <row r="5626" spans="1:11" x14ac:dyDescent="0.2">
      <c r="A5626" s="63">
        <f>'דוח 132'!K5626</f>
        <v>0</v>
      </c>
      <c r="B5626" s="63">
        <f>'דוח 132'!J5626</f>
        <v>0</v>
      </c>
      <c r="C5626" s="63" t="str">
        <f>'דוח 132'!I5626</f>
        <v>תאור קבוצה</v>
      </c>
      <c r="D5626" s="63" t="str">
        <f>'דוח 132'!H5626</f>
        <v>מח"מ</v>
      </c>
      <c r="E5626" s="63" t="str">
        <f>'דוח 132'!G5626</f>
        <v>חשיפה</v>
      </c>
      <c r="F5626" s="63" t="str">
        <f>'דוח 132'!F5626</f>
        <v>חשיפה</v>
      </c>
      <c r="G5626" s="63">
        <f>'דוח 132'!E5626</f>
        <v>0</v>
      </c>
      <c r="H5626" s="63" t="str">
        <f>'דוח 132'!D5626</f>
        <v>חשיפה</v>
      </c>
      <c r="I5626" s="63">
        <f>'דוח 132'!C5626</f>
        <v>0</v>
      </c>
      <c r="J5626" s="63" t="str">
        <f>'דוח 132'!B5626</f>
        <v>מח"מ</v>
      </c>
      <c r="K5626" s="63">
        <f>'דוח 132'!A5626</f>
        <v>0</v>
      </c>
    </row>
    <row r="5627" spans="1:11" x14ac:dyDescent="0.2">
      <c r="A5627" s="63">
        <f>'דוח 132'!K5627</f>
        <v>0</v>
      </c>
      <c r="B5627" s="63">
        <f>'דוח 132'!J5627</f>
        <v>0</v>
      </c>
      <c r="C5627" s="63">
        <f>'דוח 132'!I5627</f>
        <v>0</v>
      </c>
      <c r="D5627" s="63">
        <f>'דוח 132'!H5627</f>
        <v>0</v>
      </c>
      <c r="E5627" s="63" t="str">
        <f>'דוח 132'!G5627</f>
        <v>30/12/18</v>
      </c>
      <c r="F5627" s="63" t="str">
        <f>'דוח 132'!F5627</f>
        <v>31/12/18</v>
      </c>
      <c r="G5627" s="63" t="str">
        <f>'דוח 132'!E5627</f>
        <v>מינ'</v>
      </c>
      <c r="H5627" s="63" t="str">
        <f>'דוח 132'!D5627</f>
        <v>מקס'</v>
      </c>
      <c r="I5627" s="63" t="str">
        <f>'דוח 132'!C5627</f>
        <v>מינ'</v>
      </c>
      <c r="J5627" s="63" t="str">
        <f>'דוח 132'!B5627</f>
        <v>מקס'</v>
      </c>
      <c r="K5627" s="63">
        <f>'דוח 132'!A5627</f>
        <v>0</v>
      </c>
    </row>
    <row r="5628" spans="1:11" x14ac:dyDescent="0.2">
      <c r="A5628" s="63">
        <f>'דוח 132'!K5628</f>
        <v>13591</v>
      </c>
      <c r="B5628" s="63">
        <f>'דוח 132'!J5628</f>
        <v>77447</v>
      </c>
      <c r="C5628" s="63" t="str">
        <f>'דוח 132'!I5628</f>
        <v xml:space="preserve">צמוד מדד (כולל מיועדות) </v>
      </c>
      <c r="D5628" s="63">
        <f>'דוח 132'!H5628</f>
        <v>0</v>
      </c>
      <c r="E5628" s="63">
        <f>'דוח 132'!G5628</f>
        <v>0</v>
      </c>
      <c r="F5628" s="63">
        <f>'דוח 132'!F5628</f>
        <v>0</v>
      </c>
      <c r="G5628" s="63">
        <f>'דוח 132'!E5628</f>
        <v>0</v>
      </c>
      <c r="H5628" s="63">
        <f>'דוח 132'!D5628</f>
        <v>0</v>
      </c>
      <c r="I5628" s="63">
        <f>'דוח 132'!C5628</f>
        <v>0</v>
      </c>
      <c r="J5628" s="63">
        <f>'דוח 132'!B5628</f>
        <v>0</v>
      </c>
      <c r="K5628" s="63">
        <f>'דוח 132'!A5628</f>
        <v>0</v>
      </c>
    </row>
    <row r="5629" spans="1:11" x14ac:dyDescent="0.2">
      <c r="A5629" s="63">
        <f>'דוח 132'!K5629</f>
        <v>19967</v>
      </c>
      <c r="B5629" s="63">
        <f>'דוח 132'!J5629</f>
        <v>77447</v>
      </c>
      <c r="C5629" s="63" t="str">
        <f>'דוח 132'!I5629</f>
        <v>צמוד מדד ללא מיועדות</v>
      </c>
      <c r="D5629" s="63">
        <f>'דוח 132'!H5629</f>
        <v>0</v>
      </c>
      <c r="E5629" s="63">
        <f>'דוח 132'!G5629</f>
        <v>0</v>
      </c>
      <c r="F5629" s="63">
        <f>'דוח 132'!F5629</f>
        <v>0</v>
      </c>
      <c r="G5629" s="63">
        <f>'דוח 132'!E5629</f>
        <v>0</v>
      </c>
      <c r="H5629" s="63">
        <f>'דוח 132'!D5629</f>
        <v>0</v>
      </c>
      <c r="I5629" s="63">
        <f>'דוח 132'!C5629</f>
        <v>0</v>
      </c>
      <c r="J5629" s="63">
        <f>'דוח 132'!B5629</f>
        <v>0</v>
      </c>
      <c r="K5629" s="63">
        <f>'דוח 132'!A5629</f>
        <v>0</v>
      </c>
    </row>
    <row r="5630" spans="1:11" x14ac:dyDescent="0.2">
      <c r="A5630" s="63">
        <f>'דוח 132'!K5630</f>
        <v>15744</v>
      </c>
      <c r="B5630" s="63">
        <f>'דוח 132'!J5630</f>
        <v>77447</v>
      </c>
      <c r="C5630" s="63" t="str">
        <f>'דוח 132'!I5630</f>
        <v xml:space="preserve">סה"כ ממשלתי צמוד מדד כולל מיועדות </v>
      </c>
      <c r="D5630" s="63">
        <f>'דוח 132'!H5630</f>
        <v>0</v>
      </c>
      <c r="E5630" s="63">
        <f>'דוח 132'!G5630</f>
        <v>0</v>
      </c>
      <c r="F5630" s="63">
        <f>'דוח 132'!F5630</f>
        <v>0</v>
      </c>
      <c r="G5630" s="63">
        <f>'דוח 132'!E5630</f>
        <v>0</v>
      </c>
      <c r="H5630" s="63">
        <f>'דוח 132'!D5630</f>
        <v>0</v>
      </c>
      <c r="I5630" s="63">
        <f>'דוח 132'!C5630</f>
        <v>0</v>
      </c>
      <c r="J5630" s="63">
        <f>'דוח 132'!B5630</f>
        <v>0</v>
      </c>
      <c r="K5630" s="63">
        <f>'דוח 132'!A5630</f>
        <v>0</v>
      </c>
    </row>
    <row r="5631" spans="1:11" x14ac:dyDescent="0.2">
      <c r="A5631" s="63">
        <f>'דוח 132'!K5631</f>
        <v>13462</v>
      </c>
      <c r="B5631" s="63">
        <f>'דוח 132'!J5631</f>
        <v>77447</v>
      </c>
      <c r="C5631" s="63" t="str">
        <f>'דוח 132'!I5631</f>
        <v xml:space="preserve">קונצרני סחיר צמוד מדד </v>
      </c>
      <c r="D5631" s="63">
        <f>'דוח 132'!H5631</f>
        <v>0</v>
      </c>
      <c r="E5631" s="63">
        <f>'דוח 132'!G5631</f>
        <v>0</v>
      </c>
      <c r="F5631" s="63">
        <f>'דוח 132'!F5631</f>
        <v>0</v>
      </c>
      <c r="G5631" s="63">
        <f>'דוח 132'!E5631</f>
        <v>0</v>
      </c>
      <c r="H5631" s="63">
        <f>'דוח 132'!D5631</f>
        <v>0</v>
      </c>
      <c r="I5631" s="63">
        <f>'דוח 132'!C5631</f>
        <v>0</v>
      </c>
      <c r="J5631" s="63">
        <f>'דוח 132'!B5631</f>
        <v>0</v>
      </c>
      <c r="K5631" s="63">
        <f>'דוח 132'!A5631</f>
        <v>0</v>
      </c>
    </row>
    <row r="5632" spans="1:11" x14ac:dyDescent="0.2">
      <c r="A5632" s="63">
        <f>'דוח 132'!K5632</f>
        <v>15544</v>
      </c>
      <c r="B5632" s="63">
        <f>'דוח 132'!J5632</f>
        <v>77447</v>
      </c>
      <c r="C5632" s="63" t="str">
        <f>'דוח 132'!I5632</f>
        <v>הלוואה צמוד מדד</v>
      </c>
      <c r="D5632" s="63">
        <f>'דוח 132'!H5632</f>
        <v>0</v>
      </c>
      <c r="E5632" s="63">
        <f>'דוח 132'!G5632</f>
        <v>0</v>
      </c>
      <c r="F5632" s="63">
        <f>'דוח 132'!F5632</f>
        <v>0</v>
      </c>
      <c r="G5632" s="63">
        <f>'דוח 132'!E5632</f>
        <v>0</v>
      </c>
      <c r="H5632" s="63">
        <f>'דוח 132'!D5632</f>
        <v>0</v>
      </c>
      <c r="I5632" s="63">
        <f>'דוח 132'!C5632</f>
        <v>0</v>
      </c>
      <c r="J5632" s="63">
        <f>'דוח 132'!B5632</f>
        <v>0</v>
      </c>
      <c r="K5632" s="63">
        <f>'דוח 132'!A5632</f>
        <v>0</v>
      </c>
    </row>
    <row r="5633" spans="1:11" x14ac:dyDescent="0.2">
      <c r="A5633" s="63">
        <f>'דוח 132'!K5633</f>
        <v>12978</v>
      </c>
      <c r="B5633" s="63">
        <f>'דוח 132'!J5633</f>
        <v>77447</v>
      </c>
      <c r="C5633" s="63" t="str">
        <f>'דוח 132'!I5633</f>
        <v xml:space="preserve">פקדונות לא סחירים </v>
      </c>
      <c r="D5633" s="63">
        <f>'דוח 132'!H5633</f>
        <v>0</v>
      </c>
      <c r="E5633" s="63">
        <f>'דוח 132'!G5633</f>
        <v>0</v>
      </c>
      <c r="F5633" s="63">
        <f>'דוח 132'!F5633</f>
        <v>0</v>
      </c>
      <c r="G5633" s="63">
        <f>'דוח 132'!E5633</f>
        <v>0</v>
      </c>
      <c r="H5633" s="63">
        <f>'דוח 132'!D5633</f>
        <v>0</v>
      </c>
      <c r="I5633" s="63">
        <f>'דוח 132'!C5633</f>
        <v>0</v>
      </c>
      <c r="J5633" s="63">
        <f>'דוח 132'!B5633</f>
        <v>0</v>
      </c>
      <c r="K5633" s="63">
        <f>'דוח 132'!A5633</f>
        <v>0</v>
      </c>
    </row>
    <row r="5634" spans="1:11" x14ac:dyDescent="0.2">
      <c r="A5634" s="63">
        <f>'דוח 132'!K5634</f>
        <v>17726</v>
      </c>
      <c r="B5634" s="63">
        <f>'דוח 132'!J5634</f>
        <v>77447</v>
      </c>
      <c r="C5634" s="63" t="str">
        <f>'דוח 132'!I5634</f>
        <v>לא צמוד כולל נזילות</v>
      </c>
      <c r="D5634" s="63">
        <f>'דוח 132'!H5634</f>
        <v>0</v>
      </c>
      <c r="E5634" s="63">
        <f>'דוח 132'!G5634</f>
        <v>100</v>
      </c>
      <c r="F5634" s="63">
        <f>'דוח 132'!F5634</f>
        <v>100</v>
      </c>
      <c r="G5634" s="63">
        <f>'דוח 132'!E5634</f>
        <v>0</v>
      </c>
      <c r="H5634" s="63">
        <f>'דוח 132'!D5634</f>
        <v>0</v>
      </c>
      <c r="I5634" s="63">
        <f>'דוח 132'!C5634</f>
        <v>0</v>
      </c>
      <c r="J5634" s="63">
        <f>'דוח 132'!B5634</f>
        <v>0</v>
      </c>
      <c r="K5634" s="63">
        <f>'דוח 132'!A5634</f>
        <v>0</v>
      </c>
    </row>
    <row r="5635" spans="1:11" x14ac:dyDescent="0.2">
      <c r="A5635" s="63">
        <f>'דוח 132'!K5635</f>
        <v>17727</v>
      </c>
      <c r="B5635" s="63">
        <f>'דוח 132'!J5635</f>
        <v>77447</v>
      </c>
      <c r="C5635" s="63" t="str">
        <f>'דוח 132'!I5635</f>
        <v>עו"ש ש"ח</v>
      </c>
      <c r="D5635" s="63">
        <f>'דוח 132'!H5635</f>
        <v>0</v>
      </c>
      <c r="E5635" s="63">
        <f>'דוח 132'!G5635</f>
        <v>100</v>
      </c>
      <c r="F5635" s="63">
        <f>'דוח 132'!F5635</f>
        <v>100</v>
      </c>
      <c r="G5635" s="63">
        <f>'דוח 132'!E5635</f>
        <v>0</v>
      </c>
      <c r="H5635" s="63">
        <f>'דוח 132'!D5635</f>
        <v>0</v>
      </c>
      <c r="I5635" s="63">
        <f>'דוח 132'!C5635</f>
        <v>0</v>
      </c>
      <c r="J5635" s="63">
        <f>'דוח 132'!B5635</f>
        <v>0</v>
      </c>
      <c r="K5635" s="63">
        <f>'דוח 132'!A5635</f>
        <v>0</v>
      </c>
    </row>
    <row r="5636" spans="1:11" x14ac:dyDescent="0.2">
      <c r="A5636" s="63">
        <f>'דוח 132'!K5636</f>
        <v>13592</v>
      </c>
      <c r="B5636" s="63">
        <f>'דוח 132'!J5636</f>
        <v>77447</v>
      </c>
      <c r="C5636" s="63" t="str">
        <f>'דוח 132'!I5636</f>
        <v xml:space="preserve">לא צמוד - לא כולל נזילות </v>
      </c>
      <c r="D5636" s="63">
        <f>'דוח 132'!H5636</f>
        <v>0</v>
      </c>
      <c r="E5636" s="63">
        <f>'דוח 132'!G5636</f>
        <v>0</v>
      </c>
      <c r="F5636" s="63">
        <f>'דוח 132'!F5636</f>
        <v>0</v>
      </c>
      <c r="G5636" s="63">
        <f>'דוח 132'!E5636</f>
        <v>0</v>
      </c>
      <c r="H5636" s="63">
        <f>'דוח 132'!D5636</f>
        <v>0</v>
      </c>
      <c r="I5636" s="63">
        <f>'דוח 132'!C5636</f>
        <v>0</v>
      </c>
      <c r="J5636" s="63">
        <f>'דוח 132'!B5636</f>
        <v>0</v>
      </c>
      <c r="K5636" s="63">
        <f>'דוח 132'!A5636</f>
        <v>0</v>
      </c>
    </row>
    <row r="5637" spans="1:11" x14ac:dyDescent="0.2">
      <c r="A5637" s="63">
        <f>'דוח 132'!K5637</f>
        <v>11566</v>
      </c>
      <c r="B5637" s="63">
        <f>'דוח 132'!J5637</f>
        <v>77447</v>
      </c>
      <c r="C5637" s="63" t="str">
        <f>'דוח 132'!I5637</f>
        <v>מק"מ</v>
      </c>
      <c r="D5637" s="63">
        <f>'דוח 132'!H5637</f>
        <v>0</v>
      </c>
      <c r="E5637" s="63">
        <f>'דוח 132'!G5637</f>
        <v>0</v>
      </c>
      <c r="F5637" s="63">
        <f>'דוח 132'!F5637</f>
        <v>0</v>
      </c>
      <c r="G5637" s="63">
        <f>'דוח 132'!E5637</f>
        <v>0</v>
      </c>
      <c r="H5637" s="63">
        <f>'דוח 132'!D5637</f>
        <v>0</v>
      </c>
      <c r="I5637" s="63">
        <f>'דוח 132'!C5637</f>
        <v>0</v>
      </c>
      <c r="J5637" s="63">
        <f>'דוח 132'!B5637</f>
        <v>0</v>
      </c>
      <c r="K5637" s="63">
        <f>'דוח 132'!A5637</f>
        <v>0</v>
      </c>
    </row>
    <row r="5638" spans="1:11" x14ac:dyDescent="0.2">
      <c r="A5638" s="63">
        <f>'דוח 132'!K5638</f>
        <v>13419</v>
      </c>
      <c r="B5638" s="63">
        <f>'דוח 132'!J5638</f>
        <v>77447</v>
      </c>
      <c r="C5638" s="63" t="str">
        <f>'דוח 132'!I5638</f>
        <v>ממשלתי  לא צמוד (שחר)</v>
      </c>
      <c r="D5638" s="63">
        <f>'דוח 132'!H5638</f>
        <v>0</v>
      </c>
      <c r="E5638" s="63">
        <f>'דוח 132'!G5638</f>
        <v>0</v>
      </c>
      <c r="F5638" s="63">
        <f>'דוח 132'!F5638</f>
        <v>0</v>
      </c>
      <c r="G5638" s="63">
        <f>'דוח 132'!E5638</f>
        <v>0</v>
      </c>
      <c r="H5638" s="63">
        <f>'דוח 132'!D5638</f>
        <v>0</v>
      </c>
      <c r="I5638" s="63">
        <f>'דוח 132'!C5638</f>
        <v>0</v>
      </c>
      <c r="J5638" s="63">
        <f>'דוח 132'!B5638</f>
        <v>0</v>
      </c>
      <c r="K5638" s="63">
        <f>'דוח 132'!A5638</f>
        <v>0</v>
      </c>
    </row>
    <row r="5639" spans="1:11" x14ac:dyDescent="0.2">
      <c r="A5639" s="63">
        <f>'דוח 132'!K5639</f>
        <v>11568</v>
      </c>
      <c r="B5639" s="63">
        <f>'דוח 132'!J5639</f>
        <v>77447</v>
      </c>
      <c r="C5639" s="63" t="str">
        <f>'דוח 132'!I5639</f>
        <v>אג"ח ממשלתי לא צמוד ריבית משתנה-"גילון"</v>
      </c>
      <c r="D5639" s="63">
        <f>'דוח 132'!H5639</f>
        <v>0</v>
      </c>
      <c r="E5639" s="63">
        <f>'דוח 132'!G5639</f>
        <v>0</v>
      </c>
      <c r="F5639" s="63">
        <f>'דוח 132'!F5639</f>
        <v>0</v>
      </c>
      <c r="G5639" s="63">
        <f>'דוח 132'!E5639</f>
        <v>0</v>
      </c>
      <c r="H5639" s="63">
        <f>'דוח 132'!D5639</f>
        <v>0</v>
      </c>
      <c r="I5639" s="63">
        <f>'דוח 132'!C5639</f>
        <v>0</v>
      </c>
      <c r="J5639" s="63">
        <f>'דוח 132'!B5639</f>
        <v>0</v>
      </c>
      <c r="K5639" s="63">
        <f>'דוח 132'!A5639</f>
        <v>0</v>
      </c>
    </row>
    <row r="5640" spans="1:11" x14ac:dyDescent="0.2">
      <c r="A5640" s="63">
        <f>'דוח 132'!K5640</f>
        <v>12479</v>
      </c>
      <c r="B5640" s="63">
        <f>'דוח 132'!J5640</f>
        <v>77447</v>
      </c>
      <c r="C5640" s="63" t="str">
        <f>'דוח 132'!I5640</f>
        <v>קונצרני ריבית קבועה</v>
      </c>
      <c r="D5640" s="63">
        <f>'דוח 132'!H5640</f>
        <v>0</v>
      </c>
      <c r="E5640" s="63">
        <f>'דוח 132'!G5640</f>
        <v>0</v>
      </c>
      <c r="F5640" s="63">
        <f>'דוח 132'!F5640</f>
        <v>0</v>
      </c>
      <c r="G5640" s="63">
        <f>'דוח 132'!E5640</f>
        <v>0</v>
      </c>
      <c r="H5640" s="63">
        <f>'דוח 132'!D5640</f>
        <v>0</v>
      </c>
      <c r="I5640" s="63">
        <f>'דוח 132'!C5640</f>
        <v>0</v>
      </c>
      <c r="J5640" s="63">
        <f>'דוח 132'!B5640</f>
        <v>0</v>
      </c>
      <c r="K5640" s="63">
        <f>'דוח 132'!A5640</f>
        <v>0</v>
      </c>
    </row>
    <row r="5641" spans="1:11" x14ac:dyDescent="0.2">
      <c r="A5641" s="63">
        <f>'דוח 132'!K5641</f>
        <v>12480</v>
      </c>
      <c r="B5641" s="63">
        <f>'דוח 132'!J5641</f>
        <v>77447</v>
      </c>
      <c r="C5641" s="63" t="str">
        <f>'דוח 132'!I5641</f>
        <v>קונצרני ריבית משתנה</v>
      </c>
      <c r="D5641" s="63">
        <f>'דוח 132'!H5641</f>
        <v>0</v>
      </c>
      <c r="E5641" s="63">
        <f>'דוח 132'!G5641</f>
        <v>0</v>
      </c>
      <c r="F5641" s="63">
        <f>'דוח 132'!F5641</f>
        <v>0</v>
      </c>
      <c r="G5641" s="63">
        <f>'דוח 132'!E5641</f>
        <v>0</v>
      </c>
      <c r="H5641" s="63">
        <f>'דוח 132'!D5641</f>
        <v>0</v>
      </c>
      <c r="I5641" s="63">
        <f>'דוח 132'!C5641</f>
        <v>0</v>
      </c>
      <c r="J5641" s="63">
        <f>'דוח 132'!B5641</f>
        <v>0</v>
      </c>
      <c r="K5641" s="63">
        <f>'דוח 132'!A5641</f>
        <v>0</v>
      </c>
    </row>
    <row r="5642" spans="1:11" x14ac:dyDescent="0.2">
      <c r="A5642" s="63">
        <f>'דוח 132'!K5642</f>
        <v>11578</v>
      </c>
      <c r="B5642" s="63">
        <f>'דוח 132'!J5642</f>
        <v>77447</v>
      </c>
      <c r="C5642" s="63" t="str">
        <f>'דוח 132'!I5642</f>
        <v>אג"ח לא צמוד לא סחיר (ללא עמיתים)</v>
      </c>
      <c r="D5642" s="63">
        <f>'דוח 132'!H5642</f>
        <v>0</v>
      </c>
      <c r="E5642" s="63">
        <f>'דוח 132'!G5642</f>
        <v>0</v>
      </c>
      <c r="F5642" s="63">
        <f>'דוח 132'!F5642</f>
        <v>0</v>
      </c>
      <c r="G5642" s="63">
        <f>'דוח 132'!E5642</f>
        <v>0</v>
      </c>
      <c r="H5642" s="63">
        <f>'דוח 132'!D5642</f>
        <v>0</v>
      </c>
      <c r="I5642" s="63">
        <f>'דוח 132'!C5642</f>
        <v>0</v>
      </c>
      <c r="J5642" s="63">
        <f>'דוח 132'!B5642</f>
        <v>0</v>
      </c>
      <c r="K5642" s="63">
        <f>'דוח 132'!A5642</f>
        <v>0</v>
      </c>
    </row>
    <row r="5643" spans="1:11" x14ac:dyDescent="0.2">
      <c r="A5643" s="63">
        <f>'דוח 132'!K5643</f>
        <v>12497</v>
      </c>
      <c r="B5643" s="63">
        <f>'דוח 132'!J5643</f>
        <v>77447</v>
      </c>
      <c r="C5643" s="63" t="str">
        <f>'דוח 132'!I5643</f>
        <v>קונצרני לא סחיר ריבית משתנה (נע"מים)</v>
      </c>
      <c r="D5643" s="63">
        <f>'דוח 132'!H5643</f>
        <v>0</v>
      </c>
      <c r="E5643" s="63">
        <f>'דוח 132'!G5643</f>
        <v>0</v>
      </c>
      <c r="F5643" s="63">
        <f>'דוח 132'!F5643</f>
        <v>0</v>
      </c>
      <c r="G5643" s="63">
        <f>'דוח 132'!E5643</f>
        <v>0</v>
      </c>
      <c r="H5643" s="63">
        <f>'דוח 132'!D5643</f>
        <v>0</v>
      </c>
      <c r="I5643" s="63">
        <f>'דוח 132'!C5643</f>
        <v>0</v>
      </c>
      <c r="J5643" s="63">
        <f>'דוח 132'!B5643</f>
        <v>0</v>
      </c>
      <c r="K5643" s="63">
        <f>'דוח 132'!A5643</f>
        <v>0</v>
      </c>
    </row>
    <row r="5644" spans="1:11" x14ac:dyDescent="0.2">
      <c r="A5644" s="63">
        <f>'דוח 132'!K5644</f>
        <v>15546</v>
      </c>
      <c r="B5644" s="63">
        <f>'דוח 132'!J5644</f>
        <v>77447</v>
      </c>
      <c r="C5644" s="63" t="str">
        <f>'דוח 132'!I5644</f>
        <v>הלוואה לא צמוד</v>
      </c>
      <c r="D5644" s="63">
        <f>'דוח 132'!H5644</f>
        <v>0</v>
      </c>
      <c r="E5644" s="63">
        <f>'דוח 132'!G5644</f>
        <v>0</v>
      </c>
      <c r="F5644" s="63">
        <f>'דוח 132'!F5644</f>
        <v>0</v>
      </c>
      <c r="G5644" s="63">
        <f>'דוח 132'!E5644</f>
        <v>0</v>
      </c>
      <c r="H5644" s="63">
        <f>'דוח 132'!D5644</f>
        <v>0</v>
      </c>
      <c r="I5644" s="63">
        <f>'דוח 132'!C5644</f>
        <v>0</v>
      </c>
      <c r="J5644" s="63">
        <f>'דוח 132'!B5644</f>
        <v>0</v>
      </c>
      <c r="K5644" s="63">
        <f>'דוח 132'!A5644</f>
        <v>0</v>
      </c>
    </row>
    <row r="5645" spans="1:11" x14ac:dyDescent="0.2">
      <c r="A5645" s="63">
        <f>'דוח 132'!K5645</f>
        <v>12481</v>
      </c>
      <c r="B5645" s="63">
        <f>'דוח 132'!J5645</f>
        <v>77447</v>
      </c>
      <c r="C5645" s="63" t="str">
        <f>'דוח 132'!I5645</f>
        <v>הלוואות לעמיתים.</v>
      </c>
      <c r="D5645" s="63">
        <f>'דוח 132'!H5645</f>
        <v>0</v>
      </c>
      <c r="E5645" s="63">
        <f>'דוח 132'!G5645</f>
        <v>0</v>
      </c>
      <c r="F5645" s="63">
        <f>'דוח 132'!F5645</f>
        <v>0</v>
      </c>
      <c r="G5645" s="63">
        <f>'דוח 132'!E5645</f>
        <v>0</v>
      </c>
      <c r="H5645" s="63">
        <f>'דוח 132'!D5645</f>
        <v>0</v>
      </c>
      <c r="I5645" s="63">
        <f>'דוח 132'!C5645</f>
        <v>0</v>
      </c>
      <c r="J5645" s="63">
        <f>'דוח 132'!B5645</f>
        <v>0</v>
      </c>
      <c r="K5645" s="63">
        <f>'דוח 132'!A5645</f>
        <v>0</v>
      </c>
    </row>
    <row r="5646" spans="1:11" x14ac:dyDescent="0.2">
      <c r="A5646" s="63">
        <f>'דוח 132'!K5646</f>
        <v>13594</v>
      </c>
      <c r="B5646" s="63">
        <f>'דוח 132'!J5646</f>
        <v>77447</v>
      </c>
      <c r="C5646" s="63" t="str">
        <f>'דוח 132'!I5646</f>
        <v>מט"ח וצמוד מט"ח</v>
      </c>
      <c r="D5646" s="63">
        <f>'דוח 132'!H5646</f>
        <v>0</v>
      </c>
      <c r="E5646" s="63">
        <f>'דוח 132'!G5646</f>
        <v>0</v>
      </c>
      <c r="F5646" s="63">
        <f>'דוח 132'!F5646</f>
        <v>0</v>
      </c>
      <c r="G5646" s="63">
        <f>'דוח 132'!E5646</f>
        <v>0</v>
      </c>
      <c r="H5646" s="63">
        <f>'דוח 132'!D5646</f>
        <v>0</v>
      </c>
      <c r="I5646" s="63">
        <f>'דוח 132'!C5646</f>
        <v>0</v>
      </c>
      <c r="J5646" s="63">
        <f>'דוח 132'!B5646</f>
        <v>0</v>
      </c>
      <c r="K5646" s="63">
        <f>'דוח 132'!A5646</f>
        <v>0</v>
      </c>
    </row>
    <row r="5647" spans="1:11" x14ac:dyDescent="0.2">
      <c r="A5647" s="63">
        <f>'דוח 132'!K5647</f>
        <v>15609</v>
      </c>
      <c r="B5647" s="63">
        <f>'דוח 132'!J5647</f>
        <v>77447</v>
      </c>
      <c r="C5647" s="63" t="str">
        <f>'דוח 132'!I5647</f>
        <v>אג"ח ממשלתי צמוד מט"ח סחיר (1022)</v>
      </c>
      <c r="D5647" s="63">
        <f>'דוח 132'!H5647</f>
        <v>0</v>
      </c>
      <c r="E5647" s="63">
        <f>'דוח 132'!G5647</f>
        <v>0</v>
      </c>
      <c r="F5647" s="63">
        <f>'דוח 132'!F5647</f>
        <v>0</v>
      </c>
      <c r="G5647" s="63">
        <f>'דוח 132'!E5647</f>
        <v>0</v>
      </c>
      <c r="H5647" s="63">
        <f>'דוח 132'!D5647</f>
        <v>0</v>
      </c>
      <c r="I5647" s="63">
        <f>'דוח 132'!C5647</f>
        <v>0</v>
      </c>
      <c r="J5647" s="63">
        <f>'דוח 132'!B5647</f>
        <v>0</v>
      </c>
      <c r="K5647" s="63">
        <f>'דוח 132'!A5647</f>
        <v>0</v>
      </c>
    </row>
    <row r="5648" spans="1:11" x14ac:dyDescent="0.2">
      <c r="A5648" s="63">
        <f>'דוח 132'!K5648</f>
        <v>11524</v>
      </c>
      <c r="B5648" s="63">
        <f>'דוח 132'!J5648</f>
        <v>77447</v>
      </c>
      <c r="C5648" s="63" t="str">
        <f>'דוח 132'!I5648</f>
        <v xml:space="preserve"> אג"ח קונצרני בחו"ל </v>
      </c>
      <c r="D5648" s="63">
        <f>'דוח 132'!H5648</f>
        <v>0</v>
      </c>
      <c r="E5648" s="63">
        <f>'דוח 132'!G5648</f>
        <v>0</v>
      </c>
      <c r="F5648" s="63">
        <f>'דוח 132'!F5648</f>
        <v>0</v>
      </c>
      <c r="G5648" s="63">
        <f>'דוח 132'!E5648</f>
        <v>0</v>
      </c>
      <c r="H5648" s="63">
        <f>'דוח 132'!D5648</f>
        <v>0</v>
      </c>
      <c r="I5648" s="63">
        <f>'דוח 132'!C5648</f>
        <v>0</v>
      </c>
      <c r="J5648" s="63">
        <f>'דוח 132'!B5648</f>
        <v>0</v>
      </c>
      <c r="K5648" s="63">
        <f>'דוח 132'!A5648</f>
        <v>0</v>
      </c>
    </row>
    <row r="5649" spans="1:11" x14ac:dyDescent="0.2">
      <c r="A5649" s="63">
        <f>'דוח 132'!K5649</f>
        <v>15745</v>
      </c>
      <c r="B5649" s="63">
        <f>'דוח 132'!J5649</f>
        <v>77447</v>
      </c>
      <c r="C5649" s="63" t="str">
        <f>'דוח 132'!I5649</f>
        <v>סה"כ קונצרני צמוד מט"ח</v>
      </c>
      <c r="D5649" s="63">
        <f>'דוח 132'!H5649</f>
        <v>0</v>
      </c>
      <c r="E5649" s="63">
        <f>'דוח 132'!G5649</f>
        <v>0</v>
      </c>
      <c r="F5649" s="63">
        <f>'דוח 132'!F5649</f>
        <v>0</v>
      </c>
      <c r="G5649" s="63">
        <f>'דוח 132'!E5649</f>
        <v>0</v>
      </c>
      <c r="H5649" s="63">
        <f>'דוח 132'!D5649</f>
        <v>0</v>
      </c>
      <c r="I5649" s="63">
        <f>'דוח 132'!C5649</f>
        <v>0</v>
      </c>
      <c r="J5649" s="63">
        <f>'דוח 132'!B5649</f>
        <v>0</v>
      </c>
      <c r="K5649" s="63">
        <f>'דוח 132'!A5649</f>
        <v>0</v>
      </c>
    </row>
    <row r="5650" spans="1:11" x14ac:dyDescent="0.2">
      <c r="A5650" s="63">
        <f>'דוח 132'!K5650</f>
        <v>15545</v>
      </c>
      <c r="B5650" s="63">
        <f>'דוח 132'!J5650</f>
        <v>77447</v>
      </c>
      <c r="C5650" s="63" t="str">
        <f>'דוח 132'!I5650</f>
        <v>הלוואה צמוד מט"ח</v>
      </c>
      <c r="D5650" s="63">
        <f>'דוח 132'!H5650</f>
        <v>0</v>
      </c>
      <c r="E5650" s="63">
        <f>'דוח 132'!G5650</f>
        <v>0</v>
      </c>
      <c r="F5650" s="63">
        <f>'דוח 132'!F5650</f>
        <v>0</v>
      </c>
      <c r="G5650" s="63">
        <f>'דוח 132'!E5650</f>
        <v>0</v>
      </c>
      <c r="H5650" s="63">
        <f>'דוח 132'!D5650</f>
        <v>0</v>
      </c>
      <c r="I5650" s="63">
        <f>'דוח 132'!C5650</f>
        <v>0</v>
      </c>
      <c r="J5650" s="63">
        <f>'דוח 132'!B5650</f>
        <v>0</v>
      </c>
      <c r="K5650" s="63">
        <f>'דוח 132'!A5650</f>
        <v>0</v>
      </c>
    </row>
    <row r="5651" spans="1:11" x14ac:dyDescent="0.2">
      <c r="A5651" s="63">
        <f>'דוח 132'!K5651</f>
        <v>13595</v>
      </c>
      <c r="B5651" s="63">
        <f>'דוח 132'!J5651</f>
        <v>77447</v>
      </c>
      <c r="C5651" s="63" t="str">
        <f>'דוח 132'!I5651</f>
        <v>סה"כ מניות והמירים</v>
      </c>
      <c r="D5651" s="63">
        <f>'דוח 132'!H5651</f>
        <v>0</v>
      </c>
      <c r="E5651" s="63">
        <f>'דוח 132'!G5651</f>
        <v>0</v>
      </c>
      <c r="F5651" s="63">
        <f>'דוח 132'!F5651</f>
        <v>0</v>
      </c>
      <c r="G5651" s="63">
        <f>'דוח 132'!E5651</f>
        <v>0</v>
      </c>
      <c r="H5651" s="63">
        <f>'דוח 132'!D5651</f>
        <v>0</v>
      </c>
      <c r="I5651" s="63">
        <f>'דוח 132'!C5651</f>
        <v>0</v>
      </c>
      <c r="J5651" s="63">
        <f>'דוח 132'!B5651</f>
        <v>0</v>
      </c>
      <c r="K5651" s="63">
        <f>'דוח 132'!A5651</f>
        <v>0</v>
      </c>
    </row>
    <row r="5652" spans="1:11" x14ac:dyDescent="0.2">
      <c r="A5652" s="63">
        <f>'דוח 132'!K5652</f>
        <v>15610</v>
      </c>
      <c r="B5652" s="63">
        <f>'דוח 132'!J5652</f>
        <v>77447</v>
      </c>
      <c r="C5652" s="63" t="str">
        <f>'דוח 132'!I5652</f>
        <v>נגזרים מתוך מניות והמירים</v>
      </c>
      <c r="D5652" s="63">
        <f>'דוח 132'!H5652</f>
        <v>0</v>
      </c>
      <c r="E5652" s="63">
        <f>'דוח 132'!G5652</f>
        <v>0</v>
      </c>
      <c r="F5652" s="63">
        <f>'דוח 132'!F5652</f>
        <v>0</v>
      </c>
      <c r="G5652" s="63">
        <f>'דוח 132'!E5652</f>
        <v>0</v>
      </c>
      <c r="H5652" s="63">
        <f>'דוח 132'!D5652</f>
        <v>0</v>
      </c>
      <c r="I5652" s="63">
        <f>'דוח 132'!C5652</f>
        <v>0</v>
      </c>
      <c r="J5652" s="63">
        <f>'דוח 132'!B5652</f>
        <v>0</v>
      </c>
      <c r="K5652" s="63">
        <f>'דוח 132'!A5652</f>
        <v>0</v>
      </c>
    </row>
    <row r="5653" spans="1:11" x14ac:dyDescent="0.2">
      <c r="A5653" s="63">
        <f>'דוח 132'!K5653</f>
        <v>15611</v>
      </c>
      <c r="B5653" s="63">
        <f>'דוח 132'!J5653</f>
        <v>77447</v>
      </c>
      <c r="C5653" s="63" t="str">
        <f>'דוח 132'!I5653</f>
        <v>מניות והמירים בארץ</v>
      </c>
      <c r="D5653" s="63">
        <f>'דוח 132'!H5653</f>
        <v>0</v>
      </c>
      <c r="E5653" s="63">
        <f>'דוח 132'!G5653</f>
        <v>0</v>
      </c>
      <c r="F5653" s="63">
        <f>'דוח 132'!F5653</f>
        <v>0</v>
      </c>
      <c r="G5653" s="63">
        <f>'דוח 132'!E5653</f>
        <v>0</v>
      </c>
      <c r="H5653" s="63">
        <f>'דוח 132'!D5653</f>
        <v>0</v>
      </c>
      <c r="I5653" s="63">
        <f>'דוח 132'!C5653</f>
        <v>0</v>
      </c>
      <c r="J5653" s="63">
        <f>'דוח 132'!B5653</f>
        <v>0</v>
      </c>
      <c r="K5653" s="63">
        <f>'דוח 132'!A5653</f>
        <v>0</v>
      </c>
    </row>
    <row r="5654" spans="1:11" x14ac:dyDescent="0.2">
      <c r="A5654" s="63">
        <f>'דוח 132'!K5654</f>
        <v>15608</v>
      </c>
      <c r="B5654" s="63">
        <f>'דוח 132'!J5654</f>
        <v>77447</v>
      </c>
      <c r="C5654" s="63" t="str">
        <f>'דוח 132'!I5654</f>
        <v>מניות חו"ל</v>
      </c>
      <c r="D5654" s="63">
        <f>'דוח 132'!H5654</f>
        <v>0</v>
      </c>
      <c r="E5654" s="63">
        <f>'דוח 132'!G5654</f>
        <v>0</v>
      </c>
      <c r="F5654" s="63">
        <f>'דוח 132'!F5654</f>
        <v>0</v>
      </c>
      <c r="G5654" s="63">
        <f>'דוח 132'!E5654</f>
        <v>0</v>
      </c>
      <c r="H5654" s="63">
        <f>'דוח 132'!D5654</f>
        <v>0</v>
      </c>
      <c r="I5654" s="63">
        <f>'דוח 132'!C5654</f>
        <v>0</v>
      </c>
      <c r="J5654" s="63">
        <f>'דוח 132'!B5654</f>
        <v>0</v>
      </c>
      <c r="K5654" s="63">
        <f>'דוח 132'!A5654</f>
        <v>0</v>
      </c>
    </row>
    <row r="5655" spans="1:11" x14ac:dyDescent="0.2">
      <c r="A5655" s="63">
        <f>'דוח 132'!K5655</f>
        <v>15584</v>
      </c>
      <c r="B5655" s="63">
        <f>'דוח 132'!J5655</f>
        <v>77447</v>
      </c>
      <c r="C5655" s="63" t="str">
        <f>'דוח 132'!I5655</f>
        <v>נכסים אלטרנטיביים</v>
      </c>
      <c r="D5655" s="63">
        <f>'דוח 132'!H5655</f>
        <v>0</v>
      </c>
      <c r="E5655" s="63">
        <f>'דוח 132'!G5655</f>
        <v>0</v>
      </c>
      <c r="F5655" s="63">
        <f>'דוח 132'!F5655</f>
        <v>0</v>
      </c>
      <c r="G5655" s="63">
        <f>'דוח 132'!E5655</f>
        <v>0</v>
      </c>
      <c r="H5655" s="63">
        <f>'דוח 132'!D5655</f>
        <v>0</v>
      </c>
      <c r="I5655" s="63">
        <f>'דוח 132'!C5655</f>
        <v>0</v>
      </c>
      <c r="J5655" s="63">
        <f>'דוח 132'!B5655</f>
        <v>0</v>
      </c>
      <c r="K5655" s="63">
        <f>'דוח 132'!A5655</f>
        <v>0</v>
      </c>
    </row>
    <row r="5656" spans="1:11" x14ac:dyDescent="0.2">
      <c r="A5656" s="63">
        <f>'דוח 132'!K5656</f>
        <v>17728</v>
      </c>
      <c r="B5656" s="63">
        <f>'דוח 132'!J5656</f>
        <v>77447</v>
      </c>
      <c r="C5656" s="63" t="str">
        <f>'דוח 132'!I5656</f>
        <v>נכסי נדל"ן</v>
      </c>
      <c r="D5656" s="63">
        <f>'דוח 132'!H5656</f>
        <v>0</v>
      </c>
      <c r="E5656" s="63">
        <f>'דוח 132'!G5656</f>
        <v>0</v>
      </c>
      <c r="F5656" s="63">
        <f>'דוח 132'!F5656</f>
        <v>0</v>
      </c>
      <c r="G5656" s="63">
        <f>'דוח 132'!E5656</f>
        <v>0</v>
      </c>
      <c r="H5656" s="63">
        <f>'דוח 132'!D5656</f>
        <v>0</v>
      </c>
      <c r="I5656" s="63">
        <f>'דוח 132'!C5656</f>
        <v>0</v>
      </c>
      <c r="J5656" s="63">
        <f>'דוח 132'!B5656</f>
        <v>0</v>
      </c>
      <c r="K5656" s="63">
        <f>'דוח 132'!A5656</f>
        <v>0</v>
      </c>
    </row>
    <row r="5657" spans="1:11" x14ac:dyDescent="0.2">
      <c r="A5657" s="63">
        <f>'דוח 132'!K5657</f>
        <v>15624</v>
      </c>
      <c r="B5657" s="63">
        <f>'דוח 132'!J5657</f>
        <v>77447</v>
      </c>
      <c r="C5657" s="63" t="str">
        <f>'דוח 132'!I5657</f>
        <v>נגזרים מתוך חשיפת מט"ח</v>
      </c>
      <c r="D5657" s="63">
        <f>'דוח 132'!H5657</f>
        <v>0</v>
      </c>
      <c r="E5657" s="63">
        <f>'דוח 132'!G5657</f>
        <v>0</v>
      </c>
      <c r="F5657" s="63">
        <f>'דוח 132'!F5657</f>
        <v>0</v>
      </c>
      <c r="G5657" s="63">
        <f>'דוח 132'!E5657</f>
        <v>0</v>
      </c>
      <c r="H5657" s="63">
        <f>'דוח 132'!D5657</f>
        <v>0</v>
      </c>
      <c r="I5657" s="63">
        <f>'דוח 132'!C5657</f>
        <v>0</v>
      </c>
      <c r="J5657" s="63">
        <f>'דוח 132'!B5657</f>
        <v>0</v>
      </c>
      <c r="K5657" s="63">
        <f>'דוח 132'!A5657</f>
        <v>0</v>
      </c>
    </row>
    <row r="5658" spans="1:11" x14ac:dyDescent="0.2">
      <c r="A5658" s="63">
        <f>'דוח 132'!K5658</f>
        <v>15644</v>
      </c>
      <c r="B5658" s="63">
        <f>'דוח 132'!J5658</f>
        <v>77447</v>
      </c>
      <c r="C5658" s="63" t="str">
        <f>'דוח 132'!I5658</f>
        <v>סה"כ נזילות</v>
      </c>
      <c r="D5658" s="63">
        <f>'דוח 132'!H5658</f>
        <v>0</v>
      </c>
      <c r="E5658" s="63">
        <f>'דוח 132'!G5658</f>
        <v>100</v>
      </c>
      <c r="F5658" s="63">
        <f>'דוח 132'!F5658</f>
        <v>100</v>
      </c>
      <c r="G5658" s="63">
        <f>'דוח 132'!E5658</f>
        <v>0</v>
      </c>
      <c r="H5658" s="63">
        <f>'דוח 132'!D5658</f>
        <v>0</v>
      </c>
      <c r="I5658" s="63">
        <f>'דוח 132'!C5658</f>
        <v>0</v>
      </c>
      <c r="J5658" s="63">
        <f>'דוח 132'!B5658</f>
        <v>0</v>
      </c>
      <c r="K5658" s="63">
        <f>'דוח 132'!A5658</f>
        <v>0</v>
      </c>
    </row>
    <row r="5659" spans="1:11" x14ac:dyDescent="0.2">
      <c r="A5659" s="63">
        <f>'דוח 132'!K5659</f>
        <v>15704</v>
      </c>
      <c r="B5659" s="63">
        <f>'דוח 132'!J5659</f>
        <v>77447</v>
      </c>
      <c r="C5659" s="63" t="str">
        <f>'דוח 132'!I5659</f>
        <v xml:space="preserve">סה"כ קונצרני והלוואות </v>
      </c>
      <c r="D5659" s="63">
        <f>'דוח 132'!H5659</f>
        <v>0</v>
      </c>
      <c r="E5659" s="63">
        <f>'דוח 132'!G5659</f>
        <v>0</v>
      </c>
      <c r="F5659" s="63">
        <f>'דוח 132'!F5659</f>
        <v>0</v>
      </c>
      <c r="G5659" s="63">
        <f>'דוח 132'!E5659</f>
        <v>27</v>
      </c>
      <c r="H5659" s="63">
        <f>'דוח 132'!D5659</f>
        <v>33</v>
      </c>
      <c r="I5659" s="63">
        <f>'דוח 132'!C5659</f>
        <v>0</v>
      </c>
      <c r="J5659" s="63">
        <f>'דוח 132'!B5659</f>
        <v>0</v>
      </c>
      <c r="K5659" s="63">
        <f>'דוח 132'!A5659</f>
        <v>0</v>
      </c>
    </row>
    <row r="5660" spans="1:11" x14ac:dyDescent="0.2">
      <c r="A5660" s="63">
        <f>'דוח 132'!K5660</f>
        <v>15749</v>
      </c>
      <c r="B5660" s="63">
        <f>'דוח 132'!J5660</f>
        <v>77447</v>
      </c>
      <c r="C5660" s="63" t="str">
        <f>'דוח 132'!I5660</f>
        <v>סה"כ לא סחירים</v>
      </c>
      <c r="D5660" s="63">
        <f>'דוח 132'!H5660</f>
        <v>0</v>
      </c>
      <c r="E5660" s="63">
        <f>'דוח 132'!G5660</f>
        <v>0</v>
      </c>
      <c r="F5660" s="63">
        <f>'דוח 132'!F5660</f>
        <v>0</v>
      </c>
      <c r="G5660" s="63">
        <f>'דוח 132'!E5660</f>
        <v>0</v>
      </c>
      <c r="H5660" s="63">
        <f>'דוח 132'!D5660</f>
        <v>0</v>
      </c>
      <c r="I5660" s="63">
        <f>'דוח 132'!C5660</f>
        <v>0</v>
      </c>
      <c r="J5660" s="63">
        <f>'דוח 132'!B5660</f>
        <v>0</v>
      </c>
      <c r="K5660" s="63">
        <f>'דוח 132'!A5660</f>
        <v>0</v>
      </c>
    </row>
    <row r="5661" spans="1:11" x14ac:dyDescent="0.2">
      <c r="A5661" s="63">
        <f>'דוח 132'!K5661</f>
        <v>11258</v>
      </c>
      <c r="B5661" s="63">
        <f>'דוח 132'!J5661</f>
        <v>77447</v>
      </c>
      <c r="C5661" s="63" t="str">
        <f>'דוח 132'!I5661</f>
        <v>כל נכסי הקופה</v>
      </c>
      <c r="D5661" s="63">
        <f>'דוח 132'!H5661</f>
        <v>0</v>
      </c>
      <c r="E5661" s="63">
        <f>'דוח 132'!G5661</f>
        <v>100</v>
      </c>
      <c r="F5661" s="63">
        <f>'דוח 132'!F5661</f>
        <v>100</v>
      </c>
      <c r="G5661" s="63">
        <f>'דוח 132'!E5661</f>
        <v>0</v>
      </c>
      <c r="H5661" s="63">
        <f>'דוח 132'!D5661</f>
        <v>0</v>
      </c>
      <c r="I5661" s="63">
        <f>'דוח 132'!C5661</f>
        <v>0</v>
      </c>
      <c r="J5661" s="63">
        <f>'דוח 132'!B5661</f>
        <v>0</v>
      </c>
      <c r="K5661" s="63">
        <f>'דוח 132'!A5661</f>
        <v>0</v>
      </c>
    </row>
    <row r="5662" spans="1:11" x14ac:dyDescent="0.2">
      <c r="A5662" s="63">
        <f>'דוח 132'!K5662</f>
        <v>15705</v>
      </c>
      <c r="B5662" s="63">
        <f>'דוח 132'!J5662</f>
        <v>77447</v>
      </c>
      <c r="C5662" s="63" t="str">
        <f>'דוח 132'!I5662</f>
        <v>סה"כ ממשלתי</v>
      </c>
      <c r="D5662" s="63">
        <f>'דוח 132'!H5662</f>
        <v>0</v>
      </c>
      <c r="E5662" s="63">
        <f>'דוח 132'!G5662</f>
        <v>0</v>
      </c>
      <c r="F5662" s="63">
        <f>'דוח 132'!F5662</f>
        <v>0</v>
      </c>
      <c r="G5662" s="63">
        <f>'דוח 132'!E5662</f>
        <v>40</v>
      </c>
      <c r="H5662" s="63">
        <f>'דוח 132'!D5662</f>
        <v>46</v>
      </c>
      <c r="I5662" s="63">
        <f>'דוח 132'!C5662</f>
        <v>0</v>
      </c>
      <c r="J5662" s="63">
        <f>'דוח 132'!B5662</f>
        <v>0</v>
      </c>
      <c r="K5662" s="63">
        <f>'דוח 132'!A5662</f>
        <v>0</v>
      </c>
    </row>
    <row r="5663" spans="1:11" x14ac:dyDescent="0.2">
      <c r="A5663" s="63">
        <f>'דוח 132'!K5663</f>
        <v>16144</v>
      </c>
      <c r="B5663" s="63">
        <f>'דוח 132'!J5663</f>
        <v>77447</v>
      </c>
      <c r="C5663" s="63" t="str">
        <f>'דוח 132'!I5663</f>
        <v>סך חשיפת מט"ח</v>
      </c>
      <c r="D5663" s="63">
        <f>'דוח 132'!H5663</f>
        <v>0</v>
      </c>
      <c r="E5663" s="63">
        <f>'דוח 132'!G5663</f>
        <v>0</v>
      </c>
      <c r="F5663" s="63">
        <f>'דוח 132'!F5663</f>
        <v>0</v>
      </c>
      <c r="G5663" s="63">
        <f>'דוח 132'!E5663</f>
        <v>0</v>
      </c>
      <c r="H5663" s="63">
        <f>'דוח 132'!D5663</f>
        <v>0</v>
      </c>
      <c r="I5663" s="63">
        <f>'דוח 132'!C5663</f>
        <v>0</v>
      </c>
      <c r="J5663" s="63">
        <f>'דוח 132'!B5663</f>
        <v>0</v>
      </c>
      <c r="K5663" s="63">
        <f>'דוח 132'!A5663</f>
        <v>0</v>
      </c>
    </row>
    <row r="5664" spans="1:11" x14ac:dyDescent="0.2">
      <c r="A5664" s="63">
        <f>'דוח 132'!K5664</f>
        <v>12755</v>
      </c>
      <c r="B5664" s="63">
        <f>'דוח 132'!J5664</f>
        <v>77447</v>
      </c>
      <c r="C5664" s="63" t="str">
        <f>'דוח 132'!I5664</f>
        <v xml:space="preserve">נזילות מט"ח </v>
      </c>
      <c r="D5664" s="63">
        <f>'דוח 132'!H5664</f>
        <v>0</v>
      </c>
      <c r="E5664" s="63">
        <f>'דוח 132'!G5664</f>
        <v>0</v>
      </c>
      <c r="F5664" s="63">
        <f>'דוח 132'!F5664</f>
        <v>0</v>
      </c>
      <c r="G5664" s="63">
        <f>'דוח 132'!E5664</f>
        <v>0</v>
      </c>
      <c r="H5664" s="63">
        <f>'דוח 132'!D5664</f>
        <v>0</v>
      </c>
      <c r="I5664" s="63">
        <f>'דוח 132'!C5664</f>
        <v>0</v>
      </c>
      <c r="J5664" s="63">
        <f>'דוח 132'!B5664</f>
        <v>0</v>
      </c>
      <c r="K5664" s="63">
        <f>'דוח 132'!A5664</f>
        <v>0</v>
      </c>
    </row>
    <row r="5665" spans="1:11" x14ac:dyDescent="0.2">
      <c r="A5665" s="63">
        <f>'דוח 132'!K5665</f>
        <v>12359</v>
      </c>
      <c r="B5665" s="63">
        <f>'דוח 132'!J5665</f>
        <v>77447</v>
      </c>
      <c r="C5665" s="63" t="str">
        <f>'דוח 132'!I5665</f>
        <v xml:space="preserve">קונצרני לא סחיר צמוד מדד </v>
      </c>
      <c r="D5665" s="63">
        <f>'דוח 132'!H5665</f>
        <v>0</v>
      </c>
      <c r="E5665" s="63">
        <f>'דוח 132'!G5665</f>
        <v>0</v>
      </c>
      <c r="F5665" s="63">
        <f>'דוח 132'!F5665</f>
        <v>0</v>
      </c>
      <c r="G5665" s="63">
        <f>'דוח 132'!E5665</f>
        <v>0</v>
      </c>
      <c r="H5665" s="63">
        <f>'דוח 132'!D5665</f>
        <v>0</v>
      </c>
      <c r="I5665" s="63">
        <f>'דוח 132'!C5665</f>
        <v>0</v>
      </c>
      <c r="J5665" s="63">
        <f>'דוח 132'!B5665</f>
        <v>0</v>
      </c>
      <c r="K5665" s="63">
        <f>'דוח 132'!A5665</f>
        <v>0</v>
      </c>
    </row>
    <row r="5666" spans="1:11" x14ac:dyDescent="0.2">
      <c r="A5666" s="63">
        <f>'דוח 132'!K5666</f>
        <v>0</v>
      </c>
      <c r="B5666" s="63">
        <f>'דוח 132'!J5666</f>
        <v>0</v>
      </c>
      <c r="C5666" s="63">
        <f>'דוח 132'!I5666</f>
        <v>0</v>
      </c>
      <c r="D5666" s="63">
        <f>'דוח 132'!H5666</f>
        <v>0</v>
      </c>
      <c r="E5666" s="63">
        <f>'דוח 132'!G5666</f>
        <v>0</v>
      </c>
      <c r="F5666" s="63">
        <f>'דוח 132'!F5666</f>
        <v>0</v>
      </c>
      <c r="G5666" s="63">
        <f>'דוח 132'!E5666</f>
        <v>0</v>
      </c>
      <c r="H5666" s="63">
        <f>'דוח 132'!D5666</f>
        <v>0</v>
      </c>
      <c r="I5666" s="63">
        <f>'דוח 132'!C5666</f>
        <v>0</v>
      </c>
      <c r="J5666" s="63">
        <f>'דוח 132'!B5666</f>
        <v>0</v>
      </c>
      <c r="K5666" s="63">
        <f>'דוח 132'!A5666</f>
        <v>0</v>
      </c>
    </row>
    <row r="5667" spans="1:11" x14ac:dyDescent="0.2">
      <c r="A5667" s="63" t="str">
        <f>'דוח 132'!K5667</f>
        <v>קוד קבוצה</v>
      </c>
      <c r="B5667" s="63" t="str">
        <f>'דוח 132'!J5667</f>
        <v>קוד קופה</v>
      </c>
      <c r="C5667" s="63">
        <f>'דוח 132'!I5667</f>
        <v>0</v>
      </c>
      <c r="D5667" s="63" t="str">
        <f>'דוח 132'!H5667</f>
        <v xml:space="preserve">77471  מזונית ישראל בע"מ </v>
      </c>
      <c r="E5667" s="63">
        <f>'דוח 132'!G5667</f>
        <v>0</v>
      </c>
      <c r="F5667" s="63">
        <f>'דוח 132'!F5667</f>
        <v>0</v>
      </c>
      <c r="G5667" s="63">
        <f>'דוח 132'!E5667</f>
        <v>0</v>
      </c>
      <c r="H5667" s="63">
        <f>'דוח 132'!D5667</f>
        <v>0</v>
      </c>
      <c r="I5667" s="63">
        <f>'דוח 132'!C5667</f>
        <v>0</v>
      </c>
      <c r="J5667" s="63">
        <f>'דוח 132'!B5667</f>
        <v>0</v>
      </c>
      <c r="K5667" s="63">
        <f>'דוח 132'!A5667</f>
        <v>0</v>
      </c>
    </row>
    <row r="5668" spans="1:11" x14ac:dyDescent="0.2">
      <c r="A5668" s="63">
        <f>'דוח 132'!K5668</f>
        <v>0</v>
      </c>
      <c r="B5668" s="63">
        <f>'דוח 132'!J5668</f>
        <v>0</v>
      </c>
      <c r="C5668" s="63">
        <f>'דוח 132'!I5668</f>
        <v>0</v>
      </c>
      <c r="D5668" s="63">
        <f>'דוח 132'!H5668</f>
        <v>0</v>
      </c>
      <c r="E5668" s="63">
        <f>'דוח 132'!G5668</f>
        <v>0</v>
      </c>
      <c r="F5668" s="63" t="str">
        <f>'דוח 132'!F5668</f>
        <v>שווי קופה באשח  2,313.06</v>
      </c>
      <c r="G5668" s="63">
        <f>'דוח 132'!E5668</f>
        <v>0</v>
      </c>
      <c r="H5668" s="63">
        <f>'דוח 132'!D5668</f>
        <v>0</v>
      </c>
      <c r="I5668" s="63">
        <f>'דוח 132'!C5668</f>
        <v>0</v>
      </c>
      <c r="J5668" s="63">
        <f>'דוח 132'!B5668</f>
        <v>0</v>
      </c>
      <c r="K5668" s="63">
        <f>'דוח 132'!A5668</f>
        <v>0</v>
      </c>
    </row>
    <row r="5669" spans="1:11" x14ac:dyDescent="0.2">
      <c r="A5669" s="63">
        <f>'דוח 132'!K5669</f>
        <v>0</v>
      </c>
      <c r="B5669" s="63">
        <f>'דוח 132'!J5669</f>
        <v>0</v>
      </c>
      <c r="C5669" s="63" t="str">
        <f>'דוח 132'!I5669</f>
        <v>תאור קבוצה</v>
      </c>
      <c r="D5669" s="63" t="str">
        <f>'דוח 132'!H5669</f>
        <v>מח"מ</v>
      </c>
      <c r="E5669" s="63" t="str">
        <f>'דוח 132'!G5669</f>
        <v>חשיפה</v>
      </c>
      <c r="F5669" s="63" t="str">
        <f>'דוח 132'!F5669</f>
        <v>חשיפה</v>
      </c>
      <c r="G5669" s="63">
        <f>'דוח 132'!E5669</f>
        <v>0</v>
      </c>
      <c r="H5669" s="63" t="str">
        <f>'דוח 132'!D5669</f>
        <v>חשיפה</v>
      </c>
      <c r="I5669" s="63">
        <f>'דוח 132'!C5669</f>
        <v>0</v>
      </c>
      <c r="J5669" s="63" t="str">
        <f>'דוח 132'!B5669</f>
        <v>מח"מ</v>
      </c>
      <c r="K5669" s="63">
        <f>'דוח 132'!A5669</f>
        <v>0</v>
      </c>
    </row>
    <row r="5670" spans="1:11" x14ac:dyDescent="0.2">
      <c r="A5670" s="63">
        <f>'דוח 132'!K5670</f>
        <v>0</v>
      </c>
      <c r="B5670" s="63">
        <f>'דוח 132'!J5670</f>
        <v>0</v>
      </c>
      <c r="C5670" s="63">
        <f>'דוח 132'!I5670</f>
        <v>0</v>
      </c>
      <c r="D5670" s="63">
        <f>'דוח 132'!H5670</f>
        <v>0</v>
      </c>
      <c r="E5670" s="63" t="str">
        <f>'דוח 132'!G5670</f>
        <v>30/12/18</v>
      </c>
      <c r="F5670" s="63" t="str">
        <f>'דוח 132'!F5670</f>
        <v>31/12/18</v>
      </c>
      <c r="G5670" s="63" t="str">
        <f>'דוח 132'!E5670</f>
        <v>מינ'</v>
      </c>
      <c r="H5670" s="63" t="str">
        <f>'דוח 132'!D5670</f>
        <v>מקס'</v>
      </c>
      <c r="I5670" s="63" t="str">
        <f>'דוח 132'!C5670</f>
        <v>מינ'</v>
      </c>
      <c r="J5670" s="63" t="str">
        <f>'דוח 132'!B5670</f>
        <v>מקס'</v>
      </c>
      <c r="K5670" s="63">
        <f>'דוח 132'!A5670</f>
        <v>0</v>
      </c>
    </row>
    <row r="5671" spans="1:11" x14ac:dyDescent="0.2">
      <c r="A5671" s="63">
        <f>'דוח 132'!K5671</f>
        <v>13591</v>
      </c>
      <c r="B5671" s="63">
        <f>'דוח 132'!J5671</f>
        <v>77471</v>
      </c>
      <c r="C5671" s="63" t="str">
        <f>'דוח 132'!I5671</f>
        <v xml:space="preserve">צמוד מדד (כולל מיועדות) </v>
      </c>
      <c r="D5671" s="63">
        <f>'דוח 132'!H5671</f>
        <v>3.4318920389881997</v>
      </c>
      <c r="E5671" s="63">
        <f>'דוח 132'!G5671</f>
        <v>39.381141090865</v>
      </c>
      <c r="F5671" s="63">
        <f>'דוח 132'!F5671</f>
        <v>39.330487942026295</v>
      </c>
      <c r="G5671" s="63">
        <f>'דוח 132'!E5671</f>
        <v>0</v>
      </c>
      <c r="H5671" s="63">
        <f>'דוח 132'!D5671</f>
        <v>0</v>
      </c>
      <c r="I5671" s="63">
        <f>'דוח 132'!C5671</f>
        <v>0</v>
      </c>
      <c r="J5671" s="63">
        <f>'דוח 132'!B5671</f>
        <v>0</v>
      </c>
      <c r="K5671" s="63">
        <f>'דוח 132'!A5671</f>
        <v>0</v>
      </c>
    </row>
    <row r="5672" spans="1:11" x14ac:dyDescent="0.2">
      <c r="A5672" s="63">
        <f>'דוח 132'!K5672</f>
        <v>19967</v>
      </c>
      <c r="B5672" s="63">
        <f>'דוח 132'!J5672</f>
        <v>77471</v>
      </c>
      <c r="C5672" s="63" t="str">
        <f>'דוח 132'!I5672</f>
        <v>צמוד מדד ללא מיועדות</v>
      </c>
      <c r="D5672" s="63">
        <f>'דוח 132'!H5672</f>
        <v>3.4318920389881997</v>
      </c>
      <c r="E5672" s="63">
        <f>'דוח 132'!G5672</f>
        <v>39.381141090865</v>
      </c>
      <c r="F5672" s="63">
        <f>'דוח 132'!F5672</f>
        <v>39.330487942026295</v>
      </c>
      <c r="G5672" s="63">
        <f>'דוח 132'!E5672</f>
        <v>0</v>
      </c>
      <c r="H5672" s="63">
        <f>'דוח 132'!D5672</f>
        <v>0</v>
      </c>
      <c r="I5672" s="63">
        <f>'דוח 132'!C5672</f>
        <v>0</v>
      </c>
      <c r="J5672" s="63">
        <f>'דוח 132'!B5672</f>
        <v>0</v>
      </c>
      <c r="K5672" s="63">
        <f>'דוח 132'!A5672</f>
        <v>0</v>
      </c>
    </row>
    <row r="5673" spans="1:11" x14ac:dyDescent="0.2">
      <c r="A5673" s="63">
        <f>'דוח 132'!K5673</f>
        <v>15744</v>
      </c>
      <c r="B5673" s="63">
        <f>'דוח 132'!J5673</f>
        <v>77471</v>
      </c>
      <c r="C5673" s="63" t="str">
        <f>'דוח 132'!I5673</f>
        <v xml:space="preserve">סה"כ ממשלתי צמוד מדד כולל מיועדות </v>
      </c>
      <c r="D5673" s="63">
        <f>'דוח 132'!H5673</f>
        <v>3.5123984414794598</v>
      </c>
      <c r="E5673" s="63">
        <f>'דוח 132'!G5673</f>
        <v>15.380815008075999</v>
      </c>
      <c r="F5673" s="63">
        <f>'דוח 132'!F5673</f>
        <v>15.360667859267199</v>
      </c>
      <c r="G5673" s="63">
        <f>'דוח 132'!E5673</f>
        <v>0</v>
      </c>
      <c r="H5673" s="63">
        <f>'דוח 132'!D5673</f>
        <v>0</v>
      </c>
      <c r="I5673" s="63">
        <f>'דוח 132'!C5673</f>
        <v>0</v>
      </c>
      <c r="J5673" s="63">
        <f>'דוח 132'!B5673</f>
        <v>0</v>
      </c>
      <c r="K5673" s="63">
        <f>'דוח 132'!A5673</f>
        <v>0</v>
      </c>
    </row>
    <row r="5674" spans="1:11" x14ac:dyDescent="0.2">
      <c r="A5674" s="63">
        <f>'דוח 132'!K5674</f>
        <v>13462</v>
      </c>
      <c r="B5674" s="63">
        <f>'דוח 132'!J5674</f>
        <v>77471</v>
      </c>
      <c r="C5674" s="63" t="str">
        <f>'דוח 132'!I5674</f>
        <v xml:space="preserve">קונצרני סחיר צמוד מדד </v>
      </c>
      <c r="D5674" s="63">
        <f>'דוח 132'!H5674</f>
        <v>3.3803008253310698</v>
      </c>
      <c r="E5674" s="63">
        <f>'דוח 132'!G5674</f>
        <v>24.000326082788998</v>
      </c>
      <c r="F5674" s="63">
        <f>'דוח 132'!F5674</f>
        <v>23.969820082759096</v>
      </c>
      <c r="G5674" s="63">
        <f>'דוח 132'!E5674</f>
        <v>0</v>
      </c>
      <c r="H5674" s="63">
        <f>'דוח 132'!D5674</f>
        <v>0</v>
      </c>
      <c r="I5674" s="63">
        <f>'דוח 132'!C5674</f>
        <v>0</v>
      </c>
      <c r="J5674" s="63">
        <f>'דוח 132'!B5674</f>
        <v>0</v>
      </c>
      <c r="K5674" s="63">
        <f>'דוח 132'!A5674</f>
        <v>0</v>
      </c>
    </row>
    <row r="5675" spans="1:11" x14ac:dyDescent="0.2">
      <c r="A5675" s="63">
        <f>'דוח 132'!K5675</f>
        <v>15544</v>
      </c>
      <c r="B5675" s="63">
        <f>'דוח 132'!J5675</f>
        <v>77471</v>
      </c>
      <c r="C5675" s="63" t="str">
        <f>'דוח 132'!I5675</f>
        <v>הלוואה צמוד מדד</v>
      </c>
      <c r="D5675" s="63">
        <f>'דוח 132'!H5675</f>
        <v>0</v>
      </c>
      <c r="E5675" s="63">
        <f>'דוח 132'!G5675</f>
        <v>0</v>
      </c>
      <c r="F5675" s="63">
        <f>'דוח 132'!F5675</f>
        <v>0</v>
      </c>
      <c r="G5675" s="63">
        <f>'דוח 132'!E5675</f>
        <v>0</v>
      </c>
      <c r="H5675" s="63">
        <f>'דוח 132'!D5675</f>
        <v>0</v>
      </c>
      <c r="I5675" s="63">
        <f>'דוח 132'!C5675</f>
        <v>0</v>
      </c>
      <c r="J5675" s="63">
        <f>'דוח 132'!B5675</f>
        <v>0</v>
      </c>
      <c r="K5675" s="63">
        <f>'דוח 132'!A5675</f>
        <v>0</v>
      </c>
    </row>
    <row r="5676" spans="1:11" x14ac:dyDescent="0.2">
      <c r="A5676" s="63">
        <f>'דוח 132'!K5676</f>
        <v>12978</v>
      </c>
      <c r="B5676" s="63">
        <f>'דוח 132'!J5676</f>
        <v>77471</v>
      </c>
      <c r="C5676" s="63" t="str">
        <f>'דוח 132'!I5676</f>
        <v xml:space="preserve">פקדונות לא סחירים </v>
      </c>
      <c r="D5676" s="63">
        <f>'דוח 132'!H5676</f>
        <v>0</v>
      </c>
      <c r="E5676" s="63">
        <f>'דוח 132'!G5676</f>
        <v>0</v>
      </c>
      <c r="F5676" s="63">
        <f>'דוח 132'!F5676</f>
        <v>0</v>
      </c>
      <c r="G5676" s="63">
        <f>'דוח 132'!E5676</f>
        <v>0</v>
      </c>
      <c r="H5676" s="63">
        <f>'דוח 132'!D5676</f>
        <v>0</v>
      </c>
      <c r="I5676" s="63">
        <f>'דוח 132'!C5676</f>
        <v>0</v>
      </c>
      <c r="J5676" s="63">
        <f>'דוח 132'!B5676</f>
        <v>0</v>
      </c>
      <c r="K5676" s="63">
        <f>'דוח 132'!A5676</f>
        <v>0</v>
      </c>
    </row>
    <row r="5677" spans="1:11" x14ac:dyDescent="0.2">
      <c r="A5677" s="63">
        <f>'דוח 132'!K5677</f>
        <v>17726</v>
      </c>
      <c r="B5677" s="63">
        <f>'דוח 132'!J5677</f>
        <v>77471</v>
      </c>
      <c r="C5677" s="63" t="str">
        <f>'דוח 132'!I5677</f>
        <v>לא צמוד כולל נזילות</v>
      </c>
      <c r="D5677" s="63">
        <f>'דוח 132'!H5677</f>
        <v>2.0008963413833101</v>
      </c>
      <c r="E5677" s="63">
        <f>'דוח 132'!G5677</f>
        <v>37.721400745352391</v>
      </c>
      <c r="F5677" s="63">
        <f>'דוח 132'!F5677</f>
        <v>37.747650418199498</v>
      </c>
      <c r="G5677" s="63">
        <f>'דוח 132'!E5677</f>
        <v>0</v>
      </c>
      <c r="H5677" s="63">
        <f>'דוח 132'!D5677</f>
        <v>0</v>
      </c>
      <c r="I5677" s="63">
        <f>'דוח 132'!C5677</f>
        <v>0</v>
      </c>
      <c r="J5677" s="63">
        <f>'דוח 132'!B5677</f>
        <v>0</v>
      </c>
      <c r="K5677" s="63">
        <f>'דוח 132'!A5677</f>
        <v>0</v>
      </c>
    </row>
    <row r="5678" spans="1:11" x14ac:dyDescent="0.2">
      <c r="A5678" s="63">
        <f>'דוח 132'!K5678</f>
        <v>17727</v>
      </c>
      <c r="B5678" s="63">
        <f>'דוח 132'!J5678</f>
        <v>77471</v>
      </c>
      <c r="C5678" s="63" t="str">
        <f>'דוח 132'!I5678</f>
        <v>עו"ש ש"ח</v>
      </c>
      <c r="D5678" s="63">
        <f>'דוח 132'!H5678</f>
        <v>0</v>
      </c>
      <c r="E5678" s="63">
        <f>'דוח 132'!G5678</f>
        <v>3.3124482802047899</v>
      </c>
      <c r="F5678" s="63">
        <f>'דוח 132'!F5678</f>
        <v>3.3701312821307199</v>
      </c>
      <c r="G5678" s="63">
        <f>'דוח 132'!E5678</f>
        <v>0</v>
      </c>
      <c r="H5678" s="63">
        <f>'דוח 132'!D5678</f>
        <v>0</v>
      </c>
      <c r="I5678" s="63">
        <f>'דוח 132'!C5678</f>
        <v>0</v>
      </c>
      <c r="J5678" s="63">
        <f>'דוח 132'!B5678</f>
        <v>0</v>
      </c>
      <c r="K5678" s="63">
        <f>'דוח 132'!A5678</f>
        <v>0</v>
      </c>
    </row>
    <row r="5679" spans="1:11" x14ac:dyDescent="0.2">
      <c r="A5679" s="63">
        <f>'דוח 132'!K5679</f>
        <v>13592</v>
      </c>
      <c r="B5679" s="63">
        <f>'דוח 132'!J5679</f>
        <v>77471</v>
      </c>
      <c r="C5679" s="63" t="str">
        <f>'דוח 132'!I5679</f>
        <v xml:space="preserve">לא צמוד - לא כולל נזילות </v>
      </c>
      <c r="D5679" s="63">
        <f>'דוח 132'!H5679</f>
        <v>2.19705020943023</v>
      </c>
      <c r="E5679" s="63">
        <f>'דוח 132'!G5679</f>
        <v>34.4089524651476</v>
      </c>
      <c r="F5679" s="63">
        <f>'דוח 132'!F5679</f>
        <v>34.377519136068798</v>
      </c>
      <c r="G5679" s="63">
        <f>'דוח 132'!E5679</f>
        <v>0</v>
      </c>
      <c r="H5679" s="63">
        <f>'דוח 132'!D5679</f>
        <v>0</v>
      </c>
      <c r="I5679" s="63">
        <f>'דוח 132'!C5679</f>
        <v>0</v>
      </c>
      <c r="J5679" s="63">
        <f>'דוח 132'!B5679</f>
        <v>0</v>
      </c>
      <c r="K5679" s="63">
        <f>'דוח 132'!A5679</f>
        <v>0</v>
      </c>
    </row>
    <row r="5680" spans="1:11" x14ac:dyDescent="0.2">
      <c r="A5680" s="63">
        <f>'דוח 132'!K5680</f>
        <v>11566</v>
      </c>
      <c r="B5680" s="63">
        <f>'דוח 132'!J5680</f>
        <v>77471</v>
      </c>
      <c r="C5680" s="63" t="str">
        <f>'דוח 132'!I5680</f>
        <v>מק"מ</v>
      </c>
      <c r="D5680" s="63">
        <f>'דוח 132'!H5680</f>
        <v>0.46136787791519401</v>
      </c>
      <c r="E5680" s="63">
        <f>'דוח 132'!G5680</f>
        <v>15.173303447348799</v>
      </c>
      <c r="F5680" s="63">
        <f>'דוח 132'!F5680</f>
        <v>15.1481452446638</v>
      </c>
      <c r="G5680" s="63">
        <f>'דוח 132'!E5680</f>
        <v>0</v>
      </c>
      <c r="H5680" s="63">
        <f>'דוח 132'!D5680</f>
        <v>0</v>
      </c>
      <c r="I5680" s="63">
        <f>'דוח 132'!C5680</f>
        <v>0</v>
      </c>
      <c r="J5680" s="63">
        <f>'דוח 132'!B5680</f>
        <v>0</v>
      </c>
      <c r="K5680" s="63">
        <f>'דוח 132'!A5680</f>
        <v>0</v>
      </c>
    </row>
    <row r="5681" spans="1:11" x14ac:dyDescent="0.2">
      <c r="A5681" s="63">
        <f>'דוח 132'!K5681</f>
        <v>13419</v>
      </c>
      <c r="B5681" s="63">
        <f>'דוח 132'!J5681</f>
        <v>77471</v>
      </c>
      <c r="C5681" s="63" t="str">
        <f>'דוח 132'!I5681</f>
        <v>ממשלתי  לא צמוד (שחר)</v>
      </c>
      <c r="D5681" s="63">
        <f>'דוח 132'!H5681</f>
        <v>3.75732246497686</v>
      </c>
      <c r="E5681" s="63">
        <f>'דוח 132'!G5681</f>
        <v>11.5939042286827</v>
      </c>
      <c r="F5681" s="63">
        <f>'דוח 132'!F5681</f>
        <v>11.567198612112199</v>
      </c>
      <c r="G5681" s="63">
        <f>'דוח 132'!E5681</f>
        <v>0</v>
      </c>
      <c r="H5681" s="63">
        <f>'דוח 132'!D5681</f>
        <v>0</v>
      </c>
      <c r="I5681" s="63">
        <f>'דוח 132'!C5681</f>
        <v>0</v>
      </c>
      <c r="J5681" s="63">
        <f>'דוח 132'!B5681</f>
        <v>0</v>
      </c>
      <c r="K5681" s="63">
        <f>'דוח 132'!A5681</f>
        <v>0</v>
      </c>
    </row>
    <row r="5682" spans="1:11" x14ac:dyDescent="0.2">
      <c r="A5682" s="63">
        <f>'דוח 132'!K5682</f>
        <v>11568</v>
      </c>
      <c r="B5682" s="63">
        <f>'דוח 132'!J5682</f>
        <v>77471</v>
      </c>
      <c r="C5682" s="63" t="str">
        <f>'דוח 132'!I5682</f>
        <v>אג"ח ממשלתי לא צמוד ריבית משתנה-"גילון"</v>
      </c>
      <c r="D5682" s="63">
        <f>'דוח 132'!H5682</f>
        <v>0</v>
      </c>
      <c r="E5682" s="63">
        <f>'דוח 132'!G5682</f>
        <v>0</v>
      </c>
      <c r="F5682" s="63">
        <f>'דוח 132'!F5682</f>
        <v>0</v>
      </c>
      <c r="G5682" s="63">
        <f>'דוח 132'!E5682</f>
        <v>0</v>
      </c>
      <c r="H5682" s="63">
        <f>'דוח 132'!D5682</f>
        <v>0</v>
      </c>
      <c r="I5682" s="63">
        <f>'דוח 132'!C5682</f>
        <v>0</v>
      </c>
      <c r="J5682" s="63">
        <f>'דוח 132'!B5682</f>
        <v>0</v>
      </c>
      <c r="K5682" s="63">
        <f>'דוח 132'!A5682</f>
        <v>0</v>
      </c>
    </row>
    <row r="5683" spans="1:11" x14ac:dyDescent="0.2">
      <c r="A5683" s="63">
        <f>'דוח 132'!K5683</f>
        <v>12479</v>
      </c>
      <c r="B5683" s="63">
        <f>'דוח 132'!J5683</f>
        <v>77471</v>
      </c>
      <c r="C5683" s="63" t="str">
        <f>'דוח 132'!I5683</f>
        <v>קונצרני ריבית קבועה</v>
      </c>
      <c r="D5683" s="63">
        <f>'דוח 132'!H5683</f>
        <v>3.8052289669560597</v>
      </c>
      <c r="E5683" s="63">
        <f>'דוח 132'!G5683</f>
        <v>6.0964049965911293</v>
      </c>
      <c r="F5683" s="63">
        <f>'דוח 132'!F5683</f>
        <v>6.1189126493650301</v>
      </c>
      <c r="G5683" s="63">
        <f>'דוח 132'!E5683</f>
        <v>0</v>
      </c>
      <c r="H5683" s="63">
        <f>'דוח 132'!D5683</f>
        <v>0</v>
      </c>
      <c r="I5683" s="63">
        <f>'דוח 132'!C5683</f>
        <v>0</v>
      </c>
      <c r="J5683" s="63">
        <f>'דוח 132'!B5683</f>
        <v>0</v>
      </c>
      <c r="K5683" s="63">
        <f>'דוח 132'!A5683</f>
        <v>0</v>
      </c>
    </row>
    <row r="5684" spans="1:11" x14ac:dyDescent="0.2">
      <c r="A5684" s="63">
        <f>'דוח 132'!K5684</f>
        <v>12480</v>
      </c>
      <c r="B5684" s="63">
        <f>'דוח 132'!J5684</f>
        <v>77471</v>
      </c>
      <c r="C5684" s="63" t="str">
        <f>'דוח 132'!I5684</f>
        <v>קונצרני ריבית משתנה</v>
      </c>
      <c r="D5684" s="63">
        <f>'דוח 132'!H5684</f>
        <v>1.1629317623131599</v>
      </c>
      <c r="E5684" s="63">
        <f>'דוח 132'!G5684</f>
        <v>1.5453397925250001</v>
      </c>
      <c r="F5684" s="63">
        <f>'דוח 132'!F5684</f>
        <v>1.5432626299277699</v>
      </c>
      <c r="G5684" s="63">
        <f>'דוח 132'!E5684</f>
        <v>0</v>
      </c>
      <c r="H5684" s="63">
        <f>'דוח 132'!D5684</f>
        <v>0</v>
      </c>
      <c r="I5684" s="63">
        <f>'דוח 132'!C5684</f>
        <v>0</v>
      </c>
      <c r="J5684" s="63">
        <f>'דוח 132'!B5684</f>
        <v>0</v>
      </c>
      <c r="K5684" s="63">
        <f>'דוח 132'!A5684</f>
        <v>0</v>
      </c>
    </row>
    <row r="5685" spans="1:11" x14ac:dyDescent="0.2">
      <c r="A5685" s="63">
        <f>'דוח 132'!K5685</f>
        <v>11578</v>
      </c>
      <c r="B5685" s="63">
        <f>'דוח 132'!J5685</f>
        <v>77471</v>
      </c>
      <c r="C5685" s="63" t="str">
        <f>'דוח 132'!I5685</f>
        <v>אג"ח לא צמוד לא סחיר (ללא עמיתים)</v>
      </c>
      <c r="D5685" s="63">
        <f>'דוח 132'!H5685</f>
        <v>0</v>
      </c>
      <c r="E5685" s="63">
        <f>'דוח 132'!G5685</f>
        <v>0</v>
      </c>
      <c r="F5685" s="63">
        <f>'דוח 132'!F5685</f>
        <v>0</v>
      </c>
      <c r="G5685" s="63">
        <f>'דוח 132'!E5685</f>
        <v>0</v>
      </c>
      <c r="H5685" s="63">
        <f>'דוח 132'!D5685</f>
        <v>0</v>
      </c>
      <c r="I5685" s="63">
        <f>'דוח 132'!C5685</f>
        <v>0</v>
      </c>
      <c r="J5685" s="63">
        <f>'דוח 132'!B5685</f>
        <v>0</v>
      </c>
      <c r="K5685" s="63">
        <f>'דוח 132'!A5685</f>
        <v>0</v>
      </c>
    </row>
    <row r="5686" spans="1:11" x14ac:dyDescent="0.2">
      <c r="A5686" s="63">
        <f>'דוח 132'!K5686</f>
        <v>12497</v>
      </c>
      <c r="B5686" s="63">
        <f>'דוח 132'!J5686</f>
        <v>77471</v>
      </c>
      <c r="C5686" s="63" t="str">
        <f>'דוח 132'!I5686</f>
        <v>קונצרני לא סחיר ריבית משתנה (נע"מים)</v>
      </c>
      <c r="D5686" s="63">
        <f>'דוח 132'!H5686</f>
        <v>0</v>
      </c>
      <c r="E5686" s="63">
        <f>'דוח 132'!G5686</f>
        <v>0</v>
      </c>
      <c r="F5686" s="63">
        <f>'דוח 132'!F5686</f>
        <v>0</v>
      </c>
      <c r="G5686" s="63">
        <f>'דוח 132'!E5686</f>
        <v>0</v>
      </c>
      <c r="H5686" s="63">
        <f>'דוח 132'!D5686</f>
        <v>0</v>
      </c>
      <c r="I5686" s="63">
        <f>'דוח 132'!C5686</f>
        <v>0</v>
      </c>
      <c r="J5686" s="63">
        <f>'דוח 132'!B5686</f>
        <v>0</v>
      </c>
      <c r="K5686" s="63">
        <f>'דוח 132'!A5686</f>
        <v>0</v>
      </c>
    </row>
    <row r="5687" spans="1:11" x14ac:dyDescent="0.2">
      <c r="A5687" s="63">
        <f>'דוח 132'!K5687</f>
        <v>15546</v>
      </c>
      <c r="B5687" s="63">
        <f>'דוח 132'!J5687</f>
        <v>77471</v>
      </c>
      <c r="C5687" s="63" t="str">
        <f>'דוח 132'!I5687</f>
        <v>הלוואה לא צמוד</v>
      </c>
      <c r="D5687" s="63">
        <f>'דוח 132'!H5687</f>
        <v>0</v>
      </c>
      <c r="E5687" s="63">
        <f>'דוח 132'!G5687</f>
        <v>0</v>
      </c>
      <c r="F5687" s="63">
        <f>'דוח 132'!F5687</f>
        <v>0</v>
      </c>
      <c r="G5687" s="63">
        <f>'דוח 132'!E5687</f>
        <v>0</v>
      </c>
      <c r="H5687" s="63">
        <f>'דוח 132'!D5687</f>
        <v>0</v>
      </c>
      <c r="I5687" s="63">
        <f>'דוח 132'!C5687</f>
        <v>0</v>
      </c>
      <c r="J5687" s="63">
        <f>'דוח 132'!B5687</f>
        <v>0</v>
      </c>
      <c r="K5687" s="63">
        <f>'דוח 132'!A5687</f>
        <v>0</v>
      </c>
    </row>
    <row r="5688" spans="1:11" x14ac:dyDescent="0.2">
      <c r="A5688" s="63">
        <f>'דוח 132'!K5688</f>
        <v>12481</v>
      </c>
      <c r="B5688" s="63">
        <f>'דוח 132'!J5688</f>
        <v>77471</v>
      </c>
      <c r="C5688" s="63" t="str">
        <f>'דוח 132'!I5688</f>
        <v>הלוואות לעמיתים.</v>
      </c>
      <c r="D5688" s="63">
        <f>'דוח 132'!H5688</f>
        <v>0</v>
      </c>
      <c r="E5688" s="63">
        <f>'דוח 132'!G5688</f>
        <v>0</v>
      </c>
      <c r="F5688" s="63">
        <f>'דוח 132'!F5688</f>
        <v>0</v>
      </c>
      <c r="G5688" s="63">
        <f>'דוח 132'!E5688</f>
        <v>0</v>
      </c>
      <c r="H5688" s="63">
        <f>'דוח 132'!D5688</f>
        <v>0</v>
      </c>
      <c r="I5688" s="63">
        <f>'דוח 132'!C5688</f>
        <v>0</v>
      </c>
      <c r="J5688" s="63">
        <f>'דוח 132'!B5688</f>
        <v>0</v>
      </c>
      <c r="K5688" s="63">
        <f>'דוח 132'!A5688</f>
        <v>0</v>
      </c>
    </row>
    <row r="5689" spans="1:11" x14ac:dyDescent="0.2">
      <c r="A5689" s="63">
        <f>'דוח 132'!K5689</f>
        <v>13594</v>
      </c>
      <c r="B5689" s="63">
        <f>'דוח 132'!J5689</f>
        <v>77471</v>
      </c>
      <c r="C5689" s="63" t="str">
        <f>'דוח 132'!I5689</f>
        <v>מט"ח וצמוד מט"ח</v>
      </c>
      <c r="D5689" s="63">
        <f>'דוח 132'!H5689</f>
        <v>0</v>
      </c>
      <c r="E5689" s="63">
        <f>'דוח 132'!G5689</f>
        <v>0.41438207883226802</v>
      </c>
      <c r="F5689" s="63">
        <f>'דוח 132'!F5689</f>
        <v>0.41110091445764696</v>
      </c>
      <c r="G5689" s="63">
        <f>'דוח 132'!E5689</f>
        <v>0</v>
      </c>
      <c r="H5689" s="63">
        <f>'דוח 132'!D5689</f>
        <v>0</v>
      </c>
      <c r="I5689" s="63">
        <f>'דוח 132'!C5689</f>
        <v>0</v>
      </c>
      <c r="J5689" s="63">
        <f>'דוח 132'!B5689</f>
        <v>0</v>
      </c>
      <c r="K5689" s="63">
        <f>'דוח 132'!A5689</f>
        <v>0</v>
      </c>
    </row>
    <row r="5690" spans="1:11" x14ac:dyDescent="0.2">
      <c r="A5690" s="63">
        <f>'דוח 132'!K5690</f>
        <v>15609</v>
      </c>
      <c r="B5690" s="63">
        <f>'דוח 132'!J5690</f>
        <v>77471</v>
      </c>
      <c r="C5690" s="63" t="str">
        <f>'דוח 132'!I5690</f>
        <v>אג"ח ממשלתי צמוד מט"ח סחיר (1022)</v>
      </c>
      <c r="D5690" s="63">
        <f>'דוח 132'!H5690</f>
        <v>0</v>
      </c>
      <c r="E5690" s="63">
        <f>'דוח 132'!G5690</f>
        <v>0</v>
      </c>
      <c r="F5690" s="63">
        <f>'דוח 132'!F5690</f>
        <v>0</v>
      </c>
      <c r="G5690" s="63">
        <f>'דוח 132'!E5690</f>
        <v>0</v>
      </c>
      <c r="H5690" s="63">
        <f>'דוח 132'!D5690</f>
        <v>0</v>
      </c>
      <c r="I5690" s="63">
        <f>'דוח 132'!C5690</f>
        <v>0</v>
      </c>
      <c r="J5690" s="63">
        <f>'דוח 132'!B5690</f>
        <v>0</v>
      </c>
      <c r="K5690" s="63">
        <f>'דוח 132'!A5690</f>
        <v>0</v>
      </c>
    </row>
    <row r="5691" spans="1:11" x14ac:dyDescent="0.2">
      <c r="A5691" s="63">
        <f>'דוח 132'!K5691</f>
        <v>11524</v>
      </c>
      <c r="B5691" s="63">
        <f>'דוח 132'!J5691</f>
        <v>77471</v>
      </c>
      <c r="C5691" s="63" t="str">
        <f>'דוח 132'!I5691</f>
        <v xml:space="preserve"> אג"ח קונצרני בחו"ל </v>
      </c>
      <c r="D5691" s="63">
        <f>'דוח 132'!H5691</f>
        <v>0</v>
      </c>
      <c r="E5691" s="63">
        <f>'דוח 132'!G5691</f>
        <v>0</v>
      </c>
      <c r="F5691" s="63">
        <f>'דוח 132'!F5691</f>
        <v>0</v>
      </c>
      <c r="G5691" s="63">
        <f>'דוח 132'!E5691</f>
        <v>0</v>
      </c>
      <c r="H5691" s="63">
        <f>'דוח 132'!D5691</f>
        <v>0</v>
      </c>
      <c r="I5691" s="63">
        <f>'דוח 132'!C5691</f>
        <v>0</v>
      </c>
      <c r="J5691" s="63">
        <f>'דוח 132'!B5691</f>
        <v>0</v>
      </c>
      <c r="K5691" s="63">
        <f>'דוח 132'!A5691</f>
        <v>0</v>
      </c>
    </row>
    <row r="5692" spans="1:11" x14ac:dyDescent="0.2">
      <c r="A5692" s="63">
        <f>'דוח 132'!K5692</f>
        <v>15745</v>
      </c>
      <c r="B5692" s="63">
        <f>'דוח 132'!J5692</f>
        <v>77471</v>
      </c>
      <c r="C5692" s="63" t="str">
        <f>'דוח 132'!I5692</f>
        <v>סה"כ קונצרני צמוד מט"ח</v>
      </c>
      <c r="D5692" s="63">
        <f>'דוח 132'!H5692</f>
        <v>0</v>
      </c>
      <c r="E5692" s="63">
        <f>'דוח 132'!G5692</f>
        <v>0</v>
      </c>
      <c r="F5692" s="63">
        <f>'דוח 132'!F5692</f>
        <v>0</v>
      </c>
      <c r="G5692" s="63">
        <f>'דוח 132'!E5692</f>
        <v>0</v>
      </c>
      <c r="H5692" s="63">
        <f>'דוח 132'!D5692</f>
        <v>0</v>
      </c>
      <c r="I5692" s="63">
        <f>'דוח 132'!C5692</f>
        <v>0</v>
      </c>
      <c r="J5692" s="63">
        <f>'דוח 132'!B5692</f>
        <v>0</v>
      </c>
      <c r="K5692" s="63">
        <f>'דוח 132'!A5692</f>
        <v>0</v>
      </c>
    </row>
    <row r="5693" spans="1:11" x14ac:dyDescent="0.2">
      <c r="A5693" s="63">
        <f>'דוח 132'!K5693</f>
        <v>15545</v>
      </c>
      <c r="B5693" s="63">
        <f>'דוח 132'!J5693</f>
        <v>77471</v>
      </c>
      <c r="C5693" s="63" t="str">
        <f>'דוח 132'!I5693</f>
        <v>הלוואה צמוד מט"ח</v>
      </c>
      <c r="D5693" s="63">
        <f>'דוח 132'!H5693</f>
        <v>0</v>
      </c>
      <c r="E5693" s="63">
        <f>'דוח 132'!G5693</f>
        <v>0</v>
      </c>
      <c r="F5693" s="63">
        <f>'דוח 132'!F5693</f>
        <v>0</v>
      </c>
      <c r="G5693" s="63">
        <f>'דוח 132'!E5693</f>
        <v>0</v>
      </c>
      <c r="H5693" s="63">
        <f>'דוח 132'!D5693</f>
        <v>0</v>
      </c>
      <c r="I5693" s="63">
        <f>'דוח 132'!C5693</f>
        <v>0</v>
      </c>
      <c r="J5693" s="63">
        <f>'דוח 132'!B5693</f>
        <v>0</v>
      </c>
      <c r="K5693" s="63">
        <f>'דוח 132'!A5693</f>
        <v>0</v>
      </c>
    </row>
    <row r="5694" spans="1:11" x14ac:dyDescent="0.2">
      <c r="A5694" s="63">
        <f>'דוח 132'!K5694</f>
        <v>13595</v>
      </c>
      <c r="B5694" s="63">
        <f>'דוח 132'!J5694</f>
        <v>77471</v>
      </c>
      <c r="C5694" s="63" t="str">
        <f>'דוח 132'!I5694</f>
        <v>סה"כ מניות והמירים</v>
      </c>
      <c r="D5694" s="63">
        <f>'דוח 132'!H5694</f>
        <v>0</v>
      </c>
      <c r="E5694" s="63">
        <f>'דוח 132'!G5694</f>
        <v>22.483076084950302</v>
      </c>
      <c r="F5694" s="63">
        <f>'דוח 132'!F5694</f>
        <v>22.510760725316498</v>
      </c>
      <c r="G5694" s="63">
        <f>'דוח 132'!E5694</f>
        <v>0</v>
      </c>
      <c r="H5694" s="63">
        <f>'דוח 132'!D5694</f>
        <v>0</v>
      </c>
      <c r="I5694" s="63">
        <f>'דוח 132'!C5694</f>
        <v>0</v>
      </c>
      <c r="J5694" s="63">
        <f>'דוח 132'!B5694</f>
        <v>0</v>
      </c>
      <c r="K5694" s="63">
        <f>'דוח 132'!A5694</f>
        <v>0</v>
      </c>
    </row>
    <row r="5695" spans="1:11" x14ac:dyDescent="0.2">
      <c r="A5695" s="63">
        <f>'דוח 132'!K5695</f>
        <v>15610</v>
      </c>
      <c r="B5695" s="63">
        <f>'דוח 132'!J5695</f>
        <v>77471</v>
      </c>
      <c r="C5695" s="63" t="str">
        <f>'דוח 132'!I5695</f>
        <v>נגזרים מתוך מניות והמירים</v>
      </c>
      <c r="D5695" s="63">
        <f>'דוח 132'!H5695</f>
        <v>0</v>
      </c>
      <c r="E5695" s="63">
        <f>'דוח 132'!G5695</f>
        <v>0</v>
      </c>
      <c r="F5695" s="63">
        <f>'דוח 132'!F5695</f>
        <v>0</v>
      </c>
      <c r="G5695" s="63">
        <f>'דוח 132'!E5695</f>
        <v>0</v>
      </c>
      <c r="H5695" s="63">
        <f>'דוח 132'!D5695</f>
        <v>0</v>
      </c>
      <c r="I5695" s="63">
        <f>'דוח 132'!C5695</f>
        <v>0</v>
      </c>
      <c r="J5695" s="63">
        <f>'דוח 132'!B5695</f>
        <v>0</v>
      </c>
      <c r="K5695" s="63">
        <f>'דוח 132'!A5695</f>
        <v>0</v>
      </c>
    </row>
    <row r="5696" spans="1:11" x14ac:dyDescent="0.2">
      <c r="A5696" s="63">
        <f>'דוח 132'!K5696</f>
        <v>15611</v>
      </c>
      <c r="B5696" s="63">
        <f>'דוח 132'!J5696</f>
        <v>77471</v>
      </c>
      <c r="C5696" s="63" t="str">
        <f>'דוח 132'!I5696</f>
        <v>מניות והמירים בארץ</v>
      </c>
      <c r="D5696" s="63">
        <f>'דוח 132'!H5696</f>
        <v>0</v>
      </c>
      <c r="E5696" s="63">
        <f>'דוח 132'!G5696</f>
        <v>10.686516193403699</v>
      </c>
      <c r="F5696" s="63">
        <f>'דוח 132'!F5696</f>
        <v>10.674222490210001</v>
      </c>
      <c r="G5696" s="63">
        <f>'דוח 132'!E5696</f>
        <v>0</v>
      </c>
      <c r="H5696" s="63">
        <f>'דוח 132'!D5696</f>
        <v>0</v>
      </c>
      <c r="I5696" s="63">
        <f>'דוח 132'!C5696</f>
        <v>0</v>
      </c>
      <c r="J5696" s="63">
        <f>'דוח 132'!B5696</f>
        <v>0</v>
      </c>
      <c r="K5696" s="63">
        <f>'דוח 132'!A5696</f>
        <v>0</v>
      </c>
    </row>
    <row r="5697" spans="1:11" x14ac:dyDescent="0.2">
      <c r="A5697" s="63">
        <f>'דוח 132'!K5697</f>
        <v>15608</v>
      </c>
      <c r="B5697" s="63">
        <f>'דוח 132'!J5697</f>
        <v>77471</v>
      </c>
      <c r="C5697" s="63" t="str">
        <f>'דוח 132'!I5697</f>
        <v>מניות חו"ל</v>
      </c>
      <c r="D5697" s="63">
        <f>'דוח 132'!H5697</f>
        <v>0</v>
      </c>
      <c r="E5697" s="63">
        <f>'דוח 132'!G5697</f>
        <v>11.7965598915467</v>
      </c>
      <c r="F5697" s="63">
        <f>'דוח 132'!F5697</f>
        <v>11.836538235106499</v>
      </c>
      <c r="G5697" s="63">
        <f>'דוח 132'!E5697</f>
        <v>0</v>
      </c>
      <c r="H5697" s="63">
        <f>'דוח 132'!D5697</f>
        <v>0</v>
      </c>
      <c r="I5697" s="63">
        <f>'דוח 132'!C5697</f>
        <v>0</v>
      </c>
      <c r="J5697" s="63">
        <f>'דוח 132'!B5697</f>
        <v>0</v>
      </c>
      <c r="K5697" s="63">
        <f>'דוח 132'!A5697</f>
        <v>0</v>
      </c>
    </row>
    <row r="5698" spans="1:11" x14ac:dyDescent="0.2">
      <c r="A5698" s="63">
        <f>'דוח 132'!K5698</f>
        <v>15584</v>
      </c>
      <c r="B5698" s="63">
        <f>'דוח 132'!J5698</f>
        <v>77471</v>
      </c>
      <c r="C5698" s="63" t="str">
        <f>'דוח 132'!I5698</f>
        <v>נכסים אלטרנטיביים</v>
      </c>
      <c r="D5698" s="63">
        <f>'דוח 132'!H5698</f>
        <v>0</v>
      </c>
      <c r="E5698" s="63">
        <f>'דוח 132'!G5698</f>
        <v>0</v>
      </c>
      <c r="F5698" s="63">
        <f>'דוח 132'!F5698</f>
        <v>0</v>
      </c>
      <c r="G5698" s="63">
        <f>'דוח 132'!E5698</f>
        <v>0</v>
      </c>
      <c r="H5698" s="63">
        <f>'דוח 132'!D5698</f>
        <v>0</v>
      </c>
      <c r="I5698" s="63">
        <f>'דוח 132'!C5698</f>
        <v>0</v>
      </c>
      <c r="J5698" s="63">
        <f>'דוח 132'!B5698</f>
        <v>0</v>
      </c>
      <c r="K5698" s="63">
        <f>'דוח 132'!A5698</f>
        <v>0</v>
      </c>
    </row>
    <row r="5699" spans="1:11" x14ac:dyDescent="0.2">
      <c r="A5699" s="63">
        <f>'דוח 132'!K5699</f>
        <v>17728</v>
      </c>
      <c r="B5699" s="63">
        <f>'דוח 132'!J5699</f>
        <v>77471</v>
      </c>
      <c r="C5699" s="63" t="str">
        <f>'דוח 132'!I5699</f>
        <v>נכסי נדל"ן</v>
      </c>
      <c r="D5699" s="63">
        <f>'דוח 132'!H5699</f>
        <v>0</v>
      </c>
      <c r="E5699" s="63">
        <f>'דוח 132'!G5699</f>
        <v>0</v>
      </c>
      <c r="F5699" s="63">
        <f>'דוח 132'!F5699</f>
        <v>0</v>
      </c>
      <c r="G5699" s="63">
        <f>'דוח 132'!E5699</f>
        <v>0</v>
      </c>
      <c r="H5699" s="63">
        <f>'דוח 132'!D5699</f>
        <v>0</v>
      </c>
      <c r="I5699" s="63">
        <f>'דוח 132'!C5699</f>
        <v>0</v>
      </c>
      <c r="J5699" s="63">
        <f>'דוח 132'!B5699</f>
        <v>0</v>
      </c>
      <c r="K5699" s="63">
        <f>'דוח 132'!A5699</f>
        <v>0</v>
      </c>
    </row>
    <row r="5700" spans="1:11" x14ac:dyDescent="0.2">
      <c r="A5700" s="63">
        <f>'דוח 132'!K5700</f>
        <v>15624</v>
      </c>
      <c r="B5700" s="63">
        <f>'דוח 132'!J5700</f>
        <v>77471</v>
      </c>
      <c r="C5700" s="63" t="str">
        <f>'דוח 132'!I5700</f>
        <v>נגזרים מתוך חשיפת מט"ח</v>
      </c>
      <c r="D5700" s="63">
        <f>'דוח 132'!H5700</f>
        <v>0</v>
      </c>
      <c r="E5700" s="63">
        <f>'דוח 132'!G5700</f>
        <v>0</v>
      </c>
      <c r="F5700" s="63">
        <f>'דוח 132'!F5700</f>
        <v>0</v>
      </c>
      <c r="G5700" s="63">
        <f>'דוח 132'!E5700</f>
        <v>0</v>
      </c>
      <c r="H5700" s="63">
        <f>'דוח 132'!D5700</f>
        <v>0</v>
      </c>
      <c r="I5700" s="63">
        <f>'דוח 132'!C5700</f>
        <v>0</v>
      </c>
      <c r="J5700" s="63">
        <f>'דוח 132'!B5700</f>
        <v>0</v>
      </c>
      <c r="K5700" s="63">
        <f>'דוח 132'!A5700</f>
        <v>0</v>
      </c>
    </row>
    <row r="5701" spans="1:11" x14ac:dyDescent="0.2">
      <c r="A5701" s="63">
        <f>'דוח 132'!K5701</f>
        <v>15644</v>
      </c>
      <c r="B5701" s="63">
        <f>'דוח 132'!J5701</f>
        <v>77471</v>
      </c>
      <c r="C5701" s="63" t="str">
        <f>'דוח 132'!I5701</f>
        <v>סה"כ נזילות</v>
      </c>
      <c r="D5701" s="63">
        <f>'דוח 132'!H5701</f>
        <v>0</v>
      </c>
      <c r="E5701" s="63">
        <f>'דוח 132'!G5701</f>
        <v>3.7268303590370597</v>
      </c>
      <c r="F5701" s="63">
        <f>'דוח 132'!F5701</f>
        <v>3.7812321965883595</v>
      </c>
      <c r="G5701" s="63">
        <f>'דוח 132'!E5701</f>
        <v>0</v>
      </c>
      <c r="H5701" s="63">
        <f>'דוח 132'!D5701</f>
        <v>0</v>
      </c>
      <c r="I5701" s="63">
        <f>'דוח 132'!C5701</f>
        <v>0</v>
      </c>
      <c r="J5701" s="63">
        <f>'דוח 132'!B5701</f>
        <v>0</v>
      </c>
      <c r="K5701" s="63">
        <f>'דוח 132'!A5701</f>
        <v>0</v>
      </c>
    </row>
    <row r="5702" spans="1:11" x14ac:dyDescent="0.2">
      <c r="A5702" s="63">
        <f>'דוח 132'!K5702</f>
        <v>15704</v>
      </c>
      <c r="B5702" s="63">
        <f>'דוח 132'!J5702</f>
        <v>77471</v>
      </c>
      <c r="C5702" s="63" t="str">
        <f>'דוח 132'!I5702</f>
        <v xml:space="preserve">סה"כ קונצרני והלוואות </v>
      </c>
      <c r="D5702" s="63">
        <f>'דוח 132'!H5702</f>
        <v>3.3543181258065498</v>
      </c>
      <c r="E5702" s="63">
        <f>'דוח 132'!G5702</f>
        <v>31.642070871905094</v>
      </c>
      <c r="F5702" s="63">
        <f>'דוח 132'!F5702</f>
        <v>31.631995362051899</v>
      </c>
      <c r="G5702" s="63">
        <f>'דוח 132'!E5702</f>
        <v>27</v>
      </c>
      <c r="H5702" s="63">
        <f>'דוח 132'!D5702</f>
        <v>33</v>
      </c>
      <c r="I5702" s="63">
        <f>'דוח 132'!C5702</f>
        <v>0</v>
      </c>
      <c r="J5702" s="63">
        <f>'דוח 132'!B5702</f>
        <v>0</v>
      </c>
      <c r="K5702" s="63">
        <f>'דוח 132'!A5702</f>
        <v>0</v>
      </c>
    </row>
    <row r="5703" spans="1:11" x14ac:dyDescent="0.2">
      <c r="A5703" s="63">
        <f>'דוח 132'!K5703</f>
        <v>15749</v>
      </c>
      <c r="B5703" s="63">
        <f>'דוח 132'!J5703</f>
        <v>77471</v>
      </c>
      <c r="C5703" s="63" t="str">
        <f>'דוח 132'!I5703</f>
        <v>סה"כ לא סחירים</v>
      </c>
      <c r="D5703" s="63">
        <f>'דוח 132'!H5703</f>
        <v>0</v>
      </c>
      <c r="E5703" s="63">
        <f>'דוח 132'!G5703</f>
        <v>0</v>
      </c>
      <c r="F5703" s="63">
        <f>'דוח 132'!F5703</f>
        <v>0</v>
      </c>
      <c r="G5703" s="63">
        <f>'דוח 132'!E5703</f>
        <v>0</v>
      </c>
      <c r="H5703" s="63">
        <f>'דוח 132'!D5703</f>
        <v>0</v>
      </c>
      <c r="I5703" s="63">
        <f>'דוח 132'!C5703</f>
        <v>0</v>
      </c>
      <c r="J5703" s="63">
        <f>'דוח 132'!B5703</f>
        <v>0</v>
      </c>
      <c r="K5703" s="63">
        <f>'דוח 132'!A5703</f>
        <v>0</v>
      </c>
    </row>
    <row r="5704" spans="1:11" x14ac:dyDescent="0.2">
      <c r="A5704" s="63">
        <f>'דוח 132'!K5704</f>
        <v>11258</v>
      </c>
      <c r="B5704" s="63">
        <f>'דוח 132'!J5704</f>
        <v>77471</v>
      </c>
      <c r="C5704" s="63" t="str">
        <f>'דוח 132'!I5704</f>
        <v>כל נכסי הקופה</v>
      </c>
      <c r="D5704" s="63">
        <f>'דוח 132'!H5704</f>
        <v>2.1050712407535297</v>
      </c>
      <c r="E5704" s="63">
        <f>'דוח 132'!G5704</f>
        <v>100</v>
      </c>
      <c r="F5704" s="63">
        <f>'דוח 132'!F5704</f>
        <v>100</v>
      </c>
      <c r="G5704" s="63">
        <f>'דוח 132'!E5704</f>
        <v>0</v>
      </c>
      <c r="H5704" s="63">
        <f>'דוח 132'!D5704</f>
        <v>0</v>
      </c>
      <c r="I5704" s="63">
        <f>'דוח 132'!C5704</f>
        <v>0</v>
      </c>
      <c r="J5704" s="63">
        <f>'דוח 132'!B5704</f>
        <v>0</v>
      </c>
      <c r="K5704" s="63">
        <f>'דוח 132'!A5704</f>
        <v>0</v>
      </c>
    </row>
    <row r="5705" spans="1:11" x14ac:dyDescent="0.2">
      <c r="A5705" s="63">
        <f>'דוח 132'!K5705</f>
        <v>15705</v>
      </c>
      <c r="B5705" s="63">
        <f>'דוח 132'!J5705</f>
        <v>77471</v>
      </c>
      <c r="C5705" s="63" t="str">
        <f>'דוח 132'!I5705</f>
        <v>סה"כ ממשלתי</v>
      </c>
      <c r="D5705" s="63">
        <f>'דוח 132'!H5705</f>
        <v>2.4813033464667904</v>
      </c>
      <c r="E5705" s="63">
        <f>'דוח 132'!G5705</f>
        <v>42.148022684107502</v>
      </c>
      <c r="F5705" s="63">
        <f>'דוח 132'!F5705</f>
        <v>42.076011716043197</v>
      </c>
      <c r="G5705" s="63">
        <f>'דוח 132'!E5705</f>
        <v>40</v>
      </c>
      <c r="H5705" s="63">
        <f>'דוח 132'!D5705</f>
        <v>46</v>
      </c>
      <c r="I5705" s="63">
        <f>'דוח 132'!C5705</f>
        <v>0</v>
      </c>
      <c r="J5705" s="63">
        <f>'דוח 132'!B5705</f>
        <v>0</v>
      </c>
      <c r="K5705" s="63">
        <f>'דוח 132'!A5705</f>
        <v>0</v>
      </c>
    </row>
    <row r="5706" spans="1:11" x14ac:dyDescent="0.2">
      <c r="A5706" s="63">
        <f>'דוח 132'!K5706</f>
        <v>16144</v>
      </c>
      <c r="B5706" s="63">
        <f>'דוח 132'!J5706</f>
        <v>77471</v>
      </c>
      <c r="C5706" s="63" t="str">
        <f>'דוח 132'!I5706</f>
        <v>סך חשיפת מט"ח</v>
      </c>
      <c r="D5706" s="63">
        <f>'דוח 132'!H5706</f>
        <v>0</v>
      </c>
      <c r="E5706" s="63">
        <f>'דוח 132'!G5706</f>
        <v>8.6280222149335906</v>
      </c>
      <c r="F5706" s="63">
        <f>'דוח 132'!F5706</f>
        <v>8.6586442946722091</v>
      </c>
      <c r="G5706" s="63">
        <f>'דוח 132'!E5706</f>
        <v>0</v>
      </c>
      <c r="H5706" s="63">
        <f>'דוח 132'!D5706</f>
        <v>0</v>
      </c>
      <c r="I5706" s="63">
        <f>'דוח 132'!C5706</f>
        <v>0</v>
      </c>
      <c r="J5706" s="63">
        <f>'דוח 132'!B5706</f>
        <v>0</v>
      </c>
      <c r="K5706" s="63">
        <f>'דוח 132'!A5706</f>
        <v>0</v>
      </c>
    </row>
    <row r="5707" spans="1:11" x14ac:dyDescent="0.2">
      <c r="A5707" s="63">
        <f>'דוח 132'!K5707</f>
        <v>12755</v>
      </c>
      <c r="B5707" s="63">
        <f>'דוח 132'!J5707</f>
        <v>77471</v>
      </c>
      <c r="C5707" s="63" t="str">
        <f>'דוח 132'!I5707</f>
        <v xml:space="preserve">נזילות מט"ח </v>
      </c>
      <c r="D5707" s="63">
        <f>'דוח 132'!H5707</f>
        <v>0</v>
      </c>
      <c r="E5707" s="63">
        <f>'דוח 132'!G5707</f>
        <v>0.41438207883226802</v>
      </c>
      <c r="F5707" s="63">
        <f>'דוח 132'!F5707</f>
        <v>0.41110091445764696</v>
      </c>
      <c r="G5707" s="63">
        <f>'דוח 132'!E5707</f>
        <v>0</v>
      </c>
      <c r="H5707" s="63">
        <f>'דוח 132'!D5707</f>
        <v>0</v>
      </c>
      <c r="I5707" s="63">
        <f>'דוח 132'!C5707</f>
        <v>0</v>
      </c>
      <c r="J5707" s="63">
        <f>'דוח 132'!B5707</f>
        <v>0</v>
      </c>
      <c r="K5707" s="63">
        <f>'דוח 132'!A5707</f>
        <v>0</v>
      </c>
    </row>
    <row r="5708" spans="1:11" x14ac:dyDescent="0.2">
      <c r="A5708" s="63">
        <f>'דוח 132'!K5708</f>
        <v>12359</v>
      </c>
      <c r="B5708" s="63">
        <f>'דוח 132'!J5708</f>
        <v>77471</v>
      </c>
      <c r="C5708" s="63" t="str">
        <f>'דוח 132'!I5708</f>
        <v xml:space="preserve">קונצרני לא סחיר צמוד מדד </v>
      </c>
      <c r="D5708" s="63">
        <f>'דוח 132'!H5708</f>
        <v>0</v>
      </c>
      <c r="E5708" s="63">
        <f>'דוח 132'!G5708</f>
        <v>0</v>
      </c>
      <c r="F5708" s="63">
        <f>'דוח 132'!F5708</f>
        <v>0</v>
      </c>
      <c r="G5708" s="63">
        <f>'דוח 132'!E5708</f>
        <v>0</v>
      </c>
      <c r="H5708" s="63">
        <f>'דוח 132'!D5708</f>
        <v>0</v>
      </c>
      <c r="I5708" s="63">
        <f>'דוח 132'!C5708</f>
        <v>0</v>
      </c>
      <c r="J5708" s="63">
        <f>'דוח 132'!B5708</f>
        <v>0</v>
      </c>
      <c r="K5708" s="63">
        <f>'דוח 132'!A5708</f>
        <v>0</v>
      </c>
    </row>
    <row r="5709" spans="1:11" x14ac:dyDescent="0.2">
      <c r="A5709" s="63">
        <f>'דוח 132'!K5709</f>
        <v>0</v>
      </c>
      <c r="B5709" s="63">
        <f>'דוח 132'!J5709</f>
        <v>0</v>
      </c>
      <c r="C5709" s="63">
        <f>'דוח 132'!I5709</f>
        <v>0</v>
      </c>
      <c r="D5709" s="63">
        <f>'דוח 132'!H5709</f>
        <v>0</v>
      </c>
      <c r="E5709" s="63">
        <f>'דוח 132'!G5709</f>
        <v>0</v>
      </c>
      <c r="F5709" s="63">
        <f>'דוח 132'!F5709</f>
        <v>0</v>
      </c>
      <c r="G5709" s="63">
        <f>'דוח 132'!E5709</f>
        <v>0</v>
      </c>
      <c r="H5709" s="63">
        <f>'דוח 132'!D5709</f>
        <v>0</v>
      </c>
      <c r="I5709" s="63">
        <f>'דוח 132'!C5709</f>
        <v>0</v>
      </c>
      <c r="J5709" s="63">
        <f>'דוח 132'!B5709</f>
        <v>0</v>
      </c>
      <c r="K5709" s="63">
        <f>'דוח 132'!A5709</f>
        <v>0</v>
      </c>
    </row>
    <row r="5710" spans="1:11" x14ac:dyDescent="0.2">
      <c r="A5710" s="63" t="str">
        <f>'דוח 132'!K5710</f>
        <v>קוד קבוצה</v>
      </c>
      <c r="B5710" s="63" t="str">
        <f>'דוח 132'!J5710</f>
        <v>קוד קופה</v>
      </c>
      <c r="C5710" s="63">
        <f>'דוח 132'!I5710</f>
        <v>0</v>
      </c>
      <c r="D5710" s="63" t="str">
        <f>'דוח 132'!H5710</f>
        <v xml:space="preserve">77676  פז בתי זיקוק אשדוד </v>
      </c>
      <c r="E5710" s="63">
        <f>'דוח 132'!G5710</f>
        <v>0</v>
      </c>
      <c r="F5710" s="63">
        <f>'דוח 132'!F5710</f>
        <v>0</v>
      </c>
      <c r="G5710" s="63">
        <f>'דוח 132'!E5710</f>
        <v>0</v>
      </c>
      <c r="H5710" s="63">
        <f>'דוח 132'!D5710</f>
        <v>0</v>
      </c>
      <c r="I5710" s="63">
        <f>'דוח 132'!C5710</f>
        <v>0</v>
      </c>
      <c r="J5710" s="63">
        <f>'דוח 132'!B5710</f>
        <v>0</v>
      </c>
      <c r="K5710" s="63">
        <f>'דוח 132'!A5710</f>
        <v>0</v>
      </c>
    </row>
    <row r="5711" spans="1:11" x14ac:dyDescent="0.2">
      <c r="A5711" s="63">
        <f>'דוח 132'!K5711</f>
        <v>0</v>
      </c>
      <c r="B5711" s="63">
        <f>'דוח 132'!J5711</f>
        <v>0</v>
      </c>
      <c r="C5711" s="63">
        <f>'דוח 132'!I5711</f>
        <v>0</v>
      </c>
      <c r="D5711" s="63">
        <f>'דוח 132'!H5711</f>
        <v>0</v>
      </c>
      <c r="E5711" s="63">
        <f>'דוח 132'!G5711</f>
        <v>0</v>
      </c>
      <c r="F5711" s="63" t="str">
        <f>'דוח 132'!F5711</f>
        <v>שווי קופה באשח  1,563.73</v>
      </c>
      <c r="G5711" s="63">
        <f>'דוח 132'!E5711</f>
        <v>0</v>
      </c>
      <c r="H5711" s="63">
        <f>'דוח 132'!D5711</f>
        <v>0</v>
      </c>
      <c r="I5711" s="63">
        <f>'דוח 132'!C5711</f>
        <v>0</v>
      </c>
      <c r="J5711" s="63">
        <f>'דוח 132'!B5711</f>
        <v>0</v>
      </c>
      <c r="K5711" s="63">
        <f>'דוח 132'!A5711</f>
        <v>0</v>
      </c>
    </row>
    <row r="5712" spans="1:11" x14ac:dyDescent="0.2">
      <c r="A5712" s="63">
        <f>'דוח 132'!K5712</f>
        <v>0</v>
      </c>
      <c r="B5712" s="63">
        <f>'דוח 132'!J5712</f>
        <v>0</v>
      </c>
      <c r="C5712" s="63" t="str">
        <f>'דוח 132'!I5712</f>
        <v>תאור קבוצה</v>
      </c>
      <c r="D5712" s="63" t="str">
        <f>'דוח 132'!H5712</f>
        <v>מח"מ</v>
      </c>
      <c r="E5712" s="63" t="str">
        <f>'דוח 132'!G5712</f>
        <v>חשיפה</v>
      </c>
      <c r="F5712" s="63" t="str">
        <f>'דוח 132'!F5712</f>
        <v>חשיפה</v>
      </c>
      <c r="G5712" s="63">
        <f>'דוח 132'!E5712</f>
        <v>0</v>
      </c>
      <c r="H5712" s="63" t="str">
        <f>'דוח 132'!D5712</f>
        <v>חשיפה</v>
      </c>
      <c r="I5712" s="63">
        <f>'דוח 132'!C5712</f>
        <v>0</v>
      </c>
      <c r="J5712" s="63" t="str">
        <f>'דוח 132'!B5712</f>
        <v>מח"מ</v>
      </c>
      <c r="K5712" s="63">
        <f>'דוח 132'!A5712</f>
        <v>0</v>
      </c>
    </row>
    <row r="5713" spans="1:11" x14ac:dyDescent="0.2">
      <c r="A5713" s="63">
        <f>'דוח 132'!K5713</f>
        <v>0</v>
      </c>
      <c r="B5713" s="63">
        <f>'דוח 132'!J5713</f>
        <v>0</v>
      </c>
      <c r="C5713" s="63">
        <f>'דוח 132'!I5713</f>
        <v>0</v>
      </c>
      <c r="D5713" s="63">
        <f>'דוח 132'!H5713</f>
        <v>0</v>
      </c>
      <c r="E5713" s="63" t="str">
        <f>'דוח 132'!G5713</f>
        <v>30/12/18</v>
      </c>
      <c r="F5713" s="63" t="str">
        <f>'דוח 132'!F5713</f>
        <v>31/12/18</v>
      </c>
      <c r="G5713" s="63" t="str">
        <f>'דוח 132'!E5713</f>
        <v>מינ'</v>
      </c>
      <c r="H5713" s="63" t="str">
        <f>'דוח 132'!D5713</f>
        <v>מקס'</v>
      </c>
      <c r="I5713" s="63" t="str">
        <f>'דוח 132'!C5713</f>
        <v>מינ'</v>
      </c>
      <c r="J5713" s="63" t="str">
        <f>'דוח 132'!B5713</f>
        <v>מקס'</v>
      </c>
      <c r="K5713" s="63">
        <f>'דוח 132'!A5713</f>
        <v>0</v>
      </c>
    </row>
    <row r="5714" spans="1:11" x14ac:dyDescent="0.2">
      <c r="A5714" s="63">
        <f>'דוח 132'!K5714</f>
        <v>13591</v>
      </c>
      <c r="B5714" s="63">
        <f>'דוח 132'!J5714</f>
        <v>77676</v>
      </c>
      <c r="C5714" s="63" t="str">
        <f>'דוח 132'!I5714</f>
        <v xml:space="preserve">צמוד מדד (כולל מיועדות) </v>
      </c>
      <c r="D5714" s="63">
        <f>'דוח 132'!H5714</f>
        <v>3.7020849275946097</v>
      </c>
      <c r="E5714" s="63">
        <f>'דוח 132'!G5714</f>
        <v>18.926458154888302</v>
      </c>
      <c r="F5714" s="63">
        <f>'דוח 132'!F5714</f>
        <v>18.809986150401901</v>
      </c>
      <c r="G5714" s="63">
        <f>'דוח 132'!E5714</f>
        <v>16</v>
      </c>
      <c r="H5714" s="63">
        <f>'דוח 132'!D5714</f>
        <v>24</v>
      </c>
      <c r="I5714" s="63">
        <f>'דוח 132'!C5714</f>
        <v>3.5</v>
      </c>
      <c r="J5714" s="63">
        <f>'דוח 132'!B5714</f>
        <v>5</v>
      </c>
      <c r="K5714" s="63">
        <f>'דוח 132'!A5714</f>
        <v>0</v>
      </c>
    </row>
    <row r="5715" spans="1:11" x14ac:dyDescent="0.2">
      <c r="A5715" s="63">
        <f>'דוח 132'!K5715</f>
        <v>19967</v>
      </c>
      <c r="B5715" s="63">
        <f>'דוח 132'!J5715</f>
        <v>77676</v>
      </c>
      <c r="C5715" s="63" t="str">
        <f>'דוח 132'!I5715</f>
        <v>צמוד מדד ללא מיועדות</v>
      </c>
      <c r="D5715" s="63">
        <f>'דוח 132'!H5715</f>
        <v>3.7020849275946097</v>
      </c>
      <c r="E5715" s="63">
        <f>'דוח 132'!G5715</f>
        <v>18.926458154888302</v>
      </c>
      <c r="F5715" s="63">
        <f>'דוח 132'!F5715</f>
        <v>18.809986150401901</v>
      </c>
      <c r="G5715" s="63">
        <f>'דוח 132'!E5715</f>
        <v>0</v>
      </c>
      <c r="H5715" s="63">
        <f>'דוח 132'!D5715</f>
        <v>0</v>
      </c>
      <c r="I5715" s="63">
        <f>'דוח 132'!C5715</f>
        <v>0</v>
      </c>
      <c r="J5715" s="63">
        <f>'דוח 132'!B5715</f>
        <v>0</v>
      </c>
      <c r="K5715" s="63">
        <f>'דוח 132'!A5715</f>
        <v>0</v>
      </c>
    </row>
    <row r="5716" spans="1:11" x14ac:dyDescent="0.2">
      <c r="A5716" s="63">
        <f>'דוח 132'!K5716</f>
        <v>15744</v>
      </c>
      <c r="B5716" s="63">
        <f>'דוח 132'!J5716</f>
        <v>77676</v>
      </c>
      <c r="C5716" s="63" t="str">
        <f>'דוח 132'!I5716</f>
        <v xml:space="preserve">סה"כ ממשלתי צמוד מדד כולל מיועדות </v>
      </c>
      <c r="D5716" s="63">
        <f>'דוח 132'!H5716</f>
        <v>4.2028241157261093</v>
      </c>
      <c r="E5716" s="63">
        <f>'דוח 132'!G5716</f>
        <v>12.1970466494127</v>
      </c>
      <c r="F5716" s="63">
        <f>'דוח 132'!F5716</f>
        <v>12.1269448413095</v>
      </c>
      <c r="G5716" s="63">
        <f>'דוח 132'!E5716</f>
        <v>0</v>
      </c>
      <c r="H5716" s="63">
        <f>'דוח 132'!D5716</f>
        <v>0</v>
      </c>
      <c r="I5716" s="63">
        <f>'דוח 132'!C5716</f>
        <v>0</v>
      </c>
      <c r="J5716" s="63">
        <f>'דוח 132'!B5716</f>
        <v>0</v>
      </c>
      <c r="K5716" s="63">
        <f>'דוח 132'!A5716</f>
        <v>0</v>
      </c>
    </row>
    <row r="5717" spans="1:11" x14ac:dyDescent="0.2">
      <c r="A5717" s="63">
        <f>'דוח 132'!K5717</f>
        <v>13462</v>
      </c>
      <c r="B5717" s="63">
        <f>'דוח 132'!J5717</f>
        <v>77676</v>
      </c>
      <c r="C5717" s="63" t="str">
        <f>'דוח 132'!I5717</f>
        <v xml:space="preserve">קונצרני סחיר צמוד מדד </v>
      </c>
      <c r="D5717" s="63">
        <f>'דוח 132'!H5717</f>
        <v>2.7934512332179198</v>
      </c>
      <c r="E5717" s="63">
        <f>'דוח 132'!G5717</f>
        <v>6.7294115054755297</v>
      </c>
      <c r="F5717" s="63">
        <f>'דוח 132'!F5717</f>
        <v>6.6830413090924692</v>
      </c>
      <c r="G5717" s="63">
        <f>'דוח 132'!E5717</f>
        <v>0</v>
      </c>
      <c r="H5717" s="63">
        <f>'דוח 132'!D5717</f>
        <v>0</v>
      </c>
      <c r="I5717" s="63">
        <f>'דוח 132'!C5717</f>
        <v>0</v>
      </c>
      <c r="J5717" s="63">
        <f>'דוח 132'!B5717</f>
        <v>0</v>
      </c>
      <c r="K5717" s="63">
        <f>'דוח 132'!A5717</f>
        <v>0</v>
      </c>
    </row>
    <row r="5718" spans="1:11" x14ac:dyDescent="0.2">
      <c r="A5718" s="63">
        <f>'דוח 132'!K5718</f>
        <v>15544</v>
      </c>
      <c r="B5718" s="63">
        <f>'דוח 132'!J5718</f>
        <v>77676</v>
      </c>
      <c r="C5718" s="63" t="str">
        <f>'דוח 132'!I5718</f>
        <v>הלוואה צמוד מדד</v>
      </c>
      <c r="D5718" s="63">
        <f>'דוח 132'!H5718</f>
        <v>0</v>
      </c>
      <c r="E5718" s="63">
        <f>'דוח 132'!G5718</f>
        <v>0</v>
      </c>
      <c r="F5718" s="63">
        <f>'דוח 132'!F5718</f>
        <v>0</v>
      </c>
      <c r="G5718" s="63">
        <f>'דוח 132'!E5718</f>
        <v>0</v>
      </c>
      <c r="H5718" s="63">
        <f>'דוח 132'!D5718</f>
        <v>0</v>
      </c>
      <c r="I5718" s="63">
        <f>'דוח 132'!C5718</f>
        <v>0</v>
      </c>
      <c r="J5718" s="63">
        <f>'דוח 132'!B5718</f>
        <v>0</v>
      </c>
      <c r="K5718" s="63">
        <f>'דוח 132'!A5718</f>
        <v>0</v>
      </c>
    </row>
    <row r="5719" spans="1:11" x14ac:dyDescent="0.2">
      <c r="A5719" s="63">
        <f>'דוח 132'!K5719</f>
        <v>12978</v>
      </c>
      <c r="B5719" s="63">
        <f>'דוח 132'!J5719</f>
        <v>77676</v>
      </c>
      <c r="C5719" s="63" t="str">
        <f>'דוח 132'!I5719</f>
        <v xml:space="preserve">פקדונות לא סחירים </v>
      </c>
      <c r="D5719" s="63">
        <f>'דוח 132'!H5719</f>
        <v>0</v>
      </c>
      <c r="E5719" s="63">
        <f>'דוח 132'!G5719</f>
        <v>0</v>
      </c>
      <c r="F5719" s="63">
        <f>'דוח 132'!F5719</f>
        <v>0</v>
      </c>
      <c r="G5719" s="63">
        <f>'דוח 132'!E5719</f>
        <v>0</v>
      </c>
      <c r="H5719" s="63">
        <f>'דוח 132'!D5719</f>
        <v>0</v>
      </c>
      <c r="I5719" s="63">
        <f>'דוח 132'!C5719</f>
        <v>0</v>
      </c>
      <c r="J5719" s="63">
        <f>'דוח 132'!B5719</f>
        <v>0</v>
      </c>
      <c r="K5719" s="63">
        <f>'דוח 132'!A5719</f>
        <v>0</v>
      </c>
    </row>
    <row r="5720" spans="1:11" x14ac:dyDescent="0.2">
      <c r="A5720" s="63">
        <f>'דוח 132'!K5720</f>
        <v>17726</v>
      </c>
      <c r="B5720" s="63">
        <f>'דוח 132'!J5720</f>
        <v>77676</v>
      </c>
      <c r="C5720" s="63" t="str">
        <f>'דוח 132'!I5720</f>
        <v>לא צמוד כולל נזילות</v>
      </c>
      <c r="D5720" s="63">
        <f>'דוח 132'!H5720</f>
        <v>2.6925313341383399</v>
      </c>
      <c r="E5720" s="63">
        <f>'דוח 132'!G5720</f>
        <v>18.917913963421999</v>
      </c>
      <c r="F5720" s="63">
        <f>'דוח 132'!F5720</f>
        <v>18.907702201263799</v>
      </c>
      <c r="G5720" s="63">
        <f>'דוח 132'!E5720</f>
        <v>16</v>
      </c>
      <c r="H5720" s="63">
        <f>'דוח 132'!D5720</f>
        <v>24</v>
      </c>
      <c r="I5720" s="63">
        <f>'דוח 132'!C5720</f>
        <v>2</v>
      </c>
      <c r="J5720" s="63">
        <f>'דוח 132'!B5720</f>
        <v>3.5</v>
      </c>
      <c r="K5720" s="63">
        <f>'דוח 132'!A5720</f>
        <v>0</v>
      </c>
    </row>
    <row r="5721" spans="1:11" x14ac:dyDescent="0.2">
      <c r="A5721" s="63">
        <f>'דוח 132'!K5721</f>
        <v>17727</v>
      </c>
      <c r="B5721" s="63">
        <f>'דוח 132'!J5721</f>
        <v>77676</v>
      </c>
      <c r="C5721" s="63" t="str">
        <f>'דוח 132'!I5721</f>
        <v>עו"ש ש"ח</v>
      </c>
      <c r="D5721" s="63">
        <f>'דוח 132'!H5721</f>
        <v>0</v>
      </c>
      <c r="E5721" s="63">
        <f>'דוח 132'!G5721</f>
        <v>6.5277577755118692</v>
      </c>
      <c r="F5721" s="63">
        <f>'דוח 132'!F5721</f>
        <v>6.5732426476300896</v>
      </c>
      <c r="G5721" s="63">
        <f>'דוח 132'!E5721</f>
        <v>0</v>
      </c>
      <c r="H5721" s="63">
        <f>'דוח 132'!D5721</f>
        <v>0</v>
      </c>
      <c r="I5721" s="63">
        <f>'דוח 132'!C5721</f>
        <v>0</v>
      </c>
      <c r="J5721" s="63">
        <f>'דוח 132'!B5721</f>
        <v>0</v>
      </c>
      <c r="K5721" s="63">
        <f>'דוח 132'!A5721</f>
        <v>0</v>
      </c>
    </row>
    <row r="5722" spans="1:11" x14ac:dyDescent="0.2">
      <c r="A5722" s="63">
        <f>'דוח 132'!K5722</f>
        <v>13592</v>
      </c>
      <c r="B5722" s="63">
        <f>'דוח 132'!J5722</f>
        <v>77676</v>
      </c>
      <c r="C5722" s="63" t="str">
        <f>'דוח 132'!I5722</f>
        <v xml:space="preserve">לא צמוד - לא כולל נזילות </v>
      </c>
      <c r="D5722" s="63">
        <f>'דוח 132'!H5722</f>
        <v>4.1274269384961793</v>
      </c>
      <c r="E5722" s="63">
        <f>'דוח 132'!G5722</f>
        <v>12.390156187910099</v>
      </c>
      <c r="F5722" s="63">
        <f>'דוח 132'!F5722</f>
        <v>12.334459553633698</v>
      </c>
      <c r="G5722" s="63">
        <f>'דוח 132'!E5722</f>
        <v>0</v>
      </c>
      <c r="H5722" s="63">
        <f>'דוח 132'!D5722</f>
        <v>0</v>
      </c>
      <c r="I5722" s="63">
        <f>'דוח 132'!C5722</f>
        <v>0</v>
      </c>
      <c r="J5722" s="63">
        <f>'דוח 132'!B5722</f>
        <v>0</v>
      </c>
      <c r="K5722" s="63">
        <f>'דוח 132'!A5722</f>
        <v>0</v>
      </c>
    </row>
    <row r="5723" spans="1:11" x14ac:dyDescent="0.2">
      <c r="A5723" s="63">
        <f>'דוח 132'!K5723</f>
        <v>11566</v>
      </c>
      <c r="B5723" s="63">
        <f>'דוח 132'!J5723</f>
        <v>77676</v>
      </c>
      <c r="C5723" s="63" t="str">
        <f>'דוח 132'!I5723</f>
        <v>מק"מ</v>
      </c>
      <c r="D5723" s="63">
        <f>'דוח 132'!H5723</f>
        <v>0.55585611262545498</v>
      </c>
      <c r="E5723" s="63">
        <f>'דוח 132'!G5723</f>
        <v>1.5212927435694799</v>
      </c>
      <c r="F5723" s="63">
        <f>'דוח 132'!F5723</f>
        <v>1.5122729465699498</v>
      </c>
      <c r="G5723" s="63">
        <f>'דוח 132'!E5723</f>
        <v>0</v>
      </c>
      <c r="H5723" s="63">
        <f>'דוח 132'!D5723</f>
        <v>0</v>
      </c>
      <c r="I5723" s="63">
        <f>'דוח 132'!C5723</f>
        <v>0</v>
      </c>
      <c r="J5723" s="63">
        <f>'דוח 132'!B5723</f>
        <v>0</v>
      </c>
      <c r="K5723" s="63">
        <f>'דוח 132'!A5723</f>
        <v>0</v>
      </c>
    </row>
    <row r="5724" spans="1:11" x14ac:dyDescent="0.2">
      <c r="A5724" s="63">
        <f>'דוח 132'!K5724</f>
        <v>13419</v>
      </c>
      <c r="B5724" s="63">
        <f>'דוח 132'!J5724</f>
        <v>77676</v>
      </c>
      <c r="C5724" s="63" t="str">
        <f>'דוח 132'!I5724</f>
        <v>ממשלתי  לא צמוד (שחר)</v>
      </c>
      <c r="D5724" s="63">
        <f>'דוח 132'!H5724</f>
        <v>5.63841509726005</v>
      </c>
      <c r="E5724" s="63">
        <f>'דוח 132'!G5724</f>
        <v>5.2811694431063092</v>
      </c>
      <c r="F5724" s="63">
        <f>'דוח 132'!F5724</f>
        <v>5.2470945986618691</v>
      </c>
      <c r="G5724" s="63">
        <f>'דוח 132'!E5724</f>
        <v>0</v>
      </c>
      <c r="H5724" s="63">
        <f>'דוח 132'!D5724</f>
        <v>0</v>
      </c>
      <c r="I5724" s="63">
        <f>'דוח 132'!C5724</f>
        <v>0</v>
      </c>
      <c r="J5724" s="63">
        <f>'דוח 132'!B5724</f>
        <v>0</v>
      </c>
      <c r="K5724" s="63">
        <f>'דוח 132'!A5724</f>
        <v>0</v>
      </c>
    </row>
    <row r="5725" spans="1:11" x14ac:dyDescent="0.2">
      <c r="A5725" s="63">
        <f>'דוח 132'!K5725</f>
        <v>11568</v>
      </c>
      <c r="B5725" s="63">
        <f>'דוח 132'!J5725</f>
        <v>77676</v>
      </c>
      <c r="C5725" s="63" t="str">
        <f>'דוח 132'!I5725</f>
        <v>אג"ח ממשלתי לא צמוד ריבית משתנה-"גילון"</v>
      </c>
      <c r="D5725" s="63">
        <f>'דוח 132'!H5725</f>
        <v>0</v>
      </c>
      <c r="E5725" s="63">
        <f>'דוח 132'!G5725</f>
        <v>0</v>
      </c>
      <c r="F5725" s="63">
        <f>'דוח 132'!F5725</f>
        <v>0</v>
      </c>
      <c r="G5725" s="63">
        <f>'דוח 132'!E5725</f>
        <v>0</v>
      </c>
      <c r="H5725" s="63">
        <f>'דוח 132'!D5725</f>
        <v>0</v>
      </c>
      <c r="I5725" s="63">
        <f>'דוח 132'!C5725</f>
        <v>0</v>
      </c>
      <c r="J5725" s="63">
        <f>'דוח 132'!B5725</f>
        <v>0</v>
      </c>
      <c r="K5725" s="63">
        <f>'דוח 132'!A5725</f>
        <v>0</v>
      </c>
    </row>
    <row r="5726" spans="1:11" x14ac:dyDescent="0.2">
      <c r="A5726" s="63">
        <f>'דוח 132'!K5726</f>
        <v>12479</v>
      </c>
      <c r="B5726" s="63">
        <f>'דוח 132'!J5726</f>
        <v>77676</v>
      </c>
      <c r="C5726" s="63" t="str">
        <f>'דוח 132'!I5726</f>
        <v>קונצרני ריבית קבועה</v>
      </c>
      <c r="D5726" s="63">
        <f>'דוח 132'!H5726</f>
        <v>3.7636064222624697</v>
      </c>
      <c r="E5726" s="63">
        <f>'דוח 132'!G5726</f>
        <v>5.2933862790478603</v>
      </c>
      <c r="F5726" s="63">
        <f>'דוח 132'!F5726</f>
        <v>5.28231604166207</v>
      </c>
      <c r="G5726" s="63">
        <f>'דוח 132'!E5726</f>
        <v>0</v>
      </c>
      <c r="H5726" s="63">
        <f>'דוח 132'!D5726</f>
        <v>0</v>
      </c>
      <c r="I5726" s="63">
        <f>'דוח 132'!C5726</f>
        <v>0</v>
      </c>
      <c r="J5726" s="63">
        <f>'דוח 132'!B5726</f>
        <v>0</v>
      </c>
      <c r="K5726" s="63">
        <f>'דוח 132'!A5726</f>
        <v>0</v>
      </c>
    </row>
    <row r="5727" spans="1:11" x14ac:dyDescent="0.2">
      <c r="A5727" s="63">
        <f>'דוח 132'!K5727</f>
        <v>12480</v>
      </c>
      <c r="B5727" s="63">
        <f>'דוח 132'!J5727</f>
        <v>77676</v>
      </c>
      <c r="C5727" s="63" t="str">
        <f>'דוח 132'!I5727</f>
        <v>קונצרני ריבית משתנה</v>
      </c>
      <c r="D5727" s="63">
        <f>'דוח 132'!H5727</f>
        <v>2.06</v>
      </c>
      <c r="E5727" s="63">
        <f>'דוח 132'!G5727</f>
        <v>0.29430772218644802</v>
      </c>
      <c r="F5727" s="63">
        <f>'דוח 132'!F5727</f>
        <v>0.29277596673978501</v>
      </c>
      <c r="G5727" s="63">
        <f>'דוח 132'!E5727</f>
        <v>0</v>
      </c>
      <c r="H5727" s="63">
        <f>'דוח 132'!D5727</f>
        <v>0</v>
      </c>
      <c r="I5727" s="63">
        <f>'דוח 132'!C5727</f>
        <v>0</v>
      </c>
      <c r="J5727" s="63">
        <f>'דוח 132'!B5727</f>
        <v>0</v>
      </c>
      <c r="K5727" s="63">
        <f>'דוח 132'!A5727</f>
        <v>0</v>
      </c>
    </row>
    <row r="5728" spans="1:11" x14ac:dyDescent="0.2">
      <c r="A5728" s="63">
        <f>'דוח 132'!K5728</f>
        <v>11578</v>
      </c>
      <c r="B5728" s="63">
        <f>'דוח 132'!J5728</f>
        <v>77676</v>
      </c>
      <c r="C5728" s="63" t="str">
        <f>'דוח 132'!I5728</f>
        <v>אג"ח לא צמוד לא סחיר (ללא עמיתים)</v>
      </c>
      <c r="D5728" s="63">
        <f>'דוח 132'!H5728</f>
        <v>0</v>
      </c>
      <c r="E5728" s="63">
        <f>'דוח 132'!G5728</f>
        <v>0</v>
      </c>
      <c r="F5728" s="63">
        <f>'דוח 132'!F5728</f>
        <v>0</v>
      </c>
      <c r="G5728" s="63">
        <f>'דוח 132'!E5728</f>
        <v>0</v>
      </c>
      <c r="H5728" s="63">
        <f>'דוח 132'!D5728</f>
        <v>0</v>
      </c>
      <c r="I5728" s="63">
        <f>'דוח 132'!C5728</f>
        <v>0</v>
      </c>
      <c r="J5728" s="63">
        <f>'דוח 132'!B5728</f>
        <v>0</v>
      </c>
      <c r="K5728" s="63">
        <f>'דוח 132'!A5728</f>
        <v>0</v>
      </c>
    </row>
    <row r="5729" spans="1:11" x14ac:dyDescent="0.2">
      <c r="A5729" s="63">
        <f>'דוח 132'!K5729</f>
        <v>12497</v>
      </c>
      <c r="B5729" s="63">
        <f>'דוח 132'!J5729</f>
        <v>77676</v>
      </c>
      <c r="C5729" s="63" t="str">
        <f>'דוח 132'!I5729</f>
        <v>קונצרני לא סחיר ריבית משתנה (נע"מים)</v>
      </c>
      <c r="D5729" s="63">
        <f>'דוח 132'!H5729</f>
        <v>0</v>
      </c>
      <c r="E5729" s="63">
        <f>'דוח 132'!G5729</f>
        <v>0</v>
      </c>
      <c r="F5729" s="63">
        <f>'דוח 132'!F5729</f>
        <v>0</v>
      </c>
      <c r="G5729" s="63">
        <f>'דוח 132'!E5729</f>
        <v>0</v>
      </c>
      <c r="H5729" s="63">
        <f>'דוח 132'!D5729</f>
        <v>0</v>
      </c>
      <c r="I5729" s="63">
        <f>'דוח 132'!C5729</f>
        <v>0</v>
      </c>
      <c r="J5729" s="63">
        <f>'דוח 132'!B5729</f>
        <v>0</v>
      </c>
      <c r="K5729" s="63">
        <f>'דוח 132'!A5729</f>
        <v>0</v>
      </c>
    </row>
    <row r="5730" spans="1:11" x14ac:dyDescent="0.2">
      <c r="A5730" s="63">
        <f>'דוח 132'!K5730</f>
        <v>15546</v>
      </c>
      <c r="B5730" s="63">
        <f>'דוח 132'!J5730</f>
        <v>77676</v>
      </c>
      <c r="C5730" s="63" t="str">
        <f>'דוח 132'!I5730</f>
        <v>הלוואה לא צמוד</v>
      </c>
      <c r="D5730" s="63">
        <f>'דוח 132'!H5730</f>
        <v>0</v>
      </c>
      <c r="E5730" s="63">
        <f>'דוח 132'!G5730</f>
        <v>0</v>
      </c>
      <c r="F5730" s="63">
        <f>'דוח 132'!F5730</f>
        <v>0</v>
      </c>
      <c r="G5730" s="63">
        <f>'דוח 132'!E5730</f>
        <v>0</v>
      </c>
      <c r="H5730" s="63">
        <f>'דוח 132'!D5730</f>
        <v>0</v>
      </c>
      <c r="I5730" s="63">
        <f>'דוח 132'!C5730</f>
        <v>0</v>
      </c>
      <c r="J5730" s="63">
        <f>'דוח 132'!B5730</f>
        <v>0</v>
      </c>
      <c r="K5730" s="63">
        <f>'דוח 132'!A5730</f>
        <v>0</v>
      </c>
    </row>
    <row r="5731" spans="1:11" x14ac:dyDescent="0.2">
      <c r="A5731" s="63">
        <f>'דוח 132'!K5731</f>
        <v>12481</v>
      </c>
      <c r="B5731" s="63">
        <f>'דוח 132'!J5731</f>
        <v>77676</v>
      </c>
      <c r="C5731" s="63" t="str">
        <f>'דוח 132'!I5731</f>
        <v>הלוואות לעמיתים.</v>
      </c>
      <c r="D5731" s="63">
        <f>'דוח 132'!H5731</f>
        <v>0</v>
      </c>
      <c r="E5731" s="63">
        <f>'דוח 132'!G5731</f>
        <v>0</v>
      </c>
      <c r="F5731" s="63">
        <f>'דוח 132'!F5731</f>
        <v>0</v>
      </c>
      <c r="G5731" s="63">
        <f>'דוח 132'!E5731</f>
        <v>0</v>
      </c>
      <c r="H5731" s="63">
        <f>'דוח 132'!D5731</f>
        <v>0</v>
      </c>
      <c r="I5731" s="63">
        <f>'דוח 132'!C5731</f>
        <v>0</v>
      </c>
      <c r="J5731" s="63">
        <f>'דוח 132'!B5731</f>
        <v>0</v>
      </c>
      <c r="K5731" s="63">
        <f>'דוח 132'!A5731</f>
        <v>0</v>
      </c>
    </row>
    <row r="5732" spans="1:11" x14ac:dyDescent="0.2">
      <c r="A5732" s="63">
        <f>'דוח 132'!K5732</f>
        <v>13594</v>
      </c>
      <c r="B5732" s="63">
        <f>'דוח 132'!J5732</f>
        <v>77676</v>
      </c>
      <c r="C5732" s="63" t="str">
        <f>'דוח 132'!I5732</f>
        <v>מט"ח וצמוד מט"ח</v>
      </c>
      <c r="D5732" s="63">
        <f>'דוח 132'!H5732</f>
        <v>0</v>
      </c>
      <c r="E5732" s="63">
        <f>'דוח 132'!G5732</f>
        <v>2.4953003246618999</v>
      </c>
      <c r="F5732" s="63">
        <f>'דוח 132'!F5732</f>
        <v>2.4654434555023101</v>
      </c>
      <c r="G5732" s="63">
        <f>'דוח 132'!E5732</f>
        <v>0</v>
      </c>
      <c r="H5732" s="63">
        <f>'דוח 132'!D5732</f>
        <v>0</v>
      </c>
      <c r="I5732" s="63">
        <f>'דוח 132'!C5732</f>
        <v>0</v>
      </c>
      <c r="J5732" s="63">
        <f>'דוח 132'!B5732</f>
        <v>0</v>
      </c>
      <c r="K5732" s="63">
        <f>'דוח 132'!A5732</f>
        <v>0</v>
      </c>
    </row>
    <row r="5733" spans="1:11" x14ac:dyDescent="0.2">
      <c r="A5733" s="63">
        <f>'דוח 132'!K5733</f>
        <v>15609</v>
      </c>
      <c r="B5733" s="63">
        <f>'דוח 132'!J5733</f>
        <v>77676</v>
      </c>
      <c r="C5733" s="63" t="str">
        <f>'דוח 132'!I5733</f>
        <v>אג"ח ממשלתי צמוד מט"ח סחיר (1022)</v>
      </c>
      <c r="D5733" s="63">
        <f>'דוח 132'!H5733</f>
        <v>0</v>
      </c>
      <c r="E5733" s="63">
        <f>'דוח 132'!G5733</f>
        <v>0</v>
      </c>
      <c r="F5733" s="63">
        <f>'דוח 132'!F5733</f>
        <v>0</v>
      </c>
      <c r="G5733" s="63">
        <f>'דוח 132'!E5733</f>
        <v>0</v>
      </c>
      <c r="H5733" s="63">
        <f>'דוח 132'!D5733</f>
        <v>0</v>
      </c>
      <c r="I5733" s="63">
        <f>'דוח 132'!C5733</f>
        <v>0</v>
      </c>
      <c r="J5733" s="63">
        <f>'דוח 132'!B5733</f>
        <v>0</v>
      </c>
      <c r="K5733" s="63">
        <f>'דוח 132'!A5733</f>
        <v>0</v>
      </c>
    </row>
    <row r="5734" spans="1:11" x14ac:dyDescent="0.2">
      <c r="A5734" s="63">
        <f>'דוח 132'!K5734</f>
        <v>11524</v>
      </c>
      <c r="B5734" s="63">
        <f>'דוח 132'!J5734</f>
        <v>77676</v>
      </c>
      <c r="C5734" s="63" t="str">
        <f>'דוח 132'!I5734</f>
        <v xml:space="preserve"> אג"ח קונצרני בחו"ל </v>
      </c>
      <c r="D5734" s="63">
        <f>'דוח 132'!H5734</f>
        <v>0</v>
      </c>
      <c r="E5734" s="63">
        <f>'דוח 132'!G5734</f>
        <v>0</v>
      </c>
      <c r="F5734" s="63">
        <f>'דוח 132'!F5734</f>
        <v>0</v>
      </c>
      <c r="G5734" s="63">
        <f>'דוח 132'!E5734</f>
        <v>0</v>
      </c>
      <c r="H5734" s="63">
        <f>'דוח 132'!D5734</f>
        <v>0</v>
      </c>
      <c r="I5734" s="63">
        <f>'דוח 132'!C5734</f>
        <v>0</v>
      </c>
      <c r="J5734" s="63">
        <f>'דוח 132'!B5734</f>
        <v>0</v>
      </c>
      <c r="K5734" s="63">
        <f>'דוח 132'!A5734</f>
        <v>0</v>
      </c>
    </row>
    <row r="5735" spans="1:11" x14ac:dyDescent="0.2">
      <c r="A5735" s="63">
        <f>'דוח 132'!K5735</f>
        <v>15745</v>
      </c>
      <c r="B5735" s="63">
        <f>'דוח 132'!J5735</f>
        <v>77676</v>
      </c>
      <c r="C5735" s="63" t="str">
        <f>'דוח 132'!I5735</f>
        <v>סה"כ קונצרני צמוד מט"ח</v>
      </c>
      <c r="D5735" s="63">
        <f>'דוח 132'!H5735</f>
        <v>0</v>
      </c>
      <c r="E5735" s="63">
        <f>'דוח 132'!G5735</f>
        <v>0</v>
      </c>
      <c r="F5735" s="63">
        <f>'דוח 132'!F5735</f>
        <v>0</v>
      </c>
      <c r="G5735" s="63">
        <f>'דוח 132'!E5735</f>
        <v>0</v>
      </c>
      <c r="H5735" s="63">
        <f>'דוח 132'!D5735</f>
        <v>0</v>
      </c>
      <c r="I5735" s="63">
        <f>'דוח 132'!C5735</f>
        <v>0</v>
      </c>
      <c r="J5735" s="63">
        <f>'דוח 132'!B5735</f>
        <v>0</v>
      </c>
      <c r="K5735" s="63">
        <f>'דוח 132'!A5735</f>
        <v>0</v>
      </c>
    </row>
    <row r="5736" spans="1:11" x14ac:dyDescent="0.2">
      <c r="A5736" s="63">
        <f>'דוח 132'!K5736</f>
        <v>15545</v>
      </c>
      <c r="B5736" s="63">
        <f>'דוח 132'!J5736</f>
        <v>77676</v>
      </c>
      <c r="C5736" s="63" t="str">
        <f>'דוח 132'!I5736</f>
        <v>הלוואה צמוד מט"ח</v>
      </c>
      <c r="D5736" s="63">
        <f>'דוח 132'!H5736</f>
        <v>0</v>
      </c>
      <c r="E5736" s="63">
        <f>'דוח 132'!G5736</f>
        <v>0</v>
      </c>
      <c r="F5736" s="63">
        <f>'דוח 132'!F5736</f>
        <v>0</v>
      </c>
      <c r="G5736" s="63">
        <f>'דוח 132'!E5736</f>
        <v>0</v>
      </c>
      <c r="H5736" s="63">
        <f>'דוח 132'!D5736</f>
        <v>0</v>
      </c>
      <c r="I5736" s="63">
        <f>'דוח 132'!C5736</f>
        <v>0</v>
      </c>
      <c r="J5736" s="63">
        <f>'דוח 132'!B5736</f>
        <v>0</v>
      </c>
      <c r="K5736" s="63">
        <f>'דוח 132'!A5736</f>
        <v>0</v>
      </c>
    </row>
    <row r="5737" spans="1:11" x14ac:dyDescent="0.2">
      <c r="A5737" s="63">
        <f>'דוח 132'!K5737</f>
        <v>13595</v>
      </c>
      <c r="B5737" s="63">
        <f>'דוח 132'!J5737</f>
        <v>77676</v>
      </c>
      <c r="C5737" s="63" t="str">
        <f>'דוח 132'!I5737</f>
        <v>סה"כ מניות והמירים</v>
      </c>
      <c r="D5737" s="63">
        <f>'דוח 132'!H5737</f>
        <v>0</v>
      </c>
      <c r="E5737" s="63">
        <f>'דוח 132'!G5737</f>
        <v>59.660327557027898</v>
      </c>
      <c r="F5737" s="63">
        <f>'דוח 132'!F5737</f>
        <v>59.816868192831997</v>
      </c>
      <c r="G5737" s="63">
        <f>'דוח 132'!E5737</f>
        <v>0</v>
      </c>
      <c r="H5737" s="63">
        <f>'דוח 132'!D5737</f>
        <v>0</v>
      </c>
      <c r="I5737" s="63">
        <f>'דוח 132'!C5737</f>
        <v>0</v>
      </c>
      <c r="J5737" s="63">
        <f>'דוח 132'!B5737</f>
        <v>0</v>
      </c>
      <c r="K5737" s="63">
        <f>'דוח 132'!A5737</f>
        <v>0</v>
      </c>
    </row>
    <row r="5738" spans="1:11" x14ac:dyDescent="0.2">
      <c r="A5738" s="63">
        <f>'דוח 132'!K5738</f>
        <v>15610</v>
      </c>
      <c r="B5738" s="63">
        <f>'דוח 132'!J5738</f>
        <v>77676</v>
      </c>
      <c r="C5738" s="63" t="str">
        <f>'דוח 132'!I5738</f>
        <v>נגזרים מתוך מניות והמירים</v>
      </c>
      <c r="D5738" s="63">
        <f>'דוח 132'!H5738</f>
        <v>0</v>
      </c>
      <c r="E5738" s="63">
        <f>'דוח 132'!G5738</f>
        <v>0</v>
      </c>
      <c r="F5738" s="63">
        <f>'דוח 132'!F5738</f>
        <v>0</v>
      </c>
      <c r="G5738" s="63">
        <f>'דוח 132'!E5738</f>
        <v>0</v>
      </c>
      <c r="H5738" s="63">
        <f>'דוח 132'!D5738</f>
        <v>0</v>
      </c>
      <c r="I5738" s="63">
        <f>'דוח 132'!C5738</f>
        <v>0</v>
      </c>
      <c r="J5738" s="63">
        <f>'דוח 132'!B5738</f>
        <v>0</v>
      </c>
      <c r="K5738" s="63">
        <f>'דוח 132'!A5738</f>
        <v>0</v>
      </c>
    </row>
    <row r="5739" spans="1:11" x14ac:dyDescent="0.2">
      <c r="A5739" s="63">
        <f>'דוח 132'!K5739</f>
        <v>15611</v>
      </c>
      <c r="B5739" s="63">
        <f>'דוח 132'!J5739</f>
        <v>77676</v>
      </c>
      <c r="C5739" s="63" t="str">
        <f>'דוח 132'!I5739</f>
        <v>מניות והמירים בארץ</v>
      </c>
      <c r="D5739" s="63">
        <f>'דוח 132'!H5739</f>
        <v>0</v>
      </c>
      <c r="E5739" s="63">
        <f>'דוח 132'!G5739</f>
        <v>27.2258456971791</v>
      </c>
      <c r="F5739" s="63">
        <f>'דוח 132'!F5739</f>
        <v>27.094621172075797</v>
      </c>
      <c r="G5739" s="63">
        <f>'דוח 132'!E5739</f>
        <v>0</v>
      </c>
      <c r="H5739" s="63">
        <f>'דוח 132'!D5739</f>
        <v>0</v>
      </c>
      <c r="I5739" s="63">
        <f>'דוח 132'!C5739</f>
        <v>0</v>
      </c>
      <c r="J5739" s="63">
        <f>'דוח 132'!B5739</f>
        <v>0</v>
      </c>
      <c r="K5739" s="63">
        <f>'דוח 132'!A5739</f>
        <v>0</v>
      </c>
    </row>
    <row r="5740" spans="1:11" x14ac:dyDescent="0.2">
      <c r="A5740" s="63">
        <f>'דוח 132'!K5740</f>
        <v>15608</v>
      </c>
      <c r="B5740" s="63">
        <f>'דוח 132'!J5740</f>
        <v>77676</v>
      </c>
      <c r="C5740" s="63" t="str">
        <f>'דוח 132'!I5740</f>
        <v>מניות חו"ל</v>
      </c>
      <c r="D5740" s="63">
        <f>'דוח 132'!H5740</f>
        <v>0</v>
      </c>
      <c r="E5740" s="63">
        <f>'דוח 132'!G5740</f>
        <v>32.434481859848795</v>
      </c>
      <c r="F5740" s="63">
        <f>'דוח 132'!F5740</f>
        <v>32.722247020756193</v>
      </c>
      <c r="G5740" s="63">
        <f>'דוח 132'!E5740</f>
        <v>0</v>
      </c>
      <c r="H5740" s="63">
        <f>'דוח 132'!D5740</f>
        <v>0</v>
      </c>
      <c r="I5740" s="63">
        <f>'דוח 132'!C5740</f>
        <v>0</v>
      </c>
      <c r="J5740" s="63">
        <f>'דוח 132'!B5740</f>
        <v>0</v>
      </c>
      <c r="K5740" s="63">
        <f>'דוח 132'!A5740</f>
        <v>0</v>
      </c>
    </row>
    <row r="5741" spans="1:11" x14ac:dyDescent="0.2">
      <c r="A5741" s="63">
        <f>'דוח 132'!K5741</f>
        <v>15584</v>
      </c>
      <c r="B5741" s="63">
        <f>'דוח 132'!J5741</f>
        <v>77676</v>
      </c>
      <c r="C5741" s="63" t="str">
        <f>'דוח 132'!I5741</f>
        <v>נכסים אלטרנטיביים</v>
      </c>
      <c r="D5741" s="63">
        <f>'דוח 132'!H5741</f>
        <v>0</v>
      </c>
      <c r="E5741" s="63">
        <f>'דוח 132'!G5741</f>
        <v>0</v>
      </c>
      <c r="F5741" s="63">
        <f>'דוח 132'!F5741</f>
        <v>0</v>
      </c>
      <c r="G5741" s="63">
        <f>'דוח 132'!E5741</f>
        <v>0</v>
      </c>
      <c r="H5741" s="63">
        <f>'דוח 132'!D5741</f>
        <v>0</v>
      </c>
      <c r="I5741" s="63">
        <f>'דוח 132'!C5741</f>
        <v>0</v>
      </c>
      <c r="J5741" s="63">
        <f>'דוח 132'!B5741</f>
        <v>0</v>
      </c>
      <c r="K5741" s="63">
        <f>'דוח 132'!A5741</f>
        <v>0</v>
      </c>
    </row>
    <row r="5742" spans="1:11" x14ac:dyDescent="0.2">
      <c r="A5742" s="63">
        <f>'דוח 132'!K5742</f>
        <v>17728</v>
      </c>
      <c r="B5742" s="63">
        <f>'דוח 132'!J5742</f>
        <v>77676</v>
      </c>
      <c r="C5742" s="63" t="str">
        <f>'דוח 132'!I5742</f>
        <v>נכסי נדל"ן</v>
      </c>
      <c r="D5742" s="63">
        <f>'דוח 132'!H5742</f>
        <v>0</v>
      </c>
      <c r="E5742" s="63">
        <f>'דוח 132'!G5742</f>
        <v>0</v>
      </c>
      <c r="F5742" s="63">
        <f>'דוח 132'!F5742</f>
        <v>0</v>
      </c>
      <c r="G5742" s="63">
        <f>'דוח 132'!E5742</f>
        <v>0</v>
      </c>
      <c r="H5742" s="63">
        <f>'דוח 132'!D5742</f>
        <v>0</v>
      </c>
      <c r="I5742" s="63">
        <f>'דוח 132'!C5742</f>
        <v>0</v>
      </c>
      <c r="J5742" s="63">
        <f>'דוח 132'!B5742</f>
        <v>0</v>
      </c>
      <c r="K5742" s="63">
        <f>'דוח 132'!A5742</f>
        <v>0</v>
      </c>
    </row>
    <row r="5743" spans="1:11" x14ac:dyDescent="0.2">
      <c r="A5743" s="63">
        <f>'דוח 132'!K5743</f>
        <v>15624</v>
      </c>
      <c r="B5743" s="63">
        <f>'דוח 132'!J5743</f>
        <v>77676</v>
      </c>
      <c r="C5743" s="63" t="str">
        <f>'דוח 132'!I5743</f>
        <v>נגזרים מתוך חשיפת מט"ח</v>
      </c>
      <c r="D5743" s="63">
        <f>'דוח 132'!H5743</f>
        <v>0</v>
      </c>
      <c r="E5743" s="63">
        <f>'דוח 132'!G5743</f>
        <v>0</v>
      </c>
      <c r="F5743" s="63">
        <f>'דוח 132'!F5743</f>
        <v>0</v>
      </c>
      <c r="G5743" s="63">
        <f>'דוח 132'!E5743</f>
        <v>0</v>
      </c>
      <c r="H5743" s="63">
        <f>'דוח 132'!D5743</f>
        <v>0</v>
      </c>
      <c r="I5743" s="63">
        <f>'דוח 132'!C5743</f>
        <v>0</v>
      </c>
      <c r="J5743" s="63">
        <f>'דוח 132'!B5743</f>
        <v>0</v>
      </c>
      <c r="K5743" s="63">
        <f>'דוח 132'!A5743</f>
        <v>0</v>
      </c>
    </row>
    <row r="5744" spans="1:11" x14ac:dyDescent="0.2">
      <c r="A5744" s="63">
        <f>'דוח 132'!K5744</f>
        <v>15644</v>
      </c>
      <c r="B5744" s="63">
        <f>'דוח 132'!J5744</f>
        <v>77676</v>
      </c>
      <c r="C5744" s="63" t="str">
        <f>'דוח 132'!I5744</f>
        <v>סה"כ נזילות</v>
      </c>
      <c r="D5744" s="63">
        <f>'דוח 132'!H5744</f>
        <v>0</v>
      </c>
      <c r="E5744" s="63">
        <f>'דוח 132'!G5744</f>
        <v>9.0230581001737704</v>
      </c>
      <c r="F5744" s="63">
        <f>'דוח 132'!F5744</f>
        <v>9.0386861031324006</v>
      </c>
      <c r="G5744" s="63">
        <f>'דוח 132'!E5744</f>
        <v>0</v>
      </c>
      <c r="H5744" s="63">
        <f>'דוח 132'!D5744</f>
        <v>0</v>
      </c>
      <c r="I5744" s="63">
        <f>'דוח 132'!C5744</f>
        <v>0</v>
      </c>
      <c r="J5744" s="63">
        <f>'דוח 132'!B5744</f>
        <v>0</v>
      </c>
      <c r="K5744" s="63">
        <f>'דוח 132'!A5744</f>
        <v>0</v>
      </c>
    </row>
    <row r="5745" spans="1:11" x14ac:dyDescent="0.2">
      <c r="A5745" s="63">
        <f>'דוח 132'!K5745</f>
        <v>15704</v>
      </c>
      <c r="B5745" s="63">
        <f>'דוח 132'!J5745</f>
        <v>77676</v>
      </c>
      <c r="C5745" s="63" t="str">
        <f>'דוח 132'!I5745</f>
        <v xml:space="preserve">סה"כ קונצרני והלוואות </v>
      </c>
      <c r="D5745" s="63">
        <f>'דוח 132'!H5745</f>
        <v>3.1939958591376398</v>
      </c>
      <c r="E5745" s="63">
        <f>'דוח 132'!G5745</f>
        <v>12.317105506709799</v>
      </c>
      <c r="F5745" s="63">
        <f>'דוח 132'!F5745</f>
        <v>12.258133317494298</v>
      </c>
      <c r="G5745" s="63">
        <f>'דוח 132'!E5745</f>
        <v>0</v>
      </c>
      <c r="H5745" s="63">
        <f>'דוח 132'!D5745</f>
        <v>15</v>
      </c>
      <c r="I5745" s="63">
        <f>'דוח 132'!C5745</f>
        <v>0</v>
      </c>
      <c r="J5745" s="63">
        <f>'דוח 132'!B5745</f>
        <v>0</v>
      </c>
      <c r="K5745" s="63">
        <f>'דוח 132'!A5745</f>
        <v>0</v>
      </c>
    </row>
    <row r="5746" spans="1:11" x14ac:dyDescent="0.2">
      <c r="A5746" s="63">
        <f>'דוח 132'!K5746</f>
        <v>15749</v>
      </c>
      <c r="B5746" s="63">
        <f>'דוח 132'!J5746</f>
        <v>77676</v>
      </c>
      <c r="C5746" s="63" t="str">
        <f>'דוח 132'!I5746</f>
        <v>סה"כ לא סחירים</v>
      </c>
      <c r="D5746" s="63">
        <f>'דוח 132'!H5746</f>
        <v>0</v>
      </c>
      <c r="E5746" s="63">
        <f>'דוח 132'!G5746</f>
        <v>0</v>
      </c>
      <c r="F5746" s="63">
        <f>'דוח 132'!F5746</f>
        <v>0</v>
      </c>
      <c r="G5746" s="63">
        <f>'דוח 132'!E5746</f>
        <v>0</v>
      </c>
      <c r="H5746" s="63">
        <f>'דוח 132'!D5746</f>
        <v>0</v>
      </c>
      <c r="I5746" s="63">
        <f>'דוח 132'!C5746</f>
        <v>0</v>
      </c>
      <c r="J5746" s="63">
        <f>'דוח 132'!B5746</f>
        <v>0</v>
      </c>
      <c r="K5746" s="63">
        <f>'דוח 132'!A5746</f>
        <v>0</v>
      </c>
    </row>
    <row r="5747" spans="1:11" x14ac:dyDescent="0.2">
      <c r="A5747" s="63">
        <f>'דוח 132'!K5747</f>
        <v>11258</v>
      </c>
      <c r="B5747" s="63">
        <f>'דוח 132'!J5747</f>
        <v>77676</v>
      </c>
      <c r="C5747" s="63" t="str">
        <f>'דוח 132'!I5747</f>
        <v>כל נכסי הקופה</v>
      </c>
      <c r="D5747" s="63">
        <f>'דוח 132'!H5747</f>
        <v>1.20545746849126</v>
      </c>
      <c r="E5747" s="63">
        <f>'דוח 132'!G5747</f>
        <v>100</v>
      </c>
      <c r="F5747" s="63">
        <f>'דוח 132'!F5747</f>
        <v>100</v>
      </c>
      <c r="G5747" s="63">
        <f>'דוח 132'!E5747</f>
        <v>0</v>
      </c>
      <c r="H5747" s="63">
        <f>'דוח 132'!D5747</f>
        <v>0</v>
      </c>
      <c r="I5747" s="63">
        <f>'דוח 132'!C5747</f>
        <v>0</v>
      </c>
      <c r="J5747" s="63">
        <f>'דוח 132'!B5747</f>
        <v>0</v>
      </c>
      <c r="K5747" s="63">
        <f>'דוח 132'!A5747</f>
        <v>0</v>
      </c>
    </row>
    <row r="5748" spans="1:11" x14ac:dyDescent="0.2">
      <c r="A5748" s="63">
        <f>'דוח 132'!K5748</f>
        <v>15705</v>
      </c>
      <c r="B5748" s="63">
        <f>'דוח 132'!J5748</f>
        <v>77676</v>
      </c>
      <c r="C5748" s="63" t="str">
        <f>'דוח 132'!I5748</f>
        <v>סה"כ ממשלתי</v>
      </c>
      <c r="D5748" s="63">
        <f>'דוח 132'!H5748</f>
        <v>4.3096459555701196</v>
      </c>
      <c r="E5748" s="63">
        <f>'דוח 132'!G5748</f>
        <v>18.999508836088498</v>
      </c>
      <c r="F5748" s="63">
        <f>'דוח 132'!F5748</f>
        <v>18.886312386541299</v>
      </c>
      <c r="G5748" s="63">
        <f>'דוח 132'!E5748</f>
        <v>0</v>
      </c>
      <c r="H5748" s="63">
        <f>'דוח 132'!D5748</f>
        <v>20</v>
      </c>
      <c r="I5748" s="63">
        <f>'דוח 132'!C5748</f>
        <v>0</v>
      </c>
      <c r="J5748" s="63">
        <f>'דוח 132'!B5748</f>
        <v>0</v>
      </c>
      <c r="K5748" s="63">
        <f>'דוח 132'!A5748</f>
        <v>0</v>
      </c>
    </row>
    <row r="5749" spans="1:11" x14ac:dyDescent="0.2">
      <c r="A5749" s="63">
        <f>'דוח 132'!K5749</f>
        <v>16144</v>
      </c>
      <c r="B5749" s="63">
        <f>'דוח 132'!J5749</f>
        <v>77676</v>
      </c>
      <c r="C5749" s="63" t="str">
        <f>'דוח 132'!I5749</f>
        <v>סך חשיפת מט"ח</v>
      </c>
      <c r="D5749" s="63">
        <f>'דוח 132'!H5749</f>
        <v>0</v>
      </c>
      <c r="E5749" s="63">
        <f>'דוח 132'!G5749</f>
        <v>24.609133808248497</v>
      </c>
      <c r="F5749" s="63">
        <f>'דוח 132'!F5749</f>
        <v>24.690246891015597</v>
      </c>
      <c r="G5749" s="63">
        <f>'דוח 132'!E5749</f>
        <v>0</v>
      </c>
      <c r="H5749" s="63">
        <f>'דוח 132'!D5749</f>
        <v>0</v>
      </c>
      <c r="I5749" s="63">
        <f>'דוח 132'!C5749</f>
        <v>0</v>
      </c>
      <c r="J5749" s="63">
        <f>'דוח 132'!B5749</f>
        <v>0</v>
      </c>
      <c r="K5749" s="63">
        <f>'דוח 132'!A5749</f>
        <v>0</v>
      </c>
    </row>
    <row r="5750" spans="1:11" x14ac:dyDescent="0.2">
      <c r="A5750" s="63">
        <f>'דוח 132'!K5750</f>
        <v>12755</v>
      </c>
      <c r="B5750" s="63">
        <f>'דוח 132'!J5750</f>
        <v>77676</v>
      </c>
      <c r="C5750" s="63" t="str">
        <f>'דוח 132'!I5750</f>
        <v xml:space="preserve">נזילות מט"ח </v>
      </c>
      <c r="D5750" s="63">
        <f>'דוח 132'!H5750</f>
        <v>0</v>
      </c>
      <c r="E5750" s="63">
        <f>'דוח 132'!G5750</f>
        <v>2.4953003246618999</v>
      </c>
      <c r="F5750" s="63">
        <f>'דוח 132'!F5750</f>
        <v>2.4654434555023101</v>
      </c>
      <c r="G5750" s="63">
        <f>'דוח 132'!E5750</f>
        <v>0</v>
      </c>
      <c r="H5750" s="63">
        <f>'דוח 132'!D5750</f>
        <v>0</v>
      </c>
      <c r="I5750" s="63">
        <f>'דוח 132'!C5750</f>
        <v>0</v>
      </c>
      <c r="J5750" s="63">
        <f>'דוח 132'!B5750</f>
        <v>0</v>
      </c>
      <c r="K5750" s="63">
        <f>'דוח 132'!A5750</f>
        <v>0</v>
      </c>
    </row>
    <row r="5751" spans="1:11" x14ac:dyDescent="0.2">
      <c r="A5751" s="63">
        <f>'דוח 132'!K5751</f>
        <v>12359</v>
      </c>
      <c r="B5751" s="63">
        <f>'דוח 132'!J5751</f>
        <v>77676</v>
      </c>
      <c r="C5751" s="63" t="str">
        <f>'דוח 132'!I5751</f>
        <v xml:space="preserve">קונצרני לא סחיר צמוד מדד </v>
      </c>
      <c r="D5751" s="63">
        <f>'דוח 132'!H5751</f>
        <v>0</v>
      </c>
      <c r="E5751" s="63">
        <f>'דוח 132'!G5751</f>
        <v>0</v>
      </c>
      <c r="F5751" s="63">
        <f>'דוח 132'!F5751</f>
        <v>0</v>
      </c>
      <c r="G5751" s="63">
        <f>'דוח 132'!E5751</f>
        <v>0</v>
      </c>
      <c r="H5751" s="63">
        <f>'דוח 132'!D5751</f>
        <v>0</v>
      </c>
      <c r="I5751" s="63">
        <f>'דוח 132'!C5751</f>
        <v>0</v>
      </c>
      <c r="J5751" s="63">
        <f>'דוח 132'!B5751</f>
        <v>0</v>
      </c>
      <c r="K5751" s="63">
        <f>'דוח 132'!A5751</f>
        <v>0</v>
      </c>
    </row>
    <row r="5752" spans="1:11" x14ac:dyDescent="0.2">
      <c r="A5752" s="63">
        <f>'דוח 132'!K5752</f>
        <v>0</v>
      </c>
      <c r="B5752" s="63">
        <f>'דוח 132'!J5752</f>
        <v>0</v>
      </c>
      <c r="C5752" s="63">
        <f>'דוח 132'!I5752</f>
        <v>0</v>
      </c>
      <c r="D5752" s="63">
        <f>'דוח 132'!H5752</f>
        <v>0</v>
      </c>
      <c r="E5752" s="63">
        <f>'דוח 132'!G5752</f>
        <v>0</v>
      </c>
      <c r="F5752" s="63">
        <f>'דוח 132'!F5752</f>
        <v>0</v>
      </c>
      <c r="G5752" s="63">
        <f>'דוח 132'!E5752</f>
        <v>0</v>
      </c>
      <c r="H5752" s="63">
        <f>'דוח 132'!D5752</f>
        <v>0</v>
      </c>
      <c r="I5752" s="63">
        <f>'דוח 132'!C5752</f>
        <v>0</v>
      </c>
      <c r="J5752" s="63">
        <f>'דוח 132'!B5752</f>
        <v>0</v>
      </c>
      <c r="K5752" s="63">
        <f>'דוח 132'!A5752</f>
        <v>0</v>
      </c>
    </row>
    <row r="5753" spans="1:11" x14ac:dyDescent="0.2">
      <c r="A5753" s="63" t="str">
        <f>'דוח 132'!K5753</f>
        <v>קוד קבוצה</v>
      </c>
      <c r="B5753" s="63" t="str">
        <f>'דוח 132'!J5753</f>
        <v>קוד קופה</v>
      </c>
      <c r="C5753" s="63">
        <f>'דוח 132'!I5753</f>
        <v>0</v>
      </c>
      <c r="D5753" s="63" t="str">
        <f>'דוח 132'!H5753</f>
        <v>7775  פנסיה חדשה מקיפה מסלול כשר</v>
      </c>
      <c r="E5753" s="63">
        <f>'דוח 132'!G5753</f>
        <v>0</v>
      </c>
      <c r="F5753" s="63">
        <f>'דוח 132'!F5753</f>
        <v>0</v>
      </c>
      <c r="G5753" s="63">
        <f>'דוח 132'!E5753</f>
        <v>0</v>
      </c>
      <c r="H5753" s="63">
        <f>'דוח 132'!D5753</f>
        <v>0</v>
      </c>
      <c r="I5753" s="63">
        <f>'דוח 132'!C5753</f>
        <v>0</v>
      </c>
      <c r="J5753" s="63">
        <f>'דוח 132'!B5753</f>
        <v>0</v>
      </c>
      <c r="K5753" s="63">
        <f>'דוח 132'!A5753</f>
        <v>0</v>
      </c>
    </row>
    <row r="5754" spans="1:11" x14ac:dyDescent="0.2">
      <c r="A5754" s="63">
        <f>'דוח 132'!K5754</f>
        <v>0</v>
      </c>
      <c r="B5754" s="63">
        <f>'דוח 132'!J5754</f>
        <v>0</v>
      </c>
      <c r="C5754" s="63">
        <f>'דוח 132'!I5754</f>
        <v>0</v>
      </c>
      <c r="D5754" s="63">
        <f>'דוח 132'!H5754</f>
        <v>0</v>
      </c>
      <c r="E5754" s="63">
        <f>'דוח 132'!G5754</f>
        <v>0</v>
      </c>
      <c r="F5754" s="63" t="str">
        <f>'דוח 132'!F5754</f>
        <v xml:space="preserve">שווי קופה באשח  </v>
      </c>
      <c r="G5754" s="63">
        <f>'דוח 132'!E5754</f>
        <v>0</v>
      </c>
      <c r="H5754" s="63">
        <f>'דוח 132'!D5754</f>
        <v>0</v>
      </c>
      <c r="I5754" s="63">
        <f>'דוח 132'!C5754</f>
        <v>0</v>
      </c>
      <c r="J5754" s="63">
        <f>'דוח 132'!B5754</f>
        <v>0</v>
      </c>
      <c r="K5754" s="63">
        <f>'דוח 132'!A5754</f>
        <v>0</v>
      </c>
    </row>
    <row r="5755" spans="1:11" x14ac:dyDescent="0.2">
      <c r="A5755" s="63">
        <f>'דוח 132'!K5755</f>
        <v>0</v>
      </c>
      <c r="B5755" s="63">
        <f>'דוח 132'!J5755</f>
        <v>0</v>
      </c>
      <c r="C5755" s="63" t="str">
        <f>'דוח 132'!I5755</f>
        <v>תאור קבוצה</v>
      </c>
      <c r="D5755" s="63" t="str">
        <f>'דוח 132'!H5755</f>
        <v>מח"מ</v>
      </c>
      <c r="E5755" s="63" t="str">
        <f>'דוח 132'!G5755</f>
        <v>חשיפה</v>
      </c>
      <c r="F5755" s="63" t="str">
        <f>'דוח 132'!F5755</f>
        <v>חשיפה</v>
      </c>
      <c r="G5755" s="63">
        <f>'דוח 132'!E5755</f>
        <v>0</v>
      </c>
      <c r="H5755" s="63" t="str">
        <f>'דוח 132'!D5755</f>
        <v>חשיפה</v>
      </c>
      <c r="I5755" s="63">
        <f>'דוח 132'!C5755</f>
        <v>0</v>
      </c>
      <c r="J5755" s="63" t="str">
        <f>'דוח 132'!B5755</f>
        <v>מח"מ</v>
      </c>
      <c r="K5755" s="63">
        <f>'דוח 132'!A5755</f>
        <v>0</v>
      </c>
    </row>
    <row r="5756" spans="1:11" x14ac:dyDescent="0.2">
      <c r="A5756" s="63">
        <f>'דוח 132'!K5756</f>
        <v>0</v>
      </c>
      <c r="B5756" s="63">
        <f>'דוח 132'!J5756</f>
        <v>0</v>
      </c>
      <c r="C5756" s="63">
        <f>'דוח 132'!I5756</f>
        <v>0</v>
      </c>
      <c r="D5756" s="63">
        <f>'דוח 132'!H5756</f>
        <v>0</v>
      </c>
      <c r="E5756" s="63" t="str">
        <f>'דוח 132'!G5756</f>
        <v>31/12/18</v>
      </c>
      <c r="F5756" s="63" t="str">
        <f>'דוח 132'!F5756</f>
        <v>31/12/18</v>
      </c>
      <c r="G5756" s="63" t="str">
        <f>'דוח 132'!E5756</f>
        <v>מינ'</v>
      </c>
      <c r="H5756" s="63" t="str">
        <f>'דוח 132'!D5756</f>
        <v>מקס'</v>
      </c>
      <c r="I5756" s="63" t="str">
        <f>'דוח 132'!C5756</f>
        <v>מינ'</v>
      </c>
      <c r="J5756" s="63" t="str">
        <f>'דוח 132'!B5756</f>
        <v>מקס'</v>
      </c>
      <c r="K5756" s="63">
        <f>'דוח 132'!A5756</f>
        <v>0</v>
      </c>
    </row>
    <row r="5757" spans="1:11" x14ac:dyDescent="0.2">
      <c r="A5757" s="63">
        <f>'דוח 132'!K5757</f>
        <v>13591</v>
      </c>
      <c r="B5757" s="63">
        <f>'דוח 132'!J5757</f>
        <v>7775</v>
      </c>
      <c r="C5757" s="63" t="str">
        <f>'דוח 132'!I5757</f>
        <v xml:space="preserve">צמוד מדד (כולל מיועדות) </v>
      </c>
      <c r="D5757" s="63">
        <f>'דוח 132'!H5757</f>
        <v>0</v>
      </c>
      <c r="E5757" s="63">
        <f>'דוח 132'!G5757</f>
        <v>0</v>
      </c>
      <c r="F5757" s="63">
        <f>'דוח 132'!F5757</f>
        <v>0</v>
      </c>
      <c r="G5757" s="63">
        <f>'דוח 132'!E5757</f>
        <v>38.200000000000003</v>
      </c>
      <c r="H5757" s="63">
        <f>'דוח 132'!D5757</f>
        <v>50</v>
      </c>
      <c r="I5757" s="63">
        <f>'דוח 132'!C5757</f>
        <v>3.5</v>
      </c>
      <c r="J5757" s="63">
        <f>'דוח 132'!B5757</f>
        <v>5</v>
      </c>
      <c r="K5757" s="63">
        <f>'דוח 132'!A5757</f>
        <v>0</v>
      </c>
    </row>
    <row r="5758" spans="1:11" x14ac:dyDescent="0.2">
      <c r="A5758" s="63">
        <f>'דוח 132'!K5758</f>
        <v>17726</v>
      </c>
      <c r="B5758" s="63">
        <f>'דוח 132'!J5758</f>
        <v>7775</v>
      </c>
      <c r="C5758" s="63" t="str">
        <f>'דוח 132'!I5758</f>
        <v>לא צמוד כולל נזילות</v>
      </c>
      <c r="D5758" s="63">
        <f>'דוח 132'!H5758</f>
        <v>0</v>
      </c>
      <c r="E5758" s="63">
        <f>'דוח 132'!G5758</f>
        <v>0</v>
      </c>
      <c r="F5758" s="63">
        <f>'דוח 132'!F5758</f>
        <v>0</v>
      </c>
      <c r="G5758" s="63">
        <f>'דוח 132'!E5758</f>
        <v>48</v>
      </c>
      <c r="H5758" s="63">
        <f>'דוח 132'!D5758</f>
        <v>59.8</v>
      </c>
      <c r="I5758" s="63">
        <f>'דוח 132'!C5758</f>
        <v>2</v>
      </c>
      <c r="J5758" s="63">
        <f>'דוח 132'!B5758</f>
        <v>3.5</v>
      </c>
      <c r="K5758" s="63">
        <f>'דוח 132'!A5758</f>
        <v>0</v>
      </c>
    </row>
    <row r="5759" spans="1:11" x14ac:dyDescent="0.2">
      <c r="A5759" s="63">
        <f>'דוח 132'!K5759</f>
        <v>12497</v>
      </c>
      <c r="B5759" s="63">
        <f>'דוח 132'!J5759</f>
        <v>7775</v>
      </c>
      <c r="C5759" s="63" t="str">
        <f>'דוח 132'!I5759</f>
        <v>קונצרני לא סחיר ריבית משתנה (נע"מים)</v>
      </c>
      <c r="D5759" s="63">
        <f>'דוח 132'!H5759</f>
        <v>0</v>
      </c>
      <c r="E5759" s="63">
        <f>'דוח 132'!G5759</f>
        <v>0</v>
      </c>
      <c r="F5759" s="63">
        <f>'דוח 132'!F5759</f>
        <v>0</v>
      </c>
      <c r="G5759" s="63">
        <f>'דוח 132'!E5759</f>
        <v>0</v>
      </c>
      <c r="H5759" s="63">
        <f>'דוח 132'!D5759</f>
        <v>0</v>
      </c>
      <c r="I5759" s="63">
        <f>'דוח 132'!C5759</f>
        <v>0</v>
      </c>
      <c r="J5759" s="63">
        <f>'דוח 132'!B5759</f>
        <v>0</v>
      </c>
      <c r="K5759" s="63">
        <f>'דוח 132'!A5759</f>
        <v>0</v>
      </c>
    </row>
    <row r="5760" spans="1:11" x14ac:dyDescent="0.2">
      <c r="A5760" s="63">
        <f>'דוח 132'!K5760</f>
        <v>12481</v>
      </c>
      <c r="B5760" s="63">
        <f>'דוח 132'!J5760</f>
        <v>7775</v>
      </c>
      <c r="C5760" s="63" t="str">
        <f>'דוח 132'!I5760</f>
        <v>הלוואות לעמיתים.</v>
      </c>
      <c r="D5760" s="63">
        <f>'דוח 132'!H5760</f>
        <v>0</v>
      </c>
      <c r="E5760" s="63">
        <f>'דוח 132'!G5760</f>
        <v>0</v>
      </c>
      <c r="F5760" s="63">
        <f>'דוח 132'!F5760</f>
        <v>0</v>
      </c>
      <c r="G5760" s="63">
        <f>'דוח 132'!E5760</f>
        <v>0</v>
      </c>
      <c r="H5760" s="63">
        <f>'דוח 132'!D5760</f>
        <v>0</v>
      </c>
      <c r="I5760" s="63">
        <f>'דוח 132'!C5760</f>
        <v>0</v>
      </c>
      <c r="J5760" s="63">
        <f>'דוח 132'!B5760</f>
        <v>0</v>
      </c>
      <c r="K5760" s="63">
        <f>'דוח 132'!A5760</f>
        <v>0</v>
      </c>
    </row>
    <row r="5761" spans="1:11" x14ac:dyDescent="0.2">
      <c r="A5761" s="63">
        <f>'דוח 132'!K5761</f>
        <v>13595</v>
      </c>
      <c r="B5761" s="63">
        <f>'דוח 132'!J5761</f>
        <v>7775</v>
      </c>
      <c r="C5761" s="63" t="str">
        <f>'דוח 132'!I5761</f>
        <v>סה"כ מניות והמירים</v>
      </c>
      <c r="D5761" s="63">
        <f>'דוח 132'!H5761</f>
        <v>0</v>
      </c>
      <c r="E5761" s="63">
        <f>'דוח 132'!G5761</f>
        <v>0</v>
      </c>
      <c r="F5761" s="63">
        <f>'דוח 132'!F5761</f>
        <v>0</v>
      </c>
      <c r="G5761" s="63">
        <f>'דוח 132'!E5761</f>
        <v>0</v>
      </c>
      <c r="H5761" s="63">
        <f>'דוח 132'!D5761</f>
        <v>0</v>
      </c>
      <c r="I5761" s="63">
        <f>'דוח 132'!C5761</f>
        <v>0</v>
      </c>
      <c r="J5761" s="63">
        <f>'דוח 132'!B5761</f>
        <v>0</v>
      </c>
      <c r="K5761" s="63">
        <f>'דוח 132'!A5761</f>
        <v>0</v>
      </c>
    </row>
    <row r="5762" spans="1:11" x14ac:dyDescent="0.2">
      <c r="A5762" s="63">
        <f>'דוח 132'!K5762</f>
        <v>15584</v>
      </c>
      <c r="B5762" s="63">
        <f>'דוח 132'!J5762</f>
        <v>7775</v>
      </c>
      <c r="C5762" s="63" t="str">
        <f>'דוח 132'!I5762</f>
        <v>נכסים אלטרנטיביים</v>
      </c>
      <c r="D5762" s="63">
        <f>'דוח 132'!H5762</f>
        <v>0</v>
      </c>
      <c r="E5762" s="63">
        <f>'דוח 132'!G5762</f>
        <v>0</v>
      </c>
      <c r="F5762" s="63">
        <f>'דוח 132'!F5762</f>
        <v>0</v>
      </c>
      <c r="G5762" s="63">
        <f>'דוח 132'!E5762</f>
        <v>0</v>
      </c>
      <c r="H5762" s="63">
        <f>'דוח 132'!D5762</f>
        <v>0</v>
      </c>
      <c r="I5762" s="63">
        <f>'דוח 132'!C5762</f>
        <v>0</v>
      </c>
      <c r="J5762" s="63">
        <f>'דוח 132'!B5762</f>
        <v>0</v>
      </c>
      <c r="K5762" s="63">
        <f>'דוח 132'!A5762</f>
        <v>0</v>
      </c>
    </row>
    <row r="5763" spans="1:11" x14ac:dyDescent="0.2">
      <c r="A5763" s="63">
        <f>'דוח 132'!K5763</f>
        <v>15644</v>
      </c>
      <c r="B5763" s="63">
        <f>'דוח 132'!J5763</f>
        <v>7775</v>
      </c>
      <c r="C5763" s="63" t="str">
        <f>'דוח 132'!I5763</f>
        <v>סה"כ נזילות</v>
      </c>
      <c r="D5763" s="63">
        <f>'דוח 132'!H5763</f>
        <v>0</v>
      </c>
      <c r="E5763" s="63">
        <f>'דוח 132'!G5763</f>
        <v>0</v>
      </c>
      <c r="F5763" s="63">
        <f>'דוח 132'!F5763</f>
        <v>0</v>
      </c>
      <c r="G5763" s="63">
        <f>'דוח 132'!E5763</f>
        <v>0</v>
      </c>
      <c r="H5763" s="63">
        <f>'דוח 132'!D5763</f>
        <v>8</v>
      </c>
      <c r="I5763" s="63">
        <f>'דוח 132'!C5763</f>
        <v>0</v>
      </c>
      <c r="J5763" s="63">
        <f>'דוח 132'!B5763</f>
        <v>0</v>
      </c>
      <c r="K5763" s="63">
        <f>'דוח 132'!A5763</f>
        <v>0</v>
      </c>
    </row>
    <row r="5764" spans="1:11" x14ac:dyDescent="0.2">
      <c r="A5764" s="63">
        <f>'דוח 132'!K5764</f>
        <v>15704</v>
      </c>
      <c r="B5764" s="63">
        <f>'דוח 132'!J5764</f>
        <v>7775</v>
      </c>
      <c r="C5764" s="63" t="str">
        <f>'דוח 132'!I5764</f>
        <v xml:space="preserve">סה"כ קונצרני והלוואות </v>
      </c>
      <c r="D5764" s="63">
        <f>'דוח 132'!H5764</f>
        <v>0</v>
      </c>
      <c r="E5764" s="63">
        <f>'דוח 132'!G5764</f>
        <v>0</v>
      </c>
      <c r="F5764" s="63">
        <f>'דוח 132'!F5764</f>
        <v>0</v>
      </c>
      <c r="G5764" s="63">
        <f>'דוח 132'!E5764</f>
        <v>0</v>
      </c>
      <c r="H5764" s="63">
        <f>'דוח 132'!D5764</f>
        <v>0</v>
      </c>
      <c r="I5764" s="63">
        <f>'דוח 132'!C5764</f>
        <v>0</v>
      </c>
      <c r="J5764" s="63">
        <f>'דוח 132'!B5764</f>
        <v>0</v>
      </c>
      <c r="K5764" s="63">
        <f>'דוח 132'!A5764</f>
        <v>0</v>
      </c>
    </row>
    <row r="5765" spans="1:11" x14ac:dyDescent="0.2">
      <c r="A5765" s="63">
        <f>'דוח 132'!K5765</f>
        <v>15705</v>
      </c>
      <c r="B5765" s="63">
        <f>'דוח 132'!J5765</f>
        <v>7775</v>
      </c>
      <c r="C5765" s="63" t="str">
        <f>'דוח 132'!I5765</f>
        <v>סה"כ ממשלתי</v>
      </c>
      <c r="D5765" s="63">
        <f>'דוח 132'!H5765</f>
        <v>0</v>
      </c>
      <c r="E5765" s="63">
        <f>'דוח 132'!G5765</f>
        <v>0</v>
      </c>
      <c r="F5765" s="63">
        <f>'דוח 132'!F5765</f>
        <v>0</v>
      </c>
      <c r="G5765" s="63">
        <f>'דוח 132'!E5765</f>
        <v>92</v>
      </c>
      <c r="H5765" s="63">
        <f>'דוח 132'!D5765</f>
        <v>100</v>
      </c>
      <c r="I5765" s="63">
        <f>'דוח 132'!C5765</f>
        <v>0</v>
      </c>
      <c r="J5765" s="63">
        <f>'דוח 132'!B5765</f>
        <v>0</v>
      </c>
      <c r="K5765" s="63">
        <f>'דוח 132'!A5765</f>
        <v>0</v>
      </c>
    </row>
    <row r="5766" spans="1:11" x14ac:dyDescent="0.2">
      <c r="A5766" s="63">
        <f>'דוח 132'!K5766</f>
        <v>16144</v>
      </c>
      <c r="B5766" s="63">
        <f>'דוח 132'!J5766</f>
        <v>7775</v>
      </c>
      <c r="C5766" s="63" t="str">
        <f>'דוח 132'!I5766</f>
        <v>סך חשיפת מט"ח</v>
      </c>
      <c r="D5766" s="63">
        <f>'דוח 132'!H5766</f>
        <v>0</v>
      </c>
      <c r="E5766" s="63">
        <f>'דוח 132'!G5766</f>
        <v>0</v>
      </c>
      <c r="F5766" s="63">
        <f>'דוח 132'!F5766</f>
        <v>0</v>
      </c>
      <c r="G5766" s="63">
        <f>'דוח 132'!E5766</f>
        <v>0</v>
      </c>
      <c r="H5766" s="63">
        <f>'דוח 132'!D5766</f>
        <v>0</v>
      </c>
      <c r="I5766" s="63">
        <f>'דוח 132'!C5766</f>
        <v>0</v>
      </c>
      <c r="J5766" s="63">
        <f>'דוח 132'!B5766</f>
        <v>0</v>
      </c>
      <c r="K5766" s="63">
        <f>'דוח 132'!A5766</f>
        <v>0</v>
      </c>
    </row>
    <row r="5767" spans="1:11" x14ac:dyDescent="0.2">
      <c r="A5767" s="63">
        <f>'דוח 132'!K5767</f>
        <v>0</v>
      </c>
      <c r="B5767" s="63">
        <f>'דוח 132'!J5767</f>
        <v>0</v>
      </c>
      <c r="C5767" s="63">
        <f>'דוח 132'!I5767</f>
        <v>0</v>
      </c>
      <c r="D5767" s="63">
        <f>'דוח 132'!H5767</f>
        <v>0</v>
      </c>
      <c r="E5767" s="63">
        <f>'דוח 132'!G5767</f>
        <v>0</v>
      </c>
      <c r="F5767" s="63">
        <f>'דוח 132'!F5767</f>
        <v>0</v>
      </c>
      <c r="G5767" s="63">
        <f>'דוח 132'!E5767</f>
        <v>0</v>
      </c>
      <c r="H5767" s="63">
        <f>'דוח 132'!D5767</f>
        <v>0</v>
      </c>
      <c r="I5767" s="63">
        <f>'דוח 132'!C5767</f>
        <v>0</v>
      </c>
      <c r="J5767" s="63">
        <f>'דוח 132'!B5767</f>
        <v>0</v>
      </c>
      <c r="K5767" s="63">
        <f>'דוח 132'!A5767</f>
        <v>0</v>
      </c>
    </row>
    <row r="5768" spans="1:11" x14ac:dyDescent="0.2">
      <c r="A5768" s="63" t="str">
        <f>'דוח 132'!K5768</f>
        <v>קוד קבוצה</v>
      </c>
      <c r="B5768" s="63" t="str">
        <f>'דוח 132'!J5768</f>
        <v>קוד קופה</v>
      </c>
      <c r="C5768" s="63">
        <f>'דוח 132'!I5768</f>
        <v>0</v>
      </c>
      <c r="D5768" s="63" t="str">
        <f>'דוח 132'!H5768</f>
        <v xml:space="preserve">7805  פסגות גמל להשקעה חו"ל </v>
      </c>
      <c r="E5768" s="63">
        <f>'דוח 132'!G5768</f>
        <v>0</v>
      </c>
      <c r="F5768" s="63">
        <f>'דוח 132'!F5768</f>
        <v>0</v>
      </c>
      <c r="G5768" s="63">
        <f>'דוח 132'!E5768</f>
        <v>0</v>
      </c>
      <c r="H5768" s="63">
        <f>'דוח 132'!D5768</f>
        <v>0</v>
      </c>
      <c r="I5768" s="63">
        <f>'דוח 132'!C5768</f>
        <v>0</v>
      </c>
      <c r="J5768" s="63">
        <f>'דוח 132'!B5768</f>
        <v>0</v>
      </c>
      <c r="K5768" s="63">
        <f>'דוח 132'!A5768</f>
        <v>0</v>
      </c>
    </row>
    <row r="5769" spans="1:11" x14ac:dyDescent="0.2">
      <c r="A5769" s="63">
        <f>'דוח 132'!K5769</f>
        <v>0</v>
      </c>
      <c r="B5769" s="63">
        <f>'דוח 132'!J5769</f>
        <v>0</v>
      </c>
      <c r="C5769" s="63">
        <f>'דוח 132'!I5769</f>
        <v>0</v>
      </c>
      <c r="D5769" s="63">
        <f>'דוח 132'!H5769</f>
        <v>0</v>
      </c>
      <c r="E5769" s="63">
        <f>'דוח 132'!G5769</f>
        <v>0</v>
      </c>
      <c r="F5769" s="63" t="str">
        <f>'דוח 132'!F5769</f>
        <v>שווי קופה באשח  5,619.31</v>
      </c>
      <c r="G5769" s="63">
        <f>'דוח 132'!E5769</f>
        <v>0</v>
      </c>
      <c r="H5769" s="63">
        <f>'דוח 132'!D5769</f>
        <v>0</v>
      </c>
      <c r="I5769" s="63">
        <f>'דוח 132'!C5769</f>
        <v>0</v>
      </c>
      <c r="J5769" s="63">
        <f>'דוח 132'!B5769</f>
        <v>0</v>
      </c>
      <c r="K5769" s="63">
        <f>'דוח 132'!A5769</f>
        <v>0</v>
      </c>
    </row>
    <row r="5770" spans="1:11" x14ac:dyDescent="0.2">
      <c r="A5770" s="63">
        <f>'דוח 132'!K5770</f>
        <v>0</v>
      </c>
      <c r="B5770" s="63">
        <f>'דוח 132'!J5770</f>
        <v>0</v>
      </c>
      <c r="C5770" s="63" t="str">
        <f>'דוח 132'!I5770</f>
        <v>תאור קבוצה</v>
      </c>
      <c r="D5770" s="63" t="str">
        <f>'דוח 132'!H5770</f>
        <v>מח"מ</v>
      </c>
      <c r="E5770" s="63" t="str">
        <f>'דוח 132'!G5770</f>
        <v>חשיפה</v>
      </c>
      <c r="F5770" s="63" t="str">
        <f>'דוח 132'!F5770</f>
        <v>חשיפה</v>
      </c>
      <c r="G5770" s="63">
        <f>'דוח 132'!E5770</f>
        <v>0</v>
      </c>
      <c r="H5770" s="63" t="str">
        <f>'דוח 132'!D5770</f>
        <v>חשיפה</v>
      </c>
      <c r="I5770" s="63">
        <f>'דוח 132'!C5770</f>
        <v>0</v>
      </c>
      <c r="J5770" s="63" t="str">
        <f>'דוח 132'!B5770</f>
        <v>מח"מ</v>
      </c>
      <c r="K5770" s="63">
        <f>'דוח 132'!A5770</f>
        <v>0</v>
      </c>
    </row>
    <row r="5771" spans="1:11" x14ac:dyDescent="0.2">
      <c r="A5771" s="63">
        <f>'דוח 132'!K5771</f>
        <v>0</v>
      </c>
      <c r="B5771" s="63">
        <f>'דוח 132'!J5771</f>
        <v>0</v>
      </c>
      <c r="C5771" s="63">
        <f>'דוח 132'!I5771</f>
        <v>0</v>
      </c>
      <c r="D5771" s="63">
        <f>'דוח 132'!H5771</f>
        <v>0</v>
      </c>
      <c r="E5771" s="63" t="str">
        <f>'דוח 132'!G5771</f>
        <v>30/12/18</v>
      </c>
      <c r="F5771" s="63" t="str">
        <f>'דוח 132'!F5771</f>
        <v>31/12/18</v>
      </c>
      <c r="G5771" s="63" t="str">
        <f>'דוח 132'!E5771</f>
        <v>מינ'</v>
      </c>
      <c r="H5771" s="63" t="str">
        <f>'דוח 132'!D5771</f>
        <v>מקס'</v>
      </c>
      <c r="I5771" s="63" t="str">
        <f>'דוח 132'!C5771</f>
        <v>מינ'</v>
      </c>
      <c r="J5771" s="63" t="str">
        <f>'דוח 132'!B5771</f>
        <v>מקס'</v>
      </c>
      <c r="K5771" s="63">
        <f>'דוח 132'!A5771</f>
        <v>0</v>
      </c>
    </row>
    <row r="5772" spans="1:11" x14ac:dyDescent="0.2">
      <c r="A5772" s="63">
        <f>'דוח 132'!K5772</f>
        <v>13591</v>
      </c>
      <c r="B5772" s="63">
        <f>'דוח 132'!J5772</f>
        <v>7805</v>
      </c>
      <c r="C5772" s="63" t="str">
        <f>'דוח 132'!I5772</f>
        <v xml:space="preserve">צמוד מדד (כולל מיועדות) </v>
      </c>
      <c r="D5772" s="63">
        <f>'דוח 132'!H5772</f>
        <v>0</v>
      </c>
      <c r="E5772" s="63">
        <f>'דוח 132'!G5772</f>
        <v>0</v>
      </c>
      <c r="F5772" s="63">
        <f>'דוח 132'!F5772</f>
        <v>0</v>
      </c>
      <c r="G5772" s="63">
        <f>'דוח 132'!E5772</f>
        <v>0</v>
      </c>
      <c r="H5772" s="63">
        <f>'דוח 132'!D5772</f>
        <v>0</v>
      </c>
      <c r="I5772" s="63">
        <f>'דוח 132'!C5772</f>
        <v>0</v>
      </c>
      <c r="J5772" s="63">
        <f>'דוח 132'!B5772</f>
        <v>0</v>
      </c>
      <c r="K5772" s="63">
        <f>'דוח 132'!A5772</f>
        <v>0</v>
      </c>
    </row>
    <row r="5773" spans="1:11" x14ac:dyDescent="0.2">
      <c r="A5773" s="63">
        <f>'דוח 132'!K5773</f>
        <v>19967</v>
      </c>
      <c r="B5773" s="63">
        <f>'דוח 132'!J5773</f>
        <v>7805</v>
      </c>
      <c r="C5773" s="63" t="str">
        <f>'דוח 132'!I5773</f>
        <v>צמוד מדד ללא מיועדות</v>
      </c>
      <c r="D5773" s="63">
        <f>'דוח 132'!H5773</f>
        <v>0</v>
      </c>
      <c r="E5773" s="63">
        <f>'דוח 132'!G5773</f>
        <v>0</v>
      </c>
      <c r="F5773" s="63">
        <f>'דוח 132'!F5773</f>
        <v>0</v>
      </c>
      <c r="G5773" s="63">
        <f>'דוח 132'!E5773</f>
        <v>0</v>
      </c>
      <c r="H5773" s="63">
        <f>'דוח 132'!D5773</f>
        <v>0</v>
      </c>
      <c r="I5773" s="63">
        <f>'דוח 132'!C5773</f>
        <v>0</v>
      </c>
      <c r="J5773" s="63">
        <f>'דוח 132'!B5773</f>
        <v>0</v>
      </c>
      <c r="K5773" s="63">
        <f>'דוח 132'!A5773</f>
        <v>0</v>
      </c>
    </row>
    <row r="5774" spans="1:11" x14ac:dyDescent="0.2">
      <c r="A5774" s="63">
        <f>'דוח 132'!K5774</f>
        <v>15744</v>
      </c>
      <c r="B5774" s="63">
        <f>'דוח 132'!J5774</f>
        <v>7805</v>
      </c>
      <c r="C5774" s="63" t="str">
        <f>'דוח 132'!I5774</f>
        <v xml:space="preserve">סה"כ ממשלתי צמוד מדד כולל מיועדות </v>
      </c>
      <c r="D5774" s="63">
        <f>'דוח 132'!H5774</f>
        <v>0</v>
      </c>
      <c r="E5774" s="63">
        <f>'דוח 132'!G5774</f>
        <v>0</v>
      </c>
      <c r="F5774" s="63">
        <f>'דוח 132'!F5774</f>
        <v>0</v>
      </c>
      <c r="G5774" s="63">
        <f>'דוח 132'!E5774</f>
        <v>0</v>
      </c>
      <c r="H5774" s="63">
        <f>'דוח 132'!D5774</f>
        <v>0</v>
      </c>
      <c r="I5774" s="63">
        <f>'דוח 132'!C5774</f>
        <v>0</v>
      </c>
      <c r="J5774" s="63">
        <f>'דוח 132'!B5774</f>
        <v>0</v>
      </c>
      <c r="K5774" s="63">
        <f>'דוח 132'!A5774</f>
        <v>0</v>
      </c>
    </row>
    <row r="5775" spans="1:11" x14ac:dyDescent="0.2">
      <c r="A5775" s="63">
        <f>'דוח 132'!K5775</f>
        <v>13462</v>
      </c>
      <c r="B5775" s="63">
        <f>'דוח 132'!J5775</f>
        <v>7805</v>
      </c>
      <c r="C5775" s="63" t="str">
        <f>'דוח 132'!I5775</f>
        <v xml:space="preserve">קונצרני סחיר צמוד מדד </v>
      </c>
      <c r="D5775" s="63">
        <f>'דוח 132'!H5775</f>
        <v>0</v>
      </c>
      <c r="E5775" s="63">
        <f>'דוח 132'!G5775</f>
        <v>0</v>
      </c>
      <c r="F5775" s="63">
        <f>'דוח 132'!F5775</f>
        <v>0</v>
      </c>
      <c r="G5775" s="63">
        <f>'דוח 132'!E5775</f>
        <v>0</v>
      </c>
      <c r="H5775" s="63">
        <f>'דוח 132'!D5775</f>
        <v>0</v>
      </c>
      <c r="I5775" s="63">
        <f>'דוח 132'!C5775</f>
        <v>0</v>
      </c>
      <c r="J5775" s="63">
        <f>'דוח 132'!B5775</f>
        <v>0</v>
      </c>
      <c r="K5775" s="63">
        <f>'דוח 132'!A5775</f>
        <v>0</v>
      </c>
    </row>
    <row r="5776" spans="1:11" x14ac:dyDescent="0.2">
      <c r="A5776" s="63">
        <f>'דוח 132'!K5776</f>
        <v>15544</v>
      </c>
      <c r="B5776" s="63">
        <f>'דוח 132'!J5776</f>
        <v>7805</v>
      </c>
      <c r="C5776" s="63" t="str">
        <f>'דוח 132'!I5776</f>
        <v>הלוואה צמוד מדד</v>
      </c>
      <c r="D5776" s="63">
        <f>'דוח 132'!H5776</f>
        <v>0</v>
      </c>
      <c r="E5776" s="63">
        <f>'דוח 132'!G5776</f>
        <v>0</v>
      </c>
      <c r="F5776" s="63">
        <f>'דוח 132'!F5776</f>
        <v>0</v>
      </c>
      <c r="G5776" s="63">
        <f>'דוח 132'!E5776</f>
        <v>0</v>
      </c>
      <c r="H5776" s="63">
        <f>'דוח 132'!D5776</f>
        <v>0</v>
      </c>
      <c r="I5776" s="63">
        <f>'דוח 132'!C5776</f>
        <v>0</v>
      </c>
      <c r="J5776" s="63">
        <f>'דוח 132'!B5776</f>
        <v>0</v>
      </c>
      <c r="K5776" s="63">
        <f>'דוח 132'!A5776</f>
        <v>0</v>
      </c>
    </row>
    <row r="5777" spans="1:11" x14ac:dyDescent="0.2">
      <c r="A5777" s="63">
        <f>'דוח 132'!K5777</f>
        <v>12978</v>
      </c>
      <c r="B5777" s="63">
        <f>'דוח 132'!J5777</f>
        <v>7805</v>
      </c>
      <c r="C5777" s="63" t="str">
        <f>'דוח 132'!I5777</f>
        <v xml:space="preserve">פקדונות לא סחירים </v>
      </c>
      <c r="D5777" s="63">
        <f>'דוח 132'!H5777</f>
        <v>0</v>
      </c>
      <c r="E5777" s="63">
        <f>'דוח 132'!G5777</f>
        <v>0</v>
      </c>
      <c r="F5777" s="63">
        <f>'דוח 132'!F5777</f>
        <v>0</v>
      </c>
      <c r="G5777" s="63">
        <f>'דוח 132'!E5777</f>
        <v>0</v>
      </c>
      <c r="H5777" s="63">
        <f>'דוח 132'!D5777</f>
        <v>0</v>
      </c>
      <c r="I5777" s="63">
        <f>'דוח 132'!C5777</f>
        <v>0</v>
      </c>
      <c r="J5777" s="63">
        <f>'דוח 132'!B5777</f>
        <v>0</v>
      </c>
      <c r="K5777" s="63">
        <f>'דוח 132'!A5777</f>
        <v>0</v>
      </c>
    </row>
    <row r="5778" spans="1:11" x14ac:dyDescent="0.2">
      <c r="A5778" s="63">
        <f>'דוח 132'!K5778</f>
        <v>17726</v>
      </c>
      <c r="B5778" s="63">
        <f>'דוח 132'!J5778</f>
        <v>7805</v>
      </c>
      <c r="C5778" s="63" t="str">
        <f>'דוח 132'!I5778</f>
        <v>לא צמוד כולל נזילות</v>
      </c>
      <c r="D5778" s="63">
        <f>'דוח 132'!H5778</f>
        <v>0</v>
      </c>
      <c r="E5778" s="63">
        <f>'דוח 132'!G5778</f>
        <v>6.3793998478768295</v>
      </c>
      <c r="F5778" s="63">
        <f>'דוח 132'!F5778</f>
        <v>8.3961828126071101</v>
      </c>
      <c r="G5778" s="63">
        <f>'דוח 132'!E5778</f>
        <v>0</v>
      </c>
      <c r="H5778" s="63">
        <f>'דוח 132'!D5778</f>
        <v>0</v>
      </c>
      <c r="I5778" s="63">
        <f>'דוח 132'!C5778</f>
        <v>0</v>
      </c>
      <c r="J5778" s="63">
        <f>'דוח 132'!B5778</f>
        <v>0</v>
      </c>
      <c r="K5778" s="63">
        <f>'דוח 132'!A5778</f>
        <v>0</v>
      </c>
    </row>
    <row r="5779" spans="1:11" x14ac:dyDescent="0.2">
      <c r="A5779" s="63">
        <f>'דוח 132'!K5779</f>
        <v>17727</v>
      </c>
      <c r="B5779" s="63">
        <f>'דוח 132'!J5779</f>
        <v>7805</v>
      </c>
      <c r="C5779" s="63" t="str">
        <f>'דוח 132'!I5779</f>
        <v>עו"ש ש"ח</v>
      </c>
      <c r="D5779" s="63">
        <f>'דוח 132'!H5779</f>
        <v>0</v>
      </c>
      <c r="E5779" s="63">
        <f>'דוח 132'!G5779</f>
        <v>6.3793998478768295</v>
      </c>
      <c r="F5779" s="63">
        <f>'דוח 132'!F5779</f>
        <v>8.3961828126071101</v>
      </c>
      <c r="G5779" s="63">
        <f>'דוח 132'!E5779</f>
        <v>0</v>
      </c>
      <c r="H5779" s="63">
        <f>'דוח 132'!D5779</f>
        <v>0</v>
      </c>
      <c r="I5779" s="63">
        <f>'דוח 132'!C5779</f>
        <v>0</v>
      </c>
      <c r="J5779" s="63">
        <f>'דוח 132'!B5779</f>
        <v>0</v>
      </c>
      <c r="K5779" s="63">
        <f>'דוח 132'!A5779</f>
        <v>0</v>
      </c>
    </row>
    <row r="5780" spans="1:11" x14ac:dyDescent="0.2">
      <c r="A5780" s="63">
        <f>'דוח 132'!K5780</f>
        <v>13592</v>
      </c>
      <c r="B5780" s="63">
        <f>'דוח 132'!J5780</f>
        <v>7805</v>
      </c>
      <c r="C5780" s="63" t="str">
        <f>'דוח 132'!I5780</f>
        <v xml:space="preserve">לא צמוד - לא כולל נזילות </v>
      </c>
      <c r="D5780" s="63">
        <f>'דוח 132'!H5780</f>
        <v>0</v>
      </c>
      <c r="E5780" s="63">
        <f>'דוח 132'!G5780</f>
        <v>0</v>
      </c>
      <c r="F5780" s="63">
        <f>'דוח 132'!F5780</f>
        <v>0</v>
      </c>
      <c r="G5780" s="63">
        <f>'דוח 132'!E5780</f>
        <v>0</v>
      </c>
      <c r="H5780" s="63">
        <f>'דוח 132'!D5780</f>
        <v>0</v>
      </c>
      <c r="I5780" s="63">
        <f>'דוח 132'!C5780</f>
        <v>0</v>
      </c>
      <c r="J5780" s="63">
        <f>'דוח 132'!B5780</f>
        <v>0</v>
      </c>
      <c r="K5780" s="63">
        <f>'דוח 132'!A5780</f>
        <v>0</v>
      </c>
    </row>
    <row r="5781" spans="1:11" x14ac:dyDescent="0.2">
      <c r="A5781" s="63">
        <f>'דוח 132'!K5781</f>
        <v>11566</v>
      </c>
      <c r="B5781" s="63">
        <f>'דוח 132'!J5781</f>
        <v>7805</v>
      </c>
      <c r="C5781" s="63" t="str">
        <f>'דוח 132'!I5781</f>
        <v>מק"מ</v>
      </c>
      <c r="D5781" s="63">
        <f>'דוח 132'!H5781</f>
        <v>0</v>
      </c>
      <c r="E5781" s="63">
        <f>'דוח 132'!G5781</f>
        <v>0</v>
      </c>
      <c r="F5781" s="63">
        <f>'דוח 132'!F5781</f>
        <v>0</v>
      </c>
      <c r="G5781" s="63">
        <f>'דוח 132'!E5781</f>
        <v>0</v>
      </c>
      <c r="H5781" s="63">
        <f>'דוח 132'!D5781</f>
        <v>0</v>
      </c>
      <c r="I5781" s="63">
        <f>'דוח 132'!C5781</f>
        <v>0</v>
      </c>
      <c r="J5781" s="63">
        <f>'דוח 132'!B5781</f>
        <v>0</v>
      </c>
      <c r="K5781" s="63">
        <f>'דוח 132'!A5781</f>
        <v>0</v>
      </c>
    </row>
    <row r="5782" spans="1:11" x14ac:dyDescent="0.2">
      <c r="A5782" s="63">
        <f>'דוח 132'!K5782</f>
        <v>13419</v>
      </c>
      <c r="B5782" s="63">
        <f>'דוח 132'!J5782</f>
        <v>7805</v>
      </c>
      <c r="C5782" s="63" t="str">
        <f>'דוח 132'!I5782</f>
        <v>ממשלתי  לא צמוד (שחר)</v>
      </c>
      <c r="D5782" s="63">
        <f>'דוח 132'!H5782</f>
        <v>0</v>
      </c>
      <c r="E5782" s="63">
        <f>'דוח 132'!G5782</f>
        <v>0</v>
      </c>
      <c r="F5782" s="63">
        <f>'דוח 132'!F5782</f>
        <v>0</v>
      </c>
      <c r="G5782" s="63">
        <f>'דוח 132'!E5782</f>
        <v>0</v>
      </c>
      <c r="H5782" s="63">
        <f>'דוח 132'!D5782</f>
        <v>0</v>
      </c>
      <c r="I5782" s="63">
        <f>'דוח 132'!C5782</f>
        <v>0</v>
      </c>
      <c r="J5782" s="63">
        <f>'דוח 132'!B5782</f>
        <v>0</v>
      </c>
      <c r="K5782" s="63">
        <f>'דוח 132'!A5782</f>
        <v>0</v>
      </c>
    </row>
    <row r="5783" spans="1:11" x14ac:dyDescent="0.2">
      <c r="A5783" s="63">
        <f>'דוח 132'!K5783</f>
        <v>11568</v>
      </c>
      <c r="B5783" s="63">
        <f>'דוח 132'!J5783</f>
        <v>7805</v>
      </c>
      <c r="C5783" s="63" t="str">
        <f>'דוח 132'!I5783</f>
        <v>אג"ח ממשלתי לא צמוד ריבית משתנה-"גילון"</v>
      </c>
      <c r="D5783" s="63">
        <f>'דוח 132'!H5783</f>
        <v>0</v>
      </c>
      <c r="E5783" s="63">
        <f>'דוח 132'!G5783</f>
        <v>0</v>
      </c>
      <c r="F5783" s="63">
        <f>'דוח 132'!F5783</f>
        <v>0</v>
      </c>
      <c r="G5783" s="63">
        <f>'דוח 132'!E5783</f>
        <v>0</v>
      </c>
      <c r="H5783" s="63">
        <f>'דוח 132'!D5783</f>
        <v>0</v>
      </c>
      <c r="I5783" s="63">
        <f>'דוח 132'!C5783</f>
        <v>0</v>
      </c>
      <c r="J5783" s="63">
        <f>'דוח 132'!B5783</f>
        <v>0</v>
      </c>
      <c r="K5783" s="63">
        <f>'דוח 132'!A5783</f>
        <v>0</v>
      </c>
    </row>
    <row r="5784" spans="1:11" x14ac:dyDescent="0.2">
      <c r="A5784" s="63">
        <f>'דוח 132'!K5784</f>
        <v>12479</v>
      </c>
      <c r="B5784" s="63">
        <f>'דוח 132'!J5784</f>
        <v>7805</v>
      </c>
      <c r="C5784" s="63" t="str">
        <f>'דוח 132'!I5784</f>
        <v>קונצרני ריבית קבועה</v>
      </c>
      <c r="D5784" s="63">
        <f>'דוח 132'!H5784</f>
        <v>0</v>
      </c>
      <c r="E5784" s="63">
        <f>'דוח 132'!G5784</f>
        <v>0</v>
      </c>
      <c r="F5784" s="63">
        <f>'דוח 132'!F5784</f>
        <v>0</v>
      </c>
      <c r="G5784" s="63">
        <f>'דוח 132'!E5784</f>
        <v>0</v>
      </c>
      <c r="H5784" s="63">
        <f>'דוח 132'!D5784</f>
        <v>0</v>
      </c>
      <c r="I5784" s="63">
        <f>'דוח 132'!C5784</f>
        <v>0</v>
      </c>
      <c r="J5784" s="63">
        <f>'דוח 132'!B5784</f>
        <v>0</v>
      </c>
      <c r="K5784" s="63">
        <f>'דוח 132'!A5784</f>
        <v>0</v>
      </c>
    </row>
    <row r="5785" spans="1:11" x14ac:dyDescent="0.2">
      <c r="A5785" s="63">
        <f>'דוח 132'!K5785</f>
        <v>12480</v>
      </c>
      <c r="B5785" s="63">
        <f>'דוח 132'!J5785</f>
        <v>7805</v>
      </c>
      <c r="C5785" s="63" t="str">
        <f>'דוח 132'!I5785</f>
        <v>קונצרני ריבית משתנה</v>
      </c>
      <c r="D5785" s="63">
        <f>'דוח 132'!H5785</f>
        <v>0</v>
      </c>
      <c r="E5785" s="63">
        <f>'דוח 132'!G5785</f>
        <v>0</v>
      </c>
      <c r="F5785" s="63">
        <f>'דוח 132'!F5785</f>
        <v>0</v>
      </c>
      <c r="G5785" s="63">
        <f>'דוח 132'!E5785</f>
        <v>0</v>
      </c>
      <c r="H5785" s="63">
        <f>'דוח 132'!D5785</f>
        <v>0</v>
      </c>
      <c r="I5785" s="63">
        <f>'דוח 132'!C5785</f>
        <v>0</v>
      </c>
      <c r="J5785" s="63">
        <f>'דוח 132'!B5785</f>
        <v>0</v>
      </c>
      <c r="K5785" s="63">
        <f>'דוח 132'!A5785</f>
        <v>0</v>
      </c>
    </row>
    <row r="5786" spans="1:11" x14ac:dyDescent="0.2">
      <c r="A5786" s="63">
        <f>'דוח 132'!K5786</f>
        <v>11578</v>
      </c>
      <c r="B5786" s="63">
        <f>'דוח 132'!J5786</f>
        <v>7805</v>
      </c>
      <c r="C5786" s="63" t="str">
        <f>'דוח 132'!I5786</f>
        <v>אג"ח לא צמוד לא סחיר (ללא עמיתים)</v>
      </c>
      <c r="D5786" s="63">
        <f>'דוח 132'!H5786</f>
        <v>0</v>
      </c>
      <c r="E5786" s="63">
        <f>'דוח 132'!G5786</f>
        <v>0</v>
      </c>
      <c r="F5786" s="63">
        <f>'דוח 132'!F5786</f>
        <v>0</v>
      </c>
      <c r="G5786" s="63">
        <f>'דוח 132'!E5786</f>
        <v>0</v>
      </c>
      <c r="H5786" s="63">
        <f>'דוח 132'!D5786</f>
        <v>0</v>
      </c>
      <c r="I5786" s="63">
        <f>'דוח 132'!C5786</f>
        <v>0</v>
      </c>
      <c r="J5786" s="63">
        <f>'דוח 132'!B5786</f>
        <v>0</v>
      </c>
      <c r="K5786" s="63">
        <f>'דוח 132'!A5786</f>
        <v>0</v>
      </c>
    </row>
    <row r="5787" spans="1:11" x14ac:dyDescent="0.2">
      <c r="A5787" s="63">
        <f>'דוח 132'!K5787</f>
        <v>12497</v>
      </c>
      <c r="B5787" s="63">
        <f>'דוח 132'!J5787</f>
        <v>7805</v>
      </c>
      <c r="C5787" s="63" t="str">
        <f>'דוח 132'!I5787</f>
        <v>קונצרני לא סחיר ריבית משתנה (נע"מים)</v>
      </c>
      <c r="D5787" s="63">
        <f>'דוח 132'!H5787</f>
        <v>0</v>
      </c>
      <c r="E5787" s="63">
        <f>'דוח 132'!G5787</f>
        <v>0</v>
      </c>
      <c r="F5787" s="63">
        <f>'דוח 132'!F5787</f>
        <v>0</v>
      </c>
      <c r="G5787" s="63">
        <f>'דוח 132'!E5787</f>
        <v>0</v>
      </c>
      <c r="H5787" s="63">
        <f>'דוח 132'!D5787</f>
        <v>0</v>
      </c>
      <c r="I5787" s="63">
        <f>'דוח 132'!C5787</f>
        <v>0</v>
      </c>
      <c r="J5787" s="63">
        <f>'דוח 132'!B5787</f>
        <v>0</v>
      </c>
      <c r="K5787" s="63">
        <f>'דוח 132'!A5787</f>
        <v>0</v>
      </c>
    </row>
    <row r="5788" spans="1:11" x14ac:dyDescent="0.2">
      <c r="A5788" s="63">
        <f>'דוח 132'!K5788</f>
        <v>15546</v>
      </c>
      <c r="B5788" s="63">
        <f>'דוח 132'!J5788</f>
        <v>7805</v>
      </c>
      <c r="C5788" s="63" t="str">
        <f>'דוח 132'!I5788</f>
        <v>הלוואה לא צמוד</v>
      </c>
      <c r="D5788" s="63">
        <f>'דוח 132'!H5788</f>
        <v>0</v>
      </c>
      <c r="E5788" s="63">
        <f>'דוח 132'!G5788</f>
        <v>0</v>
      </c>
      <c r="F5788" s="63">
        <f>'דוח 132'!F5788</f>
        <v>0</v>
      </c>
      <c r="G5788" s="63">
        <f>'דוח 132'!E5788</f>
        <v>0</v>
      </c>
      <c r="H5788" s="63">
        <f>'דוח 132'!D5788</f>
        <v>0</v>
      </c>
      <c r="I5788" s="63">
        <f>'דוח 132'!C5788</f>
        <v>0</v>
      </c>
      <c r="J5788" s="63">
        <f>'דוח 132'!B5788</f>
        <v>0</v>
      </c>
      <c r="K5788" s="63">
        <f>'דוח 132'!A5788</f>
        <v>0</v>
      </c>
    </row>
    <row r="5789" spans="1:11" x14ac:dyDescent="0.2">
      <c r="A5789" s="63">
        <f>'דוח 132'!K5789</f>
        <v>12481</v>
      </c>
      <c r="B5789" s="63">
        <f>'דוח 132'!J5789</f>
        <v>7805</v>
      </c>
      <c r="C5789" s="63" t="str">
        <f>'דוח 132'!I5789</f>
        <v>הלוואות לעמיתים.</v>
      </c>
      <c r="D5789" s="63">
        <f>'דוח 132'!H5789</f>
        <v>0</v>
      </c>
      <c r="E5789" s="63">
        <f>'דוח 132'!G5789</f>
        <v>0</v>
      </c>
      <c r="F5789" s="63">
        <f>'דוח 132'!F5789</f>
        <v>0</v>
      </c>
      <c r="G5789" s="63">
        <f>'דוח 132'!E5789</f>
        <v>0</v>
      </c>
      <c r="H5789" s="63">
        <f>'דוח 132'!D5789</f>
        <v>2</v>
      </c>
      <c r="I5789" s="63">
        <f>'דוח 132'!C5789</f>
        <v>0</v>
      </c>
      <c r="J5789" s="63">
        <f>'דוח 132'!B5789</f>
        <v>0</v>
      </c>
      <c r="K5789" s="63">
        <f>'דוח 132'!A5789</f>
        <v>0</v>
      </c>
    </row>
    <row r="5790" spans="1:11" x14ac:dyDescent="0.2">
      <c r="A5790" s="63">
        <f>'דוח 132'!K5790</f>
        <v>13594</v>
      </c>
      <c r="B5790" s="63">
        <f>'דוח 132'!J5790</f>
        <v>7805</v>
      </c>
      <c r="C5790" s="63" t="str">
        <f>'דוח 132'!I5790</f>
        <v>מט"ח וצמוד מט"ח</v>
      </c>
      <c r="D5790" s="63">
        <f>'דוח 132'!H5790</f>
        <v>4.17240114382549</v>
      </c>
      <c r="E5790" s="63">
        <f>'דוח 132'!G5790</f>
        <v>62.319762096568198</v>
      </c>
      <c r="F5790" s="63">
        <f>'דוח 132'!F5790</f>
        <v>60.186568204766694</v>
      </c>
      <c r="G5790" s="63">
        <f>'דוח 132'!E5790</f>
        <v>0</v>
      </c>
      <c r="H5790" s="63">
        <f>'דוח 132'!D5790</f>
        <v>0</v>
      </c>
      <c r="I5790" s="63">
        <f>'דוח 132'!C5790</f>
        <v>0</v>
      </c>
      <c r="J5790" s="63">
        <f>'דוח 132'!B5790</f>
        <v>0</v>
      </c>
      <c r="K5790" s="63">
        <f>'דוח 132'!A5790</f>
        <v>0</v>
      </c>
    </row>
    <row r="5791" spans="1:11" x14ac:dyDescent="0.2">
      <c r="A5791" s="63">
        <f>'דוח 132'!K5791</f>
        <v>15609</v>
      </c>
      <c r="B5791" s="63">
        <f>'דוח 132'!J5791</f>
        <v>7805</v>
      </c>
      <c r="C5791" s="63" t="str">
        <f>'דוח 132'!I5791</f>
        <v>אג"ח ממשלתי צמוד מט"ח סחיר (1022)</v>
      </c>
      <c r="D5791" s="63">
        <f>'דוח 132'!H5791</f>
        <v>3.0933524671596699</v>
      </c>
      <c r="E5791" s="63">
        <f>'דוח 132'!G5791</f>
        <v>17.9412858458759</v>
      </c>
      <c r="F5791" s="63">
        <f>'דוח 132'!F5791</f>
        <v>18.168707812561198</v>
      </c>
      <c r="G5791" s="63">
        <f>'דוח 132'!E5791</f>
        <v>0</v>
      </c>
      <c r="H5791" s="63">
        <f>'דוח 132'!D5791</f>
        <v>0</v>
      </c>
      <c r="I5791" s="63">
        <f>'דוח 132'!C5791</f>
        <v>0</v>
      </c>
      <c r="J5791" s="63">
        <f>'דוח 132'!B5791</f>
        <v>0</v>
      </c>
      <c r="K5791" s="63">
        <f>'דוח 132'!A5791</f>
        <v>0</v>
      </c>
    </row>
    <row r="5792" spans="1:11" x14ac:dyDescent="0.2">
      <c r="A5792" s="63">
        <f>'דוח 132'!K5792</f>
        <v>11524</v>
      </c>
      <c r="B5792" s="63">
        <f>'דוח 132'!J5792</f>
        <v>7805</v>
      </c>
      <c r="C5792" s="63" t="str">
        <f>'דוח 132'!I5792</f>
        <v xml:space="preserve"> אג"ח קונצרני בחו"ל </v>
      </c>
      <c r="D5792" s="63">
        <f>'דוח 132'!H5792</f>
        <v>4.5216521584780196</v>
      </c>
      <c r="E5792" s="63">
        <f>'דוח 132'!G5792</f>
        <v>43.951414552173595</v>
      </c>
      <c r="F5792" s="63">
        <f>'דוח 132'!F5792</f>
        <v>43.108200730995698</v>
      </c>
      <c r="G5792" s="63">
        <f>'דוח 132'!E5792</f>
        <v>0</v>
      </c>
      <c r="H5792" s="63">
        <f>'דוח 132'!D5792</f>
        <v>0</v>
      </c>
      <c r="I5792" s="63">
        <f>'דוח 132'!C5792</f>
        <v>0</v>
      </c>
      <c r="J5792" s="63">
        <f>'דוח 132'!B5792</f>
        <v>0</v>
      </c>
      <c r="K5792" s="63">
        <f>'דוח 132'!A5792</f>
        <v>0</v>
      </c>
    </row>
    <row r="5793" spans="1:11" x14ac:dyDescent="0.2">
      <c r="A5793" s="63">
        <f>'דוח 132'!K5793</f>
        <v>15745</v>
      </c>
      <c r="B5793" s="63">
        <f>'דוח 132'!J5793</f>
        <v>7805</v>
      </c>
      <c r="C5793" s="63" t="str">
        <f>'דוח 132'!I5793</f>
        <v>סה"כ קונצרני צמוד מט"ח</v>
      </c>
      <c r="D5793" s="63">
        <f>'דוח 132'!H5793</f>
        <v>0</v>
      </c>
      <c r="E5793" s="63">
        <f>'דוח 132'!G5793</f>
        <v>0</v>
      </c>
      <c r="F5793" s="63">
        <f>'דוח 132'!F5793</f>
        <v>0</v>
      </c>
      <c r="G5793" s="63">
        <f>'דוח 132'!E5793</f>
        <v>0</v>
      </c>
      <c r="H5793" s="63">
        <f>'דוח 132'!D5793</f>
        <v>0</v>
      </c>
      <c r="I5793" s="63">
        <f>'דוח 132'!C5793</f>
        <v>0</v>
      </c>
      <c r="J5793" s="63">
        <f>'דוח 132'!B5793</f>
        <v>0</v>
      </c>
      <c r="K5793" s="63">
        <f>'דוח 132'!A5793</f>
        <v>0</v>
      </c>
    </row>
    <row r="5794" spans="1:11" x14ac:dyDescent="0.2">
      <c r="A5794" s="63">
        <f>'דוח 132'!K5794</f>
        <v>15545</v>
      </c>
      <c r="B5794" s="63">
        <f>'דוח 132'!J5794</f>
        <v>7805</v>
      </c>
      <c r="C5794" s="63" t="str">
        <f>'דוח 132'!I5794</f>
        <v>הלוואה צמוד מט"ח</v>
      </c>
      <c r="D5794" s="63">
        <f>'דוח 132'!H5794</f>
        <v>0</v>
      </c>
      <c r="E5794" s="63">
        <f>'דוח 132'!G5794</f>
        <v>0</v>
      </c>
      <c r="F5794" s="63">
        <f>'דוח 132'!F5794</f>
        <v>0</v>
      </c>
      <c r="G5794" s="63">
        <f>'דוח 132'!E5794</f>
        <v>0</v>
      </c>
      <c r="H5794" s="63">
        <f>'דוח 132'!D5794</f>
        <v>0</v>
      </c>
      <c r="I5794" s="63">
        <f>'דוח 132'!C5794</f>
        <v>0</v>
      </c>
      <c r="J5794" s="63">
        <f>'דוח 132'!B5794</f>
        <v>0</v>
      </c>
      <c r="K5794" s="63">
        <f>'דוח 132'!A5794</f>
        <v>0</v>
      </c>
    </row>
    <row r="5795" spans="1:11" x14ac:dyDescent="0.2">
      <c r="A5795" s="63">
        <f>'דוח 132'!K5795</f>
        <v>13595</v>
      </c>
      <c r="B5795" s="63">
        <f>'דוח 132'!J5795</f>
        <v>7805</v>
      </c>
      <c r="C5795" s="63" t="str">
        <f>'דוח 132'!I5795</f>
        <v>סה"כ מניות והמירים</v>
      </c>
      <c r="D5795" s="63">
        <f>'דוח 132'!H5795</f>
        <v>0</v>
      </c>
      <c r="E5795" s="63">
        <f>'דוח 132'!G5795</f>
        <v>31.300838055554998</v>
      </c>
      <c r="F5795" s="63">
        <f>'דוח 132'!F5795</f>
        <v>31.417248982626099</v>
      </c>
      <c r="G5795" s="63">
        <f>'דוח 132'!E5795</f>
        <v>0</v>
      </c>
      <c r="H5795" s="63">
        <f>'דוח 132'!D5795</f>
        <v>0</v>
      </c>
      <c r="I5795" s="63">
        <f>'דוח 132'!C5795</f>
        <v>0</v>
      </c>
      <c r="J5795" s="63">
        <f>'דוח 132'!B5795</f>
        <v>0</v>
      </c>
      <c r="K5795" s="63">
        <f>'דוח 132'!A5795</f>
        <v>0</v>
      </c>
    </row>
    <row r="5796" spans="1:11" x14ac:dyDescent="0.2">
      <c r="A5796" s="63">
        <f>'דוח 132'!K5796</f>
        <v>15610</v>
      </c>
      <c r="B5796" s="63">
        <f>'דוח 132'!J5796</f>
        <v>7805</v>
      </c>
      <c r="C5796" s="63" t="str">
        <f>'דוח 132'!I5796</f>
        <v>נגזרים מתוך מניות והמירים</v>
      </c>
      <c r="D5796" s="63">
        <f>'דוח 132'!H5796</f>
        <v>0</v>
      </c>
      <c r="E5796" s="63">
        <f>'דוח 132'!G5796</f>
        <v>0</v>
      </c>
      <c r="F5796" s="63">
        <f>'דוח 132'!F5796</f>
        <v>0</v>
      </c>
      <c r="G5796" s="63">
        <f>'דוח 132'!E5796</f>
        <v>0</v>
      </c>
      <c r="H5796" s="63">
        <f>'דוח 132'!D5796</f>
        <v>0</v>
      </c>
      <c r="I5796" s="63">
        <f>'דוח 132'!C5796</f>
        <v>0</v>
      </c>
      <c r="J5796" s="63">
        <f>'דוח 132'!B5796</f>
        <v>0</v>
      </c>
      <c r="K5796" s="63">
        <f>'דוח 132'!A5796</f>
        <v>0</v>
      </c>
    </row>
    <row r="5797" spans="1:11" x14ac:dyDescent="0.2">
      <c r="A5797" s="63">
        <f>'דוח 132'!K5797</f>
        <v>15611</v>
      </c>
      <c r="B5797" s="63">
        <f>'דוח 132'!J5797</f>
        <v>7805</v>
      </c>
      <c r="C5797" s="63" t="str">
        <f>'דוח 132'!I5797</f>
        <v>מניות והמירים בארץ</v>
      </c>
      <c r="D5797" s="63">
        <f>'דוח 132'!H5797</f>
        <v>0</v>
      </c>
      <c r="E5797" s="63">
        <f>'דוח 132'!G5797</f>
        <v>0</v>
      </c>
      <c r="F5797" s="63">
        <f>'דוח 132'!F5797</f>
        <v>0</v>
      </c>
      <c r="G5797" s="63">
        <f>'דוח 132'!E5797</f>
        <v>0</v>
      </c>
      <c r="H5797" s="63">
        <f>'דוח 132'!D5797</f>
        <v>0</v>
      </c>
      <c r="I5797" s="63">
        <f>'דוח 132'!C5797</f>
        <v>0</v>
      </c>
      <c r="J5797" s="63">
        <f>'דוח 132'!B5797</f>
        <v>0</v>
      </c>
      <c r="K5797" s="63">
        <f>'דוח 132'!A5797</f>
        <v>0</v>
      </c>
    </row>
    <row r="5798" spans="1:11" x14ac:dyDescent="0.2">
      <c r="A5798" s="63">
        <f>'דוח 132'!K5798</f>
        <v>15608</v>
      </c>
      <c r="B5798" s="63">
        <f>'דוח 132'!J5798</f>
        <v>7805</v>
      </c>
      <c r="C5798" s="63" t="str">
        <f>'דוח 132'!I5798</f>
        <v>מניות חו"ל</v>
      </c>
      <c r="D5798" s="63">
        <f>'דוח 132'!H5798</f>
        <v>0</v>
      </c>
      <c r="E5798" s="63">
        <f>'דוח 132'!G5798</f>
        <v>31.300838055554998</v>
      </c>
      <c r="F5798" s="63">
        <f>'דוח 132'!F5798</f>
        <v>31.417248982626099</v>
      </c>
      <c r="G5798" s="63">
        <f>'דוח 132'!E5798</f>
        <v>0</v>
      </c>
      <c r="H5798" s="63">
        <f>'דוח 132'!D5798</f>
        <v>0</v>
      </c>
      <c r="I5798" s="63">
        <f>'דוח 132'!C5798</f>
        <v>0</v>
      </c>
      <c r="J5798" s="63">
        <f>'דוח 132'!B5798</f>
        <v>0</v>
      </c>
      <c r="K5798" s="63">
        <f>'דוח 132'!A5798</f>
        <v>0</v>
      </c>
    </row>
    <row r="5799" spans="1:11" x14ac:dyDescent="0.2">
      <c r="A5799" s="63">
        <f>'דוח 132'!K5799</f>
        <v>15584</v>
      </c>
      <c r="B5799" s="63">
        <f>'דוח 132'!J5799</f>
        <v>7805</v>
      </c>
      <c r="C5799" s="63" t="str">
        <f>'דוח 132'!I5799</f>
        <v>נכסים אלטרנטיביים</v>
      </c>
      <c r="D5799" s="63">
        <f>'דוח 132'!H5799</f>
        <v>0</v>
      </c>
      <c r="E5799" s="63">
        <f>'דוח 132'!G5799</f>
        <v>0</v>
      </c>
      <c r="F5799" s="63">
        <f>'דוח 132'!F5799</f>
        <v>0</v>
      </c>
      <c r="G5799" s="63">
        <f>'דוח 132'!E5799</f>
        <v>0</v>
      </c>
      <c r="H5799" s="63">
        <f>'דוח 132'!D5799</f>
        <v>0</v>
      </c>
      <c r="I5799" s="63">
        <f>'דוח 132'!C5799</f>
        <v>0</v>
      </c>
      <c r="J5799" s="63">
        <f>'דוח 132'!B5799</f>
        <v>0</v>
      </c>
      <c r="K5799" s="63">
        <f>'דוח 132'!A5799</f>
        <v>0</v>
      </c>
    </row>
    <row r="5800" spans="1:11" x14ac:dyDescent="0.2">
      <c r="A5800" s="63">
        <f>'דוח 132'!K5800</f>
        <v>17728</v>
      </c>
      <c r="B5800" s="63">
        <f>'דוח 132'!J5800</f>
        <v>7805</v>
      </c>
      <c r="C5800" s="63" t="str">
        <f>'דוח 132'!I5800</f>
        <v>נכסי נדל"ן</v>
      </c>
      <c r="D5800" s="63">
        <f>'דוח 132'!H5800</f>
        <v>0</v>
      </c>
      <c r="E5800" s="63">
        <f>'דוח 132'!G5800</f>
        <v>0</v>
      </c>
      <c r="F5800" s="63">
        <f>'דוח 132'!F5800</f>
        <v>0</v>
      </c>
      <c r="G5800" s="63">
        <f>'דוח 132'!E5800</f>
        <v>0</v>
      </c>
      <c r="H5800" s="63">
        <f>'דוח 132'!D5800</f>
        <v>0</v>
      </c>
      <c r="I5800" s="63">
        <f>'דוח 132'!C5800</f>
        <v>0</v>
      </c>
      <c r="J5800" s="63">
        <f>'דוח 132'!B5800</f>
        <v>0</v>
      </c>
      <c r="K5800" s="63">
        <f>'דוח 132'!A5800</f>
        <v>0</v>
      </c>
    </row>
    <row r="5801" spans="1:11" x14ac:dyDescent="0.2">
      <c r="A5801" s="63">
        <f>'דוח 132'!K5801</f>
        <v>15624</v>
      </c>
      <c r="B5801" s="63">
        <f>'דוח 132'!J5801</f>
        <v>7805</v>
      </c>
      <c r="C5801" s="63" t="str">
        <f>'דוח 132'!I5801</f>
        <v>נגזרים מתוך חשיפת מט"ח</v>
      </c>
      <c r="D5801" s="63">
        <f>'דוח 132'!H5801</f>
        <v>0</v>
      </c>
      <c r="E5801" s="63">
        <f>'דוח 132'!G5801</f>
        <v>0</v>
      </c>
      <c r="F5801" s="63">
        <f>'דוח 132'!F5801</f>
        <v>0</v>
      </c>
      <c r="G5801" s="63">
        <f>'דוח 132'!E5801</f>
        <v>0</v>
      </c>
      <c r="H5801" s="63">
        <f>'דוח 132'!D5801</f>
        <v>0</v>
      </c>
      <c r="I5801" s="63">
        <f>'דוח 132'!C5801</f>
        <v>0</v>
      </c>
      <c r="J5801" s="63">
        <f>'דוח 132'!B5801</f>
        <v>0</v>
      </c>
      <c r="K5801" s="63">
        <f>'דוח 132'!A5801</f>
        <v>0</v>
      </c>
    </row>
    <row r="5802" spans="1:11" x14ac:dyDescent="0.2">
      <c r="A5802" s="63">
        <f>'דוח 132'!K5802</f>
        <v>15644</v>
      </c>
      <c r="B5802" s="63">
        <f>'דוח 132'!J5802</f>
        <v>7805</v>
      </c>
      <c r="C5802" s="63" t="str">
        <f>'דוח 132'!I5802</f>
        <v>סה"כ נזילות</v>
      </c>
      <c r="D5802" s="63">
        <f>'דוח 132'!H5802</f>
        <v>0</v>
      </c>
      <c r="E5802" s="63">
        <f>'דוח 132'!G5802</f>
        <v>6.8064615463955196</v>
      </c>
      <c r="F5802" s="63">
        <f>'דוח 132'!F5802</f>
        <v>7.3058424738169894</v>
      </c>
      <c r="G5802" s="63">
        <f>'דוח 132'!E5802</f>
        <v>1</v>
      </c>
      <c r="H5802" s="63">
        <f>'דוח 132'!D5802</f>
        <v>10</v>
      </c>
      <c r="I5802" s="63">
        <f>'דוח 132'!C5802</f>
        <v>0</v>
      </c>
      <c r="J5802" s="63">
        <f>'דוח 132'!B5802</f>
        <v>0</v>
      </c>
      <c r="K5802" s="63">
        <f>'דוח 132'!A5802</f>
        <v>0</v>
      </c>
    </row>
    <row r="5803" spans="1:11" x14ac:dyDescent="0.2">
      <c r="A5803" s="63">
        <f>'דוח 132'!K5803</f>
        <v>15704</v>
      </c>
      <c r="B5803" s="63">
        <f>'דוח 132'!J5803</f>
        <v>7805</v>
      </c>
      <c r="C5803" s="63" t="str">
        <f>'דוח 132'!I5803</f>
        <v xml:space="preserve">סה"כ קונצרני והלוואות </v>
      </c>
      <c r="D5803" s="63">
        <f>'דוח 132'!H5803</f>
        <v>4.5216521584780196</v>
      </c>
      <c r="E5803" s="63">
        <f>'דוח 132'!G5803</f>
        <v>43.951414552173595</v>
      </c>
      <c r="F5803" s="63">
        <f>'דוח 132'!F5803</f>
        <v>43.108200730995698</v>
      </c>
      <c r="G5803" s="63">
        <f>'דוח 132'!E5803</f>
        <v>43</v>
      </c>
      <c r="H5803" s="63">
        <f>'דוח 132'!D5803</f>
        <v>49</v>
      </c>
      <c r="I5803" s="63">
        <f>'דוח 132'!C5803</f>
        <v>0</v>
      </c>
      <c r="J5803" s="63">
        <f>'דוח 132'!B5803</f>
        <v>0</v>
      </c>
      <c r="K5803" s="63">
        <f>'דוח 132'!A5803</f>
        <v>0</v>
      </c>
    </row>
    <row r="5804" spans="1:11" x14ac:dyDescent="0.2">
      <c r="A5804" s="63">
        <f>'דוח 132'!K5804</f>
        <v>15749</v>
      </c>
      <c r="B5804" s="63">
        <f>'דוח 132'!J5804</f>
        <v>7805</v>
      </c>
      <c r="C5804" s="63" t="str">
        <f>'דוח 132'!I5804</f>
        <v>סה"כ לא סחירים</v>
      </c>
      <c r="D5804" s="63">
        <f>'דוח 132'!H5804</f>
        <v>0</v>
      </c>
      <c r="E5804" s="63">
        <f>'דוח 132'!G5804</f>
        <v>0</v>
      </c>
      <c r="F5804" s="63">
        <f>'דוח 132'!F5804</f>
        <v>0</v>
      </c>
      <c r="G5804" s="63">
        <f>'דוח 132'!E5804</f>
        <v>0</v>
      </c>
      <c r="H5804" s="63">
        <f>'דוח 132'!D5804</f>
        <v>0</v>
      </c>
      <c r="I5804" s="63">
        <f>'דוח 132'!C5804</f>
        <v>0</v>
      </c>
      <c r="J5804" s="63">
        <f>'דוח 132'!B5804</f>
        <v>0</v>
      </c>
      <c r="K5804" s="63">
        <f>'דוח 132'!A5804</f>
        <v>0</v>
      </c>
    </row>
    <row r="5805" spans="1:11" x14ac:dyDescent="0.2">
      <c r="A5805" s="63">
        <f>'דוח 132'!K5805</f>
        <v>11258</v>
      </c>
      <c r="B5805" s="63">
        <f>'דוח 132'!J5805</f>
        <v>7805</v>
      </c>
      <c r="C5805" s="63" t="str">
        <f>'דוח 132'!I5805</f>
        <v>כל נכסי הקופה</v>
      </c>
      <c r="D5805" s="63">
        <f>'דוח 132'!H5805</f>
        <v>2.5112250602050001</v>
      </c>
      <c r="E5805" s="63">
        <f>'דוח 132'!G5805</f>
        <v>100</v>
      </c>
      <c r="F5805" s="63">
        <f>'דוח 132'!F5805</f>
        <v>100</v>
      </c>
      <c r="G5805" s="63">
        <f>'דוח 132'!E5805</f>
        <v>0</v>
      </c>
      <c r="H5805" s="63">
        <f>'דוח 132'!D5805</f>
        <v>0</v>
      </c>
      <c r="I5805" s="63">
        <f>'דוח 132'!C5805</f>
        <v>0</v>
      </c>
      <c r="J5805" s="63">
        <f>'דוח 132'!B5805</f>
        <v>0</v>
      </c>
      <c r="K5805" s="63">
        <f>'דוח 132'!A5805</f>
        <v>0</v>
      </c>
    </row>
    <row r="5806" spans="1:11" x14ac:dyDescent="0.2">
      <c r="A5806" s="63">
        <f>'דוח 132'!K5806</f>
        <v>15705</v>
      </c>
      <c r="B5806" s="63">
        <f>'דוח 132'!J5806</f>
        <v>7805</v>
      </c>
      <c r="C5806" s="63" t="str">
        <f>'דוח 132'!I5806</f>
        <v>סה"כ ממשלתי</v>
      </c>
      <c r="D5806" s="63">
        <f>'דוח 132'!H5806</f>
        <v>3.0933524671596699</v>
      </c>
      <c r="E5806" s="63">
        <f>'דוח 132'!G5806</f>
        <v>17.9412858458759</v>
      </c>
      <c r="F5806" s="63">
        <f>'דוח 132'!F5806</f>
        <v>18.168707812561198</v>
      </c>
      <c r="G5806" s="63">
        <f>'דוח 132'!E5806</f>
        <v>10</v>
      </c>
      <c r="H5806" s="63">
        <f>'דוח 132'!D5806</f>
        <v>20</v>
      </c>
      <c r="I5806" s="63">
        <f>'דוח 132'!C5806</f>
        <v>0</v>
      </c>
      <c r="J5806" s="63">
        <f>'דוח 132'!B5806</f>
        <v>0</v>
      </c>
      <c r="K5806" s="63">
        <f>'דוח 132'!A5806</f>
        <v>0</v>
      </c>
    </row>
    <row r="5807" spans="1:11" x14ac:dyDescent="0.2">
      <c r="A5807" s="63">
        <f>'דוח 132'!K5807</f>
        <v>16144</v>
      </c>
      <c r="B5807" s="63">
        <f>'דוח 132'!J5807</f>
        <v>7805</v>
      </c>
      <c r="C5807" s="63" t="str">
        <f>'דוח 132'!I5807</f>
        <v>סך חשיפת מט"ח</v>
      </c>
      <c r="D5807" s="63">
        <f>'דוח 132'!H5807</f>
        <v>2.7413978339656002</v>
      </c>
      <c r="E5807" s="63">
        <f>'דוח 132'!G5807</f>
        <v>93.620600152123188</v>
      </c>
      <c r="F5807" s="63">
        <f>'דוח 132'!F5807</f>
        <v>91.603817187392892</v>
      </c>
      <c r="G5807" s="63">
        <f>'דוח 132'!E5807</f>
        <v>0</v>
      </c>
      <c r="H5807" s="63">
        <f>'דוח 132'!D5807</f>
        <v>0</v>
      </c>
      <c r="I5807" s="63">
        <f>'דוח 132'!C5807</f>
        <v>0</v>
      </c>
      <c r="J5807" s="63">
        <f>'דוח 132'!B5807</f>
        <v>0</v>
      </c>
      <c r="K5807" s="63">
        <f>'דוח 132'!A5807</f>
        <v>0</v>
      </c>
    </row>
    <row r="5808" spans="1:11" x14ac:dyDescent="0.2">
      <c r="A5808" s="63">
        <f>'דוח 132'!K5808</f>
        <v>12755</v>
      </c>
      <c r="B5808" s="63">
        <f>'דוח 132'!J5808</f>
        <v>7805</v>
      </c>
      <c r="C5808" s="63" t="str">
        <f>'דוח 132'!I5808</f>
        <v xml:space="preserve">נזילות מט"ח </v>
      </c>
      <c r="D5808" s="63">
        <f>'דוח 132'!H5808</f>
        <v>0</v>
      </c>
      <c r="E5808" s="63">
        <f>'דוח 132'!G5808</f>
        <v>0.42706169851868697</v>
      </c>
      <c r="F5808" s="63">
        <f>'דוח 132'!F5808</f>
        <v>-1.0903403387901098</v>
      </c>
      <c r="G5808" s="63">
        <f>'דוח 132'!E5808</f>
        <v>0</v>
      </c>
      <c r="H5808" s="63">
        <f>'דוח 132'!D5808</f>
        <v>0</v>
      </c>
      <c r="I5808" s="63">
        <f>'דוח 132'!C5808</f>
        <v>0</v>
      </c>
      <c r="J5808" s="63">
        <f>'דוח 132'!B5808</f>
        <v>0</v>
      </c>
      <c r="K5808" s="63">
        <f>'דוח 132'!A5808</f>
        <v>0</v>
      </c>
    </row>
    <row r="5809" spans="1:11" x14ac:dyDescent="0.2">
      <c r="A5809" s="63">
        <f>'דוח 132'!K5809</f>
        <v>12359</v>
      </c>
      <c r="B5809" s="63">
        <f>'דוח 132'!J5809</f>
        <v>7805</v>
      </c>
      <c r="C5809" s="63" t="str">
        <f>'דוח 132'!I5809</f>
        <v xml:space="preserve">קונצרני לא סחיר צמוד מדד </v>
      </c>
      <c r="D5809" s="63">
        <f>'דוח 132'!H5809</f>
        <v>0</v>
      </c>
      <c r="E5809" s="63">
        <f>'דוח 132'!G5809</f>
        <v>0</v>
      </c>
      <c r="F5809" s="63">
        <f>'דוח 132'!F5809</f>
        <v>0</v>
      </c>
      <c r="G5809" s="63">
        <f>'דוח 132'!E5809</f>
        <v>0</v>
      </c>
      <c r="H5809" s="63">
        <f>'דוח 132'!D5809</f>
        <v>0</v>
      </c>
      <c r="I5809" s="63">
        <f>'דוח 132'!C5809</f>
        <v>0</v>
      </c>
      <c r="J5809" s="63">
        <f>'דוח 132'!B5809</f>
        <v>0</v>
      </c>
      <c r="K5809" s="63">
        <f>'דוח 132'!A5809</f>
        <v>0</v>
      </c>
    </row>
    <row r="5810" spans="1:11" x14ac:dyDescent="0.2">
      <c r="A5810" s="63">
        <f>'דוח 132'!K5810</f>
        <v>0</v>
      </c>
      <c r="B5810" s="63">
        <f>'דוח 132'!J5810</f>
        <v>0</v>
      </c>
      <c r="C5810" s="63">
        <f>'דוח 132'!I5810</f>
        <v>0</v>
      </c>
      <c r="D5810" s="63">
        <f>'דוח 132'!H5810</f>
        <v>0</v>
      </c>
      <c r="E5810" s="63">
        <f>'דוח 132'!G5810</f>
        <v>0</v>
      </c>
      <c r="F5810" s="63">
        <f>'דוח 132'!F5810</f>
        <v>0</v>
      </c>
      <c r="G5810" s="63">
        <f>'דוח 132'!E5810</f>
        <v>0</v>
      </c>
      <c r="H5810" s="63">
        <f>'דוח 132'!D5810</f>
        <v>0</v>
      </c>
      <c r="I5810" s="63">
        <f>'דוח 132'!C5810</f>
        <v>0</v>
      </c>
      <c r="J5810" s="63">
        <f>'דוח 132'!B5810</f>
        <v>0</v>
      </c>
      <c r="K5810" s="63">
        <f>'דוח 132'!A5810</f>
        <v>0</v>
      </c>
    </row>
    <row r="5811" spans="1:11" x14ac:dyDescent="0.2">
      <c r="A5811" s="63" t="str">
        <f>'דוח 132'!K5811</f>
        <v>קוד קבוצה</v>
      </c>
      <c r="B5811" s="63" t="str">
        <f>'דוח 132'!J5811</f>
        <v>קוד קופה</v>
      </c>
      <c r="C5811" s="63">
        <f>'דוח 132'!I5811</f>
        <v>0</v>
      </c>
      <c r="D5811" s="63" t="str">
        <f>'דוח 132'!H5811</f>
        <v xml:space="preserve">7821  פסגות גמל להשקעה אג"ח </v>
      </c>
      <c r="E5811" s="63">
        <f>'דוח 132'!G5811</f>
        <v>0</v>
      </c>
      <c r="F5811" s="63">
        <f>'דוח 132'!F5811</f>
        <v>0</v>
      </c>
      <c r="G5811" s="63">
        <f>'דוח 132'!E5811</f>
        <v>0</v>
      </c>
      <c r="H5811" s="63">
        <f>'דוח 132'!D5811</f>
        <v>0</v>
      </c>
      <c r="I5811" s="63">
        <f>'דוח 132'!C5811</f>
        <v>0</v>
      </c>
      <c r="J5811" s="63">
        <f>'דוח 132'!B5811</f>
        <v>0</v>
      </c>
      <c r="K5811" s="63">
        <f>'דוח 132'!A5811</f>
        <v>0</v>
      </c>
    </row>
    <row r="5812" spans="1:11" x14ac:dyDescent="0.2">
      <c r="A5812" s="63">
        <f>'דוח 132'!K5812</f>
        <v>0</v>
      </c>
      <c r="B5812" s="63">
        <f>'דוח 132'!J5812</f>
        <v>0</v>
      </c>
      <c r="C5812" s="63">
        <f>'דוח 132'!I5812</f>
        <v>0</v>
      </c>
      <c r="D5812" s="63">
        <f>'דוח 132'!H5812</f>
        <v>0</v>
      </c>
      <c r="E5812" s="63">
        <f>'דוח 132'!G5812</f>
        <v>0</v>
      </c>
      <c r="F5812" s="63" t="str">
        <f>'דוח 132'!F5812</f>
        <v>שווי קופה באשח  12,196.8</v>
      </c>
      <c r="G5812" s="63">
        <f>'דוח 132'!E5812</f>
        <v>0</v>
      </c>
      <c r="H5812" s="63">
        <f>'דוח 132'!D5812</f>
        <v>0</v>
      </c>
      <c r="I5812" s="63">
        <f>'דוח 132'!C5812</f>
        <v>0</v>
      </c>
      <c r="J5812" s="63">
        <f>'דוח 132'!B5812</f>
        <v>0</v>
      </c>
      <c r="K5812" s="63">
        <f>'דוח 132'!A5812</f>
        <v>0</v>
      </c>
    </row>
    <row r="5813" spans="1:11" x14ac:dyDescent="0.2">
      <c r="A5813" s="63">
        <f>'דוח 132'!K5813</f>
        <v>0</v>
      </c>
      <c r="B5813" s="63">
        <f>'דוח 132'!J5813</f>
        <v>0</v>
      </c>
      <c r="C5813" s="63" t="str">
        <f>'דוח 132'!I5813</f>
        <v>תאור קבוצה</v>
      </c>
      <c r="D5813" s="63" t="str">
        <f>'דוח 132'!H5813</f>
        <v>מח"מ</v>
      </c>
      <c r="E5813" s="63" t="str">
        <f>'דוח 132'!G5813</f>
        <v>חשיפה</v>
      </c>
      <c r="F5813" s="63" t="str">
        <f>'דוח 132'!F5813</f>
        <v>חשיפה</v>
      </c>
      <c r="G5813" s="63">
        <f>'דוח 132'!E5813</f>
        <v>0</v>
      </c>
      <c r="H5813" s="63" t="str">
        <f>'דוח 132'!D5813</f>
        <v>חשיפה</v>
      </c>
      <c r="I5813" s="63">
        <f>'דוח 132'!C5813</f>
        <v>0</v>
      </c>
      <c r="J5813" s="63" t="str">
        <f>'דוח 132'!B5813</f>
        <v>מח"מ</v>
      </c>
      <c r="K5813" s="63">
        <f>'דוח 132'!A5813</f>
        <v>0</v>
      </c>
    </row>
    <row r="5814" spans="1:11" x14ac:dyDescent="0.2">
      <c r="A5814" s="63">
        <f>'דוח 132'!K5814</f>
        <v>0</v>
      </c>
      <c r="B5814" s="63">
        <f>'דוח 132'!J5814</f>
        <v>0</v>
      </c>
      <c r="C5814" s="63">
        <f>'דוח 132'!I5814</f>
        <v>0</v>
      </c>
      <c r="D5814" s="63">
        <f>'דוח 132'!H5814</f>
        <v>0</v>
      </c>
      <c r="E5814" s="63" t="str">
        <f>'דוח 132'!G5814</f>
        <v>30/12/18</v>
      </c>
      <c r="F5814" s="63" t="str">
        <f>'דוח 132'!F5814</f>
        <v>31/12/18</v>
      </c>
      <c r="G5814" s="63" t="str">
        <f>'דוח 132'!E5814</f>
        <v>מינ'</v>
      </c>
      <c r="H5814" s="63" t="str">
        <f>'דוח 132'!D5814</f>
        <v>מקס'</v>
      </c>
      <c r="I5814" s="63" t="str">
        <f>'דוח 132'!C5814</f>
        <v>מינ'</v>
      </c>
      <c r="J5814" s="63" t="str">
        <f>'דוח 132'!B5814</f>
        <v>מקס'</v>
      </c>
      <c r="K5814" s="63">
        <f>'דוח 132'!A5814</f>
        <v>0</v>
      </c>
    </row>
    <row r="5815" spans="1:11" x14ac:dyDescent="0.2">
      <c r="A5815" s="63">
        <f>'דוח 132'!K5815</f>
        <v>13591</v>
      </c>
      <c r="B5815" s="63">
        <f>'דוח 132'!J5815</f>
        <v>7821</v>
      </c>
      <c r="C5815" s="63" t="str">
        <f>'דוח 132'!I5815</f>
        <v xml:space="preserve">צמוד מדד (כולל מיועדות) </v>
      </c>
      <c r="D5815" s="63">
        <f>'דוח 132'!H5815</f>
        <v>4.6366099989941194</v>
      </c>
      <c r="E5815" s="63">
        <f>'דוח 132'!G5815</f>
        <v>44.384293906952401</v>
      </c>
      <c r="F5815" s="63">
        <f>'דוח 132'!F5815</f>
        <v>43.303441386068599</v>
      </c>
      <c r="G5815" s="63">
        <f>'דוח 132'!E5815</f>
        <v>0</v>
      </c>
      <c r="H5815" s="63">
        <f>'דוח 132'!D5815</f>
        <v>0</v>
      </c>
      <c r="I5815" s="63">
        <f>'דוח 132'!C5815</f>
        <v>3.5</v>
      </c>
      <c r="J5815" s="63">
        <f>'דוח 132'!B5815</f>
        <v>5.5</v>
      </c>
      <c r="K5815" s="63">
        <f>'דוח 132'!A5815</f>
        <v>0</v>
      </c>
    </row>
    <row r="5816" spans="1:11" x14ac:dyDescent="0.2">
      <c r="A5816" s="63">
        <f>'דוח 132'!K5816</f>
        <v>19967</v>
      </c>
      <c r="B5816" s="63">
        <f>'דוח 132'!J5816</f>
        <v>7821</v>
      </c>
      <c r="C5816" s="63" t="str">
        <f>'דוח 132'!I5816</f>
        <v>צמוד מדד ללא מיועדות</v>
      </c>
      <c r="D5816" s="63">
        <f>'דוח 132'!H5816</f>
        <v>4.6366099989941194</v>
      </c>
      <c r="E5816" s="63">
        <f>'דוח 132'!G5816</f>
        <v>44.384293906952401</v>
      </c>
      <c r="F5816" s="63">
        <f>'דוח 132'!F5816</f>
        <v>43.303441386068599</v>
      </c>
      <c r="G5816" s="63">
        <f>'דוח 132'!E5816</f>
        <v>0</v>
      </c>
      <c r="H5816" s="63">
        <f>'דוח 132'!D5816</f>
        <v>0</v>
      </c>
      <c r="I5816" s="63">
        <f>'דוח 132'!C5816</f>
        <v>0</v>
      </c>
      <c r="J5816" s="63">
        <f>'דוח 132'!B5816</f>
        <v>0</v>
      </c>
      <c r="K5816" s="63">
        <f>'דוח 132'!A5816</f>
        <v>0</v>
      </c>
    </row>
    <row r="5817" spans="1:11" x14ac:dyDescent="0.2">
      <c r="A5817" s="63">
        <f>'דוח 132'!K5817</f>
        <v>15744</v>
      </c>
      <c r="B5817" s="63">
        <f>'דוח 132'!J5817</f>
        <v>7821</v>
      </c>
      <c r="C5817" s="63" t="str">
        <f>'דוח 132'!I5817</f>
        <v xml:space="preserve">סה"כ ממשלתי צמוד מדד כולל מיועדות </v>
      </c>
      <c r="D5817" s="63">
        <f>'דוח 132'!H5817</f>
        <v>5.4940759961551997</v>
      </c>
      <c r="E5817" s="63">
        <f>'דוח 132'!G5817</f>
        <v>22.397111486898698</v>
      </c>
      <c r="F5817" s="63">
        <f>'דוח 132'!F5817</f>
        <v>21.835937135374497</v>
      </c>
      <c r="G5817" s="63">
        <f>'דוח 132'!E5817</f>
        <v>0</v>
      </c>
      <c r="H5817" s="63">
        <f>'דוח 132'!D5817</f>
        <v>0</v>
      </c>
      <c r="I5817" s="63">
        <f>'דוח 132'!C5817</f>
        <v>0</v>
      </c>
      <c r="J5817" s="63">
        <f>'דוח 132'!B5817</f>
        <v>0</v>
      </c>
      <c r="K5817" s="63">
        <f>'דוח 132'!A5817</f>
        <v>0</v>
      </c>
    </row>
    <row r="5818" spans="1:11" x14ac:dyDescent="0.2">
      <c r="A5818" s="63">
        <f>'דוח 132'!K5818</f>
        <v>13462</v>
      </c>
      <c r="B5818" s="63">
        <f>'דוח 132'!J5818</f>
        <v>7821</v>
      </c>
      <c r="C5818" s="63" t="str">
        <f>'דוח 132'!I5818</f>
        <v xml:space="preserve">קונצרני סחיר צמוד מדד </v>
      </c>
      <c r="D5818" s="63">
        <f>'דוח 132'!H5818</f>
        <v>3.76442786775615</v>
      </c>
      <c r="E5818" s="63">
        <f>'דוח 132'!G5818</f>
        <v>21.987182420053703</v>
      </c>
      <c r="F5818" s="63">
        <f>'דוח 132'!F5818</f>
        <v>21.467504250694098</v>
      </c>
      <c r="G5818" s="63">
        <f>'דוח 132'!E5818</f>
        <v>0</v>
      </c>
      <c r="H5818" s="63">
        <f>'דוח 132'!D5818</f>
        <v>0</v>
      </c>
      <c r="I5818" s="63">
        <f>'דוח 132'!C5818</f>
        <v>0</v>
      </c>
      <c r="J5818" s="63">
        <f>'דוח 132'!B5818</f>
        <v>0</v>
      </c>
      <c r="K5818" s="63">
        <f>'דוח 132'!A5818</f>
        <v>0</v>
      </c>
    </row>
    <row r="5819" spans="1:11" x14ac:dyDescent="0.2">
      <c r="A5819" s="63">
        <f>'דוח 132'!K5819</f>
        <v>15544</v>
      </c>
      <c r="B5819" s="63">
        <f>'דוח 132'!J5819</f>
        <v>7821</v>
      </c>
      <c r="C5819" s="63" t="str">
        <f>'דוח 132'!I5819</f>
        <v>הלוואה צמוד מדד</v>
      </c>
      <c r="D5819" s="63">
        <f>'דוח 132'!H5819</f>
        <v>0</v>
      </c>
      <c r="E5819" s="63">
        <f>'דוח 132'!G5819</f>
        <v>0</v>
      </c>
      <c r="F5819" s="63">
        <f>'דוח 132'!F5819</f>
        <v>0</v>
      </c>
      <c r="G5819" s="63">
        <f>'דוח 132'!E5819</f>
        <v>0</v>
      </c>
      <c r="H5819" s="63">
        <f>'דוח 132'!D5819</f>
        <v>0</v>
      </c>
      <c r="I5819" s="63">
        <f>'דוח 132'!C5819</f>
        <v>0</v>
      </c>
      <c r="J5819" s="63">
        <f>'דוח 132'!B5819</f>
        <v>0</v>
      </c>
      <c r="K5819" s="63">
        <f>'דוח 132'!A5819</f>
        <v>0</v>
      </c>
    </row>
    <row r="5820" spans="1:11" x14ac:dyDescent="0.2">
      <c r="A5820" s="63">
        <f>'דוח 132'!K5820</f>
        <v>12978</v>
      </c>
      <c r="B5820" s="63">
        <f>'דוח 132'!J5820</f>
        <v>7821</v>
      </c>
      <c r="C5820" s="63" t="str">
        <f>'דוח 132'!I5820</f>
        <v xml:space="preserve">פקדונות לא סחירים </v>
      </c>
      <c r="D5820" s="63">
        <f>'דוח 132'!H5820</f>
        <v>0</v>
      </c>
      <c r="E5820" s="63">
        <f>'דוח 132'!G5820</f>
        <v>0</v>
      </c>
      <c r="F5820" s="63">
        <f>'דוח 132'!F5820</f>
        <v>0</v>
      </c>
      <c r="G5820" s="63">
        <f>'דוח 132'!E5820</f>
        <v>0</v>
      </c>
      <c r="H5820" s="63">
        <f>'דוח 132'!D5820</f>
        <v>0</v>
      </c>
      <c r="I5820" s="63">
        <f>'דוח 132'!C5820</f>
        <v>0</v>
      </c>
      <c r="J5820" s="63">
        <f>'דוח 132'!B5820</f>
        <v>0</v>
      </c>
      <c r="K5820" s="63">
        <f>'דוח 132'!A5820</f>
        <v>0</v>
      </c>
    </row>
    <row r="5821" spans="1:11" x14ac:dyDescent="0.2">
      <c r="A5821" s="63">
        <f>'דוח 132'!K5821</f>
        <v>17726</v>
      </c>
      <c r="B5821" s="63">
        <f>'דוח 132'!J5821</f>
        <v>7821</v>
      </c>
      <c r="C5821" s="63" t="str">
        <f>'דוח 132'!I5821</f>
        <v>לא צמוד כולל נזילות</v>
      </c>
      <c r="D5821" s="63">
        <f>'דוח 132'!H5821</f>
        <v>3.1562824890160202</v>
      </c>
      <c r="E5821" s="63">
        <f>'דוח 132'!G5821</f>
        <v>44.841626225449097</v>
      </c>
      <c r="F5821" s="63">
        <f>'דוח 132'!F5821</f>
        <v>46.244647741539396</v>
      </c>
      <c r="G5821" s="63">
        <f>'דוח 132'!E5821</f>
        <v>0</v>
      </c>
      <c r="H5821" s="63">
        <f>'דוח 132'!D5821</f>
        <v>0</v>
      </c>
      <c r="I5821" s="63">
        <f>'דוח 132'!C5821</f>
        <v>2.5</v>
      </c>
      <c r="J5821" s="63">
        <f>'דוח 132'!B5821</f>
        <v>4.5</v>
      </c>
      <c r="K5821" s="63">
        <f>'דוח 132'!A5821</f>
        <v>0</v>
      </c>
    </row>
    <row r="5822" spans="1:11" x14ac:dyDescent="0.2">
      <c r="A5822" s="63">
        <f>'דוח 132'!K5822</f>
        <v>17727</v>
      </c>
      <c r="B5822" s="63">
        <f>'דוח 132'!J5822</f>
        <v>7821</v>
      </c>
      <c r="C5822" s="63" t="str">
        <f>'דוח 132'!I5822</f>
        <v>עו"ש ש"ח</v>
      </c>
      <c r="D5822" s="63">
        <f>'דוח 132'!H5822</f>
        <v>0</v>
      </c>
      <c r="E5822" s="63">
        <f>'דוח 132'!G5822</f>
        <v>5.9996976411772591</v>
      </c>
      <c r="F5822" s="63">
        <f>'דוח 132'!F5822</f>
        <v>7.6947287367451489</v>
      </c>
      <c r="G5822" s="63">
        <f>'דוח 132'!E5822</f>
        <v>0</v>
      </c>
      <c r="H5822" s="63">
        <f>'דוח 132'!D5822</f>
        <v>0</v>
      </c>
      <c r="I5822" s="63">
        <f>'דוח 132'!C5822</f>
        <v>0</v>
      </c>
      <c r="J5822" s="63">
        <f>'דוח 132'!B5822</f>
        <v>0</v>
      </c>
      <c r="K5822" s="63">
        <f>'דוח 132'!A5822</f>
        <v>0</v>
      </c>
    </row>
    <row r="5823" spans="1:11" x14ac:dyDescent="0.2">
      <c r="A5823" s="63">
        <f>'דוח 132'!K5823</f>
        <v>13592</v>
      </c>
      <c r="B5823" s="63">
        <f>'דוח 132'!J5823</f>
        <v>7821</v>
      </c>
      <c r="C5823" s="63" t="str">
        <f>'דוח 132'!I5823</f>
        <v xml:space="preserve">לא צמוד - לא כולל נזילות </v>
      </c>
      <c r="D5823" s="63">
        <f>'דוח 132'!H5823</f>
        <v>3.7862899753222004</v>
      </c>
      <c r="E5823" s="63">
        <f>'דוח 132'!G5823</f>
        <v>38.841928584271798</v>
      </c>
      <c r="F5823" s="63">
        <f>'דוח 132'!F5823</f>
        <v>38.549919004794191</v>
      </c>
      <c r="G5823" s="63">
        <f>'דוח 132'!E5823</f>
        <v>0</v>
      </c>
      <c r="H5823" s="63">
        <f>'דוח 132'!D5823</f>
        <v>0</v>
      </c>
      <c r="I5823" s="63">
        <f>'דוח 132'!C5823</f>
        <v>0</v>
      </c>
      <c r="J5823" s="63">
        <f>'דוח 132'!B5823</f>
        <v>0</v>
      </c>
      <c r="K5823" s="63">
        <f>'דוח 132'!A5823</f>
        <v>0</v>
      </c>
    </row>
    <row r="5824" spans="1:11" x14ac:dyDescent="0.2">
      <c r="A5824" s="63">
        <f>'דוח 132'!K5824</f>
        <v>11566</v>
      </c>
      <c r="B5824" s="63">
        <f>'דוח 132'!J5824</f>
        <v>7821</v>
      </c>
      <c r="C5824" s="63" t="str">
        <f>'דוח 132'!I5824</f>
        <v>מק"מ</v>
      </c>
      <c r="D5824" s="63">
        <f>'דוח 132'!H5824</f>
        <v>0.46418014206056402</v>
      </c>
      <c r="E5824" s="63">
        <f>'דוח 132'!G5824</f>
        <v>14.0941378828091</v>
      </c>
      <c r="F5824" s="63">
        <f>'דוח 132'!F5824</f>
        <v>14.061255064303898</v>
      </c>
      <c r="G5824" s="63">
        <f>'דוח 132'!E5824</f>
        <v>0</v>
      </c>
      <c r="H5824" s="63">
        <f>'דוח 132'!D5824</f>
        <v>0</v>
      </c>
      <c r="I5824" s="63">
        <f>'דוח 132'!C5824</f>
        <v>0</v>
      </c>
      <c r="J5824" s="63">
        <f>'דוח 132'!B5824</f>
        <v>0</v>
      </c>
      <c r="K5824" s="63">
        <f>'דוח 132'!A5824</f>
        <v>0</v>
      </c>
    </row>
    <row r="5825" spans="1:11" x14ac:dyDescent="0.2">
      <c r="A5825" s="63">
        <f>'דוח 132'!K5825</f>
        <v>13419</v>
      </c>
      <c r="B5825" s="63">
        <f>'דוח 132'!J5825</f>
        <v>7821</v>
      </c>
      <c r="C5825" s="63" t="str">
        <f>'דוח 132'!I5825</f>
        <v>ממשלתי  לא צמוד (שחר)</v>
      </c>
      <c r="D5825" s="63">
        <f>'דוח 132'!H5825</f>
        <v>6.1256671475564097</v>
      </c>
      <c r="E5825" s="63">
        <f>'דוח 132'!G5825</f>
        <v>16.798720016448701</v>
      </c>
      <c r="F5825" s="63">
        <f>'דוח 132'!F5825</f>
        <v>16.3625141693391</v>
      </c>
      <c r="G5825" s="63">
        <f>'דוח 132'!E5825</f>
        <v>0</v>
      </c>
      <c r="H5825" s="63">
        <f>'דוח 132'!D5825</f>
        <v>0</v>
      </c>
      <c r="I5825" s="63">
        <f>'דוח 132'!C5825</f>
        <v>0</v>
      </c>
      <c r="J5825" s="63">
        <f>'דוח 132'!B5825</f>
        <v>0</v>
      </c>
      <c r="K5825" s="63">
        <f>'דוח 132'!A5825</f>
        <v>0</v>
      </c>
    </row>
    <row r="5826" spans="1:11" x14ac:dyDescent="0.2">
      <c r="A5826" s="63">
        <f>'דוח 132'!K5826</f>
        <v>11568</v>
      </c>
      <c r="B5826" s="63">
        <f>'דוח 132'!J5826</f>
        <v>7821</v>
      </c>
      <c r="C5826" s="63" t="str">
        <f>'דוח 132'!I5826</f>
        <v>אג"ח ממשלתי לא צמוד ריבית משתנה-"גילון"</v>
      </c>
      <c r="D5826" s="63">
        <f>'דוח 132'!H5826</f>
        <v>0</v>
      </c>
      <c r="E5826" s="63">
        <f>'דוח 132'!G5826</f>
        <v>0</v>
      </c>
      <c r="F5826" s="63">
        <f>'דוח 132'!F5826</f>
        <v>0</v>
      </c>
      <c r="G5826" s="63">
        <f>'דוח 132'!E5826</f>
        <v>0</v>
      </c>
      <c r="H5826" s="63">
        <f>'דוח 132'!D5826</f>
        <v>0</v>
      </c>
      <c r="I5826" s="63">
        <f>'דוח 132'!C5826</f>
        <v>0</v>
      </c>
      <c r="J5826" s="63">
        <f>'דוח 132'!B5826</f>
        <v>0</v>
      </c>
      <c r="K5826" s="63">
        <f>'דוח 132'!A5826</f>
        <v>0</v>
      </c>
    </row>
    <row r="5827" spans="1:11" x14ac:dyDescent="0.2">
      <c r="A5827" s="63">
        <f>'דוח 132'!K5827</f>
        <v>12479</v>
      </c>
      <c r="B5827" s="63">
        <f>'דוח 132'!J5827</f>
        <v>7821</v>
      </c>
      <c r="C5827" s="63" t="str">
        <f>'דוח 132'!I5827</f>
        <v>קונצרני ריבית קבועה</v>
      </c>
      <c r="D5827" s="63">
        <f>'דוח 132'!H5827</f>
        <v>4.807153578902879</v>
      </c>
      <c r="E5827" s="63">
        <f>'דוח 132'!G5827</f>
        <v>7.8437652795725796</v>
      </c>
      <c r="F5827" s="63">
        <f>'דוח 132'!F5827</f>
        <v>8.0232178727273986</v>
      </c>
      <c r="G5827" s="63">
        <f>'דוח 132'!E5827</f>
        <v>0</v>
      </c>
      <c r="H5827" s="63">
        <f>'דוח 132'!D5827</f>
        <v>0</v>
      </c>
      <c r="I5827" s="63">
        <f>'דוח 132'!C5827</f>
        <v>0</v>
      </c>
      <c r="J5827" s="63">
        <f>'דוח 132'!B5827</f>
        <v>0</v>
      </c>
      <c r="K5827" s="63">
        <f>'דוח 132'!A5827</f>
        <v>0</v>
      </c>
    </row>
    <row r="5828" spans="1:11" x14ac:dyDescent="0.2">
      <c r="A5828" s="63">
        <f>'דוח 132'!K5828</f>
        <v>12480</v>
      </c>
      <c r="B5828" s="63">
        <f>'דוח 132'!J5828</f>
        <v>7821</v>
      </c>
      <c r="C5828" s="63" t="str">
        <f>'דוח 132'!I5828</f>
        <v>קונצרני ריבית משתנה</v>
      </c>
      <c r="D5828" s="63">
        <f>'דוח 132'!H5828</f>
        <v>6.16</v>
      </c>
      <c r="E5828" s="63">
        <f>'דוח 132'!G5828</f>
        <v>0.105305405441369</v>
      </c>
      <c r="F5828" s="63">
        <f>'דוח 132'!F5828</f>
        <v>0.10293189842388301</v>
      </c>
      <c r="G5828" s="63">
        <f>'דוח 132'!E5828</f>
        <v>0</v>
      </c>
      <c r="H5828" s="63">
        <f>'דוח 132'!D5828</f>
        <v>0</v>
      </c>
      <c r="I5828" s="63">
        <f>'דוח 132'!C5828</f>
        <v>0</v>
      </c>
      <c r="J5828" s="63">
        <f>'דוח 132'!B5828</f>
        <v>0</v>
      </c>
      <c r="K5828" s="63">
        <f>'דוח 132'!A5828</f>
        <v>0</v>
      </c>
    </row>
    <row r="5829" spans="1:11" x14ac:dyDescent="0.2">
      <c r="A5829" s="63">
        <f>'דוח 132'!K5829</f>
        <v>11578</v>
      </c>
      <c r="B5829" s="63">
        <f>'דוח 132'!J5829</f>
        <v>7821</v>
      </c>
      <c r="C5829" s="63" t="str">
        <f>'דוח 132'!I5829</f>
        <v>אג"ח לא צמוד לא סחיר (ללא עמיתים)</v>
      </c>
      <c r="D5829" s="63">
        <f>'דוח 132'!H5829</f>
        <v>0</v>
      </c>
      <c r="E5829" s="63">
        <f>'דוח 132'!G5829</f>
        <v>0</v>
      </c>
      <c r="F5829" s="63">
        <f>'דוח 132'!F5829</f>
        <v>0</v>
      </c>
      <c r="G5829" s="63">
        <f>'דוח 132'!E5829</f>
        <v>0</v>
      </c>
      <c r="H5829" s="63">
        <f>'דוח 132'!D5829</f>
        <v>0</v>
      </c>
      <c r="I5829" s="63">
        <f>'דוח 132'!C5829</f>
        <v>0</v>
      </c>
      <c r="J5829" s="63">
        <f>'דוח 132'!B5829</f>
        <v>0</v>
      </c>
      <c r="K5829" s="63">
        <f>'דוח 132'!A5829</f>
        <v>0</v>
      </c>
    </row>
    <row r="5830" spans="1:11" x14ac:dyDescent="0.2">
      <c r="A5830" s="63">
        <f>'דוח 132'!K5830</f>
        <v>12497</v>
      </c>
      <c r="B5830" s="63">
        <f>'דוח 132'!J5830</f>
        <v>7821</v>
      </c>
      <c r="C5830" s="63" t="str">
        <f>'דוח 132'!I5830</f>
        <v>קונצרני לא סחיר ריבית משתנה (נע"מים)</v>
      </c>
      <c r="D5830" s="63">
        <f>'דוח 132'!H5830</f>
        <v>0</v>
      </c>
      <c r="E5830" s="63">
        <f>'דוח 132'!G5830</f>
        <v>0</v>
      </c>
      <c r="F5830" s="63">
        <f>'דוח 132'!F5830</f>
        <v>0</v>
      </c>
      <c r="G5830" s="63">
        <f>'דוח 132'!E5830</f>
        <v>0</v>
      </c>
      <c r="H5830" s="63">
        <f>'דוח 132'!D5830</f>
        <v>0</v>
      </c>
      <c r="I5830" s="63">
        <f>'דוח 132'!C5830</f>
        <v>0</v>
      </c>
      <c r="J5830" s="63">
        <f>'דוח 132'!B5830</f>
        <v>0</v>
      </c>
      <c r="K5830" s="63">
        <f>'דוח 132'!A5830</f>
        <v>0</v>
      </c>
    </row>
    <row r="5831" spans="1:11" x14ac:dyDescent="0.2">
      <c r="A5831" s="63">
        <f>'דוח 132'!K5831</f>
        <v>15546</v>
      </c>
      <c r="B5831" s="63">
        <f>'דוח 132'!J5831</f>
        <v>7821</v>
      </c>
      <c r="C5831" s="63" t="str">
        <f>'דוח 132'!I5831</f>
        <v>הלוואה לא צמוד</v>
      </c>
      <c r="D5831" s="63">
        <f>'דוח 132'!H5831</f>
        <v>0</v>
      </c>
      <c r="E5831" s="63">
        <f>'דוח 132'!G5831</f>
        <v>0</v>
      </c>
      <c r="F5831" s="63">
        <f>'דוח 132'!F5831</f>
        <v>0</v>
      </c>
      <c r="G5831" s="63">
        <f>'דוח 132'!E5831</f>
        <v>0</v>
      </c>
      <c r="H5831" s="63">
        <f>'דוח 132'!D5831</f>
        <v>0</v>
      </c>
      <c r="I5831" s="63">
        <f>'דוח 132'!C5831</f>
        <v>0</v>
      </c>
      <c r="J5831" s="63">
        <f>'דוח 132'!B5831</f>
        <v>0</v>
      </c>
      <c r="K5831" s="63">
        <f>'דוח 132'!A5831</f>
        <v>0</v>
      </c>
    </row>
    <row r="5832" spans="1:11" x14ac:dyDescent="0.2">
      <c r="A5832" s="63">
        <f>'דוח 132'!K5832</f>
        <v>12481</v>
      </c>
      <c r="B5832" s="63">
        <f>'דוח 132'!J5832</f>
        <v>7821</v>
      </c>
      <c r="C5832" s="63" t="str">
        <f>'דוח 132'!I5832</f>
        <v>הלוואות לעמיתים.</v>
      </c>
      <c r="D5832" s="63">
        <f>'דוח 132'!H5832</f>
        <v>0</v>
      </c>
      <c r="E5832" s="63">
        <f>'דוח 132'!G5832</f>
        <v>0</v>
      </c>
      <c r="F5832" s="63">
        <f>'דוח 132'!F5832</f>
        <v>0</v>
      </c>
      <c r="G5832" s="63">
        <f>'דוח 132'!E5832</f>
        <v>0</v>
      </c>
      <c r="H5832" s="63">
        <f>'דוח 132'!D5832</f>
        <v>2</v>
      </c>
      <c r="I5832" s="63">
        <f>'דוח 132'!C5832</f>
        <v>0</v>
      </c>
      <c r="J5832" s="63">
        <f>'דוח 132'!B5832</f>
        <v>0</v>
      </c>
      <c r="K5832" s="63">
        <f>'דוח 132'!A5832</f>
        <v>0</v>
      </c>
    </row>
    <row r="5833" spans="1:11" x14ac:dyDescent="0.2">
      <c r="A5833" s="63">
        <f>'דוח 132'!K5833</f>
        <v>13594</v>
      </c>
      <c r="B5833" s="63">
        <f>'דוח 132'!J5833</f>
        <v>7821</v>
      </c>
      <c r="C5833" s="63" t="str">
        <f>'דוח 132'!I5833</f>
        <v>מט"ח וצמוד מט"ח</v>
      </c>
      <c r="D5833" s="63">
        <f>'דוח 132'!H5833</f>
        <v>3.1517854346657002</v>
      </c>
      <c r="E5833" s="63">
        <f>'דוח 132'!G5833</f>
        <v>10.774079867598498</v>
      </c>
      <c r="F5833" s="63">
        <f>'דוח 132'!F5833</f>
        <v>10.4519108723921</v>
      </c>
      <c r="G5833" s="63">
        <f>'דוח 132'!E5833</f>
        <v>0</v>
      </c>
      <c r="H5833" s="63">
        <f>'דוח 132'!D5833</f>
        <v>0</v>
      </c>
      <c r="I5833" s="63">
        <f>'דוח 132'!C5833</f>
        <v>0</v>
      </c>
      <c r="J5833" s="63">
        <f>'דוח 132'!B5833</f>
        <v>0</v>
      </c>
      <c r="K5833" s="63">
        <f>'דוח 132'!A5833</f>
        <v>0</v>
      </c>
    </row>
    <row r="5834" spans="1:11" x14ac:dyDescent="0.2">
      <c r="A5834" s="63">
        <f>'דוח 132'!K5834</f>
        <v>15609</v>
      </c>
      <c r="B5834" s="63">
        <f>'דוח 132'!J5834</f>
        <v>7821</v>
      </c>
      <c r="C5834" s="63" t="str">
        <f>'דוח 132'!I5834</f>
        <v>אג"ח ממשלתי צמוד מט"ח סחיר (1022)</v>
      </c>
      <c r="D5834" s="63">
        <f>'דוח 132'!H5834</f>
        <v>0</v>
      </c>
      <c r="E5834" s="63">
        <f>'דוח 132'!G5834</f>
        <v>1.27693936441078</v>
      </c>
      <c r="F5834" s="63">
        <f>'דוח 132'!F5834</f>
        <v>1.2386717283923498</v>
      </c>
      <c r="G5834" s="63">
        <f>'דוח 132'!E5834</f>
        <v>0</v>
      </c>
      <c r="H5834" s="63">
        <f>'דוח 132'!D5834</f>
        <v>0</v>
      </c>
      <c r="I5834" s="63">
        <f>'דוח 132'!C5834</f>
        <v>0</v>
      </c>
      <c r="J5834" s="63">
        <f>'דוח 132'!B5834</f>
        <v>0</v>
      </c>
      <c r="K5834" s="63">
        <f>'דוח 132'!A5834</f>
        <v>0</v>
      </c>
    </row>
    <row r="5835" spans="1:11" x14ac:dyDescent="0.2">
      <c r="A5835" s="63">
        <f>'דוח 132'!K5835</f>
        <v>11524</v>
      </c>
      <c r="B5835" s="63">
        <f>'דוח 132'!J5835</f>
        <v>7821</v>
      </c>
      <c r="C5835" s="63" t="str">
        <f>'דוח 132'!I5835</f>
        <v xml:space="preserve"> אג"ח קונצרני בחו"ל </v>
      </c>
      <c r="D5835" s="63">
        <f>'דוח 132'!H5835</f>
        <v>3.6863156131140502</v>
      </c>
      <c r="E5835" s="63">
        <f>'דוח 132'!G5835</f>
        <v>8.3159252400014214</v>
      </c>
      <c r="F5835" s="63">
        <f>'דוח 132'!F5835</f>
        <v>8.062085765652931</v>
      </c>
      <c r="G5835" s="63">
        <f>'דוח 132'!E5835</f>
        <v>0</v>
      </c>
      <c r="H5835" s="63">
        <f>'דוח 132'!D5835</f>
        <v>0</v>
      </c>
      <c r="I5835" s="63">
        <f>'דוח 132'!C5835</f>
        <v>0</v>
      </c>
      <c r="J5835" s="63">
        <f>'דוח 132'!B5835</f>
        <v>0</v>
      </c>
      <c r="K5835" s="63">
        <f>'דוח 132'!A5835</f>
        <v>0</v>
      </c>
    </row>
    <row r="5836" spans="1:11" x14ac:dyDescent="0.2">
      <c r="A5836" s="63">
        <f>'דוח 132'!K5836</f>
        <v>15745</v>
      </c>
      <c r="B5836" s="63">
        <f>'דוח 132'!J5836</f>
        <v>7821</v>
      </c>
      <c r="C5836" s="63" t="str">
        <f>'דוח 132'!I5836</f>
        <v>סה"כ קונצרני צמוד מט"ח</v>
      </c>
      <c r="D5836" s="63">
        <f>'דוח 132'!H5836</f>
        <v>4.8858186038620195</v>
      </c>
      <c r="E5836" s="63">
        <f>'דוח 132'!G5836</f>
        <v>0.67367885265258998</v>
      </c>
      <c r="F5836" s="63">
        <f>'דוח 132'!F5836</f>
        <v>0.65962084987990099</v>
      </c>
      <c r="G5836" s="63">
        <f>'דוח 132'!E5836</f>
        <v>0</v>
      </c>
      <c r="H5836" s="63">
        <f>'דוח 132'!D5836</f>
        <v>0</v>
      </c>
      <c r="I5836" s="63">
        <f>'דוח 132'!C5836</f>
        <v>0</v>
      </c>
      <c r="J5836" s="63">
        <f>'דוח 132'!B5836</f>
        <v>0</v>
      </c>
      <c r="K5836" s="63">
        <f>'דוח 132'!A5836</f>
        <v>0</v>
      </c>
    </row>
    <row r="5837" spans="1:11" x14ac:dyDescent="0.2">
      <c r="A5837" s="63">
        <f>'דוח 132'!K5837</f>
        <v>15545</v>
      </c>
      <c r="B5837" s="63">
        <f>'דוח 132'!J5837</f>
        <v>7821</v>
      </c>
      <c r="C5837" s="63" t="str">
        <f>'דוח 132'!I5837</f>
        <v>הלוואה צמוד מט"ח</v>
      </c>
      <c r="D5837" s="63">
        <f>'דוח 132'!H5837</f>
        <v>0</v>
      </c>
      <c r="E5837" s="63">
        <f>'דוח 132'!G5837</f>
        <v>0</v>
      </c>
      <c r="F5837" s="63">
        <f>'דוח 132'!F5837</f>
        <v>0</v>
      </c>
      <c r="G5837" s="63">
        <f>'דוח 132'!E5837</f>
        <v>0</v>
      </c>
      <c r="H5837" s="63">
        <f>'דוח 132'!D5837</f>
        <v>0</v>
      </c>
      <c r="I5837" s="63">
        <f>'דוח 132'!C5837</f>
        <v>0</v>
      </c>
      <c r="J5837" s="63">
        <f>'דוח 132'!B5837</f>
        <v>0</v>
      </c>
      <c r="K5837" s="63">
        <f>'דוח 132'!A5837</f>
        <v>0</v>
      </c>
    </row>
    <row r="5838" spans="1:11" x14ac:dyDescent="0.2">
      <c r="A5838" s="63">
        <f>'דוח 132'!K5838</f>
        <v>13595</v>
      </c>
      <c r="B5838" s="63">
        <f>'דוח 132'!J5838</f>
        <v>7821</v>
      </c>
      <c r="C5838" s="63" t="str">
        <f>'דוח 132'!I5838</f>
        <v>סה"כ מניות והמירים</v>
      </c>
      <c r="D5838" s="63">
        <f>'דוח 132'!H5838</f>
        <v>0</v>
      </c>
      <c r="E5838" s="63">
        <f>'דוח 132'!G5838</f>
        <v>0</v>
      </c>
      <c r="F5838" s="63">
        <f>'דוח 132'!F5838</f>
        <v>0</v>
      </c>
      <c r="G5838" s="63">
        <f>'דוח 132'!E5838</f>
        <v>0</v>
      </c>
      <c r="H5838" s="63">
        <f>'דוח 132'!D5838</f>
        <v>0</v>
      </c>
      <c r="I5838" s="63">
        <f>'דוח 132'!C5838</f>
        <v>0</v>
      </c>
      <c r="J5838" s="63">
        <f>'דוח 132'!B5838</f>
        <v>0</v>
      </c>
      <c r="K5838" s="63">
        <f>'דוח 132'!A5838</f>
        <v>0</v>
      </c>
    </row>
    <row r="5839" spans="1:11" x14ac:dyDescent="0.2">
      <c r="A5839" s="63">
        <f>'דוח 132'!K5839</f>
        <v>15610</v>
      </c>
      <c r="B5839" s="63">
        <f>'דוח 132'!J5839</f>
        <v>7821</v>
      </c>
      <c r="C5839" s="63" t="str">
        <f>'דוח 132'!I5839</f>
        <v>נגזרים מתוך מניות והמירים</v>
      </c>
      <c r="D5839" s="63">
        <f>'דוח 132'!H5839</f>
        <v>0</v>
      </c>
      <c r="E5839" s="63">
        <f>'דוח 132'!G5839</f>
        <v>0</v>
      </c>
      <c r="F5839" s="63">
        <f>'דוח 132'!F5839</f>
        <v>0</v>
      </c>
      <c r="G5839" s="63">
        <f>'דוח 132'!E5839</f>
        <v>0</v>
      </c>
      <c r="H5839" s="63">
        <f>'דוח 132'!D5839</f>
        <v>0</v>
      </c>
      <c r="I5839" s="63">
        <f>'דוח 132'!C5839</f>
        <v>0</v>
      </c>
      <c r="J5839" s="63">
        <f>'דוח 132'!B5839</f>
        <v>0</v>
      </c>
      <c r="K5839" s="63">
        <f>'דוח 132'!A5839</f>
        <v>0</v>
      </c>
    </row>
    <row r="5840" spans="1:11" x14ac:dyDescent="0.2">
      <c r="A5840" s="63">
        <f>'דוח 132'!K5840</f>
        <v>15611</v>
      </c>
      <c r="B5840" s="63">
        <f>'דוח 132'!J5840</f>
        <v>7821</v>
      </c>
      <c r="C5840" s="63" t="str">
        <f>'דוח 132'!I5840</f>
        <v>מניות והמירים בארץ</v>
      </c>
      <c r="D5840" s="63">
        <f>'דוח 132'!H5840</f>
        <v>0</v>
      </c>
      <c r="E5840" s="63">
        <f>'דוח 132'!G5840</f>
        <v>0</v>
      </c>
      <c r="F5840" s="63">
        <f>'דוח 132'!F5840</f>
        <v>0</v>
      </c>
      <c r="G5840" s="63">
        <f>'דוח 132'!E5840</f>
        <v>0</v>
      </c>
      <c r="H5840" s="63">
        <f>'דוח 132'!D5840</f>
        <v>0</v>
      </c>
      <c r="I5840" s="63">
        <f>'דוח 132'!C5840</f>
        <v>0</v>
      </c>
      <c r="J5840" s="63">
        <f>'דוח 132'!B5840</f>
        <v>0</v>
      </c>
      <c r="K5840" s="63">
        <f>'דוח 132'!A5840</f>
        <v>0</v>
      </c>
    </row>
    <row r="5841" spans="1:11" x14ac:dyDescent="0.2">
      <c r="A5841" s="63">
        <f>'דוח 132'!K5841</f>
        <v>15608</v>
      </c>
      <c r="B5841" s="63">
        <f>'דוח 132'!J5841</f>
        <v>7821</v>
      </c>
      <c r="C5841" s="63" t="str">
        <f>'דוח 132'!I5841</f>
        <v>מניות חו"ל</v>
      </c>
      <c r="D5841" s="63">
        <f>'דוח 132'!H5841</f>
        <v>0</v>
      </c>
      <c r="E5841" s="63">
        <f>'דוח 132'!G5841</f>
        <v>0</v>
      </c>
      <c r="F5841" s="63">
        <f>'דוח 132'!F5841</f>
        <v>0</v>
      </c>
      <c r="G5841" s="63">
        <f>'דוח 132'!E5841</f>
        <v>0</v>
      </c>
      <c r="H5841" s="63">
        <f>'דוח 132'!D5841</f>
        <v>0</v>
      </c>
      <c r="I5841" s="63">
        <f>'דוח 132'!C5841</f>
        <v>0</v>
      </c>
      <c r="J5841" s="63">
        <f>'דוח 132'!B5841</f>
        <v>0</v>
      </c>
      <c r="K5841" s="63">
        <f>'דוח 132'!A5841</f>
        <v>0</v>
      </c>
    </row>
    <row r="5842" spans="1:11" x14ac:dyDescent="0.2">
      <c r="A5842" s="63">
        <f>'דוח 132'!K5842</f>
        <v>15584</v>
      </c>
      <c r="B5842" s="63">
        <f>'דוח 132'!J5842</f>
        <v>7821</v>
      </c>
      <c r="C5842" s="63" t="str">
        <f>'דוח 132'!I5842</f>
        <v>נכסים אלטרנטיביים</v>
      </c>
      <c r="D5842" s="63">
        <f>'דוח 132'!H5842</f>
        <v>0</v>
      </c>
      <c r="E5842" s="63">
        <f>'דוח 132'!G5842</f>
        <v>0</v>
      </c>
      <c r="F5842" s="63">
        <f>'דוח 132'!F5842</f>
        <v>0</v>
      </c>
      <c r="G5842" s="63">
        <f>'דוח 132'!E5842</f>
        <v>0</v>
      </c>
      <c r="H5842" s="63">
        <f>'דוח 132'!D5842</f>
        <v>0</v>
      </c>
      <c r="I5842" s="63">
        <f>'דוח 132'!C5842</f>
        <v>0</v>
      </c>
      <c r="J5842" s="63">
        <f>'דוח 132'!B5842</f>
        <v>0</v>
      </c>
      <c r="K5842" s="63">
        <f>'דוח 132'!A5842</f>
        <v>0</v>
      </c>
    </row>
    <row r="5843" spans="1:11" x14ac:dyDescent="0.2">
      <c r="A5843" s="63">
        <f>'דוח 132'!K5843</f>
        <v>17728</v>
      </c>
      <c r="B5843" s="63">
        <f>'דוח 132'!J5843</f>
        <v>7821</v>
      </c>
      <c r="C5843" s="63" t="str">
        <f>'דוח 132'!I5843</f>
        <v>נכסי נדל"ן</v>
      </c>
      <c r="D5843" s="63">
        <f>'דוח 132'!H5843</f>
        <v>0</v>
      </c>
      <c r="E5843" s="63">
        <f>'דוח 132'!G5843</f>
        <v>0</v>
      </c>
      <c r="F5843" s="63">
        <f>'דוח 132'!F5843</f>
        <v>0</v>
      </c>
      <c r="G5843" s="63">
        <f>'דוח 132'!E5843</f>
        <v>0</v>
      </c>
      <c r="H5843" s="63">
        <f>'דוח 132'!D5843</f>
        <v>0</v>
      </c>
      <c r="I5843" s="63">
        <f>'דוח 132'!C5843</f>
        <v>0</v>
      </c>
      <c r="J5843" s="63">
        <f>'דוח 132'!B5843</f>
        <v>0</v>
      </c>
      <c r="K5843" s="63">
        <f>'דוח 132'!A5843</f>
        <v>0</v>
      </c>
    </row>
    <row r="5844" spans="1:11" x14ac:dyDescent="0.2">
      <c r="A5844" s="63">
        <f>'דוח 132'!K5844</f>
        <v>15624</v>
      </c>
      <c r="B5844" s="63">
        <f>'דוח 132'!J5844</f>
        <v>7821</v>
      </c>
      <c r="C5844" s="63" t="str">
        <f>'דוח 132'!I5844</f>
        <v>נגזרים מתוך חשיפת מט"ח</v>
      </c>
      <c r="D5844" s="63">
        <f>'דוח 132'!H5844</f>
        <v>0</v>
      </c>
      <c r="E5844" s="63">
        <f>'דוח 132'!G5844</f>
        <v>-3.5855990733285901</v>
      </c>
      <c r="F5844" s="63">
        <f>'דוח 132'!F5844</f>
        <v>-3.4724183830431299</v>
      </c>
      <c r="G5844" s="63">
        <f>'דוח 132'!E5844</f>
        <v>0</v>
      </c>
      <c r="H5844" s="63">
        <f>'דוח 132'!D5844</f>
        <v>0</v>
      </c>
      <c r="I5844" s="63">
        <f>'דוח 132'!C5844</f>
        <v>0</v>
      </c>
      <c r="J5844" s="63">
        <f>'דוח 132'!B5844</f>
        <v>0</v>
      </c>
      <c r="K5844" s="63">
        <f>'דוח 132'!A5844</f>
        <v>0</v>
      </c>
    </row>
    <row r="5845" spans="1:11" x14ac:dyDescent="0.2">
      <c r="A5845" s="63">
        <f>'דוח 132'!K5845</f>
        <v>15644</v>
      </c>
      <c r="B5845" s="63">
        <f>'דוח 132'!J5845</f>
        <v>7821</v>
      </c>
      <c r="C5845" s="63" t="str">
        <f>'דוח 132'!I5845</f>
        <v>סה"כ נזילות</v>
      </c>
      <c r="D5845" s="63">
        <f>'דוח 132'!H5845</f>
        <v>0</v>
      </c>
      <c r="E5845" s="63">
        <f>'דוח 132'!G5845</f>
        <v>6.5072340517110003</v>
      </c>
      <c r="F5845" s="63">
        <f>'דוח 132'!F5845</f>
        <v>8.1862612652120514</v>
      </c>
      <c r="G5845" s="63">
        <f>'דוח 132'!E5845</f>
        <v>1</v>
      </c>
      <c r="H5845" s="63">
        <f>'דוח 132'!D5845</f>
        <v>10</v>
      </c>
      <c r="I5845" s="63">
        <f>'דוח 132'!C5845</f>
        <v>0</v>
      </c>
      <c r="J5845" s="63">
        <f>'דוח 132'!B5845</f>
        <v>0</v>
      </c>
      <c r="K5845" s="63">
        <f>'דוח 132'!A5845</f>
        <v>0</v>
      </c>
    </row>
    <row r="5846" spans="1:11" x14ac:dyDescent="0.2">
      <c r="A5846" s="63">
        <f>'דוח 132'!K5846</f>
        <v>15704</v>
      </c>
      <c r="B5846" s="63">
        <f>'דוח 132'!J5846</f>
        <v>7821</v>
      </c>
      <c r="C5846" s="63" t="str">
        <f>'דוח 132'!I5846</f>
        <v xml:space="preserve">סה"כ קונצרני והלוואות </v>
      </c>
      <c r="D5846" s="63">
        <f>'דוח 132'!H5846</f>
        <v>3.99207916004291</v>
      </c>
      <c r="E5846" s="63">
        <f>'דוח 132'!G5846</f>
        <v>38.925857197721704</v>
      </c>
      <c r="F5846" s="63">
        <f>'דוח 132'!F5846</f>
        <v>38.315360637378198</v>
      </c>
      <c r="G5846" s="63">
        <f>'דוח 132'!E5846</f>
        <v>37</v>
      </c>
      <c r="H5846" s="63">
        <f>'דוח 132'!D5846</f>
        <v>43</v>
      </c>
      <c r="I5846" s="63">
        <f>'דוח 132'!C5846</f>
        <v>0</v>
      </c>
      <c r="J5846" s="63">
        <f>'דוח 132'!B5846</f>
        <v>0</v>
      </c>
      <c r="K5846" s="63">
        <f>'דוח 132'!A5846</f>
        <v>0</v>
      </c>
    </row>
    <row r="5847" spans="1:11" x14ac:dyDescent="0.2">
      <c r="A5847" s="63">
        <f>'דוח 132'!K5847</f>
        <v>15749</v>
      </c>
      <c r="B5847" s="63">
        <f>'דוח 132'!J5847</f>
        <v>7821</v>
      </c>
      <c r="C5847" s="63" t="str">
        <f>'דוח 132'!I5847</f>
        <v>סה"כ לא סחירים</v>
      </c>
      <c r="D5847" s="63">
        <f>'דוח 132'!H5847</f>
        <v>0</v>
      </c>
      <c r="E5847" s="63">
        <f>'דוח 132'!G5847</f>
        <v>0</v>
      </c>
      <c r="F5847" s="63">
        <f>'דוח 132'!F5847</f>
        <v>0</v>
      </c>
      <c r="G5847" s="63">
        <f>'דוח 132'!E5847</f>
        <v>0</v>
      </c>
      <c r="H5847" s="63">
        <f>'דוח 132'!D5847</f>
        <v>0</v>
      </c>
      <c r="I5847" s="63">
        <f>'דוח 132'!C5847</f>
        <v>0</v>
      </c>
      <c r="J5847" s="63">
        <f>'דוח 132'!B5847</f>
        <v>0</v>
      </c>
      <c r="K5847" s="63">
        <f>'דוח 132'!A5847</f>
        <v>0</v>
      </c>
    </row>
    <row r="5848" spans="1:11" x14ac:dyDescent="0.2">
      <c r="A5848" s="63">
        <f>'דוח 132'!K5848</f>
        <v>11258</v>
      </c>
      <c r="B5848" s="63">
        <f>'דוח 132'!J5848</f>
        <v>7821</v>
      </c>
      <c r="C5848" s="63" t="str">
        <f>'דוח 132'!I5848</f>
        <v>כל נכסי הקופה</v>
      </c>
      <c r="D5848" s="63">
        <f>'דוח 132'!H5848</f>
        <v>3.7968452165086499</v>
      </c>
      <c r="E5848" s="63">
        <f>'דוח 132'!G5848</f>
        <v>100</v>
      </c>
      <c r="F5848" s="63">
        <f>'דוח 132'!F5848</f>
        <v>99.999999999999901</v>
      </c>
      <c r="G5848" s="63">
        <f>'דוח 132'!E5848</f>
        <v>0</v>
      </c>
      <c r="H5848" s="63">
        <f>'דוח 132'!D5848</f>
        <v>0</v>
      </c>
      <c r="I5848" s="63">
        <f>'דוח 132'!C5848</f>
        <v>0</v>
      </c>
      <c r="J5848" s="63">
        <f>'דוח 132'!B5848</f>
        <v>0</v>
      </c>
      <c r="K5848" s="63">
        <f>'דוח 132'!A5848</f>
        <v>0</v>
      </c>
    </row>
    <row r="5849" spans="1:11" x14ac:dyDescent="0.2">
      <c r="A5849" s="63">
        <f>'דוח 132'!K5849</f>
        <v>15705</v>
      </c>
      <c r="B5849" s="63">
        <f>'דוח 132'!J5849</f>
        <v>7821</v>
      </c>
      <c r="C5849" s="63" t="str">
        <f>'דוח 132'!I5849</f>
        <v>סה"כ ממשלתי</v>
      </c>
      <c r="D5849" s="63">
        <f>'דוח 132'!H5849</f>
        <v>4.2380082724757795</v>
      </c>
      <c r="E5849" s="63">
        <f>'דוח 132'!G5849</f>
        <v>54.5669087505674</v>
      </c>
      <c r="F5849" s="63">
        <f>'דוח 132'!F5849</f>
        <v>53.498378097409798</v>
      </c>
      <c r="G5849" s="63">
        <f>'דוח 132'!E5849</f>
        <v>50</v>
      </c>
      <c r="H5849" s="63">
        <f>'דוח 132'!D5849</f>
        <v>60</v>
      </c>
      <c r="I5849" s="63">
        <f>'דוח 132'!C5849</f>
        <v>0</v>
      </c>
      <c r="J5849" s="63">
        <f>'דוח 132'!B5849</f>
        <v>0</v>
      </c>
      <c r="K5849" s="63">
        <f>'דוח 132'!A5849</f>
        <v>0</v>
      </c>
    </row>
    <row r="5850" spans="1:11" x14ac:dyDescent="0.2">
      <c r="A5850" s="63">
        <f>'דוח 132'!K5850</f>
        <v>16144</v>
      </c>
      <c r="B5850" s="63">
        <f>'דוח 132'!J5850</f>
        <v>7821</v>
      </c>
      <c r="C5850" s="63" t="str">
        <f>'דוח 132'!I5850</f>
        <v>סך חשיפת מט"ח</v>
      </c>
      <c r="D5850" s="63">
        <f>'דוח 132'!H5850</f>
        <v>3.1926192191882699</v>
      </c>
      <c r="E5850" s="63">
        <f>'דוח 132'!G5850</f>
        <v>7.1242971547020995</v>
      </c>
      <c r="F5850" s="63">
        <f>'דוח 132'!F5850</f>
        <v>6.9167306284459196</v>
      </c>
      <c r="G5850" s="63">
        <f>'דוח 132'!E5850</f>
        <v>0</v>
      </c>
      <c r="H5850" s="63">
        <f>'דוח 132'!D5850</f>
        <v>0</v>
      </c>
      <c r="I5850" s="63">
        <f>'דוח 132'!C5850</f>
        <v>0</v>
      </c>
      <c r="J5850" s="63">
        <f>'דוח 132'!B5850</f>
        <v>0</v>
      </c>
      <c r="K5850" s="63">
        <f>'דוח 132'!A5850</f>
        <v>0</v>
      </c>
    </row>
    <row r="5851" spans="1:11" x14ac:dyDescent="0.2">
      <c r="A5851" s="63">
        <f>'דוח 132'!K5851</f>
        <v>12755</v>
      </c>
      <c r="B5851" s="63">
        <f>'דוח 132'!J5851</f>
        <v>7821</v>
      </c>
      <c r="C5851" s="63" t="str">
        <f>'דוח 132'!I5851</f>
        <v xml:space="preserve">נזילות מט"ח </v>
      </c>
      <c r="D5851" s="63">
        <f>'דוח 132'!H5851</f>
        <v>0</v>
      </c>
      <c r="E5851" s="63">
        <f>'דוח 132'!G5851</f>
        <v>0.50753641053373699</v>
      </c>
      <c r="F5851" s="63">
        <f>'דוח 132'!F5851</f>
        <v>0.49153252846689799</v>
      </c>
      <c r="G5851" s="63">
        <f>'דוח 132'!E5851</f>
        <v>0</v>
      </c>
      <c r="H5851" s="63">
        <f>'דוח 132'!D5851</f>
        <v>0</v>
      </c>
      <c r="I5851" s="63">
        <f>'דוח 132'!C5851</f>
        <v>0</v>
      </c>
      <c r="J5851" s="63">
        <f>'דוח 132'!B5851</f>
        <v>0</v>
      </c>
      <c r="K5851" s="63">
        <f>'דוח 132'!A5851</f>
        <v>0</v>
      </c>
    </row>
    <row r="5852" spans="1:11" x14ac:dyDescent="0.2">
      <c r="A5852" s="63">
        <f>'דוח 132'!K5852</f>
        <v>12359</v>
      </c>
      <c r="B5852" s="63">
        <f>'דוח 132'!J5852</f>
        <v>7821</v>
      </c>
      <c r="C5852" s="63" t="str">
        <f>'דוח 132'!I5852</f>
        <v xml:space="preserve">קונצרני לא סחיר צמוד מדד </v>
      </c>
      <c r="D5852" s="63">
        <f>'דוח 132'!H5852</f>
        <v>0</v>
      </c>
      <c r="E5852" s="63">
        <f>'דוח 132'!G5852</f>
        <v>0</v>
      </c>
      <c r="F5852" s="63">
        <f>'דוח 132'!F5852</f>
        <v>0</v>
      </c>
      <c r="G5852" s="63">
        <f>'דוח 132'!E5852</f>
        <v>0</v>
      </c>
      <c r="H5852" s="63">
        <f>'דוח 132'!D5852</f>
        <v>0</v>
      </c>
      <c r="I5852" s="63">
        <f>'דוח 132'!C5852</f>
        <v>0</v>
      </c>
      <c r="J5852" s="63">
        <f>'דוח 132'!B5852</f>
        <v>0</v>
      </c>
      <c r="K5852" s="63">
        <f>'דוח 132'!A5852</f>
        <v>0</v>
      </c>
    </row>
    <row r="5853" spans="1:11" x14ac:dyDescent="0.2">
      <c r="A5853" s="63">
        <f>'דוח 132'!K5853</f>
        <v>0</v>
      </c>
      <c r="B5853" s="63">
        <f>'דוח 132'!J5853</f>
        <v>0</v>
      </c>
      <c r="C5853" s="63">
        <f>'דוח 132'!I5853</f>
        <v>0</v>
      </c>
      <c r="D5853" s="63">
        <f>'דוח 132'!H5853</f>
        <v>0</v>
      </c>
      <c r="E5853" s="63">
        <f>'דוח 132'!G5853</f>
        <v>0</v>
      </c>
      <c r="F5853" s="63">
        <f>'דוח 132'!F5853</f>
        <v>0</v>
      </c>
      <c r="G5853" s="63">
        <f>'דוח 132'!E5853</f>
        <v>0</v>
      </c>
      <c r="H5853" s="63">
        <f>'דוח 132'!D5853</f>
        <v>0</v>
      </c>
      <c r="I5853" s="63">
        <f>'דוח 132'!C5853</f>
        <v>0</v>
      </c>
      <c r="J5853" s="63">
        <f>'דוח 132'!B5853</f>
        <v>0</v>
      </c>
      <c r="K5853" s="63">
        <f>'דוח 132'!A5853</f>
        <v>0</v>
      </c>
    </row>
    <row r="5854" spans="1:11" x14ac:dyDescent="0.2">
      <c r="A5854" s="63" t="str">
        <f>'דוח 132'!K5854</f>
        <v>קוד קבוצה</v>
      </c>
      <c r="B5854" s="63" t="str">
        <f>'דוח 132'!J5854</f>
        <v>קוד קופה</v>
      </c>
      <c r="C5854" s="63">
        <f>'דוח 132'!I5854</f>
        <v>0</v>
      </c>
      <c r="D5854" s="63" t="str">
        <f>'דוח 132'!H5854</f>
        <v>7899  פסגות גמל להשקעה כללי</v>
      </c>
      <c r="E5854" s="63">
        <f>'דוח 132'!G5854</f>
        <v>0</v>
      </c>
      <c r="F5854" s="63">
        <f>'דוח 132'!F5854</f>
        <v>0</v>
      </c>
      <c r="G5854" s="63">
        <f>'דוח 132'!E5854</f>
        <v>0</v>
      </c>
      <c r="H5854" s="63">
        <f>'דוח 132'!D5854</f>
        <v>0</v>
      </c>
      <c r="I5854" s="63">
        <f>'דוח 132'!C5854</f>
        <v>0</v>
      </c>
      <c r="J5854" s="63">
        <f>'דוח 132'!B5854</f>
        <v>0</v>
      </c>
      <c r="K5854" s="63">
        <f>'דוח 132'!A5854</f>
        <v>0</v>
      </c>
    </row>
    <row r="5855" spans="1:11" x14ac:dyDescent="0.2">
      <c r="A5855" s="63">
        <f>'דוח 132'!K5855</f>
        <v>0</v>
      </c>
      <c r="B5855" s="63">
        <f>'דוח 132'!J5855</f>
        <v>0</v>
      </c>
      <c r="C5855" s="63">
        <f>'דוח 132'!I5855</f>
        <v>0</v>
      </c>
      <c r="D5855" s="63">
        <f>'דוח 132'!H5855</f>
        <v>0</v>
      </c>
      <c r="E5855" s="63">
        <f>'דוח 132'!G5855</f>
        <v>0</v>
      </c>
      <c r="F5855" s="63" t="str">
        <f>'דוח 132'!F5855</f>
        <v>שווי קופה באשח  337,836.12</v>
      </c>
      <c r="G5855" s="63">
        <f>'דוח 132'!E5855</f>
        <v>0</v>
      </c>
      <c r="H5855" s="63">
        <f>'דוח 132'!D5855</f>
        <v>0</v>
      </c>
      <c r="I5855" s="63">
        <f>'דוח 132'!C5855</f>
        <v>0</v>
      </c>
      <c r="J5855" s="63">
        <f>'דוח 132'!B5855</f>
        <v>0</v>
      </c>
      <c r="K5855" s="63">
        <f>'דוח 132'!A5855</f>
        <v>0</v>
      </c>
    </row>
    <row r="5856" spans="1:11" x14ac:dyDescent="0.2">
      <c r="A5856" s="63">
        <f>'דוח 132'!K5856</f>
        <v>0</v>
      </c>
      <c r="B5856" s="63">
        <f>'דוח 132'!J5856</f>
        <v>0</v>
      </c>
      <c r="C5856" s="63" t="str">
        <f>'דוח 132'!I5856</f>
        <v>תאור קבוצה</v>
      </c>
      <c r="D5856" s="63" t="str">
        <f>'דוח 132'!H5856</f>
        <v>מח"מ</v>
      </c>
      <c r="E5856" s="63" t="str">
        <f>'דוח 132'!G5856</f>
        <v>חשיפה</v>
      </c>
      <c r="F5856" s="63" t="str">
        <f>'דוח 132'!F5856</f>
        <v>חשיפה</v>
      </c>
      <c r="G5856" s="63">
        <f>'דוח 132'!E5856</f>
        <v>0</v>
      </c>
      <c r="H5856" s="63" t="str">
        <f>'דוח 132'!D5856</f>
        <v>חשיפה</v>
      </c>
      <c r="I5856" s="63">
        <f>'דוח 132'!C5856</f>
        <v>0</v>
      </c>
      <c r="J5856" s="63" t="str">
        <f>'דוח 132'!B5856</f>
        <v>מח"מ</v>
      </c>
      <c r="K5856" s="63">
        <f>'דוח 132'!A5856</f>
        <v>0</v>
      </c>
    </row>
    <row r="5857" spans="1:11" x14ac:dyDescent="0.2">
      <c r="A5857" s="63">
        <f>'דוח 132'!K5857</f>
        <v>0</v>
      </c>
      <c r="B5857" s="63">
        <f>'דוח 132'!J5857</f>
        <v>0</v>
      </c>
      <c r="C5857" s="63">
        <f>'דוח 132'!I5857</f>
        <v>0</v>
      </c>
      <c r="D5857" s="63">
        <f>'דוח 132'!H5857</f>
        <v>0</v>
      </c>
      <c r="E5857" s="63" t="str">
        <f>'דוח 132'!G5857</f>
        <v>30/12/18</v>
      </c>
      <c r="F5857" s="63" t="str">
        <f>'דוח 132'!F5857</f>
        <v>31/12/18</v>
      </c>
      <c r="G5857" s="63" t="str">
        <f>'דוח 132'!E5857</f>
        <v>מינ'</v>
      </c>
      <c r="H5857" s="63" t="str">
        <f>'דוח 132'!D5857</f>
        <v>מקס'</v>
      </c>
      <c r="I5857" s="63" t="str">
        <f>'דוח 132'!C5857</f>
        <v>מינ'</v>
      </c>
      <c r="J5857" s="63" t="str">
        <f>'דוח 132'!B5857</f>
        <v>מקס'</v>
      </c>
      <c r="K5857" s="63">
        <f>'דוח 132'!A5857</f>
        <v>0</v>
      </c>
    </row>
    <row r="5858" spans="1:11" x14ac:dyDescent="0.2">
      <c r="A5858" s="63">
        <f>'דוח 132'!K5858</f>
        <v>13591</v>
      </c>
      <c r="B5858" s="63">
        <f>'דוח 132'!J5858</f>
        <v>7899</v>
      </c>
      <c r="C5858" s="63" t="str">
        <f>'דוח 132'!I5858</f>
        <v xml:space="preserve">צמוד מדד (כולל מיועדות) </v>
      </c>
      <c r="D5858" s="63">
        <f>'דוח 132'!H5858</f>
        <v>4.4934925785468796</v>
      </c>
      <c r="E5858" s="63">
        <f>'דוח 132'!G5858</f>
        <v>27.044453289682899</v>
      </c>
      <c r="F5858" s="63">
        <f>'דוח 132'!F5858</f>
        <v>26.5560370994592</v>
      </c>
      <c r="G5858" s="63">
        <f>'דוח 132'!E5858</f>
        <v>0</v>
      </c>
      <c r="H5858" s="63">
        <f>'דוח 132'!D5858</f>
        <v>0</v>
      </c>
      <c r="I5858" s="63">
        <f>'דוח 132'!C5858</f>
        <v>3.5</v>
      </c>
      <c r="J5858" s="63">
        <f>'דוח 132'!B5858</f>
        <v>5.5</v>
      </c>
      <c r="K5858" s="63">
        <f>'דוח 132'!A5858</f>
        <v>0</v>
      </c>
    </row>
    <row r="5859" spans="1:11" x14ac:dyDescent="0.2">
      <c r="A5859" s="63">
        <f>'דוח 132'!K5859</f>
        <v>19967</v>
      </c>
      <c r="B5859" s="63">
        <f>'דוח 132'!J5859</f>
        <v>7899</v>
      </c>
      <c r="C5859" s="63" t="str">
        <f>'דוח 132'!I5859</f>
        <v>צמוד מדד ללא מיועדות</v>
      </c>
      <c r="D5859" s="63">
        <f>'דוח 132'!H5859</f>
        <v>4.4934925785468796</v>
      </c>
      <c r="E5859" s="63">
        <f>'דוח 132'!G5859</f>
        <v>27.044453289682899</v>
      </c>
      <c r="F5859" s="63">
        <f>'דוח 132'!F5859</f>
        <v>26.5560370994592</v>
      </c>
      <c r="G5859" s="63">
        <f>'דוח 132'!E5859</f>
        <v>0</v>
      </c>
      <c r="H5859" s="63">
        <f>'דוח 132'!D5859</f>
        <v>0</v>
      </c>
      <c r="I5859" s="63">
        <f>'דוח 132'!C5859</f>
        <v>0</v>
      </c>
      <c r="J5859" s="63">
        <f>'דוח 132'!B5859</f>
        <v>0</v>
      </c>
      <c r="K5859" s="63">
        <f>'דוח 132'!A5859</f>
        <v>0</v>
      </c>
    </row>
    <row r="5860" spans="1:11" x14ac:dyDescent="0.2">
      <c r="A5860" s="63">
        <f>'דוח 132'!K5860</f>
        <v>15744</v>
      </c>
      <c r="B5860" s="63">
        <f>'דוח 132'!J5860</f>
        <v>7899</v>
      </c>
      <c r="C5860" s="63" t="str">
        <f>'דוח 132'!I5860</f>
        <v xml:space="preserve">סה"כ ממשלתי צמוד מדד כולל מיועדות </v>
      </c>
      <c r="D5860" s="63">
        <f>'דוח 132'!H5860</f>
        <v>5.2820328218714296</v>
      </c>
      <c r="E5860" s="63">
        <f>'דוח 132'!G5860</f>
        <v>8.6447745269547713</v>
      </c>
      <c r="F5860" s="63">
        <f>'דוח 132'!F5860</f>
        <v>8.4941783028660804</v>
      </c>
      <c r="G5860" s="63">
        <f>'דוח 132'!E5860</f>
        <v>0</v>
      </c>
      <c r="H5860" s="63">
        <f>'דוח 132'!D5860</f>
        <v>0</v>
      </c>
      <c r="I5860" s="63">
        <f>'דוח 132'!C5860</f>
        <v>0</v>
      </c>
      <c r="J5860" s="63">
        <f>'דוח 132'!B5860</f>
        <v>0</v>
      </c>
      <c r="K5860" s="63">
        <f>'דוח 132'!A5860</f>
        <v>0</v>
      </c>
    </row>
    <row r="5861" spans="1:11" x14ac:dyDescent="0.2">
      <c r="A5861" s="63">
        <f>'דוח 132'!K5861</f>
        <v>13462</v>
      </c>
      <c r="B5861" s="63">
        <f>'דוח 132'!J5861</f>
        <v>7899</v>
      </c>
      <c r="C5861" s="63" t="str">
        <f>'דוח 132'!I5861</f>
        <v xml:space="preserve">קונצרני סחיר צמוד מדד </v>
      </c>
      <c r="D5861" s="63">
        <f>'דוח 132'!H5861</f>
        <v>4.1210547606622701</v>
      </c>
      <c r="E5861" s="63">
        <f>'דוח 132'!G5861</f>
        <v>18.062504801868602</v>
      </c>
      <c r="F5861" s="63">
        <f>'דוח 132'!F5861</f>
        <v>17.730039436283896</v>
      </c>
      <c r="G5861" s="63">
        <f>'דוח 132'!E5861</f>
        <v>0</v>
      </c>
      <c r="H5861" s="63">
        <f>'דוח 132'!D5861</f>
        <v>0</v>
      </c>
      <c r="I5861" s="63">
        <f>'דוח 132'!C5861</f>
        <v>0</v>
      </c>
      <c r="J5861" s="63">
        <f>'דוח 132'!B5861</f>
        <v>0</v>
      </c>
      <c r="K5861" s="63">
        <f>'דוח 132'!A5861</f>
        <v>0</v>
      </c>
    </row>
    <row r="5862" spans="1:11" x14ac:dyDescent="0.2">
      <c r="A5862" s="63">
        <f>'דוח 132'!K5862</f>
        <v>15544</v>
      </c>
      <c r="B5862" s="63">
        <f>'דוח 132'!J5862</f>
        <v>7899</v>
      </c>
      <c r="C5862" s="63" t="str">
        <f>'דוח 132'!I5862</f>
        <v>הלוואה צמוד מדד</v>
      </c>
      <c r="D5862" s="63">
        <f>'דוח 132'!H5862</f>
        <v>4.6243975801107799</v>
      </c>
      <c r="E5862" s="63">
        <f>'דוח 132'!G5862</f>
        <v>0.26177051649602101</v>
      </c>
      <c r="F5862" s="63">
        <f>'דוח 132'!F5862</f>
        <v>0.25734717457737999</v>
      </c>
      <c r="G5862" s="63">
        <f>'דוח 132'!E5862</f>
        <v>0</v>
      </c>
      <c r="H5862" s="63">
        <f>'דוח 132'!D5862</f>
        <v>0</v>
      </c>
      <c r="I5862" s="63">
        <f>'דוח 132'!C5862</f>
        <v>0</v>
      </c>
      <c r="J5862" s="63">
        <f>'דוח 132'!B5862</f>
        <v>0</v>
      </c>
      <c r="K5862" s="63">
        <f>'דוח 132'!A5862</f>
        <v>0</v>
      </c>
    </row>
    <row r="5863" spans="1:11" x14ac:dyDescent="0.2">
      <c r="A5863" s="63">
        <f>'דוח 132'!K5863</f>
        <v>12978</v>
      </c>
      <c r="B5863" s="63">
        <f>'דוח 132'!J5863</f>
        <v>7899</v>
      </c>
      <c r="C5863" s="63" t="str">
        <f>'דוח 132'!I5863</f>
        <v xml:space="preserve">פקדונות לא סחירים </v>
      </c>
      <c r="D5863" s="63">
        <f>'דוח 132'!H5863</f>
        <v>0</v>
      </c>
      <c r="E5863" s="63">
        <f>'דוח 132'!G5863</f>
        <v>0</v>
      </c>
      <c r="F5863" s="63">
        <f>'דוח 132'!F5863</f>
        <v>0</v>
      </c>
      <c r="G5863" s="63">
        <f>'דוח 132'!E5863</f>
        <v>0</v>
      </c>
      <c r="H5863" s="63">
        <f>'דוח 132'!D5863</f>
        <v>0</v>
      </c>
      <c r="I5863" s="63">
        <f>'דוח 132'!C5863</f>
        <v>0</v>
      </c>
      <c r="J5863" s="63">
        <f>'דוח 132'!B5863</f>
        <v>0</v>
      </c>
      <c r="K5863" s="63">
        <f>'דוח 132'!A5863</f>
        <v>0</v>
      </c>
    </row>
    <row r="5864" spans="1:11" x14ac:dyDescent="0.2">
      <c r="A5864" s="63">
        <f>'דוח 132'!K5864</f>
        <v>17726</v>
      </c>
      <c r="B5864" s="63">
        <f>'דוח 132'!J5864</f>
        <v>7899</v>
      </c>
      <c r="C5864" s="63" t="str">
        <f>'דוח 132'!I5864</f>
        <v>לא צמוד כולל נזילות</v>
      </c>
      <c r="D5864" s="63">
        <f>'דוח 132'!H5864</f>
        <v>2.71481508952566</v>
      </c>
      <c r="E5864" s="63">
        <f>'דוח 132'!G5864</f>
        <v>30.115673401929698</v>
      </c>
      <c r="F5864" s="63">
        <f>'דוח 132'!F5864</f>
        <v>30.913650862378198</v>
      </c>
      <c r="G5864" s="63">
        <f>'דוח 132'!E5864</f>
        <v>0</v>
      </c>
      <c r="H5864" s="63">
        <f>'דוח 132'!D5864</f>
        <v>0</v>
      </c>
      <c r="I5864" s="63">
        <f>'דוח 132'!C5864</f>
        <v>2.5</v>
      </c>
      <c r="J5864" s="63">
        <f>'דוח 132'!B5864</f>
        <v>4.5</v>
      </c>
      <c r="K5864" s="63">
        <f>'דוח 132'!A5864</f>
        <v>0</v>
      </c>
    </row>
    <row r="5865" spans="1:11" x14ac:dyDescent="0.2">
      <c r="A5865" s="63">
        <f>'דוח 132'!K5865</f>
        <v>17727</v>
      </c>
      <c r="B5865" s="63">
        <f>'דוח 132'!J5865</f>
        <v>7899</v>
      </c>
      <c r="C5865" s="63" t="str">
        <f>'דוח 132'!I5865</f>
        <v>עו"ש ש"ח</v>
      </c>
      <c r="D5865" s="63">
        <f>'דוח 132'!H5865</f>
        <v>0</v>
      </c>
      <c r="E5865" s="63">
        <f>'דוח 132'!G5865</f>
        <v>8.2379398244199287</v>
      </c>
      <c r="F5865" s="63">
        <f>'דוח 132'!F5865</f>
        <v>9.4155047477971507</v>
      </c>
      <c r="G5865" s="63">
        <f>'דוח 132'!E5865</f>
        <v>0</v>
      </c>
      <c r="H5865" s="63">
        <f>'דוח 132'!D5865</f>
        <v>0</v>
      </c>
      <c r="I5865" s="63">
        <f>'דוח 132'!C5865</f>
        <v>0</v>
      </c>
      <c r="J5865" s="63">
        <f>'דוח 132'!B5865</f>
        <v>0</v>
      </c>
      <c r="K5865" s="63">
        <f>'דוח 132'!A5865</f>
        <v>0</v>
      </c>
    </row>
    <row r="5866" spans="1:11" x14ac:dyDescent="0.2">
      <c r="A5866" s="63">
        <f>'דוח 132'!K5866</f>
        <v>13592</v>
      </c>
      <c r="B5866" s="63">
        <f>'דוח 132'!J5866</f>
        <v>7899</v>
      </c>
      <c r="C5866" s="63" t="str">
        <f>'דוח 132'!I5866</f>
        <v xml:space="preserve">לא צמוד - לא כולל נזילות </v>
      </c>
      <c r="D5866" s="63">
        <f>'דוח 132'!H5866</f>
        <v>3.90381781695076</v>
      </c>
      <c r="E5866" s="63">
        <f>'דוח 132'!G5866</f>
        <v>21.877733577509801</v>
      </c>
      <c r="F5866" s="63">
        <f>'דוח 132'!F5866</f>
        <v>21.498146114581097</v>
      </c>
      <c r="G5866" s="63">
        <f>'דוח 132'!E5866</f>
        <v>0</v>
      </c>
      <c r="H5866" s="63">
        <f>'דוח 132'!D5866</f>
        <v>0</v>
      </c>
      <c r="I5866" s="63">
        <f>'דוח 132'!C5866</f>
        <v>0</v>
      </c>
      <c r="J5866" s="63">
        <f>'דוח 132'!B5866</f>
        <v>0</v>
      </c>
      <c r="K5866" s="63">
        <f>'דוח 132'!A5866</f>
        <v>0</v>
      </c>
    </row>
    <row r="5867" spans="1:11" x14ac:dyDescent="0.2">
      <c r="A5867" s="63">
        <f>'דוח 132'!K5867</f>
        <v>11566</v>
      </c>
      <c r="B5867" s="63">
        <f>'דוח 132'!J5867</f>
        <v>7899</v>
      </c>
      <c r="C5867" s="63" t="str">
        <f>'דוח 132'!I5867</f>
        <v>מק"מ</v>
      </c>
      <c r="D5867" s="63">
        <f>'דוח 132'!H5867</f>
        <v>0.516068145608781</v>
      </c>
      <c r="E5867" s="63">
        <f>'דוח 132'!G5867</f>
        <v>4.9533073750925993</v>
      </c>
      <c r="F5867" s="63">
        <f>'דוח 132'!F5867</f>
        <v>4.8669034530930091</v>
      </c>
      <c r="G5867" s="63">
        <f>'דוח 132'!E5867</f>
        <v>0</v>
      </c>
      <c r="H5867" s="63">
        <f>'דוח 132'!D5867</f>
        <v>0</v>
      </c>
      <c r="I5867" s="63">
        <f>'דוח 132'!C5867</f>
        <v>0</v>
      </c>
      <c r="J5867" s="63">
        <f>'דוח 132'!B5867</f>
        <v>0</v>
      </c>
      <c r="K5867" s="63">
        <f>'דוח 132'!A5867</f>
        <v>0</v>
      </c>
    </row>
    <row r="5868" spans="1:11" x14ac:dyDescent="0.2">
      <c r="A5868" s="63">
        <f>'דוח 132'!K5868</f>
        <v>13419</v>
      </c>
      <c r="B5868" s="63">
        <f>'דוח 132'!J5868</f>
        <v>7899</v>
      </c>
      <c r="C5868" s="63" t="str">
        <f>'דוח 132'!I5868</f>
        <v>ממשלתי  לא צמוד (שחר)</v>
      </c>
      <c r="D5868" s="63">
        <f>'דוח 132'!H5868</f>
        <v>5.0259309780216999</v>
      </c>
      <c r="E5868" s="63">
        <f>'דוח 132'!G5868</f>
        <v>9.1654541464208101</v>
      </c>
      <c r="F5868" s="63">
        <f>'דוח 132'!F5868</f>
        <v>8.9964774260578402</v>
      </c>
      <c r="G5868" s="63">
        <f>'דוח 132'!E5868</f>
        <v>0</v>
      </c>
      <c r="H5868" s="63">
        <f>'דוח 132'!D5868</f>
        <v>0</v>
      </c>
      <c r="I5868" s="63">
        <f>'דוח 132'!C5868</f>
        <v>0</v>
      </c>
      <c r="J5868" s="63">
        <f>'דוח 132'!B5868</f>
        <v>0</v>
      </c>
      <c r="K5868" s="63">
        <f>'דוח 132'!A5868</f>
        <v>0</v>
      </c>
    </row>
    <row r="5869" spans="1:11" x14ac:dyDescent="0.2">
      <c r="A5869" s="63">
        <f>'דוח 132'!K5869</f>
        <v>11568</v>
      </c>
      <c r="B5869" s="63">
        <f>'דוח 132'!J5869</f>
        <v>7899</v>
      </c>
      <c r="C5869" s="63" t="str">
        <f>'דוח 132'!I5869</f>
        <v>אג"ח ממשלתי לא צמוד ריבית משתנה-"גילון"</v>
      </c>
      <c r="D5869" s="63">
        <f>'דוח 132'!H5869</f>
        <v>0</v>
      </c>
      <c r="E5869" s="63">
        <f>'דוח 132'!G5869</f>
        <v>0</v>
      </c>
      <c r="F5869" s="63">
        <f>'דוח 132'!F5869</f>
        <v>0</v>
      </c>
      <c r="G5869" s="63">
        <f>'דוח 132'!E5869</f>
        <v>0</v>
      </c>
      <c r="H5869" s="63">
        <f>'דוח 132'!D5869</f>
        <v>0</v>
      </c>
      <c r="I5869" s="63">
        <f>'דוח 132'!C5869</f>
        <v>0</v>
      </c>
      <c r="J5869" s="63">
        <f>'דוח 132'!B5869</f>
        <v>0</v>
      </c>
      <c r="K5869" s="63">
        <f>'דוח 132'!A5869</f>
        <v>0</v>
      </c>
    </row>
    <row r="5870" spans="1:11" x14ac:dyDescent="0.2">
      <c r="A5870" s="63">
        <f>'דוח 132'!K5870</f>
        <v>12479</v>
      </c>
      <c r="B5870" s="63">
        <f>'דוח 132'!J5870</f>
        <v>7899</v>
      </c>
      <c r="C5870" s="63" t="str">
        <f>'דוח 132'!I5870</f>
        <v>קונצרני ריבית קבועה</v>
      </c>
      <c r="D5870" s="63">
        <f>'דוח 132'!H5870</f>
        <v>4.53667047906261</v>
      </c>
      <c r="E5870" s="63">
        <f>'דוח 132'!G5870</f>
        <v>7.3132638547822797</v>
      </c>
      <c r="F5870" s="63">
        <f>'דוח 132'!F5870</f>
        <v>7.1948433270572796</v>
      </c>
      <c r="G5870" s="63">
        <f>'דוח 132'!E5870</f>
        <v>0</v>
      </c>
      <c r="H5870" s="63">
        <f>'דוח 132'!D5870</f>
        <v>0</v>
      </c>
      <c r="I5870" s="63">
        <f>'דוח 132'!C5870</f>
        <v>0</v>
      </c>
      <c r="J5870" s="63">
        <f>'דוח 132'!B5870</f>
        <v>0</v>
      </c>
      <c r="K5870" s="63">
        <f>'דוח 132'!A5870</f>
        <v>0</v>
      </c>
    </row>
    <row r="5871" spans="1:11" x14ac:dyDescent="0.2">
      <c r="A5871" s="63">
        <f>'דוח 132'!K5871</f>
        <v>12480</v>
      </c>
      <c r="B5871" s="63">
        <f>'דוח 132'!J5871</f>
        <v>7899</v>
      </c>
      <c r="C5871" s="63" t="str">
        <f>'דוח 132'!I5871</f>
        <v>קונצרני ריבית משתנה</v>
      </c>
      <c r="D5871" s="63">
        <f>'דוח 132'!H5871</f>
        <v>6.16</v>
      </c>
      <c r="E5871" s="63">
        <f>'דוח 132'!G5871</f>
        <v>0.14114102777860299</v>
      </c>
      <c r="F5871" s="63">
        <f>'דוח 132'!F5871</f>
        <v>0.13906345335287101</v>
      </c>
      <c r="G5871" s="63">
        <f>'דוח 132'!E5871</f>
        <v>0</v>
      </c>
      <c r="H5871" s="63">
        <f>'דוח 132'!D5871</f>
        <v>0</v>
      </c>
      <c r="I5871" s="63">
        <f>'דוח 132'!C5871</f>
        <v>0</v>
      </c>
      <c r="J5871" s="63">
        <f>'דוח 132'!B5871</f>
        <v>0</v>
      </c>
      <c r="K5871" s="63">
        <f>'דוח 132'!A5871</f>
        <v>0</v>
      </c>
    </row>
    <row r="5872" spans="1:11" x14ac:dyDescent="0.2">
      <c r="A5872" s="63">
        <f>'דוח 132'!K5872</f>
        <v>11578</v>
      </c>
      <c r="B5872" s="63">
        <f>'דוח 132'!J5872</f>
        <v>7899</v>
      </c>
      <c r="C5872" s="63" t="str">
        <f>'דוח 132'!I5872</f>
        <v>אג"ח לא צמוד לא סחיר (ללא עמיתים)</v>
      </c>
      <c r="D5872" s="63">
        <f>'דוח 132'!H5872</f>
        <v>0</v>
      </c>
      <c r="E5872" s="63">
        <f>'דוח 132'!G5872</f>
        <v>0</v>
      </c>
      <c r="F5872" s="63">
        <f>'דוח 132'!F5872</f>
        <v>0</v>
      </c>
      <c r="G5872" s="63">
        <f>'דוח 132'!E5872</f>
        <v>0</v>
      </c>
      <c r="H5872" s="63">
        <f>'דוח 132'!D5872</f>
        <v>0</v>
      </c>
      <c r="I5872" s="63">
        <f>'דוח 132'!C5872</f>
        <v>0</v>
      </c>
      <c r="J5872" s="63">
        <f>'דוח 132'!B5872</f>
        <v>0</v>
      </c>
      <c r="K5872" s="63">
        <f>'דוח 132'!A5872</f>
        <v>0</v>
      </c>
    </row>
    <row r="5873" spans="1:11" x14ac:dyDescent="0.2">
      <c r="A5873" s="63">
        <f>'דוח 132'!K5873</f>
        <v>12497</v>
      </c>
      <c r="B5873" s="63">
        <f>'דוח 132'!J5873</f>
        <v>7899</v>
      </c>
      <c r="C5873" s="63" t="str">
        <f>'דוח 132'!I5873</f>
        <v>קונצרני לא סחיר ריבית משתנה (נע"מים)</v>
      </c>
      <c r="D5873" s="63">
        <f>'דוח 132'!H5873</f>
        <v>0</v>
      </c>
      <c r="E5873" s="63">
        <f>'דוח 132'!G5873</f>
        <v>0</v>
      </c>
      <c r="F5873" s="63">
        <f>'דוח 132'!F5873</f>
        <v>0</v>
      </c>
      <c r="G5873" s="63">
        <f>'דוח 132'!E5873</f>
        <v>0</v>
      </c>
      <c r="H5873" s="63">
        <f>'דוח 132'!D5873</f>
        <v>0</v>
      </c>
      <c r="I5873" s="63">
        <f>'דוח 132'!C5873</f>
        <v>0</v>
      </c>
      <c r="J5873" s="63">
        <f>'דוח 132'!B5873</f>
        <v>0</v>
      </c>
      <c r="K5873" s="63">
        <f>'דוח 132'!A5873</f>
        <v>0</v>
      </c>
    </row>
    <row r="5874" spans="1:11" x14ac:dyDescent="0.2">
      <c r="A5874" s="63">
        <f>'דוח 132'!K5874</f>
        <v>15546</v>
      </c>
      <c r="B5874" s="63">
        <f>'דוח 132'!J5874</f>
        <v>7899</v>
      </c>
      <c r="C5874" s="63" t="str">
        <f>'דוח 132'!I5874</f>
        <v>הלוואה לא צמוד</v>
      </c>
      <c r="D5874" s="63">
        <f>'דוח 132'!H5874</f>
        <v>8.9751614550614001</v>
      </c>
      <c r="E5874" s="63">
        <f>'דוח 132'!G5874</f>
        <v>0.30456717343551198</v>
      </c>
      <c r="F5874" s="63">
        <f>'דוח 132'!F5874</f>
        <v>0.30085845502007402</v>
      </c>
      <c r="G5874" s="63">
        <f>'דוח 132'!E5874</f>
        <v>0</v>
      </c>
      <c r="H5874" s="63">
        <f>'דוח 132'!D5874</f>
        <v>0</v>
      </c>
      <c r="I5874" s="63">
        <f>'דוח 132'!C5874</f>
        <v>0</v>
      </c>
      <c r="J5874" s="63">
        <f>'דוח 132'!B5874</f>
        <v>0</v>
      </c>
      <c r="K5874" s="63">
        <f>'דוח 132'!A5874</f>
        <v>0</v>
      </c>
    </row>
    <row r="5875" spans="1:11" x14ac:dyDescent="0.2">
      <c r="A5875" s="63">
        <f>'דוח 132'!K5875</f>
        <v>12481</v>
      </c>
      <c r="B5875" s="63">
        <f>'דוח 132'!J5875</f>
        <v>7899</v>
      </c>
      <c r="C5875" s="63" t="str">
        <f>'דוח 132'!I5875</f>
        <v>הלוואות לעמיתים.</v>
      </c>
      <c r="D5875" s="63">
        <f>'דוח 132'!H5875</f>
        <v>0</v>
      </c>
      <c r="E5875" s="63">
        <f>'דוח 132'!G5875</f>
        <v>0</v>
      </c>
      <c r="F5875" s="63">
        <f>'דוח 132'!F5875</f>
        <v>0</v>
      </c>
      <c r="G5875" s="63">
        <f>'דוח 132'!E5875</f>
        <v>0</v>
      </c>
      <c r="H5875" s="63">
        <f>'דוח 132'!D5875</f>
        <v>2</v>
      </c>
      <c r="I5875" s="63">
        <f>'דוח 132'!C5875</f>
        <v>0</v>
      </c>
      <c r="J5875" s="63">
        <f>'דוח 132'!B5875</f>
        <v>0</v>
      </c>
      <c r="K5875" s="63">
        <f>'דוח 132'!A5875</f>
        <v>0</v>
      </c>
    </row>
    <row r="5876" spans="1:11" x14ac:dyDescent="0.2">
      <c r="A5876" s="63">
        <f>'דוח 132'!K5876</f>
        <v>13594</v>
      </c>
      <c r="B5876" s="63">
        <f>'דוח 132'!J5876</f>
        <v>7899</v>
      </c>
      <c r="C5876" s="63" t="str">
        <f>'דוח 132'!I5876</f>
        <v>מט"ח וצמוד מט"ח</v>
      </c>
      <c r="D5876" s="63">
        <f>'דוח 132'!H5876</f>
        <v>2.7747496169777097</v>
      </c>
      <c r="E5876" s="63">
        <f>'דוח 132'!G5876</f>
        <v>8.1949949546048604</v>
      </c>
      <c r="F5876" s="63">
        <f>'דוח 132'!F5876</f>
        <v>8.43372634105787</v>
      </c>
      <c r="G5876" s="63">
        <f>'דוח 132'!E5876</f>
        <v>0</v>
      </c>
      <c r="H5876" s="63">
        <f>'דוח 132'!D5876</f>
        <v>0</v>
      </c>
      <c r="I5876" s="63">
        <f>'דוח 132'!C5876</f>
        <v>0</v>
      </c>
      <c r="J5876" s="63">
        <f>'דוח 132'!B5876</f>
        <v>0</v>
      </c>
      <c r="K5876" s="63">
        <f>'דוח 132'!A5876</f>
        <v>0</v>
      </c>
    </row>
    <row r="5877" spans="1:11" x14ac:dyDescent="0.2">
      <c r="A5877" s="63">
        <f>'דוח 132'!K5877</f>
        <v>15609</v>
      </c>
      <c r="B5877" s="63">
        <f>'דוח 132'!J5877</f>
        <v>7899</v>
      </c>
      <c r="C5877" s="63" t="str">
        <f>'דוח 132'!I5877</f>
        <v>אג"ח ממשלתי צמוד מט"ח סחיר (1022)</v>
      </c>
      <c r="D5877" s="63">
        <f>'דוח 132'!H5877</f>
        <v>0.56493346803985101</v>
      </c>
      <c r="E5877" s="63">
        <f>'דוח 132'!G5877</f>
        <v>1.0432217171453799</v>
      </c>
      <c r="F5877" s="63">
        <f>'דוח 132'!F5877</f>
        <v>1.01995675528668</v>
      </c>
      <c r="G5877" s="63">
        <f>'דוח 132'!E5877</f>
        <v>0</v>
      </c>
      <c r="H5877" s="63">
        <f>'דוח 132'!D5877</f>
        <v>0</v>
      </c>
      <c r="I5877" s="63">
        <f>'דוח 132'!C5877</f>
        <v>0</v>
      </c>
      <c r="J5877" s="63">
        <f>'דוח 132'!B5877</f>
        <v>0</v>
      </c>
      <c r="K5877" s="63">
        <f>'דוח 132'!A5877</f>
        <v>0</v>
      </c>
    </row>
    <row r="5878" spans="1:11" x14ac:dyDescent="0.2">
      <c r="A5878" s="63">
        <f>'דוח 132'!K5878</f>
        <v>11524</v>
      </c>
      <c r="B5878" s="63">
        <f>'דוח 132'!J5878</f>
        <v>7899</v>
      </c>
      <c r="C5878" s="63" t="str">
        <f>'דוח 132'!I5878</f>
        <v xml:space="preserve"> אג"ח קונצרני בחו"ל </v>
      </c>
      <c r="D5878" s="63">
        <f>'דוח 132'!H5878</f>
        <v>2.6404622846178802</v>
      </c>
      <c r="E5878" s="63">
        <f>'דוח 132'!G5878</f>
        <v>7.5770273295023394</v>
      </c>
      <c r="F5878" s="63">
        <f>'דוח 132'!F5878</f>
        <v>7.41117465302806</v>
      </c>
      <c r="G5878" s="63">
        <f>'דוח 132'!E5878</f>
        <v>0</v>
      </c>
      <c r="H5878" s="63">
        <f>'דוח 132'!D5878</f>
        <v>0</v>
      </c>
      <c r="I5878" s="63">
        <f>'דוח 132'!C5878</f>
        <v>0</v>
      </c>
      <c r="J5878" s="63">
        <f>'דוח 132'!B5878</f>
        <v>0</v>
      </c>
      <c r="K5878" s="63">
        <f>'דוח 132'!A5878</f>
        <v>0</v>
      </c>
    </row>
    <row r="5879" spans="1:11" x14ac:dyDescent="0.2">
      <c r="A5879" s="63">
        <f>'דוח 132'!K5879</f>
        <v>15745</v>
      </c>
      <c r="B5879" s="63">
        <f>'דוח 132'!J5879</f>
        <v>7899</v>
      </c>
      <c r="C5879" s="63" t="str">
        <f>'דוח 132'!I5879</f>
        <v>סה"כ קונצרני צמוד מט"ח</v>
      </c>
      <c r="D5879" s="63">
        <f>'דוח 132'!H5879</f>
        <v>4.4372331875020299</v>
      </c>
      <c r="E5879" s="63">
        <f>'דוח 132'!G5879</f>
        <v>0.72461426769443815</v>
      </c>
      <c r="F5879" s="63">
        <f>'דוח 132'!F5879</f>
        <v>0.71417056187606898</v>
      </c>
      <c r="G5879" s="63">
        <f>'דוח 132'!E5879</f>
        <v>0</v>
      </c>
      <c r="H5879" s="63">
        <f>'דוח 132'!D5879</f>
        <v>0</v>
      </c>
      <c r="I5879" s="63">
        <f>'דוח 132'!C5879</f>
        <v>0</v>
      </c>
      <c r="J5879" s="63">
        <f>'דוח 132'!B5879</f>
        <v>0</v>
      </c>
      <c r="K5879" s="63">
        <f>'דוח 132'!A5879</f>
        <v>0</v>
      </c>
    </row>
    <row r="5880" spans="1:11" x14ac:dyDescent="0.2">
      <c r="A5880" s="63">
        <f>'דוח 132'!K5880</f>
        <v>15545</v>
      </c>
      <c r="B5880" s="63">
        <f>'דוח 132'!J5880</f>
        <v>7899</v>
      </c>
      <c r="C5880" s="63" t="str">
        <f>'דוח 132'!I5880</f>
        <v>הלוואה צמוד מט"ח</v>
      </c>
      <c r="D5880" s="63">
        <f>'דוח 132'!H5880</f>
        <v>0.56000000000000005</v>
      </c>
      <c r="E5880" s="63">
        <f>'דוח 132'!G5880</f>
        <v>0.159452660899425</v>
      </c>
      <c r="F5880" s="63">
        <f>'דוח 132'!F5880</f>
        <v>0.15607634428634401</v>
      </c>
      <c r="G5880" s="63">
        <f>'דוח 132'!E5880</f>
        <v>0</v>
      </c>
      <c r="H5880" s="63">
        <f>'דוח 132'!D5880</f>
        <v>0</v>
      </c>
      <c r="I5880" s="63">
        <f>'דוח 132'!C5880</f>
        <v>0</v>
      </c>
      <c r="J5880" s="63">
        <f>'דוח 132'!B5880</f>
        <v>0</v>
      </c>
      <c r="K5880" s="63">
        <f>'דוח 132'!A5880</f>
        <v>0</v>
      </c>
    </row>
    <row r="5881" spans="1:11" x14ac:dyDescent="0.2">
      <c r="A5881" s="63">
        <f>'דוח 132'!K5881</f>
        <v>13595</v>
      </c>
      <c r="B5881" s="63">
        <f>'דוח 132'!J5881</f>
        <v>7899</v>
      </c>
      <c r="C5881" s="63" t="str">
        <f>'דוח 132'!I5881</f>
        <v>סה"כ מניות והמירים</v>
      </c>
      <c r="D5881" s="63">
        <f>'דוח 132'!H5881</f>
        <v>0</v>
      </c>
      <c r="E5881" s="63">
        <f>'דוח 132'!G5881</f>
        <v>34.274692290193101</v>
      </c>
      <c r="F5881" s="63">
        <f>'דוח 132'!F5881</f>
        <v>33.730677494767299</v>
      </c>
      <c r="G5881" s="63">
        <f>'דוח 132'!E5881</f>
        <v>0</v>
      </c>
      <c r="H5881" s="63">
        <f>'דוח 132'!D5881</f>
        <v>0</v>
      </c>
      <c r="I5881" s="63">
        <f>'דוח 132'!C5881</f>
        <v>0</v>
      </c>
      <c r="J5881" s="63">
        <f>'דוח 132'!B5881</f>
        <v>0</v>
      </c>
      <c r="K5881" s="63">
        <f>'דוח 132'!A5881</f>
        <v>0</v>
      </c>
    </row>
    <row r="5882" spans="1:11" x14ac:dyDescent="0.2">
      <c r="A5882" s="63">
        <f>'דוח 132'!K5882</f>
        <v>15610</v>
      </c>
      <c r="B5882" s="63">
        <f>'דוח 132'!J5882</f>
        <v>7899</v>
      </c>
      <c r="C5882" s="63" t="str">
        <f>'דוח 132'!I5882</f>
        <v>נגזרים מתוך מניות והמירים</v>
      </c>
      <c r="D5882" s="63">
        <f>'דוח 132'!H5882</f>
        <v>0</v>
      </c>
      <c r="E5882" s="63">
        <f>'דוח 132'!G5882</f>
        <v>0</v>
      </c>
      <c r="F5882" s="63">
        <f>'דוח 132'!F5882</f>
        <v>0</v>
      </c>
      <c r="G5882" s="63">
        <f>'דוח 132'!E5882</f>
        <v>0</v>
      </c>
      <c r="H5882" s="63">
        <f>'דוח 132'!D5882</f>
        <v>0</v>
      </c>
      <c r="I5882" s="63">
        <f>'דוח 132'!C5882</f>
        <v>0</v>
      </c>
      <c r="J5882" s="63">
        <f>'דוח 132'!B5882</f>
        <v>0</v>
      </c>
      <c r="K5882" s="63">
        <f>'דוח 132'!A5882</f>
        <v>0</v>
      </c>
    </row>
    <row r="5883" spans="1:11" x14ac:dyDescent="0.2">
      <c r="A5883" s="63">
        <f>'דוח 132'!K5883</f>
        <v>15611</v>
      </c>
      <c r="B5883" s="63">
        <f>'דוח 132'!J5883</f>
        <v>7899</v>
      </c>
      <c r="C5883" s="63" t="str">
        <f>'דוח 132'!I5883</f>
        <v>מניות והמירים בארץ</v>
      </c>
      <c r="D5883" s="63">
        <f>'דוח 132'!H5883</f>
        <v>0</v>
      </c>
      <c r="E5883" s="63">
        <f>'דוח 132'!G5883</f>
        <v>13.160654234456498</v>
      </c>
      <c r="F5883" s="63">
        <f>'דוח 132'!F5883</f>
        <v>12.962683723581499</v>
      </c>
      <c r="G5883" s="63">
        <f>'דוח 132'!E5883</f>
        <v>0</v>
      </c>
      <c r="H5883" s="63">
        <f>'דוח 132'!D5883</f>
        <v>0</v>
      </c>
      <c r="I5883" s="63">
        <f>'דוח 132'!C5883</f>
        <v>0</v>
      </c>
      <c r="J5883" s="63">
        <f>'דוח 132'!B5883</f>
        <v>0</v>
      </c>
      <c r="K5883" s="63">
        <f>'דוח 132'!A5883</f>
        <v>0</v>
      </c>
    </row>
    <row r="5884" spans="1:11" x14ac:dyDescent="0.2">
      <c r="A5884" s="63">
        <f>'דוח 132'!K5884</f>
        <v>15608</v>
      </c>
      <c r="B5884" s="63">
        <f>'דוח 132'!J5884</f>
        <v>7899</v>
      </c>
      <c r="C5884" s="63" t="str">
        <f>'דוח 132'!I5884</f>
        <v>מניות חו"ל</v>
      </c>
      <c r="D5884" s="63">
        <f>'דוח 132'!H5884</f>
        <v>0</v>
      </c>
      <c r="E5884" s="63">
        <f>'דוח 132'!G5884</f>
        <v>21.1140380557366</v>
      </c>
      <c r="F5884" s="63">
        <f>'דוח 132'!F5884</f>
        <v>20.7679937711858</v>
      </c>
      <c r="G5884" s="63">
        <f>'דוח 132'!E5884</f>
        <v>0</v>
      </c>
      <c r="H5884" s="63">
        <f>'דוח 132'!D5884</f>
        <v>0</v>
      </c>
      <c r="I5884" s="63">
        <f>'דוח 132'!C5884</f>
        <v>0</v>
      </c>
      <c r="J5884" s="63">
        <f>'דוח 132'!B5884</f>
        <v>0</v>
      </c>
      <c r="K5884" s="63">
        <f>'דוח 132'!A5884</f>
        <v>0</v>
      </c>
    </row>
    <row r="5885" spans="1:11" x14ac:dyDescent="0.2">
      <c r="A5885" s="63">
        <f>'דוח 132'!K5885</f>
        <v>15584</v>
      </c>
      <c r="B5885" s="63">
        <f>'דוח 132'!J5885</f>
        <v>7899</v>
      </c>
      <c r="C5885" s="63" t="str">
        <f>'דוח 132'!I5885</f>
        <v>נכסים אלטרנטיביים</v>
      </c>
      <c r="D5885" s="63">
        <f>'דוח 132'!H5885</f>
        <v>0</v>
      </c>
      <c r="E5885" s="63">
        <f>'דוח 132'!G5885</f>
        <v>0.37018606358939998</v>
      </c>
      <c r="F5885" s="63">
        <f>'דוח 132'!F5885</f>
        <v>0.36590820233745402</v>
      </c>
      <c r="G5885" s="63">
        <f>'דוח 132'!E5885</f>
        <v>0</v>
      </c>
      <c r="H5885" s="63">
        <f>'דוח 132'!D5885</f>
        <v>8</v>
      </c>
      <c r="I5885" s="63">
        <f>'דוח 132'!C5885</f>
        <v>0</v>
      </c>
      <c r="J5885" s="63">
        <f>'דוח 132'!B5885</f>
        <v>0</v>
      </c>
      <c r="K5885" s="63">
        <f>'דוח 132'!A5885</f>
        <v>0</v>
      </c>
    </row>
    <row r="5886" spans="1:11" x14ac:dyDescent="0.2">
      <c r="A5886" s="63">
        <f>'דוח 132'!K5886</f>
        <v>17728</v>
      </c>
      <c r="B5886" s="63">
        <f>'דוח 132'!J5886</f>
        <v>7899</v>
      </c>
      <c r="C5886" s="63" t="str">
        <f>'דוח 132'!I5886</f>
        <v>נכסי נדל"ן</v>
      </c>
      <c r="D5886" s="63">
        <f>'דוח 132'!H5886</f>
        <v>0</v>
      </c>
      <c r="E5886" s="63">
        <f>'דוח 132'!G5886</f>
        <v>0</v>
      </c>
      <c r="F5886" s="63">
        <f>'דוח 132'!F5886</f>
        <v>0</v>
      </c>
      <c r="G5886" s="63">
        <f>'דוח 132'!E5886</f>
        <v>0</v>
      </c>
      <c r="H5886" s="63">
        <f>'דוח 132'!D5886</f>
        <v>0</v>
      </c>
      <c r="I5886" s="63">
        <f>'דוח 132'!C5886</f>
        <v>0</v>
      </c>
      <c r="J5886" s="63">
        <f>'דוח 132'!B5886</f>
        <v>0</v>
      </c>
      <c r="K5886" s="63">
        <f>'דוח 132'!A5886</f>
        <v>0</v>
      </c>
    </row>
    <row r="5887" spans="1:11" x14ac:dyDescent="0.2">
      <c r="A5887" s="63">
        <f>'דוח 132'!K5887</f>
        <v>15624</v>
      </c>
      <c r="B5887" s="63">
        <f>'דוח 132'!J5887</f>
        <v>7899</v>
      </c>
      <c r="C5887" s="63" t="str">
        <f>'דוח 132'!I5887</f>
        <v>נגזרים מתוך חשיפת מט"ח</v>
      </c>
      <c r="D5887" s="63">
        <f>'דוח 132'!H5887</f>
        <v>0</v>
      </c>
      <c r="E5887" s="63">
        <f>'דוח 132'!G5887</f>
        <v>-12.607343904473099</v>
      </c>
      <c r="F5887" s="63">
        <f>'דוח 132'!F5887</f>
        <v>-12.312597497143301</v>
      </c>
      <c r="G5887" s="63">
        <f>'דוח 132'!E5887</f>
        <v>0</v>
      </c>
      <c r="H5887" s="63">
        <f>'דוח 132'!D5887</f>
        <v>0</v>
      </c>
      <c r="I5887" s="63">
        <f>'דוח 132'!C5887</f>
        <v>0</v>
      </c>
      <c r="J5887" s="63">
        <f>'דוח 132'!B5887</f>
        <v>0</v>
      </c>
      <c r="K5887" s="63">
        <f>'דוח 132'!A5887</f>
        <v>0</v>
      </c>
    </row>
    <row r="5888" spans="1:11" x14ac:dyDescent="0.2">
      <c r="A5888" s="63">
        <f>'דוח 132'!K5888</f>
        <v>15644</v>
      </c>
      <c r="B5888" s="63">
        <f>'דוח 132'!J5888</f>
        <v>7899</v>
      </c>
      <c r="C5888" s="63" t="str">
        <f>'דוח 132'!I5888</f>
        <v>סה"כ נזילות</v>
      </c>
      <c r="D5888" s="63">
        <f>'דוח 132'!H5888</f>
        <v>0</v>
      </c>
      <c r="E5888" s="63">
        <f>'דוח 132'!G5888</f>
        <v>6.9286188037831993</v>
      </c>
      <c r="F5888" s="63">
        <f>'דוח 132'!F5888</f>
        <v>8.5478527743778692</v>
      </c>
      <c r="G5888" s="63">
        <f>'דוח 132'!E5888</f>
        <v>1</v>
      </c>
      <c r="H5888" s="63">
        <f>'דוח 132'!D5888</f>
        <v>8</v>
      </c>
      <c r="I5888" s="63">
        <f>'דוח 132'!C5888</f>
        <v>0</v>
      </c>
      <c r="J5888" s="63">
        <f>'דוח 132'!B5888</f>
        <v>0</v>
      </c>
      <c r="K5888" s="63">
        <f>'דוח 132'!A5888</f>
        <v>0</v>
      </c>
    </row>
    <row r="5889" spans="1:11" x14ac:dyDescent="0.2">
      <c r="A5889" s="63">
        <f>'דוח 132'!K5889</f>
        <v>15704</v>
      </c>
      <c r="B5889" s="63">
        <f>'דוח 132'!J5889</f>
        <v>7899</v>
      </c>
      <c r="C5889" s="63" t="str">
        <f>'דוח 132'!I5889</f>
        <v xml:space="preserve">סה"כ קונצרני והלוואות </v>
      </c>
      <c r="D5889" s="63">
        <f>'דוח 132'!H5889</f>
        <v>3.9285842767377099</v>
      </c>
      <c r="E5889" s="63">
        <f>'דוח 132'!G5889</f>
        <v>34.619745076820699</v>
      </c>
      <c r="F5889" s="63">
        <f>'דוח 132'!F5889</f>
        <v>33.978045591213807</v>
      </c>
      <c r="G5889" s="63">
        <f>'דוח 132'!E5889</f>
        <v>35</v>
      </c>
      <c r="H5889" s="63">
        <f>'דוח 132'!D5889</f>
        <v>41</v>
      </c>
      <c r="I5889" s="63">
        <f>'דוח 132'!C5889</f>
        <v>0</v>
      </c>
      <c r="J5889" s="63">
        <f>'דוח 132'!B5889</f>
        <v>0</v>
      </c>
      <c r="K5889" s="63">
        <f>'דוח 132'!A5889</f>
        <v>0</v>
      </c>
    </row>
    <row r="5890" spans="1:11" x14ac:dyDescent="0.2">
      <c r="A5890" s="63">
        <f>'דוח 132'!K5890</f>
        <v>15749</v>
      </c>
      <c r="B5890" s="63">
        <f>'דוח 132'!J5890</f>
        <v>7899</v>
      </c>
      <c r="C5890" s="63" t="str">
        <f>'דוח 132'!I5890</f>
        <v>סה"כ לא סחירים</v>
      </c>
      <c r="D5890" s="63">
        <f>'דוח 132'!H5890</f>
        <v>3.6235870375906796</v>
      </c>
      <c r="E5890" s="63">
        <f>'דוח 132'!G5890</f>
        <v>1.17137985878388</v>
      </c>
      <c r="F5890" s="63">
        <f>'דוח 132'!F5890</f>
        <v>1.1546623619530398</v>
      </c>
      <c r="G5890" s="63">
        <f>'דוח 132'!E5890</f>
        <v>0</v>
      </c>
      <c r="H5890" s="63">
        <f>'דוח 132'!D5890</f>
        <v>0</v>
      </c>
      <c r="I5890" s="63">
        <f>'דוח 132'!C5890</f>
        <v>0</v>
      </c>
      <c r="J5890" s="63">
        <f>'דוח 132'!B5890</f>
        <v>0</v>
      </c>
      <c r="K5890" s="63">
        <f>'דוח 132'!A5890</f>
        <v>0</v>
      </c>
    </row>
    <row r="5891" spans="1:11" x14ac:dyDescent="0.2">
      <c r="A5891" s="63">
        <f>'דוח 132'!K5891</f>
        <v>11258</v>
      </c>
      <c r="B5891" s="63">
        <f>'דוח 132'!J5891</f>
        <v>7899</v>
      </c>
      <c r="C5891" s="63" t="str">
        <f>'דוח 132'!I5891</f>
        <v>כל נכסי הקופה</v>
      </c>
      <c r="D5891" s="63">
        <f>'דוח 132'!H5891</f>
        <v>2.2665568039009303</v>
      </c>
      <c r="E5891" s="63">
        <f>'דוח 132'!G5891</f>
        <v>100</v>
      </c>
      <c r="F5891" s="63">
        <f>'דוח 132'!F5891</f>
        <v>100</v>
      </c>
      <c r="G5891" s="63">
        <f>'דוח 132'!E5891</f>
        <v>0</v>
      </c>
      <c r="H5891" s="63">
        <f>'דוח 132'!D5891</f>
        <v>0</v>
      </c>
      <c r="I5891" s="63">
        <f>'דוח 132'!C5891</f>
        <v>0</v>
      </c>
      <c r="J5891" s="63">
        <f>'דוח 132'!B5891</f>
        <v>0</v>
      </c>
      <c r="K5891" s="63">
        <f>'דוח 132'!A5891</f>
        <v>0</v>
      </c>
    </row>
    <row r="5892" spans="1:11" x14ac:dyDescent="0.2">
      <c r="A5892" s="63">
        <f>'דוח 132'!K5892</f>
        <v>15705</v>
      </c>
      <c r="B5892" s="63">
        <f>'דוח 132'!J5892</f>
        <v>7899</v>
      </c>
      <c r="C5892" s="63" t="str">
        <f>'דוח 132'!I5892</f>
        <v>סה"כ ממשלתי</v>
      </c>
      <c r="D5892" s="63">
        <f>'דוח 132'!H5892</f>
        <v>3.9854561526574095</v>
      </c>
      <c r="E5892" s="63">
        <f>'דוח 132'!G5892</f>
        <v>23.806757765613597</v>
      </c>
      <c r="F5892" s="63">
        <f>'דוח 132'!F5892</f>
        <v>23.377515937303599</v>
      </c>
      <c r="G5892" s="63">
        <f>'דוח 132'!E5892</f>
        <v>18</v>
      </c>
      <c r="H5892" s="63">
        <f>'דוח 132'!D5892</f>
        <v>28</v>
      </c>
      <c r="I5892" s="63">
        <f>'דוח 132'!C5892</f>
        <v>0</v>
      </c>
      <c r="J5892" s="63">
        <f>'דוח 132'!B5892</f>
        <v>0</v>
      </c>
      <c r="K5892" s="63">
        <f>'דוח 132'!A5892</f>
        <v>0</v>
      </c>
    </row>
    <row r="5893" spans="1:11" x14ac:dyDescent="0.2">
      <c r="A5893" s="63">
        <f>'דוח 132'!K5893</f>
        <v>16144</v>
      </c>
      <c r="B5893" s="63">
        <f>'דוח 132'!J5893</f>
        <v>7899</v>
      </c>
      <c r="C5893" s="63" t="str">
        <f>'דוח 132'!I5893</f>
        <v>סך חשיפת מט"ח</v>
      </c>
      <c r="D5893" s="63">
        <f>'דוח 132'!H5893</f>
        <v>0.764761852273938</v>
      </c>
      <c r="E5893" s="63">
        <f>'דוח 132'!G5893</f>
        <v>16.369292856173697</v>
      </c>
      <c r="F5893" s="63">
        <f>'דוח 132'!F5893</f>
        <v>16.703610957298899</v>
      </c>
      <c r="G5893" s="63">
        <f>'דוח 132'!E5893</f>
        <v>0</v>
      </c>
      <c r="H5893" s="63">
        <f>'דוח 132'!D5893</f>
        <v>0</v>
      </c>
      <c r="I5893" s="63">
        <f>'דוח 132'!C5893</f>
        <v>0</v>
      </c>
      <c r="J5893" s="63">
        <f>'דוח 132'!B5893</f>
        <v>0</v>
      </c>
      <c r="K5893" s="63">
        <f>'דוח 132'!A5893</f>
        <v>0</v>
      </c>
    </row>
    <row r="5894" spans="1:11" x14ac:dyDescent="0.2">
      <c r="A5894" s="63">
        <f>'דוח 132'!K5894</f>
        <v>12755</v>
      </c>
      <c r="B5894" s="63">
        <f>'דוח 132'!J5894</f>
        <v>7899</v>
      </c>
      <c r="C5894" s="63" t="str">
        <f>'דוח 132'!I5894</f>
        <v xml:space="preserve">נזילות מט"ח </v>
      </c>
      <c r="D5894" s="63">
        <f>'דוח 132'!H5894</f>
        <v>0</v>
      </c>
      <c r="E5894" s="63">
        <f>'דוח 132'!G5894</f>
        <v>-1.3093210206367301</v>
      </c>
      <c r="F5894" s="63">
        <f>'דוח 132'!F5894</f>
        <v>-0.86765197341927902</v>
      </c>
      <c r="G5894" s="63">
        <f>'דוח 132'!E5894</f>
        <v>0</v>
      </c>
      <c r="H5894" s="63">
        <f>'דוח 132'!D5894</f>
        <v>0</v>
      </c>
      <c r="I5894" s="63">
        <f>'דוח 132'!C5894</f>
        <v>0</v>
      </c>
      <c r="J5894" s="63">
        <f>'דוח 132'!B5894</f>
        <v>0</v>
      </c>
      <c r="K5894" s="63">
        <f>'דוח 132'!A5894</f>
        <v>0</v>
      </c>
    </row>
    <row r="5895" spans="1:11" x14ac:dyDescent="0.2">
      <c r="A5895" s="63">
        <f>'דוח 132'!K5895</f>
        <v>12359</v>
      </c>
      <c r="B5895" s="63">
        <f>'דוח 132'!J5895</f>
        <v>7899</v>
      </c>
      <c r="C5895" s="63" t="str">
        <f>'דוח 132'!I5895</f>
        <v xml:space="preserve">קונצרני לא סחיר צמוד מדד </v>
      </c>
      <c r="D5895" s="63">
        <f>'דוח 132'!H5895</f>
        <v>2.77</v>
      </c>
      <c r="E5895" s="63">
        <f>'דוח 132'!G5895</f>
        <v>7.5403444363519798E-2</v>
      </c>
      <c r="F5895" s="63">
        <f>'דוח 132'!F5895</f>
        <v>7.4472185731789389E-2</v>
      </c>
      <c r="G5895" s="63">
        <f>'דוח 132'!E5895</f>
        <v>0</v>
      </c>
      <c r="H5895" s="63">
        <f>'דוח 132'!D5895</f>
        <v>0</v>
      </c>
      <c r="I5895" s="63">
        <f>'דוח 132'!C5895</f>
        <v>0</v>
      </c>
      <c r="J5895" s="63">
        <f>'דוח 132'!B5895</f>
        <v>0</v>
      </c>
      <c r="K5895" s="63">
        <f>'דוח 132'!A5895</f>
        <v>0</v>
      </c>
    </row>
    <row r="5896" spans="1:11" x14ac:dyDescent="0.2">
      <c r="A5896" s="63">
        <f>'דוח 132'!K5896</f>
        <v>0</v>
      </c>
      <c r="B5896" s="63">
        <f>'דוח 132'!J5896</f>
        <v>0</v>
      </c>
      <c r="C5896" s="63">
        <f>'דוח 132'!I5896</f>
        <v>0</v>
      </c>
      <c r="D5896" s="63">
        <f>'דוח 132'!H5896</f>
        <v>0</v>
      </c>
      <c r="E5896" s="63">
        <f>'דוח 132'!G5896</f>
        <v>0</v>
      </c>
      <c r="F5896" s="63">
        <f>'דוח 132'!F5896</f>
        <v>0</v>
      </c>
      <c r="G5896" s="63">
        <f>'דוח 132'!E5896</f>
        <v>0</v>
      </c>
      <c r="H5896" s="63">
        <f>'דוח 132'!D5896</f>
        <v>0</v>
      </c>
      <c r="I5896" s="63">
        <f>'דוח 132'!C5896</f>
        <v>0</v>
      </c>
      <c r="J5896" s="63">
        <f>'דוח 132'!B5896</f>
        <v>0</v>
      </c>
      <c r="K5896" s="63">
        <f>'דוח 132'!A5896</f>
        <v>0</v>
      </c>
    </row>
    <row r="5897" spans="1:11" x14ac:dyDescent="0.2">
      <c r="A5897" s="63" t="str">
        <f>'דוח 132'!K5897</f>
        <v>קוד קבוצה</v>
      </c>
      <c r="B5897" s="63" t="str">
        <f>'דוח 132'!J5897</f>
        <v>קוד קופה</v>
      </c>
      <c r="C5897" s="63">
        <f>'דוח 132'!I5897</f>
        <v>0</v>
      </c>
      <c r="D5897" s="63" t="str">
        <f>'דוח 132'!H5897</f>
        <v>7902  פסגות גמל להשקעה מניות</v>
      </c>
      <c r="E5897" s="63">
        <f>'דוח 132'!G5897</f>
        <v>0</v>
      </c>
      <c r="F5897" s="63">
        <f>'דוח 132'!F5897</f>
        <v>0</v>
      </c>
      <c r="G5897" s="63">
        <f>'דוח 132'!E5897</f>
        <v>0</v>
      </c>
      <c r="H5897" s="63">
        <f>'דוח 132'!D5897</f>
        <v>0</v>
      </c>
      <c r="I5897" s="63">
        <f>'דוח 132'!C5897</f>
        <v>0</v>
      </c>
      <c r="J5897" s="63">
        <f>'דוח 132'!B5897</f>
        <v>0</v>
      </c>
      <c r="K5897" s="63">
        <f>'דוח 132'!A5897</f>
        <v>0</v>
      </c>
    </row>
    <row r="5898" spans="1:11" x14ac:dyDescent="0.2">
      <c r="A5898" s="63">
        <f>'דוח 132'!K5898</f>
        <v>0</v>
      </c>
      <c r="B5898" s="63">
        <f>'דוח 132'!J5898</f>
        <v>0</v>
      </c>
      <c r="C5898" s="63">
        <f>'דוח 132'!I5898</f>
        <v>0</v>
      </c>
      <c r="D5898" s="63">
        <f>'דוח 132'!H5898</f>
        <v>0</v>
      </c>
      <c r="E5898" s="63">
        <f>'דוח 132'!G5898</f>
        <v>0</v>
      </c>
      <c r="F5898" s="63" t="str">
        <f>'דוח 132'!F5898</f>
        <v>שווי קופה באשח  69,828.77</v>
      </c>
      <c r="G5898" s="63">
        <f>'דוח 132'!E5898</f>
        <v>0</v>
      </c>
      <c r="H5898" s="63">
        <f>'דוח 132'!D5898</f>
        <v>0</v>
      </c>
      <c r="I5898" s="63">
        <f>'דוח 132'!C5898</f>
        <v>0</v>
      </c>
      <c r="J5898" s="63">
        <f>'דוח 132'!B5898</f>
        <v>0</v>
      </c>
      <c r="K5898" s="63">
        <f>'דוח 132'!A5898</f>
        <v>0</v>
      </c>
    </row>
    <row r="5899" spans="1:11" x14ac:dyDescent="0.2">
      <c r="A5899" s="63">
        <f>'דוח 132'!K5899</f>
        <v>0</v>
      </c>
      <c r="B5899" s="63">
        <f>'דוח 132'!J5899</f>
        <v>0</v>
      </c>
      <c r="C5899" s="63" t="str">
        <f>'דוח 132'!I5899</f>
        <v>תאור קבוצה</v>
      </c>
      <c r="D5899" s="63" t="str">
        <f>'דוח 132'!H5899</f>
        <v>מח"מ</v>
      </c>
      <c r="E5899" s="63" t="str">
        <f>'דוח 132'!G5899</f>
        <v>חשיפה</v>
      </c>
      <c r="F5899" s="63" t="str">
        <f>'דוח 132'!F5899</f>
        <v>חשיפה</v>
      </c>
      <c r="G5899" s="63">
        <f>'דוח 132'!E5899</f>
        <v>0</v>
      </c>
      <c r="H5899" s="63" t="str">
        <f>'דוח 132'!D5899</f>
        <v>חשיפה</v>
      </c>
      <c r="I5899" s="63">
        <f>'דוח 132'!C5899</f>
        <v>0</v>
      </c>
      <c r="J5899" s="63" t="str">
        <f>'דוח 132'!B5899</f>
        <v>מח"מ</v>
      </c>
      <c r="K5899" s="63">
        <f>'דוח 132'!A5899</f>
        <v>0</v>
      </c>
    </row>
    <row r="5900" spans="1:11" x14ac:dyDescent="0.2">
      <c r="A5900" s="63">
        <f>'דוח 132'!K5900</f>
        <v>0</v>
      </c>
      <c r="B5900" s="63">
        <f>'דוח 132'!J5900</f>
        <v>0</v>
      </c>
      <c r="C5900" s="63">
        <f>'דוח 132'!I5900</f>
        <v>0</v>
      </c>
      <c r="D5900" s="63">
        <f>'דוח 132'!H5900</f>
        <v>0</v>
      </c>
      <c r="E5900" s="63" t="str">
        <f>'דוח 132'!G5900</f>
        <v>30/12/18</v>
      </c>
      <c r="F5900" s="63" t="str">
        <f>'דוח 132'!F5900</f>
        <v>31/12/18</v>
      </c>
      <c r="G5900" s="63" t="str">
        <f>'דוח 132'!E5900</f>
        <v>מינ'</v>
      </c>
      <c r="H5900" s="63" t="str">
        <f>'דוח 132'!D5900</f>
        <v>מקס'</v>
      </c>
      <c r="I5900" s="63" t="str">
        <f>'דוח 132'!C5900</f>
        <v>מינ'</v>
      </c>
      <c r="J5900" s="63" t="str">
        <f>'דוח 132'!B5900</f>
        <v>מקס'</v>
      </c>
      <c r="K5900" s="63">
        <f>'דוח 132'!A5900</f>
        <v>0</v>
      </c>
    </row>
    <row r="5901" spans="1:11" x14ac:dyDescent="0.2">
      <c r="A5901" s="63">
        <f>'דוח 132'!K5901</f>
        <v>13591</v>
      </c>
      <c r="B5901" s="63">
        <f>'דוח 132'!J5901</f>
        <v>7902</v>
      </c>
      <c r="C5901" s="63" t="str">
        <f>'דוח 132'!I5901</f>
        <v xml:space="preserve">צמוד מדד (כולל מיועדות) </v>
      </c>
      <c r="D5901" s="63">
        <f>'דוח 132'!H5901</f>
        <v>0</v>
      </c>
      <c r="E5901" s="63">
        <f>'דוח 132'!G5901</f>
        <v>0</v>
      </c>
      <c r="F5901" s="63">
        <f>'דוח 132'!F5901</f>
        <v>0</v>
      </c>
      <c r="G5901" s="63">
        <f>'דוח 132'!E5901</f>
        <v>0</v>
      </c>
      <c r="H5901" s="63">
        <f>'דוח 132'!D5901</f>
        <v>0</v>
      </c>
      <c r="I5901" s="63">
        <f>'דוח 132'!C5901</f>
        <v>0</v>
      </c>
      <c r="J5901" s="63">
        <f>'דוח 132'!B5901</f>
        <v>0</v>
      </c>
      <c r="K5901" s="63">
        <f>'דוח 132'!A5901</f>
        <v>0</v>
      </c>
    </row>
    <row r="5902" spans="1:11" x14ac:dyDescent="0.2">
      <c r="A5902" s="63">
        <f>'דוח 132'!K5902</f>
        <v>19967</v>
      </c>
      <c r="B5902" s="63">
        <f>'דוח 132'!J5902</f>
        <v>7902</v>
      </c>
      <c r="C5902" s="63" t="str">
        <f>'דוח 132'!I5902</f>
        <v>צמוד מדד ללא מיועדות</v>
      </c>
      <c r="D5902" s="63">
        <f>'דוח 132'!H5902</f>
        <v>0</v>
      </c>
      <c r="E5902" s="63">
        <f>'דוח 132'!G5902</f>
        <v>0</v>
      </c>
      <c r="F5902" s="63">
        <f>'דוח 132'!F5902</f>
        <v>0</v>
      </c>
      <c r="G5902" s="63">
        <f>'דוח 132'!E5902</f>
        <v>0</v>
      </c>
      <c r="H5902" s="63">
        <f>'דוח 132'!D5902</f>
        <v>0</v>
      </c>
      <c r="I5902" s="63">
        <f>'דוח 132'!C5902</f>
        <v>0</v>
      </c>
      <c r="J5902" s="63">
        <f>'דוח 132'!B5902</f>
        <v>0</v>
      </c>
      <c r="K5902" s="63">
        <f>'דוח 132'!A5902</f>
        <v>0</v>
      </c>
    </row>
    <row r="5903" spans="1:11" x14ac:dyDescent="0.2">
      <c r="A5903" s="63">
        <f>'דוח 132'!K5903</f>
        <v>15744</v>
      </c>
      <c r="B5903" s="63">
        <f>'דוח 132'!J5903</f>
        <v>7902</v>
      </c>
      <c r="C5903" s="63" t="str">
        <f>'דוח 132'!I5903</f>
        <v xml:space="preserve">סה"כ ממשלתי צמוד מדד כולל מיועדות </v>
      </c>
      <c r="D5903" s="63">
        <f>'דוח 132'!H5903</f>
        <v>0</v>
      </c>
      <c r="E5903" s="63">
        <f>'דוח 132'!G5903</f>
        <v>0</v>
      </c>
      <c r="F5903" s="63">
        <f>'דוח 132'!F5903</f>
        <v>0</v>
      </c>
      <c r="G5903" s="63">
        <f>'דוח 132'!E5903</f>
        <v>0</v>
      </c>
      <c r="H5903" s="63">
        <f>'דוח 132'!D5903</f>
        <v>0</v>
      </c>
      <c r="I5903" s="63">
        <f>'דוח 132'!C5903</f>
        <v>0</v>
      </c>
      <c r="J5903" s="63">
        <f>'דוח 132'!B5903</f>
        <v>0</v>
      </c>
      <c r="K5903" s="63">
        <f>'דוח 132'!A5903</f>
        <v>0</v>
      </c>
    </row>
    <row r="5904" spans="1:11" x14ac:dyDescent="0.2">
      <c r="A5904" s="63">
        <f>'דוח 132'!K5904</f>
        <v>13462</v>
      </c>
      <c r="B5904" s="63">
        <f>'דוח 132'!J5904</f>
        <v>7902</v>
      </c>
      <c r="C5904" s="63" t="str">
        <f>'דוח 132'!I5904</f>
        <v xml:space="preserve">קונצרני סחיר צמוד מדד </v>
      </c>
      <c r="D5904" s="63">
        <f>'דוח 132'!H5904</f>
        <v>0</v>
      </c>
      <c r="E5904" s="63">
        <f>'דוח 132'!G5904</f>
        <v>0</v>
      </c>
      <c r="F5904" s="63">
        <f>'דוח 132'!F5904</f>
        <v>0</v>
      </c>
      <c r="G5904" s="63">
        <f>'דוח 132'!E5904</f>
        <v>0</v>
      </c>
      <c r="H5904" s="63">
        <f>'דוח 132'!D5904</f>
        <v>0</v>
      </c>
      <c r="I5904" s="63">
        <f>'דוח 132'!C5904</f>
        <v>0</v>
      </c>
      <c r="J5904" s="63">
        <f>'דוח 132'!B5904</f>
        <v>0</v>
      </c>
      <c r="K5904" s="63">
        <f>'דוח 132'!A5904</f>
        <v>0</v>
      </c>
    </row>
    <row r="5905" spans="1:11" x14ac:dyDescent="0.2">
      <c r="A5905" s="63">
        <f>'דוח 132'!K5905</f>
        <v>15544</v>
      </c>
      <c r="B5905" s="63">
        <f>'דוח 132'!J5905</f>
        <v>7902</v>
      </c>
      <c r="C5905" s="63" t="str">
        <f>'דוח 132'!I5905</f>
        <v>הלוואה צמוד מדד</v>
      </c>
      <c r="D5905" s="63">
        <f>'דוח 132'!H5905</f>
        <v>0</v>
      </c>
      <c r="E5905" s="63">
        <f>'דוח 132'!G5905</f>
        <v>0</v>
      </c>
      <c r="F5905" s="63">
        <f>'דוח 132'!F5905</f>
        <v>0</v>
      </c>
      <c r="G5905" s="63">
        <f>'דוח 132'!E5905</f>
        <v>0</v>
      </c>
      <c r="H5905" s="63">
        <f>'דוח 132'!D5905</f>
        <v>0</v>
      </c>
      <c r="I5905" s="63">
        <f>'דוח 132'!C5905</f>
        <v>0</v>
      </c>
      <c r="J5905" s="63">
        <f>'דוח 132'!B5905</f>
        <v>0</v>
      </c>
      <c r="K5905" s="63">
        <f>'דוח 132'!A5905</f>
        <v>0</v>
      </c>
    </row>
    <row r="5906" spans="1:11" x14ac:dyDescent="0.2">
      <c r="A5906" s="63">
        <f>'דוח 132'!K5906</f>
        <v>12978</v>
      </c>
      <c r="B5906" s="63">
        <f>'דוח 132'!J5906</f>
        <v>7902</v>
      </c>
      <c r="C5906" s="63" t="str">
        <f>'דוח 132'!I5906</f>
        <v xml:space="preserve">פקדונות לא סחירים </v>
      </c>
      <c r="D5906" s="63">
        <f>'דוח 132'!H5906</f>
        <v>0</v>
      </c>
      <c r="E5906" s="63">
        <f>'דוח 132'!G5906</f>
        <v>0</v>
      </c>
      <c r="F5906" s="63">
        <f>'דוח 132'!F5906</f>
        <v>0</v>
      </c>
      <c r="G5906" s="63">
        <f>'דוח 132'!E5906</f>
        <v>0</v>
      </c>
      <c r="H5906" s="63">
        <f>'דוח 132'!D5906</f>
        <v>0</v>
      </c>
      <c r="I5906" s="63">
        <f>'דוח 132'!C5906</f>
        <v>0</v>
      </c>
      <c r="J5906" s="63">
        <f>'דוח 132'!B5906</f>
        <v>0</v>
      </c>
      <c r="K5906" s="63">
        <f>'דוח 132'!A5906</f>
        <v>0</v>
      </c>
    </row>
    <row r="5907" spans="1:11" x14ac:dyDescent="0.2">
      <c r="A5907" s="63">
        <f>'דוח 132'!K5907</f>
        <v>17726</v>
      </c>
      <c r="B5907" s="63">
        <f>'דוח 132'!J5907</f>
        <v>7902</v>
      </c>
      <c r="C5907" s="63" t="str">
        <f>'דוח 132'!I5907</f>
        <v>לא צמוד כולל נזילות</v>
      </c>
      <c r="D5907" s="63">
        <f>'דוח 132'!H5907</f>
        <v>0</v>
      </c>
      <c r="E5907" s="63">
        <f>'דוח 132'!G5907</f>
        <v>5.9034332135632299</v>
      </c>
      <c r="F5907" s="63">
        <f>'דוח 132'!F5907</f>
        <v>6.383212570491299</v>
      </c>
      <c r="G5907" s="63">
        <f>'דוח 132'!E5907</f>
        <v>0</v>
      </c>
      <c r="H5907" s="63">
        <f>'דוח 132'!D5907</f>
        <v>0</v>
      </c>
      <c r="I5907" s="63">
        <f>'דוח 132'!C5907</f>
        <v>0</v>
      </c>
      <c r="J5907" s="63">
        <f>'דוח 132'!B5907</f>
        <v>0</v>
      </c>
      <c r="K5907" s="63">
        <f>'דוח 132'!A5907</f>
        <v>0</v>
      </c>
    </row>
    <row r="5908" spans="1:11" x14ac:dyDescent="0.2">
      <c r="A5908" s="63">
        <f>'דוח 132'!K5908</f>
        <v>17727</v>
      </c>
      <c r="B5908" s="63">
        <f>'דוח 132'!J5908</f>
        <v>7902</v>
      </c>
      <c r="C5908" s="63" t="str">
        <f>'דוח 132'!I5908</f>
        <v>עו"ש ש"ח</v>
      </c>
      <c r="D5908" s="63">
        <f>'דוח 132'!H5908</f>
        <v>0</v>
      </c>
      <c r="E5908" s="63">
        <f>'דוח 132'!G5908</f>
        <v>5.9034332135632299</v>
      </c>
      <c r="F5908" s="63">
        <f>'דוח 132'!F5908</f>
        <v>6.383212570491299</v>
      </c>
      <c r="G5908" s="63">
        <f>'דוח 132'!E5908</f>
        <v>0</v>
      </c>
      <c r="H5908" s="63">
        <f>'דוח 132'!D5908</f>
        <v>0</v>
      </c>
      <c r="I5908" s="63">
        <f>'דוח 132'!C5908</f>
        <v>0</v>
      </c>
      <c r="J5908" s="63">
        <f>'דוח 132'!B5908</f>
        <v>0</v>
      </c>
      <c r="K5908" s="63">
        <f>'דוח 132'!A5908</f>
        <v>0</v>
      </c>
    </row>
    <row r="5909" spans="1:11" x14ac:dyDescent="0.2">
      <c r="A5909" s="63">
        <f>'דוח 132'!K5909</f>
        <v>13592</v>
      </c>
      <c r="B5909" s="63">
        <f>'דוח 132'!J5909</f>
        <v>7902</v>
      </c>
      <c r="C5909" s="63" t="str">
        <f>'דוח 132'!I5909</f>
        <v xml:space="preserve">לא צמוד - לא כולל נזילות </v>
      </c>
      <c r="D5909" s="63">
        <f>'דוח 132'!H5909</f>
        <v>0</v>
      </c>
      <c r="E5909" s="63">
        <f>'דוח 132'!G5909</f>
        <v>0</v>
      </c>
      <c r="F5909" s="63">
        <f>'דוח 132'!F5909</f>
        <v>0</v>
      </c>
      <c r="G5909" s="63">
        <f>'דוח 132'!E5909</f>
        <v>0</v>
      </c>
      <c r="H5909" s="63">
        <f>'דוח 132'!D5909</f>
        <v>0</v>
      </c>
      <c r="I5909" s="63">
        <f>'דוח 132'!C5909</f>
        <v>0</v>
      </c>
      <c r="J5909" s="63">
        <f>'דוח 132'!B5909</f>
        <v>0</v>
      </c>
      <c r="K5909" s="63">
        <f>'דוח 132'!A5909</f>
        <v>0</v>
      </c>
    </row>
    <row r="5910" spans="1:11" x14ac:dyDescent="0.2">
      <c r="A5910" s="63">
        <f>'דוח 132'!K5910</f>
        <v>11566</v>
      </c>
      <c r="B5910" s="63">
        <f>'דוח 132'!J5910</f>
        <v>7902</v>
      </c>
      <c r="C5910" s="63" t="str">
        <f>'דוח 132'!I5910</f>
        <v>מק"מ</v>
      </c>
      <c r="D5910" s="63">
        <f>'דוח 132'!H5910</f>
        <v>0</v>
      </c>
      <c r="E5910" s="63">
        <f>'דוח 132'!G5910</f>
        <v>0</v>
      </c>
      <c r="F5910" s="63">
        <f>'דוח 132'!F5910</f>
        <v>0</v>
      </c>
      <c r="G5910" s="63">
        <f>'דוח 132'!E5910</f>
        <v>0</v>
      </c>
      <c r="H5910" s="63">
        <f>'דוח 132'!D5910</f>
        <v>0</v>
      </c>
      <c r="I5910" s="63">
        <f>'דוח 132'!C5910</f>
        <v>0</v>
      </c>
      <c r="J5910" s="63">
        <f>'דוח 132'!B5910</f>
        <v>0</v>
      </c>
      <c r="K5910" s="63">
        <f>'דוח 132'!A5910</f>
        <v>0</v>
      </c>
    </row>
    <row r="5911" spans="1:11" x14ac:dyDescent="0.2">
      <c r="A5911" s="63">
        <f>'דוח 132'!K5911</f>
        <v>13419</v>
      </c>
      <c r="B5911" s="63">
        <f>'דוח 132'!J5911</f>
        <v>7902</v>
      </c>
      <c r="C5911" s="63" t="str">
        <f>'דוח 132'!I5911</f>
        <v>ממשלתי  לא צמוד (שחר)</v>
      </c>
      <c r="D5911" s="63">
        <f>'דוח 132'!H5911</f>
        <v>0</v>
      </c>
      <c r="E5911" s="63">
        <f>'דוח 132'!G5911</f>
        <v>0</v>
      </c>
      <c r="F5911" s="63">
        <f>'דוח 132'!F5911</f>
        <v>0</v>
      </c>
      <c r="G5911" s="63">
        <f>'דוח 132'!E5911</f>
        <v>0</v>
      </c>
      <c r="H5911" s="63">
        <f>'דוח 132'!D5911</f>
        <v>0</v>
      </c>
      <c r="I5911" s="63">
        <f>'דוח 132'!C5911</f>
        <v>0</v>
      </c>
      <c r="J5911" s="63">
        <f>'דוח 132'!B5911</f>
        <v>0</v>
      </c>
      <c r="K5911" s="63">
        <f>'דוח 132'!A5911</f>
        <v>0</v>
      </c>
    </row>
    <row r="5912" spans="1:11" x14ac:dyDescent="0.2">
      <c r="A5912" s="63">
        <f>'דוח 132'!K5912</f>
        <v>11568</v>
      </c>
      <c r="B5912" s="63">
        <f>'דוח 132'!J5912</f>
        <v>7902</v>
      </c>
      <c r="C5912" s="63" t="str">
        <f>'דוח 132'!I5912</f>
        <v>אג"ח ממשלתי לא צמוד ריבית משתנה-"גילון"</v>
      </c>
      <c r="D5912" s="63">
        <f>'דוח 132'!H5912</f>
        <v>0</v>
      </c>
      <c r="E5912" s="63">
        <f>'דוח 132'!G5912</f>
        <v>0</v>
      </c>
      <c r="F5912" s="63">
        <f>'דוח 132'!F5912</f>
        <v>0</v>
      </c>
      <c r="G5912" s="63">
        <f>'דוח 132'!E5912</f>
        <v>0</v>
      </c>
      <c r="H5912" s="63">
        <f>'דוח 132'!D5912</f>
        <v>0</v>
      </c>
      <c r="I5912" s="63">
        <f>'דוח 132'!C5912</f>
        <v>0</v>
      </c>
      <c r="J5912" s="63">
        <f>'דוח 132'!B5912</f>
        <v>0</v>
      </c>
      <c r="K5912" s="63">
        <f>'דוח 132'!A5912</f>
        <v>0</v>
      </c>
    </row>
    <row r="5913" spans="1:11" x14ac:dyDescent="0.2">
      <c r="A5913" s="63">
        <f>'דוח 132'!K5913</f>
        <v>12479</v>
      </c>
      <c r="B5913" s="63">
        <f>'דוח 132'!J5913</f>
        <v>7902</v>
      </c>
      <c r="C5913" s="63" t="str">
        <f>'דוח 132'!I5913</f>
        <v>קונצרני ריבית קבועה</v>
      </c>
      <c r="D5913" s="63">
        <f>'דוח 132'!H5913</f>
        <v>0</v>
      </c>
      <c r="E5913" s="63">
        <f>'דוח 132'!G5913</f>
        <v>0</v>
      </c>
      <c r="F5913" s="63">
        <f>'דוח 132'!F5913</f>
        <v>0</v>
      </c>
      <c r="G5913" s="63">
        <f>'דוח 132'!E5913</f>
        <v>0</v>
      </c>
      <c r="H5913" s="63">
        <f>'דוח 132'!D5913</f>
        <v>0</v>
      </c>
      <c r="I5913" s="63">
        <f>'דוח 132'!C5913</f>
        <v>0</v>
      </c>
      <c r="J5913" s="63">
        <f>'דוח 132'!B5913</f>
        <v>0</v>
      </c>
      <c r="K5913" s="63">
        <f>'דוח 132'!A5913</f>
        <v>0</v>
      </c>
    </row>
    <row r="5914" spans="1:11" x14ac:dyDescent="0.2">
      <c r="A5914" s="63">
        <f>'דוח 132'!K5914</f>
        <v>12480</v>
      </c>
      <c r="B5914" s="63">
        <f>'דוח 132'!J5914</f>
        <v>7902</v>
      </c>
      <c r="C5914" s="63" t="str">
        <f>'דוח 132'!I5914</f>
        <v>קונצרני ריבית משתנה</v>
      </c>
      <c r="D5914" s="63">
        <f>'דוח 132'!H5914</f>
        <v>0</v>
      </c>
      <c r="E5914" s="63">
        <f>'דוח 132'!G5914</f>
        <v>0</v>
      </c>
      <c r="F5914" s="63">
        <f>'דוח 132'!F5914</f>
        <v>0</v>
      </c>
      <c r="G5914" s="63">
        <f>'דוח 132'!E5914</f>
        <v>0</v>
      </c>
      <c r="H5914" s="63">
        <f>'דוח 132'!D5914</f>
        <v>0</v>
      </c>
      <c r="I5914" s="63">
        <f>'דוח 132'!C5914</f>
        <v>0</v>
      </c>
      <c r="J5914" s="63">
        <f>'דוח 132'!B5914</f>
        <v>0</v>
      </c>
      <c r="K5914" s="63">
        <f>'דוח 132'!A5914</f>
        <v>0</v>
      </c>
    </row>
    <row r="5915" spans="1:11" x14ac:dyDescent="0.2">
      <c r="A5915" s="63">
        <f>'דוח 132'!K5915</f>
        <v>11578</v>
      </c>
      <c r="B5915" s="63">
        <f>'דוח 132'!J5915</f>
        <v>7902</v>
      </c>
      <c r="C5915" s="63" t="str">
        <f>'דוח 132'!I5915</f>
        <v>אג"ח לא צמוד לא סחיר (ללא עמיתים)</v>
      </c>
      <c r="D5915" s="63">
        <f>'דוח 132'!H5915</f>
        <v>0</v>
      </c>
      <c r="E5915" s="63">
        <f>'דוח 132'!G5915</f>
        <v>0</v>
      </c>
      <c r="F5915" s="63">
        <f>'דוח 132'!F5915</f>
        <v>0</v>
      </c>
      <c r="G5915" s="63">
        <f>'דוח 132'!E5915</f>
        <v>0</v>
      </c>
      <c r="H5915" s="63">
        <f>'דוח 132'!D5915</f>
        <v>0</v>
      </c>
      <c r="I5915" s="63">
        <f>'דוח 132'!C5915</f>
        <v>0</v>
      </c>
      <c r="J5915" s="63">
        <f>'דוח 132'!B5915</f>
        <v>0</v>
      </c>
      <c r="K5915" s="63">
        <f>'דוח 132'!A5915</f>
        <v>0</v>
      </c>
    </row>
    <row r="5916" spans="1:11" x14ac:dyDescent="0.2">
      <c r="A5916" s="63">
        <f>'דוח 132'!K5916</f>
        <v>12497</v>
      </c>
      <c r="B5916" s="63">
        <f>'דוח 132'!J5916</f>
        <v>7902</v>
      </c>
      <c r="C5916" s="63" t="str">
        <f>'דוח 132'!I5916</f>
        <v>קונצרני לא סחיר ריבית משתנה (נע"מים)</v>
      </c>
      <c r="D5916" s="63">
        <f>'דוח 132'!H5916</f>
        <v>0</v>
      </c>
      <c r="E5916" s="63">
        <f>'דוח 132'!G5916</f>
        <v>0</v>
      </c>
      <c r="F5916" s="63">
        <f>'דוח 132'!F5916</f>
        <v>0</v>
      </c>
      <c r="G5916" s="63">
        <f>'דוח 132'!E5916</f>
        <v>0</v>
      </c>
      <c r="H5916" s="63">
        <f>'דוח 132'!D5916</f>
        <v>0</v>
      </c>
      <c r="I5916" s="63">
        <f>'דוח 132'!C5916</f>
        <v>0</v>
      </c>
      <c r="J5916" s="63">
        <f>'דוח 132'!B5916</f>
        <v>0</v>
      </c>
      <c r="K5916" s="63">
        <f>'דוח 132'!A5916</f>
        <v>0</v>
      </c>
    </row>
    <row r="5917" spans="1:11" x14ac:dyDescent="0.2">
      <c r="A5917" s="63">
        <f>'דוח 132'!K5917</f>
        <v>15546</v>
      </c>
      <c r="B5917" s="63">
        <f>'דוח 132'!J5917</f>
        <v>7902</v>
      </c>
      <c r="C5917" s="63" t="str">
        <f>'דוח 132'!I5917</f>
        <v>הלוואה לא צמוד</v>
      </c>
      <c r="D5917" s="63">
        <f>'דוח 132'!H5917</f>
        <v>0</v>
      </c>
      <c r="E5917" s="63">
        <f>'דוח 132'!G5917</f>
        <v>0</v>
      </c>
      <c r="F5917" s="63">
        <f>'דוח 132'!F5917</f>
        <v>0</v>
      </c>
      <c r="G5917" s="63">
        <f>'דוח 132'!E5917</f>
        <v>0</v>
      </c>
      <c r="H5917" s="63">
        <f>'דוח 132'!D5917</f>
        <v>0</v>
      </c>
      <c r="I5917" s="63">
        <f>'דוח 132'!C5917</f>
        <v>0</v>
      </c>
      <c r="J5917" s="63">
        <f>'דוח 132'!B5917</f>
        <v>0</v>
      </c>
      <c r="K5917" s="63">
        <f>'דוח 132'!A5917</f>
        <v>0</v>
      </c>
    </row>
    <row r="5918" spans="1:11" x14ac:dyDescent="0.2">
      <c r="A5918" s="63">
        <f>'דוח 132'!K5918</f>
        <v>12481</v>
      </c>
      <c r="B5918" s="63">
        <f>'דוח 132'!J5918</f>
        <v>7902</v>
      </c>
      <c r="C5918" s="63" t="str">
        <f>'דוח 132'!I5918</f>
        <v>הלוואות לעמיתים.</v>
      </c>
      <c r="D5918" s="63">
        <f>'דוח 132'!H5918</f>
        <v>0</v>
      </c>
      <c r="E5918" s="63">
        <f>'דוח 132'!G5918</f>
        <v>0</v>
      </c>
      <c r="F5918" s="63">
        <f>'דוח 132'!F5918</f>
        <v>0</v>
      </c>
      <c r="G5918" s="63">
        <f>'דוח 132'!E5918</f>
        <v>0</v>
      </c>
      <c r="H5918" s="63">
        <f>'דוח 132'!D5918</f>
        <v>2</v>
      </c>
      <c r="I5918" s="63">
        <f>'דוח 132'!C5918</f>
        <v>0</v>
      </c>
      <c r="J5918" s="63">
        <f>'דוח 132'!B5918</f>
        <v>0</v>
      </c>
      <c r="K5918" s="63">
        <f>'דוח 132'!A5918</f>
        <v>0</v>
      </c>
    </row>
    <row r="5919" spans="1:11" x14ac:dyDescent="0.2">
      <c r="A5919" s="63">
        <f>'דוח 132'!K5919</f>
        <v>13594</v>
      </c>
      <c r="B5919" s="63">
        <f>'דוח 132'!J5919</f>
        <v>7902</v>
      </c>
      <c r="C5919" s="63" t="str">
        <f>'דוח 132'!I5919</f>
        <v>מט"ח וצמוד מט"ח</v>
      </c>
      <c r="D5919" s="63">
        <f>'דוח 132'!H5919</f>
        <v>0</v>
      </c>
      <c r="E5919" s="63">
        <f>'דוח 132'!G5919</f>
        <v>-0.75700983294295698</v>
      </c>
      <c r="F5919" s="63">
        <f>'דוח 132'!F5919</f>
        <v>-0.14827211553169101</v>
      </c>
      <c r="G5919" s="63">
        <f>'דוח 132'!E5919</f>
        <v>0</v>
      </c>
      <c r="H5919" s="63">
        <f>'דוח 132'!D5919</f>
        <v>0</v>
      </c>
      <c r="I5919" s="63">
        <f>'דוח 132'!C5919</f>
        <v>0</v>
      </c>
      <c r="J5919" s="63">
        <f>'דוח 132'!B5919</f>
        <v>0</v>
      </c>
      <c r="K5919" s="63">
        <f>'דוח 132'!A5919</f>
        <v>0</v>
      </c>
    </row>
    <row r="5920" spans="1:11" x14ac:dyDescent="0.2">
      <c r="A5920" s="63">
        <f>'דוח 132'!K5920</f>
        <v>15609</v>
      </c>
      <c r="B5920" s="63">
        <f>'דוח 132'!J5920</f>
        <v>7902</v>
      </c>
      <c r="C5920" s="63" t="str">
        <f>'דוח 132'!I5920</f>
        <v>אג"ח ממשלתי צמוד מט"ח סחיר (1022)</v>
      </c>
      <c r="D5920" s="63">
        <f>'דוח 132'!H5920</f>
        <v>0</v>
      </c>
      <c r="E5920" s="63">
        <f>'דוח 132'!G5920</f>
        <v>0</v>
      </c>
      <c r="F5920" s="63">
        <f>'דוח 132'!F5920</f>
        <v>0</v>
      </c>
      <c r="G5920" s="63">
        <f>'דוח 132'!E5920</f>
        <v>0</v>
      </c>
      <c r="H5920" s="63">
        <f>'דוח 132'!D5920</f>
        <v>0</v>
      </c>
      <c r="I5920" s="63">
        <f>'דוח 132'!C5920</f>
        <v>0</v>
      </c>
      <c r="J5920" s="63">
        <f>'דוח 132'!B5920</f>
        <v>0</v>
      </c>
      <c r="K5920" s="63">
        <f>'דוח 132'!A5920</f>
        <v>0</v>
      </c>
    </row>
    <row r="5921" spans="1:11" x14ac:dyDescent="0.2">
      <c r="A5921" s="63">
        <f>'דוח 132'!K5921</f>
        <v>11524</v>
      </c>
      <c r="B5921" s="63">
        <f>'דוח 132'!J5921</f>
        <v>7902</v>
      </c>
      <c r="C5921" s="63" t="str">
        <f>'דוח 132'!I5921</f>
        <v xml:space="preserve"> אג"ח קונצרני בחו"ל </v>
      </c>
      <c r="D5921" s="63">
        <f>'דוח 132'!H5921</f>
        <v>0</v>
      </c>
      <c r="E5921" s="63">
        <f>'דוח 132'!G5921</f>
        <v>0</v>
      </c>
      <c r="F5921" s="63">
        <f>'דוח 132'!F5921</f>
        <v>0</v>
      </c>
      <c r="G5921" s="63">
        <f>'דוח 132'!E5921</f>
        <v>0</v>
      </c>
      <c r="H5921" s="63">
        <f>'דוח 132'!D5921</f>
        <v>0</v>
      </c>
      <c r="I5921" s="63">
        <f>'דוח 132'!C5921</f>
        <v>0</v>
      </c>
      <c r="J5921" s="63">
        <f>'דוח 132'!B5921</f>
        <v>0</v>
      </c>
      <c r="K5921" s="63">
        <f>'דוח 132'!A5921</f>
        <v>0</v>
      </c>
    </row>
    <row r="5922" spans="1:11" x14ac:dyDescent="0.2">
      <c r="A5922" s="63">
        <f>'דוח 132'!K5922</f>
        <v>15745</v>
      </c>
      <c r="B5922" s="63">
        <f>'דוח 132'!J5922</f>
        <v>7902</v>
      </c>
      <c r="C5922" s="63" t="str">
        <f>'דוח 132'!I5922</f>
        <v>סה"כ קונצרני צמוד מט"ח</v>
      </c>
      <c r="D5922" s="63">
        <f>'דוח 132'!H5922</f>
        <v>0</v>
      </c>
      <c r="E5922" s="63">
        <f>'דוח 132'!G5922</f>
        <v>0</v>
      </c>
      <c r="F5922" s="63">
        <f>'דוח 132'!F5922</f>
        <v>0</v>
      </c>
      <c r="G5922" s="63">
        <f>'דוח 132'!E5922</f>
        <v>0</v>
      </c>
      <c r="H5922" s="63">
        <f>'דוח 132'!D5922</f>
        <v>0</v>
      </c>
      <c r="I5922" s="63">
        <f>'דוח 132'!C5922</f>
        <v>0</v>
      </c>
      <c r="J5922" s="63">
        <f>'דוח 132'!B5922</f>
        <v>0</v>
      </c>
      <c r="K5922" s="63">
        <f>'דוח 132'!A5922</f>
        <v>0</v>
      </c>
    </row>
    <row r="5923" spans="1:11" x14ac:dyDescent="0.2">
      <c r="A5923" s="63">
        <f>'דוח 132'!K5923</f>
        <v>15545</v>
      </c>
      <c r="B5923" s="63">
        <f>'דוח 132'!J5923</f>
        <v>7902</v>
      </c>
      <c r="C5923" s="63" t="str">
        <f>'דוח 132'!I5923</f>
        <v>הלוואה צמוד מט"ח</v>
      </c>
      <c r="D5923" s="63">
        <f>'דוח 132'!H5923</f>
        <v>0</v>
      </c>
      <c r="E5923" s="63">
        <f>'דוח 132'!G5923</f>
        <v>0</v>
      </c>
      <c r="F5923" s="63">
        <f>'דוח 132'!F5923</f>
        <v>0</v>
      </c>
      <c r="G5923" s="63">
        <f>'דוח 132'!E5923</f>
        <v>0</v>
      </c>
      <c r="H5923" s="63">
        <f>'דוח 132'!D5923</f>
        <v>0</v>
      </c>
      <c r="I5923" s="63">
        <f>'דוח 132'!C5923</f>
        <v>0</v>
      </c>
      <c r="J5923" s="63">
        <f>'דוח 132'!B5923</f>
        <v>0</v>
      </c>
      <c r="K5923" s="63">
        <f>'דוח 132'!A5923</f>
        <v>0</v>
      </c>
    </row>
    <row r="5924" spans="1:11" x14ac:dyDescent="0.2">
      <c r="A5924" s="63">
        <f>'דוח 132'!K5924</f>
        <v>13595</v>
      </c>
      <c r="B5924" s="63">
        <f>'דוח 132'!J5924</f>
        <v>7902</v>
      </c>
      <c r="C5924" s="63" t="str">
        <f>'דוח 132'!I5924</f>
        <v>סה"כ מניות והמירים</v>
      </c>
      <c r="D5924" s="63">
        <f>'דוח 132'!H5924</f>
        <v>0</v>
      </c>
      <c r="E5924" s="63">
        <f>'דוח 132'!G5924</f>
        <v>93.350701907792001</v>
      </c>
      <c r="F5924" s="63">
        <f>'דוח 132'!F5924</f>
        <v>92.273955770796206</v>
      </c>
      <c r="G5924" s="63">
        <f>'דוח 132'!E5924</f>
        <v>0</v>
      </c>
      <c r="H5924" s="63">
        <f>'דוח 132'!D5924</f>
        <v>0</v>
      </c>
      <c r="I5924" s="63">
        <f>'דוח 132'!C5924</f>
        <v>0</v>
      </c>
      <c r="J5924" s="63">
        <f>'דוח 132'!B5924</f>
        <v>0</v>
      </c>
      <c r="K5924" s="63">
        <f>'דוח 132'!A5924</f>
        <v>0</v>
      </c>
    </row>
    <row r="5925" spans="1:11" x14ac:dyDescent="0.2">
      <c r="A5925" s="63">
        <f>'דוח 132'!K5925</f>
        <v>15610</v>
      </c>
      <c r="B5925" s="63">
        <f>'דוח 132'!J5925</f>
        <v>7902</v>
      </c>
      <c r="C5925" s="63" t="str">
        <f>'דוח 132'!I5925</f>
        <v>נגזרים מתוך מניות והמירים</v>
      </c>
      <c r="D5925" s="63">
        <f>'דוח 132'!H5925</f>
        <v>0</v>
      </c>
      <c r="E5925" s="63">
        <f>'דוח 132'!G5925</f>
        <v>0</v>
      </c>
      <c r="F5925" s="63">
        <f>'דוח 132'!F5925</f>
        <v>0</v>
      </c>
      <c r="G5925" s="63">
        <f>'דוח 132'!E5925</f>
        <v>0</v>
      </c>
      <c r="H5925" s="63">
        <f>'דוח 132'!D5925</f>
        <v>0</v>
      </c>
      <c r="I5925" s="63">
        <f>'דוח 132'!C5925</f>
        <v>0</v>
      </c>
      <c r="J5925" s="63">
        <f>'דוח 132'!B5925</f>
        <v>0</v>
      </c>
      <c r="K5925" s="63">
        <f>'דוח 132'!A5925</f>
        <v>0</v>
      </c>
    </row>
    <row r="5926" spans="1:11" x14ac:dyDescent="0.2">
      <c r="A5926" s="63">
        <f>'דוח 132'!K5926</f>
        <v>15611</v>
      </c>
      <c r="B5926" s="63">
        <f>'דוח 132'!J5926</f>
        <v>7902</v>
      </c>
      <c r="C5926" s="63" t="str">
        <f>'דוח 132'!I5926</f>
        <v>מניות והמירים בארץ</v>
      </c>
      <c r="D5926" s="63">
        <f>'דוח 132'!H5926</f>
        <v>0</v>
      </c>
      <c r="E5926" s="63">
        <f>'דוח 132'!G5926</f>
        <v>36.367282303378701</v>
      </c>
      <c r="F5926" s="63">
        <f>'דוח 132'!F5926</f>
        <v>35.971984946367698</v>
      </c>
      <c r="G5926" s="63">
        <f>'דוח 132'!E5926</f>
        <v>0</v>
      </c>
      <c r="H5926" s="63">
        <f>'דוח 132'!D5926</f>
        <v>0</v>
      </c>
      <c r="I5926" s="63">
        <f>'דוח 132'!C5926</f>
        <v>0</v>
      </c>
      <c r="J5926" s="63">
        <f>'דוח 132'!B5926</f>
        <v>0</v>
      </c>
      <c r="K5926" s="63">
        <f>'דוח 132'!A5926</f>
        <v>0</v>
      </c>
    </row>
    <row r="5927" spans="1:11" x14ac:dyDescent="0.2">
      <c r="A5927" s="63">
        <f>'דוח 132'!K5927</f>
        <v>15608</v>
      </c>
      <c r="B5927" s="63">
        <f>'דוח 132'!J5927</f>
        <v>7902</v>
      </c>
      <c r="C5927" s="63" t="str">
        <f>'דוח 132'!I5927</f>
        <v>מניות חו"ל</v>
      </c>
      <c r="D5927" s="63">
        <f>'דוח 132'!H5927</f>
        <v>0</v>
      </c>
      <c r="E5927" s="63">
        <f>'דוח 132'!G5927</f>
        <v>56.983419604413292</v>
      </c>
      <c r="F5927" s="63">
        <f>'דוח 132'!F5927</f>
        <v>56.301970824428494</v>
      </c>
      <c r="G5927" s="63">
        <f>'דוח 132'!E5927</f>
        <v>0</v>
      </c>
      <c r="H5927" s="63">
        <f>'דוח 132'!D5927</f>
        <v>0</v>
      </c>
      <c r="I5927" s="63">
        <f>'דוח 132'!C5927</f>
        <v>0</v>
      </c>
      <c r="J5927" s="63">
        <f>'דוח 132'!B5927</f>
        <v>0</v>
      </c>
      <c r="K5927" s="63">
        <f>'דוח 132'!A5927</f>
        <v>0</v>
      </c>
    </row>
    <row r="5928" spans="1:11" x14ac:dyDescent="0.2">
      <c r="A5928" s="63">
        <f>'דוח 132'!K5928</f>
        <v>15584</v>
      </c>
      <c r="B5928" s="63">
        <f>'דוח 132'!J5928</f>
        <v>7902</v>
      </c>
      <c r="C5928" s="63" t="str">
        <f>'דוח 132'!I5928</f>
        <v>נכסים אלטרנטיביים</v>
      </c>
      <c r="D5928" s="63">
        <f>'דוח 132'!H5928</f>
        <v>0</v>
      </c>
      <c r="E5928" s="63">
        <f>'דוח 132'!G5928</f>
        <v>1.5028747115877299</v>
      </c>
      <c r="F5928" s="63">
        <f>'דוח 132'!F5928</f>
        <v>1.4911037742441597</v>
      </c>
      <c r="G5928" s="63">
        <f>'דוח 132'!E5928</f>
        <v>0</v>
      </c>
      <c r="H5928" s="63">
        <f>'דוח 132'!D5928</f>
        <v>8</v>
      </c>
      <c r="I5928" s="63">
        <f>'דוח 132'!C5928</f>
        <v>0</v>
      </c>
      <c r="J5928" s="63">
        <f>'דוח 132'!B5928</f>
        <v>0</v>
      </c>
      <c r="K5928" s="63">
        <f>'דוח 132'!A5928</f>
        <v>0</v>
      </c>
    </row>
    <row r="5929" spans="1:11" x14ac:dyDescent="0.2">
      <c r="A5929" s="63">
        <f>'דוח 132'!K5929</f>
        <v>17728</v>
      </c>
      <c r="B5929" s="63">
        <f>'דוח 132'!J5929</f>
        <v>7902</v>
      </c>
      <c r="C5929" s="63" t="str">
        <f>'דוח 132'!I5929</f>
        <v>נכסי נדל"ן</v>
      </c>
      <c r="D5929" s="63">
        <f>'דוח 132'!H5929</f>
        <v>0</v>
      </c>
      <c r="E5929" s="63">
        <f>'דוח 132'!G5929</f>
        <v>0</v>
      </c>
      <c r="F5929" s="63">
        <f>'דוח 132'!F5929</f>
        <v>0</v>
      </c>
      <c r="G5929" s="63">
        <f>'דוח 132'!E5929</f>
        <v>0</v>
      </c>
      <c r="H5929" s="63">
        <f>'דוח 132'!D5929</f>
        <v>0</v>
      </c>
      <c r="I5929" s="63">
        <f>'דוח 132'!C5929</f>
        <v>0</v>
      </c>
      <c r="J5929" s="63">
        <f>'דוח 132'!B5929</f>
        <v>0</v>
      </c>
      <c r="K5929" s="63">
        <f>'דוח 132'!A5929</f>
        <v>0</v>
      </c>
    </row>
    <row r="5930" spans="1:11" x14ac:dyDescent="0.2">
      <c r="A5930" s="63">
        <f>'דוח 132'!K5930</f>
        <v>15624</v>
      </c>
      <c r="B5930" s="63">
        <f>'דוח 132'!J5930</f>
        <v>7902</v>
      </c>
      <c r="C5930" s="63" t="str">
        <f>'דוח 132'!I5930</f>
        <v>נגזרים מתוך חשיפת מט"ח</v>
      </c>
      <c r="D5930" s="63">
        <f>'דוח 132'!H5930</f>
        <v>0</v>
      </c>
      <c r="E5930" s="63">
        <f>'דוח 132'!G5930</f>
        <v>-28.776916509357402</v>
      </c>
      <c r="F5930" s="63">
        <f>'דוח 132'!F5930</f>
        <v>-28.215183167138303</v>
      </c>
      <c r="G5930" s="63">
        <f>'דוח 132'!E5930</f>
        <v>0</v>
      </c>
      <c r="H5930" s="63">
        <f>'דוח 132'!D5930</f>
        <v>0</v>
      </c>
      <c r="I5930" s="63">
        <f>'דוח 132'!C5930</f>
        <v>0</v>
      </c>
      <c r="J5930" s="63">
        <f>'דוח 132'!B5930</f>
        <v>0</v>
      </c>
      <c r="K5930" s="63">
        <f>'דוח 132'!A5930</f>
        <v>0</v>
      </c>
    </row>
    <row r="5931" spans="1:11" x14ac:dyDescent="0.2">
      <c r="A5931" s="63">
        <f>'דוח 132'!K5931</f>
        <v>15644</v>
      </c>
      <c r="B5931" s="63">
        <f>'דוח 132'!J5931</f>
        <v>7902</v>
      </c>
      <c r="C5931" s="63" t="str">
        <f>'דוח 132'!I5931</f>
        <v>סה"כ נזילות</v>
      </c>
      <c r="D5931" s="63">
        <f>'דוח 132'!H5931</f>
        <v>0</v>
      </c>
      <c r="E5931" s="63">
        <f>'דוח 132'!G5931</f>
        <v>5.1464233806202691</v>
      </c>
      <c r="F5931" s="63">
        <f>'דוח 132'!F5931</f>
        <v>6.2349404549596095</v>
      </c>
      <c r="G5931" s="63">
        <f>'דוח 132'!E5931</f>
        <v>1</v>
      </c>
      <c r="H5931" s="63">
        <f>'דוח 132'!D5931</f>
        <v>9</v>
      </c>
      <c r="I5931" s="63">
        <f>'דוח 132'!C5931</f>
        <v>0</v>
      </c>
      <c r="J5931" s="63">
        <f>'דוח 132'!B5931</f>
        <v>0</v>
      </c>
      <c r="K5931" s="63">
        <f>'דוח 132'!A5931</f>
        <v>0</v>
      </c>
    </row>
    <row r="5932" spans="1:11" x14ac:dyDescent="0.2">
      <c r="A5932" s="63">
        <f>'דוח 132'!K5932</f>
        <v>15704</v>
      </c>
      <c r="B5932" s="63">
        <f>'דוח 132'!J5932</f>
        <v>7902</v>
      </c>
      <c r="C5932" s="63" t="str">
        <f>'דוח 132'!I5932</f>
        <v xml:space="preserve">סה"כ קונצרני והלוואות </v>
      </c>
      <c r="D5932" s="63">
        <f>'דוח 132'!H5932</f>
        <v>0</v>
      </c>
      <c r="E5932" s="63">
        <f>'דוח 132'!G5932</f>
        <v>0</v>
      </c>
      <c r="F5932" s="63">
        <f>'דוח 132'!F5932</f>
        <v>0</v>
      </c>
      <c r="G5932" s="63">
        <f>'דוח 132'!E5932</f>
        <v>0</v>
      </c>
      <c r="H5932" s="63">
        <f>'דוח 132'!D5932</f>
        <v>5</v>
      </c>
      <c r="I5932" s="63">
        <f>'דוח 132'!C5932</f>
        <v>0</v>
      </c>
      <c r="J5932" s="63">
        <f>'דוח 132'!B5932</f>
        <v>0</v>
      </c>
      <c r="K5932" s="63">
        <f>'דוח 132'!A5932</f>
        <v>0</v>
      </c>
    </row>
    <row r="5933" spans="1:11" x14ac:dyDescent="0.2">
      <c r="A5933" s="63">
        <f>'דוח 132'!K5933</f>
        <v>15749</v>
      </c>
      <c r="B5933" s="63">
        <f>'דוח 132'!J5933</f>
        <v>7902</v>
      </c>
      <c r="C5933" s="63" t="str">
        <f>'דוח 132'!I5933</f>
        <v>סה"כ לא סחירים</v>
      </c>
      <c r="D5933" s="63">
        <f>'דוח 132'!H5933</f>
        <v>0</v>
      </c>
      <c r="E5933" s="63">
        <f>'דוח 132'!G5933</f>
        <v>1.5028747115877299</v>
      </c>
      <c r="F5933" s="63">
        <f>'דוח 132'!F5933</f>
        <v>1.4911037742441597</v>
      </c>
      <c r="G5933" s="63">
        <f>'דוח 132'!E5933</f>
        <v>0</v>
      </c>
      <c r="H5933" s="63">
        <f>'דוח 132'!D5933</f>
        <v>0</v>
      </c>
      <c r="I5933" s="63">
        <f>'דוח 132'!C5933</f>
        <v>0</v>
      </c>
      <c r="J5933" s="63">
        <f>'דוח 132'!B5933</f>
        <v>0</v>
      </c>
      <c r="K5933" s="63">
        <f>'דוח 132'!A5933</f>
        <v>0</v>
      </c>
    </row>
    <row r="5934" spans="1:11" x14ac:dyDescent="0.2">
      <c r="A5934" s="63">
        <f>'דוח 132'!K5934</f>
        <v>11258</v>
      </c>
      <c r="B5934" s="63">
        <f>'דוח 132'!J5934</f>
        <v>7902</v>
      </c>
      <c r="C5934" s="63" t="str">
        <f>'דוח 132'!I5934</f>
        <v>כל נכסי הקופה</v>
      </c>
      <c r="D5934" s="63">
        <f>'דוח 132'!H5934</f>
        <v>0</v>
      </c>
      <c r="E5934" s="63">
        <f>'דוח 132'!G5934</f>
        <v>100</v>
      </c>
      <c r="F5934" s="63">
        <f>'דוח 132'!F5934</f>
        <v>100</v>
      </c>
      <c r="G5934" s="63">
        <f>'דוח 132'!E5934</f>
        <v>0</v>
      </c>
      <c r="H5934" s="63">
        <f>'דוח 132'!D5934</f>
        <v>0</v>
      </c>
      <c r="I5934" s="63">
        <f>'דוח 132'!C5934</f>
        <v>0</v>
      </c>
      <c r="J5934" s="63">
        <f>'דוח 132'!B5934</f>
        <v>0</v>
      </c>
      <c r="K5934" s="63">
        <f>'דוח 132'!A5934</f>
        <v>0</v>
      </c>
    </row>
    <row r="5935" spans="1:11" x14ac:dyDescent="0.2">
      <c r="A5935" s="63">
        <f>'דוח 132'!K5935</f>
        <v>15705</v>
      </c>
      <c r="B5935" s="63">
        <f>'דוח 132'!J5935</f>
        <v>7902</v>
      </c>
      <c r="C5935" s="63" t="str">
        <f>'דוח 132'!I5935</f>
        <v>סה"כ ממשלתי</v>
      </c>
      <c r="D5935" s="63">
        <f>'דוח 132'!H5935</f>
        <v>0</v>
      </c>
      <c r="E5935" s="63">
        <f>'דוח 132'!G5935</f>
        <v>0</v>
      </c>
      <c r="F5935" s="63">
        <f>'דוח 132'!F5935</f>
        <v>0</v>
      </c>
      <c r="G5935" s="63">
        <f>'דוח 132'!E5935</f>
        <v>0</v>
      </c>
      <c r="H5935" s="63">
        <f>'דוח 132'!D5935</f>
        <v>0</v>
      </c>
      <c r="I5935" s="63">
        <f>'דוח 132'!C5935</f>
        <v>0</v>
      </c>
      <c r="J5935" s="63">
        <f>'דוח 132'!B5935</f>
        <v>0</v>
      </c>
      <c r="K5935" s="63">
        <f>'דוח 132'!A5935</f>
        <v>0</v>
      </c>
    </row>
    <row r="5936" spans="1:11" x14ac:dyDescent="0.2">
      <c r="A5936" s="63">
        <f>'דוח 132'!K5936</f>
        <v>16144</v>
      </c>
      <c r="B5936" s="63">
        <f>'דוח 132'!J5936</f>
        <v>7902</v>
      </c>
      <c r="C5936" s="63" t="str">
        <f>'דוח 132'!I5936</f>
        <v>סך חשיפת מט"ח</v>
      </c>
      <c r="D5936" s="63">
        <f>'דוח 132'!H5936</f>
        <v>0</v>
      </c>
      <c r="E5936" s="63">
        <f>'דוח 132'!G5936</f>
        <v>27.918235568371898</v>
      </c>
      <c r="F5936" s="63">
        <f>'דוח 132'!F5936</f>
        <v>28.483310888858298</v>
      </c>
      <c r="G5936" s="63">
        <f>'דוח 132'!E5936</f>
        <v>0</v>
      </c>
      <c r="H5936" s="63">
        <f>'דוח 132'!D5936</f>
        <v>0</v>
      </c>
      <c r="I5936" s="63">
        <f>'דוח 132'!C5936</f>
        <v>0</v>
      </c>
      <c r="J5936" s="63">
        <f>'דוח 132'!B5936</f>
        <v>0</v>
      </c>
      <c r="K5936" s="63">
        <f>'דוח 132'!A5936</f>
        <v>0</v>
      </c>
    </row>
    <row r="5937" spans="1:11" x14ac:dyDescent="0.2">
      <c r="A5937" s="63">
        <f>'דוח 132'!K5937</f>
        <v>12755</v>
      </c>
      <c r="B5937" s="63">
        <f>'דוח 132'!J5937</f>
        <v>7902</v>
      </c>
      <c r="C5937" s="63" t="str">
        <f>'דוח 132'!I5937</f>
        <v xml:space="preserve">נזילות מט"ח </v>
      </c>
      <c r="D5937" s="63">
        <f>'דוח 132'!H5937</f>
        <v>0</v>
      </c>
      <c r="E5937" s="63">
        <f>'דוח 132'!G5937</f>
        <v>-0.75700983294295698</v>
      </c>
      <c r="F5937" s="63">
        <f>'דוח 132'!F5937</f>
        <v>-0.14827211553169101</v>
      </c>
      <c r="G5937" s="63">
        <f>'דוח 132'!E5937</f>
        <v>0</v>
      </c>
      <c r="H5937" s="63">
        <f>'דוח 132'!D5937</f>
        <v>0</v>
      </c>
      <c r="I5937" s="63">
        <f>'דוח 132'!C5937</f>
        <v>0</v>
      </c>
      <c r="J5937" s="63">
        <f>'דוח 132'!B5937</f>
        <v>0</v>
      </c>
      <c r="K5937" s="63">
        <f>'דוח 132'!A5937</f>
        <v>0</v>
      </c>
    </row>
    <row r="5938" spans="1:11" x14ac:dyDescent="0.2">
      <c r="A5938" s="63">
        <f>'דוח 132'!K5938</f>
        <v>12359</v>
      </c>
      <c r="B5938" s="63">
        <f>'דוח 132'!J5938</f>
        <v>7902</v>
      </c>
      <c r="C5938" s="63" t="str">
        <f>'דוח 132'!I5938</f>
        <v xml:space="preserve">קונצרני לא סחיר צמוד מדד </v>
      </c>
      <c r="D5938" s="63">
        <f>'דוח 132'!H5938</f>
        <v>0</v>
      </c>
      <c r="E5938" s="63">
        <f>'דוח 132'!G5938</f>
        <v>0</v>
      </c>
      <c r="F5938" s="63">
        <f>'דוח 132'!F5938</f>
        <v>0</v>
      </c>
      <c r="G5938" s="63">
        <f>'דוח 132'!E5938</f>
        <v>0</v>
      </c>
      <c r="H5938" s="63">
        <f>'דוח 132'!D5938</f>
        <v>0</v>
      </c>
      <c r="I5938" s="63">
        <f>'דוח 132'!C5938</f>
        <v>0</v>
      </c>
      <c r="J5938" s="63">
        <f>'דוח 132'!B5938</f>
        <v>0</v>
      </c>
      <c r="K5938" s="63">
        <f>'דוח 132'!A5938</f>
        <v>0</v>
      </c>
    </row>
    <row r="5939" spans="1:11" x14ac:dyDescent="0.2">
      <c r="A5939" s="63">
        <f>'דוח 132'!K5939</f>
        <v>0</v>
      </c>
      <c r="B5939" s="63">
        <f>'דוח 132'!J5939</f>
        <v>0</v>
      </c>
      <c r="C5939" s="63">
        <f>'דוח 132'!I5939</f>
        <v>0</v>
      </c>
      <c r="D5939" s="63">
        <f>'דוח 132'!H5939</f>
        <v>0</v>
      </c>
      <c r="E5939" s="63">
        <f>'דוח 132'!G5939</f>
        <v>0</v>
      </c>
      <c r="F5939" s="63">
        <f>'דוח 132'!F5939</f>
        <v>0</v>
      </c>
      <c r="G5939" s="63">
        <f>'דוח 132'!E5939</f>
        <v>0</v>
      </c>
      <c r="H5939" s="63">
        <f>'דוח 132'!D5939</f>
        <v>0</v>
      </c>
      <c r="I5939" s="63">
        <f>'דוח 132'!C5939</f>
        <v>0</v>
      </c>
      <c r="J5939" s="63">
        <f>'דוח 132'!B5939</f>
        <v>0</v>
      </c>
      <c r="K5939" s="63">
        <f>'דוח 132'!A5939</f>
        <v>0</v>
      </c>
    </row>
    <row r="5940" spans="1:11" x14ac:dyDescent="0.2">
      <c r="A5940" s="63" t="str">
        <f>'דוח 132'!K5940</f>
        <v>קוד קבוצה</v>
      </c>
      <c r="B5940" s="63" t="str">
        <f>'דוח 132'!J5940</f>
        <v>קוד קופה</v>
      </c>
      <c r="C5940" s="63">
        <f>'דוח 132'!I5940</f>
        <v>0</v>
      </c>
      <c r="D5940" s="63" t="str">
        <f>'דוח 132'!H5940</f>
        <v>8003  פסגות  קמה</v>
      </c>
      <c r="E5940" s="63">
        <f>'דוח 132'!G5940</f>
        <v>0</v>
      </c>
      <c r="F5940" s="63">
        <f>'דוח 132'!F5940</f>
        <v>0</v>
      </c>
      <c r="G5940" s="63">
        <f>'דוח 132'!E5940</f>
        <v>0</v>
      </c>
      <c r="H5940" s="63">
        <f>'דוח 132'!D5940</f>
        <v>0</v>
      </c>
      <c r="I5940" s="63">
        <f>'דוח 132'!C5940</f>
        <v>0</v>
      </c>
      <c r="J5940" s="63">
        <f>'דוח 132'!B5940</f>
        <v>0</v>
      </c>
      <c r="K5940" s="63">
        <f>'דוח 132'!A5940</f>
        <v>0</v>
      </c>
    </row>
    <row r="5941" spans="1:11" x14ac:dyDescent="0.2">
      <c r="A5941" s="63">
        <f>'דוח 132'!K5941</f>
        <v>0</v>
      </c>
      <c r="B5941" s="63">
        <f>'דוח 132'!J5941</f>
        <v>0</v>
      </c>
      <c r="C5941" s="63">
        <f>'דוח 132'!I5941</f>
        <v>0</v>
      </c>
      <c r="D5941" s="63">
        <f>'דוח 132'!H5941</f>
        <v>0</v>
      </c>
      <c r="E5941" s="63">
        <f>'דוח 132'!G5941</f>
        <v>0</v>
      </c>
      <c r="F5941" s="63" t="str">
        <f>'דוח 132'!F5941</f>
        <v>שווי קופה באשח  199,738.89</v>
      </c>
      <c r="G5941" s="63">
        <f>'דוח 132'!E5941</f>
        <v>0</v>
      </c>
      <c r="H5941" s="63">
        <f>'דוח 132'!D5941</f>
        <v>0</v>
      </c>
      <c r="I5941" s="63">
        <f>'דוח 132'!C5941</f>
        <v>0</v>
      </c>
      <c r="J5941" s="63">
        <f>'דוח 132'!B5941</f>
        <v>0</v>
      </c>
      <c r="K5941" s="63">
        <f>'דוח 132'!A5941</f>
        <v>0</v>
      </c>
    </row>
    <row r="5942" spans="1:11" x14ac:dyDescent="0.2">
      <c r="A5942" s="63">
        <f>'דוח 132'!K5942</f>
        <v>0</v>
      </c>
      <c r="B5942" s="63">
        <f>'דוח 132'!J5942</f>
        <v>0</v>
      </c>
      <c r="C5942" s="63" t="str">
        <f>'דוח 132'!I5942</f>
        <v>תאור קבוצה</v>
      </c>
      <c r="D5942" s="63" t="str">
        <f>'דוח 132'!H5942</f>
        <v>מח"מ</v>
      </c>
      <c r="E5942" s="63" t="str">
        <f>'דוח 132'!G5942</f>
        <v>חשיפה</v>
      </c>
      <c r="F5942" s="63" t="str">
        <f>'דוח 132'!F5942</f>
        <v>חשיפה</v>
      </c>
      <c r="G5942" s="63">
        <f>'דוח 132'!E5942</f>
        <v>0</v>
      </c>
      <c r="H5942" s="63" t="str">
        <f>'דוח 132'!D5942</f>
        <v>חשיפה</v>
      </c>
      <c r="I5942" s="63">
        <f>'דוח 132'!C5942</f>
        <v>0</v>
      </c>
      <c r="J5942" s="63" t="str">
        <f>'דוח 132'!B5942</f>
        <v>מח"מ</v>
      </c>
      <c r="K5942" s="63">
        <f>'דוח 132'!A5942</f>
        <v>0</v>
      </c>
    </row>
    <row r="5943" spans="1:11" x14ac:dyDescent="0.2">
      <c r="A5943" s="63">
        <f>'דוח 132'!K5943</f>
        <v>0</v>
      </c>
      <c r="B5943" s="63">
        <f>'דוח 132'!J5943</f>
        <v>0</v>
      </c>
      <c r="C5943" s="63">
        <f>'דוח 132'!I5943</f>
        <v>0</v>
      </c>
      <c r="D5943" s="63">
        <f>'דוח 132'!H5943</f>
        <v>0</v>
      </c>
      <c r="E5943" s="63" t="str">
        <f>'דוח 132'!G5943</f>
        <v>30/12/18</v>
      </c>
      <c r="F5943" s="63" t="str">
        <f>'דוח 132'!F5943</f>
        <v>31/12/18</v>
      </c>
      <c r="G5943" s="63" t="str">
        <f>'דוח 132'!E5943</f>
        <v>מינ'</v>
      </c>
      <c r="H5943" s="63" t="str">
        <f>'דוח 132'!D5943</f>
        <v>מקס'</v>
      </c>
      <c r="I5943" s="63" t="str">
        <f>'דוח 132'!C5943</f>
        <v>מינ'</v>
      </c>
      <c r="J5943" s="63" t="str">
        <f>'דוח 132'!B5943</f>
        <v>מקס'</v>
      </c>
      <c r="K5943" s="63">
        <f>'דוח 132'!A5943</f>
        <v>0</v>
      </c>
    </row>
    <row r="5944" spans="1:11" x14ac:dyDescent="0.2">
      <c r="A5944" s="63">
        <f>'דוח 132'!K5944</f>
        <v>13591</v>
      </c>
      <c r="B5944" s="63">
        <f>'דוח 132'!J5944</f>
        <v>8003</v>
      </c>
      <c r="C5944" s="63" t="str">
        <f>'דוח 132'!I5944</f>
        <v xml:space="preserve">צמוד מדד (כולל מיועדות) </v>
      </c>
      <c r="D5944" s="63">
        <f>'דוח 132'!H5944</f>
        <v>4.6735119438813095</v>
      </c>
      <c r="E5944" s="63">
        <f>'דוח 132'!G5944</f>
        <v>45.873141611955198</v>
      </c>
      <c r="F5944" s="63">
        <f>'דוח 132'!F5944</f>
        <v>45.775038934714196</v>
      </c>
      <c r="G5944" s="63">
        <f>'דוח 132'!E5944</f>
        <v>0</v>
      </c>
      <c r="H5944" s="63">
        <f>'דוח 132'!D5944</f>
        <v>0</v>
      </c>
      <c r="I5944" s="63">
        <f>'דוח 132'!C5944</f>
        <v>4</v>
      </c>
      <c r="J5944" s="63">
        <f>'דוח 132'!B5944</f>
        <v>6</v>
      </c>
      <c r="K5944" s="63">
        <f>'דוח 132'!A5944</f>
        <v>0</v>
      </c>
    </row>
    <row r="5945" spans="1:11" x14ac:dyDescent="0.2">
      <c r="A5945" s="63">
        <f>'דוח 132'!K5945</f>
        <v>19967</v>
      </c>
      <c r="B5945" s="63">
        <f>'דוח 132'!J5945</f>
        <v>8003</v>
      </c>
      <c r="C5945" s="63" t="str">
        <f>'דוח 132'!I5945</f>
        <v>צמוד מדד ללא מיועדות</v>
      </c>
      <c r="D5945" s="63">
        <f>'דוח 132'!H5945</f>
        <v>4.6735119438813095</v>
      </c>
      <c r="E5945" s="63">
        <f>'דוח 132'!G5945</f>
        <v>45.873141611955198</v>
      </c>
      <c r="F5945" s="63">
        <f>'דוח 132'!F5945</f>
        <v>45.775038934714196</v>
      </c>
      <c r="G5945" s="63">
        <f>'דוח 132'!E5945</f>
        <v>0</v>
      </c>
      <c r="H5945" s="63">
        <f>'דוח 132'!D5945</f>
        <v>0</v>
      </c>
      <c r="I5945" s="63">
        <f>'דוח 132'!C5945</f>
        <v>0</v>
      </c>
      <c r="J5945" s="63">
        <f>'דוח 132'!B5945</f>
        <v>0</v>
      </c>
      <c r="K5945" s="63">
        <f>'דוח 132'!A5945</f>
        <v>0</v>
      </c>
    </row>
    <row r="5946" spans="1:11" x14ac:dyDescent="0.2">
      <c r="A5946" s="63">
        <f>'דוח 132'!K5946</f>
        <v>15744</v>
      </c>
      <c r="B5946" s="63">
        <f>'דוח 132'!J5946</f>
        <v>8003</v>
      </c>
      <c r="C5946" s="63" t="str">
        <f>'דוח 132'!I5946</f>
        <v xml:space="preserve">סה"כ ממשלתי צמוד מדד כולל מיועדות </v>
      </c>
      <c r="D5946" s="63">
        <f>'דוח 132'!H5946</f>
        <v>6.106080404338889</v>
      </c>
      <c r="E5946" s="63">
        <f>'דוח 132'!G5946</f>
        <v>15.346002619215399</v>
      </c>
      <c r="F5946" s="63">
        <f>'דוח 132'!F5946</f>
        <v>15.3338186980248</v>
      </c>
      <c r="G5946" s="63">
        <f>'דוח 132'!E5946</f>
        <v>0</v>
      </c>
      <c r="H5946" s="63">
        <f>'דוח 132'!D5946</f>
        <v>0</v>
      </c>
      <c r="I5946" s="63">
        <f>'דוח 132'!C5946</f>
        <v>0</v>
      </c>
      <c r="J5946" s="63">
        <f>'דוח 132'!B5946</f>
        <v>0</v>
      </c>
      <c r="K5946" s="63">
        <f>'דוח 132'!A5946</f>
        <v>0</v>
      </c>
    </row>
    <row r="5947" spans="1:11" x14ac:dyDescent="0.2">
      <c r="A5947" s="63">
        <f>'דוח 132'!K5947</f>
        <v>13462</v>
      </c>
      <c r="B5947" s="63">
        <f>'דוח 132'!J5947</f>
        <v>8003</v>
      </c>
      <c r="C5947" s="63" t="str">
        <f>'דוח 132'!I5947</f>
        <v xml:space="preserve">קונצרני סחיר צמוד מדד </v>
      </c>
      <c r="D5947" s="63">
        <f>'דוח 132'!H5947</f>
        <v>3.6554434180804001</v>
      </c>
      <c r="E5947" s="63">
        <f>'דוח 132'!G5947</f>
        <v>24.624742029367596</v>
      </c>
      <c r="F5947" s="63">
        <f>'דוח 132'!F5947</f>
        <v>24.521596431110499</v>
      </c>
      <c r="G5947" s="63">
        <f>'דוח 132'!E5947</f>
        <v>0</v>
      </c>
      <c r="H5947" s="63">
        <f>'דוח 132'!D5947</f>
        <v>0</v>
      </c>
      <c r="I5947" s="63">
        <f>'דוח 132'!C5947</f>
        <v>0</v>
      </c>
      <c r="J5947" s="63">
        <f>'דוח 132'!B5947</f>
        <v>0</v>
      </c>
      <c r="K5947" s="63">
        <f>'דוח 132'!A5947</f>
        <v>0</v>
      </c>
    </row>
    <row r="5948" spans="1:11" x14ac:dyDescent="0.2">
      <c r="A5948" s="63">
        <f>'דוח 132'!K5948</f>
        <v>15544</v>
      </c>
      <c r="B5948" s="63">
        <f>'דוח 132'!J5948</f>
        <v>8003</v>
      </c>
      <c r="C5948" s="63" t="str">
        <f>'דוח 132'!I5948</f>
        <v>הלוואה צמוד מדד</v>
      </c>
      <c r="D5948" s="63">
        <f>'דוח 132'!H5948</f>
        <v>5.8921319014220099</v>
      </c>
      <c r="E5948" s="63">
        <f>'דוח 132'!G5948</f>
        <v>4.5087365638457202</v>
      </c>
      <c r="F5948" s="63">
        <f>'דוח 132'!F5948</f>
        <v>4.52398766593892</v>
      </c>
      <c r="G5948" s="63">
        <f>'דוח 132'!E5948</f>
        <v>0</v>
      </c>
      <c r="H5948" s="63">
        <f>'דוח 132'!D5948</f>
        <v>0</v>
      </c>
      <c r="I5948" s="63">
        <f>'דוח 132'!C5948</f>
        <v>0</v>
      </c>
      <c r="J5948" s="63">
        <f>'דוח 132'!B5948</f>
        <v>0</v>
      </c>
      <c r="K5948" s="63">
        <f>'דוח 132'!A5948</f>
        <v>0</v>
      </c>
    </row>
    <row r="5949" spans="1:11" x14ac:dyDescent="0.2">
      <c r="A5949" s="63">
        <f>'דוח 132'!K5949</f>
        <v>12978</v>
      </c>
      <c r="B5949" s="63">
        <f>'דוח 132'!J5949</f>
        <v>8003</v>
      </c>
      <c r="C5949" s="63" t="str">
        <f>'דוח 132'!I5949</f>
        <v xml:space="preserve">פקדונות לא סחירים </v>
      </c>
      <c r="D5949" s="63">
        <f>'דוח 132'!H5949</f>
        <v>4.6000000000000005</v>
      </c>
      <c r="E5949" s="63">
        <f>'דוח 132'!G5949</f>
        <v>0.199273765747707</v>
      </c>
      <c r="F5949" s="63">
        <f>'דוח 132'!F5949</f>
        <v>0.19984069799647902</v>
      </c>
      <c r="G5949" s="63">
        <f>'דוח 132'!E5949</f>
        <v>0</v>
      </c>
      <c r="H5949" s="63">
        <f>'דוח 132'!D5949</f>
        <v>0</v>
      </c>
      <c r="I5949" s="63">
        <f>'דוח 132'!C5949</f>
        <v>0</v>
      </c>
      <c r="J5949" s="63">
        <f>'דוח 132'!B5949</f>
        <v>0</v>
      </c>
      <c r="K5949" s="63">
        <f>'דוח 132'!A5949</f>
        <v>0</v>
      </c>
    </row>
    <row r="5950" spans="1:11" x14ac:dyDescent="0.2">
      <c r="A5950" s="63">
        <f>'דוח 132'!K5950</f>
        <v>17726</v>
      </c>
      <c r="B5950" s="63">
        <f>'דוח 132'!J5950</f>
        <v>8003</v>
      </c>
      <c r="C5950" s="63" t="str">
        <f>'דוח 132'!I5950</f>
        <v>לא צמוד כולל נזילות</v>
      </c>
      <c r="D5950" s="63">
        <f>'דוח 132'!H5950</f>
        <v>3.2616868191512798</v>
      </c>
      <c r="E5950" s="63">
        <f>'דוח 132'!G5950</f>
        <v>50.439858171428604</v>
      </c>
      <c r="F5950" s="63">
        <f>'דוח 132'!F5950</f>
        <v>50.538402257718801</v>
      </c>
      <c r="G5950" s="63">
        <f>'דוח 132'!E5950</f>
        <v>0</v>
      </c>
      <c r="H5950" s="63">
        <f>'דוח 132'!D5950</f>
        <v>0</v>
      </c>
      <c r="I5950" s="63">
        <f>'דוח 132'!C5950</f>
        <v>2.5</v>
      </c>
      <c r="J5950" s="63">
        <f>'דוח 132'!B5950</f>
        <v>4.5</v>
      </c>
      <c r="K5950" s="63">
        <f>'דוח 132'!A5950</f>
        <v>0</v>
      </c>
    </row>
    <row r="5951" spans="1:11" x14ac:dyDescent="0.2">
      <c r="A5951" s="63">
        <f>'דוח 132'!K5951</f>
        <v>17727</v>
      </c>
      <c r="B5951" s="63">
        <f>'דוח 132'!J5951</f>
        <v>8003</v>
      </c>
      <c r="C5951" s="63" t="str">
        <f>'דוח 132'!I5951</f>
        <v>עו"ש ש"ח</v>
      </c>
      <c r="D5951" s="63">
        <f>'דוח 132'!H5951</f>
        <v>0</v>
      </c>
      <c r="E5951" s="63">
        <f>'דוח 132'!G5951</f>
        <v>4.1914631563672096</v>
      </c>
      <c r="F5951" s="63">
        <f>'דוח 132'!F5951</f>
        <v>4.3601775269126799</v>
      </c>
      <c r="G5951" s="63">
        <f>'דוח 132'!E5951</f>
        <v>0</v>
      </c>
      <c r="H5951" s="63">
        <f>'דוח 132'!D5951</f>
        <v>0</v>
      </c>
      <c r="I5951" s="63">
        <f>'דוח 132'!C5951</f>
        <v>0</v>
      </c>
      <c r="J5951" s="63">
        <f>'דוח 132'!B5951</f>
        <v>0</v>
      </c>
      <c r="K5951" s="63">
        <f>'דוח 132'!A5951</f>
        <v>0</v>
      </c>
    </row>
    <row r="5952" spans="1:11" x14ac:dyDescent="0.2">
      <c r="A5952" s="63">
        <f>'דוח 132'!K5952</f>
        <v>13592</v>
      </c>
      <c r="B5952" s="63">
        <f>'דוח 132'!J5952</f>
        <v>8003</v>
      </c>
      <c r="C5952" s="63" t="str">
        <f>'דוח 132'!I5952</f>
        <v xml:space="preserve">לא צמוד - לא כולל נזילות </v>
      </c>
      <c r="D5952" s="63">
        <f>'דוח 132'!H5952</f>
        <v>3.5696573756547898</v>
      </c>
      <c r="E5952" s="63">
        <f>'דוח 132'!G5952</f>
        <v>46.248395015061398</v>
      </c>
      <c r="F5952" s="63">
        <f>'דוח 132'!F5952</f>
        <v>46.1782247308061</v>
      </c>
      <c r="G5952" s="63">
        <f>'דוח 132'!E5952</f>
        <v>0</v>
      </c>
      <c r="H5952" s="63">
        <f>'דוח 132'!D5952</f>
        <v>0</v>
      </c>
      <c r="I5952" s="63">
        <f>'דוח 132'!C5952</f>
        <v>0</v>
      </c>
      <c r="J5952" s="63">
        <f>'דוח 132'!B5952</f>
        <v>0</v>
      </c>
      <c r="K5952" s="63">
        <f>'דוח 132'!A5952</f>
        <v>0</v>
      </c>
    </row>
    <row r="5953" spans="1:11" x14ac:dyDescent="0.2">
      <c r="A5953" s="63">
        <f>'דוח 132'!K5953</f>
        <v>11566</v>
      </c>
      <c r="B5953" s="63">
        <f>'דוח 132'!J5953</f>
        <v>8003</v>
      </c>
      <c r="C5953" s="63" t="str">
        <f>'דוח 132'!I5953</f>
        <v>מק"מ</v>
      </c>
      <c r="D5953" s="63">
        <f>'דוח 132'!H5953</f>
        <v>0.33485200891395495</v>
      </c>
      <c r="E5953" s="63">
        <f>'דוח 132'!G5953</f>
        <v>25.461753753345597</v>
      </c>
      <c r="F5953" s="63">
        <f>'דוח 132'!F5953</f>
        <v>25.436719516615</v>
      </c>
      <c r="G5953" s="63">
        <f>'דוח 132'!E5953</f>
        <v>0</v>
      </c>
      <c r="H5953" s="63">
        <f>'דוח 132'!D5953</f>
        <v>0</v>
      </c>
      <c r="I5953" s="63">
        <f>'דוח 132'!C5953</f>
        <v>0</v>
      </c>
      <c r="J5953" s="63">
        <f>'דוח 132'!B5953</f>
        <v>0</v>
      </c>
      <c r="K5953" s="63">
        <f>'דוח 132'!A5953</f>
        <v>0</v>
      </c>
    </row>
    <row r="5954" spans="1:11" x14ac:dyDescent="0.2">
      <c r="A5954" s="63">
        <f>'דוח 132'!K5954</f>
        <v>13419</v>
      </c>
      <c r="B5954" s="63">
        <f>'דוח 132'!J5954</f>
        <v>8003</v>
      </c>
      <c r="C5954" s="63" t="str">
        <f>'דוח 132'!I5954</f>
        <v>ממשלתי  לא צמוד (שחר)</v>
      </c>
      <c r="D5954" s="63">
        <f>'דוח 132'!H5954</f>
        <v>12.0066290071988</v>
      </c>
      <c r="E5954" s="63">
        <f>'דוח 132'!G5954</f>
        <v>9.2176148211733686</v>
      </c>
      <c r="F5954" s="63">
        <f>'דוח 132'!F5954</f>
        <v>9.1919176128222801</v>
      </c>
      <c r="G5954" s="63">
        <f>'דוח 132'!E5954</f>
        <v>0</v>
      </c>
      <c r="H5954" s="63">
        <f>'דוח 132'!D5954</f>
        <v>0</v>
      </c>
      <c r="I5954" s="63">
        <f>'דוח 132'!C5954</f>
        <v>0</v>
      </c>
      <c r="J5954" s="63">
        <f>'דוח 132'!B5954</f>
        <v>0</v>
      </c>
      <c r="K5954" s="63">
        <f>'דוח 132'!A5954</f>
        <v>0</v>
      </c>
    </row>
    <row r="5955" spans="1:11" x14ac:dyDescent="0.2">
      <c r="A5955" s="63">
        <f>'דוח 132'!K5955</f>
        <v>11568</v>
      </c>
      <c r="B5955" s="63">
        <f>'דוח 132'!J5955</f>
        <v>8003</v>
      </c>
      <c r="C5955" s="63" t="str">
        <f>'דוח 132'!I5955</f>
        <v>אג"ח ממשלתי לא צמוד ריבית משתנה-"גילון"</v>
      </c>
      <c r="D5955" s="63">
        <f>'דוח 132'!H5955</f>
        <v>1.41</v>
      </c>
      <c r="E5955" s="63">
        <f>'דוח 132'!G5955</f>
        <v>0.90355617848479508</v>
      </c>
      <c r="F5955" s="63">
        <f>'דוח 132'!F5955</f>
        <v>0.90250373055998312</v>
      </c>
      <c r="G5955" s="63">
        <f>'דוח 132'!E5955</f>
        <v>0</v>
      </c>
      <c r="H5955" s="63">
        <f>'דוח 132'!D5955</f>
        <v>0</v>
      </c>
      <c r="I5955" s="63">
        <f>'דוח 132'!C5955</f>
        <v>0</v>
      </c>
      <c r="J5955" s="63">
        <f>'דוח 132'!B5955</f>
        <v>0</v>
      </c>
      <c r="K5955" s="63">
        <f>'דוח 132'!A5955</f>
        <v>0</v>
      </c>
    </row>
    <row r="5956" spans="1:11" x14ac:dyDescent="0.2">
      <c r="A5956" s="63">
        <f>'דוח 132'!K5956</f>
        <v>12479</v>
      </c>
      <c r="B5956" s="63">
        <f>'דוח 132'!J5956</f>
        <v>8003</v>
      </c>
      <c r="C5956" s="63" t="str">
        <f>'דוח 132'!I5956</f>
        <v>קונצרני ריבית קבועה</v>
      </c>
      <c r="D5956" s="63">
        <f>'דוח 132'!H5956</f>
        <v>4.0855761304330098</v>
      </c>
      <c r="E5956" s="63">
        <f>'דוח 132'!G5956</f>
        <v>6.9483734481621386</v>
      </c>
      <c r="F5956" s="63">
        <f>'דוח 132'!F5956</f>
        <v>6.9438251860535791</v>
      </c>
      <c r="G5956" s="63">
        <f>'דוח 132'!E5956</f>
        <v>0</v>
      </c>
      <c r="H5956" s="63">
        <f>'דוח 132'!D5956</f>
        <v>0</v>
      </c>
      <c r="I5956" s="63">
        <f>'דוח 132'!C5956</f>
        <v>0</v>
      </c>
      <c r="J5956" s="63">
        <f>'דוח 132'!B5956</f>
        <v>0</v>
      </c>
      <c r="K5956" s="63">
        <f>'דוח 132'!A5956</f>
        <v>0</v>
      </c>
    </row>
    <row r="5957" spans="1:11" x14ac:dyDescent="0.2">
      <c r="A5957" s="63">
        <f>'דוח 132'!K5957</f>
        <v>12480</v>
      </c>
      <c r="B5957" s="63">
        <f>'דוח 132'!J5957</f>
        <v>8003</v>
      </c>
      <c r="C5957" s="63" t="str">
        <f>'דוח 132'!I5957</f>
        <v>קונצרני ריבית משתנה</v>
      </c>
      <c r="D5957" s="63">
        <f>'דוח 132'!H5957</f>
        <v>1.4906069148671099</v>
      </c>
      <c r="E5957" s="63">
        <f>'דוח 132'!G5957</f>
        <v>1.4837811139469701</v>
      </c>
      <c r="F5957" s="63">
        <f>'דוח 132'!F5957</f>
        <v>1.4831029501720698</v>
      </c>
      <c r="G5957" s="63">
        <f>'דוח 132'!E5957</f>
        <v>0</v>
      </c>
      <c r="H5957" s="63">
        <f>'דוח 132'!D5957</f>
        <v>0</v>
      </c>
      <c r="I5957" s="63">
        <f>'דוח 132'!C5957</f>
        <v>0</v>
      </c>
      <c r="J5957" s="63">
        <f>'דוח 132'!B5957</f>
        <v>0</v>
      </c>
      <c r="K5957" s="63">
        <f>'דוח 132'!A5957</f>
        <v>0</v>
      </c>
    </row>
    <row r="5958" spans="1:11" x14ac:dyDescent="0.2">
      <c r="A5958" s="63">
        <f>'דוח 132'!K5958</f>
        <v>11578</v>
      </c>
      <c r="B5958" s="63">
        <f>'דוח 132'!J5958</f>
        <v>8003</v>
      </c>
      <c r="C5958" s="63" t="str">
        <f>'דוח 132'!I5958</f>
        <v>אג"ח לא צמוד לא סחיר (ללא עמיתים)</v>
      </c>
      <c r="D5958" s="63">
        <f>'דוח 132'!H5958</f>
        <v>3.6399729029379202</v>
      </c>
      <c r="E5958" s="63">
        <f>'דוח 132'!G5958</f>
        <v>0.82814896365427904</v>
      </c>
      <c r="F5958" s="63">
        <f>'דוח 132'!F5958</f>
        <v>0.82597218634454306</v>
      </c>
      <c r="G5958" s="63">
        <f>'דוח 132'!E5958</f>
        <v>0</v>
      </c>
      <c r="H5958" s="63">
        <f>'דוח 132'!D5958</f>
        <v>0</v>
      </c>
      <c r="I5958" s="63">
        <f>'דוח 132'!C5958</f>
        <v>0</v>
      </c>
      <c r="J5958" s="63">
        <f>'דוח 132'!B5958</f>
        <v>0</v>
      </c>
      <c r="K5958" s="63">
        <f>'דוח 132'!A5958</f>
        <v>0</v>
      </c>
    </row>
    <row r="5959" spans="1:11" x14ac:dyDescent="0.2">
      <c r="A5959" s="63">
        <f>'דוח 132'!K5959</f>
        <v>12497</v>
      </c>
      <c r="B5959" s="63">
        <f>'דוח 132'!J5959</f>
        <v>8003</v>
      </c>
      <c r="C5959" s="63" t="str">
        <f>'דוח 132'!I5959</f>
        <v>קונצרני לא סחיר ריבית משתנה (נע"מים)</v>
      </c>
      <c r="D5959" s="63">
        <f>'דוח 132'!H5959</f>
        <v>0</v>
      </c>
      <c r="E5959" s="63">
        <f>'דוח 132'!G5959</f>
        <v>0</v>
      </c>
      <c r="F5959" s="63">
        <f>'דוח 132'!F5959</f>
        <v>0</v>
      </c>
      <c r="G5959" s="63">
        <f>'דוח 132'!E5959</f>
        <v>0</v>
      </c>
      <c r="H5959" s="63">
        <f>'דוח 132'!D5959</f>
        <v>0</v>
      </c>
      <c r="I5959" s="63">
        <f>'דוח 132'!C5959</f>
        <v>0</v>
      </c>
      <c r="J5959" s="63">
        <f>'דוח 132'!B5959</f>
        <v>0</v>
      </c>
      <c r="K5959" s="63">
        <f>'דוח 132'!A5959</f>
        <v>0</v>
      </c>
    </row>
    <row r="5960" spans="1:11" x14ac:dyDescent="0.2">
      <c r="A5960" s="63">
        <f>'דוח 132'!K5960</f>
        <v>15546</v>
      </c>
      <c r="B5960" s="63">
        <f>'דוח 132'!J5960</f>
        <v>8003</v>
      </c>
      <c r="C5960" s="63" t="str">
        <f>'דוח 132'!I5960</f>
        <v>הלוואה לא צמוד</v>
      </c>
      <c r="D5960" s="63">
        <f>'דוח 132'!H5960</f>
        <v>7.9614069917738393</v>
      </c>
      <c r="E5960" s="63">
        <f>'דוח 132'!G5960</f>
        <v>1.4051667362942</v>
      </c>
      <c r="F5960" s="63">
        <f>'דוח 132'!F5960</f>
        <v>1.3941835482386</v>
      </c>
      <c r="G5960" s="63">
        <f>'דוח 132'!E5960</f>
        <v>0</v>
      </c>
      <c r="H5960" s="63">
        <f>'דוח 132'!D5960</f>
        <v>0</v>
      </c>
      <c r="I5960" s="63">
        <f>'דוח 132'!C5960</f>
        <v>0</v>
      </c>
      <c r="J5960" s="63">
        <f>'דוח 132'!B5960</f>
        <v>0</v>
      </c>
      <c r="K5960" s="63">
        <f>'דוח 132'!A5960</f>
        <v>0</v>
      </c>
    </row>
    <row r="5961" spans="1:11" x14ac:dyDescent="0.2">
      <c r="A5961" s="63">
        <f>'דוח 132'!K5961</f>
        <v>12481</v>
      </c>
      <c r="B5961" s="63">
        <f>'דוח 132'!J5961</f>
        <v>8003</v>
      </c>
      <c r="C5961" s="63" t="str">
        <f>'דוח 132'!I5961</f>
        <v>הלוואות לעמיתים.</v>
      </c>
      <c r="D5961" s="63">
        <f>'דוח 132'!H5961</f>
        <v>0</v>
      </c>
      <c r="E5961" s="63">
        <f>'דוח 132'!G5961</f>
        <v>0</v>
      </c>
      <c r="F5961" s="63">
        <f>'דוח 132'!F5961</f>
        <v>0</v>
      </c>
      <c r="G5961" s="63">
        <f>'דוח 132'!E5961</f>
        <v>0</v>
      </c>
      <c r="H5961" s="63">
        <f>'דוח 132'!D5961</f>
        <v>4</v>
      </c>
      <c r="I5961" s="63">
        <f>'דוח 132'!C5961</f>
        <v>0</v>
      </c>
      <c r="J5961" s="63">
        <f>'דוח 132'!B5961</f>
        <v>0</v>
      </c>
      <c r="K5961" s="63">
        <f>'דוח 132'!A5961</f>
        <v>0</v>
      </c>
    </row>
    <row r="5962" spans="1:11" x14ac:dyDescent="0.2">
      <c r="A5962" s="63">
        <f>'דוח 132'!K5962</f>
        <v>13594</v>
      </c>
      <c r="B5962" s="63">
        <f>'דוח 132'!J5962</f>
        <v>8003</v>
      </c>
      <c r="C5962" s="63" t="str">
        <f>'דוח 132'!I5962</f>
        <v>מט"ח וצמוד מט"ח</v>
      </c>
      <c r="D5962" s="63">
        <f>'דוח 132'!H5962</f>
        <v>1.8013653448101399</v>
      </c>
      <c r="E5962" s="63">
        <f>'דוח 132'!G5962</f>
        <v>3.6870002166162297</v>
      </c>
      <c r="F5962" s="63">
        <f>'דוח 132'!F5962</f>
        <v>3.6865588075670601</v>
      </c>
      <c r="G5962" s="63">
        <f>'דוח 132'!E5962</f>
        <v>0</v>
      </c>
      <c r="H5962" s="63">
        <f>'דוח 132'!D5962</f>
        <v>0</v>
      </c>
      <c r="I5962" s="63">
        <f>'דוח 132'!C5962</f>
        <v>0</v>
      </c>
      <c r="J5962" s="63">
        <f>'דוח 132'!B5962</f>
        <v>0</v>
      </c>
      <c r="K5962" s="63">
        <f>'דוח 132'!A5962</f>
        <v>0</v>
      </c>
    </row>
    <row r="5963" spans="1:11" x14ac:dyDescent="0.2">
      <c r="A5963" s="63">
        <f>'דוח 132'!K5963</f>
        <v>15609</v>
      </c>
      <c r="B5963" s="63">
        <f>'דוח 132'!J5963</f>
        <v>8003</v>
      </c>
      <c r="C5963" s="63" t="str">
        <f>'דוח 132'!I5963</f>
        <v>אג"ח ממשלתי צמוד מט"ח סחיר (1022)</v>
      </c>
      <c r="D5963" s="63">
        <f>'דוח 132'!H5963</f>
        <v>0</v>
      </c>
      <c r="E5963" s="63">
        <f>'דוח 132'!G5963</f>
        <v>0</v>
      </c>
      <c r="F5963" s="63">
        <f>'דוח 132'!F5963</f>
        <v>0</v>
      </c>
      <c r="G5963" s="63">
        <f>'דוח 132'!E5963</f>
        <v>0</v>
      </c>
      <c r="H5963" s="63">
        <f>'דוח 132'!D5963</f>
        <v>0</v>
      </c>
      <c r="I5963" s="63">
        <f>'דוח 132'!C5963</f>
        <v>0</v>
      </c>
      <c r="J5963" s="63">
        <f>'דוח 132'!B5963</f>
        <v>0</v>
      </c>
      <c r="K5963" s="63">
        <f>'דוח 132'!A5963</f>
        <v>0</v>
      </c>
    </row>
    <row r="5964" spans="1:11" x14ac:dyDescent="0.2">
      <c r="A5964" s="63">
        <f>'דוח 132'!K5964</f>
        <v>11524</v>
      </c>
      <c r="B5964" s="63">
        <f>'דוח 132'!J5964</f>
        <v>8003</v>
      </c>
      <c r="C5964" s="63" t="str">
        <f>'דוח 132'!I5964</f>
        <v xml:space="preserve"> אג"ח קונצרני בחו"ל </v>
      </c>
      <c r="D5964" s="63">
        <f>'דוח 132'!H5964</f>
        <v>0</v>
      </c>
      <c r="E5964" s="63">
        <f>'דוח 132'!G5964</f>
        <v>0</v>
      </c>
      <c r="F5964" s="63">
        <f>'דוח 132'!F5964</f>
        <v>0</v>
      </c>
      <c r="G5964" s="63">
        <f>'דוח 132'!E5964</f>
        <v>0</v>
      </c>
      <c r="H5964" s="63">
        <f>'דוח 132'!D5964</f>
        <v>0</v>
      </c>
      <c r="I5964" s="63">
        <f>'דוח 132'!C5964</f>
        <v>0</v>
      </c>
      <c r="J5964" s="63">
        <f>'דוח 132'!B5964</f>
        <v>0</v>
      </c>
      <c r="K5964" s="63">
        <f>'דוח 132'!A5964</f>
        <v>0</v>
      </c>
    </row>
    <row r="5965" spans="1:11" x14ac:dyDescent="0.2">
      <c r="A5965" s="63">
        <f>'דוח 132'!K5965</f>
        <v>15745</v>
      </c>
      <c r="B5965" s="63">
        <f>'דוח 132'!J5965</f>
        <v>8003</v>
      </c>
      <c r="C5965" s="63" t="str">
        <f>'דוח 132'!I5965</f>
        <v>סה"כ קונצרני צמוד מט"ח</v>
      </c>
      <c r="D5965" s="63">
        <f>'דוח 132'!H5965</f>
        <v>5.11905287655041</v>
      </c>
      <c r="E5965" s="63">
        <f>'דוח 132'!G5965</f>
        <v>1.2622858729689799</v>
      </c>
      <c r="F5965" s="63">
        <f>'דוח 132'!F5965</f>
        <v>1.2675423293471</v>
      </c>
      <c r="G5965" s="63">
        <f>'דוח 132'!E5965</f>
        <v>0</v>
      </c>
      <c r="H5965" s="63">
        <f>'דוח 132'!D5965</f>
        <v>0</v>
      </c>
      <c r="I5965" s="63">
        <f>'דוח 132'!C5965</f>
        <v>0</v>
      </c>
      <c r="J5965" s="63">
        <f>'דוח 132'!B5965</f>
        <v>0</v>
      </c>
      <c r="K5965" s="63">
        <f>'דוח 132'!A5965</f>
        <v>0</v>
      </c>
    </row>
    <row r="5966" spans="1:11" x14ac:dyDescent="0.2">
      <c r="A5966" s="63">
        <f>'דוח 132'!K5966</f>
        <v>15545</v>
      </c>
      <c r="B5966" s="63">
        <f>'דוח 132'!J5966</f>
        <v>8003</v>
      </c>
      <c r="C5966" s="63" t="str">
        <f>'דוח 132'!I5966</f>
        <v>הלוואה צמוד מט"ח</v>
      </c>
      <c r="D5966" s="63">
        <f>'דוח 132'!H5966</f>
        <v>0.42966468965879001</v>
      </c>
      <c r="E5966" s="63">
        <f>'דוח 132'!G5966</f>
        <v>0.35630186066420005</v>
      </c>
      <c r="F5966" s="63">
        <f>'דוח 132'!F5966</f>
        <v>0.35428340756393406</v>
      </c>
      <c r="G5966" s="63">
        <f>'דוח 132'!E5966</f>
        <v>0</v>
      </c>
      <c r="H5966" s="63">
        <f>'דוח 132'!D5966</f>
        <v>0</v>
      </c>
      <c r="I5966" s="63">
        <f>'דוח 132'!C5966</f>
        <v>0</v>
      </c>
      <c r="J5966" s="63">
        <f>'דוח 132'!B5966</f>
        <v>0</v>
      </c>
      <c r="K5966" s="63">
        <f>'דוח 132'!A5966</f>
        <v>0</v>
      </c>
    </row>
    <row r="5967" spans="1:11" x14ac:dyDescent="0.2">
      <c r="A5967" s="63">
        <f>'דוח 132'!K5967</f>
        <v>13595</v>
      </c>
      <c r="B5967" s="63">
        <f>'דוח 132'!J5967</f>
        <v>8003</v>
      </c>
      <c r="C5967" s="63" t="str">
        <f>'דוח 132'!I5967</f>
        <v>סה"כ מניות והמירים</v>
      </c>
      <c r="D5967" s="63">
        <f>'דוח 132'!H5967</f>
        <v>0</v>
      </c>
      <c r="E5967" s="63">
        <f>'דוח 132'!G5967</f>
        <v>0</v>
      </c>
      <c r="F5967" s="63">
        <f>'דוח 132'!F5967</f>
        <v>0</v>
      </c>
      <c r="G5967" s="63">
        <f>'דוח 132'!E5967</f>
        <v>0</v>
      </c>
      <c r="H5967" s="63">
        <f>'דוח 132'!D5967</f>
        <v>0</v>
      </c>
      <c r="I5967" s="63">
        <f>'דוח 132'!C5967</f>
        <v>0</v>
      </c>
      <c r="J5967" s="63">
        <f>'דוח 132'!B5967</f>
        <v>0</v>
      </c>
      <c r="K5967" s="63">
        <f>'דוח 132'!A5967</f>
        <v>0</v>
      </c>
    </row>
    <row r="5968" spans="1:11" x14ac:dyDescent="0.2">
      <c r="A5968" s="63">
        <f>'דוח 132'!K5968</f>
        <v>15610</v>
      </c>
      <c r="B5968" s="63">
        <f>'דוח 132'!J5968</f>
        <v>8003</v>
      </c>
      <c r="C5968" s="63" t="str">
        <f>'דוח 132'!I5968</f>
        <v>נגזרים מתוך מניות והמירים</v>
      </c>
      <c r="D5968" s="63">
        <f>'דוח 132'!H5968</f>
        <v>0</v>
      </c>
      <c r="E5968" s="63">
        <f>'דוח 132'!G5968</f>
        <v>0</v>
      </c>
      <c r="F5968" s="63">
        <f>'דוח 132'!F5968</f>
        <v>0</v>
      </c>
      <c r="G5968" s="63">
        <f>'דוח 132'!E5968</f>
        <v>0</v>
      </c>
      <c r="H5968" s="63">
        <f>'דוח 132'!D5968</f>
        <v>0</v>
      </c>
      <c r="I5968" s="63">
        <f>'דוח 132'!C5968</f>
        <v>0</v>
      </c>
      <c r="J5968" s="63">
        <f>'דוח 132'!B5968</f>
        <v>0</v>
      </c>
      <c r="K5968" s="63">
        <f>'דוח 132'!A5968</f>
        <v>0</v>
      </c>
    </row>
    <row r="5969" spans="1:11" x14ac:dyDescent="0.2">
      <c r="A5969" s="63">
        <f>'דוח 132'!K5969</f>
        <v>15611</v>
      </c>
      <c r="B5969" s="63">
        <f>'דוח 132'!J5969</f>
        <v>8003</v>
      </c>
      <c r="C5969" s="63" t="str">
        <f>'דוח 132'!I5969</f>
        <v>מניות והמירים בארץ</v>
      </c>
      <c r="D5969" s="63">
        <f>'דוח 132'!H5969</f>
        <v>0</v>
      </c>
      <c r="E5969" s="63">
        <f>'דוח 132'!G5969</f>
        <v>0</v>
      </c>
      <c r="F5969" s="63">
        <f>'דוח 132'!F5969</f>
        <v>0</v>
      </c>
      <c r="G5969" s="63">
        <f>'דוח 132'!E5969</f>
        <v>0</v>
      </c>
      <c r="H5969" s="63">
        <f>'דוח 132'!D5969</f>
        <v>0</v>
      </c>
      <c r="I5969" s="63">
        <f>'דוח 132'!C5969</f>
        <v>0</v>
      </c>
      <c r="J5969" s="63">
        <f>'דוח 132'!B5969</f>
        <v>0</v>
      </c>
      <c r="K5969" s="63">
        <f>'דוח 132'!A5969</f>
        <v>0</v>
      </c>
    </row>
    <row r="5970" spans="1:11" x14ac:dyDescent="0.2">
      <c r="A5970" s="63">
        <f>'דוח 132'!K5970</f>
        <v>15608</v>
      </c>
      <c r="B5970" s="63">
        <f>'דוח 132'!J5970</f>
        <v>8003</v>
      </c>
      <c r="C5970" s="63" t="str">
        <f>'דוח 132'!I5970</f>
        <v>מניות חו"ל</v>
      </c>
      <c r="D5970" s="63">
        <f>'דוח 132'!H5970</f>
        <v>0</v>
      </c>
      <c r="E5970" s="63">
        <f>'דוח 132'!G5970</f>
        <v>0</v>
      </c>
      <c r="F5970" s="63">
        <f>'דוח 132'!F5970</f>
        <v>0</v>
      </c>
      <c r="G5970" s="63">
        <f>'דוח 132'!E5970</f>
        <v>0</v>
      </c>
      <c r="H5970" s="63">
        <f>'דוח 132'!D5970</f>
        <v>0</v>
      </c>
      <c r="I5970" s="63">
        <f>'דוח 132'!C5970</f>
        <v>0</v>
      </c>
      <c r="J5970" s="63">
        <f>'דוח 132'!B5970</f>
        <v>0</v>
      </c>
      <c r="K5970" s="63">
        <f>'דוח 132'!A5970</f>
        <v>0</v>
      </c>
    </row>
    <row r="5971" spans="1:11" x14ac:dyDescent="0.2">
      <c r="A5971" s="63">
        <f>'דוח 132'!K5971</f>
        <v>15584</v>
      </c>
      <c r="B5971" s="63">
        <f>'דוח 132'!J5971</f>
        <v>8003</v>
      </c>
      <c r="C5971" s="63" t="str">
        <f>'דוח 132'!I5971</f>
        <v>נכסים אלטרנטיביים</v>
      </c>
      <c r="D5971" s="63">
        <f>'דוח 132'!H5971</f>
        <v>0</v>
      </c>
      <c r="E5971" s="63">
        <f>'דוח 132'!G5971</f>
        <v>0</v>
      </c>
      <c r="F5971" s="63">
        <f>'דוח 132'!F5971</f>
        <v>0</v>
      </c>
      <c r="G5971" s="63">
        <f>'דוח 132'!E5971</f>
        <v>0</v>
      </c>
      <c r="H5971" s="63">
        <f>'דוח 132'!D5971</f>
        <v>4</v>
      </c>
      <c r="I5971" s="63">
        <f>'דוח 132'!C5971</f>
        <v>0</v>
      </c>
      <c r="J5971" s="63">
        <f>'דוח 132'!B5971</f>
        <v>0</v>
      </c>
      <c r="K5971" s="63">
        <f>'דוח 132'!A5971</f>
        <v>0</v>
      </c>
    </row>
    <row r="5972" spans="1:11" x14ac:dyDescent="0.2">
      <c r="A5972" s="63">
        <f>'דוח 132'!K5972</f>
        <v>17728</v>
      </c>
      <c r="B5972" s="63">
        <f>'דוח 132'!J5972</f>
        <v>8003</v>
      </c>
      <c r="C5972" s="63" t="str">
        <f>'דוח 132'!I5972</f>
        <v>נכסי נדל"ן</v>
      </c>
      <c r="D5972" s="63">
        <f>'דוח 132'!H5972</f>
        <v>0</v>
      </c>
      <c r="E5972" s="63">
        <f>'דוח 132'!G5972</f>
        <v>0</v>
      </c>
      <c r="F5972" s="63">
        <f>'דוח 132'!F5972</f>
        <v>0</v>
      </c>
      <c r="G5972" s="63">
        <f>'דוח 132'!E5972</f>
        <v>0</v>
      </c>
      <c r="H5972" s="63">
        <f>'דוח 132'!D5972</f>
        <v>0</v>
      </c>
      <c r="I5972" s="63">
        <f>'דוח 132'!C5972</f>
        <v>0</v>
      </c>
      <c r="J5972" s="63">
        <f>'דוח 132'!B5972</f>
        <v>0</v>
      </c>
      <c r="K5972" s="63">
        <f>'דוח 132'!A5972</f>
        <v>0</v>
      </c>
    </row>
    <row r="5973" spans="1:11" x14ac:dyDescent="0.2">
      <c r="A5973" s="63">
        <f>'דוח 132'!K5973</f>
        <v>15624</v>
      </c>
      <c r="B5973" s="63">
        <f>'דוח 132'!J5973</f>
        <v>8003</v>
      </c>
      <c r="C5973" s="63" t="str">
        <f>'דוח 132'!I5973</f>
        <v>נגזרים מתוך חשיפת מט"ח</v>
      </c>
      <c r="D5973" s="63">
        <f>'דוח 132'!H5973</f>
        <v>0</v>
      </c>
      <c r="E5973" s="63">
        <f>'דוח 132'!G5973</f>
        <v>-1.00106098269703</v>
      </c>
      <c r="F5973" s="63">
        <f>'דוח 132'!F5973</f>
        <v>-1.0057700328000601</v>
      </c>
      <c r="G5973" s="63">
        <f>'דוח 132'!E5973</f>
        <v>0</v>
      </c>
      <c r="H5973" s="63">
        <f>'דוח 132'!D5973</f>
        <v>0</v>
      </c>
      <c r="I5973" s="63">
        <f>'דוח 132'!C5973</f>
        <v>0</v>
      </c>
      <c r="J5973" s="63">
        <f>'דוח 132'!B5973</f>
        <v>0</v>
      </c>
      <c r="K5973" s="63">
        <f>'דוח 132'!A5973</f>
        <v>0</v>
      </c>
    </row>
    <row r="5974" spans="1:11" x14ac:dyDescent="0.2">
      <c r="A5974" s="63">
        <f>'דוח 132'!K5974</f>
        <v>15644</v>
      </c>
      <c r="B5974" s="63">
        <f>'דוח 132'!J5974</f>
        <v>8003</v>
      </c>
      <c r="C5974" s="63" t="str">
        <f>'דוח 132'!I5974</f>
        <v>סה"כ נזילות</v>
      </c>
      <c r="D5974" s="63">
        <f>'דוח 132'!H5974</f>
        <v>0</v>
      </c>
      <c r="E5974" s="63">
        <f>'דוח 132'!G5974</f>
        <v>6.2598756393502599</v>
      </c>
      <c r="F5974" s="63">
        <f>'דוח 132'!F5974</f>
        <v>6.4249105975687097</v>
      </c>
      <c r="G5974" s="63">
        <f>'דוח 132'!E5974</f>
        <v>1</v>
      </c>
      <c r="H5974" s="63">
        <f>'דוח 132'!D5974</f>
        <v>9</v>
      </c>
      <c r="I5974" s="63">
        <f>'דוח 132'!C5974</f>
        <v>0</v>
      </c>
      <c r="J5974" s="63">
        <f>'דוח 132'!B5974</f>
        <v>0</v>
      </c>
      <c r="K5974" s="63">
        <f>'דוח 132'!A5974</f>
        <v>0</v>
      </c>
    </row>
    <row r="5975" spans="1:11" x14ac:dyDescent="0.2">
      <c r="A5975" s="63">
        <f>'דוח 132'!K5975</f>
        <v>15704</v>
      </c>
      <c r="B5975" s="63">
        <f>'דוח 132'!J5975</f>
        <v>8003</v>
      </c>
      <c r="C5975" s="63" t="str">
        <f>'דוח 132'!I5975</f>
        <v xml:space="preserve">סה"כ קונצרני והלוואות </v>
      </c>
      <c r="D5975" s="63">
        <f>'דוח 132'!H5975</f>
        <v>4.0157022166753604</v>
      </c>
      <c r="E5975" s="63">
        <f>'דוח 132'!G5975</f>
        <v>42.611923222682897</v>
      </c>
      <c r="F5975" s="63">
        <f>'דוח 132'!F5975</f>
        <v>42.510289146412795</v>
      </c>
      <c r="G5975" s="63">
        <f>'דוח 132'!E5975</f>
        <v>41</v>
      </c>
      <c r="H5975" s="63">
        <f>'דוח 132'!D5975</f>
        <v>47</v>
      </c>
      <c r="I5975" s="63">
        <f>'דוח 132'!C5975</f>
        <v>0</v>
      </c>
      <c r="J5975" s="63">
        <f>'דוח 132'!B5975</f>
        <v>0</v>
      </c>
      <c r="K5975" s="63">
        <f>'דוח 132'!A5975</f>
        <v>0</v>
      </c>
    </row>
    <row r="5976" spans="1:11" x14ac:dyDescent="0.2">
      <c r="A5976" s="63">
        <f>'דוח 132'!K5976</f>
        <v>15749</v>
      </c>
      <c r="B5976" s="63">
        <f>'דוח 132'!J5976</f>
        <v>8003</v>
      </c>
      <c r="C5976" s="63" t="str">
        <f>'דוח 132'!I5976</f>
        <v>סה"כ לא סחירים</v>
      </c>
      <c r="D5976" s="63">
        <f>'דוח 132'!H5976</f>
        <v>5.2886063377271899</v>
      </c>
      <c r="E5976" s="63">
        <f>'דוח 132'!G5976</f>
        <v>8.4920145239849205</v>
      </c>
      <c r="F5976" s="63">
        <f>'דוח 132'!F5976</f>
        <v>8.4940629477260394</v>
      </c>
      <c r="G5976" s="63">
        <f>'דוח 132'!E5976</f>
        <v>0</v>
      </c>
      <c r="H5976" s="63">
        <f>'דוח 132'!D5976</f>
        <v>0</v>
      </c>
      <c r="I5976" s="63">
        <f>'דוח 132'!C5976</f>
        <v>0</v>
      </c>
      <c r="J5976" s="63">
        <f>'דוח 132'!B5976</f>
        <v>0</v>
      </c>
      <c r="K5976" s="63">
        <f>'דוח 132'!A5976</f>
        <v>0</v>
      </c>
    </row>
    <row r="5977" spans="1:11" x14ac:dyDescent="0.2">
      <c r="A5977" s="63">
        <f>'דוח 132'!K5977</f>
        <v>11258</v>
      </c>
      <c r="B5977" s="63">
        <f>'דוח 132'!J5977</f>
        <v>8003</v>
      </c>
      <c r="C5977" s="63" t="str">
        <f>'דוח 132'!I5977</f>
        <v>כל נכסי הקופה</v>
      </c>
      <c r="D5977" s="63">
        <f>'דוח 132'!H5977</f>
        <v>3.85411470975541</v>
      </c>
      <c r="E5977" s="63">
        <f>'דוח 132'!G5977</f>
        <v>100</v>
      </c>
      <c r="F5977" s="63">
        <f>'דוח 132'!F5977</f>
        <v>100</v>
      </c>
      <c r="G5977" s="63">
        <f>'דוח 132'!E5977</f>
        <v>0</v>
      </c>
      <c r="H5977" s="63">
        <f>'דוח 132'!D5977</f>
        <v>0</v>
      </c>
      <c r="I5977" s="63">
        <f>'דוח 132'!C5977</f>
        <v>0</v>
      </c>
      <c r="J5977" s="63">
        <f>'דוח 132'!B5977</f>
        <v>0</v>
      </c>
      <c r="K5977" s="63">
        <f>'דוח 132'!A5977</f>
        <v>0</v>
      </c>
    </row>
    <row r="5978" spans="1:11" x14ac:dyDescent="0.2">
      <c r="A5978" s="63">
        <f>'דוח 132'!K5978</f>
        <v>15705</v>
      </c>
      <c r="B5978" s="63">
        <f>'דוח 132'!J5978</f>
        <v>8003</v>
      </c>
      <c r="C5978" s="63" t="str">
        <f>'דוח 132'!I5978</f>
        <v>סה"כ ממשלתי</v>
      </c>
      <c r="D5978" s="63">
        <f>'דוח 132'!H5978</f>
        <v>4.2029629683305298</v>
      </c>
      <c r="E5978" s="63">
        <f>'דוח 132'!G5978</f>
        <v>50.928927372219192</v>
      </c>
      <c r="F5978" s="63">
        <f>'דוח 132'!F5978</f>
        <v>50.864959558022001</v>
      </c>
      <c r="G5978" s="63">
        <f>'דוח 132'!E5978</f>
        <v>43</v>
      </c>
      <c r="H5978" s="63">
        <f>'דוח 132'!D5978</f>
        <v>53</v>
      </c>
      <c r="I5978" s="63">
        <f>'דוח 132'!C5978</f>
        <v>0</v>
      </c>
      <c r="J5978" s="63">
        <f>'דוח 132'!B5978</f>
        <v>0</v>
      </c>
      <c r="K5978" s="63">
        <f>'דוח 132'!A5978</f>
        <v>0</v>
      </c>
    </row>
    <row r="5979" spans="1:11" x14ac:dyDescent="0.2">
      <c r="A5979" s="63">
        <f>'דוח 132'!K5979</f>
        <v>16144</v>
      </c>
      <c r="B5979" s="63">
        <f>'דוח 132'!J5979</f>
        <v>8003</v>
      </c>
      <c r="C5979" s="63" t="str">
        <f>'דוח 132'!I5979</f>
        <v>סך חשיפת מט"ח</v>
      </c>
      <c r="D5979" s="63">
        <f>'דוח 132'!H5979</f>
        <v>1.2823083462060201</v>
      </c>
      <c r="E5979" s="63">
        <f>'דוח 132'!G5979</f>
        <v>2.2162303397247798</v>
      </c>
      <c r="F5979" s="63">
        <f>'דוח 132'!F5979</f>
        <v>2.20846938770846</v>
      </c>
      <c r="G5979" s="63">
        <f>'דוח 132'!E5979</f>
        <v>0</v>
      </c>
      <c r="H5979" s="63">
        <f>'דוח 132'!D5979</f>
        <v>0</v>
      </c>
      <c r="I5979" s="63">
        <f>'דוח 132'!C5979</f>
        <v>0</v>
      </c>
      <c r="J5979" s="63">
        <f>'דוח 132'!B5979</f>
        <v>0</v>
      </c>
      <c r="K5979" s="63">
        <f>'דוח 132'!A5979</f>
        <v>0</v>
      </c>
    </row>
    <row r="5980" spans="1:11" x14ac:dyDescent="0.2">
      <c r="A5980" s="63">
        <f>'דוח 132'!K5980</f>
        <v>12755</v>
      </c>
      <c r="B5980" s="63">
        <f>'דוח 132'!J5980</f>
        <v>8003</v>
      </c>
      <c r="C5980" s="63" t="str">
        <f>'דוח 132'!I5980</f>
        <v xml:space="preserve">נזילות מט"ח </v>
      </c>
      <c r="D5980" s="63">
        <f>'דוח 132'!H5980</f>
        <v>0</v>
      </c>
      <c r="E5980" s="63">
        <f>'דוח 132'!G5980</f>
        <v>2.0684124829830499</v>
      </c>
      <c r="F5980" s="63">
        <f>'דוח 132'!F5980</f>
        <v>2.0647330706560201</v>
      </c>
      <c r="G5980" s="63">
        <f>'דוח 132'!E5980</f>
        <v>0</v>
      </c>
      <c r="H5980" s="63">
        <f>'דוח 132'!D5980</f>
        <v>0</v>
      </c>
      <c r="I5980" s="63">
        <f>'דוח 132'!C5980</f>
        <v>0</v>
      </c>
      <c r="J5980" s="63">
        <f>'דוח 132'!B5980</f>
        <v>0</v>
      </c>
      <c r="K5980" s="63">
        <f>'דוח 132'!A5980</f>
        <v>0</v>
      </c>
    </row>
    <row r="5981" spans="1:11" x14ac:dyDescent="0.2">
      <c r="A5981" s="63">
        <f>'דוח 132'!K5981</f>
        <v>12359</v>
      </c>
      <c r="B5981" s="63">
        <f>'דוח 132'!J5981</f>
        <v>8003</v>
      </c>
      <c r="C5981" s="63" t="str">
        <f>'דוח 132'!I5981</f>
        <v xml:space="preserve">קונצרני לא סחיר צמוד מדד </v>
      </c>
      <c r="D5981" s="63">
        <f>'דוח 132'!H5981</f>
        <v>2.5825100815330404</v>
      </c>
      <c r="E5981" s="63">
        <f>'דוח 132'!G5981</f>
        <v>1.1943866337788001</v>
      </c>
      <c r="F5981" s="63">
        <f>'דוח 132'!F5981</f>
        <v>1.1957954416435599</v>
      </c>
      <c r="G5981" s="63">
        <f>'דוח 132'!E5981</f>
        <v>0</v>
      </c>
      <c r="H5981" s="63">
        <f>'דוח 132'!D5981</f>
        <v>0</v>
      </c>
      <c r="I5981" s="63">
        <f>'דוח 132'!C5981</f>
        <v>0</v>
      </c>
      <c r="J5981" s="63">
        <f>'דוח 132'!B5981</f>
        <v>0</v>
      </c>
      <c r="K5981" s="63">
        <f>'דוח 132'!A5981</f>
        <v>0</v>
      </c>
    </row>
    <row r="5982" spans="1:11" x14ac:dyDescent="0.2">
      <c r="A5982" s="63">
        <f>'דוח 132'!K5982</f>
        <v>0</v>
      </c>
      <c r="B5982" s="63">
        <f>'דוח 132'!J5982</f>
        <v>0</v>
      </c>
      <c r="C5982" s="63">
        <f>'דוח 132'!I5982</f>
        <v>0</v>
      </c>
      <c r="D5982" s="63">
        <f>'דוח 132'!H5982</f>
        <v>0</v>
      </c>
      <c r="E5982" s="63">
        <f>'דוח 132'!G5982</f>
        <v>0</v>
      </c>
      <c r="F5982" s="63">
        <f>'דוח 132'!F5982</f>
        <v>0</v>
      </c>
      <c r="G5982" s="63">
        <f>'דוח 132'!E5982</f>
        <v>0</v>
      </c>
      <c r="H5982" s="63">
        <f>'דוח 132'!D5982</f>
        <v>0</v>
      </c>
      <c r="I5982" s="63">
        <f>'דוח 132'!C5982</f>
        <v>0</v>
      </c>
      <c r="J5982" s="63">
        <f>'דוח 132'!B5982</f>
        <v>0</v>
      </c>
      <c r="K5982" s="63">
        <f>'דוח 132'!A5982</f>
        <v>0</v>
      </c>
    </row>
    <row r="5983" spans="1:11" x14ac:dyDescent="0.2">
      <c r="A5983" s="63" t="str">
        <f>'דוח 132'!K5983</f>
        <v>קוד קבוצה</v>
      </c>
      <c r="B5983" s="63" t="str">
        <f>'דוח 132'!J5983</f>
        <v>קוד קופה</v>
      </c>
      <c r="C5983" s="63">
        <f>'דוח 132'!I5983</f>
        <v>0</v>
      </c>
      <c r="D5983" s="63" t="str">
        <f>'דוח 132'!H5983</f>
        <v>8186  פסגות שיא השתלמות הלכה</v>
      </c>
      <c r="E5983" s="63">
        <f>'דוח 132'!G5983</f>
        <v>0</v>
      </c>
      <c r="F5983" s="63">
        <f>'דוח 132'!F5983</f>
        <v>0</v>
      </c>
      <c r="G5983" s="63">
        <f>'דוח 132'!E5983</f>
        <v>0</v>
      </c>
      <c r="H5983" s="63">
        <f>'דוח 132'!D5983</f>
        <v>0</v>
      </c>
      <c r="I5983" s="63">
        <f>'דוח 132'!C5983</f>
        <v>0</v>
      </c>
      <c r="J5983" s="63">
        <f>'דוח 132'!B5983</f>
        <v>0</v>
      </c>
      <c r="K5983" s="63">
        <f>'דוח 132'!A5983</f>
        <v>0</v>
      </c>
    </row>
    <row r="5984" spans="1:11" x14ac:dyDescent="0.2">
      <c r="A5984" s="63">
        <f>'דוח 132'!K5984</f>
        <v>0</v>
      </c>
      <c r="B5984" s="63">
        <f>'דוח 132'!J5984</f>
        <v>0</v>
      </c>
      <c r="C5984" s="63">
        <f>'דוח 132'!I5984</f>
        <v>0</v>
      </c>
      <c r="D5984" s="63">
        <f>'דוח 132'!H5984</f>
        <v>0</v>
      </c>
      <c r="E5984" s="63">
        <f>'דוח 132'!G5984</f>
        <v>0</v>
      </c>
      <c r="F5984" s="63" t="str">
        <f>'דוח 132'!F5984</f>
        <v>שווי קופה באשח  137,148.68</v>
      </c>
      <c r="G5984" s="63">
        <f>'דוח 132'!E5984</f>
        <v>0</v>
      </c>
      <c r="H5984" s="63">
        <f>'דוח 132'!D5984</f>
        <v>0</v>
      </c>
      <c r="I5984" s="63">
        <f>'דוח 132'!C5984</f>
        <v>0</v>
      </c>
      <c r="J5984" s="63">
        <f>'דוח 132'!B5984</f>
        <v>0</v>
      </c>
      <c r="K5984" s="63">
        <f>'דוח 132'!A5984</f>
        <v>0</v>
      </c>
    </row>
    <row r="5985" spans="1:11" x14ac:dyDescent="0.2">
      <c r="A5985" s="63">
        <f>'דוח 132'!K5985</f>
        <v>0</v>
      </c>
      <c r="B5985" s="63">
        <f>'דוח 132'!J5985</f>
        <v>0</v>
      </c>
      <c r="C5985" s="63" t="str">
        <f>'דוח 132'!I5985</f>
        <v>תאור קבוצה</v>
      </c>
      <c r="D5985" s="63" t="str">
        <f>'דוח 132'!H5985</f>
        <v>מח"מ</v>
      </c>
      <c r="E5985" s="63" t="str">
        <f>'דוח 132'!G5985</f>
        <v>חשיפה</v>
      </c>
      <c r="F5985" s="63" t="str">
        <f>'דוח 132'!F5985</f>
        <v>חשיפה</v>
      </c>
      <c r="G5985" s="63">
        <f>'דוח 132'!E5985</f>
        <v>0</v>
      </c>
      <c r="H5985" s="63" t="str">
        <f>'דוח 132'!D5985</f>
        <v>חשיפה</v>
      </c>
      <c r="I5985" s="63">
        <f>'דוח 132'!C5985</f>
        <v>0</v>
      </c>
      <c r="J5985" s="63" t="str">
        <f>'דוח 132'!B5985</f>
        <v>מח"מ</v>
      </c>
      <c r="K5985" s="63">
        <f>'דוח 132'!A5985</f>
        <v>0</v>
      </c>
    </row>
    <row r="5986" spans="1:11" x14ac:dyDescent="0.2">
      <c r="A5986" s="63">
        <f>'דוח 132'!K5986</f>
        <v>0</v>
      </c>
      <c r="B5986" s="63">
        <f>'דוח 132'!J5986</f>
        <v>0</v>
      </c>
      <c r="C5986" s="63">
        <f>'דוח 132'!I5986</f>
        <v>0</v>
      </c>
      <c r="D5986" s="63">
        <f>'דוח 132'!H5986</f>
        <v>0</v>
      </c>
      <c r="E5986" s="63" t="str">
        <f>'דוח 132'!G5986</f>
        <v>30/12/18</v>
      </c>
      <c r="F5986" s="63" t="str">
        <f>'דוח 132'!F5986</f>
        <v>31/12/18</v>
      </c>
      <c r="G5986" s="63" t="str">
        <f>'דוח 132'!E5986</f>
        <v>מינ'</v>
      </c>
      <c r="H5986" s="63" t="str">
        <f>'דוח 132'!D5986</f>
        <v>מקס'</v>
      </c>
      <c r="I5986" s="63" t="str">
        <f>'דוח 132'!C5986</f>
        <v>מינ'</v>
      </c>
      <c r="J5986" s="63" t="str">
        <f>'דוח 132'!B5986</f>
        <v>מקס'</v>
      </c>
      <c r="K5986" s="63">
        <f>'דוח 132'!A5986</f>
        <v>0</v>
      </c>
    </row>
    <row r="5987" spans="1:11" x14ac:dyDescent="0.2">
      <c r="A5987" s="63">
        <f>'דוח 132'!K5987</f>
        <v>13591</v>
      </c>
      <c r="B5987" s="63">
        <f>'דוח 132'!J5987</f>
        <v>8186</v>
      </c>
      <c r="C5987" s="63" t="str">
        <f>'דוח 132'!I5987</f>
        <v xml:space="preserve">צמוד מדד (כולל מיועדות) </v>
      </c>
      <c r="D5987" s="63">
        <f>'דוח 132'!H5987</f>
        <v>4.3610129432282898</v>
      </c>
      <c r="E5987" s="63">
        <f>'דוח 132'!G5987</f>
        <v>32.145781232138596</v>
      </c>
      <c r="F5987" s="63">
        <f>'דוח 132'!F5987</f>
        <v>32.097959100162697</v>
      </c>
      <c r="G5987" s="63">
        <f>'דוח 132'!E5987</f>
        <v>0</v>
      </c>
      <c r="H5987" s="63">
        <f>'דוח 132'!D5987</f>
        <v>0</v>
      </c>
      <c r="I5987" s="63">
        <f>'דוח 132'!C5987</f>
        <v>3.5</v>
      </c>
      <c r="J5987" s="63">
        <f>'דוח 132'!B5987</f>
        <v>5.5</v>
      </c>
      <c r="K5987" s="63">
        <f>'דוח 132'!A5987</f>
        <v>0</v>
      </c>
    </row>
    <row r="5988" spans="1:11" x14ac:dyDescent="0.2">
      <c r="A5988" s="63">
        <f>'דוח 132'!K5988</f>
        <v>19967</v>
      </c>
      <c r="B5988" s="63">
        <f>'דוח 132'!J5988</f>
        <v>8186</v>
      </c>
      <c r="C5988" s="63" t="str">
        <f>'דוח 132'!I5988</f>
        <v>צמוד מדד ללא מיועדות</v>
      </c>
      <c r="D5988" s="63">
        <f>'דוח 132'!H5988</f>
        <v>4.3610129432282898</v>
      </c>
      <c r="E5988" s="63">
        <f>'דוח 132'!G5988</f>
        <v>32.145781232138596</v>
      </c>
      <c r="F5988" s="63">
        <f>'דוח 132'!F5988</f>
        <v>32.097959100162697</v>
      </c>
      <c r="G5988" s="63">
        <f>'דוח 132'!E5988</f>
        <v>0</v>
      </c>
      <c r="H5988" s="63">
        <f>'דוח 132'!D5988</f>
        <v>0</v>
      </c>
      <c r="I5988" s="63">
        <f>'דוח 132'!C5988</f>
        <v>0</v>
      </c>
      <c r="J5988" s="63">
        <f>'דוח 132'!B5988</f>
        <v>0</v>
      </c>
      <c r="K5988" s="63">
        <f>'דוח 132'!A5988</f>
        <v>0</v>
      </c>
    </row>
    <row r="5989" spans="1:11" x14ac:dyDescent="0.2">
      <c r="A5989" s="63">
        <f>'דוח 132'!K5989</f>
        <v>15744</v>
      </c>
      <c r="B5989" s="63">
        <f>'דוח 132'!J5989</f>
        <v>8186</v>
      </c>
      <c r="C5989" s="63" t="str">
        <f>'דוח 132'!I5989</f>
        <v xml:space="preserve">סה"כ ממשלתי צמוד מדד כולל מיועדות </v>
      </c>
      <c r="D5989" s="63">
        <f>'דוח 132'!H5989</f>
        <v>4.3610129432282898</v>
      </c>
      <c r="E5989" s="63">
        <f>'דוח 132'!G5989</f>
        <v>32.145781232138596</v>
      </c>
      <c r="F5989" s="63">
        <f>'דוח 132'!F5989</f>
        <v>32.097959100162697</v>
      </c>
      <c r="G5989" s="63">
        <f>'דוח 132'!E5989</f>
        <v>0</v>
      </c>
      <c r="H5989" s="63">
        <f>'דוח 132'!D5989</f>
        <v>0</v>
      </c>
      <c r="I5989" s="63">
        <f>'דוח 132'!C5989</f>
        <v>0</v>
      </c>
      <c r="J5989" s="63">
        <f>'דוח 132'!B5989</f>
        <v>0</v>
      </c>
      <c r="K5989" s="63">
        <f>'דוח 132'!A5989</f>
        <v>0</v>
      </c>
    </row>
    <row r="5990" spans="1:11" x14ac:dyDescent="0.2">
      <c r="A5990" s="63">
        <f>'דוח 132'!K5990</f>
        <v>13462</v>
      </c>
      <c r="B5990" s="63">
        <f>'דוח 132'!J5990</f>
        <v>8186</v>
      </c>
      <c r="C5990" s="63" t="str">
        <f>'דוח 132'!I5990</f>
        <v xml:space="preserve">קונצרני סחיר צמוד מדד </v>
      </c>
      <c r="D5990" s="63">
        <f>'דוח 132'!H5990</f>
        <v>0</v>
      </c>
      <c r="E5990" s="63">
        <f>'דוח 132'!G5990</f>
        <v>0</v>
      </c>
      <c r="F5990" s="63">
        <f>'דוח 132'!F5990</f>
        <v>0</v>
      </c>
      <c r="G5990" s="63">
        <f>'דוח 132'!E5990</f>
        <v>0</v>
      </c>
      <c r="H5990" s="63">
        <f>'דוח 132'!D5990</f>
        <v>0</v>
      </c>
      <c r="I5990" s="63">
        <f>'דוח 132'!C5990</f>
        <v>0</v>
      </c>
      <c r="J5990" s="63">
        <f>'דוח 132'!B5990</f>
        <v>0</v>
      </c>
      <c r="K5990" s="63">
        <f>'דוח 132'!A5990</f>
        <v>0</v>
      </c>
    </row>
    <row r="5991" spans="1:11" x14ac:dyDescent="0.2">
      <c r="A5991" s="63">
        <f>'דוח 132'!K5991</f>
        <v>15544</v>
      </c>
      <c r="B5991" s="63">
        <f>'דוח 132'!J5991</f>
        <v>8186</v>
      </c>
      <c r="C5991" s="63" t="str">
        <f>'דוח 132'!I5991</f>
        <v>הלוואה צמוד מדד</v>
      </c>
      <c r="D5991" s="63">
        <f>'דוח 132'!H5991</f>
        <v>0</v>
      </c>
      <c r="E5991" s="63">
        <f>'דוח 132'!G5991</f>
        <v>0</v>
      </c>
      <c r="F5991" s="63">
        <f>'דוח 132'!F5991</f>
        <v>0</v>
      </c>
      <c r="G5991" s="63">
        <f>'דוח 132'!E5991</f>
        <v>0</v>
      </c>
      <c r="H5991" s="63">
        <f>'דוח 132'!D5991</f>
        <v>0</v>
      </c>
      <c r="I5991" s="63">
        <f>'דוח 132'!C5991</f>
        <v>0</v>
      </c>
      <c r="J5991" s="63">
        <f>'דוח 132'!B5991</f>
        <v>0</v>
      </c>
      <c r="K5991" s="63">
        <f>'דוח 132'!A5991</f>
        <v>0</v>
      </c>
    </row>
    <row r="5992" spans="1:11" x14ac:dyDescent="0.2">
      <c r="A5992" s="63">
        <f>'דוח 132'!K5992</f>
        <v>12978</v>
      </c>
      <c r="B5992" s="63">
        <f>'דוח 132'!J5992</f>
        <v>8186</v>
      </c>
      <c r="C5992" s="63" t="str">
        <f>'דוח 132'!I5992</f>
        <v xml:space="preserve">פקדונות לא סחירים </v>
      </c>
      <c r="D5992" s="63">
        <f>'דוח 132'!H5992</f>
        <v>0</v>
      </c>
      <c r="E5992" s="63">
        <f>'דוח 132'!G5992</f>
        <v>0</v>
      </c>
      <c r="F5992" s="63">
        <f>'דוח 132'!F5992</f>
        <v>0</v>
      </c>
      <c r="G5992" s="63">
        <f>'דוח 132'!E5992</f>
        <v>0</v>
      </c>
      <c r="H5992" s="63">
        <f>'דוח 132'!D5992</f>
        <v>0</v>
      </c>
      <c r="I5992" s="63">
        <f>'דוח 132'!C5992</f>
        <v>0</v>
      </c>
      <c r="J5992" s="63">
        <f>'דוח 132'!B5992</f>
        <v>0</v>
      </c>
      <c r="K5992" s="63">
        <f>'דוח 132'!A5992</f>
        <v>0</v>
      </c>
    </row>
    <row r="5993" spans="1:11" x14ac:dyDescent="0.2">
      <c r="A5993" s="63">
        <f>'דוח 132'!K5993</f>
        <v>17726</v>
      </c>
      <c r="B5993" s="63">
        <f>'דוח 132'!J5993</f>
        <v>8186</v>
      </c>
      <c r="C5993" s="63" t="str">
        <f>'דוח 132'!I5993</f>
        <v>לא צמוד כולל נזילות</v>
      </c>
      <c r="D5993" s="63">
        <f>'דוח 132'!H5993</f>
        <v>2.05500798833764</v>
      </c>
      <c r="E5993" s="63">
        <f>'דוח 132'!G5993</f>
        <v>63.736479810006891</v>
      </c>
      <c r="F5993" s="63">
        <f>'דוח 132'!F5993</f>
        <v>63.717685521975191</v>
      </c>
      <c r="G5993" s="63">
        <f>'דוח 132'!E5993</f>
        <v>0</v>
      </c>
      <c r="H5993" s="63">
        <f>'דוח 132'!D5993</f>
        <v>0</v>
      </c>
      <c r="I5993" s="63">
        <f>'דוח 132'!C5993</f>
        <v>1</v>
      </c>
      <c r="J5993" s="63">
        <f>'דוח 132'!B5993</f>
        <v>3</v>
      </c>
      <c r="K5993" s="63">
        <f>'דוח 132'!A5993</f>
        <v>0</v>
      </c>
    </row>
    <row r="5994" spans="1:11" x14ac:dyDescent="0.2">
      <c r="A5994" s="63">
        <f>'דוח 132'!K5994</f>
        <v>17727</v>
      </c>
      <c r="B5994" s="63">
        <f>'דוח 132'!J5994</f>
        <v>8186</v>
      </c>
      <c r="C5994" s="63" t="str">
        <f>'דוח 132'!I5994</f>
        <v>עו"ש ש"ח</v>
      </c>
      <c r="D5994" s="63">
        <f>'דוח 132'!H5994</f>
        <v>0</v>
      </c>
      <c r="E5994" s="63">
        <f>'דוח 132'!G5994</f>
        <v>1.2503051400598799</v>
      </c>
      <c r="F5994" s="63">
        <f>'דוח 132'!F5994</f>
        <v>1.3486727719409799</v>
      </c>
      <c r="G5994" s="63">
        <f>'דוח 132'!E5994</f>
        <v>0</v>
      </c>
      <c r="H5994" s="63">
        <f>'דוח 132'!D5994</f>
        <v>0</v>
      </c>
      <c r="I5994" s="63">
        <f>'דוח 132'!C5994</f>
        <v>0</v>
      </c>
      <c r="J5994" s="63">
        <f>'דוח 132'!B5994</f>
        <v>0</v>
      </c>
      <c r="K5994" s="63">
        <f>'דוח 132'!A5994</f>
        <v>0</v>
      </c>
    </row>
    <row r="5995" spans="1:11" x14ac:dyDescent="0.2">
      <c r="A5995" s="63">
        <f>'דוח 132'!K5995</f>
        <v>13592</v>
      </c>
      <c r="B5995" s="63">
        <f>'דוח 132'!J5995</f>
        <v>8186</v>
      </c>
      <c r="C5995" s="63" t="str">
        <f>'דוח 132'!I5995</f>
        <v xml:space="preserve">לא צמוד - לא כולל נזילות </v>
      </c>
      <c r="D5995" s="63">
        <f>'דוח 132'!H5995</f>
        <v>2.0994456537388797</v>
      </c>
      <c r="E5995" s="63">
        <f>'דוח 132'!G5995</f>
        <v>62.486174669947005</v>
      </c>
      <c r="F5995" s="63">
        <f>'דוח 132'!F5995</f>
        <v>62.369012750034202</v>
      </c>
      <c r="G5995" s="63">
        <f>'דוח 132'!E5995</f>
        <v>0</v>
      </c>
      <c r="H5995" s="63">
        <f>'דוח 132'!D5995</f>
        <v>0</v>
      </c>
      <c r="I5995" s="63">
        <f>'דוח 132'!C5995</f>
        <v>0</v>
      </c>
      <c r="J5995" s="63">
        <f>'דוח 132'!B5995</f>
        <v>0</v>
      </c>
      <c r="K5995" s="63">
        <f>'דוח 132'!A5995</f>
        <v>0</v>
      </c>
    </row>
    <row r="5996" spans="1:11" x14ac:dyDescent="0.2">
      <c r="A5996" s="63">
        <f>'דוח 132'!K5996</f>
        <v>11566</v>
      </c>
      <c r="B5996" s="63">
        <f>'דוח 132'!J5996</f>
        <v>8186</v>
      </c>
      <c r="C5996" s="63" t="str">
        <f>'דוח 132'!I5996</f>
        <v>מק"מ</v>
      </c>
      <c r="D5996" s="63">
        <f>'דוח 132'!H5996</f>
        <v>0.67441777856590801</v>
      </c>
      <c r="E5996" s="63">
        <f>'דוח 132'!G5996</f>
        <v>39.768023407893601</v>
      </c>
      <c r="F5996" s="63">
        <f>'דוח 132'!F5996</f>
        <v>39.708765962929803</v>
      </c>
      <c r="G5996" s="63">
        <f>'דוח 132'!E5996</f>
        <v>0</v>
      </c>
      <c r="H5996" s="63">
        <f>'דוח 132'!D5996</f>
        <v>0</v>
      </c>
      <c r="I5996" s="63">
        <f>'דוח 132'!C5996</f>
        <v>0</v>
      </c>
      <c r="J5996" s="63">
        <f>'דוח 132'!B5996</f>
        <v>0</v>
      </c>
      <c r="K5996" s="63">
        <f>'דוח 132'!A5996</f>
        <v>0</v>
      </c>
    </row>
    <row r="5997" spans="1:11" x14ac:dyDescent="0.2">
      <c r="A5997" s="63">
        <f>'דוח 132'!K5997</f>
        <v>13419</v>
      </c>
      <c r="B5997" s="63">
        <f>'דוח 132'!J5997</f>
        <v>8186</v>
      </c>
      <c r="C5997" s="63" t="str">
        <f>'דוח 132'!I5997</f>
        <v>ממשלתי  לא צמוד (שחר)</v>
      </c>
      <c r="D5997" s="63">
        <f>'דוח 132'!H5997</f>
        <v>4.5965984392988899</v>
      </c>
      <c r="E5997" s="63">
        <f>'דוח 132'!G5997</f>
        <v>22.7181512620535</v>
      </c>
      <c r="F5997" s="63">
        <f>'דוח 132'!F5997</f>
        <v>22.660246787104398</v>
      </c>
      <c r="G5997" s="63">
        <f>'דוח 132'!E5997</f>
        <v>0</v>
      </c>
      <c r="H5997" s="63">
        <f>'דוח 132'!D5997</f>
        <v>0</v>
      </c>
      <c r="I5997" s="63">
        <f>'דוח 132'!C5997</f>
        <v>0</v>
      </c>
      <c r="J5997" s="63">
        <f>'דוח 132'!B5997</f>
        <v>0</v>
      </c>
      <c r="K5997" s="63">
        <f>'דוח 132'!A5997</f>
        <v>0</v>
      </c>
    </row>
    <row r="5998" spans="1:11" x14ac:dyDescent="0.2">
      <c r="A5998" s="63">
        <f>'דוח 132'!K5998</f>
        <v>11568</v>
      </c>
      <c r="B5998" s="63">
        <f>'דוח 132'!J5998</f>
        <v>8186</v>
      </c>
      <c r="C5998" s="63" t="str">
        <f>'דוח 132'!I5998</f>
        <v>אג"ח ממשלתי לא צמוד ריבית משתנה-"גילון"</v>
      </c>
      <c r="D5998" s="63">
        <f>'דוח 132'!H5998</f>
        <v>0</v>
      </c>
      <c r="E5998" s="63">
        <f>'דוח 132'!G5998</f>
        <v>0</v>
      </c>
      <c r="F5998" s="63">
        <f>'דוח 132'!F5998</f>
        <v>0</v>
      </c>
      <c r="G5998" s="63">
        <f>'דוח 132'!E5998</f>
        <v>0</v>
      </c>
      <c r="H5998" s="63">
        <f>'דוח 132'!D5998</f>
        <v>0</v>
      </c>
      <c r="I5998" s="63">
        <f>'דוח 132'!C5998</f>
        <v>0</v>
      </c>
      <c r="J5998" s="63">
        <f>'דוח 132'!B5998</f>
        <v>0</v>
      </c>
      <c r="K5998" s="63">
        <f>'דוח 132'!A5998</f>
        <v>0</v>
      </c>
    </row>
    <row r="5999" spans="1:11" x14ac:dyDescent="0.2">
      <c r="A5999" s="63">
        <f>'דוח 132'!K5999</f>
        <v>12479</v>
      </c>
      <c r="B5999" s="63">
        <f>'דוח 132'!J5999</f>
        <v>8186</v>
      </c>
      <c r="C5999" s="63" t="str">
        <f>'דוח 132'!I5999</f>
        <v>קונצרני ריבית קבועה</v>
      </c>
      <c r="D5999" s="63">
        <f>'דוח 132'!H5999</f>
        <v>0</v>
      </c>
      <c r="E5999" s="63">
        <f>'דוח 132'!G5999</f>
        <v>0</v>
      </c>
      <c r="F5999" s="63">
        <f>'דוח 132'!F5999</f>
        <v>0</v>
      </c>
      <c r="G5999" s="63">
        <f>'דוח 132'!E5999</f>
        <v>0</v>
      </c>
      <c r="H5999" s="63">
        <f>'דוח 132'!D5999</f>
        <v>0</v>
      </c>
      <c r="I5999" s="63">
        <f>'דוח 132'!C5999</f>
        <v>0</v>
      </c>
      <c r="J5999" s="63">
        <f>'דוח 132'!B5999</f>
        <v>0</v>
      </c>
      <c r="K5999" s="63">
        <f>'דוח 132'!A5999</f>
        <v>0</v>
      </c>
    </row>
    <row r="6000" spans="1:11" x14ac:dyDescent="0.2">
      <c r="A6000" s="63">
        <f>'דוח 132'!K6000</f>
        <v>12480</v>
      </c>
      <c r="B6000" s="63">
        <f>'דוח 132'!J6000</f>
        <v>8186</v>
      </c>
      <c r="C6000" s="63" t="str">
        <f>'דוח 132'!I6000</f>
        <v>קונצרני ריבית משתנה</v>
      </c>
      <c r="D6000" s="63">
        <f>'דוח 132'!H6000</f>
        <v>0</v>
      </c>
      <c r="E6000" s="63">
        <f>'דוח 132'!G6000</f>
        <v>0</v>
      </c>
      <c r="F6000" s="63">
        <f>'דוח 132'!F6000</f>
        <v>0</v>
      </c>
      <c r="G6000" s="63">
        <f>'דוח 132'!E6000</f>
        <v>0</v>
      </c>
      <c r="H6000" s="63">
        <f>'דוח 132'!D6000</f>
        <v>0</v>
      </c>
      <c r="I6000" s="63">
        <f>'דוח 132'!C6000</f>
        <v>0</v>
      </c>
      <c r="J6000" s="63">
        <f>'דוח 132'!B6000</f>
        <v>0</v>
      </c>
      <c r="K6000" s="63">
        <f>'דוח 132'!A6000</f>
        <v>0</v>
      </c>
    </row>
    <row r="6001" spans="1:11" x14ac:dyDescent="0.2">
      <c r="A6001" s="63">
        <f>'דוח 132'!K6001</f>
        <v>11578</v>
      </c>
      <c r="B6001" s="63">
        <f>'דוח 132'!J6001</f>
        <v>8186</v>
      </c>
      <c r="C6001" s="63" t="str">
        <f>'דוח 132'!I6001</f>
        <v>אג"ח לא צמוד לא סחיר (ללא עמיתים)</v>
      </c>
      <c r="D6001" s="63">
        <f>'דוח 132'!H6001</f>
        <v>0</v>
      </c>
      <c r="E6001" s="63">
        <f>'דוח 132'!G6001</f>
        <v>0</v>
      </c>
      <c r="F6001" s="63">
        <f>'דוח 132'!F6001</f>
        <v>0</v>
      </c>
      <c r="G6001" s="63">
        <f>'דוח 132'!E6001</f>
        <v>0</v>
      </c>
      <c r="H6001" s="63">
        <f>'דוח 132'!D6001</f>
        <v>0</v>
      </c>
      <c r="I6001" s="63">
        <f>'דוח 132'!C6001</f>
        <v>0</v>
      </c>
      <c r="J6001" s="63">
        <f>'דוח 132'!B6001</f>
        <v>0</v>
      </c>
      <c r="K6001" s="63">
        <f>'דוח 132'!A6001</f>
        <v>0</v>
      </c>
    </row>
    <row r="6002" spans="1:11" x14ac:dyDescent="0.2">
      <c r="A6002" s="63">
        <f>'דוח 132'!K6002</f>
        <v>12497</v>
      </c>
      <c r="B6002" s="63">
        <f>'דוח 132'!J6002</f>
        <v>8186</v>
      </c>
      <c r="C6002" s="63" t="str">
        <f>'דוח 132'!I6002</f>
        <v>קונצרני לא סחיר ריבית משתנה (נע"מים)</v>
      </c>
      <c r="D6002" s="63">
        <f>'דוח 132'!H6002</f>
        <v>0</v>
      </c>
      <c r="E6002" s="63">
        <f>'דוח 132'!G6002</f>
        <v>0</v>
      </c>
      <c r="F6002" s="63">
        <f>'דוח 132'!F6002</f>
        <v>0</v>
      </c>
      <c r="G6002" s="63">
        <f>'דוח 132'!E6002</f>
        <v>0</v>
      </c>
      <c r="H6002" s="63">
        <f>'דוח 132'!D6002</f>
        <v>0</v>
      </c>
      <c r="I6002" s="63">
        <f>'דוח 132'!C6002</f>
        <v>0</v>
      </c>
      <c r="J6002" s="63">
        <f>'דוח 132'!B6002</f>
        <v>0</v>
      </c>
      <c r="K6002" s="63">
        <f>'דוח 132'!A6002</f>
        <v>0</v>
      </c>
    </row>
    <row r="6003" spans="1:11" x14ac:dyDescent="0.2">
      <c r="A6003" s="63">
        <f>'דוח 132'!K6003</f>
        <v>15546</v>
      </c>
      <c r="B6003" s="63">
        <f>'דוח 132'!J6003</f>
        <v>8186</v>
      </c>
      <c r="C6003" s="63" t="str">
        <f>'דוח 132'!I6003</f>
        <v>הלוואה לא צמוד</v>
      </c>
      <c r="D6003" s="63">
        <f>'דוח 132'!H6003</f>
        <v>0</v>
      </c>
      <c r="E6003" s="63">
        <f>'דוח 132'!G6003</f>
        <v>0</v>
      </c>
      <c r="F6003" s="63">
        <f>'דוח 132'!F6003</f>
        <v>0</v>
      </c>
      <c r="G6003" s="63">
        <f>'דוח 132'!E6003</f>
        <v>0</v>
      </c>
      <c r="H6003" s="63">
        <f>'דוח 132'!D6003</f>
        <v>0</v>
      </c>
      <c r="I6003" s="63">
        <f>'דוח 132'!C6003</f>
        <v>0</v>
      </c>
      <c r="J6003" s="63">
        <f>'דוח 132'!B6003</f>
        <v>0</v>
      </c>
      <c r="K6003" s="63">
        <f>'דוח 132'!A6003</f>
        <v>0</v>
      </c>
    </row>
    <row r="6004" spans="1:11" x14ac:dyDescent="0.2">
      <c r="A6004" s="63">
        <f>'דוח 132'!K6004</f>
        <v>12481</v>
      </c>
      <c r="B6004" s="63">
        <f>'דוח 132'!J6004</f>
        <v>8186</v>
      </c>
      <c r="C6004" s="63" t="str">
        <f>'דוח 132'!I6004</f>
        <v>הלוואות לעמיתים.</v>
      </c>
      <c r="D6004" s="63">
        <f>'דוח 132'!H6004</f>
        <v>0</v>
      </c>
      <c r="E6004" s="63">
        <f>'דוח 132'!G6004</f>
        <v>0</v>
      </c>
      <c r="F6004" s="63">
        <f>'דוח 132'!F6004</f>
        <v>0</v>
      </c>
      <c r="G6004" s="63">
        <f>'דוח 132'!E6004</f>
        <v>0</v>
      </c>
      <c r="H6004" s="63">
        <f>'דוח 132'!D6004</f>
        <v>0</v>
      </c>
      <c r="I6004" s="63">
        <f>'דוח 132'!C6004</f>
        <v>0</v>
      </c>
      <c r="J6004" s="63">
        <f>'דוח 132'!B6004</f>
        <v>0</v>
      </c>
      <c r="K6004" s="63">
        <f>'דוח 132'!A6004</f>
        <v>0</v>
      </c>
    </row>
    <row r="6005" spans="1:11" x14ac:dyDescent="0.2">
      <c r="A6005" s="63">
        <f>'דוח 132'!K6005</f>
        <v>13594</v>
      </c>
      <c r="B6005" s="63">
        <f>'דוח 132'!J6005</f>
        <v>8186</v>
      </c>
      <c r="C6005" s="63" t="str">
        <f>'דוח 132'!I6005</f>
        <v>מט"ח וצמוד מט"ח</v>
      </c>
      <c r="D6005" s="63">
        <f>'דוח 132'!H6005</f>
        <v>0</v>
      </c>
      <c r="E6005" s="63">
        <f>'דוח 132'!G6005</f>
        <v>3.91947724565529</v>
      </c>
      <c r="F6005" s="63">
        <f>'דוח 132'!F6005</f>
        <v>3.8880599051542899</v>
      </c>
      <c r="G6005" s="63">
        <f>'דוח 132'!E6005</f>
        <v>0</v>
      </c>
      <c r="H6005" s="63">
        <f>'דוח 132'!D6005</f>
        <v>0</v>
      </c>
      <c r="I6005" s="63">
        <f>'דוח 132'!C6005</f>
        <v>0</v>
      </c>
      <c r="J6005" s="63">
        <f>'דוח 132'!B6005</f>
        <v>0</v>
      </c>
      <c r="K6005" s="63">
        <f>'דוח 132'!A6005</f>
        <v>0</v>
      </c>
    </row>
    <row r="6006" spans="1:11" x14ac:dyDescent="0.2">
      <c r="A6006" s="63">
        <f>'דוח 132'!K6006</f>
        <v>15609</v>
      </c>
      <c r="B6006" s="63">
        <f>'דוח 132'!J6006</f>
        <v>8186</v>
      </c>
      <c r="C6006" s="63" t="str">
        <f>'דוח 132'!I6006</f>
        <v>אג"ח ממשלתי צמוד מט"ח סחיר (1022)</v>
      </c>
      <c r="D6006" s="63">
        <f>'דוח 132'!H6006</f>
        <v>0</v>
      </c>
      <c r="E6006" s="63">
        <f>'דוח 132'!G6006</f>
        <v>0.75321852357841002</v>
      </c>
      <c r="F6006" s="63">
        <f>'דוח 132'!F6006</f>
        <v>0.74713350103404497</v>
      </c>
      <c r="G6006" s="63">
        <f>'דוח 132'!E6006</f>
        <v>0</v>
      </c>
      <c r="H6006" s="63">
        <f>'דוח 132'!D6006</f>
        <v>0</v>
      </c>
      <c r="I6006" s="63">
        <f>'דוח 132'!C6006</f>
        <v>0</v>
      </c>
      <c r="J6006" s="63">
        <f>'דוח 132'!B6006</f>
        <v>0</v>
      </c>
      <c r="K6006" s="63">
        <f>'דוח 132'!A6006</f>
        <v>0</v>
      </c>
    </row>
    <row r="6007" spans="1:11" x14ac:dyDescent="0.2">
      <c r="A6007" s="63">
        <f>'דוח 132'!K6007</f>
        <v>11524</v>
      </c>
      <c r="B6007" s="63">
        <f>'דוח 132'!J6007</f>
        <v>8186</v>
      </c>
      <c r="C6007" s="63" t="str">
        <f>'דוח 132'!I6007</f>
        <v xml:space="preserve"> אג"ח קונצרני בחו"ל </v>
      </c>
      <c r="D6007" s="63">
        <f>'דוח 132'!H6007</f>
        <v>0</v>
      </c>
      <c r="E6007" s="63">
        <f>'דוח 132'!G6007</f>
        <v>0</v>
      </c>
      <c r="F6007" s="63">
        <f>'דוח 132'!F6007</f>
        <v>0</v>
      </c>
      <c r="G6007" s="63">
        <f>'דוח 132'!E6007</f>
        <v>0</v>
      </c>
      <c r="H6007" s="63">
        <f>'דוח 132'!D6007</f>
        <v>0</v>
      </c>
      <c r="I6007" s="63">
        <f>'דוח 132'!C6007</f>
        <v>0</v>
      </c>
      <c r="J6007" s="63">
        <f>'דוח 132'!B6007</f>
        <v>0</v>
      </c>
      <c r="K6007" s="63">
        <f>'דוח 132'!A6007</f>
        <v>0</v>
      </c>
    </row>
    <row r="6008" spans="1:11" x14ac:dyDescent="0.2">
      <c r="A6008" s="63">
        <f>'דוח 132'!K6008</f>
        <v>15745</v>
      </c>
      <c r="B6008" s="63">
        <f>'דוח 132'!J6008</f>
        <v>8186</v>
      </c>
      <c r="C6008" s="63" t="str">
        <f>'דוח 132'!I6008</f>
        <v>סה"כ קונצרני צמוד מט"ח</v>
      </c>
      <c r="D6008" s="63">
        <f>'דוח 132'!H6008</f>
        <v>0</v>
      </c>
      <c r="E6008" s="63">
        <f>'דוח 132'!G6008</f>
        <v>0</v>
      </c>
      <c r="F6008" s="63">
        <f>'דוח 132'!F6008</f>
        <v>0</v>
      </c>
      <c r="G6008" s="63">
        <f>'דוח 132'!E6008</f>
        <v>0</v>
      </c>
      <c r="H6008" s="63">
        <f>'דוח 132'!D6008</f>
        <v>0</v>
      </c>
      <c r="I6008" s="63">
        <f>'דוח 132'!C6008</f>
        <v>0</v>
      </c>
      <c r="J6008" s="63">
        <f>'דוח 132'!B6008</f>
        <v>0</v>
      </c>
      <c r="K6008" s="63">
        <f>'דוח 132'!A6008</f>
        <v>0</v>
      </c>
    </row>
    <row r="6009" spans="1:11" x14ac:dyDescent="0.2">
      <c r="A6009" s="63">
        <f>'דוח 132'!K6009</f>
        <v>15545</v>
      </c>
      <c r="B6009" s="63">
        <f>'דוח 132'!J6009</f>
        <v>8186</v>
      </c>
      <c r="C6009" s="63" t="str">
        <f>'דוח 132'!I6009</f>
        <v>הלוואה צמוד מט"ח</v>
      </c>
      <c r="D6009" s="63">
        <f>'דוח 132'!H6009</f>
        <v>0</v>
      </c>
      <c r="E6009" s="63">
        <f>'דוח 132'!G6009</f>
        <v>0</v>
      </c>
      <c r="F6009" s="63">
        <f>'דוח 132'!F6009</f>
        <v>0</v>
      </c>
      <c r="G6009" s="63">
        <f>'דוח 132'!E6009</f>
        <v>0</v>
      </c>
      <c r="H6009" s="63">
        <f>'דוח 132'!D6009</f>
        <v>0</v>
      </c>
      <c r="I6009" s="63">
        <f>'דוח 132'!C6009</f>
        <v>0</v>
      </c>
      <c r="J6009" s="63">
        <f>'דוח 132'!B6009</f>
        <v>0</v>
      </c>
      <c r="K6009" s="63">
        <f>'דוח 132'!A6009</f>
        <v>0</v>
      </c>
    </row>
    <row r="6010" spans="1:11" x14ac:dyDescent="0.2">
      <c r="A6010" s="63">
        <f>'דוח 132'!K6010</f>
        <v>13595</v>
      </c>
      <c r="B6010" s="63">
        <f>'דוח 132'!J6010</f>
        <v>8186</v>
      </c>
      <c r="C6010" s="63" t="str">
        <f>'דוח 132'!I6010</f>
        <v>סה"כ מניות והמירים</v>
      </c>
      <c r="D6010" s="63">
        <f>'דוח 132'!H6010</f>
        <v>0</v>
      </c>
      <c r="E6010" s="63">
        <f>'דוח 132'!G6010</f>
        <v>33.477935323940592</v>
      </c>
      <c r="F6010" s="63">
        <f>'דוח 132'!F6010</f>
        <v>33.4844992720977</v>
      </c>
      <c r="G6010" s="63">
        <f>'דוח 132'!E6010</f>
        <v>0</v>
      </c>
      <c r="H6010" s="63">
        <f>'דוח 132'!D6010</f>
        <v>0</v>
      </c>
      <c r="I6010" s="63">
        <f>'דוח 132'!C6010</f>
        <v>0</v>
      </c>
      <c r="J6010" s="63">
        <f>'דוח 132'!B6010</f>
        <v>0</v>
      </c>
      <c r="K6010" s="63">
        <f>'דוח 132'!A6010</f>
        <v>0</v>
      </c>
    </row>
    <row r="6011" spans="1:11" x14ac:dyDescent="0.2">
      <c r="A6011" s="63">
        <f>'דוח 132'!K6011</f>
        <v>15610</v>
      </c>
      <c r="B6011" s="63">
        <f>'דוח 132'!J6011</f>
        <v>8186</v>
      </c>
      <c r="C6011" s="63" t="str">
        <f>'דוח 132'!I6011</f>
        <v>נגזרים מתוך מניות והמירים</v>
      </c>
      <c r="D6011" s="63">
        <f>'דוח 132'!H6011</f>
        <v>0</v>
      </c>
      <c r="E6011" s="63">
        <f>'דוח 132'!G6011</f>
        <v>33.477935323940592</v>
      </c>
      <c r="F6011" s="63">
        <f>'דוח 132'!F6011</f>
        <v>33.4844992720977</v>
      </c>
      <c r="G6011" s="63">
        <f>'דוח 132'!E6011</f>
        <v>0</v>
      </c>
      <c r="H6011" s="63">
        <f>'דוח 132'!D6011</f>
        <v>0</v>
      </c>
      <c r="I6011" s="63">
        <f>'דוח 132'!C6011</f>
        <v>0</v>
      </c>
      <c r="J6011" s="63">
        <f>'דוח 132'!B6011</f>
        <v>0</v>
      </c>
      <c r="K6011" s="63">
        <f>'דוח 132'!A6011</f>
        <v>0</v>
      </c>
    </row>
    <row r="6012" spans="1:11" x14ac:dyDescent="0.2">
      <c r="A6012" s="63">
        <f>'דוח 132'!K6012</f>
        <v>15611</v>
      </c>
      <c r="B6012" s="63">
        <f>'דוח 132'!J6012</f>
        <v>8186</v>
      </c>
      <c r="C6012" s="63" t="str">
        <f>'דוח 132'!I6012</f>
        <v>מניות והמירים בארץ</v>
      </c>
      <c r="D6012" s="63">
        <f>'דוח 132'!H6012</f>
        <v>0</v>
      </c>
      <c r="E6012" s="63">
        <f>'דוח 132'!G6012</f>
        <v>14.5496242412262</v>
      </c>
      <c r="F6012" s="63">
        <f>'דוח 132'!F6012</f>
        <v>14.516094851315998</v>
      </c>
      <c r="G6012" s="63">
        <f>'דוח 132'!E6012</f>
        <v>0</v>
      </c>
      <c r="H6012" s="63">
        <f>'דוח 132'!D6012</f>
        <v>0</v>
      </c>
      <c r="I6012" s="63">
        <f>'דוח 132'!C6012</f>
        <v>0</v>
      </c>
      <c r="J6012" s="63">
        <f>'דוח 132'!B6012</f>
        <v>0</v>
      </c>
      <c r="K6012" s="63">
        <f>'דוח 132'!A6012</f>
        <v>0</v>
      </c>
    </row>
    <row r="6013" spans="1:11" x14ac:dyDescent="0.2">
      <c r="A6013" s="63">
        <f>'דוח 132'!K6013</f>
        <v>15608</v>
      </c>
      <c r="B6013" s="63">
        <f>'דוח 132'!J6013</f>
        <v>8186</v>
      </c>
      <c r="C6013" s="63" t="str">
        <f>'דוח 132'!I6013</f>
        <v>מניות חו"ל</v>
      </c>
      <c r="D6013" s="63">
        <f>'דוח 132'!H6013</f>
        <v>0</v>
      </c>
      <c r="E6013" s="63">
        <f>'דוח 132'!G6013</f>
        <v>18.928311082714401</v>
      </c>
      <c r="F6013" s="63">
        <f>'דוח 132'!F6013</f>
        <v>18.968404420781599</v>
      </c>
      <c r="G6013" s="63">
        <f>'דוח 132'!E6013</f>
        <v>0</v>
      </c>
      <c r="H6013" s="63">
        <f>'דוח 132'!D6013</f>
        <v>0</v>
      </c>
      <c r="I6013" s="63">
        <f>'דוח 132'!C6013</f>
        <v>0</v>
      </c>
      <c r="J6013" s="63">
        <f>'דוח 132'!B6013</f>
        <v>0</v>
      </c>
      <c r="K6013" s="63">
        <f>'דוח 132'!A6013</f>
        <v>0</v>
      </c>
    </row>
    <row r="6014" spans="1:11" x14ac:dyDescent="0.2">
      <c r="A6014" s="63">
        <f>'דוח 132'!K6014</f>
        <v>15584</v>
      </c>
      <c r="B6014" s="63">
        <f>'דוח 132'!J6014</f>
        <v>8186</v>
      </c>
      <c r="C6014" s="63" t="str">
        <f>'דוח 132'!I6014</f>
        <v>נכסים אלטרנטיביים</v>
      </c>
      <c r="D6014" s="63">
        <f>'דוח 132'!H6014</f>
        <v>0</v>
      </c>
      <c r="E6014" s="63">
        <f>'דוח 132'!G6014</f>
        <v>0</v>
      </c>
      <c r="F6014" s="63">
        <f>'דוח 132'!F6014</f>
        <v>0</v>
      </c>
      <c r="G6014" s="63">
        <f>'דוח 132'!E6014</f>
        <v>0</v>
      </c>
      <c r="H6014" s="63">
        <f>'דוח 132'!D6014</f>
        <v>0</v>
      </c>
      <c r="I6014" s="63">
        <f>'דוח 132'!C6014</f>
        <v>0</v>
      </c>
      <c r="J6014" s="63">
        <f>'דוח 132'!B6014</f>
        <v>0</v>
      </c>
      <c r="K6014" s="63">
        <f>'דוח 132'!A6014</f>
        <v>0</v>
      </c>
    </row>
    <row r="6015" spans="1:11" x14ac:dyDescent="0.2">
      <c r="A6015" s="63">
        <f>'דוח 132'!K6015</f>
        <v>17728</v>
      </c>
      <c r="B6015" s="63">
        <f>'דוח 132'!J6015</f>
        <v>8186</v>
      </c>
      <c r="C6015" s="63" t="str">
        <f>'דוח 132'!I6015</f>
        <v>נכסי נדל"ן</v>
      </c>
      <c r="D6015" s="63">
        <f>'דוח 132'!H6015</f>
        <v>0</v>
      </c>
      <c r="E6015" s="63">
        <f>'דוח 132'!G6015</f>
        <v>0</v>
      </c>
      <c r="F6015" s="63">
        <f>'דוח 132'!F6015</f>
        <v>0</v>
      </c>
      <c r="G6015" s="63">
        <f>'דוח 132'!E6015</f>
        <v>0</v>
      </c>
      <c r="H6015" s="63">
        <f>'דוח 132'!D6015</f>
        <v>0</v>
      </c>
      <c r="I6015" s="63">
        <f>'דוח 132'!C6015</f>
        <v>0</v>
      </c>
      <c r="J6015" s="63">
        <f>'דוח 132'!B6015</f>
        <v>0</v>
      </c>
      <c r="K6015" s="63">
        <f>'דוח 132'!A6015</f>
        <v>0</v>
      </c>
    </row>
    <row r="6016" spans="1:11" x14ac:dyDescent="0.2">
      <c r="A6016" s="63">
        <f>'דוח 132'!K6016</f>
        <v>15624</v>
      </c>
      <c r="B6016" s="63">
        <f>'דוח 132'!J6016</f>
        <v>8186</v>
      </c>
      <c r="C6016" s="63" t="str">
        <f>'דוח 132'!I6016</f>
        <v>נגזרים מתוך חשיפת מט"ח</v>
      </c>
      <c r="D6016" s="63">
        <f>'דוח 132'!H6016</f>
        <v>0</v>
      </c>
      <c r="E6016" s="63">
        <f>'דוח 132'!G6016</f>
        <v>1.4878013983462899</v>
      </c>
      <c r="F6016" s="63">
        <f>'דוח 132'!F6016</f>
        <v>1.4757123790060298</v>
      </c>
      <c r="G6016" s="63">
        <f>'דוח 132'!E6016</f>
        <v>0</v>
      </c>
      <c r="H6016" s="63">
        <f>'דוח 132'!D6016</f>
        <v>0</v>
      </c>
      <c r="I6016" s="63">
        <f>'דוח 132'!C6016</f>
        <v>0</v>
      </c>
      <c r="J6016" s="63">
        <f>'דוח 132'!B6016</f>
        <v>0</v>
      </c>
      <c r="K6016" s="63">
        <f>'דוח 132'!A6016</f>
        <v>0</v>
      </c>
    </row>
    <row r="6017" spans="1:11" x14ac:dyDescent="0.2">
      <c r="A6017" s="63">
        <f>'דוח 132'!K6017</f>
        <v>15644</v>
      </c>
      <c r="B6017" s="63">
        <f>'דוח 132'!J6017</f>
        <v>8186</v>
      </c>
      <c r="C6017" s="63" t="str">
        <f>'דוח 132'!I6017</f>
        <v>סה"כ נזילות</v>
      </c>
      <c r="D6017" s="63">
        <f>'דוח 132'!H6017</f>
        <v>0</v>
      </c>
      <c r="E6017" s="63">
        <f>'דוח 132'!G6017</f>
        <v>4.4165638621367602</v>
      </c>
      <c r="F6017" s="63">
        <f>'דוח 132'!F6017</f>
        <v>4.4895991760612297</v>
      </c>
      <c r="G6017" s="63">
        <f>'דוח 132'!E6017</f>
        <v>1</v>
      </c>
      <c r="H6017" s="63">
        <f>'דוח 132'!D6017</f>
        <v>8</v>
      </c>
      <c r="I6017" s="63">
        <f>'דוח 132'!C6017</f>
        <v>0</v>
      </c>
      <c r="J6017" s="63">
        <f>'דוח 132'!B6017</f>
        <v>0</v>
      </c>
      <c r="K6017" s="63">
        <f>'דוח 132'!A6017</f>
        <v>0</v>
      </c>
    </row>
    <row r="6018" spans="1:11" x14ac:dyDescent="0.2">
      <c r="A6018" s="63">
        <f>'דוח 132'!K6018</f>
        <v>15704</v>
      </c>
      <c r="B6018" s="63">
        <f>'דוח 132'!J6018</f>
        <v>8186</v>
      </c>
      <c r="C6018" s="63" t="str">
        <f>'דוח 132'!I6018</f>
        <v xml:space="preserve">סה"כ קונצרני והלוואות </v>
      </c>
      <c r="D6018" s="63">
        <f>'דוח 132'!H6018</f>
        <v>0</v>
      </c>
      <c r="E6018" s="63">
        <f>'דוח 132'!G6018</f>
        <v>0</v>
      </c>
      <c r="F6018" s="63">
        <f>'דוח 132'!F6018</f>
        <v>0</v>
      </c>
      <c r="G6018" s="63">
        <f>'דוח 132'!E6018</f>
        <v>0</v>
      </c>
      <c r="H6018" s="63">
        <f>'דוח 132'!D6018</f>
        <v>0</v>
      </c>
      <c r="I6018" s="63">
        <f>'דוח 132'!C6018</f>
        <v>0</v>
      </c>
      <c r="J6018" s="63">
        <f>'דוח 132'!B6018</f>
        <v>0</v>
      </c>
      <c r="K6018" s="63">
        <f>'דוח 132'!A6018</f>
        <v>0</v>
      </c>
    </row>
    <row r="6019" spans="1:11" x14ac:dyDescent="0.2">
      <c r="A6019" s="63">
        <f>'דוח 132'!K6019</f>
        <v>15749</v>
      </c>
      <c r="B6019" s="63">
        <f>'דוח 132'!J6019</f>
        <v>8186</v>
      </c>
      <c r="C6019" s="63" t="str">
        <f>'דוח 132'!I6019</f>
        <v>סה"כ לא סחירים</v>
      </c>
      <c r="D6019" s="63">
        <f>'דוח 132'!H6019</f>
        <v>0</v>
      </c>
      <c r="E6019" s="63">
        <f>'דוח 132'!G6019</f>
        <v>0</v>
      </c>
      <c r="F6019" s="63">
        <f>'דוח 132'!F6019</f>
        <v>0</v>
      </c>
      <c r="G6019" s="63">
        <f>'דוח 132'!E6019</f>
        <v>0</v>
      </c>
      <c r="H6019" s="63">
        <f>'דוח 132'!D6019</f>
        <v>0</v>
      </c>
      <c r="I6019" s="63">
        <f>'דוח 132'!C6019</f>
        <v>0</v>
      </c>
      <c r="J6019" s="63">
        <f>'דוח 132'!B6019</f>
        <v>0</v>
      </c>
      <c r="K6019" s="63">
        <f>'דוח 132'!A6019</f>
        <v>0</v>
      </c>
    </row>
    <row r="6020" spans="1:11" x14ac:dyDescent="0.2">
      <c r="A6020" s="63">
        <f>'דוח 132'!K6020</f>
        <v>11258</v>
      </c>
      <c r="B6020" s="63">
        <f>'דוח 132'!J6020</f>
        <v>8186</v>
      </c>
      <c r="C6020" s="63" t="str">
        <f>'דוח 132'!I6020</f>
        <v>כל נכסי הקופה</v>
      </c>
      <c r="D6020" s="63">
        <f>'דוח 132'!H6020</f>
        <v>2.70919967833066</v>
      </c>
      <c r="E6020" s="63">
        <f>'דוח 132'!G6020</f>
        <v>119.476777589362</v>
      </c>
      <c r="F6020" s="63">
        <f>'דוח 132'!F6020</f>
        <v>119.41751315061499</v>
      </c>
      <c r="G6020" s="63">
        <f>'דוח 132'!E6020</f>
        <v>0</v>
      </c>
      <c r="H6020" s="63">
        <f>'דוח 132'!D6020</f>
        <v>0</v>
      </c>
      <c r="I6020" s="63">
        <f>'דוח 132'!C6020</f>
        <v>0</v>
      </c>
      <c r="J6020" s="63">
        <f>'דוח 132'!B6020</f>
        <v>0</v>
      </c>
      <c r="K6020" s="63">
        <f>'דוח 132'!A6020</f>
        <v>0</v>
      </c>
    </row>
    <row r="6021" spans="1:11" x14ac:dyDescent="0.2">
      <c r="A6021" s="63">
        <f>'דוח 132'!K6021</f>
        <v>15705</v>
      </c>
      <c r="B6021" s="63">
        <f>'דוח 132'!J6021</f>
        <v>8186</v>
      </c>
      <c r="C6021" s="63" t="str">
        <f>'דוח 132'!I6021</f>
        <v>סה"כ ממשלתי</v>
      </c>
      <c r="D6021" s="63">
        <f>'דוח 132'!H6021</f>
        <v>2.8453763949541102</v>
      </c>
      <c r="E6021" s="63">
        <f>'דוח 132'!G6021</f>
        <v>95.38517442566399</v>
      </c>
      <c r="F6021" s="63">
        <f>'דוח 132'!F6021</f>
        <v>95.214105351230998</v>
      </c>
      <c r="G6021" s="63">
        <f>'דוח 132'!E6021</f>
        <v>90</v>
      </c>
      <c r="H6021" s="63">
        <f>'דוח 132'!D6021</f>
        <v>100</v>
      </c>
      <c r="I6021" s="63">
        <f>'דוח 132'!C6021</f>
        <v>0</v>
      </c>
      <c r="J6021" s="63">
        <f>'דוח 132'!B6021</f>
        <v>0</v>
      </c>
      <c r="K6021" s="63">
        <f>'דוח 132'!A6021</f>
        <v>0</v>
      </c>
    </row>
    <row r="6022" spans="1:11" x14ac:dyDescent="0.2">
      <c r="A6022" s="63">
        <f>'דוח 132'!K6022</f>
        <v>16144</v>
      </c>
      <c r="B6022" s="63">
        <f>'דוח 132'!J6022</f>
        <v>8186</v>
      </c>
      <c r="C6022" s="63" t="str">
        <f>'דוח 132'!I6022</f>
        <v>סך חשיפת מט"ח</v>
      </c>
      <c r="D6022" s="63">
        <f>'דוח 132'!H6022</f>
        <v>0</v>
      </c>
      <c r="E6022" s="63">
        <f>'דוח 132'!G6022</f>
        <v>4.8588121373543398</v>
      </c>
      <c r="F6022" s="63">
        <f>'דוח 132'!F6022</f>
        <v>4.9146635543272899</v>
      </c>
      <c r="G6022" s="63">
        <f>'דוח 132'!E6022</f>
        <v>0</v>
      </c>
      <c r="H6022" s="63">
        <f>'דוח 132'!D6022</f>
        <v>0</v>
      </c>
      <c r="I6022" s="63">
        <f>'דוח 132'!C6022</f>
        <v>0</v>
      </c>
      <c r="J6022" s="63">
        <f>'דוח 132'!B6022</f>
        <v>0</v>
      </c>
      <c r="K6022" s="63">
        <f>'דוח 132'!A6022</f>
        <v>0</v>
      </c>
    </row>
    <row r="6023" spans="1:11" x14ac:dyDescent="0.2">
      <c r="A6023" s="63">
        <f>'דוח 132'!K6023</f>
        <v>12755</v>
      </c>
      <c r="B6023" s="63">
        <f>'דוח 132'!J6023</f>
        <v>8186</v>
      </c>
      <c r="C6023" s="63" t="str">
        <f>'דוח 132'!I6023</f>
        <v xml:space="preserve">נזילות מט"ח </v>
      </c>
      <c r="D6023" s="63">
        <f>'דוח 132'!H6023</f>
        <v>0</v>
      </c>
      <c r="E6023" s="63">
        <f>'דוח 132'!G6023</f>
        <v>3.1662587220768801</v>
      </c>
      <c r="F6023" s="63">
        <f>'דוח 132'!F6023</f>
        <v>3.14092640412025</v>
      </c>
      <c r="G6023" s="63">
        <f>'דוח 132'!E6023</f>
        <v>0</v>
      </c>
      <c r="H6023" s="63">
        <f>'דוח 132'!D6023</f>
        <v>0</v>
      </c>
      <c r="I6023" s="63">
        <f>'דוח 132'!C6023</f>
        <v>0</v>
      </c>
      <c r="J6023" s="63">
        <f>'דוח 132'!B6023</f>
        <v>0</v>
      </c>
      <c r="K6023" s="63">
        <f>'דוח 132'!A6023</f>
        <v>0</v>
      </c>
    </row>
    <row r="6024" spans="1:11" x14ac:dyDescent="0.2">
      <c r="A6024" s="63">
        <f>'דוח 132'!K6024</f>
        <v>12359</v>
      </c>
      <c r="B6024" s="63">
        <f>'דוח 132'!J6024</f>
        <v>8186</v>
      </c>
      <c r="C6024" s="63" t="str">
        <f>'דוח 132'!I6024</f>
        <v xml:space="preserve">קונצרני לא סחיר צמוד מדד </v>
      </c>
      <c r="D6024" s="63">
        <f>'דוח 132'!H6024</f>
        <v>0</v>
      </c>
      <c r="E6024" s="63">
        <f>'דוח 132'!G6024</f>
        <v>0</v>
      </c>
      <c r="F6024" s="63">
        <f>'דוח 132'!F6024</f>
        <v>0</v>
      </c>
      <c r="G6024" s="63">
        <f>'דוח 132'!E6024</f>
        <v>0</v>
      </c>
      <c r="H6024" s="63">
        <f>'דוח 132'!D6024</f>
        <v>0</v>
      </c>
      <c r="I6024" s="63">
        <f>'דוח 132'!C6024</f>
        <v>0</v>
      </c>
      <c r="J6024" s="63">
        <f>'דוח 132'!B6024</f>
        <v>0</v>
      </c>
      <c r="K6024" s="63">
        <f>'דוח 132'!A6024</f>
        <v>0</v>
      </c>
    </row>
    <row r="6025" spans="1:11" x14ac:dyDescent="0.2">
      <c r="A6025" s="63">
        <f>'דוח 132'!K6025</f>
        <v>0</v>
      </c>
      <c r="B6025" s="63">
        <f>'דוח 132'!J6025</f>
        <v>0</v>
      </c>
      <c r="C6025" s="63">
        <f>'דוח 132'!I6025</f>
        <v>0</v>
      </c>
      <c r="D6025" s="63">
        <f>'דוח 132'!H6025</f>
        <v>0</v>
      </c>
      <c r="E6025" s="63">
        <f>'דוח 132'!G6025</f>
        <v>0</v>
      </c>
      <c r="F6025" s="63">
        <f>'דוח 132'!F6025</f>
        <v>0</v>
      </c>
      <c r="G6025" s="63">
        <f>'דוח 132'!E6025</f>
        <v>0</v>
      </c>
      <c r="H6025" s="63">
        <f>'דוח 132'!D6025</f>
        <v>0</v>
      </c>
      <c r="I6025" s="63">
        <f>'דוח 132'!C6025</f>
        <v>0</v>
      </c>
      <c r="J6025" s="63">
        <f>'דוח 132'!B6025</f>
        <v>0</v>
      </c>
      <c r="K6025" s="63">
        <f>'דוח 132'!A6025</f>
        <v>0</v>
      </c>
    </row>
    <row r="6026" spans="1:11" x14ac:dyDescent="0.2">
      <c r="A6026" s="63" t="str">
        <f>'דוח 132'!K6026</f>
        <v>קוד קבוצה</v>
      </c>
      <c r="B6026" s="63" t="str">
        <f>'דוח 132'!J6026</f>
        <v>קוד קופה</v>
      </c>
      <c r="C6026" s="63">
        <f>'דוח 132'!I6026</f>
        <v>0</v>
      </c>
      <c r="D6026" s="63" t="str">
        <f>'דוח 132'!H6026</f>
        <v>822663  קמפ-בינלאומי סחיר</v>
      </c>
      <c r="E6026" s="63">
        <f>'דוח 132'!G6026</f>
        <v>0</v>
      </c>
      <c r="F6026" s="63">
        <f>'דוח 132'!F6026</f>
        <v>0</v>
      </c>
      <c r="G6026" s="63">
        <f>'דוח 132'!E6026</f>
        <v>0</v>
      </c>
      <c r="H6026" s="63">
        <f>'דוח 132'!D6026</f>
        <v>0</v>
      </c>
      <c r="I6026" s="63">
        <f>'דוח 132'!C6026</f>
        <v>0</v>
      </c>
      <c r="J6026" s="63">
        <f>'דוח 132'!B6026</f>
        <v>0</v>
      </c>
      <c r="K6026" s="63">
        <f>'דוח 132'!A6026</f>
        <v>0</v>
      </c>
    </row>
    <row r="6027" spans="1:11" x14ac:dyDescent="0.2">
      <c r="A6027" s="63">
        <f>'דוח 132'!K6027</f>
        <v>0</v>
      </c>
      <c r="B6027" s="63">
        <f>'דוח 132'!J6027</f>
        <v>0</v>
      </c>
      <c r="C6027" s="63">
        <f>'דוח 132'!I6027</f>
        <v>0</v>
      </c>
      <c r="D6027" s="63">
        <f>'דוח 132'!H6027</f>
        <v>0</v>
      </c>
      <c r="E6027" s="63">
        <f>'דוח 132'!G6027</f>
        <v>0</v>
      </c>
      <c r="F6027" s="63" t="str">
        <f>'דוח 132'!F6027</f>
        <v>שווי קופה באשח  405,594.4</v>
      </c>
      <c r="G6027" s="63">
        <f>'דוח 132'!E6027</f>
        <v>0</v>
      </c>
      <c r="H6027" s="63">
        <f>'דוח 132'!D6027</f>
        <v>0</v>
      </c>
      <c r="I6027" s="63">
        <f>'דוח 132'!C6027</f>
        <v>0</v>
      </c>
      <c r="J6027" s="63">
        <f>'דוח 132'!B6027</f>
        <v>0</v>
      </c>
      <c r="K6027" s="63">
        <f>'דוח 132'!A6027</f>
        <v>0</v>
      </c>
    </row>
    <row r="6028" spans="1:11" x14ac:dyDescent="0.2">
      <c r="A6028" s="63">
        <f>'דוח 132'!K6028</f>
        <v>0</v>
      </c>
      <c r="B6028" s="63">
        <f>'דוח 132'!J6028</f>
        <v>0</v>
      </c>
      <c r="C6028" s="63" t="str">
        <f>'דוח 132'!I6028</f>
        <v>תאור קבוצה</v>
      </c>
      <c r="D6028" s="63" t="str">
        <f>'דוח 132'!H6028</f>
        <v>מח"מ</v>
      </c>
      <c r="E6028" s="63" t="str">
        <f>'דוח 132'!G6028</f>
        <v>חשיפה</v>
      </c>
      <c r="F6028" s="63" t="str">
        <f>'דוח 132'!F6028</f>
        <v>חשיפה</v>
      </c>
      <c r="G6028" s="63">
        <f>'דוח 132'!E6028</f>
        <v>0</v>
      </c>
      <c r="H6028" s="63" t="str">
        <f>'דוח 132'!D6028</f>
        <v>חשיפה</v>
      </c>
      <c r="I6028" s="63">
        <f>'דוח 132'!C6028</f>
        <v>0</v>
      </c>
      <c r="J6028" s="63" t="str">
        <f>'דוח 132'!B6028</f>
        <v>מח"מ</v>
      </c>
      <c r="K6028" s="63">
        <f>'דוח 132'!A6028</f>
        <v>0</v>
      </c>
    </row>
    <row r="6029" spans="1:11" x14ac:dyDescent="0.2">
      <c r="A6029" s="63">
        <f>'דוח 132'!K6029</f>
        <v>0</v>
      </c>
      <c r="B6029" s="63">
        <f>'דוח 132'!J6029</f>
        <v>0</v>
      </c>
      <c r="C6029" s="63">
        <f>'דוח 132'!I6029</f>
        <v>0</v>
      </c>
      <c r="D6029" s="63">
        <f>'דוח 132'!H6029</f>
        <v>0</v>
      </c>
      <c r="E6029" s="63" t="str">
        <f>'דוח 132'!G6029</f>
        <v>30/12/18</v>
      </c>
      <c r="F6029" s="63" t="str">
        <f>'דוח 132'!F6029</f>
        <v>31/12/18</v>
      </c>
      <c r="G6029" s="63" t="str">
        <f>'דוח 132'!E6029</f>
        <v>מינ'</v>
      </c>
      <c r="H6029" s="63" t="str">
        <f>'דוח 132'!D6029</f>
        <v>מקס'</v>
      </c>
      <c r="I6029" s="63" t="str">
        <f>'דוח 132'!C6029</f>
        <v>מינ'</v>
      </c>
      <c r="J6029" s="63" t="str">
        <f>'דוח 132'!B6029</f>
        <v>מקס'</v>
      </c>
      <c r="K6029" s="63">
        <f>'דוח 132'!A6029</f>
        <v>0</v>
      </c>
    </row>
    <row r="6030" spans="1:11" x14ac:dyDescent="0.2">
      <c r="A6030" s="63">
        <f>'דוח 132'!K6030</f>
        <v>13591</v>
      </c>
      <c r="B6030" s="63">
        <f>'דוח 132'!J6030</f>
        <v>822663</v>
      </c>
      <c r="C6030" s="63" t="str">
        <f>'דוח 132'!I6030</f>
        <v xml:space="preserve">צמוד מדד (כולל מיועדות) </v>
      </c>
      <c r="D6030" s="63">
        <f>'דוח 132'!H6030</f>
        <v>4.0939287634887798</v>
      </c>
      <c r="E6030" s="63">
        <f>'דוח 132'!G6030</f>
        <v>29.511990120397495</v>
      </c>
      <c r="F6030" s="63">
        <f>'דוח 132'!F6030</f>
        <v>28.744111057476601</v>
      </c>
      <c r="G6030" s="63">
        <f>'דוח 132'!E6030</f>
        <v>0</v>
      </c>
      <c r="H6030" s="63">
        <f>'דוח 132'!D6030</f>
        <v>0</v>
      </c>
      <c r="I6030" s="63">
        <f>'דוח 132'!C6030</f>
        <v>0</v>
      </c>
      <c r="J6030" s="63">
        <f>'דוח 132'!B6030</f>
        <v>0</v>
      </c>
      <c r="K6030" s="63">
        <f>'דוח 132'!A6030</f>
        <v>0</v>
      </c>
    </row>
    <row r="6031" spans="1:11" x14ac:dyDescent="0.2">
      <c r="A6031" s="63">
        <f>'דוח 132'!K6031</f>
        <v>19967</v>
      </c>
      <c r="B6031" s="63">
        <f>'דוח 132'!J6031</f>
        <v>822663</v>
      </c>
      <c r="C6031" s="63" t="str">
        <f>'דוח 132'!I6031</f>
        <v>צמוד מדד ללא מיועדות</v>
      </c>
      <c r="D6031" s="63">
        <f>'דוח 132'!H6031</f>
        <v>4.0939287634887798</v>
      </c>
      <c r="E6031" s="63">
        <f>'דוח 132'!G6031</f>
        <v>29.511990120397495</v>
      </c>
      <c r="F6031" s="63">
        <f>'דוח 132'!F6031</f>
        <v>28.744111057476601</v>
      </c>
      <c r="G6031" s="63">
        <f>'דוח 132'!E6031</f>
        <v>0</v>
      </c>
      <c r="H6031" s="63">
        <f>'דוח 132'!D6031</f>
        <v>0</v>
      </c>
      <c r="I6031" s="63">
        <f>'דוח 132'!C6031</f>
        <v>0</v>
      </c>
      <c r="J6031" s="63">
        <f>'דוח 132'!B6031</f>
        <v>0</v>
      </c>
      <c r="K6031" s="63">
        <f>'דוח 132'!A6031</f>
        <v>0</v>
      </c>
    </row>
    <row r="6032" spans="1:11" x14ac:dyDescent="0.2">
      <c r="A6032" s="63">
        <f>'דוח 132'!K6032</f>
        <v>15744</v>
      </c>
      <c r="B6032" s="63">
        <f>'דוח 132'!J6032</f>
        <v>822663</v>
      </c>
      <c r="C6032" s="63" t="str">
        <f>'דוח 132'!I6032</f>
        <v xml:space="preserve">סה"כ ממשלתי צמוד מדד כולל מיועדות </v>
      </c>
      <c r="D6032" s="63">
        <f>'דוח 132'!H6032</f>
        <v>6.9829152363318494</v>
      </c>
      <c r="E6032" s="63">
        <f>'דוח 132'!G6032</f>
        <v>5.1889633632758887</v>
      </c>
      <c r="F6032" s="63">
        <f>'דוח 132'!F6032</f>
        <v>5.0522818680450596</v>
      </c>
      <c r="G6032" s="63">
        <f>'דוח 132'!E6032</f>
        <v>0</v>
      </c>
      <c r="H6032" s="63">
        <f>'דוח 132'!D6032</f>
        <v>0</v>
      </c>
      <c r="I6032" s="63">
        <f>'דוח 132'!C6032</f>
        <v>0</v>
      </c>
      <c r="J6032" s="63">
        <f>'דוח 132'!B6032</f>
        <v>0</v>
      </c>
      <c r="K6032" s="63">
        <f>'דוח 132'!A6032</f>
        <v>0</v>
      </c>
    </row>
    <row r="6033" spans="1:11" x14ac:dyDescent="0.2">
      <c r="A6033" s="63">
        <f>'דוח 132'!K6033</f>
        <v>13462</v>
      </c>
      <c r="B6033" s="63">
        <f>'דוח 132'!J6033</f>
        <v>822663</v>
      </c>
      <c r="C6033" s="63" t="str">
        <f>'דוח 132'!I6033</f>
        <v xml:space="preserve">קונצרני סחיר צמוד מדד </v>
      </c>
      <c r="D6033" s="63">
        <f>'דוח 132'!H6033</f>
        <v>3.6118411243912898</v>
      </c>
      <c r="E6033" s="63">
        <f>'דוח 132'!G6033</f>
        <v>22.812421269490102</v>
      </c>
      <c r="F6033" s="63">
        <f>'דוח 132'!F6033</f>
        <v>22.234664497193897</v>
      </c>
      <c r="G6033" s="63">
        <f>'דוח 132'!E6033</f>
        <v>0</v>
      </c>
      <c r="H6033" s="63">
        <f>'דוח 132'!D6033</f>
        <v>0</v>
      </c>
      <c r="I6033" s="63">
        <f>'דוח 132'!C6033</f>
        <v>0</v>
      </c>
      <c r="J6033" s="63">
        <f>'דוח 132'!B6033</f>
        <v>0</v>
      </c>
      <c r="K6033" s="63">
        <f>'דוח 132'!A6033</f>
        <v>0</v>
      </c>
    </row>
    <row r="6034" spans="1:11" x14ac:dyDescent="0.2">
      <c r="A6034" s="63">
        <f>'דוח 132'!K6034</f>
        <v>15544</v>
      </c>
      <c r="B6034" s="63">
        <f>'דוח 132'!J6034</f>
        <v>822663</v>
      </c>
      <c r="C6034" s="63" t="str">
        <f>'דוח 132'!I6034</f>
        <v>הלוואה צמוד מדד</v>
      </c>
      <c r="D6034" s="63">
        <f>'דוח 132'!H6034</f>
        <v>0</v>
      </c>
      <c r="E6034" s="63">
        <f>'דוח 132'!G6034</f>
        <v>0</v>
      </c>
      <c r="F6034" s="63">
        <f>'דוח 132'!F6034</f>
        <v>0</v>
      </c>
      <c r="G6034" s="63">
        <f>'דוח 132'!E6034</f>
        <v>0</v>
      </c>
      <c r="H6034" s="63">
        <f>'דוח 132'!D6034</f>
        <v>0</v>
      </c>
      <c r="I6034" s="63">
        <f>'דוח 132'!C6034</f>
        <v>0</v>
      </c>
      <c r="J6034" s="63">
        <f>'דוח 132'!B6034</f>
        <v>0</v>
      </c>
      <c r="K6034" s="63">
        <f>'דוח 132'!A6034</f>
        <v>0</v>
      </c>
    </row>
    <row r="6035" spans="1:11" x14ac:dyDescent="0.2">
      <c r="A6035" s="63">
        <f>'דוח 132'!K6035</f>
        <v>12978</v>
      </c>
      <c r="B6035" s="63">
        <f>'דוח 132'!J6035</f>
        <v>822663</v>
      </c>
      <c r="C6035" s="63" t="str">
        <f>'דוח 132'!I6035</f>
        <v xml:space="preserve">פקדונות לא סחירים </v>
      </c>
      <c r="D6035" s="63">
        <f>'דוח 132'!H6035</f>
        <v>5.07</v>
      </c>
      <c r="E6035" s="63">
        <f>'דוח 132'!G6035</f>
        <v>0.23683021934502502</v>
      </c>
      <c r="F6035" s="63">
        <f>'דוח 132'!F6035</f>
        <v>0.23052586253752899</v>
      </c>
      <c r="G6035" s="63">
        <f>'דוח 132'!E6035</f>
        <v>0</v>
      </c>
      <c r="H6035" s="63">
        <f>'דוח 132'!D6035</f>
        <v>0</v>
      </c>
      <c r="I6035" s="63">
        <f>'דוח 132'!C6035</f>
        <v>0</v>
      </c>
      <c r="J6035" s="63">
        <f>'דוח 132'!B6035</f>
        <v>0</v>
      </c>
      <c r="K6035" s="63">
        <f>'דוח 132'!A6035</f>
        <v>0</v>
      </c>
    </row>
    <row r="6036" spans="1:11" x14ac:dyDescent="0.2">
      <c r="A6036" s="63">
        <f>'דוח 132'!K6036</f>
        <v>17726</v>
      </c>
      <c r="B6036" s="63">
        <f>'דוח 132'!J6036</f>
        <v>822663</v>
      </c>
      <c r="C6036" s="63" t="str">
        <f>'דוח 132'!I6036</f>
        <v>לא צמוד כולל נזילות</v>
      </c>
      <c r="D6036" s="63">
        <f>'דוח 132'!H6036</f>
        <v>2.6790052052639401</v>
      </c>
      <c r="E6036" s="63">
        <f>'דוח 132'!G6036</f>
        <v>27.398303943788399</v>
      </c>
      <c r="F6036" s="63">
        <f>'דוח 132'!F6036</f>
        <v>33.988306499980702</v>
      </c>
      <c r="G6036" s="63">
        <f>'דוח 132'!E6036</f>
        <v>0</v>
      </c>
      <c r="H6036" s="63">
        <f>'דוח 132'!D6036</f>
        <v>0</v>
      </c>
      <c r="I6036" s="63">
        <f>'דוח 132'!C6036</f>
        <v>0</v>
      </c>
      <c r="J6036" s="63">
        <f>'דוח 132'!B6036</f>
        <v>0</v>
      </c>
      <c r="K6036" s="63">
        <f>'דוח 132'!A6036</f>
        <v>0</v>
      </c>
    </row>
    <row r="6037" spans="1:11" x14ac:dyDescent="0.2">
      <c r="A6037" s="63">
        <f>'דוח 132'!K6037</f>
        <v>17727</v>
      </c>
      <c r="B6037" s="63">
        <f>'דוח 132'!J6037</f>
        <v>822663</v>
      </c>
      <c r="C6037" s="63" t="str">
        <f>'דוח 132'!I6037</f>
        <v>עו"ש ש"ח</v>
      </c>
      <c r="D6037" s="63">
        <f>'דוח 132'!H6037</f>
        <v>0</v>
      </c>
      <c r="E6037" s="63">
        <f>'דוח 132'!G6037</f>
        <v>2.2542221862210101</v>
      </c>
      <c r="F6037" s="63">
        <f>'דוח 132'!F6037</f>
        <v>9.517091534309829</v>
      </c>
      <c r="G6037" s="63">
        <f>'דוח 132'!E6037</f>
        <v>0</v>
      </c>
      <c r="H6037" s="63">
        <f>'דוח 132'!D6037</f>
        <v>0</v>
      </c>
      <c r="I6037" s="63">
        <f>'דוח 132'!C6037</f>
        <v>0</v>
      </c>
      <c r="J6037" s="63">
        <f>'דוח 132'!B6037</f>
        <v>0</v>
      </c>
      <c r="K6037" s="63">
        <f>'דוח 132'!A6037</f>
        <v>0</v>
      </c>
    </row>
    <row r="6038" spans="1:11" x14ac:dyDescent="0.2">
      <c r="A6038" s="63">
        <f>'דוח 132'!K6038</f>
        <v>13592</v>
      </c>
      <c r="B6038" s="63">
        <f>'דוח 132'!J6038</f>
        <v>822663</v>
      </c>
      <c r="C6038" s="63" t="str">
        <f>'דוח 132'!I6038</f>
        <v xml:space="preserve">לא צמוד - לא כולל נזילות </v>
      </c>
      <c r="D6038" s="63">
        <f>'דוח 132'!H6038</f>
        <v>3.7208961696135501</v>
      </c>
      <c r="E6038" s="63">
        <f>'דוח 132'!G6038</f>
        <v>25.144081757567402</v>
      </c>
      <c r="F6038" s="63">
        <f>'דוח 132'!F6038</f>
        <v>24.471214965670899</v>
      </c>
      <c r="G6038" s="63">
        <f>'דוח 132'!E6038</f>
        <v>0</v>
      </c>
      <c r="H6038" s="63">
        <f>'דוח 132'!D6038</f>
        <v>0</v>
      </c>
      <c r="I6038" s="63">
        <f>'דוח 132'!C6038</f>
        <v>0</v>
      </c>
      <c r="J6038" s="63">
        <f>'דוח 132'!B6038</f>
        <v>0</v>
      </c>
      <c r="K6038" s="63">
        <f>'דוח 132'!A6038</f>
        <v>0</v>
      </c>
    </row>
    <row r="6039" spans="1:11" x14ac:dyDescent="0.2">
      <c r="A6039" s="63">
        <f>'דוח 132'!K6039</f>
        <v>11566</v>
      </c>
      <c r="B6039" s="63">
        <f>'דוח 132'!J6039</f>
        <v>822663</v>
      </c>
      <c r="C6039" s="63" t="str">
        <f>'דוח 132'!I6039</f>
        <v>מק"מ</v>
      </c>
      <c r="D6039" s="63">
        <f>'דוח 132'!H6039</f>
        <v>0.61192898541094209</v>
      </c>
      <c r="E6039" s="63">
        <f>'דוח 132'!G6039</f>
        <v>6.3977482906761294</v>
      </c>
      <c r="F6039" s="63">
        <f>'דוח 132'!F6039</f>
        <v>6.23047170345707</v>
      </c>
      <c r="G6039" s="63">
        <f>'דוח 132'!E6039</f>
        <v>0</v>
      </c>
      <c r="H6039" s="63">
        <f>'דוח 132'!D6039</f>
        <v>0</v>
      </c>
      <c r="I6039" s="63">
        <f>'דוח 132'!C6039</f>
        <v>0</v>
      </c>
      <c r="J6039" s="63">
        <f>'דוח 132'!B6039</f>
        <v>0</v>
      </c>
      <c r="K6039" s="63">
        <f>'דוח 132'!A6039</f>
        <v>0</v>
      </c>
    </row>
    <row r="6040" spans="1:11" x14ac:dyDescent="0.2">
      <c r="A6040" s="63">
        <f>'דוח 132'!K6040</f>
        <v>13419</v>
      </c>
      <c r="B6040" s="63">
        <f>'דוח 132'!J6040</f>
        <v>822663</v>
      </c>
      <c r="C6040" s="63" t="str">
        <f>'דוח 132'!I6040</f>
        <v>ממשלתי  לא צמוד (שחר)</v>
      </c>
      <c r="D6040" s="63">
        <f>'דוח 132'!H6040</f>
        <v>4.9351836511334195</v>
      </c>
      <c r="E6040" s="63">
        <f>'דוח 132'!G6040</f>
        <v>10.473858651905699</v>
      </c>
      <c r="F6040" s="63">
        <f>'דוח 132'!F6040</f>
        <v>10.187871973586999</v>
      </c>
      <c r="G6040" s="63">
        <f>'דוח 132'!E6040</f>
        <v>0</v>
      </c>
      <c r="H6040" s="63">
        <f>'דוח 132'!D6040</f>
        <v>0</v>
      </c>
      <c r="I6040" s="63">
        <f>'דוח 132'!C6040</f>
        <v>0</v>
      </c>
      <c r="J6040" s="63">
        <f>'דוח 132'!B6040</f>
        <v>0</v>
      </c>
      <c r="K6040" s="63">
        <f>'דוח 132'!A6040</f>
        <v>0</v>
      </c>
    </row>
    <row r="6041" spans="1:11" x14ac:dyDescent="0.2">
      <c r="A6041" s="63">
        <f>'דוח 132'!K6041</f>
        <v>11568</v>
      </c>
      <c r="B6041" s="63">
        <f>'דוח 132'!J6041</f>
        <v>822663</v>
      </c>
      <c r="C6041" s="63" t="str">
        <f>'דוח 132'!I6041</f>
        <v>אג"ח ממשלתי לא צמוד ריבית משתנה-"גילון"</v>
      </c>
      <c r="D6041" s="63">
        <f>'דוח 132'!H6041</f>
        <v>1.41</v>
      </c>
      <c r="E6041" s="63">
        <f>'דוח 132'!G6041</f>
        <v>0.26233845505233799</v>
      </c>
      <c r="F6041" s="63">
        <f>'דוח 132'!F6041</f>
        <v>0.25535507586385903</v>
      </c>
      <c r="G6041" s="63">
        <f>'דוח 132'!E6041</f>
        <v>0</v>
      </c>
      <c r="H6041" s="63">
        <f>'דוח 132'!D6041</f>
        <v>0</v>
      </c>
      <c r="I6041" s="63">
        <f>'דוח 132'!C6041</f>
        <v>0</v>
      </c>
      <c r="J6041" s="63">
        <f>'דוח 132'!B6041</f>
        <v>0</v>
      </c>
      <c r="K6041" s="63">
        <f>'דוח 132'!A6041</f>
        <v>0</v>
      </c>
    </row>
    <row r="6042" spans="1:11" x14ac:dyDescent="0.2">
      <c r="A6042" s="63">
        <f>'דוח 132'!K6042</f>
        <v>12479</v>
      </c>
      <c r="B6042" s="63">
        <f>'דוח 132'!J6042</f>
        <v>822663</v>
      </c>
      <c r="C6042" s="63" t="str">
        <f>'דוח 132'!I6042</f>
        <v>קונצרני ריבית קבועה</v>
      </c>
      <c r="D6042" s="63">
        <f>'דוח 132'!H6042</f>
        <v>4.9017781215224998</v>
      </c>
      <c r="E6042" s="63">
        <f>'דוח 132'!G6042</f>
        <v>7.0341364422879193</v>
      </c>
      <c r="F6042" s="63">
        <f>'דוח 132'!F6042</f>
        <v>6.85216876839314</v>
      </c>
      <c r="G6042" s="63">
        <f>'דוח 132'!E6042</f>
        <v>0</v>
      </c>
      <c r="H6042" s="63">
        <f>'דוח 132'!D6042</f>
        <v>0</v>
      </c>
      <c r="I6042" s="63">
        <f>'דוח 132'!C6042</f>
        <v>0</v>
      </c>
      <c r="J6042" s="63">
        <f>'דוח 132'!B6042</f>
        <v>0</v>
      </c>
      <c r="K6042" s="63">
        <f>'דוח 132'!A6042</f>
        <v>0</v>
      </c>
    </row>
    <row r="6043" spans="1:11" x14ac:dyDescent="0.2">
      <c r="A6043" s="63">
        <f>'דוח 132'!K6043</f>
        <v>12480</v>
      </c>
      <c r="B6043" s="63">
        <f>'דוח 132'!J6043</f>
        <v>822663</v>
      </c>
      <c r="C6043" s="63" t="str">
        <f>'דוח 132'!I6043</f>
        <v>קונצרני ריבית משתנה</v>
      </c>
      <c r="D6043" s="63">
        <f>'דוח 132'!H6043</f>
        <v>3.12266521152134</v>
      </c>
      <c r="E6043" s="63">
        <f>'דוח 132'!G6043</f>
        <v>0.79648645639003102</v>
      </c>
      <c r="F6043" s="63">
        <f>'דוח 132'!F6043</f>
        <v>0.77693368866539214</v>
      </c>
      <c r="G6043" s="63">
        <f>'דוח 132'!E6043</f>
        <v>0</v>
      </c>
      <c r="H6043" s="63">
        <f>'דוח 132'!D6043</f>
        <v>0</v>
      </c>
      <c r="I6043" s="63">
        <f>'דוח 132'!C6043</f>
        <v>0</v>
      </c>
      <c r="J6043" s="63">
        <f>'דוח 132'!B6043</f>
        <v>0</v>
      </c>
      <c r="K6043" s="63">
        <f>'דוח 132'!A6043</f>
        <v>0</v>
      </c>
    </row>
    <row r="6044" spans="1:11" x14ac:dyDescent="0.2">
      <c r="A6044" s="63">
        <f>'דוח 132'!K6044</f>
        <v>11578</v>
      </c>
      <c r="B6044" s="63">
        <f>'דוח 132'!J6044</f>
        <v>822663</v>
      </c>
      <c r="C6044" s="63" t="str">
        <f>'דוח 132'!I6044</f>
        <v>אג"ח לא צמוד לא סחיר (ללא עמיתים)</v>
      </c>
      <c r="D6044" s="63">
        <f>'דוח 132'!H6044</f>
        <v>3.4988780160098303</v>
      </c>
      <c r="E6044" s="63">
        <f>'דוח 132'!G6044</f>
        <v>0.17951346125526202</v>
      </c>
      <c r="F6044" s="63">
        <f>'דוח 132'!F6044</f>
        <v>0.16841375570438402</v>
      </c>
      <c r="G6044" s="63">
        <f>'דוח 132'!E6044</f>
        <v>0</v>
      </c>
      <c r="H6044" s="63">
        <f>'דוח 132'!D6044</f>
        <v>0</v>
      </c>
      <c r="I6044" s="63">
        <f>'דוח 132'!C6044</f>
        <v>0</v>
      </c>
      <c r="J6044" s="63">
        <f>'דוח 132'!B6044</f>
        <v>0</v>
      </c>
      <c r="K6044" s="63">
        <f>'דוח 132'!A6044</f>
        <v>0</v>
      </c>
    </row>
    <row r="6045" spans="1:11" x14ac:dyDescent="0.2">
      <c r="A6045" s="63">
        <f>'דוח 132'!K6045</f>
        <v>12497</v>
      </c>
      <c r="B6045" s="63">
        <f>'דוח 132'!J6045</f>
        <v>822663</v>
      </c>
      <c r="C6045" s="63" t="str">
        <f>'דוח 132'!I6045</f>
        <v>קונצרני לא סחיר ריבית משתנה (נע"מים)</v>
      </c>
      <c r="D6045" s="63">
        <f>'דוח 132'!H6045</f>
        <v>0</v>
      </c>
      <c r="E6045" s="63">
        <f>'דוח 132'!G6045</f>
        <v>0</v>
      </c>
      <c r="F6045" s="63">
        <f>'דוח 132'!F6045</f>
        <v>0</v>
      </c>
      <c r="G6045" s="63">
        <f>'דוח 132'!E6045</f>
        <v>0</v>
      </c>
      <c r="H6045" s="63">
        <f>'דוח 132'!D6045</f>
        <v>0</v>
      </c>
      <c r="I6045" s="63">
        <f>'דוח 132'!C6045</f>
        <v>0</v>
      </c>
      <c r="J6045" s="63">
        <f>'דוח 132'!B6045</f>
        <v>0</v>
      </c>
      <c r="K6045" s="63">
        <f>'דוח 132'!A6045</f>
        <v>0</v>
      </c>
    </row>
    <row r="6046" spans="1:11" x14ac:dyDescent="0.2">
      <c r="A6046" s="63">
        <f>'דוח 132'!K6046</f>
        <v>15546</v>
      </c>
      <c r="B6046" s="63">
        <f>'דוח 132'!J6046</f>
        <v>822663</v>
      </c>
      <c r="C6046" s="63" t="str">
        <f>'דוח 132'!I6046</f>
        <v>הלוואה לא צמוד</v>
      </c>
      <c r="D6046" s="63">
        <f>'דוח 132'!H6046</f>
        <v>0</v>
      </c>
      <c r="E6046" s="63">
        <f>'דוח 132'!G6046</f>
        <v>0</v>
      </c>
      <c r="F6046" s="63">
        <f>'דוח 132'!F6046</f>
        <v>0</v>
      </c>
      <c r="G6046" s="63">
        <f>'דוח 132'!E6046</f>
        <v>0</v>
      </c>
      <c r="H6046" s="63">
        <f>'דוח 132'!D6046</f>
        <v>0</v>
      </c>
      <c r="I6046" s="63">
        <f>'דוח 132'!C6046</f>
        <v>0</v>
      </c>
      <c r="J6046" s="63">
        <f>'דוח 132'!B6046</f>
        <v>0</v>
      </c>
      <c r="K6046" s="63">
        <f>'דוח 132'!A6046</f>
        <v>0</v>
      </c>
    </row>
    <row r="6047" spans="1:11" x14ac:dyDescent="0.2">
      <c r="A6047" s="63">
        <f>'דוח 132'!K6047</f>
        <v>12481</v>
      </c>
      <c r="B6047" s="63">
        <f>'דוח 132'!J6047</f>
        <v>822663</v>
      </c>
      <c r="C6047" s="63" t="str">
        <f>'דוח 132'!I6047</f>
        <v>הלוואות לעמיתים.</v>
      </c>
      <c r="D6047" s="63">
        <f>'דוח 132'!H6047</f>
        <v>0</v>
      </c>
      <c r="E6047" s="63">
        <f>'דוח 132'!G6047</f>
        <v>0</v>
      </c>
      <c r="F6047" s="63">
        <f>'דוח 132'!F6047</f>
        <v>0</v>
      </c>
      <c r="G6047" s="63">
        <f>'דוח 132'!E6047</f>
        <v>0</v>
      </c>
      <c r="H6047" s="63">
        <f>'דוח 132'!D6047</f>
        <v>0</v>
      </c>
      <c r="I6047" s="63">
        <f>'דוח 132'!C6047</f>
        <v>0</v>
      </c>
      <c r="J6047" s="63">
        <f>'דוח 132'!B6047</f>
        <v>0</v>
      </c>
      <c r="K6047" s="63">
        <f>'דוח 132'!A6047</f>
        <v>0</v>
      </c>
    </row>
    <row r="6048" spans="1:11" x14ac:dyDescent="0.2">
      <c r="A6048" s="63">
        <f>'דוח 132'!K6048</f>
        <v>13594</v>
      </c>
      <c r="B6048" s="63">
        <f>'דוח 132'!J6048</f>
        <v>822663</v>
      </c>
      <c r="C6048" s="63" t="str">
        <f>'דוח 132'!I6048</f>
        <v>מט"ח וצמוד מט"ח</v>
      </c>
      <c r="D6048" s="63">
        <f>'דוח 132'!H6048</f>
        <v>1.7716345037219798</v>
      </c>
      <c r="E6048" s="63">
        <f>'דוח 132'!G6048</f>
        <v>9.6931035123891203</v>
      </c>
      <c r="F6048" s="63">
        <f>'דוח 132'!F6048</f>
        <v>4.7462709577851401</v>
      </c>
      <c r="G6048" s="63">
        <f>'דוח 132'!E6048</f>
        <v>0</v>
      </c>
      <c r="H6048" s="63">
        <f>'דוח 132'!D6048</f>
        <v>0</v>
      </c>
      <c r="I6048" s="63">
        <f>'דוח 132'!C6048</f>
        <v>0</v>
      </c>
      <c r="J6048" s="63">
        <f>'דוח 132'!B6048</f>
        <v>0</v>
      </c>
      <c r="K6048" s="63">
        <f>'דוח 132'!A6048</f>
        <v>0</v>
      </c>
    </row>
    <row r="6049" spans="1:11" x14ac:dyDescent="0.2">
      <c r="A6049" s="63">
        <f>'דוח 132'!K6049</f>
        <v>15609</v>
      </c>
      <c r="B6049" s="63">
        <f>'דוח 132'!J6049</f>
        <v>822663</v>
      </c>
      <c r="C6049" s="63" t="str">
        <f>'דוח 132'!I6049</f>
        <v>אג"ח ממשלתי צמוד מט"ח סחיר (1022)</v>
      </c>
      <c r="D6049" s="63">
        <f>'דוח 132'!H6049</f>
        <v>0</v>
      </c>
      <c r="E6049" s="63">
        <f>'דוח 132'!G6049</f>
        <v>0</v>
      </c>
      <c r="F6049" s="63">
        <f>'דוח 132'!F6049</f>
        <v>0</v>
      </c>
      <c r="G6049" s="63">
        <f>'דוח 132'!E6049</f>
        <v>0</v>
      </c>
      <c r="H6049" s="63">
        <f>'דוח 132'!D6049</f>
        <v>0</v>
      </c>
      <c r="I6049" s="63">
        <f>'דוח 132'!C6049</f>
        <v>0</v>
      </c>
      <c r="J6049" s="63">
        <f>'דוח 132'!B6049</f>
        <v>0</v>
      </c>
      <c r="K6049" s="63">
        <f>'דוח 132'!A6049</f>
        <v>0</v>
      </c>
    </row>
    <row r="6050" spans="1:11" x14ac:dyDescent="0.2">
      <c r="A6050" s="63">
        <f>'דוח 132'!K6050</f>
        <v>11524</v>
      </c>
      <c r="B6050" s="63">
        <f>'דוח 132'!J6050</f>
        <v>822663</v>
      </c>
      <c r="C6050" s="63" t="str">
        <f>'דוח 132'!I6050</f>
        <v xml:space="preserve"> אג"ח קונצרני בחו"ל </v>
      </c>
      <c r="D6050" s="63">
        <f>'דוח 132'!H6050</f>
        <v>4.2406016091370393</v>
      </c>
      <c r="E6050" s="63">
        <f>'דוח 132'!G6050</f>
        <v>1.7246757707157601</v>
      </c>
      <c r="F6050" s="63">
        <f>'דוח 132'!F6050</f>
        <v>1.6706849626889098</v>
      </c>
      <c r="G6050" s="63">
        <f>'דוח 132'!E6050</f>
        <v>0</v>
      </c>
      <c r="H6050" s="63">
        <f>'דוח 132'!D6050</f>
        <v>0</v>
      </c>
      <c r="I6050" s="63">
        <f>'דוח 132'!C6050</f>
        <v>0</v>
      </c>
      <c r="J6050" s="63">
        <f>'דוח 132'!B6050</f>
        <v>0</v>
      </c>
      <c r="K6050" s="63">
        <f>'דוח 132'!A6050</f>
        <v>0</v>
      </c>
    </row>
    <row r="6051" spans="1:11" x14ac:dyDescent="0.2">
      <c r="A6051" s="63">
        <f>'דוח 132'!K6051</f>
        <v>15745</v>
      </c>
      <c r="B6051" s="63">
        <f>'דוח 132'!J6051</f>
        <v>822663</v>
      </c>
      <c r="C6051" s="63" t="str">
        <f>'דוח 132'!I6051</f>
        <v>סה"כ קונצרני צמוד מט"ח</v>
      </c>
      <c r="D6051" s="63">
        <f>'דוח 132'!H6051</f>
        <v>4.2265663785838496</v>
      </c>
      <c r="E6051" s="63">
        <f>'דוח 132'!G6051</f>
        <v>0.320568050526367</v>
      </c>
      <c r="F6051" s="63">
        <f>'דוח 132'!F6051</f>
        <v>0.31324435324014399</v>
      </c>
      <c r="G6051" s="63">
        <f>'דוח 132'!E6051</f>
        <v>0</v>
      </c>
      <c r="H6051" s="63">
        <f>'דוח 132'!D6051</f>
        <v>0</v>
      </c>
      <c r="I6051" s="63">
        <f>'דוח 132'!C6051</f>
        <v>0</v>
      </c>
      <c r="J6051" s="63">
        <f>'דוח 132'!B6051</f>
        <v>0</v>
      </c>
      <c r="K6051" s="63">
        <f>'דוח 132'!A6051</f>
        <v>0</v>
      </c>
    </row>
    <row r="6052" spans="1:11" x14ac:dyDescent="0.2">
      <c r="A6052" s="63">
        <f>'דוח 132'!K6052</f>
        <v>15545</v>
      </c>
      <c r="B6052" s="63">
        <f>'דוח 132'!J6052</f>
        <v>822663</v>
      </c>
      <c r="C6052" s="63" t="str">
        <f>'דוח 132'!I6052</f>
        <v>הלוואה צמוד מט"ח</v>
      </c>
      <c r="D6052" s="63">
        <f>'דוח 132'!H6052</f>
        <v>0</v>
      </c>
      <c r="E6052" s="63">
        <f>'דוח 132'!G6052</f>
        <v>0</v>
      </c>
      <c r="F6052" s="63">
        <f>'דוח 132'!F6052</f>
        <v>0</v>
      </c>
      <c r="G6052" s="63">
        <f>'דוח 132'!E6052</f>
        <v>0</v>
      </c>
      <c r="H6052" s="63">
        <f>'דוח 132'!D6052</f>
        <v>0</v>
      </c>
      <c r="I6052" s="63">
        <f>'דוח 132'!C6052</f>
        <v>0</v>
      </c>
      <c r="J6052" s="63">
        <f>'דוח 132'!B6052</f>
        <v>0</v>
      </c>
      <c r="K6052" s="63">
        <f>'דוח 132'!A6052</f>
        <v>0</v>
      </c>
    </row>
    <row r="6053" spans="1:11" x14ac:dyDescent="0.2">
      <c r="A6053" s="63">
        <f>'דוח 132'!K6053</f>
        <v>13595</v>
      </c>
      <c r="B6053" s="63">
        <f>'דוח 132'!J6053</f>
        <v>822663</v>
      </c>
      <c r="C6053" s="63" t="str">
        <f>'דוח 132'!I6053</f>
        <v>סה"כ מניות והמירים</v>
      </c>
      <c r="D6053" s="63">
        <f>'דוח 132'!H6053</f>
        <v>0</v>
      </c>
      <c r="E6053" s="63">
        <f>'דוח 132'!G6053</f>
        <v>33.396602423425001</v>
      </c>
      <c r="F6053" s="63">
        <f>'דוח 132'!F6053</f>
        <v>32.521311484757597</v>
      </c>
      <c r="G6053" s="63">
        <f>'דוח 132'!E6053</f>
        <v>0</v>
      </c>
      <c r="H6053" s="63">
        <f>'דוח 132'!D6053</f>
        <v>0</v>
      </c>
      <c r="I6053" s="63">
        <f>'דוח 132'!C6053</f>
        <v>0</v>
      </c>
      <c r="J6053" s="63">
        <f>'דוח 132'!B6053</f>
        <v>0</v>
      </c>
      <c r="K6053" s="63">
        <f>'דוח 132'!A6053</f>
        <v>0</v>
      </c>
    </row>
    <row r="6054" spans="1:11" x14ac:dyDescent="0.2">
      <c r="A6054" s="63">
        <f>'דוח 132'!K6054</f>
        <v>15610</v>
      </c>
      <c r="B6054" s="63">
        <f>'דוח 132'!J6054</f>
        <v>822663</v>
      </c>
      <c r="C6054" s="63" t="str">
        <f>'דוח 132'!I6054</f>
        <v>נגזרים מתוך מניות והמירים</v>
      </c>
      <c r="D6054" s="63">
        <f>'דוח 132'!H6054</f>
        <v>0</v>
      </c>
      <c r="E6054" s="63">
        <f>'דוח 132'!G6054</f>
        <v>0</v>
      </c>
      <c r="F6054" s="63">
        <f>'דוח 132'!F6054</f>
        <v>0</v>
      </c>
      <c r="G6054" s="63">
        <f>'דוח 132'!E6054</f>
        <v>0</v>
      </c>
      <c r="H6054" s="63">
        <f>'דוח 132'!D6054</f>
        <v>0</v>
      </c>
      <c r="I6054" s="63">
        <f>'דוח 132'!C6054</f>
        <v>0</v>
      </c>
      <c r="J6054" s="63">
        <f>'דוח 132'!B6054</f>
        <v>0</v>
      </c>
      <c r="K6054" s="63">
        <f>'דוח 132'!A6054</f>
        <v>0</v>
      </c>
    </row>
    <row r="6055" spans="1:11" x14ac:dyDescent="0.2">
      <c r="A6055" s="63">
        <f>'דוח 132'!K6055</f>
        <v>15611</v>
      </c>
      <c r="B6055" s="63">
        <f>'דוח 132'!J6055</f>
        <v>822663</v>
      </c>
      <c r="C6055" s="63" t="str">
        <f>'דוח 132'!I6055</f>
        <v>מניות והמירים בארץ</v>
      </c>
      <c r="D6055" s="63">
        <f>'דוח 132'!H6055</f>
        <v>0</v>
      </c>
      <c r="E6055" s="63">
        <f>'דוח 132'!G6055</f>
        <v>14.0348598032626</v>
      </c>
      <c r="F6055" s="63">
        <f>'דוח 132'!F6055</f>
        <v>13.662363385269899</v>
      </c>
      <c r="G6055" s="63">
        <f>'דוח 132'!E6055</f>
        <v>0</v>
      </c>
      <c r="H6055" s="63">
        <f>'דוח 132'!D6055</f>
        <v>0</v>
      </c>
      <c r="I6055" s="63">
        <f>'דוח 132'!C6055</f>
        <v>0</v>
      </c>
      <c r="J6055" s="63">
        <f>'דוח 132'!B6055</f>
        <v>0</v>
      </c>
      <c r="K6055" s="63">
        <f>'דוח 132'!A6055</f>
        <v>0</v>
      </c>
    </row>
    <row r="6056" spans="1:11" x14ac:dyDescent="0.2">
      <c r="A6056" s="63">
        <f>'דוח 132'!K6056</f>
        <v>15608</v>
      </c>
      <c r="B6056" s="63">
        <f>'דוח 132'!J6056</f>
        <v>822663</v>
      </c>
      <c r="C6056" s="63" t="str">
        <f>'דוח 132'!I6056</f>
        <v>מניות חו"ל</v>
      </c>
      <c r="D6056" s="63">
        <f>'דוח 132'!H6056</f>
        <v>0</v>
      </c>
      <c r="E6056" s="63">
        <f>'דוח 132'!G6056</f>
        <v>19.361381531332697</v>
      </c>
      <c r="F6056" s="63">
        <f>'דוח 132'!F6056</f>
        <v>18.8586054073835</v>
      </c>
      <c r="G6056" s="63">
        <f>'דוח 132'!E6056</f>
        <v>0</v>
      </c>
      <c r="H6056" s="63">
        <f>'דוח 132'!D6056</f>
        <v>0</v>
      </c>
      <c r="I6056" s="63">
        <f>'דוח 132'!C6056</f>
        <v>0</v>
      </c>
      <c r="J6056" s="63">
        <f>'דוח 132'!B6056</f>
        <v>0</v>
      </c>
      <c r="K6056" s="63">
        <f>'דוח 132'!A6056</f>
        <v>0</v>
      </c>
    </row>
    <row r="6057" spans="1:11" x14ac:dyDescent="0.2">
      <c r="A6057" s="63">
        <f>'דוח 132'!K6057</f>
        <v>15584</v>
      </c>
      <c r="B6057" s="63">
        <f>'דוח 132'!J6057</f>
        <v>822663</v>
      </c>
      <c r="C6057" s="63" t="str">
        <f>'דוח 132'!I6057</f>
        <v>נכסים אלטרנטיביים</v>
      </c>
      <c r="D6057" s="63">
        <f>'דוח 132'!H6057</f>
        <v>0</v>
      </c>
      <c r="E6057" s="63">
        <f>'דוח 132'!G6057</f>
        <v>0</v>
      </c>
      <c r="F6057" s="63">
        <f>'דוח 132'!F6057</f>
        <v>0</v>
      </c>
      <c r="G6057" s="63">
        <f>'דוח 132'!E6057</f>
        <v>0</v>
      </c>
      <c r="H6057" s="63">
        <f>'דוח 132'!D6057</f>
        <v>0</v>
      </c>
      <c r="I6057" s="63">
        <f>'דוח 132'!C6057</f>
        <v>0</v>
      </c>
      <c r="J6057" s="63">
        <f>'דוח 132'!B6057</f>
        <v>0</v>
      </c>
      <c r="K6057" s="63">
        <f>'דוח 132'!A6057</f>
        <v>0</v>
      </c>
    </row>
    <row r="6058" spans="1:11" x14ac:dyDescent="0.2">
      <c r="A6058" s="63">
        <f>'דוח 132'!K6058</f>
        <v>17728</v>
      </c>
      <c r="B6058" s="63">
        <f>'דוח 132'!J6058</f>
        <v>822663</v>
      </c>
      <c r="C6058" s="63" t="str">
        <f>'דוח 132'!I6058</f>
        <v>נכסי נדל"ן</v>
      </c>
      <c r="D6058" s="63">
        <f>'דוח 132'!H6058</f>
        <v>0</v>
      </c>
      <c r="E6058" s="63">
        <f>'דוח 132'!G6058</f>
        <v>0</v>
      </c>
      <c r="F6058" s="63">
        <f>'דוח 132'!F6058</f>
        <v>0</v>
      </c>
      <c r="G6058" s="63">
        <f>'דוח 132'!E6058</f>
        <v>0</v>
      </c>
      <c r="H6058" s="63">
        <f>'דוח 132'!D6058</f>
        <v>0</v>
      </c>
      <c r="I6058" s="63">
        <f>'דוח 132'!C6058</f>
        <v>0</v>
      </c>
      <c r="J6058" s="63">
        <f>'דוח 132'!B6058</f>
        <v>0</v>
      </c>
      <c r="K6058" s="63">
        <f>'דוח 132'!A6058</f>
        <v>0</v>
      </c>
    </row>
    <row r="6059" spans="1:11" x14ac:dyDescent="0.2">
      <c r="A6059" s="63">
        <f>'דוח 132'!K6059</f>
        <v>15624</v>
      </c>
      <c r="B6059" s="63">
        <f>'דוח 132'!J6059</f>
        <v>822663</v>
      </c>
      <c r="C6059" s="63" t="str">
        <f>'דוח 132'!I6059</f>
        <v>נגזרים מתוך חשיפת מט"ח</v>
      </c>
      <c r="D6059" s="63">
        <f>'דוח 132'!H6059</f>
        <v>0</v>
      </c>
      <c r="E6059" s="63">
        <f>'דוח 132'!G6059</f>
        <v>0</v>
      </c>
      <c r="F6059" s="63">
        <f>'דוח 132'!F6059</f>
        <v>0</v>
      </c>
      <c r="G6059" s="63">
        <f>'דוח 132'!E6059</f>
        <v>0</v>
      </c>
      <c r="H6059" s="63">
        <f>'דוח 132'!D6059</f>
        <v>0</v>
      </c>
      <c r="I6059" s="63">
        <f>'דוח 132'!C6059</f>
        <v>0</v>
      </c>
      <c r="J6059" s="63">
        <f>'דוח 132'!B6059</f>
        <v>0</v>
      </c>
      <c r="K6059" s="63">
        <f>'דוח 132'!A6059</f>
        <v>0</v>
      </c>
    </row>
    <row r="6060" spans="1:11" x14ac:dyDescent="0.2">
      <c r="A6060" s="63">
        <f>'דוח 132'!K6060</f>
        <v>15644</v>
      </c>
      <c r="B6060" s="63">
        <f>'דוח 132'!J6060</f>
        <v>822663</v>
      </c>
      <c r="C6060" s="63" t="str">
        <f>'דוח 132'!I6060</f>
        <v>סה"כ נזילות</v>
      </c>
      <c r="D6060" s="63">
        <f>'דוח 132'!H6060</f>
        <v>0</v>
      </c>
      <c r="E6060" s="63">
        <f>'דוח 132'!G6060</f>
        <v>9.9020818773680102</v>
      </c>
      <c r="F6060" s="63">
        <f>'דוח 132'!F6060</f>
        <v>12.279433176165899</v>
      </c>
      <c r="G6060" s="63">
        <f>'דוח 132'!E6060</f>
        <v>0</v>
      </c>
      <c r="H6060" s="63">
        <f>'דוח 132'!D6060</f>
        <v>0</v>
      </c>
      <c r="I6060" s="63">
        <f>'דוח 132'!C6060</f>
        <v>0</v>
      </c>
      <c r="J6060" s="63">
        <f>'דוח 132'!B6060</f>
        <v>0</v>
      </c>
      <c r="K6060" s="63">
        <f>'דוח 132'!A6060</f>
        <v>0</v>
      </c>
    </row>
    <row r="6061" spans="1:11" x14ac:dyDescent="0.2">
      <c r="A6061" s="63">
        <f>'דוח 132'!K6061</f>
        <v>15704</v>
      </c>
      <c r="B6061" s="63">
        <f>'דוח 132'!J6061</f>
        <v>822663</v>
      </c>
      <c r="C6061" s="63" t="str">
        <f>'דוח 132'!I6061</f>
        <v xml:space="preserve">סה"כ קונצרני והלוואות </v>
      </c>
      <c r="D6061" s="63">
        <f>'דוח 132'!H6061</f>
        <v>3.7975124369302402</v>
      </c>
      <c r="E6061" s="63">
        <f>'דוח 132'!G6061</f>
        <v>34.141576718951903</v>
      </c>
      <c r="F6061" s="63">
        <f>'דוח 132'!F6061</f>
        <v>33.242748855585994</v>
      </c>
      <c r="G6061" s="63">
        <f>'דוח 132'!E6061</f>
        <v>0</v>
      </c>
      <c r="H6061" s="63">
        <f>'דוח 132'!D6061</f>
        <v>0</v>
      </c>
      <c r="I6061" s="63">
        <f>'דוח 132'!C6061</f>
        <v>0</v>
      </c>
      <c r="J6061" s="63">
        <f>'דוח 132'!B6061</f>
        <v>0</v>
      </c>
      <c r="K6061" s="63">
        <f>'דוח 132'!A6061</f>
        <v>0</v>
      </c>
    </row>
    <row r="6062" spans="1:11" x14ac:dyDescent="0.2">
      <c r="A6062" s="63">
        <f>'דוח 132'!K6062</f>
        <v>15749</v>
      </c>
      <c r="B6062" s="63">
        <f>'דוח 132'!J6062</f>
        <v>822663</v>
      </c>
      <c r="C6062" s="63" t="str">
        <f>'דוח 132'!I6062</f>
        <v>סה"כ לא סחירים</v>
      </c>
      <c r="D6062" s="63">
        <f>'דוח 132'!H6062</f>
        <v>1.6469867498299398</v>
      </c>
      <c r="E6062" s="63">
        <f>'דוח 132'!G6062</f>
        <v>1.6904800377164599</v>
      </c>
      <c r="F6062" s="63">
        <f>'דוח 132'!F6062</f>
        <v>1.6259211400461999</v>
      </c>
      <c r="G6062" s="63">
        <f>'דוח 132'!E6062</f>
        <v>0</v>
      </c>
      <c r="H6062" s="63">
        <f>'דוח 132'!D6062</f>
        <v>0</v>
      </c>
      <c r="I6062" s="63">
        <f>'דוח 132'!C6062</f>
        <v>0</v>
      </c>
      <c r="J6062" s="63">
        <f>'דוח 132'!B6062</f>
        <v>0</v>
      </c>
      <c r="K6062" s="63">
        <f>'דוח 132'!A6062</f>
        <v>0</v>
      </c>
    </row>
    <row r="6063" spans="1:11" x14ac:dyDescent="0.2">
      <c r="A6063" s="63">
        <f>'דוח 132'!K6063</f>
        <v>11258</v>
      </c>
      <c r="B6063" s="63">
        <f>'דוח 132'!J6063</f>
        <v>822663</v>
      </c>
      <c r="C6063" s="63" t="str">
        <f>'דוח 132'!I6063</f>
        <v>כל נכסי הקופה</v>
      </c>
      <c r="D6063" s="63">
        <f>'דוח 132'!H6063</f>
        <v>2.1713985046349999</v>
      </c>
      <c r="E6063" s="63">
        <f>'דוח 132'!G6063</f>
        <v>100</v>
      </c>
      <c r="F6063" s="63">
        <f>'דוח 132'!F6063</f>
        <v>100</v>
      </c>
      <c r="G6063" s="63">
        <f>'דוח 132'!E6063</f>
        <v>0</v>
      </c>
      <c r="H6063" s="63">
        <f>'דוח 132'!D6063</f>
        <v>0</v>
      </c>
      <c r="I6063" s="63">
        <f>'דוח 132'!C6063</f>
        <v>0</v>
      </c>
      <c r="J6063" s="63">
        <f>'דוח 132'!B6063</f>
        <v>0</v>
      </c>
      <c r="K6063" s="63">
        <f>'דוח 132'!A6063</f>
        <v>0</v>
      </c>
    </row>
    <row r="6064" spans="1:11" x14ac:dyDescent="0.2">
      <c r="A6064" s="63">
        <f>'דוח 132'!K6064</f>
        <v>15705</v>
      </c>
      <c r="B6064" s="63">
        <f>'דוח 132'!J6064</f>
        <v>822663</v>
      </c>
      <c r="C6064" s="63" t="str">
        <f>'דוח 132'!I6064</f>
        <v>סה"כ ממשלתי</v>
      </c>
      <c r="D6064" s="63">
        <f>'דוח 132'!H6064</f>
        <v>4.13013956373777</v>
      </c>
      <c r="E6064" s="63">
        <f>'דוח 132'!G6064</f>
        <v>22.322908760910099</v>
      </c>
      <c r="F6064" s="63">
        <f>'דוח 132'!F6064</f>
        <v>21.725980620953003</v>
      </c>
      <c r="G6064" s="63">
        <f>'דוח 132'!E6064</f>
        <v>0</v>
      </c>
      <c r="H6064" s="63">
        <f>'דוח 132'!D6064</f>
        <v>0</v>
      </c>
      <c r="I6064" s="63">
        <f>'דוח 132'!C6064</f>
        <v>0</v>
      </c>
      <c r="J6064" s="63">
        <f>'דוח 132'!B6064</f>
        <v>0</v>
      </c>
      <c r="K6064" s="63">
        <f>'דוח 132'!A6064</f>
        <v>0</v>
      </c>
    </row>
    <row r="6065" spans="1:11" x14ac:dyDescent="0.2">
      <c r="A6065" s="63">
        <f>'דוח 132'!K6065</f>
        <v>16144</v>
      </c>
      <c r="B6065" s="63">
        <f>'דוח 132'!J6065</f>
        <v>822663</v>
      </c>
      <c r="C6065" s="63" t="str">
        <f>'דוח 132'!I6065</f>
        <v>סך חשיפת מט"ח</v>
      </c>
      <c r="D6065" s="63">
        <f>'דוח 132'!H6065</f>
        <v>0.35034616256335699</v>
      </c>
      <c r="E6065" s="63">
        <f>'דוח 132'!G6065</f>
        <v>29.924194132877801</v>
      </c>
      <c r="F6065" s="63">
        <f>'דוח 132'!F6065</f>
        <v>24.419704592859301</v>
      </c>
      <c r="G6065" s="63">
        <f>'דוח 132'!E6065</f>
        <v>0</v>
      </c>
      <c r="H6065" s="63">
        <f>'דוח 132'!D6065</f>
        <v>0</v>
      </c>
      <c r="I6065" s="63">
        <f>'דוח 132'!C6065</f>
        <v>0</v>
      </c>
      <c r="J6065" s="63">
        <f>'דוח 132'!B6065</f>
        <v>0</v>
      </c>
      <c r="K6065" s="63">
        <f>'דוח 132'!A6065</f>
        <v>0</v>
      </c>
    </row>
    <row r="6066" spans="1:11" x14ac:dyDescent="0.2">
      <c r="A6066" s="63">
        <f>'דוח 132'!K6066</f>
        <v>12755</v>
      </c>
      <c r="B6066" s="63">
        <f>'דוח 132'!J6066</f>
        <v>822663</v>
      </c>
      <c r="C6066" s="63" t="str">
        <f>'דוח 132'!I6066</f>
        <v xml:space="preserve">נזילות מט"ח </v>
      </c>
      <c r="D6066" s="63">
        <f>'דוח 132'!H6066</f>
        <v>0</v>
      </c>
      <c r="E6066" s="63">
        <f>'דוח 132'!G6066</f>
        <v>7.6478596911469898</v>
      </c>
      <c r="F6066" s="63">
        <f>'דוח 132'!F6066</f>
        <v>2.76234164185608</v>
      </c>
      <c r="G6066" s="63">
        <f>'דוח 132'!E6066</f>
        <v>0</v>
      </c>
      <c r="H6066" s="63">
        <f>'דוח 132'!D6066</f>
        <v>0</v>
      </c>
      <c r="I6066" s="63">
        <f>'דוח 132'!C6066</f>
        <v>0</v>
      </c>
      <c r="J6066" s="63">
        <f>'דוח 132'!B6066</f>
        <v>0</v>
      </c>
      <c r="K6066" s="63">
        <f>'דוח 132'!A6066</f>
        <v>0</v>
      </c>
    </row>
    <row r="6067" spans="1:11" x14ac:dyDescent="0.2">
      <c r="A6067" s="63">
        <f>'דוח 132'!K6067</f>
        <v>12359</v>
      </c>
      <c r="B6067" s="63">
        <f>'דוח 132'!J6067</f>
        <v>822663</v>
      </c>
      <c r="C6067" s="63" t="str">
        <f>'דוח 132'!I6067</f>
        <v xml:space="preserve">קונצרני לא סחיר צמוד מדד </v>
      </c>
      <c r="D6067" s="63">
        <f>'דוח 132'!H6067</f>
        <v>0.74989087346627603</v>
      </c>
      <c r="E6067" s="63">
        <f>'דוח 132'!G6067</f>
        <v>1.2737752682864498</v>
      </c>
      <c r="F6067" s="63">
        <f>'דוח 132'!F6067</f>
        <v>1.2266388297001498</v>
      </c>
      <c r="G6067" s="63">
        <f>'דוח 132'!E6067</f>
        <v>0</v>
      </c>
      <c r="H6067" s="63">
        <f>'דוח 132'!D6067</f>
        <v>0</v>
      </c>
      <c r="I6067" s="63">
        <f>'דוח 132'!C6067</f>
        <v>0</v>
      </c>
      <c r="J6067" s="63">
        <f>'דוח 132'!B6067</f>
        <v>0</v>
      </c>
      <c r="K6067" s="63">
        <f>'דוח 132'!A6067</f>
        <v>0</v>
      </c>
    </row>
    <row r="6068" spans="1:11" x14ac:dyDescent="0.2">
      <c r="A6068" s="63">
        <f>'דוח 132'!K6068</f>
        <v>0</v>
      </c>
      <c r="B6068" s="63">
        <f>'דוח 132'!J6068</f>
        <v>0</v>
      </c>
      <c r="C6068" s="63">
        <f>'דוח 132'!I6068</f>
        <v>0</v>
      </c>
      <c r="D6068" s="63">
        <f>'דוח 132'!H6068</f>
        <v>0</v>
      </c>
      <c r="E6068" s="63">
        <f>'דוח 132'!G6068</f>
        <v>0</v>
      </c>
      <c r="F6068" s="63">
        <f>'דוח 132'!F6068</f>
        <v>0</v>
      </c>
      <c r="G6068" s="63">
        <f>'דוח 132'!E6068</f>
        <v>0</v>
      </c>
      <c r="H6068" s="63">
        <f>'דוח 132'!D6068</f>
        <v>0</v>
      </c>
      <c r="I6068" s="63">
        <f>'דוח 132'!C6068</f>
        <v>0</v>
      </c>
      <c r="J6068" s="63">
        <f>'דוח 132'!B6068</f>
        <v>0</v>
      </c>
      <c r="K6068" s="63">
        <f>'דוח 132'!A6068</f>
        <v>0</v>
      </c>
    </row>
    <row r="6069" spans="1:11" x14ac:dyDescent="0.2">
      <c r="A6069" s="63" t="str">
        <f>'דוח 132'!K6069</f>
        <v>קוד קבוצה</v>
      </c>
      <c r="B6069" s="63" t="str">
        <f>'דוח 132'!J6069</f>
        <v>קוד קופה</v>
      </c>
      <c r="C6069" s="63">
        <f>'דוח 132'!I6069</f>
        <v>0</v>
      </c>
      <c r="D6069" s="63" t="str">
        <f>'דוח 132'!H6069</f>
        <v>8291  פסגות שיא השתלמות ישראל</v>
      </c>
      <c r="E6069" s="63">
        <f>'דוח 132'!G6069</f>
        <v>0</v>
      </c>
      <c r="F6069" s="63">
        <f>'דוח 132'!F6069</f>
        <v>0</v>
      </c>
      <c r="G6069" s="63">
        <f>'דוח 132'!E6069</f>
        <v>0</v>
      </c>
      <c r="H6069" s="63">
        <f>'דוח 132'!D6069</f>
        <v>0</v>
      </c>
      <c r="I6069" s="63">
        <f>'דוח 132'!C6069</f>
        <v>0</v>
      </c>
      <c r="J6069" s="63">
        <f>'דוח 132'!B6069</f>
        <v>0</v>
      </c>
      <c r="K6069" s="63">
        <f>'דוח 132'!A6069</f>
        <v>0</v>
      </c>
    </row>
    <row r="6070" spans="1:11" x14ac:dyDescent="0.2">
      <c r="A6070" s="63">
        <f>'דוח 132'!K6070</f>
        <v>0</v>
      </c>
      <c r="B6070" s="63">
        <f>'דוח 132'!J6070</f>
        <v>0</v>
      </c>
      <c r="C6070" s="63">
        <f>'דוח 132'!I6070</f>
        <v>0</v>
      </c>
      <c r="D6070" s="63">
        <f>'דוח 132'!H6070</f>
        <v>0</v>
      </c>
      <c r="E6070" s="63">
        <f>'דוח 132'!G6070</f>
        <v>0</v>
      </c>
      <c r="F6070" s="63" t="str">
        <f>'דוח 132'!F6070</f>
        <v>שווי קופה באשח  2,166,893.02</v>
      </c>
      <c r="G6070" s="63">
        <f>'דוח 132'!E6070</f>
        <v>0</v>
      </c>
      <c r="H6070" s="63">
        <f>'דוח 132'!D6070</f>
        <v>0</v>
      </c>
      <c r="I6070" s="63">
        <f>'דוח 132'!C6070</f>
        <v>0</v>
      </c>
      <c r="J6070" s="63">
        <f>'דוח 132'!B6070</f>
        <v>0</v>
      </c>
      <c r="K6070" s="63">
        <f>'דוח 132'!A6070</f>
        <v>0</v>
      </c>
    </row>
    <row r="6071" spans="1:11" x14ac:dyDescent="0.2">
      <c r="A6071" s="63">
        <f>'דוח 132'!K6071</f>
        <v>0</v>
      </c>
      <c r="B6071" s="63">
        <f>'דוח 132'!J6071</f>
        <v>0</v>
      </c>
      <c r="C6071" s="63" t="str">
        <f>'דוח 132'!I6071</f>
        <v>תאור קבוצה</v>
      </c>
      <c r="D6071" s="63" t="str">
        <f>'דוח 132'!H6071</f>
        <v>מח"מ</v>
      </c>
      <c r="E6071" s="63" t="str">
        <f>'דוח 132'!G6071</f>
        <v>חשיפה</v>
      </c>
      <c r="F6071" s="63" t="str">
        <f>'דוח 132'!F6071</f>
        <v>חשיפה</v>
      </c>
      <c r="G6071" s="63">
        <f>'דוח 132'!E6071</f>
        <v>0</v>
      </c>
      <c r="H6071" s="63" t="str">
        <f>'דוח 132'!D6071</f>
        <v>חשיפה</v>
      </c>
      <c r="I6071" s="63">
        <f>'דוח 132'!C6071</f>
        <v>0</v>
      </c>
      <c r="J6071" s="63" t="str">
        <f>'דוח 132'!B6071</f>
        <v>מח"מ</v>
      </c>
      <c r="K6071" s="63">
        <f>'דוח 132'!A6071</f>
        <v>0</v>
      </c>
    </row>
    <row r="6072" spans="1:11" x14ac:dyDescent="0.2">
      <c r="A6072" s="63">
        <f>'דוח 132'!K6072</f>
        <v>0</v>
      </c>
      <c r="B6072" s="63">
        <f>'דוח 132'!J6072</f>
        <v>0</v>
      </c>
      <c r="C6072" s="63">
        <f>'דוח 132'!I6072</f>
        <v>0</v>
      </c>
      <c r="D6072" s="63">
        <f>'דוח 132'!H6072</f>
        <v>0</v>
      </c>
      <c r="E6072" s="63" t="str">
        <f>'דוח 132'!G6072</f>
        <v>30/12/18</v>
      </c>
      <c r="F6072" s="63" t="str">
        <f>'דוח 132'!F6072</f>
        <v>31/12/18</v>
      </c>
      <c r="G6072" s="63" t="str">
        <f>'דוח 132'!E6072</f>
        <v>מינ'</v>
      </c>
      <c r="H6072" s="63" t="str">
        <f>'דוח 132'!D6072</f>
        <v>מקס'</v>
      </c>
      <c r="I6072" s="63" t="str">
        <f>'דוח 132'!C6072</f>
        <v>מינ'</v>
      </c>
      <c r="J6072" s="63" t="str">
        <f>'דוח 132'!B6072</f>
        <v>מקס'</v>
      </c>
      <c r="K6072" s="63">
        <f>'דוח 132'!A6072</f>
        <v>0</v>
      </c>
    </row>
    <row r="6073" spans="1:11" x14ac:dyDescent="0.2">
      <c r="A6073" s="63">
        <f>'דוח 132'!K6073</f>
        <v>13591</v>
      </c>
      <c r="B6073" s="63">
        <f>'דוח 132'!J6073</f>
        <v>8291</v>
      </c>
      <c r="C6073" s="63" t="str">
        <f>'דוח 132'!I6073</f>
        <v xml:space="preserve">צמוד מדד (כולל מיועדות) </v>
      </c>
      <c r="D6073" s="63">
        <f>'דוח 132'!H6073</f>
        <v>4.4395678972470289</v>
      </c>
      <c r="E6073" s="63">
        <f>'דוח 132'!G6073</f>
        <v>28.818079765307299</v>
      </c>
      <c r="F6073" s="63">
        <f>'דוח 132'!F6073</f>
        <v>28.802373323314598</v>
      </c>
      <c r="G6073" s="63">
        <f>'דוח 132'!E6073</f>
        <v>0</v>
      </c>
      <c r="H6073" s="63">
        <f>'דוח 132'!D6073</f>
        <v>0</v>
      </c>
      <c r="I6073" s="63">
        <f>'דוח 132'!C6073</f>
        <v>3.5</v>
      </c>
      <c r="J6073" s="63">
        <f>'דוח 132'!B6073</f>
        <v>5.5</v>
      </c>
      <c r="K6073" s="63">
        <f>'דוח 132'!A6073</f>
        <v>0</v>
      </c>
    </row>
    <row r="6074" spans="1:11" x14ac:dyDescent="0.2">
      <c r="A6074" s="63">
        <f>'דוח 132'!K6074</f>
        <v>19967</v>
      </c>
      <c r="B6074" s="63">
        <f>'דוח 132'!J6074</f>
        <v>8291</v>
      </c>
      <c r="C6074" s="63" t="str">
        <f>'דוח 132'!I6074</f>
        <v>צמוד מדד ללא מיועדות</v>
      </c>
      <c r="D6074" s="63">
        <f>'דוח 132'!H6074</f>
        <v>4.4395678972470289</v>
      </c>
      <c r="E6074" s="63">
        <f>'דוח 132'!G6074</f>
        <v>28.818079765307299</v>
      </c>
      <c r="F6074" s="63">
        <f>'דוח 132'!F6074</f>
        <v>28.802373323314598</v>
      </c>
      <c r="G6074" s="63">
        <f>'דוח 132'!E6074</f>
        <v>0</v>
      </c>
      <c r="H6074" s="63">
        <f>'דוח 132'!D6074</f>
        <v>0</v>
      </c>
      <c r="I6074" s="63">
        <f>'דוח 132'!C6074</f>
        <v>0</v>
      </c>
      <c r="J6074" s="63">
        <f>'דוח 132'!B6074</f>
        <v>0</v>
      </c>
      <c r="K6074" s="63">
        <f>'דוח 132'!A6074</f>
        <v>0</v>
      </c>
    </row>
    <row r="6075" spans="1:11" x14ac:dyDescent="0.2">
      <c r="A6075" s="63">
        <f>'דוח 132'!K6075</f>
        <v>15744</v>
      </c>
      <c r="B6075" s="63">
        <f>'דוח 132'!J6075</f>
        <v>8291</v>
      </c>
      <c r="C6075" s="63" t="str">
        <f>'דוח 132'!I6075</f>
        <v xml:space="preserve">סה"כ ממשלתי צמוד מדד כולל מיועדות </v>
      </c>
      <c r="D6075" s="63">
        <f>'דוח 132'!H6075</f>
        <v>6.4225433575336703</v>
      </c>
      <c r="E6075" s="63">
        <f>'דוח 132'!G6075</f>
        <v>9.0896695215918797</v>
      </c>
      <c r="F6075" s="63">
        <f>'דוח 132'!F6075</f>
        <v>9.1008022344783406</v>
      </c>
      <c r="G6075" s="63">
        <f>'דוח 132'!E6075</f>
        <v>0</v>
      </c>
      <c r="H6075" s="63">
        <f>'דוח 132'!D6075</f>
        <v>0</v>
      </c>
      <c r="I6075" s="63">
        <f>'דוח 132'!C6075</f>
        <v>0</v>
      </c>
      <c r="J6075" s="63">
        <f>'דוח 132'!B6075</f>
        <v>0</v>
      </c>
      <c r="K6075" s="63">
        <f>'דוח 132'!A6075</f>
        <v>0</v>
      </c>
    </row>
    <row r="6076" spans="1:11" x14ac:dyDescent="0.2">
      <c r="A6076" s="63">
        <f>'דוח 132'!K6076</f>
        <v>13462</v>
      </c>
      <c r="B6076" s="63">
        <f>'דוח 132'!J6076</f>
        <v>8291</v>
      </c>
      <c r="C6076" s="63" t="str">
        <f>'דוח 132'!I6076</f>
        <v xml:space="preserve">קונצרני סחיר צמוד מדד </v>
      </c>
      <c r="D6076" s="63">
        <f>'דוח 132'!H6076</f>
        <v>3.3518384760361397</v>
      </c>
      <c r="E6076" s="63">
        <f>'דוח 132'!G6076</f>
        <v>16.613994950531797</v>
      </c>
      <c r="F6076" s="63">
        <f>'דוח 132'!F6076</f>
        <v>16.591628739255501</v>
      </c>
      <c r="G6076" s="63">
        <f>'דוח 132'!E6076</f>
        <v>0</v>
      </c>
      <c r="H6076" s="63">
        <f>'דוח 132'!D6076</f>
        <v>0</v>
      </c>
      <c r="I6076" s="63">
        <f>'דוח 132'!C6076</f>
        <v>0</v>
      </c>
      <c r="J6076" s="63">
        <f>'דוח 132'!B6076</f>
        <v>0</v>
      </c>
      <c r="K6076" s="63">
        <f>'דוח 132'!A6076</f>
        <v>0</v>
      </c>
    </row>
    <row r="6077" spans="1:11" x14ac:dyDescent="0.2">
      <c r="A6077" s="63">
        <f>'דוח 132'!K6077</f>
        <v>15544</v>
      </c>
      <c r="B6077" s="63">
        <f>'דוח 132'!J6077</f>
        <v>8291</v>
      </c>
      <c r="C6077" s="63" t="str">
        <f>'דוח 132'!I6077</f>
        <v>הלוואה צמוד מדד</v>
      </c>
      <c r="D6077" s="63">
        <f>'דוח 132'!H6077</f>
        <v>4.7090803273663102</v>
      </c>
      <c r="E6077" s="63">
        <f>'דוח 132'!G6077</f>
        <v>2.4415564302767399</v>
      </c>
      <c r="F6077" s="63">
        <f>'דוח 132'!F6077</f>
        <v>2.4513615839039402</v>
      </c>
      <c r="G6077" s="63">
        <f>'דוח 132'!E6077</f>
        <v>0</v>
      </c>
      <c r="H6077" s="63">
        <f>'דוח 132'!D6077</f>
        <v>0</v>
      </c>
      <c r="I6077" s="63">
        <f>'דוח 132'!C6077</f>
        <v>0</v>
      </c>
      <c r="J6077" s="63">
        <f>'דוח 132'!B6077</f>
        <v>0</v>
      </c>
      <c r="K6077" s="63">
        <f>'דוח 132'!A6077</f>
        <v>0</v>
      </c>
    </row>
    <row r="6078" spans="1:11" x14ac:dyDescent="0.2">
      <c r="A6078" s="63">
        <f>'דוח 132'!K6078</f>
        <v>12978</v>
      </c>
      <c r="B6078" s="63">
        <f>'דוח 132'!J6078</f>
        <v>8291</v>
      </c>
      <c r="C6078" s="63" t="str">
        <f>'דוח 132'!I6078</f>
        <v xml:space="preserve">פקדונות לא סחירים </v>
      </c>
      <c r="D6078" s="63">
        <f>'דוח 132'!H6078</f>
        <v>4.4136088140607201</v>
      </c>
      <c r="E6078" s="63">
        <f>'דוח 132'!G6078</f>
        <v>0.22671862984370203</v>
      </c>
      <c r="F6078" s="63">
        <f>'דוח 132'!F6078</f>
        <v>0.22778675083497901</v>
      </c>
      <c r="G6078" s="63">
        <f>'דוח 132'!E6078</f>
        <v>0</v>
      </c>
      <c r="H6078" s="63">
        <f>'דוח 132'!D6078</f>
        <v>0</v>
      </c>
      <c r="I6078" s="63">
        <f>'דוח 132'!C6078</f>
        <v>0</v>
      </c>
      <c r="J6078" s="63">
        <f>'דוח 132'!B6078</f>
        <v>0</v>
      </c>
      <c r="K6078" s="63">
        <f>'דוח 132'!A6078</f>
        <v>0</v>
      </c>
    </row>
    <row r="6079" spans="1:11" x14ac:dyDescent="0.2">
      <c r="A6079" s="63">
        <f>'דוח 132'!K6079</f>
        <v>17726</v>
      </c>
      <c r="B6079" s="63">
        <f>'דוח 132'!J6079</f>
        <v>8291</v>
      </c>
      <c r="C6079" s="63" t="str">
        <f>'דוח 132'!I6079</f>
        <v>לא צמוד כולל נזילות</v>
      </c>
      <c r="D6079" s="63">
        <f>'דוח 132'!H6079</f>
        <v>3.73125029449597</v>
      </c>
      <c r="E6079" s="63">
        <f>'דוח 132'!G6079</f>
        <v>28.9235133553683</v>
      </c>
      <c r="F6079" s="63">
        <f>'דוח 132'!F6079</f>
        <v>28.904014244283101</v>
      </c>
      <c r="G6079" s="63">
        <f>'דוח 132'!E6079</f>
        <v>0</v>
      </c>
      <c r="H6079" s="63">
        <f>'דוח 132'!D6079</f>
        <v>0</v>
      </c>
      <c r="I6079" s="63">
        <f>'דוח 132'!C6079</f>
        <v>2.5</v>
      </c>
      <c r="J6079" s="63">
        <f>'דוח 132'!B6079</f>
        <v>4.5</v>
      </c>
      <c r="K6079" s="63">
        <f>'דוח 132'!A6079</f>
        <v>0</v>
      </c>
    </row>
    <row r="6080" spans="1:11" x14ac:dyDescent="0.2">
      <c r="A6080" s="63">
        <f>'דוח 132'!K6080</f>
        <v>17727</v>
      </c>
      <c r="B6080" s="63">
        <f>'דוח 132'!J6080</f>
        <v>8291</v>
      </c>
      <c r="C6080" s="63" t="str">
        <f>'דוח 132'!I6080</f>
        <v>עו"ש ש"ח</v>
      </c>
      <c r="D6080" s="63">
        <f>'דוח 132'!H6080</f>
        <v>0</v>
      </c>
      <c r="E6080" s="63">
        <f>'דוח 132'!G6080</f>
        <v>1.0293492654718899</v>
      </c>
      <c r="F6080" s="63">
        <f>'דוח 132'!F6080</f>
        <v>1.0373953191150398</v>
      </c>
      <c r="G6080" s="63">
        <f>'דוח 132'!E6080</f>
        <v>0</v>
      </c>
      <c r="H6080" s="63">
        <f>'דוח 132'!D6080</f>
        <v>0</v>
      </c>
      <c r="I6080" s="63">
        <f>'דוח 132'!C6080</f>
        <v>0</v>
      </c>
      <c r="J6080" s="63">
        <f>'דוח 132'!B6080</f>
        <v>0</v>
      </c>
      <c r="K6080" s="63">
        <f>'דוח 132'!A6080</f>
        <v>0</v>
      </c>
    </row>
    <row r="6081" spans="1:11" x14ac:dyDescent="0.2">
      <c r="A6081" s="63">
        <f>'דוח 132'!K6081</f>
        <v>13592</v>
      </c>
      <c r="B6081" s="63">
        <f>'דוח 132'!J6081</f>
        <v>8291</v>
      </c>
      <c r="C6081" s="63" t="str">
        <f>'דוח 132'!I6081</f>
        <v xml:space="preserve">לא צמוד - לא כולל נזילות </v>
      </c>
      <c r="D6081" s="63">
        <f>'דוח 132'!H6081</f>
        <v>3.8701541780403299</v>
      </c>
      <c r="E6081" s="63">
        <f>'דוח 132'!G6081</f>
        <v>27.8941640898964</v>
      </c>
      <c r="F6081" s="63">
        <f>'דוח 132'!F6081</f>
        <v>27.866618925168098</v>
      </c>
      <c r="G6081" s="63">
        <f>'דוח 132'!E6081</f>
        <v>0</v>
      </c>
      <c r="H6081" s="63">
        <f>'דוח 132'!D6081</f>
        <v>0</v>
      </c>
      <c r="I6081" s="63">
        <f>'דוח 132'!C6081</f>
        <v>0</v>
      </c>
      <c r="J6081" s="63">
        <f>'דוח 132'!B6081</f>
        <v>0</v>
      </c>
      <c r="K6081" s="63">
        <f>'דוח 132'!A6081</f>
        <v>0</v>
      </c>
    </row>
    <row r="6082" spans="1:11" x14ac:dyDescent="0.2">
      <c r="A6082" s="63">
        <f>'דוח 132'!K6082</f>
        <v>11566</v>
      </c>
      <c r="B6082" s="63">
        <f>'דוח 132'!J6082</f>
        <v>8291</v>
      </c>
      <c r="C6082" s="63" t="str">
        <f>'דוח 132'!I6082</f>
        <v>מק"מ</v>
      </c>
      <c r="D6082" s="63">
        <f>'דוח 132'!H6082</f>
        <v>0.42009617202344901</v>
      </c>
      <c r="E6082" s="63">
        <f>'דוח 132'!G6082</f>
        <v>4.4564117750640797</v>
      </c>
      <c r="F6082" s="63">
        <f>'דוח 132'!F6082</f>
        <v>4.46160192231227</v>
      </c>
      <c r="G6082" s="63">
        <f>'דוח 132'!E6082</f>
        <v>0</v>
      </c>
      <c r="H6082" s="63">
        <f>'דוח 132'!D6082</f>
        <v>0</v>
      </c>
      <c r="I6082" s="63">
        <f>'דוח 132'!C6082</f>
        <v>0</v>
      </c>
      <c r="J6082" s="63">
        <f>'דוח 132'!B6082</f>
        <v>0</v>
      </c>
      <c r="K6082" s="63">
        <f>'דוח 132'!A6082</f>
        <v>0</v>
      </c>
    </row>
    <row r="6083" spans="1:11" x14ac:dyDescent="0.2">
      <c r="A6083" s="63">
        <f>'דוח 132'!K6083</f>
        <v>13419</v>
      </c>
      <c r="B6083" s="63">
        <f>'דוח 132'!J6083</f>
        <v>8291</v>
      </c>
      <c r="C6083" s="63" t="str">
        <f>'דוח 132'!I6083</f>
        <v>ממשלתי  לא צמוד (שחר)</v>
      </c>
      <c r="D6083" s="63">
        <f>'דוח 132'!H6083</f>
        <v>5.8464423810915296</v>
      </c>
      <c r="E6083" s="63">
        <f>'דוח 132'!G6083</f>
        <v>11.129714033895899</v>
      </c>
      <c r="F6083" s="63">
        <f>'דוח 132'!F6083</f>
        <v>11.132435187848699</v>
      </c>
      <c r="G6083" s="63">
        <f>'דוח 132'!E6083</f>
        <v>0</v>
      </c>
      <c r="H6083" s="63">
        <f>'דוח 132'!D6083</f>
        <v>0</v>
      </c>
      <c r="I6083" s="63">
        <f>'דוח 132'!C6083</f>
        <v>0</v>
      </c>
      <c r="J6083" s="63">
        <f>'דוח 132'!B6083</f>
        <v>0</v>
      </c>
      <c r="K6083" s="63">
        <f>'דוח 132'!A6083</f>
        <v>0</v>
      </c>
    </row>
    <row r="6084" spans="1:11" x14ac:dyDescent="0.2">
      <c r="A6084" s="63">
        <f>'דוח 132'!K6084</f>
        <v>11568</v>
      </c>
      <c r="B6084" s="63">
        <f>'דוח 132'!J6084</f>
        <v>8291</v>
      </c>
      <c r="C6084" s="63" t="str">
        <f>'דוח 132'!I6084</f>
        <v>אג"ח ממשלתי לא צמוד ריבית משתנה-"גילון"</v>
      </c>
      <c r="D6084" s="63">
        <f>'דוח 132'!H6084</f>
        <v>0</v>
      </c>
      <c r="E6084" s="63">
        <f>'דוח 132'!G6084</f>
        <v>0</v>
      </c>
      <c r="F6084" s="63">
        <f>'דוח 132'!F6084</f>
        <v>0</v>
      </c>
      <c r="G6084" s="63">
        <f>'דוח 132'!E6084</f>
        <v>0</v>
      </c>
      <c r="H6084" s="63">
        <f>'דוח 132'!D6084</f>
        <v>0</v>
      </c>
      <c r="I6084" s="63">
        <f>'דוח 132'!C6084</f>
        <v>0</v>
      </c>
      <c r="J6084" s="63">
        <f>'דוח 132'!B6084</f>
        <v>0</v>
      </c>
      <c r="K6084" s="63">
        <f>'דוח 132'!A6084</f>
        <v>0</v>
      </c>
    </row>
    <row r="6085" spans="1:11" x14ac:dyDescent="0.2">
      <c r="A6085" s="63">
        <f>'דוח 132'!K6085</f>
        <v>12479</v>
      </c>
      <c r="B6085" s="63">
        <f>'דוח 132'!J6085</f>
        <v>8291</v>
      </c>
      <c r="C6085" s="63" t="str">
        <f>'דוח 132'!I6085</f>
        <v>קונצרני ריבית קבועה</v>
      </c>
      <c r="D6085" s="63">
        <f>'דוח 132'!H6085</f>
        <v>4.34824486374775</v>
      </c>
      <c r="E6085" s="63">
        <f>'דוח 132'!G6085</f>
        <v>5.3407993232532291</v>
      </c>
      <c r="F6085" s="63">
        <f>'דוח 132'!F6085</f>
        <v>5.3485000349311891</v>
      </c>
      <c r="G6085" s="63">
        <f>'דוח 132'!E6085</f>
        <v>0</v>
      </c>
      <c r="H6085" s="63">
        <f>'דוח 132'!D6085</f>
        <v>0</v>
      </c>
      <c r="I6085" s="63">
        <f>'דוח 132'!C6085</f>
        <v>0</v>
      </c>
      <c r="J6085" s="63">
        <f>'דוח 132'!B6085</f>
        <v>0</v>
      </c>
      <c r="K6085" s="63">
        <f>'דוח 132'!A6085</f>
        <v>0</v>
      </c>
    </row>
    <row r="6086" spans="1:11" x14ac:dyDescent="0.2">
      <c r="A6086" s="63">
        <f>'דוח 132'!K6086</f>
        <v>12480</v>
      </c>
      <c r="B6086" s="63">
        <f>'דוח 132'!J6086</f>
        <v>8291</v>
      </c>
      <c r="C6086" s="63" t="str">
        <f>'דוח 132'!I6086</f>
        <v>קונצרני ריבית משתנה</v>
      </c>
      <c r="D6086" s="63">
        <f>'דוח 132'!H6086</f>
        <v>3.5847142213768204</v>
      </c>
      <c r="E6086" s="63">
        <f>'דוח 132'!G6086</f>
        <v>0.50959118331476694</v>
      </c>
      <c r="F6086" s="63">
        <f>'דוח 132'!F6086</f>
        <v>0.51098133168146198</v>
      </c>
      <c r="G6086" s="63">
        <f>'דוח 132'!E6086</f>
        <v>0</v>
      </c>
      <c r="H6086" s="63">
        <f>'דוח 132'!D6086</f>
        <v>0</v>
      </c>
      <c r="I6086" s="63">
        <f>'דוח 132'!C6086</f>
        <v>0</v>
      </c>
      <c r="J6086" s="63">
        <f>'דוח 132'!B6086</f>
        <v>0</v>
      </c>
      <c r="K6086" s="63">
        <f>'דוח 132'!A6086</f>
        <v>0</v>
      </c>
    </row>
    <row r="6087" spans="1:11" x14ac:dyDescent="0.2">
      <c r="A6087" s="63">
        <f>'דוח 132'!K6087</f>
        <v>11578</v>
      </c>
      <c r="B6087" s="63">
        <f>'דוח 132'!J6087</f>
        <v>8291</v>
      </c>
      <c r="C6087" s="63" t="str">
        <f>'דוח 132'!I6087</f>
        <v>אג"ח לא צמוד לא סחיר (ללא עמיתים)</v>
      </c>
      <c r="D6087" s="63">
        <f>'דוח 132'!H6087</f>
        <v>4.0935592708835493</v>
      </c>
      <c r="E6087" s="63">
        <f>'דוח 132'!G6087</f>
        <v>0.80360103584226705</v>
      </c>
      <c r="F6087" s="63">
        <f>'דוח 132'!F6087</f>
        <v>0.75706144848739099</v>
      </c>
      <c r="G6087" s="63">
        <f>'דוח 132'!E6087</f>
        <v>0</v>
      </c>
      <c r="H6087" s="63">
        <f>'דוח 132'!D6087</f>
        <v>0</v>
      </c>
      <c r="I6087" s="63">
        <f>'דוח 132'!C6087</f>
        <v>0</v>
      </c>
      <c r="J6087" s="63">
        <f>'דוח 132'!B6087</f>
        <v>0</v>
      </c>
      <c r="K6087" s="63">
        <f>'דוח 132'!A6087</f>
        <v>0</v>
      </c>
    </row>
    <row r="6088" spans="1:11" x14ac:dyDescent="0.2">
      <c r="A6088" s="63">
        <f>'דוח 132'!K6088</f>
        <v>12497</v>
      </c>
      <c r="B6088" s="63">
        <f>'דוח 132'!J6088</f>
        <v>8291</v>
      </c>
      <c r="C6088" s="63" t="str">
        <f>'דוח 132'!I6088</f>
        <v>קונצרני לא סחיר ריבית משתנה (נע"מים)</v>
      </c>
      <c r="D6088" s="63">
        <f>'דוח 132'!H6088</f>
        <v>0</v>
      </c>
      <c r="E6088" s="63">
        <f>'דוח 132'!G6088</f>
        <v>0</v>
      </c>
      <c r="F6088" s="63">
        <f>'דוח 132'!F6088</f>
        <v>0</v>
      </c>
      <c r="G6088" s="63">
        <f>'דוח 132'!E6088</f>
        <v>0</v>
      </c>
      <c r="H6088" s="63">
        <f>'דוח 132'!D6088</f>
        <v>0</v>
      </c>
      <c r="I6088" s="63">
        <f>'דוח 132'!C6088</f>
        <v>0</v>
      </c>
      <c r="J6088" s="63">
        <f>'דוח 132'!B6088</f>
        <v>0</v>
      </c>
      <c r="K6088" s="63">
        <f>'דוח 132'!A6088</f>
        <v>0</v>
      </c>
    </row>
    <row r="6089" spans="1:11" x14ac:dyDescent="0.2">
      <c r="A6089" s="63">
        <f>'דוח 132'!K6089</f>
        <v>15546</v>
      </c>
      <c r="B6089" s="63">
        <f>'דוח 132'!J6089</f>
        <v>8291</v>
      </c>
      <c r="C6089" s="63" t="str">
        <f>'דוח 132'!I6089</f>
        <v>הלוואה לא צמוד</v>
      </c>
      <c r="D6089" s="63">
        <f>'דוח 132'!H6089</f>
        <v>7.5255006896926995</v>
      </c>
      <c r="E6089" s="63">
        <f>'דוח 132'!G6089</f>
        <v>1.6447643845244999</v>
      </c>
      <c r="F6089" s="63">
        <f>'דוח 132'!F6089</f>
        <v>1.6451277775244</v>
      </c>
      <c r="G6089" s="63">
        <f>'דוח 132'!E6089</f>
        <v>0</v>
      </c>
      <c r="H6089" s="63">
        <f>'דוח 132'!D6089</f>
        <v>0</v>
      </c>
      <c r="I6089" s="63">
        <f>'דוח 132'!C6089</f>
        <v>0</v>
      </c>
      <c r="J6089" s="63">
        <f>'דוח 132'!B6089</f>
        <v>0</v>
      </c>
      <c r="K6089" s="63">
        <f>'דוח 132'!A6089</f>
        <v>0</v>
      </c>
    </row>
    <row r="6090" spans="1:11" x14ac:dyDescent="0.2">
      <c r="A6090" s="63">
        <f>'דוח 132'!K6090</f>
        <v>12481</v>
      </c>
      <c r="B6090" s="63">
        <f>'דוח 132'!J6090</f>
        <v>8291</v>
      </c>
      <c r="C6090" s="63" t="str">
        <f>'דוח 132'!I6090</f>
        <v>הלוואות לעמיתים.</v>
      </c>
      <c r="D6090" s="63">
        <f>'דוח 132'!H6090</f>
        <v>0.08</v>
      </c>
      <c r="E6090" s="63">
        <f>'דוח 132'!G6090</f>
        <v>4.0092823540016793</v>
      </c>
      <c r="F6090" s="63">
        <f>'דוח 132'!F6090</f>
        <v>4.0109112223826999</v>
      </c>
      <c r="G6090" s="63">
        <f>'דוח 132'!E6090</f>
        <v>0</v>
      </c>
      <c r="H6090" s="63">
        <f>'דוח 132'!D6090</f>
        <v>4</v>
      </c>
      <c r="I6090" s="63">
        <f>'דוח 132'!C6090</f>
        <v>0</v>
      </c>
      <c r="J6090" s="63">
        <f>'דוח 132'!B6090</f>
        <v>0</v>
      </c>
      <c r="K6090" s="63">
        <f>'דוח 132'!A6090</f>
        <v>0</v>
      </c>
    </row>
    <row r="6091" spans="1:11" x14ac:dyDescent="0.2">
      <c r="A6091" s="63">
        <f>'דוח 132'!K6091</f>
        <v>13594</v>
      </c>
      <c r="B6091" s="63">
        <f>'דוח 132'!J6091</f>
        <v>8291</v>
      </c>
      <c r="C6091" s="63" t="str">
        <f>'דוח 132'!I6091</f>
        <v>מט"ח וצמוד מט"ח</v>
      </c>
      <c r="D6091" s="63">
        <f>'דוח 132'!H6091</f>
        <v>2.9274552414180999</v>
      </c>
      <c r="E6091" s="63">
        <f>'דוח 132'!G6091</f>
        <v>8.3306156135022604</v>
      </c>
      <c r="F6091" s="63">
        <f>'דוח 132'!F6091</f>
        <v>8.3104028932585496</v>
      </c>
      <c r="G6091" s="63">
        <f>'דוח 132'!E6091</f>
        <v>0</v>
      </c>
      <c r="H6091" s="63">
        <f>'דוח 132'!D6091</f>
        <v>0</v>
      </c>
      <c r="I6091" s="63">
        <f>'דוח 132'!C6091</f>
        <v>0</v>
      </c>
      <c r="J6091" s="63">
        <f>'דוח 132'!B6091</f>
        <v>0</v>
      </c>
      <c r="K6091" s="63">
        <f>'דוח 132'!A6091</f>
        <v>0</v>
      </c>
    </row>
    <row r="6092" spans="1:11" x14ac:dyDescent="0.2">
      <c r="A6092" s="63">
        <f>'דוח 132'!K6092</f>
        <v>15609</v>
      </c>
      <c r="B6092" s="63">
        <f>'דוח 132'!J6092</f>
        <v>8291</v>
      </c>
      <c r="C6092" s="63" t="str">
        <f>'דוח 132'!I6092</f>
        <v>אג"ח ממשלתי צמוד מט"ח סחיר (1022)</v>
      </c>
      <c r="D6092" s="63">
        <f>'דוח 132'!H6092</f>
        <v>0.40660836749389101</v>
      </c>
      <c r="E6092" s="63">
        <f>'דוח 132'!G6092</f>
        <v>1.40143062386835</v>
      </c>
      <c r="F6092" s="63">
        <f>'דוח 132'!F6092</f>
        <v>1.3963311772784399</v>
      </c>
      <c r="G6092" s="63">
        <f>'דוח 132'!E6092</f>
        <v>0</v>
      </c>
      <c r="H6092" s="63">
        <f>'דוח 132'!D6092</f>
        <v>0</v>
      </c>
      <c r="I6092" s="63">
        <f>'דוח 132'!C6092</f>
        <v>0</v>
      </c>
      <c r="J6092" s="63">
        <f>'דוח 132'!B6092</f>
        <v>0</v>
      </c>
      <c r="K6092" s="63">
        <f>'דוח 132'!A6092</f>
        <v>0</v>
      </c>
    </row>
    <row r="6093" spans="1:11" x14ac:dyDescent="0.2">
      <c r="A6093" s="63">
        <f>'דוח 132'!K6093</f>
        <v>11524</v>
      </c>
      <c r="B6093" s="63">
        <f>'דוח 132'!J6093</f>
        <v>8291</v>
      </c>
      <c r="C6093" s="63" t="str">
        <f>'דוח 132'!I6093</f>
        <v xml:space="preserve"> אג"ח קונצרני בחו"ל </v>
      </c>
      <c r="D6093" s="63">
        <f>'דוח 132'!H6093</f>
        <v>3.7099371380821604</v>
      </c>
      <c r="E6093" s="63">
        <f>'דוח 132'!G6093</f>
        <v>5.7094669213576701</v>
      </c>
      <c r="F6093" s="63">
        <f>'דוח 132'!F6093</f>
        <v>5.5293946239698801</v>
      </c>
      <c r="G6093" s="63">
        <f>'דוח 132'!E6093</f>
        <v>0</v>
      </c>
      <c r="H6093" s="63">
        <f>'דוח 132'!D6093</f>
        <v>0</v>
      </c>
      <c r="I6093" s="63">
        <f>'דוח 132'!C6093</f>
        <v>0</v>
      </c>
      <c r="J6093" s="63">
        <f>'דוח 132'!B6093</f>
        <v>0</v>
      </c>
      <c r="K6093" s="63">
        <f>'דוח 132'!A6093</f>
        <v>0</v>
      </c>
    </row>
    <row r="6094" spans="1:11" x14ac:dyDescent="0.2">
      <c r="A6094" s="63">
        <f>'דוח 132'!K6094</f>
        <v>15745</v>
      </c>
      <c r="B6094" s="63">
        <f>'דוח 132'!J6094</f>
        <v>8291</v>
      </c>
      <c r="C6094" s="63" t="str">
        <f>'דוח 132'!I6094</f>
        <v>סה"כ קונצרני צמוד מט"ח</v>
      </c>
      <c r="D6094" s="63">
        <f>'דוח 132'!H6094</f>
        <v>4.5867442099196793</v>
      </c>
      <c r="E6094" s="63">
        <f>'דוח 132'!G6094</f>
        <v>0.58855192695915604</v>
      </c>
      <c r="F6094" s="63">
        <f>'דוח 132'!F6094</f>
        <v>0.59416944087480705</v>
      </c>
      <c r="G6094" s="63">
        <f>'דוח 132'!E6094</f>
        <v>0</v>
      </c>
      <c r="H6094" s="63">
        <f>'דוח 132'!D6094</f>
        <v>0</v>
      </c>
      <c r="I6094" s="63">
        <f>'דוח 132'!C6094</f>
        <v>0</v>
      </c>
      <c r="J6094" s="63">
        <f>'דוח 132'!B6094</f>
        <v>0</v>
      </c>
      <c r="K6094" s="63">
        <f>'דוח 132'!A6094</f>
        <v>0</v>
      </c>
    </row>
    <row r="6095" spans="1:11" x14ac:dyDescent="0.2">
      <c r="A6095" s="63">
        <f>'דוח 132'!K6095</f>
        <v>15545</v>
      </c>
      <c r="B6095" s="63">
        <f>'דוח 132'!J6095</f>
        <v>8291</v>
      </c>
      <c r="C6095" s="63" t="str">
        <f>'דוח 132'!I6095</f>
        <v>הלוואה צמוד מט"ח</v>
      </c>
      <c r="D6095" s="63">
        <f>'דוח 132'!H6095</f>
        <v>1.2776219578714199</v>
      </c>
      <c r="E6095" s="63">
        <f>'דוח 132'!G6095</f>
        <v>0.41377056920739103</v>
      </c>
      <c r="F6095" s="63">
        <f>'דוח 132'!F6095</f>
        <v>0.40822941031746701</v>
      </c>
      <c r="G6095" s="63">
        <f>'דוח 132'!E6095</f>
        <v>0</v>
      </c>
      <c r="H6095" s="63">
        <f>'דוח 132'!D6095</f>
        <v>0</v>
      </c>
      <c r="I6095" s="63">
        <f>'דוח 132'!C6095</f>
        <v>0</v>
      </c>
      <c r="J6095" s="63">
        <f>'דוח 132'!B6095</f>
        <v>0</v>
      </c>
      <c r="K6095" s="63">
        <f>'דוח 132'!A6095</f>
        <v>0</v>
      </c>
    </row>
    <row r="6096" spans="1:11" x14ac:dyDescent="0.2">
      <c r="A6096" s="63">
        <f>'דוח 132'!K6096</f>
        <v>13595</v>
      </c>
      <c r="B6096" s="63">
        <f>'דוח 132'!J6096</f>
        <v>8291</v>
      </c>
      <c r="C6096" s="63" t="str">
        <f>'דוח 132'!I6096</f>
        <v>סה"כ מניות והמירים</v>
      </c>
      <c r="D6096" s="63">
        <f>'דוח 132'!H6096</f>
        <v>0</v>
      </c>
      <c r="E6096" s="63">
        <f>'דוח 132'!G6096</f>
        <v>35.904403670184195</v>
      </c>
      <c r="F6096" s="63">
        <f>'דוח 132'!F6096</f>
        <v>36.032022679071098</v>
      </c>
      <c r="G6096" s="63">
        <f>'דוח 132'!E6096</f>
        <v>0</v>
      </c>
      <c r="H6096" s="63">
        <f>'דוח 132'!D6096</f>
        <v>0</v>
      </c>
      <c r="I6096" s="63">
        <f>'דוח 132'!C6096</f>
        <v>0</v>
      </c>
      <c r="J6096" s="63">
        <f>'דוח 132'!B6096</f>
        <v>0</v>
      </c>
      <c r="K6096" s="63">
        <f>'דוח 132'!A6096</f>
        <v>0</v>
      </c>
    </row>
    <row r="6097" spans="1:11" x14ac:dyDescent="0.2">
      <c r="A6097" s="63">
        <f>'דוח 132'!K6097</f>
        <v>15610</v>
      </c>
      <c r="B6097" s="63">
        <f>'דוח 132'!J6097</f>
        <v>8291</v>
      </c>
      <c r="C6097" s="63" t="str">
        <f>'דוח 132'!I6097</f>
        <v>נגזרים מתוך מניות והמירים</v>
      </c>
      <c r="D6097" s="63">
        <f>'דוח 132'!H6097</f>
        <v>0</v>
      </c>
      <c r="E6097" s="63">
        <f>'דוח 132'!G6097</f>
        <v>9.1637244941251801</v>
      </c>
      <c r="F6097" s="63">
        <f>'דוח 132'!F6097</f>
        <v>9.2275672570270082</v>
      </c>
      <c r="G6097" s="63">
        <f>'דוח 132'!E6097</f>
        <v>0</v>
      </c>
      <c r="H6097" s="63">
        <f>'דוח 132'!D6097</f>
        <v>0</v>
      </c>
      <c r="I6097" s="63">
        <f>'דוח 132'!C6097</f>
        <v>0</v>
      </c>
      <c r="J6097" s="63">
        <f>'דוח 132'!B6097</f>
        <v>0</v>
      </c>
      <c r="K6097" s="63">
        <f>'דוח 132'!A6097</f>
        <v>0</v>
      </c>
    </row>
    <row r="6098" spans="1:11" x14ac:dyDescent="0.2">
      <c r="A6098" s="63">
        <f>'דוח 132'!K6098</f>
        <v>15611</v>
      </c>
      <c r="B6098" s="63">
        <f>'דוח 132'!J6098</f>
        <v>8291</v>
      </c>
      <c r="C6098" s="63" t="str">
        <f>'דוח 132'!I6098</f>
        <v>מניות והמירים בארץ</v>
      </c>
      <c r="D6098" s="63">
        <f>'דוח 132'!H6098</f>
        <v>0</v>
      </c>
      <c r="E6098" s="63">
        <f>'דוח 132'!G6098</f>
        <v>15.589599810418001</v>
      </c>
      <c r="F6098" s="63">
        <f>'דוח 132'!F6098</f>
        <v>15.629298770686699</v>
      </c>
      <c r="G6098" s="63">
        <f>'דוח 132'!E6098</f>
        <v>0</v>
      </c>
      <c r="H6098" s="63">
        <f>'דוח 132'!D6098</f>
        <v>0</v>
      </c>
      <c r="I6098" s="63">
        <f>'דוח 132'!C6098</f>
        <v>0</v>
      </c>
      <c r="J6098" s="63">
        <f>'דוח 132'!B6098</f>
        <v>0</v>
      </c>
      <c r="K6098" s="63">
        <f>'דוח 132'!A6098</f>
        <v>0</v>
      </c>
    </row>
    <row r="6099" spans="1:11" x14ac:dyDescent="0.2">
      <c r="A6099" s="63">
        <f>'דוח 132'!K6099</f>
        <v>15608</v>
      </c>
      <c r="B6099" s="63">
        <f>'דוח 132'!J6099</f>
        <v>8291</v>
      </c>
      <c r="C6099" s="63" t="str">
        <f>'דוח 132'!I6099</f>
        <v>מניות חו"ל</v>
      </c>
      <c r="D6099" s="63">
        <f>'דוח 132'!H6099</f>
        <v>0</v>
      </c>
      <c r="E6099" s="63">
        <f>'דוח 132'!G6099</f>
        <v>19.631544509953898</v>
      </c>
      <c r="F6099" s="63">
        <f>'דוח 132'!F6099</f>
        <v>19.722429824326397</v>
      </c>
      <c r="G6099" s="63">
        <f>'דוח 132'!E6099</f>
        <v>0</v>
      </c>
      <c r="H6099" s="63">
        <f>'דוח 132'!D6099</f>
        <v>0</v>
      </c>
      <c r="I6099" s="63">
        <f>'דוח 132'!C6099</f>
        <v>0</v>
      </c>
      <c r="J6099" s="63">
        <f>'דוח 132'!B6099</f>
        <v>0</v>
      </c>
      <c r="K6099" s="63">
        <f>'דוח 132'!A6099</f>
        <v>0</v>
      </c>
    </row>
    <row r="6100" spans="1:11" x14ac:dyDescent="0.2">
      <c r="A6100" s="63">
        <f>'דוח 132'!K6100</f>
        <v>15584</v>
      </c>
      <c r="B6100" s="63">
        <f>'דוח 132'!J6100</f>
        <v>8291</v>
      </c>
      <c r="C6100" s="63" t="str">
        <f>'דוח 132'!I6100</f>
        <v>נכסים אלטרנטיביים</v>
      </c>
      <c r="D6100" s="63">
        <f>'דוח 132'!H6100</f>
        <v>0</v>
      </c>
      <c r="E6100" s="63">
        <f>'דוח 132'!G6100</f>
        <v>4.7393191047964196</v>
      </c>
      <c r="F6100" s="63">
        <f>'דוח 132'!F6100</f>
        <v>4.6894186501694</v>
      </c>
      <c r="G6100" s="63">
        <f>'דוח 132'!E6100</f>
        <v>0</v>
      </c>
      <c r="H6100" s="63">
        <f>'דוח 132'!D6100</f>
        <v>8</v>
      </c>
      <c r="I6100" s="63">
        <f>'דוח 132'!C6100</f>
        <v>0</v>
      </c>
      <c r="J6100" s="63">
        <f>'דוח 132'!B6100</f>
        <v>0</v>
      </c>
      <c r="K6100" s="63">
        <f>'דוח 132'!A6100</f>
        <v>0</v>
      </c>
    </row>
    <row r="6101" spans="1:11" x14ac:dyDescent="0.2">
      <c r="A6101" s="63">
        <f>'דוח 132'!K6101</f>
        <v>17728</v>
      </c>
      <c r="B6101" s="63">
        <f>'דוח 132'!J6101</f>
        <v>8291</v>
      </c>
      <c r="C6101" s="63" t="str">
        <f>'דוח 132'!I6101</f>
        <v>נכסי נדל"ן</v>
      </c>
      <c r="D6101" s="63">
        <f>'דוח 132'!H6101</f>
        <v>0</v>
      </c>
      <c r="E6101" s="63">
        <f>'דוח 132'!G6101</f>
        <v>2.7339153471086104</v>
      </c>
      <c r="F6101" s="63">
        <f>'דוח 132'!F6101</f>
        <v>2.7195686348037498</v>
      </c>
      <c r="G6101" s="63">
        <f>'דוח 132'!E6101</f>
        <v>0</v>
      </c>
      <c r="H6101" s="63">
        <f>'דוח 132'!D6101</f>
        <v>3.5</v>
      </c>
      <c r="I6101" s="63">
        <f>'דוח 132'!C6101</f>
        <v>0</v>
      </c>
      <c r="J6101" s="63">
        <f>'דוח 132'!B6101</f>
        <v>0</v>
      </c>
      <c r="K6101" s="63">
        <f>'דוח 132'!A6101</f>
        <v>0</v>
      </c>
    </row>
    <row r="6102" spans="1:11" x14ac:dyDescent="0.2">
      <c r="A6102" s="63">
        <f>'דוח 132'!K6102</f>
        <v>15624</v>
      </c>
      <c r="B6102" s="63">
        <f>'דוח 132'!J6102</f>
        <v>8291</v>
      </c>
      <c r="C6102" s="63" t="str">
        <f>'דוח 132'!I6102</f>
        <v>נגזרים מתוך חשיפת מט"ח</v>
      </c>
      <c r="D6102" s="63">
        <f>'דוח 132'!H6102</f>
        <v>0</v>
      </c>
      <c r="E6102" s="63">
        <f>'דוח 132'!G6102</f>
        <v>-6.6440679095581698</v>
      </c>
      <c r="F6102" s="63">
        <f>'דוח 132'!F6102</f>
        <v>-6.6177440834498205</v>
      </c>
      <c r="G6102" s="63">
        <f>'דוח 132'!E6102</f>
        <v>0</v>
      </c>
      <c r="H6102" s="63">
        <f>'דוח 132'!D6102</f>
        <v>0</v>
      </c>
      <c r="I6102" s="63">
        <f>'דוח 132'!C6102</f>
        <v>0</v>
      </c>
      <c r="J6102" s="63">
        <f>'דוח 132'!B6102</f>
        <v>0</v>
      </c>
      <c r="K6102" s="63">
        <f>'דוח 132'!A6102</f>
        <v>0</v>
      </c>
    </row>
    <row r="6103" spans="1:11" x14ac:dyDescent="0.2">
      <c r="A6103" s="63">
        <f>'דוח 132'!K6103</f>
        <v>15644</v>
      </c>
      <c r="B6103" s="63">
        <f>'דוח 132'!J6103</f>
        <v>8291</v>
      </c>
      <c r="C6103" s="63" t="str">
        <f>'דוח 132'!I6103</f>
        <v>סה"כ נזילות</v>
      </c>
      <c r="D6103" s="63">
        <f>'דוח 132'!H6103</f>
        <v>0</v>
      </c>
      <c r="E6103" s="63">
        <f>'דוח 132'!G6103</f>
        <v>1.2467448375815899</v>
      </c>
      <c r="F6103" s="63">
        <f>'דוח 132'!F6103</f>
        <v>1.4196735599329999</v>
      </c>
      <c r="G6103" s="63">
        <f>'דוח 132'!E6103</f>
        <v>1</v>
      </c>
      <c r="H6103" s="63">
        <f>'דוח 132'!D6103</f>
        <v>8</v>
      </c>
      <c r="I6103" s="63">
        <f>'דוח 132'!C6103</f>
        <v>0</v>
      </c>
      <c r="J6103" s="63">
        <f>'דוח 132'!B6103</f>
        <v>0</v>
      </c>
      <c r="K6103" s="63">
        <f>'דוח 132'!A6103</f>
        <v>0</v>
      </c>
    </row>
    <row r="6104" spans="1:11" x14ac:dyDescent="0.2">
      <c r="A6104" s="63">
        <f>'דוח 132'!K6104</f>
        <v>15704</v>
      </c>
      <c r="B6104" s="63">
        <f>'דוח 132'!J6104</f>
        <v>8291</v>
      </c>
      <c r="C6104" s="63" t="str">
        <f>'דוח 132'!I6104</f>
        <v xml:space="preserve">סה"כ קונצרני והלוואות </v>
      </c>
      <c r="D6104" s="63">
        <f>'דוח 132'!H6104</f>
        <v>3.8737514142849103</v>
      </c>
      <c r="E6104" s="63">
        <f>'דוח 132'!G6104</f>
        <v>34.512236958330696</v>
      </c>
      <c r="F6104" s="63">
        <f>'דוח 132'!F6104</f>
        <v>34.267248405787797</v>
      </c>
      <c r="G6104" s="63">
        <f>'דוח 132'!E6104</f>
        <v>28</v>
      </c>
      <c r="H6104" s="63">
        <f>'דוח 132'!D6104</f>
        <v>34</v>
      </c>
      <c r="I6104" s="63">
        <f>'דוח 132'!C6104</f>
        <v>0</v>
      </c>
      <c r="J6104" s="63">
        <f>'דוח 132'!B6104</f>
        <v>0</v>
      </c>
      <c r="K6104" s="63">
        <f>'דוח 132'!A6104</f>
        <v>0</v>
      </c>
    </row>
    <row r="6105" spans="1:11" x14ac:dyDescent="0.2">
      <c r="A6105" s="63">
        <f>'דוח 132'!K6105</f>
        <v>15749</v>
      </c>
      <c r="B6105" s="63">
        <f>'דוח 132'!J6105</f>
        <v>8291</v>
      </c>
      <c r="C6105" s="63" t="str">
        <f>'דוח 132'!I6105</f>
        <v>סה"כ לא סחירים</v>
      </c>
      <c r="D6105" s="63">
        <f>'דוח 132'!H6105</f>
        <v>1.6719385009760399</v>
      </c>
      <c r="E6105" s="63">
        <f>'דוח 132'!G6105</f>
        <v>18.142327438476798</v>
      </c>
      <c r="F6105" s="63">
        <f>'דוח 132'!F6105</f>
        <v>18.020553577323799</v>
      </c>
      <c r="G6105" s="63">
        <f>'דוח 132'!E6105</f>
        <v>0</v>
      </c>
      <c r="H6105" s="63">
        <f>'דוח 132'!D6105</f>
        <v>0</v>
      </c>
      <c r="I6105" s="63">
        <f>'דוח 132'!C6105</f>
        <v>0</v>
      </c>
      <c r="J6105" s="63">
        <f>'דוח 132'!B6105</f>
        <v>0</v>
      </c>
      <c r="K6105" s="63">
        <f>'דוח 132'!A6105</f>
        <v>0</v>
      </c>
    </row>
    <row r="6106" spans="1:11" x14ac:dyDescent="0.2">
      <c r="A6106" s="63">
        <f>'דוח 132'!K6106</f>
        <v>11258</v>
      </c>
      <c r="B6106" s="63">
        <f>'דוח 132'!J6106</f>
        <v>8291</v>
      </c>
      <c r="C6106" s="63" t="str">
        <f>'דוח 132'!I6106</f>
        <v>כל נכסי הקופה</v>
      </c>
      <c r="D6106" s="63">
        <f>'דוח 132'!H6106</f>
        <v>2.6004653613997499</v>
      </c>
      <c r="E6106" s="63">
        <f>'דוח 132'!G6106</f>
        <v>109.14240111697102</v>
      </c>
      <c r="F6106" s="63">
        <f>'דוח 132'!F6106</f>
        <v>109.15018210021501</v>
      </c>
      <c r="G6106" s="63">
        <f>'דוח 132'!E6106</f>
        <v>0</v>
      </c>
      <c r="H6106" s="63">
        <f>'דוח 132'!D6106</f>
        <v>0</v>
      </c>
      <c r="I6106" s="63">
        <f>'דוח 132'!C6106</f>
        <v>0</v>
      </c>
      <c r="J6106" s="63">
        <f>'דוח 132'!B6106</f>
        <v>0</v>
      </c>
      <c r="K6106" s="63">
        <f>'דוח 132'!A6106</f>
        <v>0</v>
      </c>
    </row>
    <row r="6107" spans="1:11" x14ac:dyDescent="0.2">
      <c r="A6107" s="63">
        <f>'דוח 132'!K6107</f>
        <v>15705</v>
      </c>
      <c r="B6107" s="63">
        <f>'דוח 132'!J6107</f>
        <v>8291</v>
      </c>
      <c r="C6107" s="63" t="str">
        <f>'דוח 132'!I6107</f>
        <v>סה"כ ממשלתי</v>
      </c>
      <c r="D6107" s="63">
        <f>'דוח 132'!H6107</f>
        <v>4.8283575299763895</v>
      </c>
      <c r="E6107" s="63">
        <f>'דוח 132'!G6107</f>
        <v>26.0772259544202</v>
      </c>
      <c r="F6107" s="63">
        <f>'דוח 132'!F6107</f>
        <v>26.0911705219177</v>
      </c>
      <c r="G6107" s="63">
        <f>'דוח 132'!E6107</f>
        <v>22</v>
      </c>
      <c r="H6107" s="63">
        <f>'דוח 132'!D6107</f>
        <v>32</v>
      </c>
      <c r="I6107" s="63">
        <f>'דוח 132'!C6107</f>
        <v>0</v>
      </c>
      <c r="J6107" s="63">
        <f>'דוח 132'!B6107</f>
        <v>0</v>
      </c>
      <c r="K6107" s="63">
        <f>'דוח 132'!A6107</f>
        <v>0</v>
      </c>
    </row>
    <row r="6108" spans="1:11" x14ac:dyDescent="0.2">
      <c r="A6108" s="63">
        <f>'דוח 132'!K6108</f>
        <v>16144</v>
      </c>
      <c r="B6108" s="63">
        <f>'דוח 132'!J6108</f>
        <v>8291</v>
      </c>
      <c r="C6108" s="63" t="str">
        <f>'דוח 132'!I6108</f>
        <v>סך חשיפת מט"ח</v>
      </c>
      <c r="D6108" s="63">
        <f>'דוח 132'!H6108</f>
        <v>0.9163020567483029</v>
      </c>
      <c r="E6108" s="63">
        <f>'דוח 132'!G6108</f>
        <v>18.882306272387098</v>
      </c>
      <c r="F6108" s="63">
        <f>'דוח 132'!F6108</f>
        <v>18.901866039475099</v>
      </c>
      <c r="G6108" s="63">
        <f>'דוח 132'!E6108</f>
        <v>0</v>
      </c>
      <c r="H6108" s="63">
        <f>'דוח 132'!D6108</f>
        <v>0</v>
      </c>
      <c r="I6108" s="63">
        <f>'דוח 132'!C6108</f>
        <v>0</v>
      </c>
      <c r="J6108" s="63">
        <f>'דוח 132'!B6108</f>
        <v>0</v>
      </c>
      <c r="K6108" s="63">
        <f>'דוח 132'!A6108</f>
        <v>0</v>
      </c>
    </row>
    <row r="6109" spans="1:11" x14ac:dyDescent="0.2">
      <c r="A6109" s="63">
        <f>'דוח 132'!K6109</f>
        <v>12755</v>
      </c>
      <c r="B6109" s="63">
        <f>'דוח 132'!J6109</f>
        <v>8291</v>
      </c>
      <c r="C6109" s="63" t="str">
        <f>'דוח 132'!I6109</f>
        <v xml:space="preserve">נזילות מט"ח </v>
      </c>
      <c r="D6109" s="63">
        <f>'דוח 132'!H6109</f>
        <v>0</v>
      </c>
      <c r="E6109" s="63">
        <f>'דוח 132'!G6109</f>
        <v>0.21739557210970001</v>
      </c>
      <c r="F6109" s="63">
        <f>'דוח 132'!F6109</f>
        <v>0.38227824081796596</v>
      </c>
      <c r="G6109" s="63">
        <f>'דוח 132'!E6109</f>
        <v>0</v>
      </c>
      <c r="H6109" s="63">
        <f>'דוח 132'!D6109</f>
        <v>0</v>
      </c>
      <c r="I6109" s="63">
        <f>'דוח 132'!C6109</f>
        <v>0</v>
      </c>
      <c r="J6109" s="63">
        <f>'דוח 132'!B6109</f>
        <v>0</v>
      </c>
      <c r="K6109" s="63">
        <f>'דוח 132'!A6109</f>
        <v>0</v>
      </c>
    </row>
    <row r="6110" spans="1:11" x14ac:dyDescent="0.2">
      <c r="A6110" s="63">
        <f>'דוח 132'!K6110</f>
        <v>12359</v>
      </c>
      <c r="B6110" s="63">
        <f>'דוח 132'!J6110</f>
        <v>8291</v>
      </c>
      <c r="C6110" s="63" t="str">
        <f>'דוח 132'!I6110</f>
        <v xml:space="preserve">קונצרני לא סחיר צמוד מדד </v>
      </c>
      <c r="D6110" s="63">
        <f>'דוח 132'!H6110</f>
        <v>2.9209208542937799</v>
      </c>
      <c r="E6110" s="63">
        <f>'דוח 132'!G6110</f>
        <v>0.44614023306319101</v>
      </c>
      <c r="F6110" s="63">
        <f>'דוח 132'!F6110</f>
        <v>0.43079401484181601</v>
      </c>
      <c r="G6110" s="63">
        <f>'דוח 132'!E6110</f>
        <v>0</v>
      </c>
      <c r="H6110" s="63">
        <f>'דוח 132'!D6110</f>
        <v>0</v>
      </c>
      <c r="I6110" s="63">
        <f>'דוח 132'!C6110</f>
        <v>0</v>
      </c>
      <c r="J6110" s="63">
        <f>'דוח 132'!B6110</f>
        <v>0</v>
      </c>
      <c r="K6110" s="63">
        <f>'דוח 132'!A6110</f>
        <v>0</v>
      </c>
    </row>
    <row r="6111" spans="1:11" x14ac:dyDescent="0.2">
      <c r="A6111" s="63">
        <f>'דוח 132'!K6111</f>
        <v>0</v>
      </c>
      <c r="B6111" s="63">
        <f>'דוח 132'!J6111</f>
        <v>0</v>
      </c>
      <c r="C6111" s="63">
        <f>'דוח 132'!I6111</f>
        <v>0</v>
      </c>
      <c r="D6111" s="63">
        <f>'דוח 132'!H6111</f>
        <v>0</v>
      </c>
      <c r="E6111" s="63">
        <f>'דוח 132'!G6111</f>
        <v>0</v>
      </c>
      <c r="F6111" s="63">
        <f>'דוח 132'!F6111</f>
        <v>0</v>
      </c>
      <c r="G6111" s="63">
        <f>'דוח 132'!E6111</f>
        <v>0</v>
      </c>
      <c r="H6111" s="63">
        <f>'דוח 132'!D6111</f>
        <v>0</v>
      </c>
      <c r="I6111" s="63">
        <f>'דוח 132'!C6111</f>
        <v>0</v>
      </c>
      <c r="J6111" s="63">
        <f>'דוח 132'!B6111</f>
        <v>0</v>
      </c>
      <c r="K6111" s="63">
        <f>'דוח 132'!A6111</f>
        <v>0</v>
      </c>
    </row>
    <row r="6112" spans="1:11" x14ac:dyDescent="0.2">
      <c r="A6112" s="63" t="str">
        <f>'דוח 132'!K6112</f>
        <v>קוד קבוצה</v>
      </c>
      <c r="B6112" s="63" t="str">
        <f>'דוח 132'!J6112</f>
        <v>קוד קופה</v>
      </c>
      <c r="C6112" s="63">
        <f>'דוח 132'!I6112</f>
        <v>0</v>
      </c>
      <c r="D6112" s="63" t="str">
        <f>'דוח 132'!H6112</f>
        <v>8305  פסגות לעמיתי חבר לבני 60 ומעלה</v>
      </c>
      <c r="E6112" s="63">
        <f>'דוח 132'!G6112</f>
        <v>0</v>
      </c>
      <c r="F6112" s="63">
        <f>'דוח 132'!F6112</f>
        <v>0</v>
      </c>
      <c r="G6112" s="63">
        <f>'דוח 132'!E6112</f>
        <v>0</v>
      </c>
      <c r="H6112" s="63">
        <f>'דוח 132'!D6112</f>
        <v>0</v>
      </c>
      <c r="I6112" s="63">
        <f>'דוח 132'!C6112</f>
        <v>0</v>
      </c>
      <c r="J6112" s="63">
        <f>'דוח 132'!B6112</f>
        <v>0</v>
      </c>
      <c r="K6112" s="63">
        <f>'דוח 132'!A6112</f>
        <v>0</v>
      </c>
    </row>
    <row r="6113" spans="1:11" x14ac:dyDescent="0.2">
      <c r="A6113" s="63">
        <f>'דוח 132'!K6113</f>
        <v>0</v>
      </c>
      <c r="B6113" s="63">
        <f>'דוח 132'!J6113</f>
        <v>0</v>
      </c>
      <c r="C6113" s="63">
        <f>'דוח 132'!I6113</f>
        <v>0</v>
      </c>
      <c r="D6113" s="63">
        <f>'דוח 132'!H6113</f>
        <v>0</v>
      </c>
      <c r="E6113" s="63">
        <f>'דוח 132'!G6113</f>
        <v>0</v>
      </c>
      <c r="F6113" s="63" t="str">
        <f>'דוח 132'!F6113</f>
        <v>שווי קופה באשח  164,452.35</v>
      </c>
      <c r="G6113" s="63">
        <f>'דוח 132'!E6113</f>
        <v>0</v>
      </c>
      <c r="H6113" s="63">
        <f>'דוח 132'!D6113</f>
        <v>0</v>
      </c>
      <c r="I6113" s="63">
        <f>'דוח 132'!C6113</f>
        <v>0</v>
      </c>
      <c r="J6113" s="63">
        <f>'דוח 132'!B6113</f>
        <v>0</v>
      </c>
      <c r="K6113" s="63">
        <f>'דוח 132'!A6113</f>
        <v>0</v>
      </c>
    </row>
    <row r="6114" spans="1:11" x14ac:dyDescent="0.2">
      <c r="A6114" s="63">
        <f>'דוח 132'!K6114</f>
        <v>0</v>
      </c>
      <c r="B6114" s="63">
        <f>'דוח 132'!J6114</f>
        <v>0</v>
      </c>
      <c r="C6114" s="63" t="str">
        <f>'דוח 132'!I6114</f>
        <v>תאור קבוצה</v>
      </c>
      <c r="D6114" s="63" t="str">
        <f>'דוח 132'!H6114</f>
        <v>מח"מ</v>
      </c>
      <c r="E6114" s="63" t="str">
        <f>'דוח 132'!G6114</f>
        <v>חשיפה</v>
      </c>
      <c r="F6114" s="63" t="str">
        <f>'דוח 132'!F6114</f>
        <v>חשיפה</v>
      </c>
      <c r="G6114" s="63">
        <f>'דוח 132'!E6114</f>
        <v>0</v>
      </c>
      <c r="H6114" s="63" t="str">
        <f>'דוח 132'!D6114</f>
        <v>חשיפה</v>
      </c>
      <c r="I6114" s="63">
        <f>'דוח 132'!C6114</f>
        <v>0</v>
      </c>
      <c r="J6114" s="63" t="str">
        <f>'דוח 132'!B6114</f>
        <v>מח"מ</v>
      </c>
      <c r="K6114" s="63">
        <f>'דוח 132'!A6114</f>
        <v>0</v>
      </c>
    </row>
    <row r="6115" spans="1:11" x14ac:dyDescent="0.2">
      <c r="A6115" s="63">
        <f>'דוח 132'!K6115</f>
        <v>0</v>
      </c>
      <c r="B6115" s="63">
        <f>'דוח 132'!J6115</f>
        <v>0</v>
      </c>
      <c r="C6115" s="63">
        <f>'דוח 132'!I6115</f>
        <v>0</v>
      </c>
      <c r="D6115" s="63">
        <f>'דוח 132'!H6115</f>
        <v>0</v>
      </c>
      <c r="E6115" s="63" t="str">
        <f>'דוח 132'!G6115</f>
        <v>30/12/18</v>
      </c>
      <c r="F6115" s="63" t="str">
        <f>'דוח 132'!F6115</f>
        <v>31/12/18</v>
      </c>
      <c r="G6115" s="63" t="str">
        <f>'דוח 132'!E6115</f>
        <v>מינ'</v>
      </c>
      <c r="H6115" s="63" t="str">
        <f>'דוח 132'!D6115</f>
        <v>מקס'</v>
      </c>
      <c r="I6115" s="63" t="str">
        <f>'דוח 132'!C6115</f>
        <v>מינ'</v>
      </c>
      <c r="J6115" s="63" t="str">
        <f>'דוח 132'!B6115</f>
        <v>מקס'</v>
      </c>
      <c r="K6115" s="63">
        <f>'דוח 132'!A6115</f>
        <v>0</v>
      </c>
    </row>
    <row r="6116" spans="1:11" x14ac:dyDescent="0.2">
      <c r="A6116" s="63">
        <f>'דוח 132'!K6116</f>
        <v>13591</v>
      </c>
      <c r="B6116" s="63">
        <f>'דוח 132'!J6116</f>
        <v>8305</v>
      </c>
      <c r="C6116" s="63" t="str">
        <f>'דוח 132'!I6116</f>
        <v xml:space="preserve">צמוד מדד (כולל מיועדות) </v>
      </c>
      <c r="D6116" s="63">
        <f>'דוח 132'!H6116</f>
        <v>4.4295504197096198</v>
      </c>
      <c r="E6116" s="63">
        <f>'דוח 132'!G6116</f>
        <v>34.030558835512494</v>
      </c>
      <c r="F6116" s="63">
        <f>'דוח 132'!F6116</f>
        <v>34.118043089007898</v>
      </c>
      <c r="G6116" s="63">
        <f>'דוח 132'!E6116</f>
        <v>33.9</v>
      </c>
      <c r="H6116" s="63">
        <f>'דוח 132'!D6116</f>
        <v>43.2</v>
      </c>
      <c r="I6116" s="63">
        <f>'דוח 132'!C6116</f>
        <v>3.5</v>
      </c>
      <c r="J6116" s="63">
        <f>'דוח 132'!B6116</f>
        <v>5</v>
      </c>
      <c r="K6116" s="63">
        <f>'דוח 132'!A6116</f>
        <v>0</v>
      </c>
    </row>
    <row r="6117" spans="1:11" x14ac:dyDescent="0.2">
      <c r="A6117" s="63">
        <f>'דוח 132'!K6117</f>
        <v>19967</v>
      </c>
      <c r="B6117" s="63">
        <f>'דוח 132'!J6117</f>
        <v>8305</v>
      </c>
      <c r="C6117" s="63" t="str">
        <f>'דוח 132'!I6117</f>
        <v>צמוד מדד ללא מיועדות</v>
      </c>
      <c r="D6117" s="63">
        <f>'דוח 132'!H6117</f>
        <v>4.4295504197096198</v>
      </c>
      <c r="E6117" s="63">
        <f>'דוח 132'!G6117</f>
        <v>34.030558835512494</v>
      </c>
      <c r="F6117" s="63">
        <f>'דוח 132'!F6117</f>
        <v>34.118043089007898</v>
      </c>
      <c r="G6117" s="63">
        <f>'דוח 132'!E6117</f>
        <v>0</v>
      </c>
      <c r="H6117" s="63">
        <f>'דוח 132'!D6117</f>
        <v>0</v>
      </c>
      <c r="I6117" s="63">
        <f>'דוח 132'!C6117</f>
        <v>0</v>
      </c>
      <c r="J6117" s="63">
        <f>'דוח 132'!B6117</f>
        <v>0</v>
      </c>
      <c r="K6117" s="63">
        <f>'דוח 132'!A6117</f>
        <v>0</v>
      </c>
    </row>
    <row r="6118" spans="1:11" x14ac:dyDescent="0.2">
      <c r="A6118" s="63">
        <f>'דוח 132'!K6118</f>
        <v>15744</v>
      </c>
      <c r="B6118" s="63">
        <f>'דוח 132'!J6118</f>
        <v>8305</v>
      </c>
      <c r="C6118" s="63" t="str">
        <f>'דוח 132'!I6118</f>
        <v xml:space="preserve">סה"כ ממשלתי צמוד מדד כולל מיועדות </v>
      </c>
      <c r="D6118" s="63">
        <f>'דוח 132'!H6118</f>
        <v>5.89441650781162</v>
      </c>
      <c r="E6118" s="63">
        <f>'דוח 132'!G6118</f>
        <v>14.508524907889401</v>
      </c>
      <c r="F6118" s="63">
        <f>'דוח 132'!F6118</f>
        <v>14.550289523903199</v>
      </c>
      <c r="G6118" s="63">
        <f>'דוח 132'!E6118</f>
        <v>0</v>
      </c>
      <c r="H6118" s="63">
        <f>'דוח 132'!D6118</f>
        <v>0</v>
      </c>
      <c r="I6118" s="63">
        <f>'דוח 132'!C6118</f>
        <v>0</v>
      </c>
      <c r="J6118" s="63">
        <f>'דוח 132'!B6118</f>
        <v>0</v>
      </c>
      <c r="K6118" s="63">
        <f>'דוח 132'!A6118</f>
        <v>0</v>
      </c>
    </row>
    <row r="6119" spans="1:11" x14ac:dyDescent="0.2">
      <c r="A6119" s="63">
        <f>'דוח 132'!K6119</f>
        <v>13462</v>
      </c>
      <c r="B6119" s="63">
        <f>'דוח 132'!J6119</f>
        <v>8305</v>
      </c>
      <c r="C6119" s="63" t="str">
        <f>'דוח 132'!I6119</f>
        <v xml:space="preserve">קונצרני סחיר צמוד מדד </v>
      </c>
      <c r="D6119" s="63">
        <f>'דוח 132'!H6119</f>
        <v>3.2533741748400802</v>
      </c>
      <c r="E6119" s="63">
        <f>'דוח 132'!G6119</f>
        <v>17.3243703105585</v>
      </c>
      <c r="F6119" s="63">
        <f>'דוח 132'!F6119</f>
        <v>17.3702415622557</v>
      </c>
      <c r="G6119" s="63">
        <f>'דוח 132'!E6119</f>
        <v>0</v>
      </c>
      <c r="H6119" s="63">
        <f>'דוח 132'!D6119</f>
        <v>0</v>
      </c>
      <c r="I6119" s="63">
        <f>'דוח 132'!C6119</f>
        <v>0</v>
      </c>
      <c r="J6119" s="63">
        <f>'דוח 132'!B6119</f>
        <v>0</v>
      </c>
      <c r="K6119" s="63">
        <f>'דוח 132'!A6119</f>
        <v>0</v>
      </c>
    </row>
    <row r="6120" spans="1:11" x14ac:dyDescent="0.2">
      <c r="A6120" s="63">
        <f>'דוח 132'!K6120</f>
        <v>15544</v>
      </c>
      <c r="B6120" s="63">
        <f>'דוח 132'!J6120</f>
        <v>8305</v>
      </c>
      <c r="C6120" s="63" t="str">
        <f>'דוח 132'!I6120</f>
        <v>הלוואה צמוד מדד</v>
      </c>
      <c r="D6120" s="63">
        <f>'דוח 132'!H6120</f>
        <v>4.5324943452552793</v>
      </c>
      <c r="E6120" s="63">
        <f>'דוח 132'!G6120</f>
        <v>1.3105901635747299</v>
      </c>
      <c r="F6120" s="63">
        <f>'דוח 132'!F6120</f>
        <v>1.3168351696493801</v>
      </c>
      <c r="G6120" s="63">
        <f>'דוח 132'!E6120</f>
        <v>0</v>
      </c>
      <c r="H6120" s="63">
        <f>'דוח 132'!D6120</f>
        <v>0</v>
      </c>
      <c r="I6120" s="63">
        <f>'דוח 132'!C6120</f>
        <v>0</v>
      </c>
      <c r="J6120" s="63">
        <f>'דוח 132'!B6120</f>
        <v>0</v>
      </c>
      <c r="K6120" s="63">
        <f>'דוח 132'!A6120</f>
        <v>0</v>
      </c>
    </row>
    <row r="6121" spans="1:11" x14ac:dyDescent="0.2">
      <c r="A6121" s="63">
        <f>'דוח 132'!K6121</f>
        <v>12978</v>
      </c>
      <c r="B6121" s="63">
        <f>'דוח 132'!J6121</f>
        <v>8305</v>
      </c>
      <c r="C6121" s="63" t="str">
        <f>'דוח 132'!I6121</f>
        <v xml:space="preserve">פקדונות לא סחירים </v>
      </c>
      <c r="D6121" s="63">
        <f>'דוח 132'!H6121</f>
        <v>4.6000000000000005</v>
      </c>
      <c r="E6121" s="63">
        <f>'דוח 132'!G6121</f>
        <v>0.22110897875643701</v>
      </c>
      <c r="F6121" s="63">
        <f>'דוח 132'!F6121</f>
        <v>0.22264589228937301</v>
      </c>
      <c r="G6121" s="63">
        <f>'דוח 132'!E6121</f>
        <v>0</v>
      </c>
      <c r="H6121" s="63">
        <f>'דוח 132'!D6121</f>
        <v>0</v>
      </c>
      <c r="I6121" s="63">
        <f>'דוח 132'!C6121</f>
        <v>0</v>
      </c>
      <c r="J6121" s="63">
        <f>'דוח 132'!B6121</f>
        <v>0</v>
      </c>
      <c r="K6121" s="63">
        <f>'דוח 132'!A6121</f>
        <v>0</v>
      </c>
    </row>
    <row r="6122" spans="1:11" x14ac:dyDescent="0.2">
      <c r="A6122" s="63">
        <f>'דוח 132'!K6122</f>
        <v>17726</v>
      </c>
      <c r="B6122" s="63">
        <f>'דוח 132'!J6122</f>
        <v>8305</v>
      </c>
      <c r="C6122" s="63" t="str">
        <f>'דוח 132'!I6122</f>
        <v>לא צמוד כולל נזילות</v>
      </c>
      <c r="D6122" s="63">
        <f>'דוח 132'!H6122</f>
        <v>3.6220505882410299</v>
      </c>
      <c r="E6122" s="63">
        <f>'דוח 132'!G6122</f>
        <v>31.280931158803799</v>
      </c>
      <c r="F6122" s="63">
        <f>'דוח 132'!F6122</f>
        <v>31.568279717759097</v>
      </c>
      <c r="G6122" s="63">
        <f>'דוח 132'!E6122</f>
        <v>33.9</v>
      </c>
      <c r="H6122" s="63">
        <f>'דוח 132'!D6122</f>
        <v>43.2</v>
      </c>
      <c r="I6122" s="63">
        <f>'דוח 132'!C6122</f>
        <v>2.5</v>
      </c>
      <c r="J6122" s="63">
        <f>'דוח 132'!B6122</f>
        <v>4</v>
      </c>
      <c r="K6122" s="63">
        <f>'דוח 132'!A6122</f>
        <v>0</v>
      </c>
    </row>
    <row r="6123" spans="1:11" x14ac:dyDescent="0.2">
      <c r="A6123" s="63">
        <f>'דוח 132'!K6123</f>
        <v>17727</v>
      </c>
      <c r="B6123" s="63">
        <f>'דוח 132'!J6123</f>
        <v>8305</v>
      </c>
      <c r="C6123" s="63" t="str">
        <f>'דוח 132'!I6123</f>
        <v>עו"ש ש"ח</v>
      </c>
      <c r="D6123" s="63">
        <f>'דוח 132'!H6123</f>
        <v>0</v>
      </c>
      <c r="E6123" s="63">
        <f>'דוח 132'!G6123</f>
        <v>1.14581472298526</v>
      </c>
      <c r="F6123" s="63">
        <f>'דוח 132'!F6123</f>
        <v>1.3793219997706101</v>
      </c>
      <c r="G6123" s="63">
        <f>'דוח 132'!E6123</f>
        <v>0</v>
      </c>
      <c r="H6123" s="63">
        <f>'דוח 132'!D6123</f>
        <v>0</v>
      </c>
      <c r="I6123" s="63">
        <f>'דוח 132'!C6123</f>
        <v>0</v>
      </c>
      <c r="J6123" s="63">
        <f>'דוח 132'!B6123</f>
        <v>0</v>
      </c>
      <c r="K6123" s="63">
        <f>'דוח 132'!A6123</f>
        <v>0</v>
      </c>
    </row>
    <row r="6124" spans="1:11" x14ac:dyDescent="0.2">
      <c r="A6124" s="63">
        <f>'דוח 132'!K6124</f>
        <v>13592</v>
      </c>
      <c r="B6124" s="63">
        <f>'דוח 132'!J6124</f>
        <v>8305</v>
      </c>
      <c r="C6124" s="63" t="str">
        <f>'דוח 132'!I6124</f>
        <v xml:space="preserve">לא צמוד - לא כולל נזילות </v>
      </c>
      <c r="D6124" s="63">
        <f>'דוח 132'!H6124</f>
        <v>3.7875407024514303</v>
      </c>
      <c r="E6124" s="63">
        <f>'דוח 132'!G6124</f>
        <v>30.135116435818599</v>
      </c>
      <c r="F6124" s="63">
        <f>'דוח 132'!F6124</f>
        <v>30.188957717988497</v>
      </c>
      <c r="G6124" s="63">
        <f>'דוח 132'!E6124</f>
        <v>0</v>
      </c>
      <c r="H6124" s="63">
        <f>'דוח 132'!D6124</f>
        <v>0</v>
      </c>
      <c r="I6124" s="63">
        <f>'דוח 132'!C6124</f>
        <v>0</v>
      </c>
      <c r="J6124" s="63">
        <f>'דוח 132'!B6124</f>
        <v>0</v>
      </c>
      <c r="K6124" s="63">
        <f>'דוח 132'!A6124</f>
        <v>0</v>
      </c>
    </row>
    <row r="6125" spans="1:11" x14ac:dyDescent="0.2">
      <c r="A6125" s="63">
        <f>'דוח 132'!K6125</f>
        <v>11566</v>
      </c>
      <c r="B6125" s="63">
        <f>'דוח 132'!J6125</f>
        <v>8305</v>
      </c>
      <c r="C6125" s="63" t="str">
        <f>'דוח 132'!I6125</f>
        <v>מק"מ</v>
      </c>
      <c r="D6125" s="63">
        <f>'דוח 132'!H6125</f>
        <v>0.58109167074454804</v>
      </c>
      <c r="E6125" s="63">
        <f>'דוח 132'!G6125</f>
        <v>6.9815083829732094</v>
      </c>
      <c r="F6125" s="63">
        <f>'דוח 132'!F6125</f>
        <v>7.0037601496327602</v>
      </c>
      <c r="G6125" s="63">
        <f>'דוח 132'!E6125</f>
        <v>0</v>
      </c>
      <c r="H6125" s="63">
        <f>'דוח 132'!D6125</f>
        <v>0</v>
      </c>
      <c r="I6125" s="63">
        <f>'דוח 132'!C6125</f>
        <v>0</v>
      </c>
      <c r="J6125" s="63">
        <f>'דוח 132'!B6125</f>
        <v>0</v>
      </c>
      <c r="K6125" s="63">
        <f>'דוח 132'!A6125</f>
        <v>0</v>
      </c>
    </row>
    <row r="6126" spans="1:11" x14ac:dyDescent="0.2">
      <c r="A6126" s="63">
        <f>'דוח 132'!K6126</f>
        <v>13419</v>
      </c>
      <c r="B6126" s="63">
        <f>'דוח 132'!J6126</f>
        <v>8305</v>
      </c>
      <c r="C6126" s="63" t="str">
        <f>'דוח 132'!I6126</f>
        <v>ממשלתי  לא צמוד (שחר)</v>
      </c>
      <c r="D6126" s="63">
        <f>'דוח 132'!H6126</f>
        <v>4.7103011202197491</v>
      </c>
      <c r="E6126" s="63">
        <f>'דוח 132'!G6126</f>
        <v>15.291014520894798</v>
      </c>
      <c r="F6126" s="63">
        <f>'דוח 132'!F6126</f>
        <v>15.3246474379884</v>
      </c>
      <c r="G6126" s="63">
        <f>'דוח 132'!E6126</f>
        <v>0</v>
      </c>
      <c r="H6126" s="63">
        <f>'דוח 132'!D6126</f>
        <v>0</v>
      </c>
      <c r="I6126" s="63">
        <f>'דוח 132'!C6126</f>
        <v>0</v>
      </c>
      <c r="J6126" s="63">
        <f>'דוח 132'!B6126</f>
        <v>0</v>
      </c>
      <c r="K6126" s="63">
        <f>'דוח 132'!A6126</f>
        <v>0</v>
      </c>
    </row>
    <row r="6127" spans="1:11" x14ac:dyDescent="0.2">
      <c r="A6127" s="63">
        <f>'דוח 132'!K6127</f>
        <v>11568</v>
      </c>
      <c r="B6127" s="63">
        <f>'דוח 132'!J6127</f>
        <v>8305</v>
      </c>
      <c r="C6127" s="63" t="str">
        <f>'דוח 132'!I6127</f>
        <v>אג"ח ממשלתי לא צמוד ריבית משתנה-"גילון"</v>
      </c>
      <c r="D6127" s="63">
        <f>'דוח 132'!H6127</f>
        <v>1.41</v>
      </c>
      <c r="E6127" s="63">
        <f>'דוח 132'!G6127</f>
        <v>0.43905611022417601</v>
      </c>
      <c r="F6127" s="63">
        <f>'דוח 132'!F6127</f>
        <v>0.44034023475561795</v>
      </c>
      <c r="G6127" s="63">
        <f>'דוח 132'!E6127</f>
        <v>0</v>
      </c>
      <c r="H6127" s="63">
        <f>'דוח 132'!D6127</f>
        <v>0</v>
      </c>
      <c r="I6127" s="63">
        <f>'דוח 132'!C6127</f>
        <v>0</v>
      </c>
      <c r="J6127" s="63">
        <f>'דוח 132'!B6127</f>
        <v>0</v>
      </c>
      <c r="K6127" s="63">
        <f>'דוח 132'!A6127</f>
        <v>0</v>
      </c>
    </row>
    <row r="6128" spans="1:11" x14ac:dyDescent="0.2">
      <c r="A6128" s="63">
        <f>'דוח 132'!K6128</f>
        <v>12479</v>
      </c>
      <c r="B6128" s="63">
        <f>'דוח 132'!J6128</f>
        <v>8305</v>
      </c>
      <c r="C6128" s="63" t="str">
        <f>'דוח 132'!I6128</f>
        <v>קונצרני ריבית קבועה</v>
      </c>
      <c r="D6128" s="63">
        <f>'דוח 132'!H6128</f>
        <v>4.7473680072272497</v>
      </c>
      <c r="E6128" s="63">
        <f>'דוח 132'!G6128</f>
        <v>4.9625062719160793</v>
      </c>
      <c r="F6128" s="63">
        <f>'דוח 132'!F6128</f>
        <v>4.9700450530043598</v>
      </c>
      <c r="G6128" s="63">
        <f>'דוח 132'!E6128</f>
        <v>0</v>
      </c>
      <c r="H6128" s="63">
        <f>'דוח 132'!D6128</f>
        <v>0</v>
      </c>
      <c r="I6128" s="63">
        <f>'דוח 132'!C6128</f>
        <v>0</v>
      </c>
      <c r="J6128" s="63">
        <f>'דוח 132'!B6128</f>
        <v>0</v>
      </c>
      <c r="K6128" s="63">
        <f>'דוח 132'!A6128</f>
        <v>0</v>
      </c>
    </row>
    <row r="6129" spans="1:11" x14ac:dyDescent="0.2">
      <c r="A6129" s="63">
        <f>'דוח 132'!K6129</f>
        <v>12480</v>
      </c>
      <c r="B6129" s="63">
        <f>'דוח 132'!J6129</f>
        <v>8305</v>
      </c>
      <c r="C6129" s="63" t="str">
        <f>'דוח 132'!I6129</f>
        <v>קונצרני ריבית משתנה</v>
      </c>
      <c r="D6129" s="63">
        <f>'דוח 132'!H6129</f>
        <v>2.9675292683966701</v>
      </c>
      <c r="E6129" s="63">
        <f>'דוח 132'!G6129</f>
        <v>0.80440310384305103</v>
      </c>
      <c r="F6129" s="63">
        <f>'דוח 132'!F6129</f>
        <v>0.8075644692396271</v>
      </c>
      <c r="G6129" s="63">
        <f>'דוח 132'!E6129</f>
        <v>0</v>
      </c>
      <c r="H6129" s="63">
        <f>'דוח 132'!D6129</f>
        <v>0</v>
      </c>
      <c r="I6129" s="63">
        <f>'דוח 132'!C6129</f>
        <v>0</v>
      </c>
      <c r="J6129" s="63">
        <f>'דוח 132'!B6129</f>
        <v>0</v>
      </c>
      <c r="K6129" s="63">
        <f>'דוח 132'!A6129</f>
        <v>0</v>
      </c>
    </row>
    <row r="6130" spans="1:11" x14ac:dyDescent="0.2">
      <c r="A6130" s="63">
        <f>'דוח 132'!K6130</f>
        <v>11578</v>
      </c>
      <c r="B6130" s="63">
        <f>'דוח 132'!J6130</f>
        <v>8305</v>
      </c>
      <c r="C6130" s="63" t="str">
        <f>'דוח 132'!I6130</f>
        <v>אג"ח לא צמוד לא סחיר (ללא עמיתים)</v>
      </c>
      <c r="D6130" s="63">
        <f>'דוח 132'!H6130</f>
        <v>3.7384801410896302</v>
      </c>
      <c r="E6130" s="63">
        <f>'דוח 132'!G6130</f>
        <v>0.54560716983545499</v>
      </c>
      <c r="F6130" s="63">
        <f>'דוח 132'!F6130</f>
        <v>0.52511533269732003</v>
      </c>
      <c r="G6130" s="63">
        <f>'דוח 132'!E6130</f>
        <v>0</v>
      </c>
      <c r="H6130" s="63">
        <f>'דוח 132'!D6130</f>
        <v>0</v>
      </c>
      <c r="I6130" s="63">
        <f>'דוח 132'!C6130</f>
        <v>0</v>
      </c>
      <c r="J6130" s="63">
        <f>'דוח 132'!B6130</f>
        <v>0</v>
      </c>
      <c r="K6130" s="63">
        <f>'דוח 132'!A6130</f>
        <v>0</v>
      </c>
    </row>
    <row r="6131" spans="1:11" x14ac:dyDescent="0.2">
      <c r="A6131" s="63">
        <f>'דוח 132'!K6131</f>
        <v>12497</v>
      </c>
      <c r="B6131" s="63">
        <f>'דוח 132'!J6131</f>
        <v>8305</v>
      </c>
      <c r="C6131" s="63" t="str">
        <f>'דוח 132'!I6131</f>
        <v>קונצרני לא סחיר ריבית משתנה (נע"מים)</v>
      </c>
      <c r="D6131" s="63">
        <f>'דוח 132'!H6131</f>
        <v>0</v>
      </c>
      <c r="E6131" s="63">
        <f>'דוח 132'!G6131</f>
        <v>0</v>
      </c>
      <c r="F6131" s="63">
        <f>'דוח 132'!F6131</f>
        <v>0</v>
      </c>
      <c r="G6131" s="63">
        <f>'דוח 132'!E6131</f>
        <v>0</v>
      </c>
      <c r="H6131" s="63">
        <f>'דוח 132'!D6131</f>
        <v>5</v>
      </c>
      <c r="I6131" s="63">
        <f>'דוח 132'!C6131</f>
        <v>0</v>
      </c>
      <c r="J6131" s="63">
        <f>'דוח 132'!B6131</f>
        <v>0</v>
      </c>
      <c r="K6131" s="63">
        <f>'דוח 132'!A6131</f>
        <v>0</v>
      </c>
    </row>
    <row r="6132" spans="1:11" x14ac:dyDescent="0.2">
      <c r="A6132" s="63">
        <f>'דוח 132'!K6132</f>
        <v>15546</v>
      </c>
      <c r="B6132" s="63">
        <f>'דוח 132'!J6132</f>
        <v>8305</v>
      </c>
      <c r="C6132" s="63" t="str">
        <f>'דוח 132'!I6132</f>
        <v>הלוואה לא צמוד</v>
      </c>
      <c r="D6132" s="63">
        <f>'דוח 132'!H6132</f>
        <v>8.5130968581136788</v>
      </c>
      <c r="E6132" s="63">
        <f>'דוח 132'!G6132</f>
        <v>1.1110208761317999</v>
      </c>
      <c r="F6132" s="63">
        <f>'דוח 132'!F6132</f>
        <v>1.1174850406703598</v>
      </c>
      <c r="G6132" s="63">
        <f>'דוח 132'!E6132</f>
        <v>0</v>
      </c>
      <c r="H6132" s="63">
        <f>'דוח 132'!D6132</f>
        <v>0</v>
      </c>
      <c r="I6132" s="63">
        <f>'דוח 132'!C6132</f>
        <v>0</v>
      </c>
      <c r="J6132" s="63">
        <f>'דוח 132'!B6132</f>
        <v>0</v>
      </c>
      <c r="K6132" s="63">
        <f>'דוח 132'!A6132</f>
        <v>0</v>
      </c>
    </row>
    <row r="6133" spans="1:11" x14ac:dyDescent="0.2">
      <c r="A6133" s="63">
        <f>'דוח 132'!K6133</f>
        <v>12481</v>
      </c>
      <c r="B6133" s="63">
        <f>'דוח 132'!J6133</f>
        <v>8305</v>
      </c>
      <c r="C6133" s="63" t="str">
        <f>'דוח 132'!I6133</f>
        <v>הלוואות לעמיתים.</v>
      </c>
      <c r="D6133" s="63">
        <f>'דוח 132'!H6133</f>
        <v>0</v>
      </c>
      <c r="E6133" s="63">
        <f>'דוח 132'!G6133</f>
        <v>0</v>
      </c>
      <c r="F6133" s="63">
        <f>'דוח 132'!F6133</f>
        <v>0</v>
      </c>
      <c r="G6133" s="63">
        <f>'דוח 132'!E6133</f>
        <v>0</v>
      </c>
      <c r="H6133" s="63">
        <f>'דוח 132'!D6133</f>
        <v>4</v>
      </c>
      <c r="I6133" s="63">
        <f>'דוח 132'!C6133</f>
        <v>0</v>
      </c>
      <c r="J6133" s="63">
        <f>'דוח 132'!B6133</f>
        <v>0</v>
      </c>
      <c r="K6133" s="63">
        <f>'דוח 132'!A6133</f>
        <v>0</v>
      </c>
    </row>
    <row r="6134" spans="1:11" x14ac:dyDescent="0.2">
      <c r="A6134" s="63">
        <f>'דוח 132'!K6134</f>
        <v>13594</v>
      </c>
      <c r="B6134" s="63">
        <f>'דוח 132'!J6134</f>
        <v>8305</v>
      </c>
      <c r="C6134" s="63" t="str">
        <f>'דוח 132'!I6134</f>
        <v>מט"ח וצמוד מט"ח</v>
      </c>
      <c r="D6134" s="63">
        <f>'דוח 132'!H6134</f>
        <v>2.6387634336393702</v>
      </c>
      <c r="E6134" s="63">
        <f>'דוח 132'!G6134</f>
        <v>14.067249446357598</v>
      </c>
      <c r="F6134" s="63">
        <f>'דוח 132'!F6134</f>
        <v>13.604053615018099</v>
      </c>
      <c r="G6134" s="63">
        <f>'דוח 132'!E6134</f>
        <v>0</v>
      </c>
      <c r="H6134" s="63">
        <f>'דוח 132'!D6134</f>
        <v>0</v>
      </c>
      <c r="I6134" s="63">
        <f>'דוח 132'!C6134</f>
        <v>0</v>
      </c>
      <c r="J6134" s="63">
        <f>'דוח 132'!B6134</f>
        <v>0</v>
      </c>
      <c r="K6134" s="63">
        <f>'דוח 132'!A6134</f>
        <v>0</v>
      </c>
    </row>
    <row r="6135" spans="1:11" x14ac:dyDescent="0.2">
      <c r="A6135" s="63">
        <f>'דוח 132'!K6135</f>
        <v>15609</v>
      </c>
      <c r="B6135" s="63">
        <f>'דוח 132'!J6135</f>
        <v>8305</v>
      </c>
      <c r="C6135" s="63" t="str">
        <f>'דוח 132'!I6135</f>
        <v>אג"ח ממשלתי צמוד מט"ח סחיר (1022)</v>
      </c>
      <c r="D6135" s="63">
        <f>'דוח 132'!H6135</f>
        <v>1.9515943457786598</v>
      </c>
      <c r="E6135" s="63">
        <f>'דוח 132'!G6135</f>
        <v>2.9713057702730001</v>
      </c>
      <c r="F6135" s="63">
        <f>'דוח 132'!F6135</f>
        <v>2.9490974419834703</v>
      </c>
      <c r="G6135" s="63">
        <f>'דוח 132'!E6135</f>
        <v>0</v>
      </c>
      <c r="H6135" s="63">
        <f>'דוח 132'!D6135</f>
        <v>0</v>
      </c>
      <c r="I6135" s="63">
        <f>'דוח 132'!C6135</f>
        <v>0</v>
      </c>
      <c r="J6135" s="63">
        <f>'דוח 132'!B6135</f>
        <v>0</v>
      </c>
      <c r="K6135" s="63">
        <f>'דוח 132'!A6135</f>
        <v>0</v>
      </c>
    </row>
    <row r="6136" spans="1:11" x14ac:dyDescent="0.2">
      <c r="A6136" s="63">
        <f>'דוח 132'!K6136</f>
        <v>11524</v>
      </c>
      <c r="B6136" s="63">
        <f>'דוח 132'!J6136</f>
        <v>8305</v>
      </c>
      <c r="C6136" s="63" t="str">
        <f>'דוח 132'!I6136</f>
        <v xml:space="preserve"> אג"ח קונצרני בחו"ל </v>
      </c>
      <c r="D6136" s="63">
        <f>'דוח 132'!H6136</f>
        <v>2.8775063014649898</v>
      </c>
      <c r="E6136" s="63">
        <f>'דוח 132'!G6136</f>
        <v>10.212747589302801</v>
      </c>
      <c r="F6136" s="63">
        <f>'דוח 132'!F6136</f>
        <v>9.5961946778413285</v>
      </c>
      <c r="G6136" s="63">
        <f>'דוח 132'!E6136</f>
        <v>0</v>
      </c>
      <c r="H6136" s="63">
        <f>'דוח 132'!D6136</f>
        <v>0</v>
      </c>
      <c r="I6136" s="63">
        <f>'דוח 132'!C6136</f>
        <v>0</v>
      </c>
      <c r="J6136" s="63">
        <f>'דוח 132'!B6136</f>
        <v>0</v>
      </c>
      <c r="K6136" s="63">
        <f>'דוח 132'!A6136</f>
        <v>0</v>
      </c>
    </row>
    <row r="6137" spans="1:11" x14ac:dyDescent="0.2">
      <c r="A6137" s="63">
        <f>'דוח 132'!K6137</f>
        <v>15745</v>
      </c>
      <c r="B6137" s="63">
        <f>'דוח 132'!J6137</f>
        <v>8305</v>
      </c>
      <c r="C6137" s="63" t="str">
        <f>'דוח 132'!I6137</f>
        <v>סה"כ קונצרני צמוד מט"ח</v>
      </c>
      <c r="D6137" s="63">
        <f>'דוח 132'!H6137</f>
        <v>5.0505431527038693</v>
      </c>
      <c r="E6137" s="63">
        <f>'דוח 132'!G6137</f>
        <v>0.46243179794496903</v>
      </c>
      <c r="F6137" s="63">
        <f>'דוח 132'!F6137</f>
        <v>0.46777697266323504</v>
      </c>
      <c r="G6137" s="63">
        <f>'דוח 132'!E6137</f>
        <v>0</v>
      </c>
      <c r="H6137" s="63">
        <f>'דוח 132'!D6137</f>
        <v>0</v>
      </c>
      <c r="I6137" s="63">
        <f>'דוח 132'!C6137</f>
        <v>0</v>
      </c>
      <c r="J6137" s="63">
        <f>'דוח 132'!B6137</f>
        <v>0</v>
      </c>
      <c r="K6137" s="63">
        <f>'דוח 132'!A6137</f>
        <v>0</v>
      </c>
    </row>
    <row r="6138" spans="1:11" x14ac:dyDescent="0.2">
      <c r="A6138" s="63">
        <f>'דוח 132'!K6138</f>
        <v>15545</v>
      </c>
      <c r="B6138" s="63">
        <f>'דוח 132'!J6138</f>
        <v>8305</v>
      </c>
      <c r="C6138" s="63" t="str">
        <f>'דוח 132'!I6138</f>
        <v>הלוואה צמוד מט"ח</v>
      </c>
      <c r="D6138" s="63">
        <f>'דוח 132'!H6138</f>
        <v>0.437109058180291</v>
      </c>
      <c r="E6138" s="63">
        <f>'דוח 132'!G6138</f>
        <v>0.38219792976460604</v>
      </c>
      <c r="F6138" s="63">
        <f>'דוח 132'!F6138</f>
        <v>0.38159560110310303</v>
      </c>
      <c r="G6138" s="63">
        <f>'דוח 132'!E6138</f>
        <v>0</v>
      </c>
      <c r="H6138" s="63">
        <f>'דוח 132'!D6138</f>
        <v>0</v>
      </c>
      <c r="I6138" s="63">
        <f>'דוח 132'!C6138</f>
        <v>0</v>
      </c>
      <c r="J6138" s="63">
        <f>'דוח 132'!B6138</f>
        <v>0</v>
      </c>
      <c r="K6138" s="63">
        <f>'דוח 132'!A6138</f>
        <v>0</v>
      </c>
    </row>
    <row r="6139" spans="1:11" x14ac:dyDescent="0.2">
      <c r="A6139" s="63">
        <f>'דוח 132'!K6139</f>
        <v>13595</v>
      </c>
      <c r="B6139" s="63">
        <f>'דוח 132'!J6139</f>
        <v>8305</v>
      </c>
      <c r="C6139" s="63" t="str">
        <f>'דוח 132'!I6139</f>
        <v>סה"כ מניות והמירים</v>
      </c>
      <c r="D6139" s="63">
        <f>'דוח 132'!H6139</f>
        <v>0</v>
      </c>
      <c r="E6139" s="63">
        <f>'דוח 132'!G6139</f>
        <v>17.654979758861298</v>
      </c>
      <c r="F6139" s="63">
        <f>'דוח 132'!F6139</f>
        <v>17.7564942266619</v>
      </c>
      <c r="G6139" s="63">
        <f>'דוח 132'!E6139</f>
        <v>0</v>
      </c>
      <c r="H6139" s="63">
        <f>'דוח 132'!D6139</f>
        <v>0</v>
      </c>
      <c r="I6139" s="63">
        <f>'דוח 132'!C6139</f>
        <v>0</v>
      </c>
      <c r="J6139" s="63">
        <f>'דוח 132'!B6139</f>
        <v>0</v>
      </c>
      <c r="K6139" s="63">
        <f>'דוח 132'!A6139</f>
        <v>0</v>
      </c>
    </row>
    <row r="6140" spans="1:11" x14ac:dyDescent="0.2">
      <c r="A6140" s="63">
        <f>'דוח 132'!K6140</f>
        <v>15610</v>
      </c>
      <c r="B6140" s="63">
        <f>'דוח 132'!J6140</f>
        <v>8305</v>
      </c>
      <c r="C6140" s="63" t="str">
        <f>'דוח 132'!I6140</f>
        <v>נגזרים מתוך מניות והמירים</v>
      </c>
      <c r="D6140" s="63">
        <f>'דוח 132'!H6140</f>
        <v>0</v>
      </c>
      <c r="E6140" s="63">
        <f>'דוח 132'!G6140</f>
        <v>0</v>
      </c>
      <c r="F6140" s="63">
        <f>'דוח 132'!F6140</f>
        <v>0</v>
      </c>
      <c r="G6140" s="63">
        <f>'דוח 132'!E6140</f>
        <v>0</v>
      </c>
      <c r="H6140" s="63">
        <f>'דוח 132'!D6140</f>
        <v>0</v>
      </c>
      <c r="I6140" s="63">
        <f>'דוח 132'!C6140</f>
        <v>0</v>
      </c>
      <c r="J6140" s="63">
        <f>'דוח 132'!B6140</f>
        <v>0</v>
      </c>
      <c r="K6140" s="63">
        <f>'דוח 132'!A6140</f>
        <v>0</v>
      </c>
    </row>
    <row r="6141" spans="1:11" x14ac:dyDescent="0.2">
      <c r="A6141" s="63">
        <f>'דוח 132'!K6141</f>
        <v>15611</v>
      </c>
      <c r="B6141" s="63">
        <f>'דוח 132'!J6141</f>
        <v>8305</v>
      </c>
      <c r="C6141" s="63" t="str">
        <f>'דוח 132'!I6141</f>
        <v>מניות והמירים בארץ</v>
      </c>
      <c r="D6141" s="63">
        <f>'דוח 132'!H6141</f>
        <v>0</v>
      </c>
      <c r="E6141" s="63">
        <f>'דוח 132'!G6141</f>
        <v>6.9372995560985498</v>
      </c>
      <c r="F6141" s="63">
        <f>'דוח 132'!F6141</f>
        <v>6.9852776894124995</v>
      </c>
      <c r="G6141" s="63">
        <f>'דוח 132'!E6141</f>
        <v>0</v>
      </c>
      <c r="H6141" s="63">
        <f>'דוח 132'!D6141</f>
        <v>0</v>
      </c>
      <c r="I6141" s="63">
        <f>'דוח 132'!C6141</f>
        <v>0</v>
      </c>
      <c r="J6141" s="63">
        <f>'דוח 132'!B6141</f>
        <v>0</v>
      </c>
      <c r="K6141" s="63">
        <f>'דוח 132'!A6141</f>
        <v>0</v>
      </c>
    </row>
    <row r="6142" spans="1:11" x14ac:dyDescent="0.2">
      <c r="A6142" s="63">
        <f>'דוח 132'!K6142</f>
        <v>15608</v>
      </c>
      <c r="B6142" s="63">
        <f>'דוח 132'!J6142</f>
        <v>8305</v>
      </c>
      <c r="C6142" s="63" t="str">
        <f>'דוח 132'!I6142</f>
        <v>מניות חו"ל</v>
      </c>
      <c r="D6142" s="63">
        <f>'דוח 132'!H6142</f>
        <v>0</v>
      </c>
      <c r="E6142" s="63">
        <f>'דוח 132'!G6142</f>
        <v>10.716948561677601</v>
      </c>
      <c r="F6142" s="63">
        <f>'דוח 132'!F6142</f>
        <v>10.7704872317656</v>
      </c>
      <c r="G6142" s="63">
        <f>'דוח 132'!E6142</f>
        <v>0</v>
      </c>
      <c r="H6142" s="63">
        <f>'דוח 132'!D6142</f>
        <v>0</v>
      </c>
      <c r="I6142" s="63">
        <f>'דוח 132'!C6142</f>
        <v>0</v>
      </c>
      <c r="J6142" s="63">
        <f>'דוח 132'!B6142</f>
        <v>0</v>
      </c>
      <c r="K6142" s="63">
        <f>'דוח 132'!A6142</f>
        <v>0</v>
      </c>
    </row>
    <row r="6143" spans="1:11" x14ac:dyDescent="0.2">
      <c r="A6143" s="63">
        <f>'דוח 132'!K6143</f>
        <v>15584</v>
      </c>
      <c r="B6143" s="63">
        <f>'דוח 132'!J6143</f>
        <v>8305</v>
      </c>
      <c r="C6143" s="63" t="str">
        <f>'דוח 132'!I6143</f>
        <v>נכסים אלטרנטיביים</v>
      </c>
      <c r="D6143" s="63">
        <f>'דוח 132'!H6143</f>
        <v>0</v>
      </c>
      <c r="E6143" s="63">
        <f>'דוח 132'!G6143</f>
        <v>2.9662808004647796</v>
      </c>
      <c r="F6143" s="63">
        <f>'דוח 132'!F6143</f>
        <v>2.9531293515530699</v>
      </c>
      <c r="G6143" s="63">
        <f>'דוח 132'!E6143</f>
        <v>0</v>
      </c>
      <c r="H6143" s="63">
        <f>'דוח 132'!D6143</f>
        <v>6</v>
      </c>
      <c r="I6143" s="63">
        <f>'דוח 132'!C6143</f>
        <v>0</v>
      </c>
      <c r="J6143" s="63">
        <f>'דוח 132'!B6143</f>
        <v>0</v>
      </c>
      <c r="K6143" s="63">
        <f>'דוח 132'!A6143</f>
        <v>0</v>
      </c>
    </row>
    <row r="6144" spans="1:11" x14ac:dyDescent="0.2">
      <c r="A6144" s="63">
        <f>'דוח 132'!K6144</f>
        <v>17728</v>
      </c>
      <c r="B6144" s="63">
        <f>'דוח 132'!J6144</f>
        <v>8305</v>
      </c>
      <c r="C6144" s="63" t="str">
        <f>'דוח 132'!I6144</f>
        <v>נכסי נדל"ן</v>
      </c>
      <c r="D6144" s="63">
        <f>'דוח 132'!H6144</f>
        <v>0</v>
      </c>
      <c r="E6144" s="63">
        <f>'דוח 132'!G6144</f>
        <v>0</v>
      </c>
      <c r="F6144" s="63">
        <f>'דוח 132'!F6144</f>
        <v>0</v>
      </c>
      <c r="G6144" s="63">
        <f>'דוח 132'!E6144</f>
        <v>0</v>
      </c>
      <c r="H6144" s="63">
        <f>'דוח 132'!D6144</f>
        <v>0</v>
      </c>
      <c r="I6144" s="63">
        <f>'דוח 132'!C6144</f>
        <v>0</v>
      </c>
      <c r="J6144" s="63">
        <f>'דוח 132'!B6144</f>
        <v>0</v>
      </c>
      <c r="K6144" s="63">
        <f>'דוח 132'!A6144</f>
        <v>0</v>
      </c>
    </row>
    <row r="6145" spans="1:11" x14ac:dyDescent="0.2">
      <c r="A6145" s="63">
        <f>'דוח 132'!K6145</f>
        <v>15624</v>
      </c>
      <c r="B6145" s="63">
        <f>'דוח 132'!J6145</f>
        <v>8305</v>
      </c>
      <c r="C6145" s="63" t="str">
        <f>'דוח 132'!I6145</f>
        <v>נגזרים מתוך חשיפת מט"ח</v>
      </c>
      <c r="D6145" s="63">
        <f>'דוח 132'!H6145</f>
        <v>0</v>
      </c>
      <c r="E6145" s="63">
        <f>'דוח 132'!G6145</f>
        <v>-9.9287197266233491</v>
      </c>
      <c r="F6145" s="63">
        <f>'דוח 132'!F6145</f>
        <v>-9.90930053061909</v>
      </c>
      <c r="G6145" s="63">
        <f>'דוח 132'!E6145</f>
        <v>0</v>
      </c>
      <c r="H6145" s="63">
        <f>'דוח 132'!D6145</f>
        <v>0</v>
      </c>
      <c r="I6145" s="63">
        <f>'דוח 132'!C6145</f>
        <v>0</v>
      </c>
      <c r="J6145" s="63">
        <f>'דוח 132'!B6145</f>
        <v>0</v>
      </c>
      <c r="K6145" s="63">
        <f>'דוח 132'!A6145</f>
        <v>0</v>
      </c>
    </row>
    <row r="6146" spans="1:11" x14ac:dyDescent="0.2">
      <c r="A6146" s="63">
        <f>'דוח 132'!K6146</f>
        <v>15644</v>
      </c>
      <c r="B6146" s="63">
        <f>'דוח 132'!J6146</f>
        <v>8305</v>
      </c>
      <c r="C6146" s="63" t="str">
        <f>'דוח 132'!I6146</f>
        <v>סה"כ נזילות</v>
      </c>
      <c r="D6146" s="63">
        <f>'דוח 132'!H6146</f>
        <v>0</v>
      </c>
      <c r="E6146" s="63">
        <f>'דוח 132'!G6146</f>
        <v>1.18438108205755</v>
      </c>
      <c r="F6146" s="63">
        <f>'דוח 132'!F6146</f>
        <v>1.5887109211976198</v>
      </c>
      <c r="G6146" s="63">
        <f>'דוח 132'!E6146</f>
        <v>1</v>
      </c>
      <c r="H6146" s="63">
        <f>'דוח 132'!D6146</f>
        <v>10</v>
      </c>
      <c r="I6146" s="63">
        <f>'דוח 132'!C6146</f>
        <v>0</v>
      </c>
      <c r="J6146" s="63">
        <f>'דוח 132'!B6146</f>
        <v>0</v>
      </c>
      <c r="K6146" s="63">
        <f>'דוח 132'!A6146</f>
        <v>0</v>
      </c>
    </row>
    <row r="6147" spans="1:11" x14ac:dyDescent="0.2">
      <c r="A6147" s="63">
        <f>'דוח 132'!K6147</f>
        <v>15704</v>
      </c>
      <c r="B6147" s="63">
        <f>'דוח 132'!J6147</f>
        <v>8305</v>
      </c>
      <c r="C6147" s="63" t="str">
        <f>'דוח 132'!I6147</f>
        <v xml:space="preserve">סה"כ קונצרני והלוואות </v>
      </c>
      <c r="D6147" s="63">
        <f>'דוח 132'!H6147</f>
        <v>3.5459486626079997</v>
      </c>
      <c r="E6147" s="63">
        <f>'דוח 132'!G6147</f>
        <v>37.781839687605398</v>
      </c>
      <c r="F6147" s="63">
        <f>'דוח 132'!F6147</f>
        <v>37.2108848200346</v>
      </c>
      <c r="G6147" s="63">
        <f>'דוח 132'!E6147</f>
        <v>27</v>
      </c>
      <c r="H6147" s="63">
        <f>'דוח 132'!D6147</f>
        <v>33</v>
      </c>
      <c r="I6147" s="63">
        <f>'דוח 132'!C6147</f>
        <v>0</v>
      </c>
      <c r="J6147" s="63">
        <f>'דוח 132'!B6147</f>
        <v>0</v>
      </c>
      <c r="K6147" s="63">
        <f>'דוח 132'!A6147</f>
        <v>0</v>
      </c>
    </row>
    <row r="6148" spans="1:11" x14ac:dyDescent="0.2">
      <c r="A6148" s="63">
        <f>'דוח 132'!K6148</f>
        <v>15749</v>
      </c>
      <c r="B6148" s="63">
        <f>'דוח 132'!J6148</f>
        <v>8305</v>
      </c>
      <c r="C6148" s="63" t="str">
        <f>'דוח 132'!I6148</f>
        <v>סה"כ לא סחירים</v>
      </c>
      <c r="D6148" s="63">
        <f>'דוח 132'!H6148</f>
        <v>2.85600031076953</v>
      </c>
      <c r="E6148" s="63">
        <f>'דוח 132'!G6148</f>
        <v>7.2035020343463696</v>
      </c>
      <c r="F6148" s="63">
        <f>'דוח 132'!F6148</f>
        <v>7.1755666343565299</v>
      </c>
      <c r="G6148" s="63">
        <f>'דוח 132'!E6148</f>
        <v>0</v>
      </c>
      <c r="H6148" s="63">
        <f>'דוח 132'!D6148</f>
        <v>0</v>
      </c>
      <c r="I6148" s="63">
        <f>'דוח 132'!C6148</f>
        <v>0</v>
      </c>
      <c r="J6148" s="63">
        <f>'דוח 132'!B6148</f>
        <v>0</v>
      </c>
      <c r="K6148" s="63">
        <f>'דוח 132'!A6148</f>
        <v>0</v>
      </c>
    </row>
    <row r="6149" spans="1:11" x14ac:dyDescent="0.2">
      <c r="A6149" s="63">
        <f>'דוח 132'!K6149</f>
        <v>11258</v>
      </c>
      <c r="B6149" s="63">
        <f>'דוח 132'!J6149</f>
        <v>8305</v>
      </c>
      <c r="C6149" s="63" t="str">
        <f>'דוח 132'!I6149</f>
        <v>כל נכסי הקופה</v>
      </c>
      <c r="D6149" s="63">
        <f>'דוח 132'!H6149</f>
        <v>3.01367377434631</v>
      </c>
      <c r="E6149" s="63">
        <f>'דוח 132'!G6149</f>
        <v>100</v>
      </c>
      <c r="F6149" s="63">
        <f>'דוח 132'!F6149</f>
        <v>99.999999999999901</v>
      </c>
      <c r="G6149" s="63">
        <f>'דוח 132'!E6149</f>
        <v>0</v>
      </c>
      <c r="H6149" s="63">
        <f>'דוח 132'!D6149</f>
        <v>0</v>
      </c>
      <c r="I6149" s="63">
        <f>'דוח 132'!C6149</f>
        <v>0</v>
      </c>
      <c r="J6149" s="63">
        <f>'דוח 132'!B6149</f>
        <v>0</v>
      </c>
      <c r="K6149" s="63">
        <f>'דוח 132'!A6149</f>
        <v>0</v>
      </c>
    </row>
    <row r="6150" spans="1:11" x14ac:dyDescent="0.2">
      <c r="A6150" s="63">
        <f>'דוח 132'!K6150</f>
        <v>15705</v>
      </c>
      <c r="B6150" s="63">
        <f>'דוח 132'!J6150</f>
        <v>8305</v>
      </c>
      <c r="C6150" s="63" t="str">
        <f>'דוח 132'!I6150</f>
        <v>סה"כ ממשלתי</v>
      </c>
      <c r="D6150" s="63">
        <f>'דוח 132'!H6150</f>
        <v>4.1818504868300597</v>
      </c>
      <c r="E6150" s="63">
        <f>'דוח 132'!G6150</f>
        <v>40.191409692254496</v>
      </c>
      <c r="F6150" s="63">
        <f>'דוח 132'!F6150</f>
        <v>40.268134788263495</v>
      </c>
      <c r="G6150" s="63">
        <f>'דוח 132'!E6150</f>
        <v>48</v>
      </c>
      <c r="H6150" s="63">
        <f>'דוח 132'!D6150</f>
        <v>58</v>
      </c>
      <c r="I6150" s="63">
        <f>'דוח 132'!C6150</f>
        <v>0</v>
      </c>
      <c r="J6150" s="63">
        <f>'דוח 132'!B6150</f>
        <v>0</v>
      </c>
      <c r="K6150" s="63">
        <f>'דוח 132'!A6150</f>
        <v>0</v>
      </c>
    </row>
    <row r="6151" spans="1:11" x14ac:dyDescent="0.2">
      <c r="A6151" s="63">
        <f>'דוח 132'!K6151</f>
        <v>16144</v>
      </c>
      <c r="B6151" s="63">
        <f>'דוח 132'!J6151</f>
        <v>8305</v>
      </c>
      <c r="C6151" s="63" t="str">
        <f>'דוח 132'!I6151</f>
        <v>סך חשיפת מט"ח</v>
      </c>
      <c r="D6151" s="63">
        <f>'דוח 132'!H6151</f>
        <v>1.4952666389340299</v>
      </c>
      <c r="E6151" s="63">
        <f>'דוח 132'!G6151</f>
        <v>13.192812808053</v>
      </c>
      <c r="F6151" s="63">
        <f>'דוח 132'!F6151</f>
        <v>13.222025384035298</v>
      </c>
      <c r="G6151" s="63">
        <f>'דוח 132'!E6151</f>
        <v>0</v>
      </c>
      <c r="H6151" s="63">
        <f>'דוח 132'!D6151</f>
        <v>0</v>
      </c>
      <c r="I6151" s="63">
        <f>'דוח 132'!C6151</f>
        <v>0</v>
      </c>
      <c r="J6151" s="63">
        <f>'דוח 132'!B6151</f>
        <v>0</v>
      </c>
      <c r="K6151" s="63">
        <f>'דוח 132'!A6151</f>
        <v>0</v>
      </c>
    </row>
    <row r="6152" spans="1:11" x14ac:dyDescent="0.2">
      <c r="A6152" s="63">
        <f>'דוח 132'!K6152</f>
        <v>12755</v>
      </c>
      <c r="B6152" s="63">
        <f>'דוח 132'!J6152</f>
        <v>8305</v>
      </c>
      <c r="C6152" s="63" t="str">
        <f>'דוח 132'!I6152</f>
        <v xml:space="preserve">נזילות מט"ח </v>
      </c>
      <c r="D6152" s="63">
        <f>'דוח 132'!H6152</f>
        <v>0</v>
      </c>
      <c r="E6152" s="63">
        <f>'דוח 132'!G6152</f>
        <v>3.8566359072285603E-2</v>
      </c>
      <c r="F6152" s="63">
        <f>'דוח 132'!F6152</f>
        <v>0.20938892142701401</v>
      </c>
      <c r="G6152" s="63">
        <f>'דוח 132'!E6152</f>
        <v>0</v>
      </c>
      <c r="H6152" s="63">
        <f>'דוח 132'!D6152</f>
        <v>0</v>
      </c>
      <c r="I6152" s="63">
        <f>'דוח 132'!C6152</f>
        <v>0</v>
      </c>
      <c r="J6152" s="63">
        <f>'דוח 132'!B6152</f>
        <v>0</v>
      </c>
      <c r="K6152" s="63">
        <f>'דוח 132'!A6152</f>
        <v>0</v>
      </c>
    </row>
    <row r="6153" spans="1:11" x14ac:dyDescent="0.2">
      <c r="A6153" s="63">
        <f>'דוח 132'!K6153</f>
        <v>12359</v>
      </c>
      <c r="B6153" s="63">
        <f>'דוח 132'!J6153</f>
        <v>8305</v>
      </c>
      <c r="C6153" s="63" t="str">
        <f>'דוח 132'!I6153</f>
        <v xml:space="preserve">קונצרני לא סחיר צמוד מדד </v>
      </c>
      <c r="D6153" s="63">
        <f>'דוח 132'!H6153</f>
        <v>2.8228322286880103</v>
      </c>
      <c r="E6153" s="63">
        <f>'דוח 132'!G6153</f>
        <v>0.66596447473348397</v>
      </c>
      <c r="F6153" s="63">
        <f>'דוח 132'!F6153</f>
        <v>0.658030940910169</v>
      </c>
      <c r="G6153" s="63">
        <f>'דוח 132'!E6153</f>
        <v>0</v>
      </c>
      <c r="H6153" s="63">
        <f>'דוח 132'!D6153</f>
        <v>0</v>
      </c>
      <c r="I6153" s="63">
        <f>'דוח 132'!C6153</f>
        <v>0</v>
      </c>
      <c r="J6153" s="63">
        <f>'דוח 132'!B6153</f>
        <v>0</v>
      </c>
      <c r="K6153" s="63">
        <f>'דוח 132'!A6153</f>
        <v>0</v>
      </c>
    </row>
    <row r="6154" spans="1:11" x14ac:dyDescent="0.2">
      <c r="A6154" s="63">
        <f>'דוח 132'!K6154</f>
        <v>0</v>
      </c>
      <c r="B6154" s="63">
        <f>'דוח 132'!J6154</f>
        <v>0</v>
      </c>
      <c r="C6154" s="63">
        <f>'דוח 132'!I6154</f>
        <v>0</v>
      </c>
      <c r="D6154" s="63">
        <f>'דוח 132'!H6154</f>
        <v>0</v>
      </c>
      <c r="E6154" s="63">
        <f>'דוח 132'!G6154</f>
        <v>0</v>
      </c>
      <c r="F6154" s="63">
        <f>'דוח 132'!F6154</f>
        <v>0</v>
      </c>
      <c r="G6154" s="63">
        <f>'דוח 132'!E6154</f>
        <v>0</v>
      </c>
      <c r="H6154" s="63">
        <f>'דוח 132'!D6154</f>
        <v>0</v>
      </c>
      <c r="I6154" s="63">
        <f>'דוח 132'!C6154</f>
        <v>0</v>
      </c>
      <c r="J6154" s="63">
        <f>'דוח 132'!B6154</f>
        <v>0</v>
      </c>
      <c r="K6154" s="63">
        <f>'דוח 132'!A6154</f>
        <v>0</v>
      </c>
    </row>
    <row r="6155" spans="1:11" x14ac:dyDescent="0.2">
      <c r="A6155" s="63" t="str">
        <f>'דוח 132'!K6155</f>
        <v>קוד קבוצה</v>
      </c>
      <c r="B6155" s="63" t="str">
        <f>'דוח 132'!J6155</f>
        <v>קוד קופה</v>
      </c>
      <c r="C6155" s="63">
        <f>'דוח 132'!I6155</f>
        <v>0</v>
      </c>
      <c r="D6155" s="63" t="str">
        <f>'דוח 132'!H6155</f>
        <v>8313  פסגות לעמיתי חבר לבני 50 עד 60</v>
      </c>
      <c r="E6155" s="63">
        <f>'דוח 132'!G6155</f>
        <v>0</v>
      </c>
      <c r="F6155" s="63">
        <f>'דוח 132'!F6155</f>
        <v>0</v>
      </c>
      <c r="G6155" s="63">
        <f>'דוח 132'!E6155</f>
        <v>0</v>
      </c>
      <c r="H6155" s="63">
        <f>'דוח 132'!D6155</f>
        <v>0</v>
      </c>
      <c r="I6155" s="63">
        <f>'דוח 132'!C6155</f>
        <v>0</v>
      </c>
      <c r="J6155" s="63">
        <f>'דוח 132'!B6155</f>
        <v>0</v>
      </c>
      <c r="K6155" s="63">
        <f>'דוח 132'!A6155</f>
        <v>0</v>
      </c>
    </row>
    <row r="6156" spans="1:11" x14ac:dyDescent="0.2">
      <c r="A6156" s="63">
        <f>'דוח 132'!K6156</f>
        <v>0</v>
      </c>
      <c r="B6156" s="63">
        <f>'דוח 132'!J6156</f>
        <v>0</v>
      </c>
      <c r="C6156" s="63">
        <f>'דוח 132'!I6156</f>
        <v>0</v>
      </c>
      <c r="D6156" s="63">
        <f>'דוח 132'!H6156</f>
        <v>0</v>
      </c>
      <c r="E6156" s="63">
        <f>'דוח 132'!G6156</f>
        <v>0</v>
      </c>
      <c r="F6156" s="63" t="str">
        <f>'דוח 132'!F6156</f>
        <v>שווי קופה באשח  443,025.52</v>
      </c>
      <c r="G6156" s="63">
        <f>'דוח 132'!E6156</f>
        <v>0</v>
      </c>
      <c r="H6156" s="63">
        <f>'דוח 132'!D6156</f>
        <v>0</v>
      </c>
      <c r="I6156" s="63">
        <f>'דוח 132'!C6156</f>
        <v>0</v>
      </c>
      <c r="J6156" s="63">
        <f>'דוח 132'!B6156</f>
        <v>0</v>
      </c>
      <c r="K6156" s="63">
        <f>'דוח 132'!A6156</f>
        <v>0</v>
      </c>
    </row>
    <row r="6157" spans="1:11" x14ac:dyDescent="0.2">
      <c r="A6157" s="63">
        <f>'דוח 132'!K6157</f>
        <v>0</v>
      </c>
      <c r="B6157" s="63">
        <f>'דוח 132'!J6157</f>
        <v>0</v>
      </c>
      <c r="C6157" s="63" t="str">
        <f>'דוח 132'!I6157</f>
        <v>תאור קבוצה</v>
      </c>
      <c r="D6157" s="63" t="str">
        <f>'דוח 132'!H6157</f>
        <v>מח"מ</v>
      </c>
      <c r="E6157" s="63" t="str">
        <f>'דוח 132'!G6157</f>
        <v>חשיפה</v>
      </c>
      <c r="F6157" s="63" t="str">
        <f>'דוח 132'!F6157</f>
        <v>חשיפה</v>
      </c>
      <c r="G6157" s="63">
        <f>'דוח 132'!E6157</f>
        <v>0</v>
      </c>
      <c r="H6157" s="63" t="str">
        <f>'דוח 132'!D6157</f>
        <v>חשיפה</v>
      </c>
      <c r="I6157" s="63">
        <f>'דוח 132'!C6157</f>
        <v>0</v>
      </c>
      <c r="J6157" s="63" t="str">
        <f>'דוח 132'!B6157</f>
        <v>מח"מ</v>
      </c>
      <c r="K6157" s="63">
        <f>'דוח 132'!A6157</f>
        <v>0</v>
      </c>
    </row>
    <row r="6158" spans="1:11" x14ac:dyDescent="0.2">
      <c r="A6158" s="63">
        <f>'דוח 132'!K6158</f>
        <v>0</v>
      </c>
      <c r="B6158" s="63">
        <f>'דוח 132'!J6158</f>
        <v>0</v>
      </c>
      <c r="C6158" s="63">
        <f>'דוח 132'!I6158</f>
        <v>0</v>
      </c>
      <c r="D6158" s="63">
        <f>'דוח 132'!H6158</f>
        <v>0</v>
      </c>
      <c r="E6158" s="63" t="str">
        <f>'דוח 132'!G6158</f>
        <v>30/12/18</v>
      </c>
      <c r="F6158" s="63" t="str">
        <f>'דוח 132'!F6158</f>
        <v>31/12/18</v>
      </c>
      <c r="G6158" s="63" t="str">
        <f>'דוח 132'!E6158</f>
        <v>מינ'</v>
      </c>
      <c r="H6158" s="63" t="str">
        <f>'דוח 132'!D6158</f>
        <v>מקס'</v>
      </c>
      <c r="I6158" s="63" t="str">
        <f>'דוח 132'!C6158</f>
        <v>מינ'</v>
      </c>
      <c r="J6158" s="63" t="str">
        <f>'דוח 132'!B6158</f>
        <v>מקס'</v>
      </c>
      <c r="K6158" s="63">
        <f>'דוח 132'!A6158</f>
        <v>0</v>
      </c>
    </row>
    <row r="6159" spans="1:11" x14ac:dyDescent="0.2">
      <c r="A6159" s="63">
        <f>'דוח 132'!K6159</f>
        <v>13591</v>
      </c>
      <c r="B6159" s="63">
        <f>'דוח 132'!J6159</f>
        <v>8313</v>
      </c>
      <c r="C6159" s="63" t="str">
        <f>'דוח 132'!I6159</f>
        <v xml:space="preserve">צמוד מדד (כולל מיועדות) </v>
      </c>
      <c r="D6159" s="63">
        <f>'דוח 132'!H6159</f>
        <v>4.2242591500053495</v>
      </c>
      <c r="E6159" s="63">
        <f>'דוח 132'!G6159</f>
        <v>26.855892113331095</v>
      </c>
      <c r="F6159" s="63">
        <f>'דוח 132'!F6159</f>
        <v>26.827728393944902</v>
      </c>
      <c r="G6159" s="63">
        <f>'דוח 132'!E6159</f>
        <v>23.9</v>
      </c>
      <c r="H6159" s="63">
        <f>'דוח 132'!D6159</f>
        <v>30.5</v>
      </c>
      <c r="I6159" s="63">
        <f>'דוח 132'!C6159</f>
        <v>3.5</v>
      </c>
      <c r="J6159" s="63">
        <f>'דוח 132'!B6159</f>
        <v>5</v>
      </c>
      <c r="K6159" s="63">
        <f>'דוח 132'!A6159</f>
        <v>0</v>
      </c>
    </row>
    <row r="6160" spans="1:11" x14ac:dyDescent="0.2">
      <c r="A6160" s="63">
        <f>'דוח 132'!K6160</f>
        <v>19967</v>
      </c>
      <c r="B6160" s="63">
        <f>'דוח 132'!J6160</f>
        <v>8313</v>
      </c>
      <c r="C6160" s="63" t="str">
        <f>'דוח 132'!I6160</f>
        <v>צמוד מדד ללא מיועדות</v>
      </c>
      <c r="D6160" s="63">
        <f>'דוח 132'!H6160</f>
        <v>4.2242591500053495</v>
      </c>
      <c r="E6160" s="63">
        <f>'דוח 132'!G6160</f>
        <v>26.855892113331095</v>
      </c>
      <c r="F6160" s="63">
        <f>'דוח 132'!F6160</f>
        <v>26.827728393944902</v>
      </c>
      <c r="G6160" s="63">
        <f>'דוח 132'!E6160</f>
        <v>0</v>
      </c>
      <c r="H6160" s="63">
        <f>'דוח 132'!D6160</f>
        <v>0</v>
      </c>
      <c r="I6160" s="63">
        <f>'דוח 132'!C6160</f>
        <v>0</v>
      </c>
      <c r="J6160" s="63">
        <f>'דוח 132'!B6160</f>
        <v>0</v>
      </c>
      <c r="K6160" s="63">
        <f>'דוח 132'!A6160</f>
        <v>0</v>
      </c>
    </row>
    <row r="6161" spans="1:11" x14ac:dyDescent="0.2">
      <c r="A6161" s="63">
        <f>'דוח 132'!K6161</f>
        <v>15744</v>
      </c>
      <c r="B6161" s="63">
        <f>'דוח 132'!J6161</f>
        <v>8313</v>
      </c>
      <c r="C6161" s="63" t="str">
        <f>'דוח 132'!I6161</f>
        <v xml:space="preserve">סה"כ ממשלתי צמוד מדד כולל מיועדות </v>
      </c>
      <c r="D6161" s="63">
        <f>'דוח 132'!H6161</f>
        <v>5.76894954397138</v>
      </c>
      <c r="E6161" s="63">
        <f>'דוח 132'!G6161</f>
        <v>8.9063590689898504</v>
      </c>
      <c r="F6161" s="63">
        <f>'דוח 132'!F6161</f>
        <v>8.8939740462615315</v>
      </c>
      <c r="G6161" s="63">
        <f>'דוח 132'!E6161</f>
        <v>0</v>
      </c>
      <c r="H6161" s="63">
        <f>'דוח 132'!D6161</f>
        <v>0</v>
      </c>
      <c r="I6161" s="63">
        <f>'דוח 132'!C6161</f>
        <v>0</v>
      </c>
      <c r="J6161" s="63">
        <f>'דוח 132'!B6161</f>
        <v>0</v>
      </c>
      <c r="K6161" s="63">
        <f>'דוח 132'!A6161</f>
        <v>0</v>
      </c>
    </row>
    <row r="6162" spans="1:11" x14ac:dyDescent="0.2">
      <c r="A6162" s="63">
        <f>'דוח 132'!K6162</f>
        <v>13462</v>
      </c>
      <c r="B6162" s="63">
        <f>'דוח 132'!J6162</f>
        <v>8313</v>
      </c>
      <c r="C6162" s="63" t="str">
        <f>'דוח 132'!I6162</f>
        <v xml:space="preserve">קונצרני סחיר צמוד מדד </v>
      </c>
      <c r="D6162" s="63">
        <f>'דוח 132'!H6162</f>
        <v>3.4226531577620003</v>
      </c>
      <c r="E6162" s="63">
        <f>'דוח 132'!G6162</f>
        <v>15.9017199107561</v>
      </c>
      <c r="F6162" s="63">
        <f>'דוח 132'!F6162</f>
        <v>15.885073835635499</v>
      </c>
      <c r="G6162" s="63">
        <f>'דוח 132'!E6162</f>
        <v>0</v>
      </c>
      <c r="H6162" s="63">
        <f>'דוח 132'!D6162</f>
        <v>0</v>
      </c>
      <c r="I6162" s="63">
        <f>'דוח 132'!C6162</f>
        <v>0</v>
      </c>
      <c r="J6162" s="63">
        <f>'דוח 132'!B6162</f>
        <v>0</v>
      </c>
      <c r="K6162" s="63">
        <f>'דוח 132'!A6162</f>
        <v>0</v>
      </c>
    </row>
    <row r="6163" spans="1:11" x14ac:dyDescent="0.2">
      <c r="A6163" s="63">
        <f>'דוח 132'!K6163</f>
        <v>15544</v>
      </c>
      <c r="B6163" s="63">
        <f>'דוח 132'!J6163</f>
        <v>8313</v>
      </c>
      <c r="C6163" s="63" t="str">
        <f>'דוח 132'!I6163</f>
        <v>הלוואה צמוד מדד</v>
      </c>
      <c r="D6163" s="63">
        <f>'דוח 132'!H6163</f>
        <v>4.0903992573880599</v>
      </c>
      <c r="E6163" s="63">
        <f>'דוח 132'!G6163</f>
        <v>1.2295661378553699</v>
      </c>
      <c r="F6163" s="63">
        <f>'דוח 132'!F6163</f>
        <v>1.2296135786903899</v>
      </c>
      <c r="G6163" s="63">
        <f>'דוח 132'!E6163</f>
        <v>0</v>
      </c>
      <c r="H6163" s="63">
        <f>'דוח 132'!D6163</f>
        <v>0</v>
      </c>
      <c r="I6163" s="63">
        <f>'דוח 132'!C6163</f>
        <v>0</v>
      </c>
      <c r="J6163" s="63">
        <f>'דוח 132'!B6163</f>
        <v>0</v>
      </c>
      <c r="K6163" s="63">
        <f>'דוח 132'!A6163</f>
        <v>0</v>
      </c>
    </row>
    <row r="6164" spans="1:11" x14ac:dyDescent="0.2">
      <c r="A6164" s="63">
        <f>'דוח 132'!K6164</f>
        <v>12978</v>
      </c>
      <c r="B6164" s="63">
        <f>'דוח 132'!J6164</f>
        <v>8313</v>
      </c>
      <c r="C6164" s="63" t="str">
        <f>'דוח 132'!I6164</f>
        <v xml:space="preserve">פקדונות לא סחירים </v>
      </c>
      <c r="D6164" s="63">
        <f>'דוח 132'!H6164</f>
        <v>4.6000000000000005</v>
      </c>
      <c r="E6164" s="63">
        <f>'דוח 132'!G6164</f>
        <v>0.20591182678398498</v>
      </c>
      <c r="F6164" s="63">
        <f>'דוח 132'!F6164</f>
        <v>0.20639118039184601</v>
      </c>
      <c r="G6164" s="63">
        <f>'דוח 132'!E6164</f>
        <v>0</v>
      </c>
      <c r="H6164" s="63">
        <f>'דוח 132'!D6164</f>
        <v>0</v>
      </c>
      <c r="I6164" s="63">
        <f>'דוח 132'!C6164</f>
        <v>0</v>
      </c>
      <c r="J6164" s="63">
        <f>'דוח 132'!B6164</f>
        <v>0</v>
      </c>
      <c r="K6164" s="63">
        <f>'דוח 132'!A6164</f>
        <v>0</v>
      </c>
    </row>
    <row r="6165" spans="1:11" x14ac:dyDescent="0.2">
      <c r="A6165" s="63">
        <f>'דוח 132'!K6165</f>
        <v>17726</v>
      </c>
      <c r="B6165" s="63">
        <f>'דוח 132'!J6165</f>
        <v>8313</v>
      </c>
      <c r="C6165" s="63" t="str">
        <f>'דוח 132'!I6165</f>
        <v>לא צמוד כולל נזילות</v>
      </c>
      <c r="D6165" s="63">
        <f>'דוח 132'!H6165</f>
        <v>3.5208875265870501</v>
      </c>
      <c r="E6165" s="63">
        <f>'דוח 132'!G6165</f>
        <v>24.713741268388997</v>
      </c>
      <c r="F6165" s="63">
        <f>'דוח 132'!F6165</f>
        <v>24.800422190089698</v>
      </c>
      <c r="G6165" s="63">
        <f>'דוח 132'!E6165</f>
        <v>23.9</v>
      </c>
      <c r="H6165" s="63">
        <f>'דוח 132'!D6165</f>
        <v>30.5</v>
      </c>
      <c r="I6165" s="63">
        <f>'דוח 132'!C6165</f>
        <v>2.5</v>
      </c>
      <c r="J6165" s="63">
        <f>'דוח 132'!B6165</f>
        <v>4</v>
      </c>
      <c r="K6165" s="63">
        <f>'דוח 132'!A6165</f>
        <v>0</v>
      </c>
    </row>
    <row r="6166" spans="1:11" x14ac:dyDescent="0.2">
      <c r="A6166" s="63">
        <f>'דוח 132'!K6166</f>
        <v>17727</v>
      </c>
      <c r="B6166" s="63">
        <f>'דוח 132'!J6166</f>
        <v>8313</v>
      </c>
      <c r="C6166" s="63" t="str">
        <f>'דוח 132'!I6166</f>
        <v>עו"ש ש"ח</v>
      </c>
      <c r="D6166" s="63">
        <f>'דוח 132'!H6166</f>
        <v>0</v>
      </c>
      <c r="E6166" s="63">
        <f>'דוח 132'!G6166</f>
        <v>1.4898931060265599</v>
      </c>
      <c r="F6166" s="63">
        <f>'דוח 132'!F6166</f>
        <v>1.6220552173377401</v>
      </c>
      <c r="G6166" s="63">
        <f>'דוח 132'!E6166</f>
        <v>0</v>
      </c>
      <c r="H6166" s="63">
        <f>'דוח 132'!D6166</f>
        <v>0</v>
      </c>
      <c r="I6166" s="63">
        <f>'דוח 132'!C6166</f>
        <v>0</v>
      </c>
      <c r="J6166" s="63">
        <f>'דוח 132'!B6166</f>
        <v>0</v>
      </c>
      <c r="K6166" s="63">
        <f>'דוח 132'!A6166</f>
        <v>0</v>
      </c>
    </row>
    <row r="6167" spans="1:11" x14ac:dyDescent="0.2">
      <c r="A6167" s="63">
        <f>'דוח 132'!K6167</f>
        <v>13592</v>
      </c>
      <c r="B6167" s="63">
        <f>'דוח 132'!J6167</f>
        <v>8313</v>
      </c>
      <c r="C6167" s="63" t="str">
        <f>'דוח 132'!I6167</f>
        <v xml:space="preserve">לא צמוד - לא כולל נזילות </v>
      </c>
      <c r="D6167" s="63">
        <f>'דוח 132'!H6167</f>
        <v>3.7672842632024297</v>
      </c>
      <c r="E6167" s="63">
        <f>'דוח 132'!G6167</f>
        <v>23.223848162362401</v>
      </c>
      <c r="F6167" s="63">
        <f>'דוח 132'!F6167</f>
        <v>23.178366972751999</v>
      </c>
      <c r="G6167" s="63">
        <f>'דוח 132'!E6167</f>
        <v>0</v>
      </c>
      <c r="H6167" s="63">
        <f>'דוח 132'!D6167</f>
        <v>0</v>
      </c>
      <c r="I6167" s="63">
        <f>'דוח 132'!C6167</f>
        <v>0</v>
      </c>
      <c r="J6167" s="63">
        <f>'דוח 132'!B6167</f>
        <v>0</v>
      </c>
      <c r="K6167" s="63">
        <f>'דוח 132'!A6167</f>
        <v>0</v>
      </c>
    </row>
    <row r="6168" spans="1:11" x14ac:dyDescent="0.2">
      <c r="A6168" s="63">
        <f>'דוח 132'!K6168</f>
        <v>11566</v>
      </c>
      <c r="B6168" s="63">
        <f>'דוח 132'!J6168</f>
        <v>8313</v>
      </c>
      <c r="C6168" s="63" t="str">
        <f>'דוח 132'!I6168</f>
        <v>מק"מ</v>
      </c>
      <c r="D6168" s="63">
        <f>'דוח 132'!H6168</f>
        <v>0.45359373940829306</v>
      </c>
      <c r="E6168" s="63">
        <f>'דוח 132'!G6168</f>
        <v>5.9633659166726094</v>
      </c>
      <c r="F6168" s="63">
        <f>'דוח 132'!F6168</f>
        <v>5.9548465209778199</v>
      </c>
      <c r="G6168" s="63">
        <f>'דוח 132'!E6168</f>
        <v>0</v>
      </c>
      <c r="H6168" s="63">
        <f>'דוח 132'!D6168</f>
        <v>0</v>
      </c>
      <c r="I6168" s="63">
        <f>'דוח 132'!C6168</f>
        <v>0</v>
      </c>
      <c r="J6168" s="63">
        <f>'דוח 132'!B6168</f>
        <v>0</v>
      </c>
      <c r="K6168" s="63">
        <f>'דוח 132'!A6168</f>
        <v>0</v>
      </c>
    </row>
    <row r="6169" spans="1:11" x14ac:dyDescent="0.2">
      <c r="A6169" s="63">
        <f>'דוח 132'!K6169</f>
        <v>13419</v>
      </c>
      <c r="B6169" s="63">
        <f>'דוח 132'!J6169</f>
        <v>8313</v>
      </c>
      <c r="C6169" s="63" t="str">
        <f>'דוח 132'!I6169</f>
        <v>ממשלתי  לא צמוד (שחר)</v>
      </c>
      <c r="D6169" s="63">
        <f>'דוח 132'!H6169</f>
        <v>5.0122377974545493</v>
      </c>
      <c r="E6169" s="63">
        <f>'דוח 132'!G6169</f>
        <v>10.192120710452798</v>
      </c>
      <c r="F6169" s="63">
        <f>'דוח 132'!F6169</f>
        <v>10.1675800997049</v>
      </c>
      <c r="G6169" s="63">
        <f>'דוח 132'!E6169</f>
        <v>0</v>
      </c>
      <c r="H6169" s="63">
        <f>'דוח 132'!D6169</f>
        <v>0</v>
      </c>
      <c r="I6169" s="63">
        <f>'דוח 132'!C6169</f>
        <v>0</v>
      </c>
      <c r="J6169" s="63">
        <f>'דוח 132'!B6169</f>
        <v>0</v>
      </c>
      <c r="K6169" s="63">
        <f>'דוח 132'!A6169</f>
        <v>0</v>
      </c>
    </row>
    <row r="6170" spans="1:11" x14ac:dyDescent="0.2">
      <c r="A6170" s="63">
        <f>'דוח 132'!K6170</f>
        <v>11568</v>
      </c>
      <c r="B6170" s="63">
        <f>'דוח 132'!J6170</f>
        <v>8313</v>
      </c>
      <c r="C6170" s="63" t="str">
        <f>'דוח 132'!I6170</f>
        <v>אג"ח ממשלתי לא צמוד ריבית משתנה-"גילון"</v>
      </c>
      <c r="D6170" s="63">
        <f>'דוח 132'!H6170</f>
        <v>1.41</v>
      </c>
      <c r="E6170" s="63">
        <f>'דוח 132'!G6170</f>
        <v>0.32178332896544398</v>
      </c>
      <c r="F6170" s="63">
        <f>'דוח 132'!F6170</f>
        <v>0.32124281243595099</v>
      </c>
      <c r="G6170" s="63">
        <f>'דוח 132'!E6170</f>
        <v>0</v>
      </c>
      <c r="H6170" s="63">
        <f>'דוח 132'!D6170</f>
        <v>0</v>
      </c>
      <c r="I6170" s="63">
        <f>'דוח 132'!C6170</f>
        <v>0</v>
      </c>
      <c r="J6170" s="63">
        <f>'דוח 132'!B6170</f>
        <v>0</v>
      </c>
      <c r="K6170" s="63">
        <f>'דוח 132'!A6170</f>
        <v>0</v>
      </c>
    </row>
    <row r="6171" spans="1:11" x14ac:dyDescent="0.2">
      <c r="A6171" s="63">
        <f>'דוח 132'!K6171</f>
        <v>12479</v>
      </c>
      <c r="B6171" s="63">
        <f>'דוח 132'!J6171</f>
        <v>8313</v>
      </c>
      <c r="C6171" s="63" t="str">
        <f>'דוח 132'!I6171</f>
        <v>קונצרני ריבית קבועה</v>
      </c>
      <c r="D6171" s="63">
        <f>'דוח 132'!H6171</f>
        <v>4.3212424036519694</v>
      </c>
      <c r="E6171" s="63">
        <f>'דוח 132'!G6171</f>
        <v>4.7587186004868895</v>
      </c>
      <c r="F6171" s="63">
        <f>'דוח 132'!F6171</f>
        <v>4.74782530446514</v>
      </c>
      <c r="G6171" s="63">
        <f>'דוח 132'!E6171</f>
        <v>0</v>
      </c>
      <c r="H6171" s="63">
        <f>'דוח 132'!D6171</f>
        <v>0</v>
      </c>
      <c r="I6171" s="63">
        <f>'דוח 132'!C6171</f>
        <v>0</v>
      </c>
      <c r="J6171" s="63">
        <f>'דוח 132'!B6171</f>
        <v>0</v>
      </c>
      <c r="K6171" s="63">
        <f>'דוח 132'!A6171</f>
        <v>0</v>
      </c>
    </row>
    <row r="6172" spans="1:11" x14ac:dyDescent="0.2">
      <c r="A6172" s="63">
        <f>'דוח 132'!K6172</f>
        <v>12480</v>
      </c>
      <c r="B6172" s="63">
        <f>'דוח 132'!J6172</f>
        <v>8313</v>
      </c>
      <c r="C6172" s="63" t="str">
        <f>'דוח 132'!I6172</f>
        <v>קונצרני ריבית משתנה</v>
      </c>
      <c r="D6172" s="63">
        <f>'דוח 132'!H6172</f>
        <v>3.2526281220169202</v>
      </c>
      <c r="E6172" s="63">
        <f>'דוח 132'!G6172</f>
        <v>0.402788522350986</v>
      </c>
      <c r="F6172" s="63">
        <f>'דוח 132'!F6172</f>
        <v>0.40292233736836197</v>
      </c>
      <c r="G6172" s="63">
        <f>'דוח 132'!E6172</f>
        <v>0</v>
      </c>
      <c r="H6172" s="63">
        <f>'דוח 132'!D6172</f>
        <v>0</v>
      </c>
      <c r="I6172" s="63">
        <f>'דוח 132'!C6172</f>
        <v>0</v>
      </c>
      <c r="J6172" s="63">
        <f>'דוח 132'!B6172</f>
        <v>0</v>
      </c>
      <c r="K6172" s="63">
        <f>'דוח 132'!A6172</f>
        <v>0</v>
      </c>
    </row>
    <row r="6173" spans="1:11" x14ac:dyDescent="0.2">
      <c r="A6173" s="63">
        <f>'דוח 132'!K6173</f>
        <v>11578</v>
      </c>
      <c r="B6173" s="63">
        <f>'דוח 132'!J6173</f>
        <v>8313</v>
      </c>
      <c r="C6173" s="63" t="str">
        <f>'דוח 132'!I6173</f>
        <v>אג"ח לא צמוד לא סחיר (ללא עמיתים)</v>
      </c>
      <c r="D6173" s="63">
        <f>'דוח 132'!H6173</f>
        <v>4.6955200443503298</v>
      </c>
      <c r="E6173" s="63">
        <f>'דוח 132'!G6173</f>
        <v>0.55229297134197497</v>
      </c>
      <c r="F6173" s="63">
        <f>'דוח 132'!F6173</f>
        <v>0.54977913697608805</v>
      </c>
      <c r="G6173" s="63">
        <f>'דוח 132'!E6173</f>
        <v>0</v>
      </c>
      <c r="H6173" s="63">
        <f>'דוח 132'!D6173</f>
        <v>0</v>
      </c>
      <c r="I6173" s="63">
        <f>'דוח 132'!C6173</f>
        <v>0</v>
      </c>
      <c r="J6173" s="63">
        <f>'דוח 132'!B6173</f>
        <v>0</v>
      </c>
      <c r="K6173" s="63">
        <f>'דוח 132'!A6173</f>
        <v>0</v>
      </c>
    </row>
    <row r="6174" spans="1:11" x14ac:dyDescent="0.2">
      <c r="A6174" s="63">
        <f>'דוח 132'!K6174</f>
        <v>12497</v>
      </c>
      <c r="B6174" s="63">
        <f>'דוח 132'!J6174</f>
        <v>8313</v>
      </c>
      <c r="C6174" s="63" t="str">
        <f>'דוח 132'!I6174</f>
        <v>קונצרני לא סחיר ריבית משתנה (נע"מים)</v>
      </c>
      <c r="D6174" s="63">
        <f>'דוח 132'!H6174</f>
        <v>0</v>
      </c>
      <c r="E6174" s="63">
        <f>'דוח 132'!G6174</f>
        <v>0</v>
      </c>
      <c r="F6174" s="63">
        <f>'דוח 132'!F6174</f>
        <v>0</v>
      </c>
      <c r="G6174" s="63">
        <f>'דוח 132'!E6174</f>
        <v>0</v>
      </c>
      <c r="H6174" s="63">
        <f>'דוח 132'!D6174</f>
        <v>0</v>
      </c>
      <c r="I6174" s="63">
        <f>'דוח 132'!C6174</f>
        <v>0</v>
      </c>
      <c r="J6174" s="63">
        <f>'דוח 132'!B6174</f>
        <v>0</v>
      </c>
      <c r="K6174" s="63">
        <f>'דוח 132'!A6174</f>
        <v>0</v>
      </c>
    </row>
    <row r="6175" spans="1:11" x14ac:dyDescent="0.2">
      <c r="A6175" s="63">
        <f>'דוח 132'!K6175</f>
        <v>15546</v>
      </c>
      <c r="B6175" s="63">
        <f>'דוח 132'!J6175</f>
        <v>8313</v>
      </c>
      <c r="C6175" s="63" t="str">
        <f>'דוח 132'!I6175</f>
        <v>הלוואה לא צמוד</v>
      </c>
      <c r="D6175" s="63">
        <f>'דוח 132'!H6175</f>
        <v>8.5039871667448814</v>
      </c>
      <c r="E6175" s="63">
        <f>'דוח 132'!G6175</f>
        <v>1.0327781120916899</v>
      </c>
      <c r="F6175" s="63">
        <f>'דוח 132'!F6175</f>
        <v>1.03417076082374</v>
      </c>
      <c r="G6175" s="63">
        <f>'דוח 132'!E6175</f>
        <v>0</v>
      </c>
      <c r="H6175" s="63">
        <f>'דוח 132'!D6175</f>
        <v>0</v>
      </c>
      <c r="I6175" s="63">
        <f>'דוח 132'!C6175</f>
        <v>0</v>
      </c>
      <c r="J6175" s="63">
        <f>'דוח 132'!B6175</f>
        <v>0</v>
      </c>
      <c r="K6175" s="63">
        <f>'דוח 132'!A6175</f>
        <v>0</v>
      </c>
    </row>
    <row r="6176" spans="1:11" x14ac:dyDescent="0.2">
      <c r="A6176" s="63">
        <f>'דוח 132'!K6176</f>
        <v>12481</v>
      </c>
      <c r="B6176" s="63">
        <f>'דוח 132'!J6176</f>
        <v>8313</v>
      </c>
      <c r="C6176" s="63" t="str">
        <f>'דוח 132'!I6176</f>
        <v>הלוואות לעמיתים.</v>
      </c>
      <c r="D6176" s="63">
        <f>'דוח 132'!H6176</f>
        <v>0</v>
      </c>
      <c r="E6176" s="63">
        <f>'דוח 132'!G6176</f>
        <v>0</v>
      </c>
      <c r="F6176" s="63">
        <f>'דוח 132'!F6176</f>
        <v>0</v>
      </c>
      <c r="G6176" s="63">
        <f>'דוח 132'!E6176</f>
        <v>0</v>
      </c>
      <c r="H6176" s="63">
        <f>'דוח 132'!D6176</f>
        <v>4</v>
      </c>
      <c r="I6176" s="63">
        <f>'דוח 132'!C6176</f>
        <v>0</v>
      </c>
      <c r="J6176" s="63">
        <f>'דוח 132'!B6176</f>
        <v>0</v>
      </c>
      <c r="K6176" s="63">
        <f>'דוח 132'!A6176</f>
        <v>0</v>
      </c>
    </row>
    <row r="6177" spans="1:11" x14ac:dyDescent="0.2">
      <c r="A6177" s="63">
        <f>'דוח 132'!K6177</f>
        <v>13594</v>
      </c>
      <c r="B6177" s="63">
        <f>'דוח 132'!J6177</f>
        <v>8313</v>
      </c>
      <c r="C6177" s="63" t="str">
        <f>'דוח 132'!I6177</f>
        <v>מט"ח וצמוד מט"ח</v>
      </c>
      <c r="D6177" s="63">
        <f>'דוח 132'!H6177</f>
        <v>2.5017599431442497</v>
      </c>
      <c r="E6177" s="63">
        <f>'דוח 132'!G6177</f>
        <v>11.153522154155999</v>
      </c>
      <c r="F6177" s="63">
        <f>'דוח 132'!F6177</f>
        <v>11.100932034091601</v>
      </c>
      <c r="G6177" s="63">
        <f>'דוח 132'!E6177</f>
        <v>0</v>
      </c>
      <c r="H6177" s="63">
        <f>'דוח 132'!D6177</f>
        <v>0</v>
      </c>
      <c r="I6177" s="63">
        <f>'דוח 132'!C6177</f>
        <v>0</v>
      </c>
      <c r="J6177" s="63">
        <f>'דוח 132'!B6177</f>
        <v>0</v>
      </c>
      <c r="K6177" s="63">
        <f>'דוח 132'!A6177</f>
        <v>0</v>
      </c>
    </row>
    <row r="6178" spans="1:11" x14ac:dyDescent="0.2">
      <c r="A6178" s="63">
        <f>'דוח 132'!K6178</f>
        <v>15609</v>
      </c>
      <c r="B6178" s="63">
        <f>'דוח 132'!J6178</f>
        <v>8313</v>
      </c>
      <c r="C6178" s="63" t="str">
        <f>'דוח 132'!I6178</f>
        <v>אג"ח ממשלתי צמוד מט"ח סחיר (1022)</v>
      </c>
      <c r="D6178" s="63">
        <f>'דוח 132'!H6178</f>
        <v>0.58938652503241695</v>
      </c>
      <c r="E6178" s="63">
        <f>'דוח 132'!G6178</f>
        <v>0.9081373207888771</v>
      </c>
      <c r="F6178" s="63">
        <f>'דוח 132'!F6178</f>
        <v>0.9033152674190541</v>
      </c>
      <c r="G6178" s="63">
        <f>'דוח 132'!E6178</f>
        <v>0</v>
      </c>
      <c r="H6178" s="63">
        <f>'דוח 132'!D6178</f>
        <v>0</v>
      </c>
      <c r="I6178" s="63">
        <f>'דוח 132'!C6178</f>
        <v>0</v>
      </c>
      <c r="J6178" s="63">
        <f>'דוח 132'!B6178</f>
        <v>0</v>
      </c>
      <c r="K6178" s="63">
        <f>'דוח 132'!A6178</f>
        <v>0</v>
      </c>
    </row>
    <row r="6179" spans="1:11" x14ac:dyDescent="0.2">
      <c r="A6179" s="63">
        <f>'דוח 132'!K6179</f>
        <v>11524</v>
      </c>
      <c r="B6179" s="63">
        <f>'דוח 132'!J6179</f>
        <v>8313</v>
      </c>
      <c r="C6179" s="63" t="str">
        <f>'דוח 132'!I6179</f>
        <v xml:space="preserve"> אג"ח קונצרני בחו"ל </v>
      </c>
      <c r="D6179" s="63">
        <f>'דוח 132'!H6179</f>
        <v>3.2959452232237196</v>
      </c>
      <c r="E6179" s="63">
        <f>'דוח 132'!G6179</f>
        <v>7.5934663669557994</v>
      </c>
      <c r="F6179" s="63">
        <f>'דוח 132'!F6179</f>
        <v>7.5425788871110795</v>
      </c>
      <c r="G6179" s="63">
        <f>'דוח 132'!E6179</f>
        <v>0</v>
      </c>
      <c r="H6179" s="63">
        <f>'דוח 132'!D6179</f>
        <v>0</v>
      </c>
      <c r="I6179" s="63">
        <f>'דוח 132'!C6179</f>
        <v>0</v>
      </c>
      <c r="J6179" s="63">
        <f>'דוח 132'!B6179</f>
        <v>0</v>
      </c>
      <c r="K6179" s="63">
        <f>'דוח 132'!A6179</f>
        <v>0</v>
      </c>
    </row>
    <row r="6180" spans="1:11" x14ac:dyDescent="0.2">
      <c r="A6180" s="63">
        <f>'דוח 132'!K6180</f>
        <v>15745</v>
      </c>
      <c r="B6180" s="63">
        <f>'דוח 132'!J6180</f>
        <v>8313</v>
      </c>
      <c r="C6180" s="63" t="str">
        <f>'דוח 132'!I6180</f>
        <v>סה"כ קונצרני צמוד מט"ח</v>
      </c>
      <c r="D6180" s="63">
        <f>'דוח 132'!H6180</f>
        <v>5.0566461605314501</v>
      </c>
      <c r="E6180" s="63">
        <f>'דוח 132'!G6180</f>
        <v>0.43381445891860798</v>
      </c>
      <c r="F6180" s="63">
        <f>'דוח 132'!F6180</f>
        <v>0.43676753211630204</v>
      </c>
      <c r="G6180" s="63">
        <f>'דוח 132'!E6180</f>
        <v>0</v>
      </c>
      <c r="H6180" s="63">
        <f>'דוח 132'!D6180</f>
        <v>0</v>
      </c>
      <c r="I6180" s="63">
        <f>'דוח 132'!C6180</f>
        <v>0</v>
      </c>
      <c r="J6180" s="63">
        <f>'דוח 132'!B6180</f>
        <v>0</v>
      </c>
      <c r="K6180" s="63">
        <f>'דוח 132'!A6180</f>
        <v>0</v>
      </c>
    </row>
    <row r="6181" spans="1:11" x14ac:dyDescent="0.2">
      <c r="A6181" s="63">
        <f>'דוח 132'!K6181</f>
        <v>15545</v>
      </c>
      <c r="B6181" s="63">
        <f>'דוח 132'!J6181</f>
        <v>8313</v>
      </c>
      <c r="C6181" s="63" t="str">
        <f>'דוח 132'!I6181</f>
        <v>הלוואה צמוד מט"ח</v>
      </c>
      <c r="D6181" s="63">
        <f>'דוח 132'!H6181</f>
        <v>0.40191155646776899</v>
      </c>
      <c r="E6181" s="63">
        <f>'דוח 132'!G6181</f>
        <v>0.428135302381347</v>
      </c>
      <c r="F6181" s="63">
        <f>'דוח 132'!F6181</f>
        <v>0.42536604670997097</v>
      </c>
      <c r="G6181" s="63">
        <f>'דוח 132'!E6181</f>
        <v>0</v>
      </c>
      <c r="H6181" s="63">
        <f>'דוח 132'!D6181</f>
        <v>0</v>
      </c>
      <c r="I6181" s="63">
        <f>'דוח 132'!C6181</f>
        <v>0</v>
      </c>
      <c r="J6181" s="63">
        <f>'דוח 132'!B6181</f>
        <v>0</v>
      </c>
      <c r="K6181" s="63">
        <f>'דוח 132'!A6181</f>
        <v>0</v>
      </c>
    </row>
    <row r="6182" spans="1:11" x14ac:dyDescent="0.2">
      <c r="A6182" s="63">
        <f>'דוח 132'!K6182</f>
        <v>13595</v>
      </c>
      <c r="B6182" s="63">
        <f>'דוח 132'!J6182</f>
        <v>8313</v>
      </c>
      <c r="C6182" s="63" t="str">
        <f>'דוח 132'!I6182</f>
        <v>סה"כ מניות והמירים</v>
      </c>
      <c r="D6182" s="63">
        <f>'דוח 132'!H6182</f>
        <v>0</v>
      </c>
      <c r="E6182" s="63">
        <f>'דוח 132'!G6182</f>
        <v>34.562289555497003</v>
      </c>
      <c r="F6182" s="63">
        <f>'דוח 132'!F6182</f>
        <v>34.585044283152797</v>
      </c>
      <c r="G6182" s="63">
        <f>'דוח 132'!E6182</f>
        <v>0</v>
      </c>
      <c r="H6182" s="63">
        <f>'דוח 132'!D6182</f>
        <v>0</v>
      </c>
      <c r="I6182" s="63">
        <f>'דוח 132'!C6182</f>
        <v>0</v>
      </c>
      <c r="J6182" s="63">
        <f>'דוח 132'!B6182</f>
        <v>0</v>
      </c>
      <c r="K6182" s="63">
        <f>'דוח 132'!A6182</f>
        <v>0</v>
      </c>
    </row>
    <row r="6183" spans="1:11" x14ac:dyDescent="0.2">
      <c r="A6183" s="63">
        <f>'דוח 132'!K6183</f>
        <v>15610</v>
      </c>
      <c r="B6183" s="63">
        <f>'דוח 132'!J6183</f>
        <v>8313</v>
      </c>
      <c r="C6183" s="63" t="str">
        <f>'דוח 132'!I6183</f>
        <v>נגזרים מתוך מניות והמירים</v>
      </c>
      <c r="D6183" s="63">
        <f>'דוח 132'!H6183</f>
        <v>0</v>
      </c>
      <c r="E6183" s="63">
        <f>'דוח 132'!G6183</f>
        <v>-0.13242792279194901</v>
      </c>
      <c r="F6183" s="63">
        <f>'דוח 132'!F6183</f>
        <v>-0.13217026416576103</v>
      </c>
      <c r="G6183" s="63">
        <f>'דוח 132'!E6183</f>
        <v>0</v>
      </c>
      <c r="H6183" s="63">
        <f>'דוח 132'!D6183</f>
        <v>0</v>
      </c>
      <c r="I6183" s="63">
        <f>'דוח 132'!C6183</f>
        <v>0</v>
      </c>
      <c r="J6183" s="63">
        <f>'דוח 132'!B6183</f>
        <v>0</v>
      </c>
      <c r="K6183" s="63">
        <f>'דוח 132'!A6183</f>
        <v>0</v>
      </c>
    </row>
    <row r="6184" spans="1:11" x14ac:dyDescent="0.2">
      <c r="A6184" s="63">
        <f>'דוח 132'!K6184</f>
        <v>15611</v>
      </c>
      <c r="B6184" s="63">
        <f>'דוח 132'!J6184</f>
        <v>8313</v>
      </c>
      <c r="C6184" s="63" t="str">
        <f>'דוח 132'!I6184</f>
        <v>מניות והמירים בארץ</v>
      </c>
      <c r="D6184" s="63">
        <f>'דוח 132'!H6184</f>
        <v>0</v>
      </c>
      <c r="E6184" s="63">
        <f>'דוח 132'!G6184</f>
        <v>14.7194172696948</v>
      </c>
      <c r="F6184" s="63">
        <f>'דוח 132'!F6184</f>
        <v>14.713145947387099</v>
      </c>
      <c r="G6184" s="63">
        <f>'דוח 132'!E6184</f>
        <v>0</v>
      </c>
      <c r="H6184" s="63">
        <f>'דוח 132'!D6184</f>
        <v>0</v>
      </c>
      <c r="I6184" s="63">
        <f>'דוח 132'!C6184</f>
        <v>0</v>
      </c>
      <c r="J6184" s="63">
        <f>'דוח 132'!B6184</f>
        <v>0</v>
      </c>
      <c r="K6184" s="63">
        <f>'דוח 132'!A6184</f>
        <v>0</v>
      </c>
    </row>
    <row r="6185" spans="1:11" x14ac:dyDescent="0.2">
      <c r="A6185" s="63">
        <f>'דוח 132'!K6185</f>
        <v>15608</v>
      </c>
      <c r="B6185" s="63">
        <f>'דוח 132'!J6185</f>
        <v>8313</v>
      </c>
      <c r="C6185" s="63" t="str">
        <f>'דוח 132'!I6185</f>
        <v>מניות חו"ל</v>
      </c>
      <c r="D6185" s="63">
        <f>'דוח 132'!H6185</f>
        <v>0</v>
      </c>
      <c r="E6185" s="63">
        <f>'דוח 132'!G6185</f>
        <v>19.8423948159707</v>
      </c>
      <c r="F6185" s="63">
        <f>'דוח 132'!F6185</f>
        <v>19.871424575247296</v>
      </c>
      <c r="G6185" s="63">
        <f>'דוח 132'!E6185</f>
        <v>0</v>
      </c>
      <c r="H6185" s="63">
        <f>'דוח 132'!D6185</f>
        <v>0</v>
      </c>
      <c r="I6185" s="63">
        <f>'דוח 132'!C6185</f>
        <v>0</v>
      </c>
      <c r="J6185" s="63">
        <f>'דוח 132'!B6185</f>
        <v>0</v>
      </c>
      <c r="K6185" s="63">
        <f>'דוח 132'!A6185</f>
        <v>0</v>
      </c>
    </row>
    <row r="6186" spans="1:11" x14ac:dyDescent="0.2">
      <c r="A6186" s="63">
        <f>'דוח 132'!K6186</f>
        <v>15584</v>
      </c>
      <c r="B6186" s="63">
        <f>'דוח 132'!J6186</f>
        <v>8313</v>
      </c>
      <c r="C6186" s="63" t="str">
        <f>'דוח 132'!I6186</f>
        <v>נכסים אלטרנטיביים</v>
      </c>
      <c r="D6186" s="63">
        <f>'דוח 132'!H6186</f>
        <v>0</v>
      </c>
      <c r="E6186" s="63">
        <f>'דוח 132'!G6186</f>
        <v>2.5833651117573595</v>
      </c>
      <c r="F6186" s="63">
        <f>'דוח 132'!F6186</f>
        <v>2.5550815361706598</v>
      </c>
      <c r="G6186" s="63">
        <f>'דוח 132'!E6186</f>
        <v>0</v>
      </c>
      <c r="H6186" s="63">
        <f>'דוח 132'!D6186</f>
        <v>6</v>
      </c>
      <c r="I6186" s="63">
        <f>'דוח 132'!C6186</f>
        <v>0</v>
      </c>
      <c r="J6186" s="63">
        <f>'דוח 132'!B6186</f>
        <v>0</v>
      </c>
      <c r="K6186" s="63">
        <f>'דוח 132'!A6186</f>
        <v>0</v>
      </c>
    </row>
    <row r="6187" spans="1:11" x14ac:dyDescent="0.2">
      <c r="A6187" s="63">
        <f>'דוח 132'!K6187</f>
        <v>17728</v>
      </c>
      <c r="B6187" s="63">
        <f>'דוח 132'!J6187</f>
        <v>8313</v>
      </c>
      <c r="C6187" s="63" t="str">
        <f>'דוח 132'!I6187</f>
        <v>נכסי נדל"ן</v>
      </c>
      <c r="D6187" s="63">
        <f>'דוח 132'!H6187</f>
        <v>0</v>
      </c>
      <c r="E6187" s="63">
        <f>'דוח 132'!G6187</f>
        <v>0</v>
      </c>
      <c r="F6187" s="63">
        <f>'דוח 132'!F6187</f>
        <v>0</v>
      </c>
      <c r="G6187" s="63">
        <f>'דוח 132'!E6187</f>
        <v>0</v>
      </c>
      <c r="H6187" s="63">
        <f>'דוח 132'!D6187</f>
        <v>0</v>
      </c>
      <c r="I6187" s="63">
        <f>'דוח 132'!C6187</f>
        <v>0</v>
      </c>
      <c r="J6187" s="63">
        <f>'דוח 132'!B6187</f>
        <v>0</v>
      </c>
      <c r="K6187" s="63">
        <f>'דוח 132'!A6187</f>
        <v>0</v>
      </c>
    </row>
    <row r="6188" spans="1:11" x14ac:dyDescent="0.2">
      <c r="A6188" s="63">
        <f>'דוח 132'!K6188</f>
        <v>15624</v>
      </c>
      <c r="B6188" s="63">
        <f>'דוח 132'!J6188</f>
        <v>8313</v>
      </c>
      <c r="C6188" s="63" t="str">
        <f>'דוח 132'!I6188</f>
        <v>נגזרים מתוך חשיפת מט"ח</v>
      </c>
      <c r="D6188" s="63">
        <f>'דוח 132'!H6188</f>
        <v>0</v>
      </c>
      <c r="E6188" s="63">
        <f>'דוח 132'!G6188</f>
        <v>-11.222960316643498</v>
      </c>
      <c r="F6188" s="63">
        <f>'דוח 132'!F6188</f>
        <v>-11.150280351551798</v>
      </c>
      <c r="G6188" s="63">
        <f>'דוח 132'!E6188</f>
        <v>0</v>
      </c>
      <c r="H6188" s="63">
        <f>'דוח 132'!D6188</f>
        <v>0</v>
      </c>
      <c r="I6188" s="63">
        <f>'דוח 132'!C6188</f>
        <v>0</v>
      </c>
      <c r="J6188" s="63">
        <f>'דוח 132'!B6188</f>
        <v>0</v>
      </c>
      <c r="K6188" s="63">
        <f>'דוח 132'!A6188</f>
        <v>0</v>
      </c>
    </row>
    <row r="6189" spans="1:11" x14ac:dyDescent="0.2">
      <c r="A6189" s="63">
        <f>'דוח 132'!K6189</f>
        <v>15644</v>
      </c>
      <c r="B6189" s="63">
        <f>'דוח 132'!J6189</f>
        <v>8313</v>
      </c>
      <c r="C6189" s="63" t="str">
        <f>'דוח 132'!I6189</f>
        <v>סה"כ נזילות</v>
      </c>
      <c r="D6189" s="63">
        <f>'דוח 132'!H6189</f>
        <v>0</v>
      </c>
      <c r="E6189" s="63">
        <f>'דוח 132'!G6189</f>
        <v>3.2798618111378901</v>
      </c>
      <c r="F6189" s="63">
        <f>'דוח 132'!F6189</f>
        <v>3.4149595180728998</v>
      </c>
      <c r="G6189" s="63">
        <f>'דוח 132'!E6189</f>
        <v>1</v>
      </c>
      <c r="H6189" s="63">
        <f>'דוח 132'!D6189</f>
        <v>9</v>
      </c>
      <c r="I6189" s="63">
        <f>'דוח 132'!C6189</f>
        <v>0</v>
      </c>
      <c r="J6189" s="63">
        <f>'דוח 132'!B6189</f>
        <v>0</v>
      </c>
      <c r="K6189" s="63">
        <f>'דוח 132'!A6189</f>
        <v>0</v>
      </c>
    </row>
    <row r="6190" spans="1:11" x14ac:dyDescent="0.2">
      <c r="A6190" s="63">
        <f>'דוח 132'!K6190</f>
        <v>15704</v>
      </c>
      <c r="B6190" s="63">
        <f>'דוח 132'!J6190</f>
        <v>8313</v>
      </c>
      <c r="C6190" s="63" t="str">
        <f>'דוח 132'!I6190</f>
        <v xml:space="preserve">סה"כ קונצרני והלוואות </v>
      </c>
      <c r="D6190" s="63">
        <f>'דוח 132'!H6190</f>
        <v>3.6970952151282002</v>
      </c>
      <c r="E6190" s="63">
        <f>'דוח 132'!G6190</f>
        <v>32.94561555208449</v>
      </c>
      <c r="F6190" s="63">
        <f>'דוח 132'!F6190</f>
        <v>32.866773172862302</v>
      </c>
      <c r="G6190" s="63">
        <f>'דוח 132'!E6190</f>
        <v>27</v>
      </c>
      <c r="H6190" s="63">
        <f>'דוח 132'!D6190</f>
        <v>33</v>
      </c>
      <c r="I6190" s="63">
        <f>'דוח 132'!C6190</f>
        <v>0</v>
      </c>
      <c r="J6190" s="63">
        <f>'דוח 132'!B6190</f>
        <v>0</v>
      </c>
      <c r="K6190" s="63">
        <f>'דוח 132'!A6190</f>
        <v>0</v>
      </c>
    </row>
    <row r="6191" spans="1:11" x14ac:dyDescent="0.2">
      <c r="A6191" s="63">
        <f>'דוח 132'!K6191</f>
        <v>15749</v>
      </c>
      <c r="B6191" s="63">
        <f>'דוח 132'!J6191</f>
        <v>8313</v>
      </c>
      <c r="C6191" s="63" t="str">
        <f>'דוח 132'!I6191</f>
        <v>סה"כ לא סחירים</v>
      </c>
      <c r="D6191" s="63">
        <f>'דוח 132'!H6191</f>
        <v>2.9025742265143002</v>
      </c>
      <c r="E6191" s="63">
        <f>'דוח 132'!G6191</f>
        <v>6.6448621009890196</v>
      </c>
      <c r="F6191" s="63">
        <f>'דוח 132'!F6191</f>
        <v>6.6135517532468189</v>
      </c>
      <c r="G6191" s="63">
        <f>'דוח 132'!E6191</f>
        <v>0</v>
      </c>
      <c r="H6191" s="63">
        <f>'דוח 132'!D6191</f>
        <v>0</v>
      </c>
      <c r="I6191" s="63">
        <f>'דוח 132'!C6191</f>
        <v>0</v>
      </c>
      <c r="J6191" s="63">
        <f>'דוח 132'!B6191</f>
        <v>0</v>
      </c>
      <c r="K6191" s="63">
        <f>'דוח 132'!A6191</f>
        <v>0</v>
      </c>
    </row>
    <row r="6192" spans="1:11" x14ac:dyDescent="0.2">
      <c r="A6192" s="63">
        <f>'דוח 132'!K6192</f>
        <v>11258</v>
      </c>
      <c r="B6192" s="63">
        <f>'דוח 132'!J6192</f>
        <v>8313</v>
      </c>
      <c r="C6192" s="63" t="str">
        <f>'דוח 132'!I6192</f>
        <v>כל נכסי הקופה</v>
      </c>
      <c r="D6192" s="63">
        <f>'דוח 132'!H6192</f>
        <v>2.2841864137961703</v>
      </c>
      <c r="E6192" s="63">
        <f>'דוח 132'!G6192</f>
        <v>99.999999999999901</v>
      </c>
      <c r="F6192" s="63">
        <f>'דוח 132'!F6192</f>
        <v>100</v>
      </c>
      <c r="G6192" s="63">
        <f>'דוח 132'!E6192</f>
        <v>0</v>
      </c>
      <c r="H6192" s="63">
        <f>'דוח 132'!D6192</f>
        <v>0</v>
      </c>
      <c r="I6192" s="63">
        <f>'דוח 132'!C6192</f>
        <v>0</v>
      </c>
      <c r="J6192" s="63">
        <f>'דוח 132'!B6192</f>
        <v>0</v>
      </c>
      <c r="K6192" s="63">
        <f>'דוח 132'!A6192</f>
        <v>0</v>
      </c>
    </row>
    <row r="6193" spans="1:11" x14ac:dyDescent="0.2">
      <c r="A6193" s="63">
        <f>'דוח 132'!K6193</f>
        <v>15705</v>
      </c>
      <c r="B6193" s="63">
        <f>'דוח 132'!J6193</f>
        <v>8313</v>
      </c>
      <c r="C6193" s="63" t="str">
        <f>'דוח 132'!I6193</f>
        <v>סה"כ ממשלתי</v>
      </c>
      <c r="D6193" s="63">
        <f>'דוח 132'!H6193</f>
        <v>4.0378727445941998</v>
      </c>
      <c r="E6193" s="63">
        <f>'דוח 132'!G6193</f>
        <v>26.2917663458696</v>
      </c>
      <c r="F6193" s="63">
        <f>'דוח 132'!F6193</f>
        <v>26.240958746799201</v>
      </c>
      <c r="G6193" s="63">
        <f>'דוח 132'!E6193</f>
        <v>22</v>
      </c>
      <c r="H6193" s="63">
        <f>'דוח 132'!D6193</f>
        <v>32</v>
      </c>
      <c r="I6193" s="63">
        <f>'דוח 132'!C6193</f>
        <v>0</v>
      </c>
      <c r="J6193" s="63">
        <f>'דוח 132'!B6193</f>
        <v>0</v>
      </c>
      <c r="K6193" s="63">
        <f>'דוח 132'!A6193</f>
        <v>0</v>
      </c>
    </row>
    <row r="6194" spans="1:11" x14ac:dyDescent="0.2">
      <c r="A6194" s="63">
        <f>'דוח 132'!K6194</f>
        <v>16144</v>
      </c>
      <c r="B6194" s="63">
        <f>'דוח 132'!J6194</f>
        <v>8313</v>
      </c>
      <c r="C6194" s="63" t="str">
        <f>'דוח 132'!I6194</f>
        <v>סך חשיפת מט"ח</v>
      </c>
      <c r="D6194" s="63">
        <f>'דוח 132'!H6194</f>
        <v>0.90394341936594702</v>
      </c>
      <c r="E6194" s="63">
        <f>'דוח 132'!G6194</f>
        <v>17.887651248466998</v>
      </c>
      <c r="F6194" s="63">
        <f>'דוח 132'!F6194</f>
        <v>17.881594959654997</v>
      </c>
      <c r="G6194" s="63">
        <f>'דוח 132'!E6194</f>
        <v>0</v>
      </c>
      <c r="H6194" s="63">
        <f>'דוח 132'!D6194</f>
        <v>0</v>
      </c>
      <c r="I6194" s="63">
        <f>'דוח 132'!C6194</f>
        <v>0</v>
      </c>
      <c r="J6194" s="63">
        <f>'דוח 132'!B6194</f>
        <v>0</v>
      </c>
      <c r="K6194" s="63">
        <f>'דוח 132'!A6194</f>
        <v>0</v>
      </c>
    </row>
    <row r="6195" spans="1:11" x14ac:dyDescent="0.2">
      <c r="A6195" s="63">
        <f>'דוח 132'!K6195</f>
        <v>12755</v>
      </c>
      <c r="B6195" s="63">
        <f>'דוח 132'!J6195</f>
        <v>8313</v>
      </c>
      <c r="C6195" s="63" t="str">
        <f>'דוח 132'!I6195</f>
        <v xml:space="preserve">נזילות מט"ח </v>
      </c>
      <c r="D6195" s="63">
        <f>'דוח 132'!H6195</f>
        <v>0</v>
      </c>
      <c r="E6195" s="63">
        <f>'דוח 132'!G6195</f>
        <v>1.78996870511133</v>
      </c>
      <c r="F6195" s="63">
        <f>'דוח 132'!F6195</f>
        <v>1.7929043007351599</v>
      </c>
      <c r="G6195" s="63">
        <f>'דוח 132'!E6195</f>
        <v>0</v>
      </c>
      <c r="H6195" s="63">
        <f>'דוח 132'!D6195</f>
        <v>0</v>
      </c>
      <c r="I6195" s="63">
        <f>'דוח 132'!C6195</f>
        <v>0</v>
      </c>
      <c r="J6195" s="63">
        <f>'דוח 132'!B6195</f>
        <v>0</v>
      </c>
      <c r="K6195" s="63">
        <f>'דוח 132'!A6195</f>
        <v>0</v>
      </c>
    </row>
    <row r="6196" spans="1:11" x14ac:dyDescent="0.2">
      <c r="A6196" s="63">
        <f>'דוח 132'!K6196</f>
        <v>12359</v>
      </c>
      <c r="B6196" s="63">
        <f>'דוח 132'!J6196</f>
        <v>8313</v>
      </c>
      <c r="C6196" s="63" t="str">
        <f>'דוח 132'!I6196</f>
        <v xml:space="preserve">קונצרני לא סחיר צמוד מדד </v>
      </c>
      <c r="D6196" s="63">
        <f>'דוח 132'!H6196</f>
        <v>2.72620809922577</v>
      </c>
      <c r="E6196" s="63">
        <f>'דוח 132'!G6196</f>
        <v>0.61233516894571693</v>
      </c>
      <c r="F6196" s="63">
        <f>'דוח 132'!F6196</f>
        <v>0.61267575296568499</v>
      </c>
      <c r="G6196" s="63">
        <f>'דוח 132'!E6196</f>
        <v>0</v>
      </c>
      <c r="H6196" s="63">
        <f>'דוח 132'!D6196</f>
        <v>0</v>
      </c>
      <c r="I6196" s="63">
        <f>'דוח 132'!C6196</f>
        <v>0</v>
      </c>
      <c r="J6196" s="63">
        <f>'דוח 132'!B6196</f>
        <v>0</v>
      </c>
      <c r="K6196" s="63">
        <f>'דוח 132'!A6196</f>
        <v>0</v>
      </c>
    </row>
    <row r="6197" spans="1:11" x14ac:dyDescent="0.2">
      <c r="A6197" s="63">
        <f>'דוח 132'!K6197</f>
        <v>0</v>
      </c>
      <c r="B6197" s="63">
        <f>'דוח 132'!J6197</f>
        <v>0</v>
      </c>
      <c r="C6197" s="63">
        <f>'דוח 132'!I6197</f>
        <v>0</v>
      </c>
      <c r="D6197" s="63">
        <f>'דוח 132'!H6197</f>
        <v>0</v>
      </c>
      <c r="E6197" s="63">
        <f>'דוח 132'!G6197</f>
        <v>0</v>
      </c>
      <c r="F6197" s="63">
        <f>'דוח 132'!F6197</f>
        <v>0</v>
      </c>
      <c r="G6197" s="63">
        <f>'דוח 132'!E6197</f>
        <v>0</v>
      </c>
      <c r="H6197" s="63">
        <f>'דוח 132'!D6197</f>
        <v>0</v>
      </c>
      <c r="I6197" s="63">
        <f>'דוח 132'!C6197</f>
        <v>0</v>
      </c>
      <c r="J6197" s="63">
        <f>'דוח 132'!B6197</f>
        <v>0</v>
      </c>
      <c r="K6197" s="63">
        <f>'דוח 132'!A6197</f>
        <v>0</v>
      </c>
    </row>
    <row r="6198" spans="1:11" x14ac:dyDescent="0.2">
      <c r="A6198" s="63" t="str">
        <f>'דוח 132'!K6198</f>
        <v>קוד קבוצה</v>
      </c>
      <c r="B6198" s="63" t="str">
        <f>'דוח 132'!J6198</f>
        <v>קוד קופה</v>
      </c>
      <c r="C6198" s="63">
        <f>'דוח 132'!I6198</f>
        <v>0</v>
      </c>
      <c r="D6198" s="63" t="str">
        <f>'דוח 132'!H6198</f>
        <v>8321  פסגות לעמיתי חבר עד 50</v>
      </c>
      <c r="E6198" s="63">
        <f>'דוח 132'!G6198</f>
        <v>0</v>
      </c>
      <c r="F6198" s="63">
        <f>'דוח 132'!F6198</f>
        <v>0</v>
      </c>
      <c r="G6198" s="63">
        <f>'דוח 132'!E6198</f>
        <v>0</v>
      </c>
      <c r="H6198" s="63">
        <f>'דוח 132'!D6198</f>
        <v>0</v>
      </c>
      <c r="I6198" s="63">
        <f>'דוח 132'!C6198</f>
        <v>0</v>
      </c>
      <c r="J6198" s="63">
        <f>'דוח 132'!B6198</f>
        <v>0</v>
      </c>
      <c r="K6198" s="63">
        <f>'דוח 132'!A6198</f>
        <v>0</v>
      </c>
    </row>
    <row r="6199" spans="1:11" x14ac:dyDescent="0.2">
      <c r="A6199" s="63">
        <f>'דוח 132'!K6199</f>
        <v>0</v>
      </c>
      <c r="B6199" s="63">
        <f>'דוח 132'!J6199</f>
        <v>0</v>
      </c>
      <c r="C6199" s="63">
        <f>'דוח 132'!I6199</f>
        <v>0</v>
      </c>
      <c r="D6199" s="63">
        <f>'דוח 132'!H6199</f>
        <v>0</v>
      </c>
      <c r="E6199" s="63">
        <f>'דוח 132'!G6199</f>
        <v>0</v>
      </c>
      <c r="F6199" s="63" t="str">
        <f>'דוח 132'!F6199</f>
        <v>שווי קופה באשח  94,326.31</v>
      </c>
      <c r="G6199" s="63">
        <f>'דוח 132'!E6199</f>
        <v>0</v>
      </c>
      <c r="H6199" s="63">
        <f>'דוח 132'!D6199</f>
        <v>0</v>
      </c>
      <c r="I6199" s="63">
        <f>'דוח 132'!C6199</f>
        <v>0</v>
      </c>
      <c r="J6199" s="63">
        <f>'דוח 132'!B6199</f>
        <v>0</v>
      </c>
      <c r="K6199" s="63">
        <f>'דוח 132'!A6199</f>
        <v>0</v>
      </c>
    </row>
    <row r="6200" spans="1:11" x14ac:dyDescent="0.2">
      <c r="A6200" s="63">
        <f>'דוח 132'!K6200</f>
        <v>0</v>
      </c>
      <c r="B6200" s="63">
        <f>'דוח 132'!J6200</f>
        <v>0</v>
      </c>
      <c r="C6200" s="63" t="str">
        <f>'דוח 132'!I6200</f>
        <v>תאור קבוצה</v>
      </c>
      <c r="D6200" s="63" t="str">
        <f>'דוח 132'!H6200</f>
        <v>מח"מ</v>
      </c>
      <c r="E6200" s="63" t="str">
        <f>'דוח 132'!G6200</f>
        <v>חשיפה</v>
      </c>
      <c r="F6200" s="63" t="str">
        <f>'דוח 132'!F6200</f>
        <v>חשיפה</v>
      </c>
      <c r="G6200" s="63">
        <f>'דוח 132'!E6200</f>
        <v>0</v>
      </c>
      <c r="H6200" s="63" t="str">
        <f>'דוח 132'!D6200</f>
        <v>חשיפה</v>
      </c>
      <c r="I6200" s="63">
        <f>'דוח 132'!C6200</f>
        <v>0</v>
      </c>
      <c r="J6200" s="63" t="str">
        <f>'דוח 132'!B6200</f>
        <v>מח"מ</v>
      </c>
      <c r="K6200" s="63">
        <f>'דוח 132'!A6200</f>
        <v>0</v>
      </c>
    </row>
    <row r="6201" spans="1:11" x14ac:dyDescent="0.2">
      <c r="A6201" s="63">
        <f>'דוח 132'!K6201</f>
        <v>0</v>
      </c>
      <c r="B6201" s="63">
        <f>'דוח 132'!J6201</f>
        <v>0</v>
      </c>
      <c r="C6201" s="63">
        <f>'דוח 132'!I6201</f>
        <v>0</v>
      </c>
      <c r="D6201" s="63">
        <f>'דוח 132'!H6201</f>
        <v>0</v>
      </c>
      <c r="E6201" s="63" t="str">
        <f>'דוח 132'!G6201</f>
        <v>30/12/18</v>
      </c>
      <c r="F6201" s="63" t="str">
        <f>'דוח 132'!F6201</f>
        <v>31/12/18</v>
      </c>
      <c r="G6201" s="63" t="str">
        <f>'דוח 132'!E6201</f>
        <v>מינ'</v>
      </c>
      <c r="H6201" s="63" t="str">
        <f>'דוח 132'!D6201</f>
        <v>מקס'</v>
      </c>
      <c r="I6201" s="63" t="str">
        <f>'דוח 132'!C6201</f>
        <v>מינ'</v>
      </c>
      <c r="J6201" s="63" t="str">
        <f>'דוח 132'!B6201</f>
        <v>מקס'</v>
      </c>
      <c r="K6201" s="63">
        <f>'דוח 132'!A6201</f>
        <v>0</v>
      </c>
    </row>
    <row r="6202" spans="1:11" x14ac:dyDescent="0.2">
      <c r="A6202" s="63">
        <f>'דוח 132'!K6202</f>
        <v>13591</v>
      </c>
      <c r="B6202" s="63">
        <f>'דוח 132'!J6202</f>
        <v>8321</v>
      </c>
      <c r="C6202" s="63" t="str">
        <f>'דוח 132'!I6202</f>
        <v xml:space="preserve">צמוד מדד (כולל מיועדות) </v>
      </c>
      <c r="D6202" s="63">
        <f>'דוח 132'!H6202</f>
        <v>4.1759369736356904</v>
      </c>
      <c r="E6202" s="63">
        <f>'דוח 132'!G6202</f>
        <v>24.679889774072898</v>
      </c>
      <c r="F6202" s="63">
        <f>'דוח 132'!F6202</f>
        <v>24.472216949732999</v>
      </c>
      <c r="G6202" s="63">
        <f>'דוח 132'!E6202</f>
        <v>0</v>
      </c>
      <c r="H6202" s="63">
        <f>'דוח 132'!D6202</f>
        <v>0</v>
      </c>
      <c r="I6202" s="63">
        <f>'דוח 132'!C6202</f>
        <v>3.5</v>
      </c>
      <c r="J6202" s="63">
        <f>'דוח 132'!B6202</f>
        <v>5.5</v>
      </c>
      <c r="K6202" s="63">
        <f>'דוח 132'!A6202</f>
        <v>0</v>
      </c>
    </row>
    <row r="6203" spans="1:11" x14ac:dyDescent="0.2">
      <c r="A6203" s="63">
        <f>'דוח 132'!K6203</f>
        <v>19967</v>
      </c>
      <c r="B6203" s="63">
        <f>'דוח 132'!J6203</f>
        <v>8321</v>
      </c>
      <c r="C6203" s="63" t="str">
        <f>'דוח 132'!I6203</f>
        <v>צמוד מדד ללא מיועדות</v>
      </c>
      <c r="D6203" s="63">
        <f>'דוח 132'!H6203</f>
        <v>4.1759369736356904</v>
      </c>
      <c r="E6203" s="63">
        <f>'דוח 132'!G6203</f>
        <v>24.679889774072898</v>
      </c>
      <c r="F6203" s="63">
        <f>'דוח 132'!F6203</f>
        <v>24.472216949732999</v>
      </c>
      <c r="G6203" s="63">
        <f>'דוח 132'!E6203</f>
        <v>0</v>
      </c>
      <c r="H6203" s="63">
        <f>'דוח 132'!D6203</f>
        <v>0</v>
      </c>
      <c r="I6203" s="63">
        <f>'דוח 132'!C6203</f>
        <v>0</v>
      </c>
      <c r="J6203" s="63">
        <f>'דוח 132'!B6203</f>
        <v>0</v>
      </c>
      <c r="K6203" s="63">
        <f>'דוח 132'!A6203</f>
        <v>0</v>
      </c>
    </row>
    <row r="6204" spans="1:11" x14ac:dyDescent="0.2">
      <c r="A6204" s="63">
        <f>'דוח 132'!K6204</f>
        <v>15744</v>
      </c>
      <c r="B6204" s="63">
        <f>'דוח 132'!J6204</f>
        <v>8321</v>
      </c>
      <c r="C6204" s="63" t="str">
        <f>'דוח 132'!I6204</f>
        <v xml:space="preserve">סה"כ ממשלתי צמוד מדד כולל מיועדות </v>
      </c>
      <c r="D6204" s="63">
        <f>'דוח 132'!H6204</f>
        <v>5.44889835582181</v>
      </c>
      <c r="E6204" s="63">
        <f>'דוח 132'!G6204</f>
        <v>7.9081873630385902</v>
      </c>
      <c r="F6204" s="63">
        <f>'דוח 132'!F6204</f>
        <v>7.8450880788223598</v>
      </c>
      <c r="G6204" s="63">
        <f>'דוח 132'!E6204</f>
        <v>0</v>
      </c>
      <c r="H6204" s="63">
        <f>'דוח 132'!D6204</f>
        <v>0</v>
      </c>
      <c r="I6204" s="63">
        <f>'דוח 132'!C6204</f>
        <v>0</v>
      </c>
      <c r="J6204" s="63">
        <f>'דוח 132'!B6204</f>
        <v>0</v>
      </c>
      <c r="K6204" s="63">
        <f>'דוח 132'!A6204</f>
        <v>0</v>
      </c>
    </row>
    <row r="6205" spans="1:11" x14ac:dyDescent="0.2">
      <c r="A6205" s="63">
        <f>'דוח 132'!K6205</f>
        <v>13462</v>
      </c>
      <c r="B6205" s="63">
        <f>'דוח 132'!J6205</f>
        <v>8321</v>
      </c>
      <c r="C6205" s="63" t="str">
        <f>'דוח 132'!I6205</f>
        <v xml:space="preserve">קונצרני סחיר צמוד מדד </v>
      </c>
      <c r="D6205" s="63">
        <f>'דוח 132'!H6205</f>
        <v>3.5700586305895001</v>
      </c>
      <c r="E6205" s="63">
        <f>'דוח 132'!G6205</f>
        <v>16.505431587199897</v>
      </c>
      <c r="F6205" s="63">
        <f>'דוח 132'!F6205</f>
        <v>16.361920284805198</v>
      </c>
      <c r="G6205" s="63">
        <f>'דוח 132'!E6205</f>
        <v>0</v>
      </c>
      <c r="H6205" s="63">
        <f>'דוח 132'!D6205</f>
        <v>0</v>
      </c>
      <c r="I6205" s="63">
        <f>'דוח 132'!C6205</f>
        <v>0</v>
      </c>
      <c r="J6205" s="63">
        <f>'דוח 132'!B6205</f>
        <v>0</v>
      </c>
      <c r="K6205" s="63">
        <f>'דוח 132'!A6205</f>
        <v>0</v>
      </c>
    </row>
    <row r="6206" spans="1:11" x14ac:dyDescent="0.2">
      <c r="A6206" s="63">
        <f>'דוח 132'!K6206</f>
        <v>15544</v>
      </c>
      <c r="B6206" s="63">
        <f>'דוח 132'!J6206</f>
        <v>8321</v>
      </c>
      <c r="C6206" s="63" t="str">
        <f>'דוח 132'!I6206</f>
        <v>הלוואה צמוד מדד</v>
      </c>
      <c r="D6206" s="63">
        <f>'דוח 132'!H6206</f>
        <v>0</v>
      </c>
      <c r="E6206" s="63">
        <f>'דוח 132'!G6206</f>
        <v>0</v>
      </c>
      <c r="F6206" s="63">
        <f>'דוח 132'!F6206</f>
        <v>0</v>
      </c>
      <c r="G6206" s="63">
        <f>'דוח 132'!E6206</f>
        <v>0</v>
      </c>
      <c r="H6206" s="63">
        <f>'דוח 132'!D6206</f>
        <v>0</v>
      </c>
      <c r="I6206" s="63">
        <f>'דוח 132'!C6206</f>
        <v>0</v>
      </c>
      <c r="J6206" s="63">
        <f>'דוח 132'!B6206</f>
        <v>0</v>
      </c>
      <c r="K6206" s="63">
        <f>'דוח 132'!A6206</f>
        <v>0</v>
      </c>
    </row>
    <row r="6207" spans="1:11" x14ac:dyDescent="0.2">
      <c r="A6207" s="63">
        <f>'דוח 132'!K6207</f>
        <v>12978</v>
      </c>
      <c r="B6207" s="63">
        <f>'דוח 132'!J6207</f>
        <v>8321</v>
      </c>
      <c r="C6207" s="63" t="str">
        <f>'דוח 132'!I6207</f>
        <v xml:space="preserve">פקדונות לא סחירים </v>
      </c>
      <c r="D6207" s="63">
        <f>'דוח 132'!H6207</f>
        <v>4.6000000000000005</v>
      </c>
      <c r="E6207" s="63">
        <f>'דוח 132'!G6207</f>
        <v>0.162997646219844</v>
      </c>
      <c r="F6207" s="63">
        <f>'דוח 132'!F6207</f>
        <v>0.16226777224965802</v>
      </c>
      <c r="G6207" s="63">
        <f>'דוח 132'!E6207</f>
        <v>0</v>
      </c>
      <c r="H6207" s="63">
        <f>'דוח 132'!D6207</f>
        <v>0</v>
      </c>
      <c r="I6207" s="63">
        <f>'דוח 132'!C6207</f>
        <v>0</v>
      </c>
      <c r="J6207" s="63">
        <f>'דוח 132'!B6207</f>
        <v>0</v>
      </c>
      <c r="K6207" s="63">
        <f>'דוח 132'!A6207</f>
        <v>0</v>
      </c>
    </row>
    <row r="6208" spans="1:11" x14ac:dyDescent="0.2">
      <c r="A6208" s="63">
        <f>'דוח 132'!K6208</f>
        <v>17726</v>
      </c>
      <c r="B6208" s="63">
        <f>'דוח 132'!J6208</f>
        <v>8321</v>
      </c>
      <c r="C6208" s="63" t="str">
        <f>'דוח 132'!I6208</f>
        <v>לא צמוד כולל נזילות</v>
      </c>
      <c r="D6208" s="63">
        <f>'דוח 132'!H6208</f>
        <v>3.23523299142055</v>
      </c>
      <c r="E6208" s="63">
        <f>'דוח 132'!G6208</f>
        <v>22.440193611149102</v>
      </c>
      <c r="F6208" s="63">
        <f>'דוח 132'!F6208</f>
        <v>22.8454958908154</v>
      </c>
      <c r="G6208" s="63">
        <f>'דוח 132'!E6208</f>
        <v>0</v>
      </c>
      <c r="H6208" s="63">
        <f>'דוח 132'!D6208</f>
        <v>0</v>
      </c>
      <c r="I6208" s="63">
        <f>'דוח 132'!C6208</f>
        <v>2.5</v>
      </c>
      <c r="J6208" s="63">
        <f>'דוח 132'!B6208</f>
        <v>4.5</v>
      </c>
      <c r="K6208" s="63">
        <f>'דוח 132'!A6208</f>
        <v>0</v>
      </c>
    </row>
    <row r="6209" spans="1:11" x14ac:dyDescent="0.2">
      <c r="A6209" s="63">
        <f>'דוח 132'!K6209</f>
        <v>17727</v>
      </c>
      <c r="B6209" s="63">
        <f>'דוח 132'!J6209</f>
        <v>8321</v>
      </c>
      <c r="C6209" s="63" t="str">
        <f>'דוח 132'!I6209</f>
        <v>עו"ש ש"ח</v>
      </c>
      <c r="D6209" s="63">
        <f>'דוח 132'!H6209</f>
        <v>0</v>
      </c>
      <c r="E6209" s="63">
        <f>'דוח 132'!G6209</f>
        <v>3.0679491361684299</v>
      </c>
      <c r="F6209" s="63">
        <f>'דוח 132'!F6209</f>
        <v>3.6342122809180797</v>
      </c>
      <c r="G6209" s="63">
        <f>'דוח 132'!E6209</f>
        <v>0</v>
      </c>
      <c r="H6209" s="63">
        <f>'דוח 132'!D6209</f>
        <v>0</v>
      </c>
      <c r="I6209" s="63">
        <f>'דוח 132'!C6209</f>
        <v>0</v>
      </c>
      <c r="J6209" s="63">
        <f>'דוח 132'!B6209</f>
        <v>0</v>
      </c>
      <c r="K6209" s="63">
        <f>'דוח 132'!A6209</f>
        <v>0</v>
      </c>
    </row>
    <row r="6210" spans="1:11" x14ac:dyDescent="0.2">
      <c r="A6210" s="63">
        <f>'דוח 132'!K6210</f>
        <v>13592</v>
      </c>
      <c r="B6210" s="63">
        <f>'דוח 132'!J6210</f>
        <v>8321</v>
      </c>
      <c r="C6210" s="63" t="str">
        <f>'דוח 132'!I6210</f>
        <v xml:space="preserve">לא צמוד - לא כולל נזילות </v>
      </c>
      <c r="D6210" s="63">
        <f>'דוח 132'!H6210</f>
        <v>3.84724433370247</v>
      </c>
      <c r="E6210" s="63">
        <f>'דוח 132'!G6210</f>
        <v>19.3722444749807</v>
      </c>
      <c r="F6210" s="63">
        <f>'דוח 132'!F6210</f>
        <v>19.211283609897297</v>
      </c>
      <c r="G6210" s="63">
        <f>'דוח 132'!E6210</f>
        <v>0</v>
      </c>
      <c r="H6210" s="63">
        <f>'דוח 132'!D6210</f>
        <v>0</v>
      </c>
      <c r="I6210" s="63">
        <f>'דוח 132'!C6210</f>
        <v>0</v>
      </c>
      <c r="J6210" s="63">
        <f>'דוח 132'!B6210</f>
        <v>0</v>
      </c>
      <c r="K6210" s="63">
        <f>'דוח 132'!A6210</f>
        <v>0</v>
      </c>
    </row>
    <row r="6211" spans="1:11" x14ac:dyDescent="0.2">
      <c r="A6211" s="63">
        <f>'דוח 132'!K6211</f>
        <v>11566</v>
      </c>
      <c r="B6211" s="63">
        <f>'דוח 132'!J6211</f>
        <v>8321</v>
      </c>
      <c r="C6211" s="63" t="str">
        <f>'דוח 132'!I6211</f>
        <v>מק"מ</v>
      </c>
      <c r="D6211" s="63">
        <f>'דוח 132'!H6211</f>
        <v>0.57805685148638808</v>
      </c>
      <c r="E6211" s="63">
        <f>'דוח 132'!G6211</f>
        <v>5.3315855716983194</v>
      </c>
      <c r="F6211" s="63">
        <f>'דוח 132'!F6211</f>
        <v>5.2886805508968795</v>
      </c>
      <c r="G6211" s="63">
        <f>'דוח 132'!E6211</f>
        <v>0</v>
      </c>
      <c r="H6211" s="63">
        <f>'דוח 132'!D6211</f>
        <v>0</v>
      </c>
      <c r="I6211" s="63">
        <f>'דוח 132'!C6211</f>
        <v>0</v>
      </c>
      <c r="J6211" s="63">
        <f>'דוח 132'!B6211</f>
        <v>0</v>
      </c>
      <c r="K6211" s="63">
        <f>'דוח 132'!A6211</f>
        <v>0</v>
      </c>
    </row>
    <row r="6212" spans="1:11" x14ac:dyDescent="0.2">
      <c r="A6212" s="63">
        <f>'דוח 132'!K6212</f>
        <v>13419</v>
      </c>
      <c r="B6212" s="63">
        <f>'דוח 132'!J6212</f>
        <v>8321</v>
      </c>
      <c r="C6212" s="63" t="str">
        <f>'דוח 132'!I6212</f>
        <v>ממשלתי  לא צמוד (שחר)</v>
      </c>
      <c r="D6212" s="63">
        <f>'דוח 132'!H6212</f>
        <v>5.32051971766625</v>
      </c>
      <c r="E6212" s="63">
        <f>'דוח 132'!G6212</f>
        <v>7.9471993891220292</v>
      </c>
      <c r="F6212" s="63">
        <f>'דוח 132'!F6212</f>
        <v>7.8738845729649096</v>
      </c>
      <c r="G6212" s="63">
        <f>'דוח 132'!E6212</f>
        <v>0</v>
      </c>
      <c r="H6212" s="63">
        <f>'דוח 132'!D6212</f>
        <v>0</v>
      </c>
      <c r="I6212" s="63">
        <f>'דוח 132'!C6212</f>
        <v>0</v>
      </c>
      <c r="J6212" s="63">
        <f>'דוח 132'!B6212</f>
        <v>0</v>
      </c>
      <c r="K6212" s="63">
        <f>'דוח 132'!A6212</f>
        <v>0</v>
      </c>
    </row>
    <row r="6213" spans="1:11" x14ac:dyDescent="0.2">
      <c r="A6213" s="63">
        <f>'דוח 132'!K6213</f>
        <v>11568</v>
      </c>
      <c r="B6213" s="63">
        <f>'דוח 132'!J6213</f>
        <v>8321</v>
      </c>
      <c r="C6213" s="63" t="str">
        <f>'דוח 132'!I6213</f>
        <v>אג"ח ממשלתי לא צמוד ריבית משתנה-"גילון"</v>
      </c>
      <c r="D6213" s="63">
        <f>'דוח 132'!H6213</f>
        <v>0</v>
      </c>
      <c r="E6213" s="63">
        <f>'דוח 132'!G6213</f>
        <v>0</v>
      </c>
      <c r="F6213" s="63">
        <f>'דוח 132'!F6213</f>
        <v>0</v>
      </c>
      <c r="G6213" s="63">
        <f>'דוח 132'!E6213</f>
        <v>0</v>
      </c>
      <c r="H6213" s="63">
        <f>'דוח 132'!D6213</f>
        <v>0</v>
      </c>
      <c r="I6213" s="63">
        <f>'דוח 132'!C6213</f>
        <v>0</v>
      </c>
      <c r="J6213" s="63">
        <f>'דוח 132'!B6213</f>
        <v>0</v>
      </c>
      <c r="K6213" s="63">
        <f>'דוח 132'!A6213</f>
        <v>0</v>
      </c>
    </row>
    <row r="6214" spans="1:11" x14ac:dyDescent="0.2">
      <c r="A6214" s="63">
        <f>'דוח 132'!K6214</f>
        <v>12479</v>
      </c>
      <c r="B6214" s="63">
        <f>'דוח 132'!J6214</f>
        <v>8321</v>
      </c>
      <c r="C6214" s="63" t="str">
        <f>'דוח 132'!I6214</f>
        <v>קונצרני ריבית קבועה</v>
      </c>
      <c r="D6214" s="63">
        <f>'דוח 132'!H6214</f>
        <v>4.7487691613666891</v>
      </c>
      <c r="E6214" s="63">
        <f>'דוח 132'!G6214</f>
        <v>5.8317068441338193</v>
      </c>
      <c r="F6214" s="63">
        <f>'דוח 132'!F6214</f>
        <v>5.7883553667528398</v>
      </c>
      <c r="G6214" s="63">
        <f>'דוח 132'!E6214</f>
        <v>0</v>
      </c>
      <c r="H6214" s="63">
        <f>'דוח 132'!D6214</f>
        <v>0</v>
      </c>
      <c r="I6214" s="63">
        <f>'דוח 132'!C6214</f>
        <v>0</v>
      </c>
      <c r="J6214" s="63">
        <f>'דוח 132'!B6214</f>
        <v>0</v>
      </c>
      <c r="K6214" s="63">
        <f>'דוח 132'!A6214</f>
        <v>0</v>
      </c>
    </row>
    <row r="6215" spans="1:11" x14ac:dyDescent="0.2">
      <c r="A6215" s="63">
        <f>'דוח 132'!K6215</f>
        <v>12480</v>
      </c>
      <c r="B6215" s="63">
        <f>'דוח 132'!J6215</f>
        <v>8321</v>
      </c>
      <c r="C6215" s="63" t="str">
        <f>'דוח 132'!I6215</f>
        <v>קונצרני ריבית משתנה</v>
      </c>
      <c r="D6215" s="63">
        <f>'דוח 132'!H6215</f>
        <v>6.1412209871317893</v>
      </c>
      <c r="E6215" s="63">
        <f>'דוח 132'!G6215</f>
        <v>8.7580030439962098E-2</v>
      </c>
      <c r="F6215" s="63">
        <f>'דוח 132'!F6215</f>
        <v>8.7115695515431593E-2</v>
      </c>
      <c r="G6215" s="63">
        <f>'דוח 132'!E6215</f>
        <v>0</v>
      </c>
      <c r="H6215" s="63">
        <f>'דוח 132'!D6215</f>
        <v>0</v>
      </c>
      <c r="I6215" s="63">
        <f>'דוח 132'!C6215</f>
        <v>0</v>
      </c>
      <c r="J6215" s="63">
        <f>'דוח 132'!B6215</f>
        <v>0</v>
      </c>
      <c r="K6215" s="63">
        <f>'דוח 132'!A6215</f>
        <v>0</v>
      </c>
    </row>
    <row r="6216" spans="1:11" x14ac:dyDescent="0.2">
      <c r="A6216" s="63">
        <f>'דוח 132'!K6216</f>
        <v>11578</v>
      </c>
      <c r="B6216" s="63">
        <f>'דוח 132'!J6216</f>
        <v>8321</v>
      </c>
      <c r="C6216" s="63" t="str">
        <f>'דוח 132'!I6216</f>
        <v>אג"ח לא צמוד לא סחיר (ללא עמיתים)</v>
      </c>
      <c r="D6216" s="63">
        <f>'דוח 132'!H6216</f>
        <v>5.4120612001500392</v>
      </c>
      <c r="E6216" s="63">
        <f>'דוח 132'!G6216</f>
        <v>0.17417263958655599</v>
      </c>
      <c r="F6216" s="63">
        <f>'דוח 132'!F6216</f>
        <v>0.173247423767208</v>
      </c>
      <c r="G6216" s="63">
        <f>'דוח 132'!E6216</f>
        <v>0</v>
      </c>
      <c r="H6216" s="63">
        <f>'דוח 132'!D6216</f>
        <v>0</v>
      </c>
      <c r="I6216" s="63">
        <f>'דוח 132'!C6216</f>
        <v>0</v>
      </c>
      <c r="J6216" s="63">
        <f>'דוח 132'!B6216</f>
        <v>0</v>
      </c>
      <c r="K6216" s="63">
        <f>'דוח 132'!A6216</f>
        <v>0</v>
      </c>
    </row>
    <row r="6217" spans="1:11" x14ac:dyDescent="0.2">
      <c r="A6217" s="63">
        <f>'דוח 132'!K6217</f>
        <v>12497</v>
      </c>
      <c r="B6217" s="63">
        <f>'דוח 132'!J6217</f>
        <v>8321</v>
      </c>
      <c r="C6217" s="63" t="str">
        <f>'דוח 132'!I6217</f>
        <v>קונצרני לא סחיר ריבית משתנה (נע"מים)</v>
      </c>
      <c r="D6217" s="63">
        <f>'דוח 132'!H6217</f>
        <v>0</v>
      </c>
      <c r="E6217" s="63">
        <f>'דוח 132'!G6217</f>
        <v>0</v>
      </c>
      <c r="F6217" s="63">
        <f>'דוח 132'!F6217</f>
        <v>0</v>
      </c>
      <c r="G6217" s="63">
        <f>'דוח 132'!E6217</f>
        <v>0</v>
      </c>
      <c r="H6217" s="63">
        <f>'דוח 132'!D6217</f>
        <v>0</v>
      </c>
      <c r="I6217" s="63">
        <f>'דוח 132'!C6217</f>
        <v>0</v>
      </c>
      <c r="J6217" s="63">
        <f>'דוח 132'!B6217</f>
        <v>0</v>
      </c>
      <c r="K6217" s="63">
        <f>'דוח 132'!A6217</f>
        <v>0</v>
      </c>
    </row>
    <row r="6218" spans="1:11" x14ac:dyDescent="0.2">
      <c r="A6218" s="63">
        <f>'דוח 132'!K6218</f>
        <v>15546</v>
      </c>
      <c r="B6218" s="63">
        <f>'דוח 132'!J6218</f>
        <v>8321</v>
      </c>
      <c r="C6218" s="63" t="str">
        <f>'דוח 132'!I6218</f>
        <v>הלוואה לא צמוד</v>
      </c>
      <c r="D6218" s="63">
        <f>'דוח 132'!H6218</f>
        <v>0</v>
      </c>
      <c r="E6218" s="63">
        <f>'דוח 132'!G6218</f>
        <v>0</v>
      </c>
      <c r="F6218" s="63">
        <f>'דוח 132'!F6218</f>
        <v>0</v>
      </c>
      <c r="G6218" s="63">
        <f>'דוח 132'!E6218</f>
        <v>0</v>
      </c>
      <c r="H6218" s="63">
        <f>'דוח 132'!D6218</f>
        <v>0</v>
      </c>
      <c r="I6218" s="63">
        <f>'דוח 132'!C6218</f>
        <v>0</v>
      </c>
      <c r="J6218" s="63">
        <f>'דוח 132'!B6218</f>
        <v>0</v>
      </c>
      <c r="K6218" s="63">
        <f>'דוח 132'!A6218</f>
        <v>0</v>
      </c>
    </row>
    <row r="6219" spans="1:11" x14ac:dyDescent="0.2">
      <c r="A6219" s="63">
        <f>'דוח 132'!K6219</f>
        <v>12481</v>
      </c>
      <c r="B6219" s="63">
        <f>'דוח 132'!J6219</f>
        <v>8321</v>
      </c>
      <c r="C6219" s="63" t="str">
        <f>'דוח 132'!I6219</f>
        <v>הלוואות לעמיתים.</v>
      </c>
      <c r="D6219" s="63">
        <f>'דוח 132'!H6219</f>
        <v>0</v>
      </c>
      <c r="E6219" s="63">
        <f>'דוח 132'!G6219</f>
        <v>0</v>
      </c>
      <c r="F6219" s="63">
        <f>'דוח 132'!F6219</f>
        <v>0</v>
      </c>
      <c r="G6219" s="63">
        <f>'דוח 132'!E6219</f>
        <v>0</v>
      </c>
      <c r="H6219" s="63">
        <f>'דוח 132'!D6219</f>
        <v>4</v>
      </c>
      <c r="I6219" s="63">
        <f>'דוח 132'!C6219</f>
        <v>0</v>
      </c>
      <c r="J6219" s="63">
        <f>'דוח 132'!B6219</f>
        <v>0</v>
      </c>
      <c r="K6219" s="63">
        <f>'דוח 132'!A6219</f>
        <v>0</v>
      </c>
    </row>
    <row r="6220" spans="1:11" x14ac:dyDescent="0.2">
      <c r="A6220" s="63">
        <f>'דוח 132'!K6220</f>
        <v>13594</v>
      </c>
      <c r="B6220" s="63">
        <f>'דוח 132'!J6220</f>
        <v>8321</v>
      </c>
      <c r="C6220" s="63" t="str">
        <f>'דוח 132'!I6220</f>
        <v>מט"ח וצמוד מט"ח</v>
      </c>
      <c r="D6220" s="63">
        <f>'דוח 132'!H6220</f>
        <v>2.4421310478149199</v>
      </c>
      <c r="E6220" s="63">
        <f>'דוח 132'!G6220</f>
        <v>9.3569624593168594</v>
      </c>
      <c r="F6220" s="63">
        <f>'דוח 132'!F6220</f>
        <v>9.2486159877174803</v>
      </c>
      <c r="G6220" s="63">
        <f>'דוח 132'!E6220</f>
        <v>0</v>
      </c>
      <c r="H6220" s="63">
        <f>'דוח 132'!D6220</f>
        <v>0</v>
      </c>
      <c r="I6220" s="63">
        <f>'דוח 132'!C6220</f>
        <v>0</v>
      </c>
      <c r="J6220" s="63">
        <f>'דוח 132'!B6220</f>
        <v>0</v>
      </c>
      <c r="K6220" s="63">
        <f>'דוח 132'!A6220</f>
        <v>0</v>
      </c>
    </row>
    <row r="6221" spans="1:11" x14ac:dyDescent="0.2">
      <c r="A6221" s="63">
        <f>'דוח 132'!K6221</f>
        <v>15609</v>
      </c>
      <c r="B6221" s="63">
        <f>'דוח 132'!J6221</f>
        <v>8321</v>
      </c>
      <c r="C6221" s="63" t="str">
        <f>'דוח 132'!I6221</f>
        <v>אג"ח ממשלתי צמוד מט"ח סחיר (1022)</v>
      </c>
      <c r="D6221" s="63">
        <f>'דוח 132'!H6221</f>
        <v>0.36731685101672407</v>
      </c>
      <c r="E6221" s="63">
        <f>'דוח 132'!G6221</f>
        <v>1.0239571856385301</v>
      </c>
      <c r="F6221" s="63">
        <f>'דוח 132'!F6221</f>
        <v>1.0113091901201101</v>
      </c>
      <c r="G6221" s="63">
        <f>'דוח 132'!E6221</f>
        <v>0</v>
      </c>
      <c r="H6221" s="63">
        <f>'דוח 132'!D6221</f>
        <v>0</v>
      </c>
      <c r="I6221" s="63">
        <f>'דוח 132'!C6221</f>
        <v>0</v>
      </c>
      <c r="J6221" s="63">
        <f>'דוח 132'!B6221</f>
        <v>0</v>
      </c>
      <c r="K6221" s="63">
        <f>'דוח 132'!A6221</f>
        <v>0</v>
      </c>
    </row>
    <row r="6222" spans="1:11" x14ac:dyDescent="0.2">
      <c r="A6222" s="63">
        <f>'דוח 132'!K6222</f>
        <v>11524</v>
      </c>
      <c r="B6222" s="63">
        <f>'דוח 132'!J6222</f>
        <v>8321</v>
      </c>
      <c r="C6222" s="63" t="str">
        <f>'דוח 132'!I6222</f>
        <v xml:space="preserve"> אג"ח קונצרני בחו"ל </v>
      </c>
      <c r="D6222" s="63">
        <f>'דוח 132'!H6222</f>
        <v>2.7991550162438701</v>
      </c>
      <c r="E6222" s="63">
        <f>'דוח 132'!G6222</f>
        <v>7.3575233933468791</v>
      </c>
      <c r="F6222" s="63">
        <f>'דוח 132'!F6222</f>
        <v>7.2631130744456298</v>
      </c>
      <c r="G6222" s="63">
        <f>'דוח 132'!E6222</f>
        <v>0</v>
      </c>
      <c r="H6222" s="63">
        <f>'דוח 132'!D6222</f>
        <v>0</v>
      </c>
      <c r="I6222" s="63">
        <f>'דוח 132'!C6222</f>
        <v>0</v>
      </c>
      <c r="J6222" s="63">
        <f>'דוח 132'!B6222</f>
        <v>0</v>
      </c>
      <c r="K6222" s="63">
        <f>'דוח 132'!A6222</f>
        <v>0</v>
      </c>
    </row>
    <row r="6223" spans="1:11" x14ac:dyDescent="0.2">
      <c r="A6223" s="63">
        <f>'דוח 132'!K6223</f>
        <v>15745</v>
      </c>
      <c r="B6223" s="63">
        <f>'דוח 132'!J6223</f>
        <v>8321</v>
      </c>
      <c r="C6223" s="63" t="str">
        <f>'דוח 132'!I6223</f>
        <v>סה"כ קונצרני צמוד מט"ח</v>
      </c>
      <c r="D6223" s="63">
        <f>'דוח 132'!H6223</f>
        <v>5.0959382140286289</v>
      </c>
      <c r="E6223" s="63">
        <f>'דוח 132'!G6223</f>
        <v>0.36996838560932199</v>
      </c>
      <c r="F6223" s="63">
        <f>'דוח 132'!F6223</f>
        <v>0.369761537676216</v>
      </c>
      <c r="G6223" s="63">
        <f>'דוח 132'!E6223</f>
        <v>0</v>
      </c>
      <c r="H6223" s="63">
        <f>'דוח 132'!D6223</f>
        <v>0</v>
      </c>
      <c r="I6223" s="63">
        <f>'דוח 132'!C6223</f>
        <v>0</v>
      </c>
      <c r="J6223" s="63">
        <f>'דוח 132'!B6223</f>
        <v>0</v>
      </c>
      <c r="K6223" s="63">
        <f>'דוח 132'!A6223</f>
        <v>0</v>
      </c>
    </row>
    <row r="6224" spans="1:11" x14ac:dyDescent="0.2">
      <c r="A6224" s="63">
        <f>'דוח 132'!K6224</f>
        <v>15545</v>
      </c>
      <c r="B6224" s="63">
        <f>'דוח 132'!J6224</f>
        <v>8321</v>
      </c>
      <c r="C6224" s="63" t="str">
        <f>'דוח 132'!I6224</f>
        <v>הלוואה צמוד מט"ח</v>
      </c>
      <c r="D6224" s="63">
        <f>'דוח 132'!H6224</f>
        <v>0</v>
      </c>
      <c r="E6224" s="63">
        <f>'דוח 132'!G6224</f>
        <v>0</v>
      </c>
      <c r="F6224" s="63">
        <f>'דוח 132'!F6224</f>
        <v>0</v>
      </c>
      <c r="G6224" s="63">
        <f>'דוח 132'!E6224</f>
        <v>0</v>
      </c>
      <c r="H6224" s="63">
        <f>'דוח 132'!D6224</f>
        <v>0</v>
      </c>
      <c r="I6224" s="63">
        <f>'דוח 132'!C6224</f>
        <v>0</v>
      </c>
      <c r="J6224" s="63">
        <f>'דוח 132'!B6224</f>
        <v>0</v>
      </c>
      <c r="K6224" s="63">
        <f>'דוח 132'!A6224</f>
        <v>0</v>
      </c>
    </row>
    <row r="6225" spans="1:11" x14ac:dyDescent="0.2">
      <c r="A6225" s="63">
        <f>'דוח 132'!K6225</f>
        <v>13595</v>
      </c>
      <c r="B6225" s="63">
        <f>'דוח 132'!J6225</f>
        <v>8321</v>
      </c>
      <c r="C6225" s="63" t="str">
        <f>'דוח 132'!I6225</f>
        <v>סה"כ מניות והמירים</v>
      </c>
      <c r="D6225" s="63">
        <f>'דוח 132'!H6225</f>
        <v>0</v>
      </c>
      <c r="E6225" s="63">
        <f>'דוח 132'!G6225</f>
        <v>41.949469605949801</v>
      </c>
      <c r="F6225" s="63">
        <f>'דוח 132'!F6225</f>
        <v>41.864702081137899</v>
      </c>
      <c r="G6225" s="63">
        <f>'דוח 132'!E6225</f>
        <v>0</v>
      </c>
      <c r="H6225" s="63">
        <f>'דוח 132'!D6225</f>
        <v>0</v>
      </c>
      <c r="I6225" s="63">
        <f>'דוח 132'!C6225</f>
        <v>0</v>
      </c>
      <c r="J6225" s="63">
        <f>'דוח 132'!B6225</f>
        <v>0</v>
      </c>
      <c r="K6225" s="63">
        <f>'דוח 132'!A6225</f>
        <v>0</v>
      </c>
    </row>
    <row r="6226" spans="1:11" x14ac:dyDescent="0.2">
      <c r="A6226" s="63">
        <f>'דוח 132'!K6226</f>
        <v>15610</v>
      </c>
      <c r="B6226" s="63">
        <f>'דוח 132'!J6226</f>
        <v>8321</v>
      </c>
      <c r="C6226" s="63" t="str">
        <f>'דוח 132'!I6226</f>
        <v>נגזרים מתוך מניות והמירים</v>
      </c>
      <c r="D6226" s="63">
        <f>'דוח 132'!H6226</f>
        <v>0</v>
      </c>
      <c r="E6226" s="63">
        <f>'דוח 132'!G6226</f>
        <v>0</v>
      </c>
      <c r="F6226" s="63">
        <f>'דוח 132'!F6226</f>
        <v>0</v>
      </c>
      <c r="G6226" s="63">
        <f>'דוח 132'!E6226</f>
        <v>0</v>
      </c>
      <c r="H6226" s="63">
        <f>'דוח 132'!D6226</f>
        <v>0</v>
      </c>
      <c r="I6226" s="63">
        <f>'דוח 132'!C6226</f>
        <v>0</v>
      </c>
      <c r="J6226" s="63">
        <f>'דוח 132'!B6226</f>
        <v>0</v>
      </c>
      <c r="K6226" s="63">
        <f>'דוח 132'!A6226</f>
        <v>0</v>
      </c>
    </row>
    <row r="6227" spans="1:11" x14ac:dyDescent="0.2">
      <c r="A6227" s="63">
        <f>'דוח 132'!K6227</f>
        <v>15611</v>
      </c>
      <c r="B6227" s="63">
        <f>'דוח 132'!J6227</f>
        <v>8321</v>
      </c>
      <c r="C6227" s="63" t="str">
        <f>'דוח 132'!I6227</f>
        <v>מניות והמירים בארץ</v>
      </c>
      <c r="D6227" s="63">
        <f>'דוח 132'!H6227</f>
        <v>0</v>
      </c>
      <c r="E6227" s="63">
        <f>'דוח 132'!G6227</f>
        <v>18.210083153276599</v>
      </c>
      <c r="F6227" s="63">
        <f>'דוח 132'!F6227</f>
        <v>18.097981771932602</v>
      </c>
      <c r="G6227" s="63">
        <f>'דוח 132'!E6227</f>
        <v>0</v>
      </c>
      <c r="H6227" s="63">
        <f>'דוח 132'!D6227</f>
        <v>0</v>
      </c>
      <c r="I6227" s="63">
        <f>'דוח 132'!C6227</f>
        <v>0</v>
      </c>
      <c r="J6227" s="63">
        <f>'דוח 132'!B6227</f>
        <v>0</v>
      </c>
      <c r="K6227" s="63">
        <f>'דוח 132'!A6227</f>
        <v>0</v>
      </c>
    </row>
    <row r="6228" spans="1:11" x14ac:dyDescent="0.2">
      <c r="A6228" s="63">
        <f>'דוח 132'!K6228</f>
        <v>15608</v>
      </c>
      <c r="B6228" s="63">
        <f>'דוח 132'!J6228</f>
        <v>8321</v>
      </c>
      <c r="C6228" s="63" t="str">
        <f>'דוח 132'!I6228</f>
        <v>מניות חו"ל</v>
      </c>
      <c r="D6228" s="63">
        <f>'דוח 132'!H6228</f>
        <v>0</v>
      </c>
      <c r="E6228" s="63">
        <f>'דוח 132'!G6228</f>
        <v>23.739386452673202</v>
      </c>
      <c r="F6228" s="63">
        <f>'דוח 132'!F6228</f>
        <v>23.766720309205301</v>
      </c>
      <c r="G6228" s="63">
        <f>'דוח 132'!E6228</f>
        <v>0</v>
      </c>
      <c r="H6228" s="63">
        <f>'דוח 132'!D6228</f>
        <v>0</v>
      </c>
      <c r="I6228" s="63">
        <f>'דוח 132'!C6228</f>
        <v>0</v>
      </c>
      <c r="J6228" s="63">
        <f>'דוח 132'!B6228</f>
        <v>0</v>
      </c>
      <c r="K6228" s="63">
        <f>'דוח 132'!A6228</f>
        <v>0</v>
      </c>
    </row>
    <row r="6229" spans="1:11" x14ac:dyDescent="0.2">
      <c r="A6229" s="63">
        <f>'דוח 132'!K6229</f>
        <v>15584</v>
      </c>
      <c r="B6229" s="63">
        <f>'דוח 132'!J6229</f>
        <v>8321</v>
      </c>
      <c r="C6229" s="63" t="str">
        <f>'דוח 132'!I6229</f>
        <v>נכסים אלטרנטיביים</v>
      </c>
      <c r="D6229" s="63">
        <f>'דוח 132'!H6229</f>
        <v>0</v>
      </c>
      <c r="E6229" s="63">
        <f>'דוח 132'!G6229</f>
        <v>1.5734845495112999</v>
      </c>
      <c r="F6229" s="63">
        <f>'דוח 132'!F6229</f>
        <v>1.5689690905962899</v>
      </c>
      <c r="G6229" s="63">
        <f>'דוח 132'!E6229</f>
        <v>0</v>
      </c>
      <c r="H6229" s="63">
        <f>'דוח 132'!D6229</f>
        <v>8</v>
      </c>
      <c r="I6229" s="63">
        <f>'דוח 132'!C6229</f>
        <v>0</v>
      </c>
      <c r="J6229" s="63">
        <f>'דוח 132'!B6229</f>
        <v>0</v>
      </c>
      <c r="K6229" s="63">
        <f>'דוח 132'!A6229</f>
        <v>0</v>
      </c>
    </row>
    <row r="6230" spans="1:11" x14ac:dyDescent="0.2">
      <c r="A6230" s="63">
        <f>'דוח 132'!K6230</f>
        <v>17728</v>
      </c>
      <c r="B6230" s="63">
        <f>'דוח 132'!J6230</f>
        <v>8321</v>
      </c>
      <c r="C6230" s="63" t="str">
        <f>'דוח 132'!I6230</f>
        <v>נכסי נדל"ן</v>
      </c>
      <c r="D6230" s="63">
        <f>'דוח 132'!H6230</f>
        <v>0</v>
      </c>
      <c r="E6230" s="63">
        <f>'דוח 132'!G6230</f>
        <v>0</v>
      </c>
      <c r="F6230" s="63">
        <f>'דוח 132'!F6230</f>
        <v>0</v>
      </c>
      <c r="G6230" s="63">
        <f>'דוח 132'!E6230</f>
        <v>0</v>
      </c>
      <c r="H6230" s="63">
        <f>'דוח 132'!D6230</f>
        <v>0</v>
      </c>
      <c r="I6230" s="63">
        <f>'דוח 132'!C6230</f>
        <v>0</v>
      </c>
      <c r="J6230" s="63">
        <f>'דוח 132'!B6230</f>
        <v>0</v>
      </c>
      <c r="K6230" s="63">
        <f>'דוח 132'!A6230</f>
        <v>0</v>
      </c>
    </row>
    <row r="6231" spans="1:11" x14ac:dyDescent="0.2">
      <c r="A6231" s="63">
        <f>'דוח 132'!K6231</f>
        <v>15624</v>
      </c>
      <c r="B6231" s="63">
        <f>'דוח 132'!J6231</f>
        <v>8321</v>
      </c>
      <c r="C6231" s="63" t="str">
        <f>'דוח 132'!I6231</f>
        <v>נגזרים מתוך חשיפת מט"ח</v>
      </c>
      <c r="D6231" s="63">
        <f>'דוח 132'!H6231</f>
        <v>0</v>
      </c>
      <c r="E6231" s="63">
        <f>'דוח 132'!G6231</f>
        <v>-5.7104132706830102</v>
      </c>
      <c r="F6231" s="63">
        <f>'דוח 132'!F6231</f>
        <v>-5.6281291670227498</v>
      </c>
      <c r="G6231" s="63">
        <f>'דוח 132'!E6231</f>
        <v>0</v>
      </c>
      <c r="H6231" s="63">
        <f>'דוח 132'!D6231</f>
        <v>0</v>
      </c>
      <c r="I6231" s="63">
        <f>'דוח 132'!C6231</f>
        <v>0</v>
      </c>
      <c r="J6231" s="63">
        <f>'דוח 132'!B6231</f>
        <v>0</v>
      </c>
      <c r="K6231" s="63">
        <f>'דוח 132'!A6231</f>
        <v>0</v>
      </c>
    </row>
    <row r="6232" spans="1:11" x14ac:dyDescent="0.2">
      <c r="A6232" s="63">
        <f>'דוח 132'!K6232</f>
        <v>15644</v>
      </c>
      <c r="B6232" s="63">
        <f>'דוח 132'!J6232</f>
        <v>8321</v>
      </c>
      <c r="C6232" s="63" t="str">
        <f>'דוח 132'!I6232</f>
        <v>סה"כ נזילות</v>
      </c>
      <c r="D6232" s="63">
        <f>'דוח 132'!H6232</f>
        <v>0</v>
      </c>
      <c r="E6232" s="63">
        <f>'דוח 132'!G6232</f>
        <v>3.67346263089056</v>
      </c>
      <c r="F6232" s="63">
        <f>'דוח 132'!F6232</f>
        <v>4.2386444663936</v>
      </c>
      <c r="G6232" s="63">
        <f>'דוח 132'!E6232</f>
        <v>1</v>
      </c>
      <c r="H6232" s="63">
        <f>'דוח 132'!D6232</f>
        <v>10</v>
      </c>
      <c r="I6232" s="63">
        <f>'דוח 132'!C6232</f>
        <v>0</v>
      </c>
      <c r="J6232" s="63">
        <f>'דוח 132'!B6232</f>
        <v>0</v>
      </c>
      <c r="K6232" s="63">
        <f>'דוח 132'!A6232</f>
        <v>0</v>
      </c>
    </row>
    <row r="6233" spans="1:11" x14ac:dyDescent="0.2">
      <c r="A6233" s="63">
        <f>'דוח 132'!K6233</f>
        <v>15704</v>
      </c>
      <c r="B6233" s="63">
        <f>'דוח 132'!J6233</f>
        <v>8321</v>
      </c>
      <c r="C6233" s="63" t="str">
        <f>'דוח 132'!I6233</f>
        <v xml:space="preserve">סה"כ קונצרני והלוואות </v>
      </c>
      <c r="D6233" s="63">
        <f>'דוח 132'!H6233</f>
        <v>3.6447392050762097</v>
      </c>
      <c r="E6233" s="63">
        <f>'דוח 132'!G6233</f>
        <v>30.429656057930998</v>
      </c>
      <c r="F6233" s="63">
        <f>'דוח 132'!F6233</f>
        <v>30.146454196818297</v>
      </c>
      <c r="G6233" s="63">
        <f>'דוח 132'!E6233</f>
        <v>27</v>
      </c>
      <c r="H6233" s="63">
        <f>'דוח 132'!D6233</f>
        <v>33</v>
      </c>
      <c r="I6233" s="63">
        <f>'דוח 132'!C6233</f>
        <v>0</v>
      </c>
      <c r="J6233" s="63">
        <f>'דוח 132'!B6233</f>
        <v>0</v>
      </c>
      <c r="K6233" s="63">
        <f>'דוח 132'!A6233</f>
        <v>0</v>
      </c>
    </row>
    <row r="6234" spans="1:11" x14ac:dyDescent="0.2">
      <c r="A6234" s="63">
        <f>'דוח 132'!K6234</f>
        <v>15749</v>
      </c>
      <c r="B6234" s="63">
        <f>'דוח 132'!J6234</f>
        <v>8321</v>
      </c>
      <c r="C6234" s="63" t="str">
        <f>'דוח 132'!I6234</f>
        <v>סה"כ לא סחירים</v>
      </c>
      <c r="D6234" s="63">
        <f>'דוח 132'!H6234</f>
        <v>0.98233253494795503</v>
      </c>
      <c r="E6234" s="63">
        <f>'דוח 132'!G6234</f>
        <v>2.0139280129322601</v>
      </c>
      <c r="F6234" s="63">
        <f>'דוח 132'!F6234</f>
        <v>2.0074251004689301</v>
      </c>
      <c r="G6234" s="63">
        <f>'דוח 132'!E6234</f>
        <v>0</v>
      </c>
      <c r="H6234" s="63">
        <f>'דוח 132'!D6234</f>
        <v>0</v>
      </c>
      <c r="I6234" s="63">
        <f>'דוח 132'!C6234</f>
        <v>0</v>
      </c>
      <c r="J6234" s="63">
        <f>'דוח 132'!B6234</f>
        <v>0</v>
      </c>
      <c r="K6234" s="63">
        <f>'דוח 132'!A6234</f>
        <v>0</v>
      </c>
    </row>
    <row r="6235" spans="1:11" x14ac:dyDescent="0.2">
      <c r="A6235" s="63">
        <f>'דוח 132'!K6235</f>
        <v>11258</v>
      </c>
      <c r="B6235" s="63">
        <f>'דוח 132'!J6235</f>
        <v>8321</v>
      </c>
      <c r="C6235" s="63" t="str">
        <f>'דוח 132'!I6235</f>
        <v>כל נכסי הקופה</v>
      </c>
      <c r="D6235" s="63">
        <f>'דוח 132'!H6235</f>
        <v>1.9869126985147501</v>
      </c>
      <c r="E6235" s="63">
        <f>'דוח 132'!G6235</f>
        <v>100</v>
      </c>
      <c r="F6235" s="63">
        <f>'דוח 132'!F6235</f>
        <v>99.999999999999901</v>
      </c>
      <c r="G6235" s="63">
        <f>'דוח 132'!E6235</f>
        <v>0</v>
      </c>
      <c r="H6235" s="63">
        <f>'דוח 132'!D6235</f>
        <v>0</v>
      </c>
      <c r="I6235" s="63">
        <f>'דוח 132'!C6235</f>
        <v>0</v>
      </c>
      <c r="J6235" s="63">
        <f>'דוח 132'!B6235</f>
        <v>0</v>
      </c>
      <c r="K6235" s="63">
        <f>'דוח 132'!A6235</f>
        <v>0</v>
      </c>
    </row>
    <row r="6236" spans="1:11" x14ac:dyDescent="0.2">
      <c r="A6236" s="63">
        <f>'דוח 132'!K6236</f>
        <v>15705</v>
      </c>
      <c r="B6236" s="63">
        <f>'דוח 132'!J6236</f>
        <v>8321</v>
      </c>
      <c r="C6236" s="63" t="str">
        <f>'דוח 132'!I6236</f>
        <v>סה"כ ממשלתי</v>
      </c>
      <c r="D6236" s="63">
        <f>'דוח 132'!H6236</f>
        <v>3.9996832286124895</v>
      </c>
      <c r="E6236" s="63">
        <f>'דוח 132'!G6236</f>
        <v>22.2109295094975</v>
      </c>
      <c r="F6236" s="63">
        <f>'דוח 132'!F6236</f>
        <v>22.018962392804298</v>
      </c>
      <c r="G6236" s="63">
        <f>'דוח 132'!E6236</f>
        <v>14</v>
      </c>
      <c r="H6236" s="63">
        <f>'דוח 132'!D6236</f>
        <v>24</v>
      </c>
      <c r="I6236" s="63">
        <f>'דוח 132'!C6236</f>
        <v>0</v>
      </c>
      <c r="J6236" s="63">
        <f>'דוח 132'!B6236</f>
        <v>0</v>
      </c>
      <c r="K6236" s="63">
        <f>'דוח 132'!A6236</f>
        <v>0</v>
      </c>
    </row>
    <row r="6237" spans="1:11" x14ac:dyDescent="0.2">
      <c r="A6237" s="63">
        <f>'דוח 132'!K6237</f>
        <v>16144</v>
      </c>
      <c r="B6237" s="63">
        <f>'דוח 132'!J6237</f>
        <v>8321</v>
      </c>
      <c r="C6237" s="63" t="str">
        <f>'דוח 132'!I6237</f>
        <v>סך חשיפת מט"ח</v>
      </c>
      <c r="D6237" s="63">
        <f>'דוח 132'!H6237</f>
        <v>0.87001369272777707</v>
      </c>
      <c r="E6237" s="63">
        <f>'דוח 132'!G6237</f>
        <v>18.870934216951998</v>
      </c>
      <c r="F6237" s="63">
        <f>'דוח 132'!F6237</f>
        <v>18.772198369423599</v>
      </c>
      <c r="G6237" s="63">
        <f>'דוח 132'!E6237</f>
        <v>0</v>
      </c>
      <c r="H6237" s="63">
        <f>'דוח 132'!D6237</f>
        <v>0</v>
      </c>
      <c r="I6237" s="63">
        <f>'דוח 132'!C6237</f>
        <v>0</v>
      </c>
      <c r="J6237" s="63">
        <f>'דוח 132'!B6237</f>
        <v>0</v>
      </c>
      <c r="K6237" s="63">
        <f>'דוח 132'!A6237</f>
        <v>0</v>
      </c>
    </row>
    <row r="6238" spans="1:11" x14ac:dyDescent="0.2">
      <c r="A6238" s="63">
        <f>'דוח 132'!K6238</f>
        <v>12755</v>
      </c>
      <c r="B6238" s="63">
        <f>'דוח 132'!J6238</f>
        <v>8321</v>
      </c>
      <c r="C6238" s="63" t="str">
        <f>'דוח 132'!I6238</f>
        <v xml:space="preserve">נזילות מט"ח </v>
      </c>
      <c r="D6238" s="63">
        <f>'דוח 132'!H6238</f>
        <v>0</v>
      </c>
      <c r="E6238" s="63">
        <f>'דוח 132'!G6238</f>
        <v>0.60551349472212501</v>
      </c>
      <c r="F6238" s="63">
        <f>'דוח 132'!F6238</f>
        <v>0.60443218547551891</v>
      </c>
      <c r="G6238" s="63">
        <f>'דוח 132'!E6238</f>
        <v>0</v>
      </c>
      <c r="H6238" s="63">
        <f>'דוח 132'!D6238</f>
        <v>0</v>
      </c>
      <c r="I6238" s="63">
        <f>'דוח 132'!C6238</f>
        <v>0</v>
      </c>
      <c r="J6238" s="63">
        <f>'דוח 132'!B6238</f>
        <v>0</v>
      </c>
      <c r="K6238" s="63">
        <f>'דוח 132'!A6238</f>
        <v>0</v>
      </c>
    </row>
    <row r="6239" spans="1:11" x14ac:dyDescent="0.2">
      <c r="A6239" s="63">
        <f>'דוח 132'!K6239</f>
        <v>12359</v>
      </c>
      <c r="B6239" s="63">
        <f>'דוח 132'!J6239</f>
        <v>8321</v>
      </c>
      <c r="C6239" s="63" t="str">
        <f>'דוח 132'!I6239</f>
        <v xml:space="preserve">קונצרני לא סחיר צמוד מדד </v>
      </c>
      <c r="D6239" s="63">
        <f>'דוח 132'!H6239</f>
        <v>2.7967680100168595</v>
      </c>
      <c r="E6239" s="63">
        <f>'דוח 132'!G6239</f>
        <v>0.10327317761456499</v>
      </c>
      <c r="F6239" s="63">
        <f>'דוח 132'!F6239</f>
        <v>0.10294081385576702</v>
      </c>
      <c r="G6239" s="63">
        <f>'דוח 132'!E6239</f>
        <v>0</v>
      </c>
      <c r="H6239" s="63">
        <f>'דוח 132'!D6239</f>
        <v>0</v>
      </c>
      <c r="I6239" s="63">
        <f>'דוח 132'!C6239</f>
        <v>0</v>
      </c>
      <c r="J6239" s="63">
        <f>'דוח 132'!B6239</f>
        <v>0</v>
      </c>
      <c r="K6239" s="63">
        <f>'דוח 132'!A6239</f>
        <v>0</v>
      </c>
    </row>
    <row r="6240" spans="1:11" x14ac:dyDescent="0.2">
      <c r="A6240" s="63">
        <f>'דוח 132'!K6240</f>
        <v>0</v>
      </c>
      <c r="B6240" s="63">
        <f>'דוח 132'!J6240</f>
        <v>0</v>
      </c>
      <c r="C6240" s="63">
        <f>'דוח 132'!I6240</f>
        <v>0</v>
      </c>
      <c r="D6240" s="63">
        <f>'דוח 132'!H6240</f>
        <v>0</v>
      </c>
      <c r="E6240" s="63">
        <f>'דוח 132'!G6240</f>
        <v>0</v>
      </c>
      <c r="F6240" s="63">
        <f>'דוח 132'!F6240</f>
        <v>0</v>
      </c>
      <c r="G6240" s="63">
        <f>'דוח 132'!E6240</f>
        <v>0</v>
      </c>
      <c r="H6240" s="63">
        <f>'דוח 132'!D6240</f>
        <v>0</v>
      </c>
      <c r="I6240" s="63">
        <f>'דוח 132'!C6240</f>
        <v>0</v>
      </c>
      <c r="J6240" s="63">
        <f>'דוח 132'!B6240</f>
        <v>0</v>
      </c>
      <c r="K6240" s="63">
        <f>'דוח 132'!A6240</f>
        <v>0</v>
      </c>
    </row>
    <row r="6241" spans="1:11" x14ac:dyDescent="0.2">
      <c r="A6241" s="63" t="str">
        <f>'דוח 132'!K6241</f>
        <v>קוד קבוצה</v>
      </c>
      <c r="B6241" s="63" t="str">
        <f>'דוח 132'!J6241</f>
        <v>קוד קופה</v>
      </c>
      <c r="C6241" s="63">
        <f>'דוח 132'!I6241</f>
        <v>0</v>
      </c>
      <c r="D6241" s="63" t="str">
        <f>'דוח 132'!H6241</f>
        <v>8496  פסגות גדיש פאסיבי- מדדי מניות</v>
      </c>
      <c r="E6241" s="63">
        <f>'דוח 132'!G6241</f>
        <v>0</v>
      </c>
      <c r="F6241" s="63">
        <f>'דוח 132'!F6241</f>
        <v>0</v>
      </c>
      <c r="G6241" s="63">
        <f>'דוח 132'!E6241</f>
        <v>0</v>
      </c>
      <c r="H6241" s="63">
        <f>'דוח 132'!D6241</f>
        <v>0</v>
      </c>
      <c r="I6241" s="63">
        <f>'דוח 132'!C6241</f>
        <v>0</v>
      </c>
      <c r="J6241" s="63">
        <f>'דוח 132'!B6241</f>
        <v>0</v>
      </c>
      <c r="K6241" s="63">
        <f>'דוח 132'!A6241</f>
        <v>0</v>
      </c>
    </row>
    <row r="6242" spans="1:11" x14ac:dyDescent="0.2">
      <c r="A6242" s="63">
        <f>'דוח 132'!K6242</f>
        <v>0</v>
      </c>
      <c r="B6242" s="63">
        <f>'דוח 132'!J6242</f>
        <v>0</v>
      </c>
      <c r="C6242" s="63">
        <f>'דוח 132'!I6242</f>
        <v>0</v>
      </c>
      <c r="D6242" s="63">
        <f>'דוח 132'!H6242</f>
        <v>0</v>
      </c>
      <c r="E6242" s="63">
        <f>'דוח 132'!G6242</f>
        <v>0</v>
      </c>
      <c r="F6242" s="63" t="str">
        <f>'דוח 132'!F6242</f>
        <v>שווי קופה באשח  60,691.09</v>
      </c>
      <c r="G6242" s="63">
        <f>'דוח 132'!E6242</f>
        <v>0</v>
      </c>
      <c r="H6242" s="63">
        <f>'דוח 132'!D6242</f>
        <v>0</v>
      </c>
      <c r="I6242" s="63">
        <f>'דוח 132'!C6242</f>
        <v>0</v>
      </c>
      <c r="J6242" s="63">
        <f>'דוח 132'!B6242</f>
        <v>0</v>
      </c>
      <c r="K6242" s="63">
        <f>'דוח 132'!A6242</f>
        <v>0</v>
      </c>
    </row>
    <row r="6243" spans="1:11" x14ac:dyDescent="0.2">
      <c r="A6243" s="63">
        <f>'דוח 132'!K6243</f>
        <v>0</v>
      </c>
      <c r="B6243" s="63">
        <f>'דוח 132'!J6243</f>
        <v>0</v>
      </c>
      <c r="C6243" s="63" t="str">
        <f>'דוח 132'!I6243</f>
        <v>תאור קבוצה</v>
      </c>
      <c r="D6243" s="63" t="str">
        <f>'דוח 132'!H6243</f>
        <v>מח"מ</v>
      </c>
      <c r="E6243" s="63" t="str">
        <f>'דוח 132'!G6243</f>
        <v>חשיפה</v>
      </c>
      <c r="F6243" s="63" t="str">
        <f>'דוח 132'!F6243</f>
        <v>חשיפה</v>
      </c>
      <c r="G6243" s="63">
        <f>'דוח 132'!E6243</f>
        <v>0</v>
      </c>
      <c r="H6243" s="63" t="str">
        <f>'דוח 132'!D6243</f>
        <v>חשיפה</v>
      </c>
      <c r="I6243" s="63">
        <f>'דוח 132'!C6243</f>
        <v>0</v>
      </c>
      <c r="J6243" s="63" t="str">
        <f>'דוח 132'!B6243</f>
        <v>מח"מ</v>
      </c>
      <c r="K6243" s="63">
        <f>'דוח 132'!A6243</f>
        <v>0</v>
      </c>
    </row>
    <row r="6244" spans="1:11" x14ac:dyDescent="0.2">
      <c r="A6244" s="63">
        <f>'דוח 132'!K6244</f>
        <v>0</v>
      </c>
      <c r="B6244" s="63">
        <f>'דוח 132'!J6244</f>
        <v>0</v>
      </c>
      <c r="C6244" s="63">
        <f>'דוח 132'!I6244</f>
        <v>0</v>
      </c>
      <c r="D6244" s="63">
        <f>'דוח 132'!H6244</f>
        <v>0</v>
      </c>
      <c r="E6244" s="63" t="str">
        <f>'דוח 132'!G6244</f>
        <v>30/12/18</v>
      </c>
      <c r="F6244" s="63" t="str">
        <f>'דוח 132'!F6244</f>
        <v>31/12/18</v>
      </c>
      <c r="G6244" s="63" t="str">
        <f>'דוח 132'!E6244</f>
        <v>מינ'</v>
      </c>
      <c r="H6244" s="63" t="str">
        <f>'דוח 132'!D6244</f>
        <v>מקס'</v>
      </c>
      <c r="I6244" s="63" t="str">
        <f>'דוח 132'!C6244</f>
        <v>מינ'</v>
      </c>
      <c r="J6244" s="63" t="str">
        <f>'דוח 132'!B6244</f>
        <v>מקס'</v>
      </c>
      <c r="K6244" s="63">
        <f>'דוח 132'!A6244</f>
        <v>0</v>
      </c>
    </row>
    <row r="6245" spans="1:11" x14ac:dyDescent="0.2">
      <c r="A6245" s="63">
        <f>'דוח 132'!K6245</f>
        <v>13591</v>
      </c>
      <c r="B6245" s="63">
        <f>'דוח 132'!J6245</f>
        <v>8496</v>
      </c>
      <c r="C6245" s="63" t="str">
        <f>'דוח 132'!I6245</f>
        <v xml:space="preserve">צמוד מדד (כולל מיועדות) </v>
      </c>
      <c r="D6245" s="63">
        <f>'דוח 132'!H6245</f>
        <v>2.5775291526571298</v>
      </c>
      <c r="E6245" s="63">
        <f>'דוח 132'!G6245</f>
        <v>0.45047120212605901</v>
      </c>
      <c r="F6245" s="63">
        <f>'דוח 132'!F6245</f>
        <v>0.44739561815562501</v>
      </c>
      <c r="G6245" s="63">
        <f>'דוח 132'!E6245</f>
        <v>0</v>
      </c>
      <c r="H6245" s="63">
        <f>'דוח 132'!D6245</f>
        <v>0</v>
      </c>
      <c r="I6245" s="63">
        <f>'דוח 132'!C6245</f>
        <v>0</v>
      </c>
      <c r="J6245" s="63">
        <f>'דוח 132'!B6245</f>
        <v>0</v>
      </c>
      <c r="K6245" s="63">
        <f>'דוח 132'!A6245</f>
        <v>0</v>
      </c>
    </row>
    <row r="6246" spans="1:11" x14ac:dyDescent="0.2">
      <c r="A6246" s="63">
        <f>'דוח 132'!K6246</f>
        <v>19967</v>
      </c>
      <c r="B6246" s="63">
        <f>'דוח 132'!J6246</f>
        <v>8496</v>
      </c>
      <c r="C6246" s="63" t="str">
        <f>'דוח 132'!I6246</f>
        <v>צמוד מדד ללא מיועדות</v>
      </c>
      <c r="D6246" s="63">
        <f>'דוח 132'!H6246</f>
        <v>2.5775291526571298</v>
      </c>
      <c r="E6246" s="63">
        <f>'דוח 132'!G6246</f>
        <v>0.45047120212605901</v>
      </c>
      <c r="F6246" s="63">
        <f>'דוח 132'!F6246</f>
        <v>0.44739561815562501</v>
      </c>
      <c r="G6246" s="63">
        <f>'דוח 132'!E6246</f>
        <v>0</v>
      </c>
      <c r="H6246" s="63">
        <f>'דוח 132'!D6246</f>
        <v>0</v>
      </c>
      <c r="I6246" s="63">
        <f>'דוח 132'!C6246</f>
        <v>0</v>
      </c>
      <c r="J6246" s="63">
        <f>'דוח 132'!B6246</f>
        <v>0</v>
      </c>
      <c r="K6246" s="63">
        <f>'דוח 132'!A6246</f>
        <v>0</v>
      </c>
    </row>
    <row r="6247" spans="1:11" x14ac:dyDescent="0.2">
      <c r="A6247" s="63">
        <f>'דוח 132'!K6247</f>
        <v>15744</v>
      </c>
      <c r="B6247" s="63">
        <f>'דוח 132'!J6247</f>
        <v>8496</v>
      </c>
      <c r="C6247" s="63" t="str">
        <f>'דוח 132'!I6247</f>
        <v xml:space="preserve">סה"כ ממשלתי צמוד מדד כולל מיועדות </v>
      </c>
      <c r="D6247" s="63">
        <f>'דוח 132'!H6247</f>
        <v>0</v>
      </c>
      <c r="E6247" s="63">
        <f>'דוח 132'!G6247</f>
        <v>0</v>
      </c>
      <c r="F6247" s="63">
        <f>'דוח 132'!F6247</f>
        <v>0</v>
      </c>
      <c r="G6247" s="63">
        <f>'דוח 132'!E6247</f>
        <v>0</v>
      </c>
      <c r="H6247" s="63">
        <f>'דוח 132'!D6247</f>
        <v>0</v>
      </c>
      <c r="I6247" s="63">
        <f>'דוח 132'!C6247</f>
        <v>0</v>
      </c>
      <c r="J6247" s="63">
        <f>'דוח 132'!B6247</f>
        <v>0</v>
      </c>
      <c r="K6247" s="63">
        <f>'דוח 132'!A6247</f>
        <v>0</v>
      </c>
    </row>
    <row r="6248" spans="1:11" x14ac:dyDescent="0.2">
      <c r="A6248" s="63">
        <f>'דוח 132'!K6248</f>
        <v>13462</v>
      </c>
      <c r="B6248" s="63">
        <f>'דוח 132'!J6248</f>
        <v>8496</v>
      </c>
      <c r="C6248" s="63" t="str">
        <f>'דוח 132'!I6248</f>
        <v xml:space="preserve">קונצרני סחיר צמוד מדד </v>
      </c>
      <c r="D6248" s="63">
        <f>'דוח 132'!H6248</f>
        <v>0</v>
      </c>
      <c r="E6248" s="63">
        <f>'דוח 132'!G6248</f>
        <v>0</v>
      </c>
      <c r="F6248" s="63">
        <f>'דוח 132'!F6248</f>
        <v>0</v>
      </c>
      <c r="G6248" s="63">
        <f>'דוח 132'!E6248</f>
        <v>0</v>
      </c>
      <c r="H6248" s="63">
        <f>'דוח 132'!D6248</f>
        <v>0</v>
      </c>
      <c r="I6248" s="63">
        <f>'דוח 132'!C6248</f>
        <v>0</v>
      </c>
      <c r="J6248" s="63">
        <f>'דוח 132'!B6248</f>
        <v>0</v>
      </c>
      <c r="K6248" s="63">
        <f>'דוח 132'!A6248</f>
        <v>0</v>
      </c>
    </row>
    <row r="6249" spans="1:11" x14ac:dyDescent="0.2">
      <c r="A6249" s="63">
        <f>'דוח 132'!K6249</f>
        <v>15544</v>
      </c>
      <c r="B6249" s="63">
        <f>'דוח 132'!J6249</f>
        <v>8496</v>
      </c>
      <c r="C6249" s="63" t="str">
        <f>'דוח 132'!I6249</f>
        <v>הלוואה צמוד מדד</v>
      </c>
      <c r="D6249" s="63">
        <f>'דוח 132'!H6249</f>
        <v>0</v>
      </c>
      <c r="E6249" s="63">
        <f>'דוח 132'!G6249</f>
        <v>0</v>
      </c>
      <c r="F6249" s="63">
        <f>'דוח 132'!F6249</f>
        <v>0</v>
      </c>
      <c r="G6249" s="63">
        <f>'דוח 132'!E6249</f>
        <v>0</v>
      </c>
      <c r="H6249" s="63">
        <f>'דוח 132'!D6249</f>
        <v>0</v>
      </c>
      <c r="I6249" s="63">
        <f>'דוח 132'!C6249</f>
        <v>0</v>
      </c>
      <c r="J6249" s="63">
        <f>'דוח 132'!B6249</f>
        <v>0</v>
      </c>
      <c r="K6249" s="63">
        <f>'דוח 132'!A6249</f>
        <v>0</v>
      </c>
    </row>
    <row r="6250" spans="1:11" x14ac:dyDescent="0.2">
      <c r="A6250" s="63">
        <f>'דוח 132'!K6250</f>
        <v>12978</v>
      </c>
      <c r="B6250" s="63">
        <f>'דוח 132'!J6250</f>
        <v>8496</v>
      </c>
      <c r="C6250" s="63" t="str">
        <f>'דוח 132'!I6250</f>
        <v xml:space="preserve">פקדונות לא סחירים </v>
      </c>
      <c r="D6250" s="63">
        <f>'דוח 132'!H6250</f>
        <v>0</v>
      </c>
      <c r="E6250" s="63">
        <f>'דוח 132'!G6250</f>
        <v>0</v>
      </c>
      <c r="F6250" s="63">
        <f>'דוח 132'!F6250</f>
        <v>0</v>
      </c>
      <c r="G6250" s="63">
        <f>'דוח 132'!E6250</f>
        <v>0</v>
      </c>
      <c r="H6250" s="63">
        <f>'דוח 132'!D6250</f>
        <v>0</v>
      </c>
      <c r="I6250" s="63">
        <f>'דוח 132'!C6250</f>
        <v>0</v>
      </c>
      <c r="J6250" s="63">
        <f>'דוח 132'!B6250</f>
        <v>0</v>
      </c>
      <c r="K6250" s="63">
        <f>'דוח 132'!A6250</f>
        <v>0</v>
      </c>
    </row>
    <row r="6251" spans="1:11" x14ac:dyDescent="0.2">
      <c r="A6251" s="63">
        <f>'דוח 132'!K6251</f>
        <v>17726</v>
      </c>
      <c r="B6251" s="63">
        <f>'דוח 132'!J6251</f>
        <v>8496</v>
      </c>
      <c r="C6251" s="63" t="str">
        <f>'דוח 132'!I6251</f>
        <v>לא צמוד כולל נזילות</v>
      </c>
      <c r="D6251" s="63">
        <f>'דוח 132'!H6251</f>
        <v>1.0691685366864598</v>
      </c>
      <c r="E6251" s="63">
        <f>'דוח 132'!G6251</f>
        <v>-0.86926102142305706</v>
      </c>
      <c r="F6251" s="63">
        <f>'דוח 132'!F6251</f>
        <v>-0.84886622537495404</v>
      </c>
      <c r="G6251" s="63">
        <f>'דוח 132'!E6251</f>
        <v>0</v>
      </c>
      <c r="H6251" s="63">
        <f>'דוח 132'!D6251</f>
        <v>0</v>
      </c>
      <c r="I6251" s="63">
        <f>'דוח 132'!C6251</f>
        <v>0</v>
      </c>
      <c r="J6251" s="63">
        <f>'דוח 132'!B6251</f>
        <v>0</v>
      </c>
      <c r="K6251" s="63">
        <f>'דוח 132'!A6251</f>
        <v>0</v>
      </c>
    </row>
    <row r="6252" spans="1:11" x14ac:dyDescent="0.2">
      <c r="A6252" s="63">
        <f>'דוח 132'!K6252</f>
        <v>17727</v>
      </c>
      <c r="B6252" s="63">
        <f>'דוח 132'!J6252</f>
        <v>8496</v>
      </c>
      <c r="C6252" s="63" t="str">
        <f>'דוח 132'!I6252</f>
        <v>עו"ש ש"ח</v>
      </c>
      <c r="D6252" s="63">
        <f>'דוח 132'!H6252</f>
        <v>0</v>
      </c>
      <c r="E6252" s="63">
        <f>'דוח 132'!G6252</f>
        <v>-1.2067547829584899</v>
      </c>
      <c r="F6252" s="63">
        <f>'דוח 132'!F6252</f>
        <v>-1.1783951034851898</v>
      </c>
      <c r="G6252" s="63">
        <f>'דוח 132'!E6252</f>
        <v>0</v>
      </c>
      <c r="H6252" s="63">
        <f>'דוח 132'!D6252</f>
        <v>0</v>
      </c>
      <c r="I6252" s="63">
        <f>'דוח 132'!C6252</f>
        <v>0</v>
      </c>
      <c r="J6252" s="63">
        <f>'דוח 132'!B6252</f>
        <v>0</v>
      </c>
      <c r="K6252" s="63">
        <f>'דוח 132'!A6252</f>
        <v>0</v>
      </c>
    </row>
    <row r="6253" spans="1:11" x14ac:dyDescent="0.2">
      <c r="A6253" s="63">
        <f>'דוח 132'!K6253</f>
        <v>13592</v>
      </c>
      <c r="B6253" s="63">
        <f>'דוח 132'!J6253</f>
        <v>8496</v>
      </c>
      <c r="C6253" s="63" t="str">
        <f>'דוח 132'!I6253</f>
        <v xml:space="preserve">לא צמוד - לא כולל נזילות </v>
      </c>
      <c r="D6253" s="63">
        <f>'דוח 132'!H6253</f>
        <v>2.7541776163334801</v>
      </c>
      <c r="E6253" s="63">
        <f>'דוח 132'!G6253</f>
        <v>0.33749376153543603</v>
      </c>
      <c r="F6253" s="63">
        <f>'דוח 132'!F6253</f>
        <v>0.32952887811023607</v>
      </c>
      <c r="G6253" s="63">
        <f>'דוח 132'!E6253</f>
        <v>0</v>
      </c>
      <c r="H6253" s="63">
        <f>'דוח 132'!D6253</f>
        <v>0</v>
      </c>
      <c r="I6253" s="63">
        <f>'דוח 132'!C6253</f>
        <v>0</v>
      </c>
      <c r="J6253" s="63">
        <f>'דוח 132'!B6253</f>
        <v>0</v>
      </c>
      <c r="K6253" s="63">
        <f>'דוח 132'!A6253</f>
        <v>0</v>
      </c>
    </row>
    <row r="6254" spans="1:11" x14ac:dyDescent="0.2">
      <c r="A6254" s="63">
        <f>'דוח 132'!K6254</f>
        <v>11566</v>
      </c>
      <c r="B6254" s="63">
        <f>'דוח 132'!J6254</f>
        <v>8496</v>
      </c>
      <c r="C6254" s="63" t="str">
        <f>'דוח 132'!I6254</f>
        <v>מק"מ</v>
      </c>
      <c r="D6254" s="63">
        <f>'דוח 132'!H6254</f>
        <v>0</v>
      </c>
      <c r="E6254" s="63">
        <f>'דוח 132'!G6254</f>
        <v>0</v>
      </c>
      <c r="F6254" s="63">
        <f>'דוח 132'!F6254</f>
        <v>0</v>
      </c>
      <c r="G6254" s="63">
        <f>'דוח 132'!E6254</f>
        <v>0</v>
      </c>
      <c r="H6254" s="63">
        <f>'דוח 132'!D6254</f>
        <v>0</v>
      </c>
      <c r="I6254" s="63">
        <f>'דוח 132'!C6254</f>
        <v>0</v>
      </c>
      <c r="J6254" s="63">
        <f>'דוח 132'!B6254</f>
        <v>0</v>
      </c>
      <c r="K6254" s="63">
        <f>'דוח 132'!A6254</f>
        <v>0</v>
      </c>
    </row>
    <row r="6255" spans="1:11" x14ac:dyDescent="0.2">
      <c r="A6255" s="63">
        <f>'דוח 132'!K6255</f>
        <v>13419</v>
      </c>
      <c r="B6255" s="63">
        <f>'דוח 132'!J6255</f>
        <v>8496</v>
      </c>
      <c r="C6255" s="63" t="str">
        <f>'דוח 132'!I6255</f>
        <v>ממשלתי  לא צמוד (שחר)</v>
      </c>
      <c r="D6255" s="63">
        <f>'דוח 132'!H6255</f>
        <v>0</v>
      </c>
      <c r="E6255" s="63">
        <f>'דוח 132'!G6255</f>
        <v>0</v>
      </c>
      <c r="F6255" s="63">
        <f>'דוח 132'!F6255</f>
        <v>0</v>
      </c>
      <c r="G6255" s="63">
        <f>'דוח 132'!E6255</f>
        <v>0</v>
      </c>
      <c r="H6255" s="63">
        <f>'דוח 132'!D6255</f>
        <v>0</v>
      </c>
      <c r="I6255" s="63">
        <f>'דוח 132'!C6255</f>
        <v>0</v>
      </c>
      <c r="J6255" s="63">
        <f>'דוח 132'!B6255</f>
        <v>0</v>
      </c>
      <c r="K6255" s="63">
        <f>'דוח 132'!A6255</f>
        <v>0</v>
      </c>
    </row>
    <row r="6256" spans="1:11" x14ac:dyDescent="0.2">
      <c r="A6256" s="63">
        <f>'דוח 132'!K6256</f>
        <v>11568</v>
      </c>
      <c r="B6256" s="63">
        <f>'דוח 132'!J6256</f>
        <v>8496</v>
      </c>
      <c r="C6256" s="63" t="str">
        <f>'דוח 132'!I6256</f>
        <v>אג"ח ממשלתי לא צמוד ריבית משתנה-"גילון"</v>
      </c>
      <c r="D6256" s="63">
        <f>'דוח 132'!H6256</f>
        <v>0</v>
      </c>
      <c r="E6256" s="63">
        <f>'דוח 132'!G6256</f>
        <v>0</v>
      </c>
      <c r="F6256" s="63">
        <f>'דוח 132'!F6256</f>
        <v>0</v>
      </c>
      <c r="G6256" s="63">
        <f>'דוח 132'!E6256</f>
        <v>0</v>
      </c>
      <c r="H6256" s="63">
        <f>'דוח 132'!D6256</f>
        <v>0</v>
      </c>
      <c r="I6256" s="63">
        <f>'דוח 132'!C6256</f>
        <v>0</v>
      </c>
      <c r="J6256" s="63">
        <f>'דוח 132'!B6256</f>
        <v>0</v>
      </c>
      <c r="K6256" s="63">
        <f>'דוח 132'!A6256</f>
        <v>0</v>
      </c>
    </row>
    <row r="6257" spans="1:11" x14ac:dyDescent="0.2">
      <c r="A6257" s="63">
        <f>'דוח 132'!K6257</f>
        <v>12479</v>
      </c>
      <c r="B6257" s="63">
        <f>'דוח 132'!J6257</f>
        <v>8496</v>
      </c>
      <c r="C6257" s="63" t="str">
        <f>'דוח 132'!I6257</f>
        <v>קונצרני ריבית קבועה</v>
      </c>
      <c r="D6257" s="63">
        <f>'דוח 132'!H6257</f>
        <v>0</v>
      </c>
      <c r="E6257" s="63">
        <f>'דוח 132'!G6257</f>
        <v>0</v>
      </c>
      <c r="F6257" s="63">
        <f>'דוח 132'!F6257</f>
        <v>0</v>
      </c>
      <c r="G6257" s="63">
        <f>'דוח 132'!E6257</f>
        <v>0</v>
      </c>
      <c r="H6257" s="63">
        <f>'דוח 132'!D6257</f>
        <v>0</v>
      </c>
      <c r="I6257" s="63">
        <f>'דוח 132'!C6257</f>
        <v>0</v>
      </c>
      <c r="J6257" s="63">
        <f>'דוח 132'!B6257</f>
        <v>0</v>
      </c>
      <c r="K6257" s="63">
        <f>'דוח 132'!A6257</f>
        <v>0</v>
      </c>
    </row>
    <row r="6258" spans="1:11" x14ac:dyDescent="0.2">
      <c r="A6258" s="63">
        <f>'דוח 132'!K6258</f>
        <v>12480</v>
      </c>
      <c r="B6258" s="63">
        <f>'דוח 132'!J6258</f>
        <v>8496</v>
      </c>
      <c r="C6258" s="63" t="str">
        <f>'דוח 132'!I6258</f>
        <v>קונצרני ריבית משתנה</v>
      </c>
      <c r="D6258" s="63">
        <f>'דוח 132'!H6258</f>
        <v>0</v>
      </c>
      <c r="E6258" s="63">
        <f>'דוח 132'!G6258</f>
        <v>0</v>
      </c>
      <c r="F6258" s="63">
        <f>'דוח 132'!F6258</f>
        <v>0</v>
      </c>
      <c r="G6258" s="63">
        <f>'דוח 132'!E6258</f>
        <v>0</v>
      </c>
      <c r="H6258" s="63">
        <f>'דוח 132'!D6258</f>
        <v>0</v>
      </c>
      <c r="I6258" s="63">
        <f>'דוח 132'!C6258</f>
        <v>0</v>
      </c>
      <c r="J6258" s="63">
        <f>'דוח 132'!B6258</f>
        <v>0</v>
      </c>
      <c r="K6258" s="63">
        <f>'דוח 132'!A6258</f>
        <v>0</v>
      </c>
    </row>
    <row r="6259" spans="1:11" x14ac:dyDescent="0.2">
      <c r="A6259" s="63">
        <f>'דוח 132'!K6259</f>
        <v>11578</v>
      </c>
      <c r="B6259" s="63">
        <f>'דוח 132'!J6259</f>
        <v>8496</v>
      </c>
      <c r="C6259" s="63" t="str">
        <f>'דוח 132'!I6259</f>
        <v>אג"ח לא צמוד לא סחיר (ללא עמיתים)</v>
      </c>
      <c r="D6259" s="63">
        <f>'דוח 132'!H6259</f>
        <v>3.3270288402769999</v>
      </c>
      <c r="E6259" s="63">
        <f>'דוח 132'!G6259</f>
        <v>0.27920315273101703</v>
      </c>
      <c r="F6259" s="63">
        <f>'דוח 132'!F6259</f>
        <v>0.27139233838856203</v>
      </c>
      <c r="G6259" s="63">
        <f>'דוח 132'!E6259</f>
        <v>0</v>
      </c>
      <c r="H6259" s="63">
        <f>'דוח 132'!D6259</f>
        <v>0</v>
      </c>
      <c r="I6259" s="63">
        <f>'דוח 132'!C6259</f>
        <v>0</v>
      </c>
      <c r="J6259" s="63">
        <f>'דוח 132'!B6259</f>
        <v>0</v>
      </c>
      <c r="K6259" s="63">
        <f>'דוח 132'!A6259</f>
        <v>0</v>
      </c>
    </row>
    <row r="6260" spans="1:11" x14ac:dyDescent="0.2">
      <c r="A6260" s="63">
        <f>'דוח 132'!K6260</f>
        <v>12497</v>
      </c>
      <c r="B6260" s="63">
        <f>'דוח 132'!J6260</f>
        <v>8496</v>
      </c>
      <c r="C6260" s="63" t="str">
        <f>'דוח 132'!I6260</f>
        <v>קונצרני לא סחיר ריבית משתנה (נע"מים)</v>
      </c>
      <c r="D6260" s="63">
        <f>'דוח 132'!H6260</f>
        <v>0</v>
      </c>
      <c r="E6260" s="63">
        <f>'דוח 132'!G6260</f>
        <v>0</v>
      </c>
      <c r="F6260" s="63">
        <f>'דוח 132'!F6260</f>
        <v>0</v>
      </c>
      <c r="G6260" s="63">
        <f>'דוח 132'!E6260</f>
        <v>0</v>
      </c>
      <c r="H6260" s="63">
        <f>'דוח 132'!D6260</f>
        <v>0</v>
      </c>
      <c r="I6260" s="63">
        <f>'דוח 132'!C6260</f>
        <v>0</v>
      </c>
      <c r="J6260" s="63">
        <f>'דוח 132'!B6260</f>
        <v>0</v>
      </c>
      <c r="K6260" s="63">
        <f>'דוח 132'!A6260</f>
        <v>0</v>
      </c>
    </row>
    <row r="6261" spans="1:11" x14ac:dyDescent="0.2">
      <c r="A6261" s="63">
        <f>'דוח 132'!K6261</f>
        <v>15546</v>
      </c>
      <c r="B6261" s="63">
        <f>'דוח 132'!J6261</f>
        <v>8496</v>
      </c>
      <c r="C6261" s="63" t="str">
        <f>'דוח 132'!I6261</f>
        <v>הלוואה לא צמוד</v>
      </c>
      <c r="D6261" s="63">
        <f>'דוח 132'!H6261</f>
        <v>0</v>
      </c>
      <c r="E6261" s="63">
        <f>'דוח 132'!G6261</f>
        <v>0</v>
      </c>
      <c r="F6261" s="63">
        <f>'דוח 132'!F6261</f>
        <v>0</v>
      </c>
      <c r="G6261" s="63">
        <f>'דוח 132'!E6261</f>
        <v>0</v>
      </c>
      <c r="H6261" s="63">
        <f>'דוח 132'!D6261</f>
        <v>0</v>
      </c>
      <c r="I6261" s="63">
        <f>'דוח 132'!C6261</f>
        <v>0</v>
      </c>
      <c r="J6261" s="63">
        <f>'דוח 132'!B6261</f>
        <v>0</v>
      </c>
      <c r="K6261" s="63">
        <f>'דוח 132'!A6261</f>
        <v>0</v>
      </c>
    </row>
    <row r="6262" spans="1:11" x14ac:dyDescent="0.2">
      <c r="A6262" s="63">
        <f>'דוח 132'!K6262</f>
        <v>12481</v>
      </c>
      <c r="B6262" s="63">
        <f>'דוח 132'!J6262</f>
        <v>8496</v>
      </c>
      <c r="C6262" s="63" t="str">
        <f>'דוח 132'!I6262</f>
        <v>הלוואות לעמיתים.</v>
      </c>
      <c r="D6262" s="63">
        <f>'דוח 132'!H6262</f>
        <v>0.08</v>
      </c>
      <c r="E6262" s="63">
        <f>'דוח 132'!G6262</f>
        <v>5.8290608804419698E-2</v>
      </c>
      <c r="F6262" s="63">
        <f>'דוח 132'!F6262</f>
        <v>5.8136539721674298E-2</v>
      </c>
      <c r="G6262" s="63">
        <f>'דוח 132'!E6262</f>
        <v>0</v>
      </c>
      <c r="H6262" s="63">
        <f>'דוח 132'!D6262</f>
        <v>3</v>
      </c>
      <c r="I6262" s="63">
        <f>'דוח 132'!C6262</f>
        <v>0</v>
      </c>
      <c r="J6262" s="63">
        <f>'דוח 132'!B6262</f>
        <v>0</v>
      </c>
      <c r="K6262" s="63">
        <f>'דוח 132'!A6262</f>
        <v>0</v>
      </c>
    </row>
    <row r="6263" spans="1:11" x14ac:dyDescent="0.2">
      <c r="A6263" s="63">
        <f>'דוח 132'!K6263</f>
        <v>13594</v>
      </c>
      <c r="B6263" s="63">
        <f>'דוח 132'!J6263</f>
        <v>8496</v>
      </c>
      <c r="C6263" s="63" t="str">
        <f>'דוח 132'!I6263</f>
        <v>מט"ח וצמוד מט"ח</v>
      </c>
      <c r="D6263" s="63">
        <f>'דוח 132'!H6263</f>
        <v>0</v>
      </c>
      <c r="E6263" s="63">
        <f>'דוח 132'!G6263</f>
        <v>5.1211852307122099</v>
      </c>
      <c r="F6263" s="63">
        <f>'דוח 132'!F6263</f>
        <v>5.0859406363862698</v>
      </c>
      <c r="G6263" s="63">
        <f>'דוח 132'!E6263</f>
        <v>0</v>
      </c>
      <c r="H6263" s="63">
        <f>'דוח 132'!D6263</f>
        <v>0</v>
      </c>
      <c r="I6263" s="63">
        <f>'דוח 132'!C6263</f>
        <v>0</v>
      </c>
      <c r="J6263" s="63">
        <f>'דוח 132'!B6263</f>
        <v>0</v>
      </c>
      <c r="K6263" s="63">
        <f>'דוח 132'!A6263</f>
        <v>0</v>
      </c>
    </row>
    <row r="6264" spans="1:11" x14ac:dyDescent="0.2">
      <c r="A6264" s="63">
        <f>'דוח 132'!K6264</f>
        <v>15609</v>
      </c>
      <c r="B6264" s="63">
        <f>'דוח 132'!J6264</f>
        <v>8496</v>
      </c>
      <c r="C6264" s="63" t="str">
        <f>'דוח 132'!I6264</f>
        <v>אג"ח ממשלתי צמוד מט"ח סחיר (1022)</v>
      </c>
      <c r="D6264" s="63">
        <f>'דוח 132'!H6264</f>
        <v>0</v>
      </c>
      <c r="E6264" s="63">
        <f>'דוח 132'!G6264</f>
        <v>0</v>
      </c>
      <c r="F6264" s="63">
        <f>'דוח 132'!F6264</f>
        <v>0</v>
      </c>
      <c r="G6264" s="63">
        <f>'דוח 132'!E6264</f>
        <v>0</v>
      </c>
      <c r="H6264" s="63">
        <f>'דוח 132'!D6264</f>
        <v>0</v>
      </c>
      <c r="I6264" s="63">
        <f>'דוח 132'!C6264</f>
        <v>0</v>
      </c>
      <c r="J6264" s="63">
        <f>'דוח 132'!B6264</f>
        <v>0</v>
      </c>
      <c r="K6264" s="63">
        <f>'דוח 132'!A6264</f>
        <v>0</v>
      </c>
    </row>
    <row r="6265" spans="1:11" x14ac:dyDescent="0.2">
      <c r="A6265" s="63">
        <f>'דוח 132'!K6265</f>
        <v>11524</v>
      </c>
      <c r="B6265" s="63">
        <f>'דוח 132'!J6265</f>
        <v>8496</v>
      </c>
      <c r="C6265" s="63" t="str">
        <f>'דוח 132'!I6265</f>
        <v xml:space="preserve"> אג"ח קונצרני בחו"ל </v>
      </c>
      <c r="D6265" s="63">
        <f>'דוח 132'!H6265</f>
        <v>0</v>
      </c>
      <c r="E6265" s="63">
        <f>'דוח 132'!G6265</f>
        <v>0</v>
      </c>
      <c r="F6265" s="63">
        <f>'דוח 132'!F6265</f>
        <v>0</v>
      </c>
      <c r="G6265" s="63">
        <f>'דוח 132'!E6265</f>
        <v>0</v>
      </c>
      <c r="H6265" s="63">
        <f>'דוח 132'!D6265</f>
        <v>0</v>
      </c>
      <c r="I6265" s="63">
        <f>'דוח 132'!C6265</f>
        <v>0</v>
      </c>
      <c r="J6265" s="63">
        <f>'דוח 132'!B6265</f>
        <v>0</v>
      </c>
      <c r="K6265" s="63">
        <f>'דוח 132'!A6265</f>
        <v>0</v>
      </c>
    </row>
    <row r="6266" spans="1:11" x14ac:dyDescent="0.2">
      <c r="A6266" s="63">
        <f>'דוח 132'!K6266</f>
        <v>15745</v>
      </c>
      <c r="B6266" s="63">
        <f>'דוח 132'!J6266</f>
        <v>8496</v>
      </c>
      <c r="C6266" s="63" t="str">
        <f>'דוח 132'!I6266</f>
        <v>סה"כ קונצרני צמוד מט"ח</v>
      </c>
      <c r="D6266" s="63">
        <f>'דוח 132'!H6266</f>
        <v>0</v>
      </c>
      <c r="E6266" s="63">
        <f>'דוח 132'!G6266</f>
        <v>0</v>
      </c>
      <c r="F6266" s="63">
        <f>'דוח 132'!F6266</f>
        <v>0</v>
      </c>
      <c r="G6266" s="63">
        <f>'דוח 132'!E6266</f>
        <v>0</v>
      </c>
      <c r="H6266" s="63">
        <f>'דוח 132'!D6266</f>
        <v>0</v>
      </c>
      <c r="I6266" s="63">
        <f>'דוח 132'!C6266</f>
        <v>0</v>
      </c>
      <c r="J6266" s="63">
        <f>'דוח 132'!B6266</f>
        <v>0</v>
      </c>
      <c r="K6266" s="63">
        <f>'דוח 132'!A6266</f>
        <v>0</v>
      </c>
    </row>
    <row r="6267" spans="1:11" x14ac:dyDescent="0.2">
      <c r="A6267" s="63">
        <f>'דוח 132'!K6267</f>
        <v>15545</v>
      </c>
      <c r="B6267" s="63">
        <f>'דוח 132'!J6267</f>
        <v>8496</v>
      </c>
      <c r="C6267" s="63" t="str">
        <f>'דוח 132'!I6267</f>
        <v>הלוואה צמוד מט"ח</v>
      </c>
      <c r="D6267" s="63">
        <f>'דוח 132'!H6267</f>
        <v>0</v>
      </c>
      <c r="E6267" s="63">
        <f>'דוח 132'!G6267</f>
        <v>0</v>
      </c>
      <c r="F6267" s="63">
        <f>'דוח 132'!F6267</f>
        <v>0</v>
      </c>
      <c r="G6267" s="63">
        <f>'דוח 132'!E6267</f>
        <v>0</v>
      </c>
      <c r="H6267" s="63">
        <f>'דוח 132'!D6267</f>
        <v>0</v>
      </c>
      <c r="I6267" s="63">
        <f>'דוח 132'!C6267</f>
        <v>0</v>
      </c>
      <c r="J6267" s="63">
        <f>'דוח 132'!B6267</f>
        <v>0</v>
      </c>
      <c r="K6267" s="63">
        <f>'דוח 132'!A6267</f>
        <v>0</v>
      </c>
    </row>
    <row r="6268" spans="1:11" x14ac:dyDescent="0.2">
      <c r="A6268" s="63">
        <f>'דוח 132'!K6268</f>
        <v>13595</v>
      </c>
      <c r="B6268" s="63">
        <f>'דוח 132'!J6268</f>
        <v>8496</v>
      </c>
      <c r="C6268" s="63" t="str">
        <f>'דוח 132'!I6268</f>
        <v>סה"כ מניות והמירים</v>
      </c>
      <c r="D6268" s="63">
        <f>'דוח 132'!H6268</f>
        <v>0</v>
      </c>
      <c r="E6268" s="63">
        <f>'דוח 132'!G6268</f>
        <v>96.776519283662893</v>
      </c>
      <c r="F6268" s="63">
        <f>'דוח 132'!F6268</f>
        <v>96.794654832451684</v>
      </c>
      <c r="G6268" s="63">
        <f>'דוח 132'!E6268</f>
        <v>0</v>
      </c>
      <c r="H6268" s="63">
        <f>'דוח 132'!D6268</f>
        <v>0</v>
      </c>
      <c r="I6268" s="63">
        <f>'דוח 132'!C6268</f>
        <v>0</v>
      </c>
      <c r="J6268" s="63">
        <f>'דוח 132'!B6268</f>
        <v>0</v>
      </c>
      <c r="K6268" s="63">
        <f>'דוח 132'!A6268</f>
        <v>0</v>
      </c>
    </row>
    <row r="6269" spans="1:11" x14ac:dyDescent="0.2">
      <c r="A6269" s="63">
        <f>'דוח 132'!K6269</f>
        <v>15610</v>
      </c>
      <c r="B6269" s="63">
        <f>'דוח 132'!J6269</f>
        <v>8496</v>
      </c>
      <c r="C6269" s="63" t="str">
        <f>'דוח 132'!I6269</f>
        <v>נגזרים מתוך מניות והמירים</v>
      </c>
      <c r="D6269" s="63">
        <f>'דוח 132'!H6269</f>
        <v>0</v>
      </c>
      <c r="E6269" s="63">
        <f>'דוח 132'!G6269</f>
        <v>2.4190385656364102</v>
      </c>
      <c r="F6269" s="63">
        <f>'דוח 132'!F6269</f>
        <v>2.4120014738354403</v>
      </c>
      <c r="G6269" s="63">
        <f>'דוח 132'!E6269</f>
        <v>0</v>
      </c>
      <c r="H6269" s="63">
        <f>'דוח 132'!D6269</f>
        <v>0</v>
      </c>
      <c r="I6269" s="63">
        <f>'דוח 132'!C6269</f>
        <v>0</v>
      </c>
      <c r="J6269" s="63">
        <f>'דוח 132'!B6269</f>
        <v>0</v>
      </c>
      <c r="K6269" s="63">
        <f>'דוח 132'!A6269</f>
        <v>0</v>
      </c>
    </row>
    <row r="6270" spans="1:11" x14ac:dyDescent="0.2">
      <c r="A6270" s="63">
        <f>'דוח 132'!K6270</f>
        <v>15611</v>
      </c>
      <c r="B6270" s="63">
        <f>'דוח 132'!J6270</f>
        <v>8496</v>
      </c>
      <c r="C6270" s="63" t="str">
        <f>'דוח 132'!I6270</f>
        <v>מניות והמירים בארץ</v>
      </c>
      <c r="D6270" s="63">
        <f>'דוח 132'!H6270</f>
        <v>0</v>
      </c>
      <c r="E6270" s="63">
        <f>'דוח 132'!G6270</f>
        <v>45.09112952982079</v>
      </c>
      <c r="F6270" s="63">
        <f>'דוח 132'!F6270</f>
        <v>45.2938637511823</v>
      </c>
      <c r="G6270" s="63">
        <f>'דוח 132'!E6270</f>
        <v>0</v>
      </c>
      <c r="H6270" s="63">
        <f>'דוח 132'!D6270</f>
        <v>0</v>
      </c>
      <c r="I6270" s="63">
        <f>'דוח 132'!C6270</f>
        <v>0</v>
      </c>
      <c r="J6270" s="63">
        <f>'דוח 132'!B6270</f>
        <v>0</v>
      </c>
      <c r="K6270" s="63">
        <f>'דוח 132'!A6270</f>
        <v>0</v>
      </c>
    </row>
    <row r="6271" spans="1:11" x14ac:dyDescent="0.2">
      <c r="A6271" s="63">
        <f>'דוח 132'!K6271</f>
        <v>15608</v>
      </c>
      <c r="B6271" s="63">
        <f>'דוח 132'!J6271</f>
        <v>8496</v>
      </c>
      <c r="C6271" s="63" t="str">
        <f>'דוח 132'!I6271</f>
        <v>מניות חו"ל</v>
      </c>
      <c r="D6271" s="63">
        <f>'דוח 132'!H6271</f>
        <v>0</v>
      </c>
      <c r="E6271" s="63">
        <f>'דוח 132'!G6271</f>
        <v>51.191129354355994</v>
      </c>
      <c r="F6271" s="63">
        <f>'דוח 132'!F6271</f>
        <v>51.010504834953402</v>
      </c>
      <c r="G6271" s="63">
        <f>'דוח 132'!E6271</f>
        <v>0</v>
      </c>
      <c r="H6271" s="63">
        <f>'דוח 132'!D6271</f>
        <v>0</v>
      </c>
      <c r="I6271" s="63">
        <f>'דוח 132'!C6271</f>
        <v>0</v>
      </c>
      <c r="J6271" s="63">
        <f>'דוח 132'!B6271</f>
        <v>0</v>
      </c>
      <c r="K6271" s="63">
        <f>'דוח 132'!A6271</f>
        <v>0</v>
      </c>
    </row>
    <row r="6272" spans="1:11" x14ac:dyDescent="0.2">
      <c r="A6272" s="63">
        <f>'דוח 132'!K6272</f>
        <v>15584</v>
      </c>
      <c r="B6272" s="63">
        <f>'דוח 132'!J6272</f>
        <v>8496</v>
      </c>
      <c r="C6272" s="63" t="str">
        <f>'דוח 132'!I6272</f>
        <v>נכסים אלטרנטיביים</v>
      </c>
      <c r="D6272" s="63">
        <f>'דוח 132'!H6272</f>
        <v>0</v>
      </c>
      <c r="E6272" s="63">
        <f>'דוח 132'!G6272</f>
        <v>0.81597191106505396</v>
      </c>
      <c r="F6272" s="63">
        <f>'דוח 132'!F6272</f>
        <v>0.80901988259722901</v>
      </c>
      <c r="G6272" s="63">
        <f>'דוח 132'!E6272</f>
        <v>0</v>
      </c>
      <c r="H6272" s="63">
        <f>'דוח 132'!D6272</f>
        <v>8</v>
      </c>
      <c r="I6272" s="63">
        <f>'דוח 132'!C6272</f>
        <v>0</v>
      </c>
      <c r="J6272" s="63">
        <f>'דוח 132'!B6272</f>
        <v>0</v>
      </c>
      <c r="K6272" s="63">
        <f>'דוח 132'!A6272</f>
        <v>0</v>
      </c>
    </row>
    <row r="6273" spans="1:11" x14ac:dyDescent="0.2">
      <c r="A6273" s="63">
        <f>'דוח 132'!K6273</f>
        <v>17728</v>
      </c>
      <c r="B6273" s="63">
        <f>'דוח 132'!J6273</f>
        <v>8496</v>
      </c>
      <c r="C6273" s="63" t="str">
        <f>'דוח 132'!I6273</f>
        <v>נכסי נדל"ן</v>
      </c>
      <c r="D6273" s="63">
        <f>'דוח 132'!H6273</f>
        <v>0</v>
      </c>
      <c r="E6273" s="63">
        <f>'דוח 132'!G6273</f>
        <v>0</v>
      </c>
      <c r="F6273" s="63">
        <f>'דוח 132'!F6273</f>
        <v>0</v>
      </c>
      <c r="G6273" s="63">
        <f>'דוח 132'!E6273</f>
        <v>0</v>
      </c>
      <c r="H6273" s="63">
        <f>'דוח 132'!D6273</f>
        <v>0</v>
      </c>
      <c r="I6273" s="63">
        <f>'דוח 132'!C6273</f>
        <v>0</v>
      </c>
      <c r="J6273" s="63">
        <f>'דוח 132'!B6273</f>
        <v>0</v>
      </c>
      <c r="K6273" s="63">
        <f>'דוח 132'!A6273</f>
        <v>0</v>
      </c>
    </row>
    <row r="6274" spans="1:11" x14ac:dyDescent="0.2">
      <c r="A6274" s="63">
        <f>'דוח 132'!K6274</f>
        <v>15624</v>
      </c>
      <c r="B6274" s="63">
        <f>'דוח 132'!J6274</f>
        <v>8496</v>
      </c>
      <c r="C6274" s="63" t="str">
        <f>'דוח 132'!I6274</f>
        <v>נגזרים מתוך חשיפת מט"ח</v>
      </c>
      <c r="D6274" s="63">
        <f>'דוח 132'!H6274</f>
        <v>0</v>
      </c>
      <c r="E6274" s="63">
        <f>'דוח 132'!G6274</f>
        <v>-34.0121900746622</v>
      </c>
      <c r="F6274" s="63">
        <f>'דוח 132'!F6274</f>
        <v>-33.736513537995897</v>
      </c>
      <c r="G6274" s="63">
        <f>'דוח 132'!E6274</f>
        <v>0</v>
      </c>
      <c r="H6274" s="63">
        <f>'דוח 132'!D6274</f>
        <v>0</v>
      </c>
      <c r="I6274" s="63">
        <f>'דוח 132'!C6274</f>
        <v>0</v>
      </c>
      <c r="J6274" s="63">
        <f>'דוח 132'!B6274</f>
        <v>0</v>
      </c>
      <c r="K6274" s="63">
        <f>'דוח 132'!A6274</f>
        <v>0</v>
      </c>
    </row>
    <row r="6275" spans="1:11" x14ac:dyDescent="0.2">
      <c r="A6275" s="63">
        <f>'דוח 132'!K6275</f>
        <v>15644</v>
      </c>
      <c r="B6275" s="63">
        <f>'דוח 132'!J6275</f>
        <v>8496</v>
      </c>
      <c r="C6275" s="63" t="str">
        <f>'דוח 132'!I6275</f>
        <v>סה"כ נזילות</v>
      </c>
      <c r="D6275" s="63">
        <f>'דוח 132'!H6275</f>
        <v>0</v>
      </c>
      <c r="E6275" s="63">
        <f>'דוח 132'!G6275</f>
        <v>3.9144304477537202</v>
      </c>
      <c r="F6275" s="63">
        <f>'דוח 132'!F6275</f>
        <v>3.90754553290108</v>
      </c>
      <c r="G6275" s="63">
        <f>'דוח 132'!E6275</f>
        <v>1</v>
      </c>
      <c r="H6275" s="63">
        <f>'דוח 132'!D6275</f>
        <v>10</v>
      </c>
      <c r="I6275" s="63">
        <f>'דוח 132'!C6275</f>
        <v>0</v>
      </c>
      <c r="J6275" s="63">
        <f>'דוח 132'!B6275</f>
        <v>0</v>
      </c>
      <c r="K6275" s="63">
        <f>'דוח 132'!A6275</f>
        <v>0</v>
      </c>
    </row>
    <row r="6276" spans="1:11" x14ac:dyDescent="0.2">
      <c r="A6276" s="63">
        <f>'דוח 132'!K6276</f>
        <v>15704</v>
      </c>
      <c r="B6276" s="63">
        <f>'דוח 132'!J6276</f>
        <v>8496</v>
      </c>
      <c r="C6276" s="63" t="str">
        <f>'דוח 132'!I6276</f>
        <v xml:space="preserve">סה"כ קונצרני והלוואות </v>
      </c>
      <c r="D6276" s="63">
        <f>'דוח 132'!H6276</f>
        <v>2.8605173009597298</v>
      </c>
      <c r="E6276" s="63">
        <f>'דוח 132'!G6276</f>
        <v>0.7296743548570761</v>
      </c>
      <c r="F6276" s="63">
        <f>'דוח 132'!F6276</f>
        <v>0.71878795654418703</v>
      </c>
      <c r="G6276" s="63">
        <f>'דוח 132'!E6276</f>
        <v>0</v>
      </c>
      <c r="H6276" s="63">
        <f>'דוח 132'!D6276</f>
        <v>5</v>
      </c>
      <c r="I6276" s="63">
        <f>'דוח 132'!C6276</f>
        <v>0</v>
      </c>
      <c r="J6276" s="63">
        <f>'דוח 132'!B6276</f>
        <v>0</v>
      </c>
      <c r="K6276" s="63">
        <f>'דוח 132'!A6276</f>
        <v>0</v>
      </c>
    </row>
    <row r="6277" spans="1:11" x14ac:dyDescent="0.2">
      <c r="A6277" s="63">
        <f>'דוח 132'!K6277</f>
        <v>15749</v>
      </c>
      <c r="B6277" s="63">
        <f>'דוח 132'!J6277</f>
        <v>8496</v>
      </c>
      <c r="C6277" s="63" t="str">
        <f>'דוח 132'!I6277</f>
        <v>סה"כ לא סחירים</v>
      </c>
      <c r="D6277" s="63">
        <f>'דוח 132'!H6277</f>
        <v>0.99254691824812991</v>
      </c>
      <c r="E6277" s="63">
        <f>'דוח 132'!G6277</f>
        <v>2.09819727421272</v>
      </c>
      <c r="F6277" s="63">
        <f>'דוח 132'!F6277</f>
        <v>2.0762306251790696</v>
      </c>
      <c r="G6277" s="63">
        <f>'דוח 132'!E6277</f>
        <v>0</v>
      </c>
      <c r="H6277" s="63">
        <f>'דוח 132'!D6277</f>
        <v>0</v>
      </c>
      <c r="I6277" s="63">
        <f>'דוח 132'!C6277</f>
        <v>0</v>
      </c>
      <c r="J6277" s="63">
        <f>'דוח 132'!B6277</f>
        <v>0</v>
      </c>
      <c r="K6277" s="63">
        <f>'דוח 132'!A6277</f>
        <v>0</v>
      </c>
    </row>
    <row r="6278" spans="1:11" x14ac:dyDescent="0.2">
      <c r="A6278" s="63">
        <f>'דוח 132'!K6278</f>
        <v>11258</v>
      </c>
      <c r="B6278" s="63">
        <f>'דוח 132'!J6278</f>
        <v>8496</v>
      </c>
      <c r="C6278" s="63" t="str">
        <f>'דוח 132'!I6278</f>
        <v>כל נכסי הקופה</v>
      </c>
      <c r="D6278" s="63">
        <f>'דוח 132'!H6278</f>
        <v>2.0607563085938699E-2</v>
      </c>
      <c r="E6278" s="63">
        <f>'דוח 132'!G6278</f>
        <v>100</v>
      </c>
      <c r="F6278" s="63">
        <f>'דוח 132'!F6278</f>
        <v>100</v>
      </c>
      <c r="G6278" s="63">
        <f>'דוח 132'!E6278</f>
        <v>0</v>
      </c>
      <c r="H6278" s="63">
        <f>'דוח 132'!D6278</f>
        <v>0</v>
      </c>
      <c r="I6278" s="63">
        <f>'דוח 132'!C6278</f>
        <v>0</v>
      </c>
      <c r="J6278" s="63">
        <f>'דוח 132'!B6278</f>
        <v>0</v>
      </c>
      <c r="K6278" s="63">
        <f>'דוח 132'!A6278</f>
        <v>0</v>
      </c>
    </row>
    <row r="6279" spans="1:11" x14ac:dyDescent="0.2">
      <c r="A6279" s="63">
        <f>'דוח 132'!K6279</f>
        <v>15705</v>
      </c>
      <c r="B6279" s="63">
        <f>'דוח 132'!J6279</f>
        <v>8496</v>
      </c>
      <c r="C6279" s="63" t="str">
        <f>'דוח 132'!I6279</f>
        <v>סה"כ ממשלתי</v>
      </c>
      <c r="D6279" s="63">
        <f>'דוח 132'!H6279</f>
        <v>0</v>
      </c>
      <c r="E6279" s="63">
        <f>'דוח 132'!G6279</f>
        <v>0</v>
      </c>
      <c r="F6279" s="63">
        <f>'דוח 132'!F6279</f>
        <v>0</v>
      </c>
      <c r="G6279" s="63">
        <f>'דוח 132'!E6279</f>
        <v>0</v>
      </c>
      <c r="H6279" s="63">
        <f>'דוח 132'!D6279</f>
        <v>0</v>
      </c>
      <c r="I6279" s="63">
        <f>'דוח 132'!C6279</f>
        <v>0</v>
      </c>
      <c r="J6279" s="63">
        <f>'דוח 132'!B6279</f>
        <v>0</v>
      </c>
      <c r="K6279" s="63">
        <f>'דוח 132'!A6279</f>
        <v>0</v>
      </c>
    </row>
    <row r="6280" spans="1:11" x14ac:dyDescent="0.2">
      <c r="A6280" s="63">
        <f>'דוח 132'!K6280</f>
        <v>16144</v>
      </c>
      <c r="B6280" s="63">
        <f>'דוח 132'!J6280</f>
        <v>8496</v>
      </c>
      <c r="C6280" s="63" t="str">
        <f>'דוח 132'!I6280</f>
        <v>סך חשיפת מט"ח</v>
      </c>
      <c r="D6280" s="63">
        <f>'דוח 132'!H6280</f>
        <v>1.5787624011179498E-2</v>
      </c>
      <c r="E6280" s="63">
        <f>'דוח 132'!G6280</f>
        <v>23.890626127607796</v>
      </c>
      <c r="F6280" s="63">
        <f>'דוח 132'!F6280</f>
        <v>23.930402525353497</v>
      </c>
      <c r="G6280" s="63">
        <f>'דוח 132'!E6280</f>
        <v>0</v>
      </c>
      <c r="H6280" s="63">
        <f>'דוח 132'!D6280</f>
        <v>0</v>
      </c>
      <c r="I6280" s="63">
        <f>'דוח 132'!C6280</f>
        <v>0</v>
      </c>
      <c r="J6280" s="63">
        <f>'דוח 132'!B6280</f>
        <v>0</v>
      </c>
      <c r="K6280" s="63">
        <f>'דוח 132'!A6280</f>
        <v>0</v>
      </c>
    </row>
    <row r="6281" spans="1:11" x14ac:dyDescent="0.2">
      <c r="A6281" s="63">
        <f>'דוח 132'!K6281</f>
        <v>12755</v>
      </c>
      <c r="B6281" s="63">
        <f>'דוח 132'!J6281</f>
        <v>8496</v>
      </c>
      <c r="C6281" s="63" t="str">
        <f>'דוח 132'!I6281</f>
        <v xml:space="preserve">נזילות מט"ח </v>
      </c>
      <c r="D6281" s="63">
        <f>'דוח 132'!H6281</f>
        <v>0</v>
      </c>
      <c r="E6281" s="63">
        <f>'דוח 132'!G6281</f>
        <v>5.1211852307122099</v>
      </c>
      <c r="F6281" s="63">
        <f>'דוח 132'!F6281</f>
        <v>5.0859406363862698</v>
      </c>
      <c r="G6281" s="63">
        <f>'דוח 132'!E6281</f>
        <v>0</v>
      </c>
      <c r="H6281" s="63">
        <f>'דוח 132'!D6281</f>
        <v>0</v>
      </c>
      <c r="I6281" s="63">
        <f>'דוח 132'!C6281</f>
        <v>0</v>
      </c>
      <c r="J6281" s="63">
        <f>'דוח 132'!B6281</f>
        <v>0</v>
      </c>
      <c r="K6281" s="63">
        <f>'דוח 132'!A6281</f>
        <v>0</v>
      </c>
    </row>
    <row r="6282" spans="1:11" x14ac:dyDescent="0.2">
      <c r="A6282" s="63">
        <f>'דוח 132'!K6282</f>
        <v>12359</v>
      </c>
      <c r="B6282" s="63">
        <f>'דוח 132'!J6282</f>
        <v>8496</v>
      </c>
      <c r="C6282" s="63" t="str">
        <f>'דוח 132'!I6282</f>
        <v xml:space="preserve">קונצרני לא סחיר צמוד מדד </v>
      </c>
      <c r="D6282" s="63">
        <f>'דוח 132'!H6282</f>
        <v>2.5775291526571298</v>
      </c>
      <c r="E6282" s="63">
        <f>'דוח 132'!G6282</f>
        <v>0.45047120212605901</v>
      </c>
      <c r="F6282" s="63">
        <f>'דוח 132'!F6282</f>
        <v>0.44739561815562501</v>
      </c>
      <c r="G6282" s="63">
        <f>'דוח 132'!E6282</f>
        <v>0</v>
      </c>
      <c r="H6282" s="63">
        <f>'דוח 132'!D6282</f>
        <v>0</v>
      </c>
      <c r="I6282" s="63">
        <f>'דוח 132'!C6282</f>
        <v>0</v>
      </c>
      <c r="J6282" s="63">
        <f>'דוח 132'!B6282</f>
        <v>0</v>
      </c>
      <c r="K6282" s="63">
        <f>'דוח 132'!A6282</f>
        <v>0</v>
      </c>
    </row>
    <row r="6283" spans="1:11" x14ac:dyDescent="0.2">
      <c r="A6283" s="63">
        <f>'דוח 132'!K6283</f>
        <v>0</v>
      </c>
      <c r="B6283" s="63">
        <f>'דוח 132'!J6283</f>
        <v>0</v>
      </c>
      <c r="C6283" s="63">
        <f>'דוח 132'!I6283</f>
        <v>0</v>
      </c>
      <c r="D6283" s="63">
        <f>'דוח 132'!H6283</f>
        <v>0</v>
      </c>
      <c r="E6283" s="63">
        <f>'דוח 132'!G6283</f>
        <v>0</v>
      </c>
      <c r="F6283" s="63">
        <f>'דוח 132'!F6283</f>
        <v>0</v>
      </c>
      <c r="G6283" s="63">
        <f>'דוח 132'!E6283</f>
        <v>0</v>
      </c>
      <c r="H6283" s="63">
        <f>'דוח 132'!D6283</f>
        <v>0</v>
      </c>
      <c r="I6283" s="63">
        <f>'דוח 132'!C6283</f>
        <v>0</v>
      </c>
      <c r="J6283" s="63">
        <f>'דוח 132'!B6283</f>
        <v>0</v>
      </c>
      <c r="K6283" s="63">
        <f>'דוח 132'!A6283</f>
        <v>0</v>
      </c>
    </row>
    <row r="6284" spans="1:11" x14ac:dyDescent="0.2">
      <c r="A6284" s="63" t="str">
        <f>'דוח 132'!K6284</f>
        <v>קוד קבוצה</v>
      </c>
      <c r="B6284" s="63" t="str">
        <f>'דוח 132'!J6284</f>
        <v>קוד קופה</v>
      </c>
      <c r="C6284" s="63">
        <f>'דוח 132'!I6284</f>
        <v>0</v>
      </c>
      <c r="D6284" s="63" t="str">
        <f>'דוח 132'!H6284</f>
        <v>8518  פסגות גדיש מסלול לבני 60 ומעלה</v>
      </c>
      <c r="E6284" s="63">
        <f>'דוח 132'!G6284</f>
        <v>0</v>
      </c>
      <c r="F6284" s="63">
        <f>'דוח 132'!F6284</f>
        <v>0</v>
      </c>
      <c r="G6284" s="63">
        <f>'דוח 132'!E6284</f>
        <v>0</v>
      </c>
      <c r="H6284" s="63">
        <f>'דוח 132'!D6284</f>
        <v>0</v>
      </c>
      <c r="I6284" s="63">
        <f>'דוח 132'!C6284</f>
        <v>0</v>
      </c>
      <c r="J6284" s="63">
        <f>'דוח 132'!B6284</f>
        <v>0</v>
      </c>
      <c r="K6284" s="63">
        <f>'דוח 132'!A6284</f>
        <v>0</v>
      </c>
    </row>
    <row r="6285" spans="1:11" x14ac:dyDescent="0.2">
      <c r="A6285" s="63">
        <f>'דוח 132'!K6285</f>
        <v>0</v>
      </c>
      <c r="B6285" s="63">
        <f>'דוח 132'!J6285</f>
        <v>0</v>
      </c>
      <c r="C6285" s="63">
        <f>'דוח 132'!I6285</f>
        <v>0</v>
      </c>
      <c r="D6285" s="63">
        <f>'דוח 132'!H6285</f>
        <v>0</v>
      </c>
      <c r="E6285" s="63">
        <f>'דוח 132'!G6285</f>
        <v>0</v>
      </c>
      <c r="F6285" s="63" t="str">
        <f>'דוח 132'!F6285</f>
        <v>שווי קופה באשח  1,325,547.79</v>
      </c>
      <c r="G6285" s="63">
        <f>'דוח 132'!E6285</f>
        <v>0</v>
      </c>
      <c r="H6285" s="63">
        <f>'דוח 132'!D6285</f>
        <v>0</v>
      </c>
      <c r="I6285" s="63">
        <f>'דוח 132'!C6285</f>
        <v>0</v>
      </c>
      <c r="J6285" s="63">
        <f>'דוח 132'!B6285</f>
        <v>0</v>
      </c>
      <c r="K6285" s="63">
        <f>'דוח 132'!A6285</f>
        <v>0</v>
      </c>
    </row>
    <row r="6286" spans="1:11" x14ac:dyDescent="0.2">
      <c r="A6286" s="63">
        <f>'דוח 132'!K6286</f>
        <v>0</v>
      </c>
      <c r="B6286" s="63">
        <f>'דוח 132'!J6286</f>
        <v>0</v>
      </c>
      <c r="C6286" s="63" t="str">
        <f>'דוח 132'!I6286</f>
        <v>תאור קבוצה</v>
      </c>
      <c r="D6286" s="63" t="str">
        <f>'דוח 132'!H6286</f>
        <v>מח"מ</v>
      </c>
      <c r="E6286" s="63" t="str">
        <f>'דוח 132'!G6286</f>
        <v>חשיפה</v>
      </c>
      <c r="F6286" s="63" t="str">
        <f>'דוח 132'!F6286</f>
        <v>חשיפה</v>
      </c>
      <c r="G6286" s="63">
        <f>'דוח 132'!E6286</f>
        <v>0</v>
      </c>
      <c r="H6286" s="63" t="str">
        <f>'דוח 132'!D6286</f>
        <v>חשיפה</v>
      </c>
      <c r="I6286" s="63">
        <f>'דוח 132'!C6286</f>
        <v>0</v>
      </c>
      <c r="J6286" s="63" t="str">
        <f>'דוח 132'!B6286</f>
        <v>מח"מ</v>
      </c>
      <c r="K6286" s="63">
        <f>'דוח 132'!A6286</f>
        <v>0</v>
      </c>
    </row>
    <row r="6287" spans="1:11" x14ac:dyDescent="0.2">
      <c r="A6287" s="63">
        <f>'דוח 132'!K6287</f>
        <v>0</v>
      </c>
      <c r="B6287" s="63">
        <f>'דוח 132'!J6287</f>
        <v>0</v>
      </c>
      <c r="C6287" s="63">
        <f>'דוח 132'!I6287</f>
        <v>0</v>
      </c>
      <c r="D6287" s="63">
        <f>'דוח 132'!H6287</f>
        <v>0</v>
      </c>
      <c r="E6287" s="63" t="str">
        <f>'דוח 132'!G6287</f>
        <v>30/12/18</v>
      </c>
      <c r="F6287" s="63" t="str">
        <f>'דוח 132'!F6287</f>
        <v>31/12/18</v>
      </c>
      <c r="G6287" s="63" t="str">
        <f>'דוח 132'!E6287</f>
        <v>מינ'</v>
      </c>
      <c r="H6287" s="63" t="str">
        <f>'דוח 132'!D6287</f>
        <v>מקס'</v>
      </c>
      <c r="I6287" s="63" t="str">
        <f>'דוח 132'!C6287</f>
        <v>מינ'</v>
      </c>
      <c r="J6287" s="63" t="str">
        <f>'דוח 132'!B6287</f>
        <v>מקס'</v>
      </c>
      <c r="K6287" s="63">
        <f>'דוח 132'!A6287</f>
        <v>0</v>
      </c>
    </row>
    <row r="6288" spans="1:11" x14ac:dyDescent="0.2">
      <c r="A6288" s="63">
        <f>'דוח 132'!K6288</f>
        <v>13591</v>
      </c>
      <c r="B6288" s="63">
        <f>'דוח 132'!J6288</f>
        <v>8518</v>
      </c>
      <c r="C6288" s="63" t="str">
        <f>'דוח 132'!I6288</f>
        <v xml:space="preserve">צמוד מדד (כולל מיועדות) </v>
      </c>
      <c r="D6288" s="63">
        <f>'דוח 132'!H6288</f>
        <v>4.4546468434390798</v>
      </c>
      <c r="E6288" s="63">
        <f>'דוח 132'!G6288</f>
        <v>35.047101273969695</v>
      </c>
      <c r="F6288" s="63">
        <f>'דוח 132'!F6288</f>
        <v>34.895200423502096</v>
      </c>
      <c r="G6288" s="63">
        <f>'דוח 132'!E6288</f>
        <v>0</v>
      </c>
      <c r="H6288" s="63">
        <f>'דוח 132'!D6288</f>
        <v>0</v>
      </c>
      <c r="I6288" s="63">
        <f>'דוח 132'!C6288</f>
        <v>3.5</v>
      </c>
      <c r="J6288" s="63">
        <f>'דוח 132'!B6288</f>
        <v>5.5</v>
      </c>
      <c r="K6288" s="63">
        <f>'דוח 132'!A6288</f>
        <v>0</v>
      </c>
    </row>
    <row r="6289" spans="1:11" x14ac:dyDescent="0.2">
      <c r="A6289" s="63">
        <f>'דוח 132'!K6289</f>
        <v>19967</v>
      </c>
      <c r="B6289" s="63">
        <f>'דוח 132'!J6289</f>
        <v>8518</v>
      </c>
      <c r="C6289" s="63" t="str">
        <f>'דוח 132'!I6289</f>
        <v>צמוד מדד ללא מיועדות</v>
      </c>
      <c r="D6289" s="63">
        <f>'דוח 132'!H6289</f>
        <v>4.4546468434390798</v>
      </c>
      <c r="E6289" s="63">
        <f>'דוח 132'!G6289</f>
        <v>35.047101273969695</v>
      </c>
      <c r="F6289" s="63">
        <f>'דוח 132'!F6289</f>
        <v>34.895200423502096</v>
      </c>
      <c r="G6289" s="63">
        <f>'דוח 132'!E6289</f>
        <v>0</v>
      </c>
      <c r="H6289" s="63">
        <f>'דוח 132'!D6289</f>
        <v>0</v>
      </c>
      <c r="I6289" s="63">
        <f>'דוח 132'!C6289</f>
        <v>0</v>
      </c>
      <c r="J6289" s="63">
        <f>'דוח 132'!B6289</f>
        <v>0</v>
      </c>
      <c r="K6289" s="63">
        <f>'דוח 132'!A6289</f>
        <v>0</v>
      </c>
    </row>
    <row r="6290" spans="1:11" x14ac:dyDescent="0.2">
      <c r="A6290" s="63">
        <f>'דוח 132'!K6290</f>
        <v>15744</v>
      </c>
      <c r="B6290" s="63">
        <f>'דוח 132'!J6290</f>
        <v>8518</v>
      </c>
      <c r="C6290" s="63" t="str">
        <f>'דוח 132'!I6290</f>
        <v xml:space="preserve">סה"כ ממשלתי צמוד מדד כולל מיועדות </v>
      </c>
      <c r="D6290" s="63">
        <f>'דוח 132'!H6290</f>
        <v>5.0959107906155401</v>
      </c>
      <c r="E6290" s="63">
        <f>'דוח 132'!G6290</f>
        <v>17.346314835592299</v>
      </c>
      <c r="F6290" s="63">
        <f>'דוח 132'!F6290</f>
        <v>17.293347551999901</v>
      </c>
      <c r="G6290" s="63">
        <f>'דוח 132'!E6290</f>
        <v>0</v>
      </c>
      <c r="H6290" s="63">
        <f>'דוח 132'!D6290</f>
        <v>0</v>
      </c>
      <c r="I6290" s="63">
        <f>'דוח 132'!C6290</f>
        <v>0</v>
      </c>
      <c r="J6290" s="63">
        <f>'דוח 132'!B6290</f>
        <v>0</v>
      </c>
      <c r="K6290" s="63">
        <f>'דוח 132'!A6290</f>
        <v>0</v>
      </c>
    </row>
    <row r="6291" spans="1:11" x14ac:dyDescent="0.2">
      <c r="A6291" s="63">
        <f>'דוח 132'!K6291</f>
        <v>13462</v>
      </c>
      <c r="B6291" s="63">
        <f>'דוח 132'!J6291</f>
        <v>8518</v>
      </c>
      <c r="C6291" s="63" t="str">
        <f>'דוח 132'!I6291</f>
        <v xml:space="preserve">קונצרני סחיר צמוד מדד </v>
      </c>
      <c r="D6291" s="63">
        <f>'דוח 132'!H6291</f>
        <v>3.8012988246642796</v>
      </c>
      <c r="E6291" s="63">
        <f>'דוח 132'!G6291</f>
        <v>16.569113343972898</v>
      </c>
      <c r="F6291" s="63">
        <f>'דוח 132'!F6291</f>
        <v>16.481595204991901</v>
      </c>
      <c r="G6291" s="63">
        <f>'דוח 132'!E6291</f>
        <v>0</v>
      </c>
      <c r="H6291" s="63">
        <f>'דוח 132'!D6291</f>
        <v>0</v>
      </c>
      <c r="I6291" s="63">
        <f>'דוח 132'!C6291</f>
        <v>0</v>
      </c>
      <c r="J6291" s="63">
        <f>'דוח 132'!B6291</f>
        <v>0</v>
      </c>
      <c r="K6291" s="63">
        <f>'דוח 132'!A6291</f>
        <v>0</v>
      </c>
    </row>
    <row r="6292" spans="1:11" x14ac:dyDescent="0.2">
      <c r="A6292" s="63">
        <f>'דוח 132'!K6292</f>
        <v>15544</v>
      </c>
      <c r="B6292" s="63">
        <f>'דוח 132'!J6292</f>
        <v>8518</v>
      </c>
      <c r="C6292" s="63" t="str">
        <f>'דוח 132'!I6292</f>
        <v>הלוואה צמוד מדד</v>
      </c>
      <c r="D6292" s="63">
        <f>'דוח 132'!H6292</f>
        <v>4.42785651678484</v>
      </c>
      <c r="E6292" s="63">
        <f>'דוח 132'!G6292</f>
        <v>0.78630980085764202</v>
      </c>
      <c r="F6292" s="63">
        <f>'דוח 132'!F6292</f>
        <v>0.78439514704395608</v>
      </c>
      <c r="G6292" s="63">
        <f>'דוח 132'!E6292</f>
        <v>0</v>
      </c>
      <c r="H6292" s="63">
        <f>'דוח 132'!D6292</f>
        <v>0</v>
      </c>
      <c r="I6292" s="63">
        <f>'דוח 132'!C6292</f>
        <v>0</v>
      </c>
      <c r="J6292" s="63">
        <f>'דוח 132'!B6292</f>
        <v>0</v>
      </c>
      <c r="K6292" s="63">
        <f>'דוח 132'!A6292</f>
        <v>0</v>
      </c>
    </row>
    <row r="6293" spans="1:11" x14ac:dyDescent="0.2">
      <c r="A6293" s="63">
        <f>'דוח 132'!K6293</f>
        <v>12978</v>
      </c>
      <c r="B6293" s="63">
        <f>'דוח 132'!J6293</f>
        <v>8518</v>
      </c>
      <c r="C6293" s="63" t="str">
        <f>'דוח 132'!I6293</f>
        <v xml:space="preserve">פקדונות לא סחירים </v>
      </c>
      <c r="D6293" s="63">
        <f>'דוח 132'!H6293</f>
        <v>4.6000000000000005</v>
      </c>
      <c r="E6293" s="63">
        <f>'דוח 132'!G6293</f>
        <v>0.17171653826621502</v>
      </c>
      <c r="F6293" s="63">
        <f>'דוח 132'!F6293</f>
        <v>0.17177127933241401</v>
      </c>
      <c r="G6293" s="63">
        <f>'דוח 132'!E6293</f>
        <v>0</v>
      </c>
      <c r="H6293" s="63">
        <f>'דוח 132'!D6293</f>
        <v>0</v>
      </c>
      <c r="I6293" s="63">
        <f>'דוח 132'!C6293</f>
        <v>0</v>
      </c>
      <c r="J6293" s="63">
        <f>'דוח 132'!B6293</f>
        <v>0</v>
      </c>
      <c r="K6293" s="63">
        <f>'דוח 132'!A6293</f>
        <v>0</v>
      </c>
    </row>
    <row r="6294" spans="1:11" x14ac:dyDescent="0.2">
      <c r="A6294" s="63">
        <f>'דוח 132'!K6294</f>
        <v>17726</v>
      </c>
      <c r="B6294" s="63">
        <f>'דוח 132'!J6294</f>
        <v>8518</v>
      </c>
      <c r="C6294" s="63" t="str">
        <f>'דוח 132'!I6294</f>
        <v>לא צמוד כולל נזילות</v>
      </c>
      <c r="D6294" s="63">
        <f>'דוח 132'!H6294</f>
        <v>3.45001038855108</v>
      </c>
      <c r="E6294" s="63">
        <f>'דוח 132'!G6294</f>
        <v>35.581971742297895</v>
      </c>
      <c r="F6294" s="63">
        <f>'דוח 132'!F6294</f>
        <v>35.818272374315896</v>
      </c>
      <c r="G6294" s="63">
        <f>'דוח 132'!E6294</f>
        <v>0</v>
      </c>
      <c r="H6294" s="63">
        <f>'דוח 132'!D6294</f>
        <v>0</v>
      </c>
      <c r="I6294" s="63">
        <f>'דוח 132'!C6294</f>
        <v>2.5</v>
      </c>
      <c r="J6294" s="63">
        <f>'דוח 132'!B6294</f>
        <v>4.5</v>
      </c>
      <c r="K6294" s="63">
        <f>'דוח 132'!A6294</f>
        <v>0</v>
      </c>
    </row>
    <row r="6295" spans="1:11" x14ac:dyDescent="0.2">
      <c r="A6295" s="63">
        <f>'דוח 132'!K6295</f>
        <v>17727</v>
      </c>
      <c r="B6295" s="63">
        <f>'דוח 132'!J6295</f>
        <v>8518</v>
      </c>
      <c r="C6295" s="63" t="str">
        <f>'דוח 132'!I6295</f>
        <v>עו"ש ש"ח</v>
      </c>
      <c r="D6295" s="63">
        <f>'דוח 132'!H6295</f>
        <v>0</v>
      </c>
      <c r="E6295" s="63">
        <f>'דוח 132'!G6295</f>
        <v>3.99238220049422</v>
      </c>
      <c r="F6295" s="63">
        <f>'דוח 132'!F6295</f>
        <v>4.3814443426923999</v>
      </c>
      <c r="G6295" s="63">
        <f>'דוח 132'!E6295</f>
        <v>0</v>
      </c>
      <c r="H6295" s="63">
        <f>'דוח 132'!D6295</f>
        <v>0</v>
      </c>
      <c r="I6295" s="63">
        <f>'דוח 132'!C6295</f>
        <v>0</v>
      </c>
      <c r="J6295" s="63">
        <f>'דוח 132'!B6295</f>
        <v>0</v>
      </c>
      <c r="K6295" s="63">
        <f>'דוח 132'!A6295</f>
        <v>0</v>
      </c>
    </row>
    <row r="6296" spans="1:11" x14ac:dyDescent="0.2">
      <c r="A6296" s="63">
        <f>'דוח 132'!K6296</f>
        <v>13592</v>
      </c>
      <c r="B6296" s="63">
        <f>'דוח 132'!J6296</f>
        <v>8518</v>
      </c>
      <c r="C6296" s="63" t="str">
        <f>'דוח 132'!I6296</f>
        <v xml:space="preserve">לא צמוד - לא כולל נזילות </v>
      </c>
      <c r="D6296" s="63">
        <f>'דוח 132'!H6296</f>
        <v>3.9308486106497398</v>
      </c>
      <c r="E6296" s="63">
        <f>'דוח 132'!G6296</f>
        <v>31.589589541803697</v>
      </c>
      <c r="F6296" s="63">
        <f>'דוח 132'!F6296</f>
        <v>31.436828031623598</v>
      </c>
      <c r="G6296" s="63">
        <f>'דוח 132'!E6296</f>
        <v>0</v>
      </c>
      <c r="H6296" s="63">
        <f>'דוח 132'!D6296</f>
        <v>0</v>
      </c>
      <c r="I6296" s="63">
        <f>'דוח 132'!C6296</f>
        <v>0</v>
      </c>
      <c r="J6296" s="63">
        <f>'דוח 132'!B6296</f>
        <v>0</v>
      </c>
      <c r="K6296" s="63">
        <f>'דוח 132'!A6296</f>
        <v>0</v>
      </c>
    </row>
    <row r="6297" spans="1:11" x14ac:dyDescent="0.2">
      <c r="A6297" s="63">
        <f>'דוח 132'!K6297</f>
        <v>11566</v>
      </c>
      <c r="B6297" s="63">
        <f>'דוח 132'!J6297</f>
        <v>8518</v>
      </c>
      <c r="C6297" s="63" t="str">
        <f>'דוח 132'!I6297</f>
        <v>מק"מ</v>
      </c>
      <c r="D6297" s="63">
        <f>'דוח 132'!H6297</f>
        <v>0.55837262115057196</v>
      </c>
      <c r="E6297" s="63">
        <f>'דוח 132'!G6297</f>
        <v>11.786449722485299</v>
      </c>
      <c r="F6297" s="63">
        <f>'דוח 132'!F6297</f>
        <v>11.7485392184861</v>
      </c>
      <c r="G6297" s="63">
        <f>'דוח 132'!E6297</f>
        <v>0</v>
      </c>
      <c r="H6297" s="63">
        <f>'דוח 132'!D6297</f>
        <v>0</v>
      </c>
      <c r="I6297" s="63">
        <f>'דוח 132'!C6297</f>
        <v>0</v>
      </c>
      <c r="J6297" s="63">
        <f>'דוח 132'!B6297</f>
        <v>0</v>
      </c>
      <c r="K6297" s="63">
        <f>'דוח 132'!A6297</f>
        <v>0</v>
      </c>
    </row>
    <row r="6298" spans="1:11" x14ac:dyDescent="0.2">
      <c r="A6298" s="63">
        <f>'דוח 132'!K6298</f>
        <v>13419</v>
      </c>
      <c r="B6298" s="63">
        <f>'דוח 132'!J6298</f>
        <v>8518</v>
      </c>
      <c r="C6298" s="63" t="str">
        <f>'דוח 132'!I6298</f>
        <v>ממשלתי  לא צמוד (שחר)</v>
      </c>
      <c r="D6298" s="63">
        <f>'דוח 132'!H6298</f>
        <v>6.9511085969328095</v>
      </c>
      <c r="E6298" s="63">
        <f>'דוח 132'!G6298</f>
        <v>11.847665786127099</v>
      </c>
      <c r="F6298" s="63">
        <f>'דוח 132'!F6298</f>
        <v>11.797103990274799</v>
      </c>
      <c r="G6298" s="63">
        <f>'דוח 132'!E6298</f>
        <v>0</v>
      </c>
      <c r="H6298" s="63">
        <f>'דוח 132'!D6298</f>
        <v>0</v>
      </c>
      <c r="I6298" s="63">
        <f>'דוח 132'!C6298</f>
        <v>0</v>
      </c>
      <c r="J6298" s="63">
        <f>'דוח 132'!B6298</f>
        <v>0</v>
      </c>
      <c r="K6298" s="63">
        <f>'דוח 132'!A6298</f>
        <v>0</v>
      </c>
    </row>
    <row r="6299" spans="1:11" x14ac:dyDescent="0.2">
      <c r="A6299" s="63">
        <f>'דוח 132'!K6299</f>
        <v>11568</v>
      </c>
      <c r="B6299" s="63">
        <f>'דוח 132'!J6299</f>
        <v>8518</v>
      </c>
      <c r="C6299" s="63" t="str">
        <f>'דוח 132'!I6299</f>
        <v>אג"ח ממשלתי לא צמוד ריבית משתנה-"גילון"</v>
      </c>
      <c r="D6299" s="63">
        <f>'דוח 132'!H6299</f>
        <v>0</v>
      </c>
      <c r="E6299" s="63">
        <f>'דוח 132'!G6299</f>
        <v>0</v>
      </c>
      <c r="F6299" s="63">
        <f>'דוח 132'!F6299</f>
        <v>0</v>
      </c>
      <c r="G6299" s="63">
        <f>'דוח 132'!E6299</f>
        <v>0</v>
      </c>
      <c r="H6299" s="63">
        <f>'דוח 132'!D6299</f>
        <v>0</v>
      </c>
      <c r="I6299" s="63">
        <f>'דוח 132'!C6299</f>
        <v>0</v>
      </c>
      <c r="J6299" s="63">
        <f>'דוח 132'!B6299</f>
        <v>0</v>
      </c>
      <c r="K6299" s="63">
        <f>'דוח 132'!A6299</f>
        <v>0</v>
      </c>
    </row>
    <row r="6300" spans="1:11" x14ac:dyDescent="0.2">
      <c r="A6300" s="63">
        <f>'דוח 132'!K6300</f>
        <v>12479</v>
      </c>
      <c r="B6300" s="63">
        <f>'דוח 132'!J6300</f>
        <v>8518</v>
      </c>
      <c r="C6300" s="63" t="str">
        <f>'דוח 132'!I6300</f>
        <v>קונצרני ריבית קבועה</v>
      </c>
      <c r="D6300" s="63">
        <f>'דוח 132'!H6300</f>
        <v>4.8338989837345991</v>
      </c>
      <c r="E6300" s="63">
        <f>'דוח 132'!G6300</f>
        <v>4.9468534819723402</v>
      </c>
      <c r="F6300" s="63">
        <f>'דוח 132'!F6300</f>
        <v>4.9091091401211093</v>
      </c>
      <c r="G6300" s="63">
        <f>'דוח 132'!E6300</f>
        <v>0</v>
      </c>
      <c r="H6300" s="63">
        <f>'דוח 132'!D6300</f>
        <v>0</v>
      </c>
      <c r="I6300" s="63">
        <f>'דוח 132'!C6300</f>
        <v>0</v>
      </c>
      <c r="J6300" s="63">
        <f>'דוח 132'!B6300</f>
        <v>0</v>
      </c>
      <c r="K6300" s="63">
        <f>'דוח 132'!A6300</f>
        <v>0</v>
      </c>
    </row>
    <row r="6301" spans="1:11" x14ac:dyDescent="0.2">
      <c r="A6301" s="63">
        <f>'דוח 132'!K6301</f>
        <v>12480</v>
      </c>
      <c r="B6301" s="63">
        <f>'דוח 132'!J6301</f>
        <v>8518</v>
      </c>
      <c r="C6301" s="63" t="str">
        <f>'דוח 132'!I6301</f>
        <v>קונצרני ריבית משתנה</v>
      </c>
      <c r="D6301" s="63">
        <f>'דוח 132'!H6301</f>
        <v>2.8508477972750903</v>
      </c>
      <c r="E6301" s="63">
        <f>'דוח 132'!G6301</f>
        <v>0.56585639321056203</v>
      </c>
      <c r="F6301" s="63">
        <f>'דוח 132'!F6301</f>
        <v>0.56455122604743802</v>
      </c>
      <c r="G6301" s="63">
        <f>'דוח 132'!E6301</f>
        <v>0</v>
      </c>
      <c r="H6301" s="63">
        <f>'דוח 132'!D6301</f>
        <v>0</v>
      </c>
      <c r="I6301" s="63">
        <f>'דוח 132'!C6301</f>
        <v>0</v>
      </c>
      <c r="J6301" s="63">
        <f>'דוח 132'!B6301</f>
        <v>0</v>
      </c>
      <c r="K6301" s="63">
        <f>'דוח 132'!A6301</f>
        <v>0</v>
      </c>
    </row>
    <row r="6302" spans="1:11" x14ac:dyDescent="0.2">
      <c r="A6302" s="63">
        <f>'דוח 132'!K6302</f>
        <v>11578</v>
      </c>
      <c r="B6302" s="63">
        <f>'דוח 132'!J6302</f>
        <v>8518</v>
      </c>
      <c r="C6302" s="63" t="str">
        <f>'דוח 132'!I6302</f>
        <v>אג"ח לא צמוד לא סחיר (ללא עמיתים)</v>
      </c>
      <c r="D6302" s="63">
        <f>'דוח 132'!H6302</f>
        <v>4.2113374448720995</v>
      </c>
      <c r="E6302" s="63">
        <f>'דוח 132'!G6302</f>
        <v>0.46039552352985103</v>
      </c>
      <c r="F6302" s="63">
        <f>'דוח 132'!F6302</f>
        <v>0.43948573536083901</v>
      </c>
      <c r="G6302" s="63">
        <f>'דוח 132'!E6302</f>
        <v>0</v>
      </c>
      <c r="H6302" s="63">
        <f>'דוח 132'!D6302</f>
        <v>0</v>
      </c>
      <c r="I6302" s="63">
        <f>'דוח 132'!C6302</f>
        <v>0</v>
      </c>
      <c r="J6302" s="63">
        <f>'דוח 132'!B6302</f>
        <v>0</v>
      </c>
      <c r="K6302" s="63">
        <f>'דוח 132'!A6302</f>
        <v>0</v>
      </c>
    </row>
    <row r="6303" spans="1:11" x14ac:dyDescent="0.2">
      <c r="A6303" s="63">
        <f>'דוח 132'!K6303</f>
        <v>12497</v>
      </c>
      <c r="B6303" s="63">
        <f>'דוח 132'!J6303</f>
        <v>8518</v>
      </c>
      <c r="C6303" s="63" t="str">
        <f>'דוח 132'!I6303</f>
        <v>קונצרני לא סחיר ריבית משתנה (נע"מים)</v>
      </c>
      <c r="D6303" s="63">
        <f>'דוח 132'!H6303</f>
        <v>0</v>
      </c>
      <c r="E6303" s="63">
        <f>'דוח 132'!G6303</f>
        <v>0</v>
      </c>
      <c r="F6303" s="63">
        <f>'דוח 132'!F6303</f>
        <v>0</v>
      </c>
      <c r="G6303" s="63">
        <f>'דוח 132'!E6303</f>
        <v>0</v>
      </c>
      <c r="H6303" s="63">
        <f>'דוח 132'!D6303</f>
        <v>0</v>
      </c>
      <c r="I6303" s="63">
        <f>'דוח 132'!C6303</f>
        <v>0</v>
      </c>
      <c r="J6303" s="63">
        <f>'דוח 132'!B6303</f>
        <v>0</v>
      </c>
      <c r="K6303" s="63">
        <f>'דוח 132'!A6303</f>
        <v>0</v>
      </c>
    </row>
    <row r="6304" spans="1:11" x14ac:dyDescent="0.2">
      <c r="A6304" s="63">
        <f>'דוח 132'!K6304</f>
        <v>15546</v>
      </c>
      <c r="B6304" s="63">
        <f>'דוח 132'!J6304</f>
        <v>8518</v>
      </c>
      <c r="C6304" s="63" t="str">
        <f>'דוח 132'!I6304</f>
        <v>הלוואה לא צמוד</v>
      </c>
      <c r="D6304" s="63">
        <f>'דוח 132'!H6304</f>
        <v>8.5486009345978218</v>
      </c>
      <c r="E6304" s="63">
        <f>'דוח 132'!G6304</f>
        <v>0.90508839310300704</v>
      </c>
      <c r="F6304" s="63">
        <f>'דוח 132'!F6304</f>
        <v>0.90472382775718307</v>
      </c>
      <c r="G6304" s="63">
        <f>'דוח 132'!E6304</f>
        <v>0</v>
      </c>
      <c r="H6304" s="63">
        <f>'דוח 132'!D6304</f>
        <v>0</v>
      </c>
      <c r="I6304" s="63">
        <f>'דוח 132'!C6304</f>
        <v>0</v>
      </c>
      <c r="J6304" s="63">
        <f>'דוח 132'!B6304</f>
        <v>0</v>
      </c>
      <c r="K6304" s="63">
        <f>'דוח 132'!A6304</f>
        <v>0</v>
      </c>
    </row>
    <row r="6305" spans="1:11" x14ac:dyDescent="0.2">
      <c r="A6305" s="63">
        <f>'דוח 132'!K6305</f>
        <v>12481</v>
      </c>
      <c r="B6305" s="63">
        <f>'דוח 132'!J6305</f>
        <v>8518</v>
      </c>
      <c r="C6305" s="63" t="str">
        <f>'דוח 132'!I6305</f>
        <v>הלוואות לעמיתים.</v>
      </c>
      <c r="D6305" s="63">
        <f>'דוח 132'!H6305</f>
        <v>0.08</v>
      </c>
      <c r="E6305" s="63">
        <f>'דוח 132'!G6305</f>
        <v>1.0772802413754701</v>
      </c>
      <c r="F6305" s="63">
        <f>'דוח 132'!F6305</f>
        <v>1.0733148935761099</v>
      </c>
      <c r="G6305" s="63">
        <f>'דוח 132'!E6305</f>
        <v>0</v>
      </c>
      <c r="H6305" s="63">
        <f>'דוח 132'!D6305</f>
        <v>4</v>
      </c>
      <c r="I6305" s="63">
        <f>'דוח 132'!C6305</f>
        <v>0</v>
      </c>
      <c r="J6305" s="63">
        <f>'דוח 132'!B6305</f>
        <v>0</v>
      </c>
      <c r="K6305" s="63">
        <f>'דוח 132'!A6305</f>
        <v>0</v>
      </c>
    </row>
    <row r="6306" spans="1:11" x14ac:dyDescent="0.2">
      <c r="A6306" s="63">
        <f>'דוח 132'!K6306</f>
        <v>13594</v>
      </c>
      <c r="B6306" s="63">
        <f>'דוח 132'!J6306</f>
        <v>8518</v>
      </c>
      <c r="C6306" s="63" t="str">
        <f>'דוח 132'!I6306</f>
        <v>מט"ח וצמוד מט"ח</v>
      </c>
      <c r="D6306" s="63">
        <f>'דוח 132'!H6306</f>
        <v>2.8912745531319</v>
      </c>
      <c r="E6306" s="63">
        <f>'דוח 132'!G6306</f>
        <v>10.835279209272299</v>
      </c>
      <c r="F6306" s="63">
        <f>'דוח 132'!F6306</f>
        <v>10.756760312276899</v>
      </c>
      <c r="G6306" s="63">
        <f>'דוח 132'!E6306</f>
        <v>0</v>
      </c>
      <c r="H6306" s="63">
        <f>'דוח 132'!D6306</f>
        <v>0</v>
      </c>
      <c r="I6306" s="63">
        <f>'דוח 132'!C6306</f>
        <v>0</v>
      </c>
      <c r="J6306" s="63">
        <f>'דוח 132'!B6306</f>
        <v>0</v>
      </c>
      <c r="K6306" s="63">
        <f>'דוח 132'!A6306</f>
        <v>0</v>
      </c>
    </row>
    <row r="6307" spans="1:11" x14ac:dyDescent="0.2">
      <c r="A6307" s="63">
        <f>'דוח 132'!K6307</f>
        <v>15609</v>
      </c>
      <c r="B6307" s="63">
        <f>'דוח 132'!J6307</f>
        <v>8518</v>
      </c>
      <c r="C6307" s="63" t="str">
        <f>'דוח 132'!I6307</f>
        <v>אג"ח ממשלתי צמוד מט"ח סחיר (1022)</v>
      </c>
      <c r="D6307" s="63">
        <f>'דוח 132'!H6307</f>
        <v>0.35625862908665101</v>
      </c>
      <c r="E6307" s="63">
        <f>'דוח 132'!G6307</f>
        <v>1.2509904523936501</v>
      </c>
      <c r="F6307" s="63">
        <f>'דוח 132'!F6307</f>
        <v>1.2414557907902299</v>
      </c>
      <c r="G6307" s="63">
        <f>'דוח 132'!E6307</f>
        <v>0</v>
      </c>
      <c r="H6307" s="63">
        <f>'דוח 132'!D6307</f>
        <v>0</v>
      </c>
      <c r="I6307" s="63">
        <f>'דוח 132'!C6307</f>
        <v>0</v>
      </c>
      <c r="J6307" s="63">
        <f>'דוח 132'!B6307</f>
        <v>0</v>
      </c>
      <c r="K6307" s="63">
        <f>'דוח 132'!A6307</f>
        <v>0</v>
      </c>
    </row>
    <row r="6308" spans="1:11" x14ac:dyDescent="0.2">
      <c r="A6308" s="63">
        <f>'דוח 132'!K6308</f>
        <v>11524</v>
      </c>
      <c r="B6308" s="63">
        <f>'דוח 132'!J6308</f>
        <v>8518</v>
      </c>
      <c r="C6308" s="63" t="str">
        <f>'דוח 132'!I6308</f>
        <v xml:space="preserve"> אג"ח קונצרני בחו"ל </v>
      </c>
      <c r="D6308" s="63">
        <f>'דוח 132'!H6308</f>
        <v>3.2392498428241598</v>
      </c>
      <c r="E6308" s="63">
        <f>'דוח 132'!G6308</f>
        <v>8.80909235041252</v>
      </c>
      <c r="F6308" s="63">
        <f>'דוח 132'!F6308</f>
        <v>8.7364179913674498</v>
      </c>
      <c r="G6308" s="63">
        <f>'דוח 132'!E6308</f>
        <v>0</v>
      </c>
      <c r="H6308" s="63">
        <f>'דוח 132'!D6308</f>
        <v>0</v>
      </c>
      <c r="I6308" s="63">
        <f>'דוח 132'!C6308</f>
        <v>0</v>
      </c>
      <c r="J6308" s="63">
        <f>'דוח 132'!B6308</f>
        <v>0</v>
      </c>
      <c r="K6308" s="63">
        <f>'דוח 132'!A6308</f>
        <v>0</v>
      </c>
    </row>
    <row r="6309" spans="1:11" x14ac:dyDescent="0.2">
      <c r="A6309" s="63">
        <f>'דוח 132'!K6309</f>
        <v>15745</v>
      </c>
      <c r="B6309" s="63">
        <f>'דוח 132'!J6309</f>
        <v>8518</v>
      </c>
      <c r="C6309" s="63" t="str">
        <f>'דוח 132'!I6309</f>
        <v>סה"כ קונצרני צמוד מט"ח</v>
      </c>
      <c r="D6309" s="63">
        <f>'דוח 132'!H6309</f>
        <v>4.9968568949423799</v>
      </c>
      <c r="E6309" s="63">
        <f>'דוח 132'!G6309</f>
        <v>0.44136112078798401</v>
      </c>
      <c r="F6309" s="63">
        <f>'דוח 132'!F6309</f>
        <v>0.44332102597182699</v>
      </c>
      <c r="G6309" s="63">
        <f>'דוח 132'!E6309</f>
        <v>0</v>
      </c>
      <c r="H6309" s="63">
        <f>'דוח 132'!D6309</f>
        <v>0</v>
      </c>
      <c r="I6309" s="63">
        <f>'דוח 132'!C6309</f>
        <v>0</v>
      </c>
      <c r="J6309" s="63">
        <f>'דוח 132'!B6309</f>
        <v>0</v>
      </c>
      <c r="K6309" s="63">
        <f>'דוח 132'!A6309</f>
        <v>0</v>
      </c>
    </row>
    <row r="6310" spans="1:11" x14ac:dyDescent="0.2">
      <c r="A6310" s="63">
        <f>'דוח 132'!K6310</f>
        <v>15545</v>
      </c>
      <c r="B6310" s="63">
        <f>'דוח 132'!J6310</f>
        <v>8518</v>
      </c>
      <c r="C6310" s="63" t="str">
        <f>'דוח 132'!I6310</f>
        <v>הלוואה צמוד מט"ח</v>
      </c>
      <c r="D6310" s="63">
        <f>'דוח 132'!H6310</f>
        <v>0.44465993740020504</v>
      </c>
      <c r="E6310" s="63">
        <f>'דוח 132'!G6310</f>
        <v>0.32606502521425296</v>
      </c>
      <c r="F6310" s="63">
        <f>'דוח 132'!F6310</f>
        <v>0.32342849928006201</v>
      </c>
      <c r="G6310" s="63">
        <f>'דוח 132'!E6310</f>
        <v>0</v>
      </c>
      <c r="H6310" s="63">
        <f>'דוח 132'!D6310</f>
        <v>0</v>
      </c>
      <c r="I6310" s="63">
        <f>'דוח 132'!C6310</f>
        <v>0</v>
      </c>
      <c r="J6310" s="63">
        <f>'דוח 132'!B6310</f>
        <v>0</v>
      </c>
      <c r="K6310" s="63">
        <f>'דוח 132'!A6310</f>
        <v>0</v>
      </c>
    </row>
    <row r="6311" spans="1:11" x14ac:dyDescent="0.2">
      <c r="A6311" s="63">
        <f>'דוח 132'!K6311</f>
        <v>13595</v>
      </c>
      <c r="B6311" s="63">
        <f>'דוח 132'!J6311</f>
        <v>8518</v>
      </c>
      <c r="C6311" s="63" t="str">
        <f>'דוח 132'!I6311</f>
        <v>סה"כ מניות והמירים</v>
      </c>
      <c r="D6311" s="63">
        <f>'דוח 132'!H6311</f>
        <v>0</v>
      </c>
      <c r="E6311" s="63">
        <f>'דוח 132'!G6311</f>
        <v>17.466681272813897</v>
      </c>
      <c r="F6311" s="63">
        <f>'דוח 132'!F6311</f>
        <v>17.471010793167899</v>
      </c>
      <c r="G6311" s="63">
        <f>'דוח 132'!E6311</f>
        <v>0</v>
      </c>
      <c r="H6311" s="63">
        <f>'דוח 132'!D6311</f>
        <v>0</v>
      </c>
      <c r="I6311" s="63">
        <f>'דוח 132'!C6311</f>
        <v>0</v>
      </c>
      <c r="J6311" s="63">
        <f>'דוח 132'!B6311</f>
        <v>0</v>
      </c>
      <c r="K6311" s="63">
        <f>'דוח 132'!A6311</f>
        <v>0</v>
      </c>
    </row>
    <row r="6312" spans="1:11" x14ac:dyDescent="0.2">
      <c r="A6312" s="63">
        <f>'דוח 132'!K6312</f>
        <v>15610</v>
      </c>
      <c r="B6312" s="63">
        <f>'דוח 132'!J6312</f>
        <v>8518</v>
      </c>
      <c r="C6312" s="63" t="str">
        <f>'דוח 132'!I6312</f>
        <v>נגזרים מתוך מניות והמירים</v>
      </c>
      <c r="D6312" s="63">
        <f>'דוח 132'!H6312</f>
        <v>0</v>
      </c>
      <c r="E6312" s="63">
        <f>'דוח 132'!G6312</f>
        <v>0</v>
      </c>
      <c r="F6312" s="63">
        <f>'דוח 132'!F6312</f>
        <v>0</v>
      </c>
      <c r="G6312" s="63">
        <f>'דוח 132'!E6312</f>
        <v>0</v>
      </c>
      <c r="H6312" s="63">
        <f>'דוח 132'!D6312</f>
        <v>0</v>
      </c>
      <c r="I6312" s="63">
        <f>'דוח 132'!C6312</f>
        <v>0</v>
      </c>
      <c r="J6312" s="63">
        <f>'דוח 132'!B6312</f>
        <v>0</v>
      </c>
      <c r="K6312" s="63">
        <f>'דוח 132'!A6312</f>
        <v>0</v>
      </c>
    </row>
    <row r="6313" spans="1:11" x14ac:dyDescent="0.2">
      <c r="A6313" s="63">
        <f>'דוח 132'!K6313</f>
        <v>15611</v>
      </c>
      <c r="B6313" s="63">
        <f>'דוח 132'!J6313</f>
        <v>8518</v>
      </c>
      <c r="C6313" s="63" t="str">
        <f>'דוח 132'!I6313</f>
        <v>מניות והמירים בארץ</v>
      </c>
      <c r="D6313" s="63">
        <f>'דוח 132'!H6313</f>
        <v>0</v>
      </c>
      <c r="E6313" s="63">
        <f>'דוח 132'!G6313</f>
        <v>6.8035419691843195</v>
      </c>
      <c r="F6313" s="63">
        <f>'דוח 132'!F6313</f>
        <v>6.8218858704946097</v>
      </c>
      <c r="G6313" s="63">
        <f>'דוח 132'!E6313</f>
        <v>0</v>
      </c>
      <c r="H6313" s="63">
        <f>'דוח 132'!D6313</f>
        <v>0</v>
      </c>
      <c r="I6313" s="63">
        <f>'דוח 132'!C6313</f>
        <v>0</v>
      </c>
      <c r="J6313" s="63">
        <f>'דוח 132'!B6313</f>
        <v>0</v>
      </c>
      <c r="K6313" s="63">
        <f>'דוח 132'!A6313</f>
        <v>0</v>
      </c>
    </row>
    <row r="6314" spans="1:11" x14ac:dyDescent="0.2">
      <c r="A6314" s="63">
        <f>'דוח 132'!K6314</f>
        <v>15608</v>
      </c>
      <c r="B6314" s="63">
        <f>'דוח 132'!J6314</f>
        <v>8518</v>
      </c>
      <c r="C6314" s="63" t="str">
        <f>'דוח 132'!I6314</f>
        <v>מניות חו"ל</v>
      </c>
      <c r="D6314" s="63">
        <f>'דוח 132'!H6314</f>
        <v>0</v>
      </c>
      <c r="E6314" s="63">
        <f>'דוח 132'!G6314</f>
        <v>10.482016357116599</v>
      </c>
      <c r="F6314" s="63">
        <f>'דוח 132'!F6314</f>
        <v>10.4696056337526</v>
      </c>
      <c r="G6314" s="63">
        <f>'דוח 132'!E6314</f>
        <v>0</v>
      </c>
      <c r="H6314" s="63">
        <f>'דוח 132'!D6314</f>
        <v>0</v>
      </c>
      <c r="I6314" s="63">
        <f>'דוח 132'!C6314</f>
        <v>0</v>
      </c>
      <c r="J6314" s="63">
        <f>'דוח 132'!B6314</f>
        <v>0</v>
      </c>
      <c r="K6314" s="63">
        <f>'דוח 132'!A6314</f>
        <v>0</v>
      </c>
    </row>
    <row r="6315" spans="1:11" x14ac:dyDescent="0.2">
      <c r="A6315" s="63">
        <f>'דוח 132'!K6315</f>
        <v>15584</v>
      </c>
      <c r="B6315" s="63">
        <f>'דוח 132'!J6315</f>
        <v>8518</v>
      </c>
      <c r="C6315" s="63" t="str">
        <f>'דוח 132'!I6315</f>
        <v>נכסים אלטרנטיביים</v>
      </c>
      <c r="D6315" s="63">
        <f>'דוח 132'!H6315</f>
        <v>0</v>
      </c>
      <c r="E6315" s="63">
        <f>'דוח 132'!G6315</f>
        <v>0.20977249419782501</v>
      </c>
      <c r="F6315" s="63">
        <f>'דוח 132'!F6315</f>
        <v>0.20794576983326499</v>
      </c>
      <c r="G6315" s="63">
        <f>'דוח 132'!E6315</f>
        <v>0</v>
      </c>
      <c r="H6315" s="63">
        <f>'דוח 132'!D6315</f>
        <v>8</v>
      </c>
      <c r="I6315" s="63">
        <f>'דוח 132'!C6315</f>
        <v>0</v>
      </c>
      <c r="J6315" s="63">
        <f>'דוח 132'!B6315</f>
        <v>0</v>
      </c>
      <c r="K6315" s="63">
        <f>'דוח 132'!A6315</f>
        <v>0</v>
      </c>
    </row>
    <row r="6316" spans="1:11" x14ac:dyDescent="0.2">
      <c r="A6316" s="63">
        <f>'דוח 132'!K6316</f>
        <v>17728</v>
      </c>
      <c r="B6316" s="63">
        <f>'דוח 132'!J6316</f>
        <v>8518</v>
      </c>
      <c r="C6316" s="63" t="str">
        <f>'דוח 132'!I6316</f>
        <v>נכסי נדל"ן</v>
      </c>
      <c r="D6316" s="63">
        <f>'דוח 132'!H6316</f>
        <v>0</v>
      </c>
      <c r="E6316" s="63">
        <f>'דוח 132'!G6316</f>
        <v>0.859194007448283</v>
      </c>
      <c r="F6316" s="63">
        <f>'דוח 132'!F6316</f>
        <v>0.85081032690387304</v>
      </c>
      <c r="G6316" s="63">
        <f>'דוח 132'!E6316</f>
        <v>0</v>
      </c>
      <c r="H6316" s="63">
        <f>'דוח 132'!D6316</f>
        <v>3</v>
      </c>
      <c r="I6316" s="63">
        <f>'דוח 132'!C6316</f>
        <v>0</v>
      </c>
      <c r="J6316" s="63">
        <f>'דוח 132'!B6316</f>
        <v>0</v>
      </c>
      <c r="K6316" s="63">
        <f>'דוח 132'!A6316</f>
        <v>0</v>
      </c>
    </row>
    <row r="6317" spans="1:11" x14ac:dyDescent="0.2">
      <c r="A6317" s="63">
        <f>'דוח 132'!K6317</f>
        <v>15624</v>
      </c>
      <c r="B6317" s="63">
        <f>'דוח 132'!J6317</f>
        <v>8518</v>
      </c>
      <c r="C6317" s="63" t="str">
        <f>'דוח 132'!I6317</f>
        <v>נגזרים מתוך חשיפת מט"ח</v>
      </c>
      <c r="D6317" s="63">
        <f>'דוח 132'!H6317</f>
        <v>0</v>
      </c>
      <c r="E6317" s="63">
        <f>'דוח 132'!G6317</f>
        <v>-7.6463690500485901</v>
      </c>
      <c r="F6317" s="63">
        <f>'דוח 132'!F6317</f>
        <v>-7.5810019169212097</v>
      </c>
      <c r="G6317" s="63">
        <f>'דוח 132'!E6317</f>
        <v>0</v>
      </c>
      <c r="H6317" s="63">
        <f>'דוח 132'!D6317</f>
        <v>0</v>
      </c>
      <c r="I6317" s="63">
        <f>'דוח 132'!C6317</f>
        <v>0</v>
      </c>
      <c r="J6317" s="63">
        <f>'דוח 132'!B6317</f>
        <v>0</v>
      </c>
      <c r="K6317" s="63">
        <f>'דוח 132'!A6317</f>
        <v>0</v>
      </c>
    </row>
    <row r="6318" spans="1:11" x14ac:dyDescent="0.2">
      <c r="A6318" s="63">
        <f>'דוח 132'!K6318</f>
        <v>15644</v>
      </c>
      <c r="B6318" s="63">
        <f>'דוח 132'!J6318</f>
        <v>8518</v>
      </c>
      <c r="C6318" s="63" t="str">
        <f>'דוח 132'!I6318</f>
        <v>סה"כ נזילות</v>
      </c>
      <c r="D6318" s="63">
        <f>'דוח 132'!H6318</f>
        <v>0</v>
      </c>
      <c r="E6318" s="63">
        <f>'דוח 132'!G6318</f>
        <v>4.0001524609581596</v>
      </c>
      <c r="F6318" s="63">
        <f>'דוח 132'!F6318</f>
        <v>4.3935813475597403</v>
      </c>
      <c r="G6318" s="63">
        <f>'דוח 132'!E6318</f>
        <v>1</v>
      </c>
      <c r="H6318" s="63">
        <f>'דוח 132'!D6318</f>
        <v>8</v>
      </c>
      <c r="I6318" s="63">
        <f>'דוח 132'!C6318</f>
        <v>0</v>
      </c>
      <c r="J6318" s="63">
        <f>'דוח 132'!B6318</f>
        <v>0</v>
      </c>
      <c r="K6318" s="63">
        <f>'דוח 132'!A6318</f>
        <v>0</v>
      </c>
    </row>
    <row r="6319" spans="1:11" x14ac:dyDescent="0.2">
      <c r="A6319" s="63">
        <f>'דוח 132'!K6319</f>
        <v>15704</v>
      </c>
      <c r="B6319" s="63">
        <f>'דוח 132'!J6319</f>
        <v>8518</v>
      </c>
      <c r="C6319" s="63" t="str">
        <f>'דוח 132'!I6319</f>
        <v xml:space="preserve">סה"כ קונצרני והלוואות </v>
      </c>
      <c r="D6319" s="63">
        <f>'דוח 132'!H6319</f>
        <v>3.9143380997416202</v>
      </c>
      <c r="E6319" s="63">
        <f>'דוח 132'!G6319</f>
        <v>33.983782188341699</v>
      </c>
      <c r="F6319" s="63">
        <f>'דוח 132'!F6319</f>
        <v>33.751119038075593</v>
      </c>
      <c r="G6319" s="63">
        <f>'דוח 132'!E6319</f>
        <v>32</v>
      </c>
      <c r="H6319" s="63">
        <f>'דוח 132'!D6319</f>
        <v>38</v>
      </c>
      <c r="I6319" s="63">
        <f>'דוח 132'!C6319</f>
        <v>0</v>
      </c>
      <c r="J6319" s="63">
        <f>'דוח 132'!B6319</f>
        <v>0</v>
      </c>
      <c r="K6319" s="63">
        <f>'דוח 132'!A6319</f>
        <v>0</v>
      </c>
    </row>
    <row r="6320" spans="1:11" x14ac:dyDescent="0.2">
      <c r="A6320" s="63">
        <f>'דוח 132'!K6320</f>
        <v>15749</v>
      </c>
      <c r="B6320" s="63">
        <f>'דוח 132'!J6320</f>
        <v>8518</v>
      </c>
      <c r="C6320" s="63" t="str">
        <f>'דוח 132'!I6320</f>
        <v>סה"כ לא סחירים</v>
      </c>
      <c r="D6320" s="63">
        <f>'דוח 132'!H6320</f>
        <v>2.8402070518934601</v>
      </c>
      <c r="E6320" s="63">
        <f>'דוח 132'!G6320</f>
        <v>5.1505917257862093</v>
      </c>
      <c r="F6320" s="63">
        <f>'דוח 132'!F6320</f>
        <v>5.0994860081422502</v>
      </c>
      <c r="G6320" s="63">
        <f>'דוח 132'!E6320</f>
        <v>0</v>
      </c>
      <c r="H6320" s="63">
        <f>'דוח 132'!D6320</f>
        <v>0</v>
      </c>
      <c r="I6320" s="63">
        <f>'דוח 132'!C6320</f>
        <v>0</v>
      </c>
      <c r="J6320" s="63">
        <f>'דוח 132'!B6320</f>
        <v>0</v>
      </c>
      <c r="K6320" s="63">
        <f>'דוח 132'!A6320</f>
        <v>0</v>
      </c>
    </row>
    <row r="6321" spans="1:11" x14ac:dyDescent="0.2">
      <c r="A6321" s="63">
        <f>'דוח 132'!K6321</f>
        <v>11258</v>
      </c>
      <c r="B6321" s="63">
        <f>'דוח 132'!J6321</f>
        <v>8518</v>
      </c>
      <c r="C6321" s="63" t="str">
        <f>'דוח 132'!I6321</f>
        <v>כל נכסי הקופה</v>
      </c>
      <c r="D6321" s="63">
        <f>'דוח 132'!H6321</f>
        <v>3.1011995357409599</v>
      </c>
      <c r="E6321" s="63">
        <f>'דוח 132'!G6321</f>
        <v>100</v>
      </c>
      <c r="F6321" s="63">
        <f>'דוח 132'!F6321</f>
        <v>100</v>
      </c>
      <c r="G6321" s="63">
        <f>'דוח 132'!E6321</f>
        <v>0</v>
      </c>
      <c r="H6321" s="63">
        <f>'דוח 132'!D6321</f>
        <v>0</v>
      </c>
      <c r="I6321" s="63">
        <f>'דוח 132'!C6321</f>
        <v>0</v>
      </c>
      <c r="J6321" s="63">
        <f>'דוח 132'!B6321</f>
        <v>0</v>
      </c>
      <c r="K6321" s="63">
        <f>'דוח 132'!A6321</f>
        <v>0</v>
      </c>
    </row>
    <row r="6322" spans="1:11" x14ac:dyDescent="0.2">
      <c r="A6322" s="63">
        <f>'דוח 132'!K6322</f>
        <v>15705</v>
      </c>
      <c r="B6322" s="63">
        <f>'דוח 132'!J6322</f>
        <v>8518</v>
      </c>
      <c r="C6322" s="63" t="str">
        <f>'דוח 132'!I6322</f>
        <v>סה"כ ממשלתי</v>
      </c>
      <c r="D6322" s="63">
        <f>'דוח 132'!H6322</f>
        <v>4.2093338795972697</v>
      </c>
      <c r="E6322" s="63">
        <f>'דוח 132'!G6322</f>
        <v>42.231420796598499</v>
      </c>
      <c r="F6322" s="63">
        <f>'דוח 132'!F6322</f>
        <v>42.080446551551091</v>
      </c>
      <c r="G6322" s="63">
        <f>'דוח 132'!E6322</f>
        <v>40</v>
      </c>
      <c r="H6322" s="63">
        <f>'דוח 132'!D6322</f>
        <v>50</v>
      </c>
      <c r="I6322" s="63">
        <f>'דוח 132'!C6322</f>
        <v>0</v>
      </c>
      <c r="J6322" s="63">
        <f>'דוח 132'!B6322</f>
        <v>0</v>
      </c>
      <c r="K6322" s="63">
        <f>'דוח 132'!A6322</f>
        <v>0</v>
      </c>
    </row>
    <row r="6323" spans="1:11" x14ac:dyDescent="0.2">
      <c r="A6323" s="63">
        <f>'דוח 132'!K6323</f>
        <v>16144</v>
      </c>
      <c r="B6323" s="63">
        <f>'דוח 132'!J6323</f>
        <v>8518</v>
      </c>
      <c r="C6323" s="63" t="str">
        <f>'דוח 132'!I6323</f>
        <v>סך חשיפת מט"ח</v>
      </c>
      <c r="D6323" s="63">
        <f>'דוח 132'!H6323</f>
        <v>1.4330461353366901</v>
      </c>
      <c r="E6323" s="63">
        <f>'דוח 132'!G6323</f>
        <v>13.2460653524818</v>
      </c>
      <c r="F6323" s="63">
        <f>'דוח 132'!F6323</f>
        <v>13.2003151061762</v>
      </c>
      <c r="G6323" s="63">
        <f>'דוח 132'!E6323</f>
        <v>0</v>
      </c>
      <c r="H6323" s="63">
        <f>'דוח 132'!D6323</f>
        <v>0</v>
      </c>
      <c r="I6323" s="63">
        <f>'דוח 132'!C6323</f>
        <v>0</v>
      </c>
      <c r="J6323" s="63">
        <f>'דוח 132'!B6323</f>
        <v>0</v>
      </c>
      <c r="K6323" s="63">
        <f>'דוח 132'!A6323</f>
        <v>0</v>
      </c>
    </row>
    <row r="6324" spans="1:11" x14ac:dyDescent="0.2">
      <c r="A6324" s="63">
        <f>'דוח 132'!K6324</f>
        <v>12755</v>
      </c>
      <c r="B6324" s="63">
        <f>'דוח 132'!J6324</f>
        <v>8518</v>
      </c>
      <c r="C6324" s="63" t="str">
        <f>'דוח 132'!I6324</f>
        <v xml:space="preserve">נזילות מט"ח </v>
      </c>
      <c r="D6324" s="63">
        <f>'דוח 132'!H6324</f>
        <v>0</v>
      </c>
      <c r="E6324" s="63">
        <f>'דוח 132'!G6324</f>
        <v>7.7702604639402501E-3</v>
      </c>
      <c r="F6324" s="63">
        <f>'דוח 132'!F6324</f>
        <v>1.21370048673419E-2</v>
      </c>
      <c r="G6324" s="63">
        <f>'דוח 132'!E6324</f>
        <v>0</v>
      </c>
      <c r="H6324" s="63">
        <f>'דוח 132'!D6324</f>
        <v>0</v>
      </c>
      <c r="I6324" s="63">
        <f>'דוח 132'!C6324</f>
        <v>0</v>
      </c>
      <c r="J6324" s="63">
        <f>'דוח 132'!B6324</f>
        <v>0</v>
      </c>
      <c r="K6324" s="63">
        <f>'דוח 132'!A6324</f>
        <v>0</v>
      </c>
    </row>
    <row r="6325" spans="1:11" x14ac:dyDescent="0.2">
      <c r="A6325" s="63">
        <f>'דוח 132'!K6325</f>
        <v>12359</v>
      </c>
      <c r="B6325" s="63">
        <f>'דוח 132'!J6325</f>
        <v>8518</v>
      </c>
      <c r="C6325" s="63" t="str">
        <f>'דוח 132'!I6325</f>
        <v xml:space="preserve">קונצרני לא סחיר צמוד מדד </v>
      </c>
      <c r="D6325" s="63">
        <f>'דוח 132'!H6325</f>
        <v>2.4719935778723499</v>
      </c>
      <c r="E6325" s="63">
        <f>'דוח 132'!G6325</f>
        <v>0.17364675528062903</v>
      </c>
      <c r="F6325" s="63">
        <f>'דוח 132'!F6325</f>
        <v>0.164091240133834</v>
      </c>
      <c r="G6325" s="63">
        <f>'דוח 132'!E6325</f>
        <v>0</v>
      </c>
      <c r="H6325" s="63">
        <f>'דוח 132'!D6325</f>
        <v>0</v>
      </c>
      <c r="I6325" s="63">
        <f>'דוח 132'!C6325</f>
        <v>0</v>
      </c>
      <c r="J6325" s="63">
        <f>'דוח 132'!B6325</f>
        <v>0</v>
      </c>
      <c r="K6325" s="63">
        <f>'דוח 132'!A6325</f>
        <v>0</v>
      </c>
    </row>
    <row r="6326" spans="1:11" x14ac:dyDescent="0.2">
      <c r="A6326" s="63">
        <f>'דוח 132'!K6326</f>
        <v>0</v>
      </c>
      <c r="B6326" s="63">
        <f>'דוח 132'!J6326</f>
        <v>0</v>
      </c>
      <c r="C6326" s="63">
        <f>'דוח 132'!I6326</f>
        <v>0</v>
      </c>
      <c r="D6326" s="63">
        <f>'דוח 132'!H6326</f>
        <v>0</v>
      </c>
      <c r="E6326" s="63">
        <f>'דוח 132'!G6326</f>
        <v>0</v>
      </c>
      <c r="F6326" s="63">
        <f>'דוח 132'!F6326</f>
        <v>0</v>
      </c>
      <c r="G6326" s="63">
        <f>'דוח 132'!E6326</f>
        <v>0</v>
      </c>
      <c r="H6326" s="63">
        <f>'דוח 132'!D6326</f>
        <v>0</v>
      </c>
      <c r="I6326" s="63">
        <f>'דוח 132'!C6326</f>
        <v>0</v>
      </c>
      <c r="J6326" s="63">
        <f>'דוח 132'!B6326</f>
        <v>0</v>
      </c>
      <c r="K6326" s="63">
        <f>'דוח 132'!A6326</f>
        <v>0</v>
      </c>
    </row>
    <row r="6327" spans="1:11" x14ac:dyDescent="0.2">
      <c r="A6327" s="63" t="str">
        <f>'דוח 132'!K6327</f>
        <v>קוד קבוצה</v>
      </c>
      <c r="B6327" s="63" t="str">
        <f>'דוח 132'!J6327</f>
        <v>קוד קופה</v>
      </c>
      <c r="C6327" s="63">
        <f>'דוח 132'!I6327</f>
        <v>0</v>
      </c>
      <c r="D6327" s="63" t="str">
        <f>'דוח 132'!H6327</f>
        <v>8542  פסגות 1- טרקטורים</v>
      </c>
      <c r="E6327" s="63">
        <f>'דוח 132'!G6327</f>
        <v>0</v>
      </c>
      <c r="F6327" s="63">
        <f>'דוח 132'!F6327</f>
        <v>0</v>
      </c>
      <c r="G6327" s="63">
        <f>'דוח 132'!E6327</f>
        <v>0</v>
      </c>
      <c r="H6327" s="63">
        <f>'דוח 132'!D6327</f>
        <v>0</v>
      </c>
      <c r="I6327" s="63">
        <f>'דוח 132'!C6327</f>
        <v>0</v>
      </c>
      <c r="J6327" s="63">
        <f>'דוח 132'!B6327</f>
        <v>0</v>
      </c>
      <c r="K6327" s="63">
        <f>'דוח 132'!A6327</f>
        <v>0</v>
      </c>
    </row>
    <row r="6328" spans="1:11" x14ac:dyDescent="0.2">
      <c r="A6328" s="63">
        <f>'דוח 132'!K6328</f>
        <v>0</v>
      </c>
      <c r="B6328" s="63">
        <f>'דוח 132'!J6328</f>
        <v>0</v>
      </c>
      <c r="C6328" s="63">
        <f>'דוח 132'!I6328</f>
        <v>0</v>
      </c>
      <c r="D6328" s="63">
        <f>'דוח 132'!H6328</f>
        <v>0</v>
      </c>
      <c r="E6328" s="63">
        <f>'דוח 132'!G6328</f>
        <v>0</v>
      </c>
      <c r="F6328" s="63" t="str">
        <f>'דוח 132'!F6328</f>
        <v>שווי קופה באשח  3,906.69</v>
      </c>
      <c r="G6328" s="63">
        <f>'דוח 132'!E6328</f>
        <v>0</v>
      </c>
      <c r="H6328" s="63">
        <f>'דוח 132'!D6328</f>
        <v>0</v>
      </c>
      <c r="I6328" s="63">
        <f>'דוח 132'!C6328</f>
        <v>0</v>
      </c>
      <c r="J6328" s="63">
        <f>'דוח 132'!B6328</f>
        <v>0</v>
      </c>
      <c r="K6328" s="63">
        <f>'דוח 132'!A6328</f>
        <v>0</v>
      </c>
    </row>
    <row r="6329" spans="1:11" x14ac:dyDescent="0.2">
      <c r="A6329" s="63">
        <f>'דוח 132'!K6329</f>
        <v>0</v>
      </c>
      <c r="B6329" s="63">
        <f>'דוח 132'!J6329</f>
        <v>0</v>
      </c>
      <c r="C6329" s="63" t="str">
        <f>'דוח 132'!I6329</f>
        <v>תאור קבוצה</v>
      </c>
      <c r="D6329" s="63" t="str">
        <f>'דוח 132'!H6329</f>
        <v>מח"מ</v>
      </c>
      <c r="E6329" s="63" t="str">
        <f>'דוח 132'!G6329</f>
        <v>חשיפה</v>
      </c>
      <c r="F6329" s="63" t="str">
        <f>'דוח 132'!F6329</f>
        <v>חשיפה</v>
      </c>
      <c r="G6329" s="63">
        <f>'דוח 132'!E6329</f>
        <v>0</v>
      </c>
      <c r="H6329" s="63" t="str">
        <f>'דוח 132'!D6329</f>
        <v>חשיפה</v>
      </c>
      <c r="I6329" s="63">
        <f>'דוח 132'!C6329</f>
        <v>0</v>
      </c>
      <c r="J6329" s="63" t="str">
        <f>'דוח 132'!B6329</f>
        <v>מח"מ</v>
      </c>
      <c r="K6329" s="63">
        <f>'דוח 132'!A6329</f>
        <v>0</v>
      </c>
    </row>
    <row r="6330" spans="1:11" x14ac:dyDescent="0.2">
      <c r="A6330" s="63">
        <f>'דוח 132'!K6330</f>
        <v>0</v>
      </c>
      <c r="B6330" s="63">
        <f>'דוח 132'!J6330</f>
        <v>0</v>
      </c>
      <c r="C6330" s="63">
        <f>'דוח 132'!I6330</f>
        <v>0</v>
      </c>
      <c r="D6330" s="63">
        <f>'דוח 132'!H6330</f>
        <v>0</v>
      </c>
      <c r="E6330" s="63" t="str">
        <f>'דוח 132'!G6330</f>
        <v>30/12/18</v>
      </c>
      <c r="F6330" s="63" t="str">
        <f>'דוח 132'!F6330</f>
        <v>31/12/18</v>
      </c>
      <c r="G6330" s="63" t="str">
        <f>'דוח 132'!E6330</f>
        <v>מינ'</v>
      </c>
      <c r="H6330" s="63" t="str">
        <f>'דוח 132'!D6330</f>
        <v>מקס'</v>
      </c>
      <c r="I6330" s="63" t="str">
        <f>'דוח 132'!C6330</f>
        <v>מינ'</v>
      </c>
      <c r="J6330" s="63" t="str">
        <f>'דוח 132'!B6330</f>
        <v>מקס'</v>
      </c>
      <c r="K6330" s="63">
        <f>'דוח 132'!A6330</f>
        <v>0</v>
      </c>
    </row>
    <row r="6331" spans="1:11" x14ac:dyDescent="0.2">
      <c r="A6331" s="63">
        <f>'דוח 132'!K6331</f>
        <v>13591</v>
      </c>
      <c r="B6331" s="63">
        <f>'דוח 132'!J6331</f>
        <v>8542</v>
      </c>
      <c r="C6331" s="63" t="str">
        <f>'דוח 132'!I6331</f>
        <v xml:space="preserve">צמוד מדד (כולל מיועדות) </v>
      </c>
      <c r="D6331" s="63">
        <f>'דוח 132'!H6331</f>
        <v>3.50086609971927</v>
      </c>
      <c r="E6331" s="63">
        <f>'דוח 132'!G6331</f>
        <v>33.399353632347598</v>
      </c>
      <c r="F6331" s="63">
        <f>'דוח 132'!F6331</f>
        <v>33.359003736712197</v>
      </c>
      <c r="G6331" s="63">
        <f>'דוח 132'!E6331</f>
        <v>28</v>
      </c>
      <c r="H6331" s="63">
        <f>'דוח 132'!D6331</f>
        <v>42</v>
      </c>
      <c r="I6331" s="63">
        <f>'דוח 132'!C6331</f>
        <v>3.5</v>
      </c>
      <c r="J6331" s="63">
        <f>'דוח 132'!B6331</f>
        <v>5.5</v>
      </c>
      <c r="K6331" s="63">
        <f>'דוח 132'!A6331</f>
        <v>0</v>
      </c>
    </row>
    <row r="6332" spans="1:11" x14ac:dyDescent="0.2">
      <c r="A6332" s="63">
        <f>'דוח 132'!K6332</f>
        <v>19967</v>
      </c>
      <c r="B6332" s="63">
        <f>'דוח 132'!J6332</f>
        <v>8542</v>
      </c>
      <c r="C6332" s="63" t="str">
        <f>'דוח 132'!I6332</f>
        <v>צמוד מדד ללא מיועדות</v>
      </c>
      <c r="D6332" s="63">
        <f>'דוח 132'!H6332</f>
        <v>3.50086609971927</v>
      </c>
      <c r="E6332" s="63">
        <f>'דוח 132'!G6332</f>
        <v>33.399353632347598</v>
      </c>
      <c r="F6332" s="63">
        <f>'דוח 132'!F6332</f>
        <v>33.359003736712197</v>
      </c>
      <c r="G6332" s="63">
        <f>'דוח 132'!E6332</f>
        <v>0</v>
      </c>
      <c r="H6332" s="63">
        <f>'דוח 132'!D6332</f>
        <v>0</v>
      </c>
      <c r="I6332" s="63">
        <f>'דוח 132'!C6332</f>
        <v>0</v>
      </c>
      <c r="J6332" s="63">
        <f>'דוח 132'!B6332</f>
        <v>0</v>
      </c>
      <c r="K6332" s="63">
        <f>'דוח 132'!A6332</f>
        <v>0</v>
      </c>
    </row>
    <row r="6333" spans="1:11" x14ac:dyDescent="0.2">
      <c r="A6333" s="63">
        <f>'דוח 132'!K6333</f>
        <v>15744</v>
      </c>
      <c r="B6333" s="63">
        <f>'דוח 132'!J6333</f>
        <v>8542</v>
      </c>
      <c r="C6333" s="63" t="str">
        <f>'דוח 132'!I6333</f>
        <v xml:space="preserve">סה"כ ממשלתי צמוד מדד כולל מיועדות </v>
      </c>
      <c r="D6333" s="63">
        <f>'דוח 132'!H6333</f>
        <v>3.3805897158170901</v>
      </c>
      <c r="E6333" s="63">
        <f>'דוח 132'!G6333</f>
        <v>21.1096160595025</v>
      </c>
      <c r="F6333" s="63">
        <f>'דוח 132'!F6333</f>
        <v>21.072832077442701</v>
      </c>
      <c r="G6333" s="63">
        <f>'דוח 132'!E6333</f>
        <v>0</v>
      </c>
      <c r="H6333" s="63">
        <f>'דוח 132'!D6333</f>
        <v>0</v>
      </c>
      <c r="I6333" s="63">
        <f>'דוח 132'!C6333</f>
        <v>0</v>
      </c>
      <c r="J6333" s="63">
        <f>'דוח 132'!B6333</f>
        <v>0</v>
      </c>
      <c r="K6333" s="63">
        <f>'דוח 132'!A6333</f>
        <v>0</v>
      </c>
    </row>
    <row r="6334" spans="1:11" x14ac:dyDescent="0.2">
      <c r="A6334" s="63">
        <f>'דוח 132'!K6334</f>
        <v>13462</v>
      </c>
      <c r="B6334" s="63">
        <f>'דוח 132'!J6334</f>
        <v>8542</v>
      </c>
      <c r="C6334" s="63" t="str">
        <f>'דוח 132'!I6334</f>
        <v xml:space="preserve">קונצרני סחיר צמוד מדד </v>
      </c>
      <c r="D6334" s="63">
        <f>'דוח 132'!H6334</f>
        <v>3.70716014404351</v>
      </c>
      <c r="E6334" s="63">
        <f>'דוח 132'!G6334</f>
        <v>12.289737572845098</v>
      </c>
      <c r="F6334" s="63">
        <f>'דוח 132'!F6334</f>
        <v>12.286171659269598</v>
      </c>
      <c r="G6334" s="63">
        <f>'דוח 132'!E6334</f>
        <v>0</v>
      </c>
      <c r="H6334" s="63">
        <f>'דוח 132'!D6334</f>
        <v>0</v>
      </c>
      <c r="I6334" s="63">
        <f>'דוח 132'!C6334</f>
        <v>0</v>
      </c>
      <c r="J6334" s="63">
        <f>'דוח 132'!B6334</f>
        <v>0</v>
      </c>
      <c r="K6334" s="63">
        <f>'דוח 132'!A6334</f>
        <v>0</v>
      </c>
    </row>
    <row r="6335" spans="1:11" x14ac:dyDescent="0.2">
      <c r="A6335" s="63">
        <f>'דוח 132'!K6335</f>
        <v>15544</v>
      </c>
      <c r="B6335" s="63">
        <f>'דוח 132'!J6335</f>
        <v>8542</v>
      </c>
      <c r="C6335" s="63" t="str">
        <f>'דוח 132'!I6335</f>
        <v>הלוואה צמוד מדד</v>
      </c>
      <c r="D6335" s="63">
        <f>'דוח 132'!H6335</f>
        <v>0</v>
      </c>
      <c r="E6335" s="63">
        <f>'דוח 132'!G6335</f>
        <v>0</v>
      </c>
      <c r="F6335" s="63">
        <f>'דוח 132'!F6335</f>
        <v>0</v>
      </c>
      <c r="G6335" s="63">
        <f>'דוח 132'!E6335</f>
        <v>0</v>
      </c>
      <c r="H6335" s="63">
        <f>'דוח 132'!D6335</f>
        <v>0</v>
      </c>
      <c r="I6335" s="63">
        <f>'דוח 132'!C6335</f>
        <v>0</v>
      </c>
      <c r="J6335" s="63">
        <f>'דוח 132'!B6335</f>
        <v>0</v>
      </c>
      <c r="K6335" s="63">
        <f>'דוח 132'!A6335</f>
        <v>0</v>
      </c>
    </row>
    <row r="6336" spans="1:11" x14ac:dyDescent="0.2">
      <c r="A6336" s="63">
        <f>'דוח 132'!K6336</f>
        <v>12978</v>
      </c>
      <c r="B6336" s="63">
        <f>'דוח 132'!J6336</f>
        <v>8542</v>
      </c>
      <c r="C6336" s="63" t="str">
        <f>'דוח 132'!I6336</f>
        <v xml:space="preserve">פקדונות לא סחירים </v>
      </c>
      <c r="D6336" s="63">
        <f>'דוח 132'!H6336</f>
        <v>0</v>
      </c>
      <c r="E6336" s="63">
        <f>'דוח 132'!G6336</f>
        <v>0</v>
      </c>
      <c r="F6336" s="63">
        <f>'דוח 132'!F6336</f>
        <v>0</v>
      </c>
      <c r="G6336" s="63">
        <f>'דוח 132'!E6336</f>
        <v>0</v>
      </c>
      <c r="H6336" s="63">
        <f>'דוח 132'!D6336</f>
        <v>0</v>
      </c>
      <c r="I6336" s="63">
        <f>'דוח 132'!C6336</f>
        <v>0</v>
      </c>
      <c r="J6336" s="63">
        <f>'דוח 132'!B6336</f>
        <v>0</v>
      </c>
      <c r="K6336" s="63">
        <f>'דוח 132'!A6336</f>
        <v>0</v>
      </c>
    </row>
    <row r="6337" spans="1:11" x14ac:dyDescent="0.2">
      <c r="A6337" s="63">
        <f>'דוח 132'!K6337</f>
        <v>17726</v>
      </c>
      <c r="B6337" s="63">
        <f>'דוח 132'!J6337</f>
        <v>8542</v>
      </c>
      <c r="C6337" s="63" t="str">
        <f>'דוח 132'!I6337</f>
        <v>לא צמוד כולל נזילות</v>
      </c>
      <c r="D6337" s="63">
        <f>'דוח 132'!H6337</f>
        <v>1.74290819097491</v>
      </c>
      <c r="E6337" s="63">
        <f>'דוח 132'!G6337</f>
        <v>36.035742474787305</v>
      </c>
      <c r="F6337" s="63">
        <f>'דוח 132'!F6337</f>
        <v>35.998478692061795</v>
      </c>
      <c r="G6337" s="63">
        <f>'דוח 132'!E6337</f>
        <v>28</v>
      </c>
      <c r="H6337" s="63">
        <f>'דוח 132'!D6337</f>
        <v>42</v>
      </c>
      <c r="I6337" s="63">
        <f>'דוח 132'!C6337</f>
        <v>1.5</v>
      </c>
      <c r="J6337" s="63">
        <f>'דוח 132'!B6337</f>
        <v>3.5</v>
      </c>
      <c r="K6337" s="63">
        <f>'דוח 132'!A6337</f>
        <v>0</v>
      </c>
    </row>
    <row r="6338" spans="1:11" x14ac:dyDescent="0.2">
      <c r="A6338" s="63">
        <f>'דוח 132'!K6338</f>
        <v>17727</v>
      </c>
      <c r="B6338" s="63">
        <f>'דוח 132'!J6338</f>
        <v>8542</v>
      </c>
      <c r="C6338" s="63" t="str">
        <f>'דוח 132'!I6338</f>
        <v>עו"ש ש"ח</v>
      </c>
      <c r="D6338" s="63">
        <f>'דוח 132'!H6338</f>
        <v>0</v>
      </c>
      <c r="E6338" s="63">
        <f>'דוח 132'!G6338</f>
        <v>6.6868475332659596</v>
      </c>
      <c r="F6338" s="63">
        <f>'דוח 132'!F6338</f>
        <v>6.7034275641632695</v>
      </c>
      <c r="G6338" s="63">
        <f>'דוח 132'!E6338</f>
        <v>0</v>
      </c>
      <c r="H6338" s="63">
        <f>'דוח 132'!D6338</f>
        <v>0</v>
      </c>
      <c r="I6338" s="63">
        <f>'דוח 132'!C6338</f>
        <v>0</v>
      </c>
      <c r="J6338" s="63">
        <f>'דוח 132'!B6338</f>
        <v>0</v>
      </c>
      <c r="K6338" s="63">
        <f>'דוח 132'!A6338</f>
        <v>0</v>
      </c>
    </row>
    <row r="6339" spans="1:11" x14ac:dyDescent="0.2">
      <c r="A6339" s="63">
        <f>'דוח 132'!K6339</f>
        <v>13592</v>
      </c>
      <c r="B6339" s="63">
        <f>'דוח 132'!J6339</f>
        <v>8542</v>
      </c>
      <c r="C6339" s="63" t="str">
        <f>'דוח 132'!I6339</f>
        <v xml:space="preserve">לא צמוד - לא כולל נזילות </v>
      </c>
      <c r="D6339" s="63">
        <f>'דוח 132'!H6339</f>
        <v>2.1417284134820802</v>
      </c>
      <c r="E6339" s="63">
        <f>'דוח 132'!G6339</f>
        <v>29.348894941521298</v>
      </c>
      <c r="F6339" s="63">
        <f>'דוח 132'!F6339</f>
        <v>29.295051127898496</v>
      </c>
      <c r="G6339" s="63">
        <f>'דוח 132'!E6339</f>
        <v>0</v>
      </c>
      <c r="H6339" s="63">
        <f>'דוח 132'!D6339</f>
        <v>0</v>
      </c>
      <c r="I6339" s="63">
        <f>'דוח 132'!C6339</f>
        <v>0</v>
      </c>
      <c r="J6339" s="63">
        <f>'דוח 132'!B6339</f>
        <v>0</v>
      </c>
      <c r="K6339" s="63">
        <f>'דוח 132'!A6339</f>
        <v>0</v>
      </c>
    </row>
    <row r="6340" spans="1:11" x14ac:dyDescent="0.2">
      <c r="A6340" s="63">
        <f>'דוח 132'!K6340</f>
        <v>11566</v>
      </c>
      <c r="B6340" s="63">
        <f>'דוח 132'!J6340</f>
        <v>8542</v>
      </c>
      <c r="C6340" s="63" t="str">
        <f>'דוח 132'!I6340</f>
        <v>מק"מ</v>
      </c>
      <c r="D6340" s="63">
        <f>'דוח 132'!H6340</f>
        <v>0.52799399390558299</v>
      </c>
      <c r="E6340" s="63">
        <f>'דוח 132'!G6340</f>
        <v>16.760504930140904</v>
      </c>
      <c r="F6340" s="63">
        <f>'דוח 132'!F6340</f>
        <v>16.728041028727599</v>
      </c>
      <c r="G6340" s="63">
        <f>'דוח 132'!E6340</f>
        <v>0</v>
      </c>
      <c r="H6340" s="63">
        <f>'דוח 132'!D6340</f>
        <v>0</v>
      </c>
      <c r="I6340" s="63">
        <f>'דוח 132'!C6340</f>
        <v>0</v>
      </c>
      <c r="J6340" s="63">
        <f>'דוח 132'!B6340</f>
        <v>0</v>
      </c>
      <c r="K6340" s="63">
        <f>'דוח 132'!A6340</f>
        <v>0</v>
      </c>
    </row>
    <row r="6341" spans="1:11" x14ac:dyDescent="0.2">
      <c r="A6341" s="63">
        <f>'דוח 132'!K6341</f>
        <v>13419</v>
      </c>
      <c r="B6341" s="63">
        <f>'דוח 132'!J6341</f>
        <v>8542</v>
      </c>
      <c r="C6341" s="63" t="str">
        <f>'דוח 132'!I6341</f>
        <v>ממשלתי  לא צמוד (שחר)</v>
      </c>
      <c r="D6341" s="63">
        <f>'דוח 132'!H6341</f>
        <v>4.8904376530228895</v>
      </c>
      <c r="E6341" s="63">
        <f>'דוח 132'!G6341</f>
        <v>9.1204135743286692</v>
      </c>
      <c r="F6341" s="63">
        <f>'דוח 132'!F6341</f>
        <v>9.0963834052725598</v>
      </c>
      <c r="G6341" s="63">
        <f>'דוח 132'!E6341</f>
        <v>0</v>
      </c>
      <c r="H6341" s="63">
        <f>'דוח 132'!D6341</f>
        <v>0</v>
      </c>
      <c r="I6341" s="63">
        <f>'דוח 132'!C6341</f>
        <v>0</v>
      </c>
      <c r="J6341" s="63">
        <f>'דוח 132'!B6341</f>
        <v>0</v>
      </c>
      <c r="K6341" s="63">
        <f>'דוח 132'!A6341</f>
        <v>0</v>
      </c>
    </row>
    <row r="6342" spans="1:11" x14ac:dyDescent="0.2">
      <c r="A6342" s="63">
        <f>'דוח 132'!K6342</f>
        <v>11568</v>
      </c>
      <c r="B6342" s="63">
        <f>'דוח 132'!J6342</f>
        <v>8542</v>
      </c>
      <c r="C6342" s="63" t="str">
        <f>'דוח 132'!I6342</f>
        <v>אג"ח ממשלתי לא צמוד ריבית משתנה-"גילון"</v>
      </c>
      <c r="D6342" s="63">
        <f>'דוח 132'!H6342</f>
        <v>0</v>
      </c>
      <c r="E6342" s="63">
        <f>'דוח 132'!G6342</f>
        <v>0</v>
      </c>
      <c r="F6342" s="63">
        <f>'דוח 132'!F6342</f>
        <v>0</v>
      </c>
      <c r="G6342" s="63">
        <f>'דוח 132'!E6342</f>
        <v>0</v>
      </c>
      <c r="H6342" s="63">
        <f>'דוח 132'!D6342</f>
        <v>0</v>
      </c>
      <c r="I6342" s="63">
        <f>'דוח 132'!C6342</f>
        <v>0</v>
      </c>
      <c r="J6342" s="63">
        <f>'דוח 132'!B6342</f>
        <v>0</v>
      </c>
      <c r="K6342" s="63">
        <f>'דוח 132'!A6342</f>
        <v>0</v>
      </c>
    </row>
    <row r="6343" spans="1:11" x14ac:dyDescent="0.2">
      <c r="A6343" s="63">
        <f>'דוח 132'!K6343</f>
        <v>12479</v>
      </c>
      <c r="B6343" s="63">
        <f>'דוח 132'!J6343</f>
        <v>8542</v>
      </c>
      <c r="C6343" s="63" t="str">
        <f>'דוח 132'!I6343</f>
        <v>קונצרני ריבית קבועה</v>
      </c>
      <c r="D6343" s="63">
        <f>'דוח 132'!H6343</f>
        <v>3.4931648535759896</v>
      </c>
      <c r="E6343" s="63">
        <f>'דוח 132'!G6343</f>
        <v>2.3235143095122597</v>
      </c>
      <c r="F6343" s="63">
        <f>'דוח 132'!F6343</f>
        <v>2.3280722858709395</v>
      </c>
      <c r="G6343" s="63">
        <f>'דוח 132'!E6343</f>
        <v>0</v>
      </c>
      <c r="H6343" s="63">
        <f>'דוח 132'!D6343</f>
        <v>0</v>
      </c>
      <c r="I6343" s="63">
        <f>'דוח 132'!C6343</f>
        <v>0</v>
      </c>
      <c r="J6343" s="63">
        <f>'דוח 132'!B6343</f>
        <v>0</v>
      </c>
      <c r="K6343" s="63">
        <f>'דוח 132'!A6343</f>
        <v>0</v>
      </c>
    </row>
    <row r="6344" spans="1:11" x14ac:dyDescent="0.2">
      <c r="A6344" s="63">
        <f>'דוח 132'!K6344</f>
        <v>12480</v>
      </c>
      <c r="B6344" s="63">
        <f>'דוח 132'!J6344</f>
        <v>8542</v>
      </c>
      <c r="C6344" s="63" t="str">
        <f>'דוח 132'!I6344</f>
        <v>קונצרני ריבית משתנה</v>
      </c>
      <c r="D6344" s="63">
        <f>'דוח 132'!H6344</f>
        <v>1.1308888013662499</v>
      </c>
      <c r="E6344" s="63">
        <f>'דוח 132'!G6344</f>
        <v>1.1444621275394899</v>
      </c>
      <c r="F6344" s="63">
        <f>'דוח 132'!F6344</f>
        <v>1.1425544080274299</v>
      </c>
      <c r="G6344" s="63">
        <f>'דוח 132'!E6344</f>
        <v>0</v>
      </c>
      <c r="H6344" s="63">
        <f>'דוח 132'!D6344</f>
        <v>0</v>
      </c>
      <c r="I6344" s="63">
        <f>'דוח 132'!C6344</f>
        <v>0</v>
      </c>
      <c r="J6344" s="63">
        <f>'דוח 132'!B6344</f>
        <v>0</v>
      </c>
      <c r="K6344" s="63">
        <f>'דוח 132'!A6344</f>
        <v>0</v>
      </c>
    </row>
    <row r="6345" spans="1:11" x14ac:dyDescent="0.2">
      <c r="A6345" s="63">
        <f>'דוח 132'!K6345</f>
        <v>11578</v>
      </c>
      <c r="B6345" s="63">
        <f>'דוח 132'!J6345</f>
        <v>8542</v>
      </c>
      <c r="C6345" s="63" t="str">
        <f>'דוח 132'!I6345</f>
        <v>אג"ח לא צמוד לא סחיר (ללא עמיתים)</v>
      </c>
      <c r="D6345" s="63">
        <f>'דוח 132'!H6345</f>
        <v>0</v>
      </c>
      <c r="E6345" s="63">
        <f>'דוח 132'!G6345</f>
        <v>0</v>
      </c>
      <c r="F6345" s="63">
        <f>'דוח 132'!F6345</f>
        <v>0</v>
      </c>
      <c r="G6345" s="63">
        <f>'דוח 132'!E6345</f>
        <v>0</v>
      </c>
      <c r="H6345" s="63">
        <f>'דוח 132'!D6345</f>
        <v>0</v>
      </c>
      <c r="I6345" s="63">
        <f>'דוח 132'!C6345</f>
        <v>0</v>
      </c>
      <c r="J6345" s="63">
        <f>'דוח 132'!B6345</f>
        <v>0</v>
      </c>
      <c r="K6345" s="63">
        <f>'דוח 132'!A6345</f>
        <v>0</v>
      </c>
    </row>
    <row r="6346" spans="1:11" x14ac:dyDescent="0.2">
      <c r="A6346" s="63">
        <f>'דוח 132'!K6346</f>
        <v>12497</v>
      </c>
      <c r="B6346" s="63">
        <f>'דוח 132'!J6346</f>
        <v>8542</v>
      </c>
      <c r="C6346" s="63" t="str">
        <f>'דוח 132'!I6346</f>
        <v>קונצרני לא סחיר ריבית משתנה (נע"מים)</v>
      </c>
      <c r="D6346" s="63">
        <f>'דוח 132'!H6346</f>
        <v>0</v>
      </c>
      <c r="E6346" s="63">
        <f>'דוח 132'!G6346</f>
        <v>0</v>
      </c>
      <c r="F6346" s="63">
        <f>'דוח 132'!F6346</f>
        <v>0</v>
      </c>
      <c r="G6346" s="63">
        <f>'דוח 132'!E6346</f>
        <v>0</v>
      </c>
      <c r="H6346" s="63">
        <f>'דוח 132'!D6346</f>
        <v>0</v>
      </c>
      <c r="I6346" s="63">
        <f>'דוח 132'!C6346</f>
        <v>0</v>
      </c>
      <c r="J6346" s="63">
        <f>'דוח 132'!B6346</f>
        <v>0</v>
      </c>
      <c r="K6346" s="63">
        <f>'דוח 132'!A6346</f>
        <v>0</v>
      </c>
    </row>
    <row r="6347" spans="1:11" x14ac:dyDescent="0.2">
      <c r="A6347" s="63">
        <f>'דוח 132'!K6347</f>
        <v>15546</v>
      </c>
      <c r="B6347" s="63">
        <f>'דוח 132'!J6347</f>
        <v>8542</v>
      </c>
      <c r="C6347" s="63" t="str">
        <f>'דוח 132'!I6347</f>
        <v>הלוואה לא צמוד</v>
      </c>
      <c r="D6347" s="63">
        <f>'דוח 132'!H6347</f>
        <v>0</v>
      </c>
      <c r="E6347" s="63">
        <f>'דוח 132'!G6347</f>
        <v>0</v>
      </c>
      <c r="F6347" s="63">
        <f>'דוח 132'!F6347</f>
        <v>0</v>
      </c>
      <c r="G6347" s="63">
        <f>'דוח 132'!E6347</f>
        <v>0</v>
      </c>
      <c r="H6347" s="63">
        <f>'דוח 132'!D6347</f>
        <v>0</v>
      </c>
      <c r="I6347" s="63">
        <f>'דוח 132'!C6347</f>
        <v>0</v>
      </c>
      <c r="J6347" s="63">
        <f>'דוח 132'!B6347</f>
        <v>0</v>
      </c>
      <c r="K6347" s="63">
        <f>'דוח 132'!A6347</f>
        <v>0</v>
      </c>
    </row>
    <row r="6348" spans="1:11" x14ac:dyDescent="0.2">
      <c r="A6348" s="63">
        <f>'דוח 132'!K6348</f>
        <v>12481</v>
      </c>
      <c r="B6348" s="63">
        <f>'דוח 132'!J6348</f>
        <v>8542</v>
      </c>
      <c r="C6348" s="63" t="str">
        <f>'דוח 132'!I6348</f>
        <v>הלוואות לעמיתים.</v>
      </c>
      <c r="D6348" s="63">
        <f>'דוח 132'!H6348</f>
        <v>0</v>
      </c>
      <c r="E6348" s="63">
        <f>'דוח 132'!G6348</f>
        <v>0</v>
      </c>
      <c r="F6348" s="63">
        <f>'דוח 132'!F6348</f>
        <v>0</v>
      </c>
      <c r="G6348" s="63">
        <f>'דוח 132'!E6348</f>
        <v>0</v>
      </c>
      <c r="H6348" s="63">
        <f>'דוח 132'!D6348</f>
        <v>0</v>
      </c>
      <c r="I6348" s="63">
        <f>'דוח 132'!C6348</f>
        <v>0</v>
      </c>
      <c r="J6348" s="63">
        <f>'דוח 132'!B6348</f>
        <v>0</v>
      </c>
      <c r="K6348" s="63">
        <f>'דוח 132'!A6348</f>
        <v>0</v>
      </c>
    </row>
    <row r="6349" spans="1:11" x14ac:dyDescent="0.2">
      <c r="A6349" s="63">
        <f>'דוח 132'!K6349</f>
        <v>13594</v>
      </c>
      <c r="B6349" s="63">
        <f>'דוח 132'!J6349</f>
        <v>8542</v>
      </c>
      <c r="C6349" s="63" t="str">
        <f>'דוח 132'!I6349</f>
        <v>מט"ח וצמוד מט"ח</v>
      </c>
      <c r="D6349" s="63">
        <f>'דוח 132'!H6349</f>
        <v>0</v>
      </c>
      <c r="E6349" s="63">
        <f>'דוח 132'!G6349</f>
        <v>3.6691007754326299</v>
      </c>
      <c r="F6349" s="63">
        <f>'דוח 132'!F6349</f>
        <v>3.63880841171625</v>
      </c>
      <c r="G6349" s="63">
        <f>'דוח 132'!E6349</f>
        <v>0</v>
      </c>
      <c r="H6349" s="63">
        <f>'דוח 132'!D6349</f>
        <v>0</v>
      </c>
      <c r="I6349" s="63">
        <f>'דוח 132'!C6349</f>
        <v>0</v>
      </c>
      <c r="J6349" s="63">
        <f>'דוח 132'!B6349</f>
        <v>0</v>
      </c>
      <c r="K6349" s="63">
        <f>'דוח 132'!A6349</f>
        <v>0</v>
      </c>
    </row>
    <row r="6350" spans="1:11" x14ac:dyDescent="0.2">
      <c r="A6350" s="63">
        <f>'דוח 132'!K6350</f>
        <v>15609</v>
      </c>
      <c r="B6350" s="63">
        <f>'דוח 132'!J6350</f>
        <v>8542</v>
      </c>
      <c r="C6350" s="63" t="str">
        <f>'דוח 132'!I6350</f>
        <v>אג"ח ממשלתי צמוד מט"ח סחיר (1022)</v>
      </c>
      <c r="D6350" s="63">
        <f>'דוח 132'!H6350</f>
        <v>0</v>
      </c>
      <c r="E6350" s="63">
        <f>'דוח 132'!G6350</f>
        <v>0</v>
      </c>
      <c r="F6350" s="63">
        <f>'דוח 132'!F6350</f>
        <v>0</v>
      </c>
      <c r="G6350" s="63">
        <f>'דוח 132'!E6350</f>
        <v>0</v>
      </c>
      <c r="H6350" s="63">
        <f>'דוח 132'!D6350</f>
        <v>0</v>
      </c>
      <c r="I6350" s="63">
        <f>'דוח 132'!C6350</f>
        <v>0</v>
      </c>
      <c r="J6350" s="63">
        <f>'דוח 132'!B6350</f>
        <v>0</v>
      </c>
      <c r="K6350" s="63">
        <f>'דוח 132'!A6350</f>
        <v>0</v>
      </c>
    </row>
    <row r="6351" spans="1:11" x14ac:dyDescent="0.2">
      <c r="A6351" s="63">
        <f>'דוח 132'!K6351</f>
        <v>11524</v>
      </c>
      <c r="B6351" s="63">
        <f>'דוח 132'!J6351</f>
        <v>8542</v>
      </c>
      <c r="C6351" s="63" t="str">
        <f>'דוח 132'!I6351</f>
        <v xml:space="preserve"> אג"ח קונצרני בחו"ל </v>
      </c>
      <c r="D6351" s="63">
        <f>'דוח 132'!H6351</f>
        <v>0</v>
      </c>
      <c r="E6351" s="63">
        <f>'דוח 132'!G6351</f>
        <v>0</v>
      </c>
      <c r="F6351" s="63">
        <f>'דוח 132'!F6351</f>
        <v>0</v>
      </c>
      <c r="G6351" s="63">
        <f>'דוח 132'!E6351</f>
        <v>0</v>
      </c>
      <c r="H6351" s="63">
        <f>'דוח 132'!D6351</f>
        <v>0</v>
      </c>
      <c r="I6351" s="63">
        <f>'דוח 132'!C6351</f>
        <v>0</v>
      </c>
      <c r="J6351" s="63">
        <f>'דוח 132'!B6351</f>
        <v>0</v>
      </c>
      <c r="K6351" s="63">
        <f>'דוח 132'!A6351</f>
        <v>0</v>
      </c>
    </row>
    <row r="6352" spans="1:11" x14ac:dyDescent="0.2">
      <c r="A6352" s="63">
        <f>'דוח 132'!K6352</f>
        <v>15745</v>
      </c>
      <c r="B6352" s="63">
        <f>'דוח 132'!J6352</f>
        <v>8542</v>
      </c>
      <c r="C6352" s="63" t="str">
        <f>'דוח 132'!I6352</f>
        <v>סה"כ קונצרני צמוד מט"ח</v>
      </c>
      <c r="D6352" s="63">
        <f>'דוח 132'!H6352</f>
        <v>0</v>
      </c>
      <c r="E6352" s="63">
        <f>'דוח 132'!G6352</f>
        <v>0</v>
      </c>
      <c r="F6352" s="63">
        <f>'דוח 132'!F6352</f>
        <v>0</v>
      </c>
      <c r="G6352" s="63">
        <f>'דוח 132'!E6352</f>
        <v>0</v>
      </c>
      <c r="H6352" s="63">
        <f>'דוח 132'!D6352</f>
        <v>0</v>
      </c>
      <c r="I6352" s="63">
        <f>'דוח 132'!C6352</f>
        <v>0</v>
      </c>
      <c r="J6352" s="63">
        <f>'דוח 132'!B6352</f>
        <v>0</v>
      </c>
      <c r="K6352" s="63">
        <f>'דוח 132'!A6352</f>
        <v>0</v>
      </c>
    </row>
    <row r="6353" spans="1:11" x14ac:dyDescent="0.2">
      <c r="A6353" s="63">
        <f>'דוח 132'!K6353</f>
        <v>15545</v>
      </c>
      <c r="B6353" s="63">
        <f>'דוח 132'!J6353</f>
        <v>8542</v>
      </c>
      <c r="C6353" s="63" t="str">
        <f>'דוח 132'!I6353</f>
        <v>הלוואה צמוד מט"ח</v>
      </c>
      <c r="D6353" s="63">
        <f>'דוח 132'!H6353</f>
        <v>0</v>
      </c>
      <c r="E6353" s="63">
        <f>'דוח 132'!G6353</f>
        <v>0</v>
      </c>
      <c r="F6353" s="63">
        <f>'דוח 132'!F6353</f>
        <v>0</v>
      </c>
      <c r="G6353" s="63">
        <f>'דוח 132'!E6353</f>
        <v>0</v>
      </c>
      <c r="H6353" s="63">
        <f>'דוח 132'!D6353</f>
        <v>0</v>
      </c>
      <c r="I6353" s="63">
        <f>'דוח 132'!C6353</f>
        <v>0</v>
      </c>
      <c r="J6353" s="63">
        <f>'דוח 132'!B6353</f>
        <v>0</v>
      </c>
      <c r="K6353" s="63">
        <f>'דוח 132'!A6353</f>
        <v>0</v>
      </c>
    </row>
    <row r="6354" spans="1:11" x14ac:dyDescent="0.2">
      <c r="A6354" s="63">
        <f>'דוח 132'!K6354</f>
        <v>13595</v>
      </c>
      <c r="B6354" s="63">
        <f>'דוח 132'!J6354</f>
        <v>8542</v>
      </c>
      <c r="C6354" s="63" t="str">
        <f>'דוח 132'!I6354</f>
        <v>סה"כ מניות והמירים</v>
      </c>
      <c r="D6354" s="63">
        <f>'דוח 132'!H6354</f>
        <v>0</v>
      </c>
      <c r="E6354" s="63">
        <f>'דוח 132'!G6354</f>
        <v>26.895803117432497</v>
      </c>
      <c r="F6354" s="63">
        <f>'דוח 132'!F6354</f>
        <v>27.0037091595097</v>
      </c>
      <c r="G6354" s="63">
        <f>'דוח 132'!E6354</f>
        <v>0</v>
      </c>
      <c r="H6354" s="63">
        <f>'דוח 132'!D6354</f>
        <v>0</v>
      </c>
      <c r="I6354" s="63">
        <f>'דוח 132'!C6354</f>
        <v>0</v>
      </c>
      <c r="J6354" s="63">
        <f>'דוח 132'!B6354</f>
        <v>0</v>
      </c>
      <c r="K6354" s="63">
        <f>'דוח 132'!A6354</f>
        <v>0</v>
      </c>
    </row>
    <row r="6355" spans="1:11" x14ac:dyDescent="0.2">
      <c r="A6355" s="63">
        <f>'דוח 132'!K6355</f>
        <v>15610</v>
      </c>
      <c r="B6355" s="63">
        <f>'דוח 132'!J6355</f>
        <v>8542</v>
      </c>
      <c r="C6355" s="63" t="str">
        <f>'דוח 132'!I6355</f>
        <v>נגזרים מתוך מניות והמירים</v>
      </c>
      <c r="D6355" s="63">
        <f>'דוח 132'!H6355</f>
        <v>0</v>
      </c>
      <c r="E6355" s="63">
        <f>'דוח 132'!G6355</f>
        <v>0</v>
      </c>
      <c r="F6355" s="63">
        <f>'דוח 132'!F6355</f>
        <v>0</v>
      </c>
      <c r="G6355" s="63">
        <f>'דוח 132'!E6355</f>
        <v>0</v>
      </c>
      <c r="H6355" s="63">
        <f>'דוח 132'!D6355</f>
        <v>0</v>
      </c>
      <c r="I6355" s="63">
        <f>'דוח 132'!C6355</f>
        <v>0</v>
      </c>
      <c r="J6355" s="63">
        <f>'דוח 132'!B6355</f>
        <v>0</v>
      </c>
      <c r="K6355" s="63">
        <f>'דוח 132'!A6355</f>
        <v>0</v>
      </c>
    </row>
    <row r="6356" spans="1:11" x14ac:dyDescent="0.2">
      <c r="A6356" s="63">
        <f>'דוח 132'!K6356</f>
        <v>15611</v>
      </c>
      <c r="B6356" s="63">
        <f>'דוח 132'!J6356</f>
        <v>8542</v>
      </c>
      <c r="C6356" s="63" t="str">
        <f>'דוח 132'!I6356</f>
        <v>מניות והמירים בארץ</v>
      </c>
      <c r="D6356" s="63">
        <f>'דוח 132'!H6356</f>
        <v>0</v>
      </c>
      <c r="E6356" s="63">
        <f>'דוח 132'!G6356</f>
        <v>12.151633368715599</v>
      </c>
      <c r="F6356" s="63">
        <f>'דוח 132'!F6356</f>
        <v>12.1398473139537</v>
      </c>
      <c r="G6356" s="63">
        <f>'דוח 132'!E6356</f>
        <v>0</v>
      </c>
      <c r="H6356" s="63">
        <f>'דוח 132'!D6356</f>
        <v>0</v>
      </c>
      <c r="I6356" s="63">
        <f>'דוח 132'!C6356</f>
        <v>0</v>
      </c>
      <c r="J6356" s="63">
        <f>'דוח 132'!B6356</f>
        <v>0</v>
      </c>
      <c r="K6356" s="63">
        <f>'דוח 132'!A6356</f>
        <v>0</v>
      </c>
    </row>
    <row r="6357" spans="1:11" x14ac:dyDescent="0.2">
      <c r="A6357" s="63">
        <f>'דוח 132'!K6357</f>
        <v>15608</v>
      </c>
      <c r="B6357" s="63">
        <f>'דוח 132'!J6357</f>
        <v>8542</v>
      </c>
      <c r="C6357" s="63" t="str">
        <f>'דוח 132'!I6357</f>
        <v>מניות חו"ל</v>
      </c>
      <c r="D6357" s="63">
        <f>'דוח 132'!H6357</f>
        <v>0</v>
      </c>
      <c r="E6357" s="63">
        <f>'דוח 132'!G6357</f>
        <v>14.744169748716899</v>
      </c>
      <c r="F6357" s="63">
        <f>'דוח 132'!F6357</f>
        <v>14.8638618455561</v>
      </c>
      <c r="G6357" s="63">
        <f>'דוח 132'!E6357</f>
        <v>0</v>
      </c>
      <c r="H6357" s="63">
        <f>'דוח 132'!D6357</f>
        <v>0</v>
      </c>
      <c r="I6357" s="63">
        <f>'דוח 132'!C6357</f>
        <v>0</v>
      </c>
      <c r="J6357" s="63">
        <f>'דוח 132'!B6357</f>
        <v>0</v>
      </c>
      <c r="K6357" s="63">
        <f>'דוח 132'!A6357</f>
        <v>0</v>
      </c>
    </row>
    <row r="6358" spans="1:11" x14ac:dyDescent="0.2">
      <c r="A6358" s="63">
        <f>'דוח 132'!K6358</f>
        <v>15584</v>
      </c>
      <c r="B6358" s="63">
        <f>'דוח 132'!J6358</f>
        <v>8542</v>
      </c>
      <c r="C6358" s="63" t="str">
        <f>'דוח 132'!I6358</f>
        <v>נכסים אלטרנטיביים</v>
      </c>
      <c r="D6358" s="63">
        <f>'דוח 132'!H6358</f>
        <v>0</v>
      </c>
      <c r="E6358" s="63">
        <f>'דוח 132'!G6358</f>
        <v>0</v>
      </c>
      <c r="F6358" s="63">
        <f>'דוח 132'!F6358</f>
        <v>0</v>
      </c>
      <c r="G6358" s="63">
        <f>'דוח 132'!E6358</f>
        <v>0</v>
      </c>
      <c r="H6358" s="63">
        <f>'דוח 132'!D6358</f>
        <v>0</v>
      </c>
      <c r="I6358" s="63">
        <f>'דוח 132'!C6358</f>
        <v>0</v>
      </c>
      <c r="J6358" s="63">
        <f>'דוח 132'!B6358</f>
        <v>0</v>
      </c>
      <c r="K6358" s="63">
        <f>'דוח 132'!A6358</f>
        <v>0</v>
      </c>
    </row>
    <row r="6359" spans="1:11" x14ac:dyDescent="0.2">
      <c r="A6359" s="63">
        <f>'דוח 132'!K6359</f>
        <v>17728</v>
      </c>
      <c r="B6359" s="63">
        <f>'דוח 132'!J6359</f>
        <v>8542</v>
      </c>
      <c r="C6359" s="63" t="str">
        <f>'דוח 132'!I6359</f>
        <v>נכסי נדל"ן</v>
      </c>
      <c r="D6359" s="63">
        <f>'דוח 132'!H6359</f>
        <v>0</v>
      </c>
      <c r="E6359" s="63">
        <f>'דוח 132'!G6359</f>
        <v>0</v>
      </c>
      <c r="F6359" s="63">
        <f>'דוח 132'!F6359</f>
        <v>0</v>
      </c>
      <c r="G6359" s="63">
        <f>'דוח 132'!E6359</f>
        <v>0</v>
      </c>
      <c r="H6359" s="63">
        <f>'דוח 132'!D6359</f>
        <v>0</v>
      </c>
      <c r="I6359" s="63">
        <f>'דוח 132'!C6359</f>
        <v>0</v>
      </c>
      <c r="J6359" s="63">
        <f>'דוח 132'!B6359</f>
        <v>0</v>
      </c>
      <c r="K6359" s="63">
        <f>'דוח 132'!A6359</f>
        <v>0</v>
      </c>
    </row>
    <row r="6360" spans="1:11" x14ac:dyDescent="0.2">
      <c r="A6360" s="63">
        <f>'דוח 132'!K6360</f>
        <v>15624</v>
      </c>
      <c r="B6360" s="63">
        <f>'דוח 132'!J6360</f>
        <v>8542</v>
      </c>
      <c r="C6360" s="63" t="str">
        <f>'דוח 132'!I6360</f>
        <v>נגזרים מתוך חשיפת מט"ח</v>
      </c>
      <c r="D6360" s="63">
        <f>'דוח 132'!H6360</f>
        <v>0</v>
      </c>
      <c r="E6360" s="63">
        <f>'דוח 132'!G6360</f>
        <v>0</v>
      </c>
      <c r="F6360" s="63">
        <f>'דוח 132'!F6360</f>
        <v>0</v>
      </c>
      <c r="G6360" s="63">
        <f>'דוח 132'!E6360</f>
        <v>0</v>
      </c>
      <c r="H6360" s="63">
        <f>'דוח 132'!D6360</f>
        <v>0</v>
      </c>
      <c r="I6360" s="63">
        <f>'דוח 132'!C6360</f>
        <v>0</v>
      </c>
      <c r="J6360" s="63">
        <f>'דוח 132'!B6360</f>
        <v>0</v>
      </c>
      <c r="K6360" s="63">
        <f>'דוח 132'!A6360</f>
        <v>0</v>
      </c>
    </row>
    <row r="6361" spans="1:11" x14ac:dyDescent="0.2">
      <c r="A6361" s="63">
        <f>'דוח 132'!K6361</f>
        <v>15644</v>
      </c>
      <c r="B6361" s="63">
        <f>'דוח 132'!J6361</f>
        <v>8542</v>
      </c>
      <c r="C6361" s="63" t="str">
        <f>'דוח 132'!I6361</f>
        <v>סה"כ נזילות</v>
      </c>
      <c r="D6361" s="63">
        <f>'דוח 132'!H6361</f>
        <v>0</v>
      </c>
      <c r="E6361" s="63">
        <f>'דוח 132'!G6361</f>
        <v>10.355948308698599</v>
      </c>
      <c r="F6361" s="63">
        <f>'דוח 132'!F6361</f>
        <v>10.342235975879499</v>
      </c>
      <c r="G6361" s="63">
        <f>'דוח 132'!E6361</f>
        <v>0</v>
      </c>
      <c r="H6361" s="63">
        <f>'דוח 132'!D6361</f>
        <v>0</v>
      </c>
      <c r="I6361" s="63">
        <f>'דוח 132'!C6361</f>
        <v>0</v>
      </c>
      <c r="J6361" s="63">
        <f>'דוח 132'!B6361</f>
        <v>0</v>
      </c>
      <c r="K6361" s="63">
        <f>'דוח 132'!A6361</f>
        <v>0</v>
      </c>
    </row>
    <row r="6362" spans="1:11" x14ac:dyDescent="0.2">
      <c r="A6362" s="63">
        <f>'דוח 132'!K6362</f>
        <v>15704</v>
      </c>
      <c r="B6362" s="63">
        <f>'דוח 132'!J6362</f>
        <v>8542</v>
      </c>
      <c r="C6362" s="63" t="str">
        <f>'דוח 132'!I6362</f>
        <v xml:space="preserve">סה"כ קונצרני והלוואות </v>
      </c>
      <c r="D6362" s="63">
        <f>'דוח 132'!H6362</f>
        <v>3.48873209751063</v>
      </c>
      <c r="E6362" s="63">
        <f>'דוח 132'!G6362</f>
        <v>15.7577140098968</v>
      </c>
      <c r="F6362" s="63">
        <f>'דוח 132'!F6362</f>
        <v>15.7567983531679</v>
      </c>
      <c r="G6362" s="63">
        <f>'דוח 132'!E6362</f>
        <v>0</v>
      </c>
      <c r="H6362" s="63">
        <f>'דוח 132'!D6362</f>
        <v>25</v>
      </c>
      <c r="I6362" s="63">
        <f>'דוח 132'!C6362</f>
        <v>0</v>
      </c>
      <c r="J6362" s="63">
        <f>'דוח 132'!B6362</f>
        <v>0</v>
      </c>
      <c r="K6362" s="63">
        <f>'דוח 132'!A6362</f>
        <v>0</v>
      </c>
    </row>
    <row r="6363" spans="1:11" x14ac:dyDescent="0.2">
      <c r="A6363" s="63">
        <f>'דוח 132'!K6363</f>
        <v>15749</v>
      </c>
      <c r="B6363" s="63">
        <f>'דוח 132'!J6363</f>
        <v>8542</v>
      </c>
      <c r="C6363" s="63" t="str">
        <f>'דוח 132'!I6363</f>
        <v>סה"כ לא סחירים</v>
      </c>
      <c r="D6363" s="63">
        <f>'דוח 132'!H6363</f>
        <v>0</v>
      </c>
      <c r="E6363" s="63">
        <f>'דוח 132'!G6363</f>
        <v>0</v>
      </c>
      <c r="F6363" s="63">
        <f>'דוח 132'!F6363</f>
        <v>0</v>
      </c>
      <c r="G6363" s="63">
        <f>'דוח 132'!E6363</f>
        <v>0</v>
      </c>
      <c r="H6363" s="63">
        <f>'דוח 132'!D6363</f>
        <v>0</v>
      </c>
      <c r="I6363" s="63">
        <f>'דוח 132'!C6363</f>
        <v>0</v>
      </c>
      <c r="J6363" s="63">
        <f>'דוח 132'!B6363</f>
        <v>0</v>
      </c>
      <c r="K6363" s="63">
        <f>'דוח 132'!A6363</f>
        <v>0</v>
      </c>
    </row>
    <row r="6364" spans="1:11" x14ac:dyDescent="0.2">
      <c r="A6364" s="63">
        <f>'דוח 132'!K6364</f>
        <v>11258</v>
      </c>
      <c r="B6364" s="63">
        <f>'דוח 132'!J6364</f>
        <v>8542</v>
      </c>
      <c r="C6364" s="63" t="str">
        <f>'דוח 132'!I6364</f>
        <v>כל נכסי הקופה</v>
      </c>
      <c r="D6364" s="63">
        <f>'דוח 132'!H6364</f>
        <v>1.7952744867729498</v>
      </c>
      <c r="E6364" s="63">
        <f>'דוח 132'!G6364</f>
        <v>100</v>
      </c>
      <c r="F6364" s="63">
        <f>'דוח 132'!F6364</f>
        <v>100</v>
      </c>
      <c r="G6364" s="63">
        <f>'דוח 132'!E6364</f>
        <v>0</v>
      </c>
      <c r="H6364" s="63">
        <f>'דוח 132'!D6364</f>
        <v>0</v>
      </c>
      <c r="I6364" s="63">
        <f>'דוח 132'!C6364</f>
        <v>0</v>
      </c>
      <c r="J6364" s="63">
        <f>'דוח 132'!B6364</f>
        <v>0</v>
      </c>
      <c r="K6364" s="63">
        <f>'דוח 132'!A6364</f>
        <v>0</v>
      </c>
    </row>
    <row r="6365" spans="1:11" x14ac:dyDescent="0.2">
      <c r="A6365" s="63">
        <f>'דוח 132'!K6365</f>
        <v>15705</v>
      </c>
      <c r="B6365" s="63">
        <f>'דוח 132'!J6365</f>
        <v>8542</v>
      </c>
      <c r="C6365" s="63" t="str">
        <f>'דוח 132'!I6365</f>
        <v>סה"כ ממשלתי</v>
      </c>
      <c r="D6365" s="63">
        <f>'דוח 132'!H6365</f>
        <v>2.6559378900598096</v>
      </c>
      <c r="E6365" s="63">
        <f>'דוח 132'!G6365</f>
        <v>46.990534563972098</v>
      </c>
      <c r="F6365" s="63">
        <f>'דוח 132'!F6365</f>
        <v>46.897256511442897</v>
      </c>
      <c r="G6365" s="63">
        <f>'דוח 132'!E6365</f>
        <v>0</v>
      </c>
      <c r="H6365" s="63">
        <f>'דוח 132'!D6365</f>
        <v>80</v>
      </c>
      <c r="I6365" s="63">
        <f>'דוח 132'!C6365</f>
        <v>0</v>
      </c>
      <c r="J6365" s="63">
        <f>'דוח 132'!B6365</f>
        <v>0</v>
      </c>
      <c r="K6365" s="63">
        <f>'דוח 132'!A6365</f>
        <v>0</v>
      </c>
    </row>
    <row r="6366" spans="1:11" x14ac:dyDescent="0.2">
      <c r="A6366" s="63">
        <f>'דוח 132'!K6366</f>
        <v>16144</v>
      </c>
      <c r="B6366" s="63">
        <f>'דוח 132'!J6366</f>
        <v>8542</v>
      </c>
      <c r="C6366" s="63" t="str">
        <f>'דוח 132'!I6366</f>
        <v>סך חשיפת מט"ח</v>
      </c>
      <c r="D6366" s="63">
        <f>'דוח 132'!H6366</f>
        <v>0</v>
      </c>
      <c r="E6366" s="63">
        <f>'דוח 132'!G6366</f>
        <v>13.8257119669698</v>
      </c>
      <c r="F6366" s="63">
        <f>'דוח 132'!F6366</f>
        <v>13.8976541215963</v>
      </c>
      <c r="G6366" s="63">
        <f>'דוח 132'!E6366</f>
        <v>0</v>
      </c>
      <c r="H6366" s="63">
        <f>'דוח 132'!D6366</f>
        <v>0</v>
      </c>
      <c r="I6366" s="63">
        <f>'דוח 132'!C6366</f>
        <v>0</v>
      </c>
      <c r="J6366" s="63">
        <f>'דוח 132'!B6366</f>
        <v>0</v>
      </c>
      <c r="K6366" s="63">
        <f>'דוח 132'!A6366</f>
        <v>0</v>
      </c>
    </row>
    <row r="6367" spans="1:11" x14ac:dyDescent="0.2">
      <c r="A6367" s="63">
        <f>'דוח 132'!K6367</f>
        <v>12755</v>
      </c>
      <c r="B6367" s="63">
        <f>'דוח 132'!J6367</f>
        <v>8542</v>
      </c>
      <c r="C6367" s="63" t="str">
        <f>'דוח 132'!I6367</f>
        <v xml:space="preserve">נזילות מט"ח </v>
      </c>
      <c r="D6367" s="63">
        <f>'דוח 132'!H6367</f>
        <v>0</v>
      </c>
      <c r="E6367" s="63">
        <f>'דוח 132'!G6367</f>
        <v>3.6691007754326299</v>
      </c>
      <c r="F6367" s="63">
        <f>'דוח 132'!F6367</f>
        <v>3.63880841171625</v>
      </c>
      <c r="G6367" s="63">
        <f>'דוח 132'!E6367</f>
        <v>0</v>
      </c>
      <c r="H6367" s="63">
        <f>'דוח 132'!D6367</f>
        <v>0</v>
      </c>
      <c r="I6367" s="63">
        <f>'דוח 132'!C6367</f>
        <v>0</v>
      </c>
      <c r="J6367" s="63">
        <f>'דוח 132'!B6367</f>
        <v>0</v>
      </c>
      <c r="K6367" s="63">
        <f>'דוח 132'!A6367</f>
        <v>0</v>
      </c>
    </row>
    <row r="6368" spans="1:11" x14ac:dyDescent="0.2">
      <c r="A6368" s="63">
        <f>'דוח 132'!K6368</f>
        <v>12359</v>
      </c>
      <c r="B6368" s="63">
        <f>'דוח 132'!J6368</f>
        <v>8542</v>
      </c>
      <c r="C6368" s="63" t="str">
        <f>'דוח 132'!I6368</f>
        <v xml:space="preserve">קונצרני לא סחיר צמוד מדד </v>
      </c>
      <c r="D6368" s="63">
        <f>'דוח 132'!H6368</f>
        <v>0</v>
      </c>
      <c r="E6368" s="63">
        <f>'דוח 132'!G6368</f>
        <v>0</v>
      </c>
      <c r="F6368" s="63">
        <f>'דוח 132'!F6368</f>
        <v>0</v>
      </c>
      <c r="G6368" s="63">
        <f>'דוח 132'!E6368</f>
        <v>0</v>
      </c>
      <c r="H6368" s="63">
        <f>'דוח 132'!D6368</f>
        <v>0</v>
      </c>
      <c r="I6368" s="63">
        <f>'דוח 132'!C6368</f>
        <v>0</v>
      </c>
      <c r="J6368" s="63">
        <f>'דוח 132'!B6368</f>
        <v>0</v>
      </c>
      <c r="K6368" s="63">
        <f>'דוח 132'!A6368</f>
        <v>0</v>
      </c>
    </row>
    <row r="6369" spans="1:11" x14ac:dyDescent="0.2">
      <c r="A6369" s="63">
        <f>'דוח 132'!K6369</f>
        <v>0</v>
      </c>
      <c r="B6369" s="63">
        <f>'דוח 132'!J6369</f>
        <v>0</v>
      </c>
      <c r="C6369" s="63">
        <f>'דוח 132'!I6369</f>
        <v>0</v>
      </c>
      <c r="D6369" s="63">
        <f>'דוח 132'!H6369</f>
        <v>0</v>
      </c>
      <c r="E6369" s="63">
        <f>'דוח 132'!G6369</f>
        <v>0</v>
      </c>
      <c r="F6369" s="63">
        <f>'דוח 132'!F6369</f>
        <v>0</v>
      </c>
      <c r="G6369" s="63">
        <f>'דוח 132'!E6369</f>
        <v>0</v>
      </c>
      <c r="H6369" s="63">
        <f>'דוח 132'!D6369</f>
        <v>0</v>
      </c>
      <c r="I6369" s="63">
        <f>'דוח 132'!C6369</f>
        <v>0</v>
      </c>
      <c r="J6369" s="63">
        <f>'דוח 132'!B6369</f>
        <v>0</v>
      </c>
      <c r="K6369" s="63">
        <f>'דוח 132'!A6369</f>
        <v>0</v>
      </c>
    </row>
    <row r="6370" spans="1:11" x14ac:dyDescent="0.2">
      <c r="A6370" s="63" t="str">
        <f>'דוח 132'!K6370</f>
        <v>קוד קבוצה</v>
      </c>
      <c r="B6370" s="63" t="str">
        <f>'דוח 132'!J6370</f>
        <v>קוד קופה</v>
      </c>
      <c r="C6370" s="63">
        <f>'דוח 132'!I6370</f>
        <v>0</v>
      </c>
      <c r="D6370" s="63" t="str">
        <f>'דוח 132'!H6370</f>
        <v>8690  פסגות גדיש אג"ח חו"ל</v>
      </c>
      <c r="E6370" s="63">
        <f>'דוח 132'!G6370</f>
        <v>0</v>
      </c>
      <c r="F6370" s="63">
        <f>'דוח 132'!F6370</f>
        <v>0</v>
      </c>
      <c r="G6370" s="63">
        <f>'דוח 132'!E6370</f>
        <v>0</v>
      </c>
      <c r="H6370" s="63">
        <f>'דוח 132'!D6370</f>
        <v>0</v>
      </c>
      <c r="I6370" s="63">
        <f>'דוח 132'!C6370</f>
        <v>0</v>
      </c>
      <c r="J6370" s="63">
        <f>'דוח 132'!B6370</f>
        <v>0</v>
      </c>
      <c r="K6370" s="63">
        <f>'דוח 132'!A6370</f>
        <v>0</v>
      </c>
    </row>
    <row r="6371" spans="1:11" x14ac:dyDescent="0.2">
      <c r="A6371" s="63">
        <f>'דוח 132'!K6371</f>
        <v>0</v>
      </c>
      <c r="B6371" s="63">
        <f>'דוח 132'!J6371</f>
        <v>0</v>
      </c>
      <c r="C6371" s="63">
        <f>'דוח 132'!I6371</f>
        <v>0</v>
      </c>
      <c r="D6371" s="63">
        <f>'דוח 132'!H6371</f>
        <v>0</v>
      </c>
      <c r="E6371" s="63">
        <f>'דוח 132'!G6371</f>
        <v>0</v>
      </c>
      <c r="F6371" s="63" t="str">
        <f>'דוח 132'!F6371</f>
        <v xml:space="preserve">שווי קופה באשח  </v>
      </c>
      <c r="G6371" s="63">
        <f>'דוח 132'!E6371</f>
        <v>0</v>
      </c>
      <c r="H6371" s="63">
        <f>'דוח 132'!D6371</f>
        <v>0</v>
      </c>
      <c r="I6371" s="63">
        <f>'דוח 132'!C6371</f>
        <v>0</v>
      </c>
      <c r="J6371" s="63">
        <f>'דוח 132'!B6371</f>
        <v>0</v>
      </c>
      <c r="K6371" s="63">
        <f>'דוח 132'!A6371</f>
        <v>0</v>
      </c>
    </row>
    <row r="6372" spans="1:11" x14ac:dyDescent="0.2">
      <c r="A6372" s="63">
        <f>'דוח 132'!K6372</f>
        <v>0</v>
      </c>
      <c r="B6372" s="63">
        <f>'דוח 132'!J6372</f>
        <v>0</v>
      </c>
      <c r="C6372" s="63" t="str">
        <f>'דוח 132'!I6372</f>
        <v>תאור קבוצה</v>
      </c>
      <c r="D6372" s="63" t="str">
        <f>'דוח 132'!H6372</f>
        <v>מח"מ</v>
      </c>
      <c r="E6372" s="63" t="str">
        <f>'דוח 132'!G6372</f>
        <v>חשיפה</v>
      </c>
      <c r="F6372" s="63" t="str">
        <f>'דוח 132'!F6372</f>
        <v>חשיפה</v>
      </c>
      <c r="G6372" s="63">
        <f>'דוח 132'!E6372</f>
        <v>0</v>
      </c>
      <c r="H6372" s="63" t="str">
        <f>'דוח 132'!D6372</f>
        <v>חשיפה</v>
      </c>
      <c r="I6372" s="63">
        <f>'דוח 132'!C6372</f>
        <v>0</v>
      </c>
      <c r="J6372" s="63" t="str">
        <f>'דוח 132'!B6372</f>
        <v>מח"מ</v>
      </c>
      <c r="K6372" s="63">
        <f>'דוח 132'!A6372</f>
        <v>0</v>
      </c>
    </row>
    <row r="6373" spans="1:11" x14ac:dyDescent="0.2">
      <c r="A6373" s="63">
        <f>'דוח 132'!K6373</f>
        <v>0</v>
      </c>
      <c r="B6373" s="63">
        <f>'דוח 132'!J6373</f>
        <v>0</v>
      </c>
      <c r="C6373" s="63">
        <f>'דוח 132'!I6373</f>
        <v>0</v>
      </c>
      <c r="D6373" s="63">
        <f>'דוח 132'!H6373</f>
        <v>0</v>
      </c>
      <c r="E6373" s="63" t="str">
        <f>'דוח 132'!G6373</f>
        <v>31/12/18</v>
      </c>
      <c r="F6373" s="63" t="str">
        <f>'דוח 132'!F6373</f>
        <v>31/12/18</v>
      </c>
      <c r="G6373" s="63" t="str">
        <f>'דוח 132'!E6373</f>
        <v>מינ'</v>
      </c>
      <c r="H6373" s="63" t="str">
        <f>'דוח 132'!D6373</f>
        <v>מקס'</v>
      </c>
      <c r="I6373" s="63" t="str">
        <f>'דוח 132'!C6373</f>
        <v>מינ'</v>
      </c>
      <c r="J6373" s="63" t="str">
        <f>'דוח 132'!B6373</f>
        <v>מקס'</v>
      </c>
      <c r="K6373" s="63">
        <f>'דוח 132'!A6373</f>
        <v>0</v>
      </c>
    </row>
    <row r="6374" spans="1:11" x14ac:dyDescent="0.2">
      <c r="A6374" s="63">
        <f>'דוח 132'!K6374</f>
        <v>12497</v>
      </c>
      <c r="B6374" s="63">
        <f>'דוח 132'!J6374</f>
        <v>8690</v>
      </c>
      <c r="C6374" s="63" t="str">
        <f>'דוח 132'!I6374</f>
        <v>קונצרני לא סחיר ריבית משתנה (נע"מים)</v>
      </c>
      <c r="D6374" s="63">
        <f>'דוח 132'!H6374</f>
        <v>0</v>
      </c>
      <c r="E6374" s="63">
        <f>'דוח 132'!G6374</f>
        <v>0</v>
      </c>
      <c r="F6374" s="63">
        <f>'דוח 132'!F6374</f>
        <v>0</v>
      </c>
      <c r="G6374" s="63">
        <f>'דוח 132'!E6374</f>
        <v>0</v>
      </c>
      <c r="H6374" s="63">
        <f>'דוח 132'!D6374</f>
        <v>5</v>
      </c>
      <c r="I6374" s="63">
        <f>'דוח 132'!C6374</f>
        <v>0</v>
      </c>
      <c r="J6374" s="63">
        <f>'דוח 132'!B6374</f>
        <v>0</v>
      </c>
      <c r="K6374" s="63">
        <f>'דוח 132'!A6374</f>
        <v>0</v>
      </c>
    </row>
    <row r="6375" spans="1:11" x14ac:dyDescent="0.2">
      <c r="A6375" s="63">
        <f>'דוח 132'!K6375</f>
        <v>12481</v>
      </c>
      <c r="B6375" s="63">
        <f>'דוח 132'!J6375</f>
        <v>8690</v>
      </c>
      <c r="C6375" s="63" t="str">
        <f>'דוח 132'!I6375</f>
        <v>הלוואות לעמיתים.</v>
      </c>
      <c r="D6375" s="63">
        <f>'דוח 132'!H6375</f>
        <v>0</v>
      </c>
      <c r="E6375" s="63">
        <f>'דוח 132'!G6375</f>
        <v>0</v>
      </c>
      <c r="F6375" s="63">
        <f>'דוח 132'!F6375</f>
        <v>0</v>
      </c>
      <c r="G6375" s="63">
        <f>'דוח 132'!E6375</f>
        <v>0</v>
      </c>
      <c r="H6375" s="63">
        <f>'דוח 132'!D6375</f>
        <v>4</v>
      </c>
      <c r="I6375" s="63">
        <f>'דוח 132'!C6375</f>
        <v>0</v>
      </c>
      <c r="J6375" s="63">
        <f>'דוח 132'!B6375</f>
        <v>0</v>
      </c>
      <c r="K6375" s="63">
        <f>'דוח 132'!A6375</f>
        <v>0</v>
      </c>
    </row>
    <row r="6376" spans="1:11" x14ac:dyDescent="0.2">
      <c r="A6376" s="63">
        <f>'דוח 132'!K6376</f>
        <v>13595</v>
      </c>
      <c r="B6376" s="63">
        <f>'דוח 132'!J6376</f>
        <v>8690</v>
      </c>
      <c r="C6376" s="63" t="str">
        <f>'דוח 132'!I6376</f>
        <v>סה"כ מניות והמירים</v>
      </c>
      <c r="D6376" s="63">
        <f>'דוח 132'!H6376</f>
        <v>0</v>
      </c>
      <c r="E6376" s="63">
        <f>'דוח 132'!G6376</f>
        <v>0</v>
      </c>
      <c r="F6376" s="63">
        <f>'דוח 132'!F6376</f>
        <v>0</v>
      </c>
      <c r="G6376" s="63">
        <f>'דוח 132'!E6376</f>
        <v>0</v>
      </c>
      <c r="H6376" s="63">
        <f>'דוח 132'!D6376</f>
        <v>0</v>
      </c>
      <c r="I6376" s="63">
        <f>'דוח 132'!C6376</f>
        <v>0</v>
      </c>
      <c r="J6376" s="63">
        <f>'דוח 132'!B6376</f>
        <v>0</v>
      </c>
      <c r="K6376" s="63">
        <f>'דוח 132'!A6376</f>
        <v>0</v>
      </c>
    </row>
    <row r="6377" spans="1:11" x14ac:dyDescent="0.2">
      <c r="A6377" s="63">
        <f>'דוח 132'!K6377</f>
        <v>15584</v>
      </c>
      <c r="B6377" s="63">
        <f>'דוח 132'!J6377</f>
        <v>8690</v>
      </c>
      <c r="C6377" s="63" t="str">
        <f>'דוח 132'!I6377</f>
        <v>נכסים אלטרנטיביים</v>
      </c>
      <c r="D6377" s="63">
        <f>'דוח 132'!H6377</f>
        <v>0</v>
      </c>
      <c r="E6377" s="63">
        <f>'דוח 132'!G6377</f>
        <v>0</v>
      </c>
      <c r="F6377" s="63">
        <f>'דוח 132'!F6377</f>
        <v>0</v>
      </c>
      <c r="G6377" s="63">
        <f>'דוח 132'!E6377</f>
        <v>0</v>
      </c>
      <c r="H6377" s="63">
        <f>'דוח 132'!D6377</f>
        <v>6</v>
      </c>
      <c r="I6377" s="63">
        <f>'דוח 132'!C6377</f>
        <v>0</v>
      </c>
      <c r="J6377" s="63">
        <f>'דוח 132'!B6377</f>
        <v>0</v>
      </c>
      <c r="K6377" s="63">
        <f>'דוח 132'!A6377</f>
        <v>0</v>
      </c>
    </row>
    <row r="6378" spans="1:11" x14ac:dyDescent="0.2">
      <c r="A6378" s="63">
        <f>'דוח 132'!K6378</f>
        <v>15644</v>
      </c>
      <c r="B6378" s="63">
        <f>'דוח 132'!J6378</f>
        <v>8690</v>
      </c>
      <c r="C6378" s="63" t="str">
        <f>'דוח 132'!I6378</f>
        <v>סה"כ נזילות</v>
      </c>
      <c r="D6378" s="63">
        <f>'דוח 132'!H6378</f>
        <v>0</v>
      </c>
      <c r="E6378" s="63">
        <f>'דוח 132'!G6378</f>
        <v>0</v>
      </c>
      <c r="F6378" s="63">
        <f>'דוח 132'!F6378</f>
        <v>0</v>
      </c>
      <c r="G6378" s="63">
        <f>'דוח 132'!E6378</f>
        <v>1</v>
      </c>
      <c r="H6378" s="63">
        <f>'דוח 132'!D6378</f>
        <v>0</v>
      </c>
      <c r="I6378" s="63">
        <f>'דוח 132'!C6378</f>
        <v>0</v>
      </c>
      <c r="J6378" s="63">
        <f>'דוח 132'!B6378</f>
        <v>0</v>
      </c>
      <c r="K6378" s="63">
        <f>'דוח 132'!A6378</f>
        <v>0</v>
      </c>
    </row>
    <row r="6379" spans="1:11" x14ac:dyDescent="0.2">
      <c r="A6379" s="63">
        <f>'דוח 132'!K6379</f>
        <v>15704</v>
      </c>
      <c r="B6379" s="63">
        <f>'דוח 132'!J6379</f>
        <v>8690</v>
      </c>
      <c r="C6379" s="63" t="str">
        <f>'דוח 132'!I6379</f>
        <v xml:space="preserve">סה"כ קונצרני והלוואות </v>
      </c>
      <c r="D6379" s="63">
        <f>'דוח 132'!H6379</f>
        <v>0</v>
      </c>
      <c r="E6379" s="63">
        <f>'דוח 132'!G6379</f>
        <v>0</v>
      </c>
      <c r="F6379" s="63">
        <f>'דוח 132'!F6379</f>
        <v>0</v>
      </c>
      <c r="G6379" s="63">
        <f>'דוח 132'!E6379</f>
        <v>58</v>
      </c>
      <c r="H6379" s="63">
        <f>'דוח 132'!D6379</f>
        <v>68</v>
      </c>
      <c r="I6379" s="63">
        <f>'דוח 132'!C6379</f>
        <v>0</v>
      </c>
      <c r="J6379" s="63">
        <f>'דוח 132'!B6379</f>
        <v>0</v>
      </c>
      <c r="K6379" s="63">
        <f>'דוח 132'!A6379</f>
        <v>0</v>
      </c>
    </row>
    <row r="6380" spans="1:11" x14ac:dyDescent="0.2">
      <c r="A6380" s="63">
        <f>'דוח 132'!K6380</f>
        <v>15705</v>
      </c>
      <c r="B6380" s="63">
        <f>'דוח 132'!J6380</f>
        <v>8690</v>
      </c>
      <c r="C6380" s="63" t="str">
        <f>'דוח 132'!I6380</f>
        <v>סה"כ ממשלתי</v>
      </c>
      <c r="D6380" s="63">
        <f>'דוח 132'!H6380</f>
        <v>0</v>
      </c>
      <c r="E6380" s="63">
        <f>'דוח 132'!G6380</f>
        <v>0</v>
      </c>
      <c r="F6380" s="63">
        <f>'דוח 132'!F6380</f>
        <v>0</v>
      </c>
      <c r="G6380" s="63">
        <f>'דוח 132'!E6380</f>
        <v>22</v>
      </c>
      <c r="H6380" s="63">
        <f>'דוח 132'!D6380</f>
        <v>32</v>
      </c>
      <c r="I6380" s="63">
        <f>'דוח 132'!C6380</f>
        <v>0</v>
      </c>
      <c r="J6380" s="63">
        <f>'דוח 132'!B6380</f>
        <v>0</v>
      </c>
      <c r="K6380" s="63">
        <f>'דוח 132'!A6380</f>
        <v>0</v>
      </c>
    </row>
    <row r="6381" spans="1:11" x14ac:dyDescent="0.2">
      <c r="A6381" s="63">
        <f>'דוח 132'!K6381</f>
        <v>16144</v>
      </c>
      <c r="B6381" s="63">
        <f>'דוח 132'!J6381</f>
        <v>8690</v>
      </c>
      <c r="C6381" s="63" t="str">
        <f>'דוח 132'!I6381</f>
        <v>סך חשיפת מט"ח</v>
      </c>
      <c r="D6381" s="63">
        <f>'דוח 132'!H6381</f>
        <v>0</v>
      </c>
      <c r="E6381" s="63">
        <f>'דוח 132'!G6381</f>
        <v>0</v>
      </c>
      <c r="F6381" s="63">
        <f>'דוח 132'!F6381</f>
        <v>0</v>
      </c>
      <c r="G6381" s="63">
        <f>'דוח 132'!E6381</f>
        <v>0</v>
      </c>
      <c r="H6381" s="63">
        <f>'דוח 132'!D6381</f>
        <v>0</v>
      </c>
      <c r="I6381" s="63">
        <f>'דוח 132'!C6381</f>
        <v>0</v>
      </c>
      <c r="J6381" s="63">
        <f>'דוח 132'!B6381</f>
        <v>0</v>
      </c>
      <c r="K6381" s="63">
        <f>'דוח 132'!A6381</f>
        <v>0</v>
      </c>
    </row>
    <row r="6382" spans="1:11" x14ac:dyDescent="0.2">
      <c r="A6382" s="63">
        <f>'דוח 132'!K6382</f>
        <v>0</v>
      </c>
      <c r="B6382" s="63">
        <f>'דוח 132'!J6382</f>
        <v>0</v>
      </c>
      <c r="C6382" s="63">
        <f>'דוח 132'!I6382</f>
        <v>0</v>
      </c>
      <c r="D6382" s="63">
        <f>'דוח 132'!H6382</f>
        <v>0</v>
      </c>
      <c r="E6382" s="63">
        <f>'דוח 132'!G6382</f>
        <v>0</v>
      </c>
      <c r="F6382" s="63">
        <f>'דוח 132'!F6382</f>
        <v>0</v>
      </c>
      <c r="G6382" s="63">
        <f>'דוח 132'!E6382</f>
        <v>0</v>
      </c>
      <c r="H6382" s="63">
        <f>'דוח 132'!D6382</f>
        <v>0</v>
      </c>
      <c r="I6382" s="63">
        <f>'דוח 132'!C6382</f>
        <v>0</v>
      </c>
      <c r="J6382" s="63">
        <f>'דוח 132'!B6382</f>
        <v>0</v>
      </c>
      <c r="K6382" s="63">
        <f>'דוח 132'!A6382</f>
        <v>0</v>
      </c>
    </row>
    <row r="6383" spans="1:11" x14ac:dyDescent="0.2">
      <c r="A6383" s="63" t="str">
        <f>'דוח 132'!K6383</f>
        <v>קוד קבוצה</v>
      </c>
      <c r="B6383" s="63" t="str">
        <f>'דוח 132'!J6383</f>
        <v>קוד קופה</v>
      </c>
      <c r="C6383" s="63">
        <f>'דוח 132'!I6383</f>
        <v>0</v>
      </c>
      <c r="D6383" s="63" t="str">
        <f>'דוח 132'!H6383</f>
        <v>8771  פסגות גדיש מניות</v>
      </c>
      <c r="E6383" s="63">
        <f>'דוח 132'!G6383</f>
        <v>0</v>
      </c>
      <c r="F6383" s="63">
        <f>'דוח 132'!F6383</f>
        <v>0</v>
      </c>
      <c r="G6383" s="63">
        <f>'דוח 132'!E6383</f>
        <v>0</v>
      </c>
      <c r="H6383" s="63">
        <f>'דוח 132'!D6383</f>
        <v>0</v>
      </c>
      <c r="I6383" s="63">
        <f>'דוח 132'!C6383</f>
        <v>0</v>
      </c>
      <c r="J6383" s="63">
        <f>'דוח 132'!B6383</f>
        <v>0</v>
      </c>
      <c r="K6383" s="63">
        <f>'דוח 132'!A6383</f>
        <v>0</v>
      </c>
    </row>
    <row r="6384" spans="1:11" x14ac:dyDescent="0.2">
      <c r="A6384" s="63">
        <f>'דוח 132'!K6384</f>
        <v>0</v>
      </c>
      <c r="B6384" s="63">
        <f>'דוח 132'!J6384</f>
        <v>0</v>
      </c>
      <c r="C6384" s="63">
        <f>'דוח 132'!I6384</f>
        <v>0</v>
      </c>
      <c r="D6384" s="63">
        <f>'דוח 132'!H6384</f>
        <v>0</v>
      </c>
      <c r="E6384" s="63">
        <f>'דוח 132'!G6384</f>
        <v>0</v>
      </c>
      <c r="F6384" s="63" t="str">
        <f>'דוח 132'!F6384</f>
        <v>שווי קופה באשח  532,829.17</v>
      </c>
      <c r="G6384" s="63">
        <f>'דוח 132'!E6384</f>
        <v>0</v>
      </c>
      <c r="H6384" s="63">
        <f>'דוח 132'!D6384</f>
        <v>0</v>
      </c>
      <c r="I6384" s="63">
        <f>'דוח 132'!C6384</f>
        <v>0</v>
      </c>
      <c r="J6384" s="63">
        <f>'דוח 132'!B6384</f>
        <v>0</v>
      </c>
      <c r="K6384" s="63">
        <f>'דוח 132'!A6384</f>
        <v>0</v>
      </c>
    </row>
    <row r="6385" spans="1:11" x14ac:dyDescent="0.2">
      <c r="A6385" s="63">
        <f>'דוח 132'!K6385</f>
        <v>0</v>
      </c>
      <c r="B6385" s="63">
        <f>'דוח 132'!J6385</f>
        <v>0</v>
      </c>
      <c r="C6385" s="63" t="str">
        <f>'דוח 132'!I6385</f>
        <v>תאור קבוצה</v>
      </c>
      <c r="D6385" s="63" t="str">
        <f>'דוח 132'!H6385</f>
        <v>מח"מ</v>
      </c>
      <c r="E6385" s="63" t="str">
        <f>'דוח 132'!G6385</f>
        <v>חשיפה</v>
      </c>
      <c r="F6385" s="63" t="str">
        <f>'דוח 132'!F6385</f>
        <v>חשיפה</v>
      </c>
      <c r="G6385" s="63">
        <f>'דוח 132'!E6385</f>
        <v>0</v>
      </c>
      <c r="H6385" s="63" t="str">
        <f>'דוח 132'!D6385</f>
        <v>חשיפה</v>
      </c>
      <c r="I6385" s="63">
        <f>'דוח 132'!C6385</f>
        <v>0</v>
      </c>
      <c r="J6385" s="63" t="str">
        <f>'דוח 132'!B6385</f>
        <v>מח"מ</v>
      </c>
      <c r="K6385" s="63">
        <f>'דוח 132'!A6385</f>
        <v>0</v>
      </c>
    </row>
    <row r="6386" spans="1:11" x14ac:dyDescent="0.2">
      <c r="A6386" s="63">
        <f>'דוח 132'!K6386</f>
        <v>0</v>
      </c>
      <c r="B6386" s="63">
        <f>'דוח 132'!J6386</f>
        <v>0</v>
      </c>
      <c r="C6386" s="63">
        <f>'דוח 132'!I6386</f>
        <v>0</v>
      </c>
      <c r="D6386" s="63">
        <f>'דוח 132'!H6386</f>
        <v>0</v>
      </c>
      <c r="E6386" s="63" t="str">
        <f>'דוח 132'!G6386</f>
        <v>30/12/18</v>
      </c>
      <c r="F6386" s="63" t="str">
        <f>'דוח 132'!F6386</f>
        <v>31/12/18</v>
      </c>
      <c r="G6386" s="63" t="str">
        <f>'דוח 132'!E6386</f>
        <v>מינ'</v>
      </c>
      <c r="H6386" s="63" t="str">
        <f>'דוח 132'!D6386</f>
        <v>מקס'</v>
      </c>
      <c r="I6386" s="63" t="str">
        <f>'דוח 132'!C6386</f>
        <v>מינ'</v>
      </c>
      <c r="J6386" s="63" t="str">
        <f>'דוח 132'!B6386</f>
        <v>מקס'</v>
      </c>
      <c r="K6386" s="63">
        <f>'דוח 132'!A6386</f>
        <v>0</v>
      </c>
    </row>
    <row r="6387" spans="1:11" x14ac:dyDescent="0.2">
      <c r="A6387" s="63">
        <f>'דוח 132'!K6387</f>
        <v>13591</v>
      </c>
      <c r="B6387" s="63">
        <f>'דוח 132'!J6387</f>
        <v>8771</v>
      </c>
      <c r="C6387" s="63" t="str">
        <f>'דוח 132'!I6387</f>
        <v xml:space="preserve">צמוד מדד (כולל מיועדות) </v>
      </c>
      <c r="D6387" s="63">
        <f>'דוח 132'!H6387</f>
        <v>0</v>
      </c>
      <c r="E6387" s="63">
        <f>'דוח 132'!G6387</f>
        <v>0</v>
      </c>
      <c r="F6387" s="63">
        <f>'דוח 132'!F6387</f>
        <v>0</v>
      </c>
      <c r="G6387" s="63">
        <f>'דוח 132'!E6387</f>
        <v>0</v>
      </c>
      <c r="H6387" s="63">
        <f>'דוח 132'!D6387</f>
        <v>0</v>
      </c>
      <c r="I6387" s="63">
        <f>'דוח 132'!C6387</f>
        <v>0</v>
      </c>
      <c r="J6387" s="63">
        <f>'דוח 132'!B6387</f>
        <v>0</v>
      </c>
      <c r="K6387" s="63">
        <f>'דוח 132'!A6387</f>
        <v>0</v>
      </c>
    </row>
    <row r="6388" spans="1:11" x14ac:dyDescent="0.2">
      <c r="A6388" s="63">
        <f>'דוח 132'!K6388</f>
        <v>19967</v>
      </c>
      <c r="B6388" s="63">
        <f>'דוח 132'!J6388</f>
        <v>8771</v>
      </c>
      <c r="C6388" s="63" t="str">
        <f>'דוח 132'!I6388</f>
        <v>צמוד מדד ללא מיועדות</v>
      </c>
      <c r="D6388" s="63">
        <f>'דוח 132'!H6388</f>
        <v>0</v>
      </c>
      <c r="E6388" s="63">
        <f>'דוח 132'!G6388</f>
        <v>0</v>
      </c>
      <c r="F6388" s="63">
        <f>'דוח 132'!F6388</f>
        <v>0</v>
      </c>
      <c r="G6388" s="63">
        <f>'דוח 132'!E6388</f>
        <v>0</v>
      </c>
      <c r="H6388" s="63">
        <f>'דוח 132'!D6388</f>
        <v>0</v>
      </c>
      <c r="I6388" s="63">
        <f>'דוח 132'!C6388</f>
        <v>0</v>
      </c>
      <c r="J6388" s="63">
        <f>'דוח 132'!B6388</f>
        <v>0</v>
      </c>
      <c r="K6388" s="63">
        <f>'דוח 132'!A6388</f>
        <v>0</v>
      </c>
    </row>
    <row r="6389" spans="1:11" x14ac:dyDescent="0.2">
      <c r="A6389" s="63">
        <f>'דוח 132'!K6389</f>
        <v>15744</v>
      </c>
      <c r="B6389" s="63">
        <f>'דוח 132'!J6389</f>
        <v>8771</v>
      </c>
      <c r="C6389" s="63" t="str">
        <f>'דוח 132'!I6389</f>
        <v xml:space="preserve">סה"כ ממשלתי צמוד מדד כולל מיועדות </v>
      </c>
      <c r="D6389" s="63">
        <f>'דוח 132'!H6389</f>
        <v>0</v>
      </c>
      <c r="E6389" s="63">
        <f>'דוח 132'!G6389</f>
        <v>0</v>
      </c>
      <c r="F6389" s="63">
        <f>'דוח 132'!F6389</f>
        <v>0</v>
      </c>
      <c r="G6389" s="63">
        <f>'דוח 132'!E6389</f>
        <v>0</v>
      </c>
      <c r="H6389" s="63">
        <f>'דוח 132'!D6389</f>
        <v>0</v>
      </c>
      <c r="I6389" s="63">
        <f>'דוח 132'!C6389</f>
        <v>0</v>
      </c>
      <c r="J6389" s="63">
        <f>'דוח 132'!B6389</f>
        <v>0</v>
      </c>
      <c r="K6389" s="63">
        <f>'דוח 132'!A6389</f>
        <v>0</v>
      </c>
    </row>
    <row r="6390" spans="1:11" x14ac:dyDescent="0.2">
      <c r="A6390" s="63">
        <f>'דוח 132'!K6390</f>
        <v>13462</v>
      </c>
      <c r="B6390" s="63">
        <f>'דוח 132'!J6390</f>
        <v>8771</v>
      </c>
      <c r="C6390" s="63" t="str">
        <f>'דוח 132'!I6390</f>
        <v xml:space="preserve">קונצרני סחיר צמוד מדד </v>
      </c>
      <c r="D6390" s="63">
        <f>'דוח 132'!H6390</f>
        <v>0</v>
      </c>
      <c r="E6390" s="63">
        <f>'דוח 132'!G6390</f>
        <v>0</v>
      </c>
      <c r="F6390" s="63">
        <f>'דוח 132'!F6390</f>
        <v>0</v>
      </c>
      <c r="G6390" s="63">
        <f>'דוח 132'!E6390</f>
        <v>0</v>
      </c>
      <c r="H6390" s="63">
        <f>'דוח 132'!D6390</f>
        <v>0</v>
      </c>
      <c r="I6390" s="63">
        <f>'דוח 132'!C6390</f>
        <v>0</v>
      </c>
      <c r="J6390" s="63">
        <f>'דוח 132'!B6390</f>
        <v>0</v>
      </c>
      <c r="K6390" s="63">
        <f>'דוח 132'!A6390</f>
        <v>0</v>
      </c>
    </row>
    <row r="6391" spans="1:11" x14ac:dyDescent="0.2">
      <c r="A6391" s="63">
        <f>'דוח 132'!K6391</f>
        <v>15544</v>
      </c>
      <c r="B6391" s="63">
        <f>'דוח 132'!J6391</f>
        <v>8771</v>
      </c>
      <c r="C6391" s="63" t="str">
        <f>'דוח 132'!I6391</f>
        <v>הלוואה צמוד מדד</v>
      </c>
      <c r="D6391" s="63">
        <f>'דוח 132'!H6391</f>
        <v>0</v>
      </c>
      <c r="E6391" s="63">
        <f>'דוח 132'!G6391</f>
        <v>0</v>
      </c>
      <c r="F6391" s="63">
        <f>'דוח 132'!F6391</f>
        <v>0</v>
      </c>
      <c r="G6391" s="63">
        <f>'דוח 132'!E6391</f>
        <v>0</v>
      </c>
      <c r="H6391" s="63">
        <f>'דוח 132'!D6391</f>
        <v>0</v>
      </c>
      <c r="I6391" s="63">
        <f>'דוח 132'!C6391</f>
        <v>0</v>
      </c>
      <c r="J6391" s="63">
        <f>'דוח 132'!B6391</f>
        <v>0</v>
      </c>
      <c r="K6391" s="63">
        <f>'דוח 132'!A6391</f>
        <v>0</v>
      </c>
    </row>
    <row r="6392" spans="1:11" x14ac:dyDescent="0.2">
      <c r="A6392" s="63">
        <f>'דוח 132'!K6392</f>
        <v>12978</v>
      </c>
      <c r="B6392" s="63">
        <f>'דוח 132'!J6392</f>
        <v>8771</v>
      </c>
      <c r="C6392" s="63" t="str">
        <f>'דוח 132'!I6392</f>
        <v xml:space="preserve">פקדונות לא סחירים </v>
      </c>
      <c r="D6392" s="63">
        <f>'דוח 132'!H6392</f>
        <v>0</v>
      </c>
      <c r="E6392" s="63">
        <f>'דוח 132'!G6392</f>
        <v>0</v>
      </c>
      <c r="F6392" s="63">
        <f>'דוח 132'!F6392</f>
        <v>0</v>
      </c>
      <c r="G6392" s="63">
        <f>'דוח 132'!E6392</f>
        <v>0</v>
      </c>
      <c r="H6392" s="63">
        <f>'דוח 132'!D6392</f>
        <v>0</v>
      </c>
      <c r="I6392" s="63">
        <f>'דוח 132'!C6392</f>
        <v>0</v>
      </c>
      <c r="J6392" s="63">
        <f>'דוח 132'!B6392</f>
        <v>0</v>
      </c>
      <c r="K6392" s="63">
        <f>'דוח 132'!A6392</f>
        <v>0</v>
      </c>
    </row>
    <row r="6393" spans="1:11" x14ac:dyDescent="0.2">
      <c r="A6393" s="63">
        <f>'דוח 132'!K6393</f>
        <v>17726</v>
      </c>
      <c r="B6393" s="63">
        <f>'דוח 132'!J6393</f>
        <v>8771</v>
      </c>
      <c r="C6393" s="63" t="str">
        <f>'דוח 132'!I6393</f>
        <v>לא צמוד כולל נזילות</v>
      </c>
      <c r="D6393" s="63">
        <f>'דוח 132'!H6393</f>
        <v>1.0717834887892699</v>
      </c>
      <c r="E6393" s="63">
        <f>'דוח 132'!G6393</f>
        <v>3.08458151673155</v>
      </c>
      <c r="F6393" s="63">
        <f>'דוח 132'!F6393</f>
        <v>3.18529865640489</v>
      </c>
      <c r="G6393" s="63">
        <f>'דוח 132'!E6393</f>
        <v>0</v>
      </c>
      <c r="H6393" s="63">
        <f>'דוח 132'!D6393</f>
        <v>0</v>
      </c>
      <c r="I6393" s="63">
        <f>'דוח 132'!C6393</f>
        <v>0</v>
      </c>
      <c r="J6393" s="63">
        <f>'דוח 132'!B6393</f>
        <v>0</v>
      </c>
      <c r="K6393" s="63">
        <f>'דוח 132'!A6393</f>
        <v>0</v>
      </c>
    </row>
    <row r="6394" spans="1:11" x14ac:dyDescent="0.2">
      <c r="A6394" s="63">
        <f>'דוח 132'!K6394</f>
        <v>17727</v>
      </c>
      <c r="B6394" s="63">
        <f>'דוח 132'!J6394</f>
        <v>8771</v>
      </c>
      <c r="C6394" s="63" t="str">
        <f>'דוח 132'!I6394</f>
        <v>עו"ש ש"ח</v>
      </c>
      <c r="D6394" s="63">
        <f>'דוח 132'!H6394</f>
        <v>0</v>
      </c>
      <c r="E6394" s="63">
        <f>'דוח 132'!G6394</f>
        <v>1.2693989641979</v>
      </c>
      <c r="F6394" s="63">
        <f>'דוח 132'!F6394</f>
        <v>1.37917830053921</v>
      </c>
      <c r="G6394" s="63">
        <f>'דוח 132'!E6394</f>
        <v>0</v>
      </c>
      <c r="H6394" s="63">
        <f>'דוח 132'!D6394</f>
        <v>0</v>
      </c>
      <c r="I6394" s="63">
        <f>'דוח 132'!C6394</f>
        <v>0</v>
      </c>
      <c r="J6394" s="63">
        <f>'דוח 132'!B6394</f>
        <v>0</v>
      </c>
      <c r="K6394" s="63">
        <f>'דוח 132'!A6394</f>
        <v>0</v>
      </c>
    </row>
    <row r="6395" spans="1:11" x14ac:dyDescent="0.2">
      <c r="A6395" s="63">
        <f>'דוח 132'!K6395</f>
        <v>13592</v>
      </c>
      <c r="B6395" s="63">
        <f>'דוח 132'!J6395</f>
        <v>8771</v>
      </c>
      <c r="C6395" s="63" t="str">
        <f>'דוח 132'!I6395</f>
        <v xml:space="preserve">לא צמוד - לא כולל נזילות </v>
      </c>
      <c r="D6395" s="63">
        <f>'דוח 132'!H6395</f>
        <v>1.89021207568479</v>
      </c>
      <c r="E6395" s="63">
        <f>'דוח 132'!G6395</f>
        <v>1.8151825525336498</v>
      </c>
      <c r="F6395" s="63">
        <f>'דוח 132'!F6395</f>
        <v>1.80612035586568</v>
      </c>
      <c r="G6395" s="63">
        <f>'דוח 132'!E6395</f>
        <v>0</v>
      </c>
      <c r="H6395" s="63">
        <f>'דוח 132'!D6395</f>
        <v>0</v>
      </c>
      <c r="I6395" s="63">
        <f>'דוח 132'!C6395</f>
        <v>0</v>
      </c>
      <c r="J6395" s="63">
        <f>'דוח 132'!B6395</f>
        <v>0</v>
      </c>
      <c r="K6395" s="63">
        <f>'דוח 132'!A6395</f>
        <v>0</v>
      </c>
    </row>
    <row r="6396" spans="1:11" x14ac:dyDescent="0.2">
      <c r="A6396" s="63">
        <f>'דוח 132'!K6396</f>
        <v>11566</v>
      </c>
      <c r="B6396" s="63">
        <f>'דוח 132'!J6396</f>
        <v>8771</v>
      </c>
      <c r="C6396" s="63" t="str">
        <f>'דוח 132'!I6396</f>
        <v>מק"מ</v>
      </c>
      <c r="D6396" s="63">
        <f>'דוח 132'!H6396</f>
        <v>0</v>
      </c>
      <c r="E6396" s="63">
        <f>'דוח 132'!G6396</f>
        <v>0</v>
      </c>
      <c r="F6396" s="63">
        <f>'דוח 132'!F6396</f>
        <v>0</v>
      </c>
      <c r="G6396" s="63">
        <f>'דוח 132'!E6396</f>
        <v>0</v>
      </c>
      <c r="H6396" s="63">
        <f>'דוח 132'!D6396</f>
        <v>0</v>
      </c>
      <c r="I6396" s="63">
        <f>'דוח 132'!C6396</f>
        <v>0</v>
      </c>
      <c r="J6396" s="63">
        <f>'דוח 132'!B6396</f>
        <v>0</v>
      </c>
      <c r="K6396" s="63">
        <f>'דוח 132'!A6396</f>
        <v>0</v>
      </c>
    </row>
    <row r="6397" spans="1:11" x14ac:dyDescent="0.2">
      <c r="A6397" s="63">
        <f>'דוח 132'!K6397</f>
        <v>13419</v>
      </c>
      <c r="B6397" s="63">
        <f>'דוח 132'!J6397</f>
        <v>8771</v>
      </c>
      <c r="C6397" s="63" t="str">
        <f>'דוח 132'!I6397</f>
        <v>ממשלתי  לא צמוד (שחר)</v>
      </c>
      <c r="D6397" s="63">
        <f>'דוח 132'!H6397</f>
        <v>0</v>
      </c>
      <c r="E6397" s="63">
        <f>'דוח 132'!G6397</f>
        <v>0</v>
      </c>
      <c r="F6397" s="63">
        <f>'דוח 132'!F6397</f>
        <v>0</v>
      </c>
      <c r="G6397" s="63">
        <f>'דוח 132'!E6397</f>
        <v>0</v>
      </c>
      <c r="H6397" s="63">
        <f>'דוח 132'!D6397</f>
        <v>0</v>
      </c>
      <c r="I6397" s="63">
        <f>'דוח 132'!C6397</f>
        <v>0</v>
      </c>
      <c r="J6397" s="63">
        <f>'דוח 132'!B6397</f>
        <v>0</v>
      </c>
      <c r="K6397" s="63">
        <f>'דוח 132'!A6397</f>
        <v>0</v>
      </c>
    </row>
    <row r="6398" spans="1:11" x14ac:dyDescent="0.2">
      <c r="A6398" s="63">
        <f>'דוח 132'!K6398</f>
        <v>11568</v>
      </c>
      <c r="B6398" s="63">
        <f>'דוח 132'!J6398</f>
        <v>8771</v>
      </c>
      <c r="C6398" s="63" t="str">
        <f>'דוח 132'!I6398</f>
        <v>אג"ח ממשלתי לא צמוד ריבית משתנה-"גילון"</v>
      </c>
      <c r="D6398" s="63">
        <f>'דוח 132'!H6398</f>
        <v>0</v>
      </c>
      <c r="E6398" s="63">
        <f>'דוח 132'!G6398</f>
        <v>0</v>
      </c>
      <c r="F6398" s="63">
        <f>'דוח 132'!F6398</f>
        <v>0</v>
      </c>
      <c r="G6398" s="63">
        <f>'דוח 132'!E6398</f>
        <v>0</v>
      </c>
      <c r="H6398" s="63">
        <f>'דוח 132'!D6398</f>
        <v>0</v>
      </c>
      <c r="I6398" s="63">
        <f>'דוח 132'!C6398</f>
        <v>0</v>
      </c>
      <c r="J6398" s="63">
        <f>'דוח 132'!B6398</f>
        <v>0</v>
      </c>
      <c r="K6398" s="63">
        <f>'דוח 132'!A6398</f>
        <v>0</v>
      </c>
    </row>
    <row r="6399" spans="1:11" x14ac:dyDescent="0.2">
      <c r="A6399" s="63">
        <f>'דוח 132'!K6399</f>
        <v>12479</v>
      </c>
      <c r="B6399" s="63">
        <f>'דוח 132'!J6399</f>
        <v>8771</v>
      </c>
      <c r="C6399" s="63" t="str">
        <f>'דוח 132'!I6399</f>
        <v>קונצרני ריבית קבועה</v>
      </c>
      <c r="D6399" s="63">
        <f>'דוח 132'!H6399</f>
        <v>0</v>
      </c>
      <c r="E6399" s="63">
        <f>'דוח 132'!G6399</f>
        <v>0</v>
      </c>
      <c r="F6399" s="63">
        <f>'דוח 132'!F6399</f>
        <v>0</v>
      </c>
      <c r="G6399" s="63">
        <f>'דוח 132'!E6399</f>
        <v>0</v>
      </c>
      <c r="H6399" s="63">
        <f>'דוח 132'!D6399</f>
        <v>0</v>
      </c>
      <c r="I6399" s="63">
        <f>'דוח 132'!C6399</f>
        <v>0</v>
      </c>
      <c r="J6399" s="63">
        <f>'דוח 132'!B6399</f>
        <v>0</v>
      </c>
      <c r="K6399" s="63">
        <f>'דוח 132'!A6399</f>
        <v>0</v>
      </c>
    </row>
    <row r="6400" spans="1:11" x14ac:dyDescent="0.2">
      <c r="A6400" s="63">
        <f>'דוח 132'!K6400</f>
        <v>12480</v>
      </c>
      <c r="B6400" s="63">
        <f>'דוח 132'!J6400</f>
        <v>8771</v>
      </c>
      <c r="C6400" s="63" t="str">
        <f>'דוח 132'!I6400</f>
        <v>קונצרני ריבית משתנה</v>
      </c>
      <c r="D6400" s="63">
        <f>'דוח 132'!H6400</f>
        <v>0</v>
      </c>
      <c r="E6400" s="63">
        <f>'דוח 132'!G6400</f>
        <v>0</v>
      </c>
      <c r="F6400" s="63">
        <f>'דוח 132'!F6400</f>
        <v>0</v>
      </c>
      <c r="G6400" s="63">
        <f>'דוח 132'!E6400</f>
        <v>0</v>
      </c>
      <c r="H6400" s="63">
        <f>'דוח 132'!D6400</f>
        <v>0</v>
      </c>
      <c r="I6400" s="63">
        <f>'דוח 132'!C6400</f>
        <v>0</v>
      </c>
      <c r="J6400" s="63">
        <f>'דוח 132'!B6400</f>
        <v>0</v>
      </c>
      <c r="K6400" s="63">
        <f>'דוח 132'!A6400</f>
        <v>0</v>
      </c>
    </row>
    <row r="6401" spans="1:11" x14ac:dyDescent="0.2">
      <c r="A6401" s="63">
        <f>'דוח 132'!K6401</f>
        <v>11578</v>
      </c>
      <c r="B6401" s="63">
        <f>'דוח 132'!J6401</f>
        <v>8771</v>
      </c>
      <c r="C6401" s="63" t="str">
        <f>'דוח 132'!I6401</f>
        <v>אג"ח לא צמוד לא סחיר (ללא עמיתים)</v>
      </c>
      <c r="D6401" s="63">
        <f>'דוח 132'!H6401</f>
        <v>3.3297299604252402</v>
      </c>
      <c r="E6401" s="63">
        <f>'דוח 132'!G6401</f>
        <v>2.7435671939641702E-4</v>
      </c>
      <c r="F6401" s="63">
        <f>'דוח 132'!F6401</f>
        <v>2.6604587096694604E-4</v>
      </c>
      <c r="G6401" s="63">
        <f>'דוח 132'!E6401</f>
        <v>0</v>
      </c>
      <c r="H6401" s="63">
        <f>'דוח 132'!D6401</f>
        <v>0</v>
      </c>
      <c r="I6401" s="63">
        <f>'דוח 132'!C6401</f>
        <v>0</v>
      </c>
      <c r="J6401" s="63">
        <f>'דוח 132'!B6401</f>
        <v>0</v>
      </c>
      <c r="K6401" s="63">
        <f>'דוח 132'!A6401</f>
        <v>0</v>
      </c>
    </row>
    <row r="6402" spans="1:11" x14ac:dyDescent="0.2">
      <c r="A6402" s="63">
        <f>'דוח 132'!K6402</f>
        <v>12497</v>
      </c>
      <c r="B6402" s="63">
        <f>'דוח 132'!J6402</f>
        <v>8771</v>
      </c>
      <c r="C6402" s="63" t="str">
        <f>'דוח 132'!I6402</f>
        <v>קונצרני לא סחיר ריבית משתנה (נע"מים)</v>
      </c>
      <c r="D6402" s="63">
        <f>'דוח 132'!H6402</f>
        <v>0</v>
      </c>
      <c r="E6402" s="63">
        <f>'דוח 132'!G6402</f>
        <v>0</v>
      </c>
      <c r="F6402" s="63">
        <f>'דוח 132'!F6402</f>
        <v>0</v>
      </c>
      <c r="G6402" s="63">
        <f>'דוח 132'!E6402</f>
        <v>0</v>
      </c>
      <c r="H6402" s="63">
        <f>'דוח 132'!D6402</f>
        <v>0</v>
      </c>
      <c r="I6402" s="63">
        <f>'דוח 132'!C6402</f>
        <v>0</v>
      </c>
      <c r="J6402" s="63">
        <f>'דוח 132'!B6402</f>
        <v>0</v>
      </c>
      <c r="K6402" s="63">
        <f>'דוח 132'!A6402</f>
        <v>0</v>
      </c>
    </row>
    <row r="6403" spans="1:11" x14ac:dyDescent="0.2">
      <c r="A6403" s="63">
        <f>'דוח 132'!K6403</f>
        <v>15546</v>
      </c>
      <c r="B6403" s="63">
        <f>'דוח 132'!J6403</f>
        <v>8771</v>
      </c>
      <c r="C6403" s="63" t="str">
        <f>'דוח 132'!I6403</f>
        <v>הלוואה לא צמוד</v>
      </c>
      <c r="D6403" s="63">
        <f>'דוח 132'!H6403</f>
        <v>0</v>
      </c>
      <c r="E6403" s="63">
        <f>'דוח 132'!G6403</f>
        <v>0</v>
      </c>
      <c r="F6403" s="63">
        <f>'דוח 132'!F6403</f>
        <v>0</v>
      </c>
      <c r="G6403" s="63">
        <f>'דוח 132'!E6403</f>
        <v>0</v>
      </c>
      <c r="H6403" s="63">
        <f>'דוח 132'!D6403</f>
        <v>0</v>
      </c>
      <c r="I6403" s="63">
        <f>'דוח 132'!C6403</f>
        <v>0</v>
      </c>
      <c r="J6403" s="63">
        <f>'דוח 132'!B6403</f>
        <v>0</v>
      </c>
      <c r="K6403" s="63">
        <f>'דוח 132'!A6403</f>
        <v>0</v>
      </c>
    </row>
    <row r="6404" spans="1:11" x14ac:dyDescent="0.2">
      <c r="A6404" s="63">
        <f>'דוח 132'!K6404</f>
        <v>12481</v>
      </c>
      <c r="B6404" s="63">
        <f>'דוח 132'!J6404</f>
        <v>8771</v>
      </c>
      <c r="C6404" s="63" t="str">
        <f>'דוח 132'!I6404</f>
        <v>הלוואות לעמיתים.</v>
      </c>
      <c r="D6404" s="63">
        <f>'דוח 132'!H6404</f>
        <v>1.89</v>
      </c>
      <c r="E6404" s="63">
        <f>'דוח 132'!G6404</f>
        <v>1.8149081958142499</v>
      </c>
      <c r="F6404" s="63">
        <f>'דוח 132'!F6404</f>
        <v>1.8058543099947097</v>
      </c>
      <c r="G6404" s="63">
        <f>'דוח 132'!E6404</f>
        <v>0</v>
      </c>
      <c r="H6404" s="63">
        <f>'דוח 132'!D6404</f>
        <v>4</v>
      </c>
      <c r="I6404" s="63">
        <f>'דוח 132'!C6404</f>
        <v>0</v>
      </c>
      <c r="J6404" s="63">
        <f>'דוח 132'!B6404</f>
        <v>0</v>
      </c>
      <c r="K6404" s="63">
        <f>'דוח 132'!A6404</f>
        <v>0</v>
      </c>
    </row>
    <row r="6405" spans="1:11" x14ac:dyDescent="0.2">
      <c r="A6405" s="63">
        <f>'דוח 132'!K6405</f>
        <v>13594</v>
      </c>
      <c r="B6405" s="63">
        <f>'דוח 132'!J6405</f>
        <v>8771</v>
      </c>
      <c r="C6405" s="63" t="str">
        <f>'דוח 132'!I6405</f>
        <v>מט"ח וצמוד מט"ח</v>
      </c>
      <c r="D6405" s="63">
        <f>'דוח 132'!H6405</f>
        <v>0</v>
      </c>
      <c r="E6405" s="63">
        <f>'דוח 132'!G6405</f>
        <v>0.82811342831145596</v>
      </c>
      <c r="F6405" s="63">
        <f>'דוח 132'!F6405</f>
        <v>0.84544565932092408</v>
      </c>
      <c r="G6405" s="63">
        <f>'דוח 132'!E6405</f>
        <v>0</v>
      </c>
      <c r="H6405" s="63">
        <f>'דוח 132'!D6405</f>
        <v>0</v>
      </c>
      <c r="I6405" s="63">
        <f>'דוח 132'!C6405</f>
        <v>0</v>
      </c>
      <c r="J6405" s="63">
        <f>'דוח 132'!B6405</f>
        <v>0</v>
      </c>
      <c r="K6405" s="63">
        <f>'דוח 132'!A6405</f>
        <v>0</v>
      </c>
    </row>
    <row r="6406" spans="1:11" x14ac:dyDescent="0.2">
      <c r="A6406" s="63">
        <f>'דוח 132'!K6406</f>
        <v>15609</v>
      </c>
      <c r="B6406" s="63">
        <f>'דוח 132'!J6406</f>
        <v>8771</v>
      </c>
      <c r="C6406" s="63" t="str">
        <f>'דוח 132'!I6406</f>
        <v>אג"ח ממשלתי צמוד מט"ח סחיר (1022)</v>
      </c>
      <c r="D6406" s="63">
        <f>'דוח 132'!H6406</f>
        <v>0</v>
      </c>
      <c r="E6406" s="63">
        <f>'דוח 132'!G6406</f>
        <v>5.2085101781731001E-2</v>
      </c>
      <c r="F6406" s="63">
        <f>'דוח 132'!F6406</f>
        <v>5.15116038372328E-2</v>
      </c>
      <c r="G6406" s="63">
        <f>'דוח 132'!E6406</f>
        <v>0</v>
      </c>
      <c r="H6406" s="63">
        <f>'דוח 132'!D6406</f>
        <v>0</v>
      </c>
      <c r="I6406" s="63">
        <f>'דוח 132'!C6406</f>
        <v>0</v>
      </c>
      <c r="J6406" s="63">
        <f>'דוח 132'!B6406</f>
        <v>0</v>
      </c>
      <c r="K6406" s="63">
        <f>'דוח 132'!A6406</f>
        <v>0</v>
      </c>
    </row>
    <row r="6407" spans="1:11" x14ac:dyDescent="0.2">
      <c r="A6407" s="63">
        <f>'דוח 132'!K6407</f>
        <v>11524</v>
      </c>
      <c r="B6407" s="63">
        <f>'דוח 132'!J6407</f>
        <v>8771</v>
      </c>
      <c r="C6407" s="63" t="str">
        <f>'דוח 132'!I6407</f>
        <v xml:space="preserve"> אג"ח קונצרני בחו"ל </v>
      </c>
      <c r="D6407" s="63">
        <f>'דוח 132'!H6407</f>
        <v>0</v>
      </c>
      <c r="E6407" s="63">
        <f>'דוח 132'!G6407</f>
        <v>0</v>
      </c>
      <c r="F6407" s="63">
        <f>'דוח 132'!F6407</f>
        <v>0</v>
      </c>
      <c r="G6407" s="63">
        <f>'דוח 132'!E6407</f>
        <v>0</v>
      </c>
      <c r="H6407" s="63">
        <f>'דוח 132'!D6407</f>
        <v>0</v>
      </c>
      <c r="I6407" s="63">
        <f>'דוח 132'!C6407</f>
        <v>0</v>
      </c>
      <c r="J6407" s="63">
        <f>'דוח 132'!B6407</f>
        <v>0</v>
      </c>
      <c r="K6407" s="63">
        <f>'דוח 132'!A6407</f>
        <v>0</v>
      </c>
    </row>
    <row r="6408" spans="1:11" x14ac:dyDescent="0.2">
      <c r="A6408" s="63">
        <f>'דוח 132'!K6408</f>
        <v>15745</v>
      </c>
      <c r="B6408" s="63">
        <f>'דוח 132'!J6408</f>
        <v>8771</v>
      </c>
      <c r="C6408" s="63" t="str">
        <f>'דוח 132'!I6408</f>
        <v>סה"כ קונצרני צמוד מט"ח</v>
      </c>
      <c r="D6408" s="63">
        <f>'דוח 132'!H6408</f>
        <v>0</v>
      </c>
      <c r="E6408" s="63">
        <f>'דוח 132'!G6408</f>
        <v>0</v>
      </c>
      <c r="F6408" s="63">
        <f>'דוח 132'!F6408</f>
        <v>0</v>
      </c>
      <c r="G6408" s="63">
        <f>'דוח 132'!E6408</f>
        <v>0</v>
      </c>
      <c r="H6408" s="63">
        <f>'דוח 132'!D6408</f>
        <v>0</v>
      </c>
      <c r="I6408" s="63">
        <f>'דוח 132'!C6408</f>
        <v>0</v>
      </c>
      <c r="J6408" s="63">
        <f>'דוח 132'!B6408</f>
        <v>0</v>
      </c>
      <c r="K6408" s="63">
        <f>'דוח 132'!A6408</f>
        <v>0</v>
      </c>
    </row>
    <row r="6409" spans="1:11" x14ac:dyDescent="0.2">
      <c r="A6409" s="63">
        <f>'דוח 132'!K6409</f>
        <v>15545</v>
      </c>
      <c r="B6409" s="63">
        <f>'דוח 132'!J6409</f>
        <v>8771</v>
      </c>
      <c r="C6409" s="63" t="str">
        <f>'דוח 132'!I6409</f>
        <v>הלוואה צמוד מט"ח</v>
      </c>
      <c r="D6409" s="63">
        <f>'דוח 132'!H6409</f>
        <v>0</v>
      </c>
      <c r="E6409" s="63">
        <f>'דוח 132'!G6409</f>
        <v>0</v>
      </c>
      <c r="F6409" s="63">
        <f>'דוח 132'!F6409</f>
        <v>0</v>
      </c>
      <c r="G6409" s="63">
        <f>'דוח 132'!E6409</f>
        <v>0</v>
      </c>
      <c r="H6409" s="63">
        <f>'דוח 132'!D6409</f>
        <v>0</v>
      </c>
      <c r="I6409" s="63">
        <f>'דוח 132'!C6409</f>
        <v>0</v>
      </c>
      <c r="J6409" s="63">
        <f>'דוח 132'!B6409</f>
        <v>0</v>
      </c>
      <c r="K6409" s="63">
        <f>'דוח 132'!A6409</f>
        <v>0</v>
      </c>
    </row>
    <row r="6410" spans="1:11" x14ac:dyDescent="0.2">
      <c r="A6410" s="63">
        <f>'דוח 132'!K6410</f>
        <v>13595</v>
      </c>
      <c r="B6410" s="63">
        <f>'דוח 132'!J6410</f>
        <v>8771</v>
      </c>
      <c r="C6410" s="63" t="str">
        <f>'דוח 132'!I6410</f>
        <v>סה"כ מניות והמירים</v>
      </c>
      <c r="D6410" s="63">
        <f>'דוח 132'!H6410</f>
        <v>0</v>
      </c>
      <c r="E6410" s="63">
        <f>'דוח 132'!G6410</f>
        <v>95.448847280391902</v>
      </c>
      <c r="F6410" s="63">
        <f>'דוח 132'!F6410</f>
        <v>95.341122233100009</v>
      </c>
      <c r="G6410" s="63">
        <f>'דוח 132'!E6410</f>
        <v>0</v>
      </c>
      <c r="H6410" s="63">
        <f>'דוח 132'!D6410</f>
        <v>0</v>
      </c>
      <c r="I6410" s="63">
        <f>'דוח 132'!C6410</f>
        <v>0</v>
      </c>
      <c r="J6410" s="63">
        <f>'דוח 132'!B6410</f>
        <v>0</v>
      </c>
      <c r="K6410" s="63">
        <f>'דוח 132'!A6410</f>
        <v>0</v>
      </c>
    </row>
    <row r="6411" spans="1:11" x14ac:dyDescent="0.2">
      <c r="A6411" s="63">
        <f>'דוח 132'!K6411</f>
        <v>15610</v>
      </c>
      <c r="B6411" s="63">
        <f>'דוח 132'!J6411</f>
        <v>8771</v>
      </c>
      <c r="C6411" s="63" t="str">
        <f>'דוח 132'!I6411</f>
        <v>נגזרים מתוך מניות והמירים</v>
      </c>
      <c r="D6411" s="63">
        <f>'דוח 132'!H6411</f>
        <v>0</v>
      </c>
      <c r="E6411" s="63">
        <f>'דוח 132'!G6411</f>
        <v>3.0545199584779299</v>
      </c>
      <c r="F6411" s="63">
        <f>'דוח 132'!F6411</f>
        <v>3.0498663802212498</v>
      </c>
      <c r="G6411" s="63">
        <f>'דוח 132'!E6411</f>
        <v>0</v>
      </c>
      <c r="H6411" s="63">
        <f>'דוח 132'!D6411</f>
        <v>0</v>
      </c>
      <c r="I6411" s="63">
        <f>'דוח 132'!C6411</f>
        <v>0</v>
      </c>
      <c r="J6411" s="63">
        <f>'דוח 132'!B6411</f>
        <v>0</v>
      </c>
      <c r="K6411" s="63">
        <f>'דוח 132'!A6411</f>
        <v>0</v>
      </c>
    </row>
    <row r="6412" spans="1:11" x14ac:dyDescent="0.2">
      <c r="A6412" s="63">
        <f>'דוח 132'!K6412</f>
        <v>15611</v>
      </c>
      <c r="B6412" s="63">
        <f>'דוח 132'!J6412</f>
        <v>8771</v>
      </c>
      <c r="C6412" s="63" t="str">
        <f>'דוח 132'!I6412</f>
        <v>מניות והמירים בארץ</v>
      </c>
      <c r="D6412" s="63">
        <f>'דוח 132'!H6412</f>
        <v>0</v>
      </c>
      <c r="E6412" s="63">
        <f>'דוח 132'!G6412</f>
        <v>45.408731047079399</v>
      </c>
      <c r="F6412" s="63">
        <f>'דוח 132'!F6412</f>
        <v>45.332460850090698</v>
      </c>
      <c r="G6412" s="63">
        <f>'דוח 132'!E6412</f>
        <v>0</v>
      </c>
      <c r="H6412" s="63">
        <f>'דוח 132'!D6412</f>
        <v>0</v>
      </c>
      <c r="I6412" s="63">
        <f>'דוח 132'!C6412</f>
        <v>0</v>
      </c>
      <c r="J6412" s="63">
        <f>'דוח 132'!B6412</f>
        <v>0</v>
      </c>
      <c r="K6412" s="63">
        <f>'דוח 132'!A6412</f>
        <v>0</v>
      </c>
    </row>
    <row r="6413" spans="1:11" x14ac:dyDescent="0.2">
      <c r="A6413" s="63">
        <f>'דוח 132'!K6413</f>
        <v>15608</v>
      </c>
      <c r="B6413" s="63">
        <f>'דוח 132'!J6413</f>
        <v>8771</v>
      </c>
      <c r="C6413" s="63" t="str">
        <f>'דוח 132'!I6413</f>
        <v>מניות חו"ל</v>
      </c>
      <c r="D6413" s="63">
        <f>'דוח 132'!H6413</f>
        <v>0</v>
      </c>
      <c r="E6413" s="63">
        <f>'דוח 132'!G6413</f>
        <v>50.0389170298549</v>
      </c>
      <c r="F6413" s="63">
        <f>'דוח 132'!F6413</f>
        <v>50.007475436296197</v>
      </c>
      <c r="G6413" s="63">
        <f>'דוח 132'!E6413</f>
        <v>0</v>
      </c>
      <c r="H6413" s="63">
        <f>'דוח 132'!D6413</f>
        <v>0</v>
      </c>
      <c r="I6413" s="63">
        <f>'דוח 132'!C6413</f>
        <v>0</v>
      </c>
      <c r="J6413" s="63">
        <f>'דוח 132'!B6413</f>
        <v>0</v>
      </c>
      <c r="K6413" s="63">
        <f>'דוח 132'!A6413</f>
        <v>0</v>
      </c>
    </row>
    <row r="6414" spans="1:11" x14ac:dyDescent="0.2">
      <c r="A6414" s="63">
        <f>'דוח 132'!K6414</f>
        <v>15584</v>
      </c>
      <c r="B6414" s="63">
        <f>'דוח 132'!J6414</f>
        <v>8771</v>
      </c>
      <c r="C6414" s="63" t="str">
        <f>'דוח 132'!I6414</f>
        <v>נכסים אלטרנטיביים</v>
      </c>
      <c r="D6414" s="63">
        <f>'דוח 132'!H6414</f>
        <v>0</v>
      </c>
      <c r="E6414" s="63">
        <f>'דוח 132'!G6414</f>
        <v>3.8249202828849396</v>
      </c>
      <c r="F6414" s="63">
        <f>'דוח 132'!F6414</f>
        <v>3.79392275518265</v>
      </c>
      <c r="G6414" s="63">
        <f>'דוח 132'!E6414</f>
        <v>0</v>
      </c>
      <c r="H6414" s="63">
        <f>'דוח 132'!D6414</f>
        <v>8</v>
      </c>
      <c r="I6414" s="63">
        <f>'דוח 132'!C6414</f>
        <v>0</v>
      </c>
      <c r="J6414" s="63">
        <f>'דוח 132'!B6414</f>
        <v>0</v>
      </c>
      <c r="K6414" s="63">
        <f>'דוח 132'!A6414</f>
        <v>0</v>
      </c>
    </row>
    <row r="6415" spans="1:11" x14ac:dyDescent="0.2">
      <c r="A6415" s="63">
        <f>'דוח 132'!K6415</f>
        <v>17728</v>
      </c>
      <c r="B6415" s="63">
        <f>'דוח 132'!J6415</f>
        <v>8771</v>
      </c>
      <c r="C6415" s="63" t="str">
        <f>'דוח 132'!I6415</f>
        <v>נכסי נדל"ן</v>
      </c>
      <c r="D6415" s="63">
        <f>'דוח 132'!H6415</f>
        <v>0</v>
      </c>
      <c r="E6415" s="63">
        <f>'דוח 132'!G6415</f>
        <v>0</v>
      </c>
      <c r="F6415" s="63">
        <f>'דוח 132'!F6415</f>
        <v>0</v>
      </c>
      <c r="G6415" s="63">
        <f>'דוח 132'!E6415</f>
        <v>0</v>
      </c>
      <c r="H6415" s="63">
        <f>'דוח 132'!D6415</f>
        <v>0</v>
      </c>
      <c r="I6415" s="63">
        <f>'דוח 132'!C6415</f>
        <v>0</v>
      </c>
      <c r="J6415" s="63">
        <f>'דוח 132'!B6415</f>
        <v>0</v>
      </c>
      <c r="K6415" s="63">
        <f>'דוח 132'!A6415</f>
        <v>0</v>
      </c>
    </row>
    <row r="6416" spans="1:11" x14ac:dyDescent="0.2">
      <c r="A6416" s="63">
        <f>'דוח 132'!K6416</f>
        <v>15624</v>
      </c>
      <c r="B6416" s="63">
        <f>'דוח 132'!J6416</f>
        <v>8771</v>
      </c>
      <c r="C6416" s="63" t="str">
        <f>'דוח 132'!I6416</f>
        <v>נגזרים מתוך חשיפת מט"ח</v>
      </c>
      <c r="D6416" s="63">
        <f>'דוח 132'!H6416</f>
        <v>0</v>
      </c>
      <c r="E6416" s="63">
        <f>'דוח 132'!G6416</f>
        <v>-12.618659091105998</v>
      </c>
      <c r="F6416" s="63">
        <f>'דוח 132'!F6416</f>
        <v>-12.4831175789162</v>
      </c>
      <c r="G6416" s="63">
        <f>'דוח 132'!E6416</f>
        <v>0</v>
      </c>
      <c r="H6416" s="63">
        <f>'דוח 132'!D6416</f>
        <v>0</v>
      </c>
      <c r="I6416" s="63">
        <f>'דוח 132'!C6416</f>
        <v>0</v>
      </c>
      <c r="J6416" s="63">
        <f>'דוח 132'!B6416</f>
        <v>0</v>
      </c>
      <c r="K6416" s="63">
        <f>'דוח 132'!A6416</f>
        <v>0</v>
      </c>
    </row>
    <row r="6417" spans="1:11" x14ac:dyDescent="0.2">
      <c r="A6417" s="63">
        <f>'דוח 132'!K6417</f>
        <v>15644</v>
      </c>
      <c r="B6417" s="63">
        <f>'דוח 132'!J6417</f>
        <v>8771</v>
      </c>
      <c r="C6417" s="63" t="str">
        <f>'דוח 132'!I6417</f>
        <v>סה"כ נזילות</v>
      </c>
      <c r="D6417" s="63">
        <f>'דוח 132'!H6417</f>
        <v>0</v>
      </c>
      <c r="E6417" s="63">
        <f>'דוח 132'!G6417</f>
        <v>2.0454272907276305</v>
      </c>
      <c r="F6417" s="63">
        <f>'דוח 132'!F6417</f>
        <v>2.1731123560228998</v>
      </c>
      <c r="G6417" s="63">
        <f>'דוח 132'!E6417</f>
        <v>1</v>
      </c>
      <c r="H6417" s="63">
        <f>'דוח 132'!D6417</f>
        <v>10</v>
      </c>
      <c r="I6417" s="63">
        <f>'דוח 132'!C6417</f>
        <v>0</v>
      </c>
      <c r="J6417" s="63">
        <f>'דוח 132'!B6417</f>
        <v>0</v>
      </c>
      <c r="K6417" s="63">
        <f>'דוח 132'!A6417</f>
        <v>0</v>
      </c>
    </row>
    <row r="6418" spans="1:11" x14ac:dyDescent="0.2">
      <c r="A6418" s="63">
        <f>'דוח 132'!K6418</f>
        <v>15704</v>
      </c>
      <c r="B6418" s="63">
        <f>'דוח 132'!J6418</f>
        <v>8771</v>
      </c>
      <c r="C6418" s="63" t="str">
        <f>'דוח 132'!I6418</f>
        <v xml:space="preserve">סה"כ קונצרני והלוואות </v>
      </c>
      <c r="D6418" s="63">
        <f>'דוח 132'!H6418</f>
        <v>3.3297299604252402</v>
      </c>
      <c r="E6418" s="63">
        <f>'דוח 132'!G6418</f>
        <v>2.7435671939641702E-4</v>
      </c>
      <c r="F6418" s="63">
        <f>'דוח 132'!F6418</f>
        <v>2.6604587096694604E-4</v>
      </c>
      <c r="G6418" s="63">
        <f>'דוח 132'!E6418</f>
        <v>0</v>
      </c>
      <c r="H6418" s="63">
        <f>'דוח 132'!D6418</f>
        <v>5</v>
      </c>
      <c r="I6418" s="63">
        <f>'דוח 132'!C6418</f>
        <v>0</v>
      </c>
      <c r="J6418" s="63">
        <f>'דוח 132'!B6418</f>
        <v>0</v>
      </c>
      <c r="K6418" s="63">
        <f>'דוח 132'!A6418</f>
        <v>0</v>
      </c>
    </row>
    <row r="6419" spans="1:11" x14ac:dyDescent="0.2">
      <c r="A6419" s="63">
        <f>'דוח 132'!K6419</f>
        <v>15749</v>
      </c>
      <c r="B6419" s="63">
        <f>'דוח 132'!J6419</f>
        <v>8771</v>
      </c>
      <c r="C6419" s="63" t="str">
        <f>'דוח 132'!I6419</f>
        <v>סה"כ לא סחירים</v>
      </c>
      <c r="D6419" s="63">
        <f>'דוח 132'!H6419</f>
        <v>0.60950024924742707</v>
      </c>
      <c r="E6419" s="63">
        <f>'דוח 132'!G6419</f>
        <v>5.6413020388761792</v>
      </c>
      <c r="F6419" s="63">
        <f>'דוח 132'!F6419</f>
        <v>5.6012290577612598</v>
      </c>
      <c r="G6419" s="63">
        <f>'דוח 132'!E6419</f>
        <v>0</v>
      </c>
      <c r="H6419" s="63">
        <f>'דוח 132'!D6419</f>
        <v>0</v>
      </c>
      <c r="I6419" s="63">
        <f>'דוח 132'!C6419</f>
        <v>0</v>
      </c>
      <c r="J6419" s="63">
        <f>'דוח 132'!B6419</f>
        <v>0</v>
      </c>
      <c r="K6419" s="63">
        <f>'דוח 132'!A6419</f>
        <v>0</v>
      </c>
    </row>
    <row r="6420" spans="1:11" x14ac:dyDescent="0.2">
      <c r="A6420" s="63">
        <f>'דוח 132'!K6420</f>
        <v>11258</v>
      </c>
      <c r="B6420" s="63">
        <f>'דוח 132'!J6420</f>
        <v>8771</v>
      </c>
      <c r="C6420" s="63" t="str">
        <f>'דוח 132'!I6420</f>
        <v>כל נכסי הקופה</v>
      </c>
      <c r="D6420" s="63">
        <f>'דוח 132'!H6420</f>
        <v>3.4139505067974203E-2</v>
      </c>
      <c r="E6420" s="63">
        <f>'דוח 132'!G6420</f>
        <v>103.18646250832001</v>
      </c>
      <c r="F6420" s="63">
        <f>'דוח 132'!F6420</f>
        <v>103.165789304008</v>
      </c>
      <c r="G6420" s="63">
        <f>'דוח 132'!E6420</f>
        <v>0</v>
      </c>
      <c r="H6420" s="63">
        <f>'דוח 132'!D6420</f>
        <v>0</v>
      </c>
      <c r="I6420" s="63">
        <f>'דוח 132'!C6420</f>
        <v>0</v>
      </c>
      <c r="J6420" s="63">
        <f>'דוח 132'!B6420</f>
        <v>0</v>
      </c>
      <c r="K6420" s="63">
        <f>'דוח 132'!A6420</f>
        <v>0</v>
      </c>
    </row>
    <row r="6421" spans="1:11" x14ac:dyDescent="0.2">
      <c r="A6421" s="63">
        <f>'דוח 132'!K6421</f>
        <v>15705</v>
      </c>
      <c r="B6421" s="63">
        <f>'דוח 132'!J6421</f>
        <v>8771</v>
      </c>
      <c r="C6421" s="63" t="str">
        <f>'דוח 132'!I6421</f>
        <v>סה"כ ממשלתי</v>
      </c>
      <c r="D6421" s="63">
        <f>'דוח 132'!H6421</f>
        <v>0</v>
      </c>
      <c r="E6421" s="63">
        <f>'דוח 132'!G6421</f>
        <v>5.2085101781731001E-2</v>
      </c>
      <c r="F6421" s="63">
        <f>'דוח 132'!F6421</f>
        <v>5.15116038372328E-2</v>
      </c>
      <c r="G6421" s="63">
        <f>'דוח 132'!E6421</f>
        <v>0</v>
      </c>
      <c r="H6421" s="63">
        <f>'דוח 132'!D6421</f>
        <v>0</v>
      </c>
      <c r="I6421" s="63">
        <f>'דוח 132'!C6421</f>
        <v>0</v>
      </c>
      <c r="J6421" s="63">
        <f>'דוח 132'!B6421</f>
        <v>0</v>
      </c>
      <c r="K6421" s="63">
        <f>'דוח 132'!A6421</f>
        <v>0</v>
      </c>
    </row>
    <row r="6422" spans="1:11" x14ac:dyDescent="0.2">
      <c r="A6422" s="63">
        <f>'דוח 132'!K6422</f>
        <v>16144</v>
      </c>
      <c r="B6422" s="63">
        <f>'דוח 132'!J6422</f>
        <v>8771</v>
      </c>
      <c r="C6422" s="63" t="str">
        <f>'דוח 132'!I6422</f>
        <v>סך חשיפת מט"ח</v>
      </c>
      <c r="D6422" s="63">
        <f>'דוח 132'!H6422</f>
        <v>2.3579045407320999E-5</v>
      </c>
      <c r="E6422" s="63">
        <f>'דוח 132'!G6422</f>
        <v>25.372629171121197</v>
      </c>
      <c r="F6422" s="63">
        <f>'דוח 132'!F6422</f>
        <v>25.432873690532496</v>
      </c>
      <c r="G6422" s="63">
        <f>'דוח 132'!E6422</f>
        <v>0</v>
      </c>
      <c r="H6422" s="63">
        <f>'דוח 132'!D6422</f>
        <v>0</v>
      </c>
      <c r="I6422" s="63">
        <f>'דוח 132'!C6422</f>
        <v>0</v>
      </c>
      <c r="J6422" s="63">
        <f>'דוח 132'!B6422</f>
        <v>0</v>
      </c>
      <c r="K6422" s="63">
        <f>'דוח 132'!A6422</f>
        <v>0</v>
      </c>
    </row>
    <row r="6423" spans="1:11" x14ac:dyDescent="0.2">
      <c r="A6423" s="63">
        <f>'דוח 132'!K6423</f>
        <v>12755</v>
      </c>
      <c r="B6423" s="63">
        <f>'דוח 132'!J6423</f>
        <v>8771</v>
      </c>
      <c r="C6423" s="63" t="str">
        <f>'דוח 132'!I6423</f>
        <v xml:space="preserve">נזילות מט"ח </v>
      </c>
      <c r="D6423" s="63">
        <f>'דוח 132'!H6423</f>
        <v>0</v>
      </c>
      <c r="E6423" s="63">
        <f>'דוח 132'!G6423</f>
        <v>0.77602832652972498</v>
      </c>
      <c r="F6423" s="63">
        <f>'דוח 132'!F6423</f>
        <v>0.79393405548369111</v>
      </c>
      <c r="G6423" s="63">
        <f>'דוח 132'!E6423</f>
        <v>0</v>
      </c>
      <c r="H6423" s="63">
        <f>'דוח 132'!D6423</f>
        <v>0</v>
      </c>
      <c r="I6423" s="63">
        <f>'דוח 132'!C6423</f>
        <v>0</v>
      </c>
      <c r="J6423" s="63">
        <f>'דוח 132'!B6423</f>
        <v>0</v>
      </c>
      <c r="K6423" s="63">
        <f>'דוח 132'!A6423</f>
        <v>0</v>
      </c>
    </row>
    <row r="6424" spans="1:11" x14ac:dyDescent="0.2">
      <c r="A6424" s="63">
        <f>'דוח 132'!K6424</f>
        <v>12359</v>
      </c>
      <c r="B6424" s="63">
        <f>'דוח 132'!J6424</f>
        <v>8771</v>
      </c>
      <c r="C6424" s="63" t="str">
        <f>'דוח 132'!I6424</f>
        <v xml:space="preserve">קונצרני לא סחיר צמוד מדד </v>
      </c>
      <c r="D6424" s="63">
        <f>'דוח 132'!H6424</f>
        <v>0</v>
      </c>
      <c r="E6424" s="63">
        <f>'דוח 132'!G6424</f>
        <v>0</v>
      </c>
      <c r="F6424" s="63">
        <f>'דוח 132'!F6424</f>
        <v>0</v>
      </c>
      <c r="G6424" s="63">
        <f>'דוח 132'!E6424</f>
        <v>0</v>
      </c>
      <c r="H6424" s="63">
        <f>'דוח 132'!D6424</f>
        <v>0</v>
      </c>
      <c r="I6424" s="63">
        <f>'דוח 132'!C6424</f>
        <v>0</v>
      </c>
      <c r="J6424" s="63">
        <f>'דוח 132'!B6424</f>
        <v>0</v>
      </c>
      <c r="K6424" s="63">
        <f>'דוח 132'!A6424</f>
        <v>0</v>
      </c>
    </row>
    <row r="6425" spans="1:11" x14ac:dyDescent="0.2">
      <c r="A6425" s="63">
        <f>'דוח 132'!K6425</f>
        <v>0</v>
      </c>
      <c r="B6425" s="63">
        <f>'דוח 132'!J6425</f>
        <v>0</v>
      </c>
      <c r="C6425" s="63">
        <f>'דוח 132'!I6425</f>
        <v>0</v>
      </c>
      <c r="D6425" s="63">
        <f>'דוח 132'!H6425</f>
        <v>0</v>
      </c>
      <c r="E6425" s="63">
        <f>'דוח 132'!G6425</f>
        <v>0</v>
      </c>
      <c r="F6425" s="63">
        <f>'דוח 132'!F6425</f>
        <v>0</v>
      </c>
      <c r="G6425" s="63">
        <f>'דוח 132'!E6425</f>
        <v>0</v>
      </c>
      <c r="H6425" s="63">
        <f>'דוח 132'!D6425</f>
        <v>0</v>
      </c>
      <c r="I6425" s="63">
        <f>'דוח 132'!C6425</f>
        <v>0</v>
      </c>
      <c r="J6425" s="63">
        <f>'דוח 132'!B6425</f>
        <v>0</v>
      </c>
      <c r="K6425" s="63">
        <f>'דוח 132'!A6425</f>
        <v>0</v>
      </c>
    </row>
    <row r="6426" spans="1:11" x14ac:dyDescent="0.2">
      <c r="A6426" s="63" t="str">
        <f>'דוח 132'!K6426</f>
        <v>קוד קבוצה</v>
      </c>
      <c r="B6426" s="63" t="str">
        <f>'דוח 132'!J6426</f>
        <v>קוד קופה</v>
      </c>
      <c r="C6426" s="63">
        <f>'דוח 132'!I6426</f>
        <v>0</v>
      </c>
      <c r="D6426" s="63" t="str">
        <f>'דוח 132'!H6426</f>
        <v>8798  פסגות גדיש אג"ח עד 10% מניות</v>
      </c>
      <c r="E6426" s="63">
        <f>'דוח 132'!G6426</f>
        <v>0</v>
      </c>
      <c r="F6426" s="63">
        <f>'דוח 132'!F6426</f>
        <v>0</v>
      </c>
      <c r="G6426" s="63">
        <f>'דוח 132'!E6426</f>
        <v>0</v>
      </c>
      <c r="H6426" s="63">
        <f>'דוח 132'!D6426</f>
        <v>0</v>
      </c>
      <c r="I6426" s="63">
        <f>'דוח 132'!C6426</f>
        <v>0</v>
      </c>
      <c r="J6426" s="63">
        <f>'דוח 132'!B6426</f>
        <v>0</v>
      </c>
      <c r="K6426" s="63">
        <f>'דוח 132'!A6426</f>
        <v>0</v>
      </c>
    </row>
    <row r="6427" spans="1:11" x14ac:dyDescent="0.2">
      <c r="A6427" s="63">
        <f>'דוח 132'!K6427</f>
        <v>0</v>
      </c>
      <c r="B6427" s="63">
        <f>'דוח 132'!J6427</f>
        <v>0</v>
      </c>
      <c r="C6427" s="63">
        <f>'דוח 132'!I6427</f>
        <v>0</v>
      </c>
      <c r="D6427" s="63">
        <f>'דוח 132'!H6427</f>
        <v>0</v>
      </c>
      <c r="E6427" s="63">
        <f>'דוח 132'!G6427</f>
        <v>0</v>
      </c>
      <c r="F6427" s="63" t="str">
        <f>'דוח 132'!F6427</f>
        <v>שווי קופה באשח  2,811,075.22</v>
      </c>
      <c r="G6427" s="63">
        <f>'דוח 132'!E6427</f>
        <v>0</v>
      </c>
      <c r="H6427" s="63">
        <f>'דוח 132'!D6427</f>
        <v>0</v>
      </c>
      <c r="I6427" s="63">
        <f>'דוח 132'!C6427</f>
        <v>0</v>
      </c>
      <c r="J6427" s="63">
        <f>'דוח 132'!B6427</f>
        <v>0</v>
      </c>
      <c r="K6427" s="63">
        <f>'דוח 132'!A6427</f>
        <v>0</v>
      </c>
    </row>
    <row r="6428" spans="1:11" x14ac:dyDescent="0.2">
      <c r="A6428" s="63">
        <f>'דוח 132'!K6428</f>
        <v>0</v>
      </c>
      <c r="B6428" s="63">
        <f>'דוח 132'!J6428</f>
        <v>0</v>
      </c>
      <c r="C6428" s="63" t="str">
        <f>'דוח 132'!I6428</f>
        <v>תאור קבוצה</v>
      </c>
      <c r="D6428" s="63" t="str">
        <f>'דוח 132'!H6428</f>
        <v>מח"מ</v>
      </c>
      <c r="E6428" s="63" t="str">
        <f>'דוח 132'!G6428</f>
        <v>חשיפה</v>
      </c>
      <c r="F6428" s="63" t="str">
        <f>'דוח 132'!F6428</f>
        <v>חשיפה</v>
      </c>
      <c r="G6428" s="63">
        <f>'דוח 132'!E6428</f>
        <v>0</v>
      </c>
      <c r="H6428" s="63" t="str">
        <f>'דוח 132'!D6428</f>
        <v>חשיפה</v>
      </c>
      <c r="I6428" s="63">
        <f>'דוח 132'!C6428</f>
        <v>0</v>
      </c>
      <c r="J6428" s="63" t="str">
        <f>'דוח 132'!B6428</f>
        <v>מח"מ</v>
      </c>
      <c r="K6428" s="63">
        <f>'דוח 132'!A6428</f>
        <v>0</v>
      </c>
    </row>
    <row r="6429" spans="1:11" x14ac:dyDescent="0.2">
      <c r="A6429" s="63">
        <f>'דוח 132'!K6429</f>
        <v>0</v>
      </c>
      <c r="B6429" s="63">
        <f>'דוח 132'!J6429</f>
        <v>0</v>
      </c>
      <c r="C6429" s="63">
        <f>'דוח 132'!I6429</f>
        <v>0</v>
      </c>
      <c r="D6429" s="63">
        <f>'דוח 132'!H6429</f>
        <v>0</v>
      </c>
      <c r="E6429" s="63" t="str">
        <f>'דוח 132'!G6429</f>
        <v>30/12/18</v>
      </c>
      <c r="F6429" s="63" t="str">
        <f>'דוח 132'!F6429</f>
        <v>31/12/18</v>
      </c>
      <c r="G6429" s="63" t="str">
        <f>'דוח 132'!E6429</f>
        <v>מינ'</v>
      </c>
      <c r="H6429" s="63" t="str">
        <f>'דוח 132'!D6429</f>
        <v>מקס'</v>
      </c>
      <c r="I6429" s="63" t="str">
        <f>'דוח 132'!C6429</f>
        <v>מינ'</v>
      </c>
      <c r="J6429" s="63" t="str">
        <f>'דוח 132'!B6429</f>
        <v>מקס'</v>
      </c>
      <c r="K6429" s="63">
        <f>'דוח 132'!A6429</f>
        <v>0</v>
      </c>
    </row>
    <row r="6430" spans="1:11" x14ac:dyDescent="0.2">
      <c r="A6430" s="63">
        <f>'דוח 132'!K6430</f>
        <v>13591</v>
      </c>
      <c r="B6430" s="63">
        <f>'דוח 132'!J6430</f>
        <v>8798</v>
      </c>
      <c r="C6430" s="63" t="str">
        <f>'דוח 132'!I6430</f>
        <v xml:space="preserve">צמוד מדד (כולל מיועדות) </v>
      </c>
      <c r="D6430" s="63">
        <f>'דוח 132'!H6430</f>
        <v>4.4110678045373</v>
      </c>
      <c r="E6430" s="63">
        <f>'דוח 132'!G6430</f>
        <v>36.128598533673895</v>
      </c>
      <c r="F6430" s="63">
        <f>'דוח 132'!F6430</f>
        <v>36.110079478998301</v>
      </c>
      <c r="G6430" s="63">
        <f>'דוח 132'!E6430</f>
        <v>0</v>
      </c>
      <c r="H6430" s="63">
        <f>'דוח 132'!D6430</f>
        <v>0</v>
      </c>
      <c r="I6430" s="63">
        <f>'דוח 132'!C6430</f>
        <v>3.5</v>
      </c>
      <c r="J6430" s="63">
        <f>'דוח 132'!B6430</f>
        <v>5.5</v>
      </c>
      <c r="K6430" s="63">
        <f>'דוח 132'!A6430</f>
        <v>0</v>
      </c>
    </row>
    <row r="6431" spans="1:11" x14ac:dyDescent="0.2">
      <c r="A6431" s="63">
        <f>'דוח 132'!K6431</f>
        <v>19967</v>
      </c>
      <c r="B6431" s="63">
        <f>'דוח 132'!J6431</f>
        <v>8798</v>
      </c>
      <c r="C6431" s="63" t="str">
        <f>'דוח 132'!I6431</f>
        <v>צמוד מדד ללא מיועדות</v>
      </c>
      <c r="D6431" s="63">
        <f>'דוח 132'!H6431</f>
        <v>4.4110678045373</v>
      </c>
      <c r="E6431" s="63">
        <f>'דוח 132'!G6431</f>
        <v>36.128598533673895</v>
      </c>
      <c r="F6431" s="63">
        <f>'דוח 132'!F6431</f>
        <v>36.110079478998301</v>
      </c>
      <c r="G6431" s="63">
        <f>'דוח 132'!E6431</f>
        <v>0</v>
      </c>
      <c r="H6431" s="63">
        <f>'דוח 132'!D6431</f>
        <v>0</v>
      </c>
      <c r="I6431" s="63">
        <f>'דוח 132'!C6431</f>
        <v>0</v>
      </c>
      <c r="J6431" s="63">
        <f>'דוח 132'!B6431</f>
        <v>0</v>
      </c>
      <c r="K6431" s="63">
        <f>'דוח 132'!A6431</f>
        <v>0</v>
      </c>
    </row>
    <row r="6432" spans="1:11" x14ac:dyDescent="0.2">
      <c r="A6432" s="63">
        <f>'דוח 132'!K6432</f>
        <v>15744</v>
      </c>
      <c r="B6432" s="63">
        <f>'דוח 132'!J6432</f>
        <v>8798</v>
      </c>
      <c r="C6432" s="63" t="str">
        <f>'דוח 132'!I6432</f>
        <v xml:space="preserve">סה"כ ממשלתי צמוד מדד כולל מיועדות </v>
      </c>
      <c r="D6432" s="63">
        <f>'דוח 132'!H6432</f>
        <v>5.22021032560676</v>
      </c>
      <c r="E6432" s="63">
        <f>'דוח 132'!G6432</f>
        <v>17.617052199080696</v>
      </c>
      <c r="F6432" s="63">
        <f>'דוח 132'!F6432</f>
        <v>17.647172183209598</v>
      </c>
      <c r="G6432" s="63">
        <f>'דוח 132'!E6432</f>
        <v>0</v>
      </c>
      <c r="H6432" s="63">
        <f>'דוח 132'!D6432</f>
        <v>0</v>
      </c>
      <c r="I6432" s="63">
        <f>'דוח 132'!C6432</f>
        <v>0</v>
      </c>
      <c r="J6432" s="63">
        <f>'דוח 132'!B6432</f>
        <v>0</v>
      </c>
      <c r="K6432" s="63">
        <f>'דוח 132'!A6432</f>
        <v>0</v>
      </c>
    </row>
    <row r="6433" spans="1:11" x14ac:dyDescent="0.2">
      <c r="A6433" s="63">
        <f>'דוח 132'!K6433</f>
        <v>13462</v>
      </c>
      <c r="B6433" s="63">
        <f>'דוח 132'!J6433</f>
        <v>8798</v>
      </c>
      <c r="C6433" s="63" t="str">
        <f>'דוח 132'!I6433</f>
        <v xml:space="preserve">קונצרני סחיר צמוד מדד </v>
      </c>
      <c r="D6433" s="63">
        <f>'דוח 132'!H6433</f>
        <v>3.3647975639424001</v>
      </c>
      <c r="E6433" s="63">
        <f>'דוח 132'!G6433</f>
        <v>14.309048493254299</v>
      </c>
      <c r="F6433" s="63">
        <f>'דוח 132'!F6433</f>
        <v>14.2519354642351</v>
      </c>
      <c r="G6433" s="63">
        <f>'דוח 132'!E6433</f>
        <v>0</v>
      </c>
      <c r="H6433" s="63">
        <f>'דוח 132'!D6433</f>
        <v>0</v>
      </c>
      <c r="I6433" s="63">
        <f>'דוח 132'!C6433</f>
        <v>0</v>
      </c>
      <c r="J6433" s="63">
        <f>'דוח 132'!B6433</f>
        <v>0</v>
      </c>
      <c r="K6433" s="63">
        <f>'דוח 132'!A6433</f>
        <v>0</v>
      </c>
    </row>
    <row r="6434" spans="1:11" x14ac:dyDescent="0.2">
      <c r="A6434" s="63">
        <f>'דוח 132'!K6434</f>
        <v>15544</v>
      </c>
      <c r="B6434" s="63">
        <f>'דוח 132'!J6434</f>
        <v>8798</v>
      </c>
      <c r="C6434" s="63" t="str">
        <f>'דוח 132'!I6434</f>
        <v>הלוואה צמוד מדד</v>
      </c>
      <c r="D6434" s="63">
        <f>'דוח 132'!H6434</f>
        <v>4.6914319675420799</v>
      </c>
      <c r="E6434" s="63">
        <f>'דוח 132'!G6434</f>
        <v>3.6636413280371296</v>
      </c>
      <c r="F6434" s="63">
        <f>'דוח 132'!F6434</f>
        <v>3.6805150780395501</v>
      </c>
      <c r="G6434" s="63">
        <f>'דוח 132'!E6434</f>
        <v>0</v>
      </c>
      <c r="H6434" s="63">
        <f>'דוח 132'!D6434</f>
        <v>0</v>
      </c>
      <c r="I6434" s="63">
        <f>'דוח 132'!C6434</f>
        <v>0</v>
      </c>
      <c r="J6434" s="63">
        <f>'דוח 132'!B6434</f>
        <v>0</v>
      </c>
      <c r="K6434" s="63">
        <f>'דוח 132'!A6434</f>
        <v>0</v>
      </c>
    </row>
    <row r="6435" spans="1:11" x14ac:dyDescent="0.2">
      <c r="A6435" s="63">
        <f>'דוח 132'!K6435</f>
        <v>12978</v>
      </c>
      <c r="B6435" s="63">
        <f>'דוח 132'!J6435</f>
        <v>8798</v>
      </c>
      <c r="C6435" s="63" t="str">
        <f>'דוח 132'!I6435</f>
        <v xml:space="preserve">פקדונות לא סחירים </v>
      </c>
      <c r="D6435" s="63">
        <f>'דוח 132'!H6435</f>
        <v>4.3923715135995591</v>
      </c>
      <c r="E6435" s="63">
        <f>'דוח 132'!G6435</f>
        <v>0.23522619988021201</v>
      </c>
      <c r="F6435" s="63">
        <f>'דוח 132'!F6435</f>
        <v>0.236441200298599</v>
      </c>
      <c r="G6435" s="63">
        <f>'דוח 132'!E6435</f>
        <v>0</v>
      </c>
      <c r="H6435" s="63">
        <f>'דוח 132'!D6435</f>
        <v>0</v>
      </c>
      <c r="I6435" s="63">
        <f>'דוח 132'!C6435</f>
        <v>0</v>
      </c>
      <c r="J6435" s="63">
        <f>'דוח 132'!B6435</f>
        <v>0</v>
      </c>
      <c r="K6435" s="63">
        <f>'דוח 132'!A6435</f>
        <v>0</v>
      </c>
    </row>
    <row r="6436" spans="1:11" x14ac:dyDescent="0.2">
      <c r="A6436" s="63">
        <f>'דוח 132'!K6436</f>
        <v>17726</v>
      </c>
      <c r="B6436" s="63">
        <f>'דוח 132'!J6436</f>
        <v>8798</v>
      </c>
      <c r="C6436" s="63" t="str">
        <f>'דוח 132'!I6436</f>
        <v>לא צמוד כולל נזילות</v>
      </c>
      <c r="D6436" s="63">
        <f>'דוח 132'!H6436</f>
        <v>3.50716451380179</v>
      </c>
      <c r="E6436" s="63">
        <f>'דוח 132'!G6436</f>
        <v>34.961562953682296</v>
      </c>
      <c r="F6436" s="63">
        <f>'דוח 132'!F6436</f>
        <v>35.291162195438794</v>
      </c>
      <c r="G6436" s="63">
        <f>'דוח 132'!E6436</f>
        <v>0</v>
      </c>
      <c r="H6436" s="63">
        <f>'דוח 132'!D6436</f>
        <v>0</v>
      </c>
      <c r="I6436" s="63">
        <f>'דוח 132'!C6436</f>
        <v>2.5</v>
      </c>
      <c r="J6436" s="63">
        <f>'דוח 132'!B6436</f>
        <v>4.5</v>
      </c>
      <c r="K6436" s="63">
        <f>'דוח 132'!A6436</f>
        <v>0</v>
      </c>
    </row>
    <row r="6437" spans="1:11" x14ac:dyDescent="0.2">
      <c r="A6437" s="63">
        <f>'דוח 132'!K6437</f>
        <v>17727</v>
      </c>
      <c r="B6437" s="63">
        <f>'דוח 132'!J6437</f>
        <v>8798</v>
      </c>
      <c r="C6437" s="63" t="str">
        <f>'דוח 132'!I6437</f>
        <v>עו"ש ש"ח</v>
      </c>
      <c r="D6437" s="63">
        <f>'דוח 132'!H6437</f>
        <v>0</v>
      </c>
      <c r="E6437" s="63">
        <f>'דוח 132'!G6437</f>
        <v>1.30004287391733</v>
      </c>
      <c r="F6437" s="63">
        <f>'דוח 132'!F6437</f>
        <v>1.6444561604664298</v>
      </c>
      <c r="G6437" s="63">
        <f>'דוח 132'!E6437</f>
        <v>0</v>
      </c>
      <c r="H6437" s="63">
        <f>'דוח 132'!D6437</f>
        <v>0</v>
      </c>
      <c r="I6437" s="63">
        <f>'דוח 132'!C6437</f>
        <v>0</v>
      </c>
      <c r="J6437" s="63">
        <f>'דוח 132'!B6437</f>
        <v>0</v>
      </c>
      <c r="K6437" s="63">
        <f>'דוח 132'!A6437</f>
        <v>0</v>
      </c>
    </row>
    <row r="6438" spans="1:11" x14ac:dyDescent="0.2">
      <c r="A6438" s="63">
        <f>'דוח 132'!K6438</f>
        <v>13592</v>
      </c>
      <c r="B6438" s="63">
        <f>'דוח 132'!J6438</f>
        <v>8798</v>
      </c>
      <c r="C6438" s="63" t="str">
        <f>'דוח 132'!I6438</f>
        <v xml:space="preserve">לא צמוד - לא כולל נזילות </v>
      </c>
      <c r="D6438" s="63">
        <f>'דוח 132'!H6438</f>
        <v>3.6785744070762099</v>
      </c>
      <c r="E6438" s="63">
        <f>'דוח 132'!G6438</f>
        <v>33.661520079764998</v>
      </c>
      <c r="F6438" s="63">
        <f>'דוח 132'!F6438</f>
        <v>33.646706034972404</v>
      </c>
      <c r="G6438" s="63">
        <f>'דוח 132'!E6438</f>
        <v>0</v>
      </c>
      <c r="H6438" s="63">
        <f>'דוח 132'!D6438</f>
        <v>0</v>
      </c>
      <c r="I6438" s="63">
        <f>'דוח 132'!C6438</f>
        <v>0</v>
      </c>
      <c r="J6438" s="63">
        <f>'דוח 132'!B6438</f>
        <v>0</v>
      </c>
      <c r="K6438" s="63">
        <f>'דוח 132'!A6438</f>
        <v>0</v>
      </c>
    </row>
    <row r="6439" spans="1:11" x14ac:dyDescent="0.2">
      <c r="A6439" s="63">
        <f>'דוח 132'!K6439</f>
        <v>11566</v>
      </c>
      <c r="B6439" s="63">
        <f>'דוח 132'!J6439</f>
        <v>8798</v>
      </c>
      <c r="C6439" s="63" t="str">
        <f>'דוח 132'!I6439</f>
        <v>מק"מ</v>
      </c>
      <c r="D6439" s="63">
        <f>'דוח 132'!H6439</f>
        <v>0.44177590434192898</v>
      </c>
      <c r="E6439" s="63">
        <f>'דוח 132'!G6439</f>
        <v>5.0665733140257698</v>
      </c>
      <c r="F6439" s="63">
        <f>'דוח 132'!F6439</f>
        <v>5.0743467034231893</v>
      </c>
      <c r="G6439" s="63">
        <f>'דוח 132'!E6439</f>
        <v>0</v>
      </c>
      <c r="H6439" s="63">
        <f>'דוח 132'!D6439</f>
        <v>0</v>
      </c>
      <c r="I6439" s="63">
        <f>'דוח 132'!C6439</f>
        <v>0</v>
      </c>
      <c r="J6439" s="63">
        <f>'דוח 132'!B6439</f>
        <v>0</v>
      </c>
      <c r="K6439" s="63">
        <f>'דוח 132'!A6439</f>
        <v>0</v>
      </c>
    </row>
    <row r="6440" spans="1:11" x14ac:dyDescent="0.2">
      <c r="A6440" s="63">
        <f>'דוח 132'!K6440</f>
        <v>13419</v>
      </c>
      <c r="B6440" s="63">
        <f>'דוח 132'!J6440</f>
        <v>8798</v>
      </c>
      <c r="C6440" s="63" t="str">
        <f>'דוח 132'!I6440</f>
        <v>ממשלתי  לא צמוד (שחר)</v>
      </c>
      <c r="D6440" s="63">
        <f>'דוח 132'!H6440</f>
        <v>4.5074590028080497</v>
      </c>
      <c r="E6440" s="63">
        <f>'דוח 132'!G6440</f>
        <v>17.842002061012799</v>
      </c>
      <c r="F6440" s="63">
        <f>'דוח 132'!F6440</f>
        <v>17.857251184667799</v>
      </c>
      <c r="G6440" s="63">
        <f>'דוח 132'!E6440</f>
        <v>0</v>
      </c>
      <c r="H6440" s="63">
        <f>'דוח 132'!D6440</f>
        <v>0</v>
      </c>
      <c r="I6440" s="63">
        <f>'דוח 132'!C6440</f>
        <v>0</v>
      </c>
      <c r="J6440" s="63">
        <f>'דוח 132'!B6440</f>
        <v>0</v>
      </c>
      <c r="K6440" s="63">
        <f>'דוח 132'!A6440</f>
        <v>0</v>
      </c>
    </row>
    <row r="6441" spans="1:11" x14ac:dyDescent="0.2">
      <c r="A6441" s="63">
        <f>'דוח 132'!K6441</f>
        <v>11568</v>
      </c>
      <c r="B6441" s="63">
        <f>'דוח 132'!J6441</f>
        <v>8798</v>
      </c>
      <c r="C6441" s="63" t="str">
        <f>'דוח 132'!I6441</f>
        <v>אג"ח ממשלתי לא צמוד ריבית משתנה-"גילון"</v>
      </c>
      <c r="D6441" s="63">
        <f>'דוח 132'!H6441</f>
        <v>0</v>
      </c>
      <c r="E6441" s="63">
        <f>'דוח 132'!G6441</f>
        <v>0</v>
      </c>
      <c r="F6441" s="63">
        <f>'דוח 132'!F6441</f>
        <v>0</v>
      </c>
      <c r="G6441" s="63">
        <f>'דוח 132'!E6441</f>
        <v>0</v>
      </c>
      <c r="H6441" s="63">
        <f>'דוח 132'!D6441</f>
        <v>0</v>
      </c>
      <c r="I6441" s="63">
        <f>'דוח 132'!C6441</f>
        <v>0</v>
      </c>
      <c r="J6441" s="63">
        <f>'דוח 132'!B6441</f>
        <v>0</v>
      </c>
      <c r="K6441" s="63">
        <f>'דוח 132'!A6441</f>
        <v>0</v>
      </c>
    </row>
    <row r="6442" spans="1:11" x14ac:dyDescent="0.2">
      <c r="A6442" s="63">
        <f>'דוח 132'!K6442</f>
        <v>12479</v>
      </c>
      <c r="B6442" s="63">
        <f>'דוח 132'!J6442</f>
        <v>8798</v>
      </c>
      <c r="C6442" s="63" t="str">
        <f>'דוח 132'!I6442</f>
        <v>קונצרני ריבית קבועה</v>
      </c>
      <c r="D6442" s="63">
        <f>'דוח 132'!H6442</f>
        <v>4.4692632198077193</v>
      </c>
      <c r="E6442" s="63">
        <f>'דוח 132'!G6442</f>
        <v>5.0051664975040202</v>
      </c>
      <c r="F6442" s="63">
        <f>'דוח 132'!F6442</f>
        <v>4.99369736465919</v>
      </c>
      <c r="G6442" s="63">
        <f>'דוח 132'!E6442</f>
        <v>0</v>
      </c>
      <c r="H6442" s="63">
        <f>'דוח 132'!D6442</f>
        <v>0</v>
      </c>
      <c r="I6442" s="63">
        <f>'דוח 132'!C6442</f>
        <v>0</v>
      </c>
      <c r="J6442" s="63">
        <f>'דוח 132'!B6442</f>
        <v>0</v>
      </c>
      <c r="K6442" s="63">
        <f>'דוח 132'!A6442</f>
        <v>0</v>
      </c>
    </row>
    <row r="6443" spans="1:11" x14ac:dyDescent="0.2">
      <c r="A6443" s="63">
        <f>'דוח 132'!K6443</f>
        <v>12480</v>
      </c>
      <c r="B6443" s="63">
        <f>'דוח 132'!J6443</f>
        <v>8798</v>
      </c>
      <c r="C6443" s="63" t="str">
        <f>'דוח 132'!I6443</f>
        <v>קונצרני ריבית משתנה</v>
      </c>
      <c r="D6443" s="63">
        <f>'דוח 132'!H6443</f>
        <v>1.72864869774964</v>
      </c>
      <c r="E6443" s="63">
        <f>'דוח 132'!G6443</f>
        <v>1.2543475615690198</v>
      </c>
      <c r="F6443" s="63">
        <f>'דוח 132'!F6443</f>
        <v>1.25712364767734</v>
      </c>
      <c r="G6443" s="63">
        <f>'דוח 132'!E6443</f>
        <v>0</v>
      </c>
      <c r="H6443" s="63">
        <f>'דוח 132'!D6443</f>
        <v>0</v>
      </c>
      <c r="I6443" s="63">
        <f>'דוח 132'!C6443</f>
        <v>0</v>
      </c>
      <c r="J6443" s="63">
        <f>'דוח 132'!B6443</f>
        <v>0</v>
      </c>
      <c r="K6443" s="63">
        <f>'דוח 132'!A6443</f>
        <v>0</v>
      </c>
    </row>
    <row r="6444" spans="1:11" x14ac:dyDescent="0.2">
      <c r="A6444" s="63">
        <f>'דוח 132'!K6444</f>
        <v>11578</v>
      </c>
      <c r="B6444" s="63">
        <f>'דוח 132'!J6444</f>
        <v>8798</v>
      </c>
      <c r="C6444" s="63" t="str">
        <f>'דוח 132'!I6444</f>
        <v>אג"ח לא צמוד לא סחיר (ללא עמיתים)</v>
      </c>
      <c r="D6444" s="63">
        <f>'דוח 132'!H6444</f>
        <v>4.0261342307865</v>
      </c>
      <c r="E6444" s="63">
        <f>'דוח 132'!G6444</f>
        <v>0.87382765537405505</v>
      </c>
      <c r="F6444" s="63">
        <f>'דוח 132'!F6444</f>
        <v>0.8503173048960091</v>
      </c>
      <c r="G6444" s="63">
        <f>'דוח 132'!E6444</f>
        <v>0</v>
      </c>
      <c r="H6444" s="63">
        <f>'דוח 132'!D6444</f>
        <v>0</v>
      </c>
      <c r="I6444" s="63">
        <f>'דוח 132'!C6444</f>
        <v>0</v>
      </c>
      <c r="J6444" s="63">
        <f>'דוח 132'!B6444</f>
        <v>0</v>
      </c>
      <c r="K6444" s="63">
        <f>'דוח 132'!A6444</f>
        <v>0</v>
      </c>
    </row>
    <row r="6445" spans="1:11" x14ac:dyDescent="0.2">
      <c r="A6445" s="63">
        <f>'דוח 132'!K6445</f>
        <v>12497</v>
      </c>
      <c r="B6445" s="63">
        <f>'דוח 132'!J6445</f>
        <v>8798</v>
      </c>
      <c r="C6445" s="63" t="str">
        <f>'דוח 132'!I6445</f>
        <v>קונצרני לא סחיר ריבית משתנה (נע"מים)</v>
      </c>
      <c r="D6445" s="63">
        <f>'דוח 132'!H6445</f>
        <v>0</v>
      </c>
      <c r="E6445" s="63">
        <f>'דוח 132'!G6445</f>
        <v>0</v>
      </c>
      <c r="F6445" s="63">
        <f>'דוח 132'!F6445</f>
        <v>0</v>
      </c>
      <c r="G6445" s="63">
        <f>'דוח 132'!E6445</f>
        <v>0</v>
      </c>
      <c r="H6445" s="63">
        <f>'דוח 132'!D6445</f>
        <v>0</v>
      </c>
      <c r="I6445" s="63">
        <f>'דוח 132'!C6445</f>
        <v>0</v>
      </c>
      <c r="J6445" s="63">
        <f>'דוח 132'!B6445</f>
        <v>0</v>
      </c>
      <c r="K6445" s="63">
        <f>'דוח 132'!A6445</f>
        <v>0</v>
      </c>
    </row>
    <row r="6446" spans="1:11" x14ac:dyDescent="0.2">
      <c r="A6446" s="63">
        <f>'דוח 132'!K6446</f>
        <v>15546</v>
      </c>
      <c r="B6446" s="63">
        <f>'דוח 132'!J6446</f>
        <v>8798</v>
      </c>
      <c r="C6446" s="63" t="str">
        <f>'דוח 132'!I6446</f>
        <v>הלוואה לא צמוד</v>
      </c>
      <c r="D6446" s="63">
        <f>'דוח 132'!H6446</f>
        <v>7.2264415075015194</v>
      </c>
      <c r="E6446" s="63">
        <f>'דוח 132'!G6446</f>
        <v>1.7969531611374201</v>
      </c>
      <c r="F6446" s="63">
        <f>'דוח 132'!F6446</f>
        <v>1.7960655878558101</v>
      </c>
      <c r="G6446" s="63">
        <f>'דוח 132'!E6446</f>
        <v>0</v>
      </c>
      <c r="H6446" s="63">
        <f>'דוח 132'!D6446</f>
        <v>0</v>
      </c>
      <c r="I6446" s="63">
        <f>'דוח 132'!C6446</f>
        <v>0</v>
      </c>
      <c r="J6446" s="63">
        <f>'דוח 132'!B6446</f>
        <v>0</v>
      </c>
      <c r="K6446" s="63">
        <f>'דוח 132'!A6446</f>
        <v>0</v>
      </c>
    </row>
    <row r="6447" spans="1:11" x14ac:dyDescent="0.2">
      <c r="A6447" s="63">
        <f>'דוח 132'!K6447</f>
        <v>12481</v>
      </c>
      <c r="B6447" s="63">
        <f>'דוח 132'!J6447</f>
        <v>8798</v>
      </c>
      <c r="C6447" s="63" t="str">
        <f>'דוח 132'!I6447</f>
        <v>הלוואות לעמיתים.</v>
      </c>
      <c r="D6447" s="63">
        <f>'דוח 132'!H6447</f>
        <v>0.08</v>
      </c>
      <c r="E6447" s="63">
        <f>'דוח 132'!G6447</f>
        <v>1.82264982914185</v>
      </c>
      <c r="F6447" s="63">
        <f>'דוח 132'!F6447</f>
        <v>1.81790424179306</v>
      </c>
      <c r="G6447" s="63">
        <f>'דוח 132'!E6447</f>
        <v>0</v>
      </c>
      <c r="H6447" s="63">
        <f>'דוח 132'!D6447</f>
        <v>4</v>
      </c>
      <c r="I6447" s="63">
        <f>'דוח 132'!C6447</f>
        <v>0</v>
      </c>
      <c r="J6447" s="63">
        <f>'דוח 132'!B6447</f>
        <v>0</v>
      </c>
      <c r="K6447" s="63">
        <f>'דוח 132'!A6447</f>
        <v>0</v>
      </c>
    </row>
    <row r="6448" spans="1:11" x14ac:dyDescent="0.2">
      <c r="A6448" s="63">
        <f>'דוח 132'!K6448</f>
        <v>13594</v>
      </c>
      <c r="B6448" s="63">
        <f>'דוח 132'!J6448</f>
        <v>8798</v>
      </c>
      <c r="C6448" s="63" t="str">
        <f>'דוח 132'!I6448</f>
        <v>מט"ח וצמוד מט"ח</v>
      </c>
      <c r="D6448" s="63">
        <f>'דוח 132'!H6448</f>
        <v>2.7796797017690502</v>
      </c>
      <c r="E6448" s="63">
        <f>'דוח 132'!G6448</f>
        <v>13.592917307714799</v>
      </c>
      <c r="F6448" s="63">
        <f>'דוח 132'!F6448</f>
        <v>13.2838110956154</v>
      </c>
      <c r="G6448" s="63">
        <f>'דוח 132'!E6448</f>
        <v>0</v>
      </c>
      <c r="H6448" s="63">
        <f>'דוח 132'!D6448</f>
        <v>0</v>
      </c>
      <c r="I6448" s="63">
        <f>'דוח 132'!C6448</f>
        <v>0</v>
      </c>
      <c r="J6448" s="63">
        <f>'דוח 132'!B6448</f>
        <v>0</v>
      </c>
      <c r="K6448" s="63">
        <f>'דוח 132'!A6448</f>
        <v>0</v>
      </c>
    </row>
    <row r="6449" spans="1:11" x14ac:dyDescent="0.2">
      <c r="A6449" s="63">
        <f>'דוח 132'!K6449</f>
        <v>15609</v>
      </c>
      <c r="B6449" s="63">
        <f>'דוח 132'!J6449</f>
        <v>8798</v>
      </c>
      <c r="C6449" s="63" t="str">
        <f>'דוח 132'!I6449</f>
        <v>אג"ח ממשלתי צמוד מט"ח סחיר (1022)</v>
      </c>
      <c r="D6449" s="63">
        <f>'דוח 132'!H6449</f>
        <v>0.44158750842703803</v>
      </c>
      <c r="E6449" s="63">
        <f>'דוח 132'!G6449</f>
        <v>1.3698013871511401</v>
      </c>
      <c r="F6449" s="63">
        <f>'דוח 132'!F6449</f>
        <v>1.3653619941450901</v>
      </c>
      <c r="G6449" s="63">
        <f>'דוח 132'!E6449</f>
        <v>0</v>
      </c>
      <c r="H6449" s="63">
        <f>'דוח 132'!D6449</f>
        <v>0</v>
      </c>
      <c r="I6449" s="63">
        <f>'דוח 132'!C6449</f>
        <v>0</v>
      </c>
      <c r="J6449" s="63">
        <f>'דוח 132'!B6449</f>
        <v>0</v>
      </c>
      <c r="K6449" s="63">
        <f>'דוח 132'!A6449</f>
        <v>0</v>
      </c>
    </row>
    <row r="6450" spans="1:11" x14ac:dyDescent="0.2">
      <c r="A6450" s="63">
        <f>'דוח 132'!K6450</f>
        <v>11524</v>
      </c>
      <c r="B6450" s="63">
        <f>'דוח 132'!J6450</f>
        <v>8798</v>
      </c>
      <c r="C6450" s="63" t="str">
        <f>'דוח 132'!I6450</f>
        <v xml:space="preserve"> אג"ח קונצרני בחו"ל </v>
      </c>
      <c r="D6450" s="63">
        <f>'דוח 132'!H6450</f>
        <v>3.2929399225792002</v>
      </c>
      <c r="E6450" s="63">
        <f>'דוח 132'!G6450</f>
        <v>10.279901981191198</v>
      </c>
      <c r="F6450" s="63">
        <f>'דוח 132'!F6450</f>
        <v>9.9806487358847313</v>
      </c>
      <c r="G6450" s="63">
        <f>'דוח 132'!E6450</f>
        <v>0</v>
      </c>
      <c r="H6450" s="63">
        <f>'דוח 132'!D6450</f>
        <v>0</v>
      </c>
      <c r="I6450" s="63">
        <f>'דוח 132'!C6450</f>
        <v>0</v>
      </c>
      <c r="J6450" s="63">
        <f>'דוח 132'!B6450</f>
        <v>0</v>
      </c>
      <c r="K6450" s="63">
        <f>'דוח 132'!A6450</f>
        <v>0</v>
      </c>
    </row>
    <row r="6451" spans="1:11" x14ac:dyDescent="0.2">
      <c r="A6451" s="63">
        <f>'דוח 132'!K6451</f>
        <v>15745</v>
      </c>
      <c r="B6451" s="63">
        <f>'דוח 132'!J6451</f>
        <v>8798</v>
      </c>
      <c r="C6451" s="63" t="str">
        <f>'דוח 132'!I6451</f>
        <v>סה"כ קונצרני צמוד מט"ח</v>
      </c>
      <c r="D6451" s="63">
        <f>'דוח 132'!H6451</f>
        <v>4.6403239870710289</v>
      </c>
      <c r="E6451" s="63">
        <f>'דוח 132'!G6451</f>
        <v>0.56781525446507797</v>
      </c>
      <c r="F6451" s="63">
        <f>'דוח 132'!F6451</f>
        <v>0.57298674488387302</v>
      </c>
      <c r="G6451" s="63">
        <f>'דוח 132'!E6451</f>
        <v>0</v>
      </c>
      <c r="H6451" s="63">
        <f>'דוח 132'!D6451</f>
        <v>0</v>
      </c>
      <c r="I6451" s="63">
        <f>'דוח 132'!C6451</f>
        <v>0</v>
      </c>
      <c r="J6451" s="63">
        <f>'דוח 132'!B6451</f>
        <v>0</v>
      </c>
      <c r="K6451" s="63">
        <f>'דוח 132'!A6451</f>
        <v>0</v>
      </c>
    </row>
    <row r="6452" spans="1:11" x14ac:dyDescent="0.2">
      <c r="A6452" s="63">
        <f>'דוח 132'!K6452</f>
        <v>15545</v>
      </c>
      <c r="B6452" s="63">
        <f>'דוח 132'!J6452</f>
        <v>8798</v>
      </c>
      <c r="C6452" s="63" t="str">
        <f>'דוח 132'!I6452</f>
        <v>הלוואה צמוד מט"ח</v>
      </c>
      <c r="D6452" s="63">
        <f>'דוח 132'!H6452</f>
        <v>2.5817786057417398</v>
      </c>
      <c r="E6452" s="63">
        <f>'דוח 132'!G6452</f>
        <v>0.31814952207814701</v>
      </c>
      <c r="F6452" s="63">
        <f>'דוח 132'!F6452</f>
        <v>0.308815190254915</v>
      </c>
      <c r="G6452" s="63">
        <f>'דוח 132'!E6452</f>
        <v>0</v>
      </c>
      <c r="H6452" s="63">
        <f>'דוח 132'!D6452</f>
        <v>0</v>
      </c>
      <c r="I6452" s="63">
        <f>'דוח 132'!C6452</f>
        <v>0</v>
      </c>
      <c r="J6452" s="63">
        <f>'דוח 132'!B6452</f>
        <v>0</v>
      </c>
      <c r="K6452" s="63">
        <f>'דוח 132'!A6452</f>
        <v>0</v>
      </c>
    </row>
    <row r="6453" spans="1:11" x14ac:dyDescent="0.2">
      <c r="A6453" s="63">
        <f>'דוח 132'!K6453</f>
        <v>13595</v>
      </c>
      <c r="B6453" s="63">
        <f>'דוח 132'!J6453</f>
        <v>8798</v>
      </c>
      <c r="C6453" s="63" t="str">
        <f>'דוח 132'!I6453</f>
        <v>סה"כ מניות והמירים</v>
      </c>
      <c r="D6453" s="63">
        <f>'דוח 132'!H6453</f>
        <v>0</v>
      </c>
      <c r="E6453" s="63">
        <f>'דוח 132'!G6453</f>
        <v>9.7787556073861897</v>
      </c>
      <c r="F6453" s="63">
        <f>'דוח 132'!F6453</f>
        <v>9.8127682579678215</v>
      </c>
      <c r="G6453" s="63">
        <f>'דוח 132'!E6453</f>
        <v>0</v>
      </c>
      <c r="H6453" s="63">
        <f>'דוח 132'!D6453</f>
        <v>0</v>
      </c>
      <c r="I6453" s="63">
        <f>'דוח 132'!C6453</f>
        <v>0</v>
      </c>
      <c r="J6453" s="63">
        <f>'דוח 132'!B6453</f>
        <v>0</v>
      </c>
      <c r="K6453" s="63">
        <f>'דוח 132'!A6453</f>
        <v>0</v>
      </c>
    </row>
    <row r="6454" spans="1:11" x14ac:dyDescent="0.2">
      <c r="A6454" s="63">
        <f>'דוח 132'!K6454</f>
        <v>15610</v>
      </c>
      <c r="B6454" s="63">
        <f>'דוח 132'!J6454</f>
        <v>8798</v>
      </c>
      <c r="C6454" s="63" t="str">
        <f>'דוח 132'!I6454</f>
        <v>נגזרים מתוך מניות והמירים</v>
      </c>
      <c r="D6454" s="63">
        <f>'דוח 132'!H6454</f>
        <v>0</v>
      </c>
      <c r="E6454" s="63">
        <f>'דוח 132'!G6454</f>
        <v>0</v>
      </c>
      <c r="F6454" s="63">
        <f>'דוח 132'!F6454</f>
        <v>0</v>
      </c>
      <c r="G6454" s="63">
        <f>'דוח 132'!E6454</f>
        <v>0</v>
      </c>
      <c r="H6454" s="63">
        <f>'דוח 132'!D6454</f>
        <v>0</v>
      </c>
      <c r="I6454" s="63">
        <f>'דוח 132'!C6454</f>
        <v>0</v>
      </c>
      <c r="J6454" s="63">
        <f>'דוח 132'!B6454</f>
        <v>0</v>
      </c>
      <c r="K6454" s="63">
        <f>'דוח 132'!A6454</f>
        <v>0</v>
      </c>
    </row>
    <row r="6455" spans="1:11" x14ac:dyDescent="0.2">
      <c r="A6455" s="63">
        <f>'דוח 132'!K6455</f>
        <v>15611</v>
      </c>
      <c r="B6455" s="63">
        <f>'דוח 132'!J6455</f>
        <v>8798</v>
      </c>
      <c r="C6455" s="63" t="str">
        <f>'דוח 132'!I6455</f>
        <v>מניות והמירים בארץ</v>
      </c>
      <c r="D6455" s="63">
        <f>'דוח 132'!H6455</f>
        <v>0</v>
      </c>
      <c r="E6455" s="63">
        <f>'דוח 132'!G6455</f>
        <v>4.4997650319048299</v>
      </c>
      <c r="F6455" s="63">
        <f>'דוח 132'!F6455</f>
        <v>4.5178013346404695</v>
      </c>
      <c r="G6455" s="63">
        <f>'דוח 132'!E6455</f>
        <v>0</v>
      </c>
      <c r="H6455" s="63">
        <f>'דוח 132'!D6455</f>
        <v>0</v>
      </c>
      <c r="I6455" s="63">
        <f>'דוח 132'!C6455</f>
        <v>0</v>
      </c>
      <c r="J6455" s="63">
        <f>'דוח 132'!B6455</f>
        <v>0</v>
      </c>
      <c r="K6455" s="63">
        <f>'דוח 132'!A6455</f>
        <v>0</v>
      </c>
    </row>
    <row r="6456" spans="1:11" x14ac:dyDescent="0.2">
      <c r="A6456" s="63">
        <f>'דוח 132'!K6456</f>
        <v>15608</v>
      </c>
      <c r="B6456" s="63">
        <f>'דוח 132'!J6456</f>
        <v>8798</v>
      </c>
      <c r="C6456" s="63" t="str">
        <f>'דוח 132'!I6456</f>
        <v>מניות חו"ל</v>
      </c>
      <c r="D6456" s="63">
        <f>'דוח 132'!H6456</f>
        <v>0</v>
      </c>
      <c r="E6456" s="63">
        <f>'דוח 132'!G6456</f>
        <v>5.0428113351924688</v>
      </c>
      <c r="F6456" s="63">
        <f>'דוח 132'!F6456</f>
        <v>5.0597020487180293</v>
      </c>
      <c r="G6456" s="63">
        <f>'דוח 132'!E6456</f>
        <v>0</v>
      </c>
      <c r="H6456" s="63">
        <f>'דוח 132'!D6456</f>
        <v>0</v>
      </c>
      <c r="I6456" s="63">
        <f>'דוח 132'!C6456</f>
        <v>0</v>
      </c>
      <c r="J6456" s="63">
        <f>'דוח 132'!B6456</f>
        <v>0</v>
      </c>
      <c r="K6456" s="63">
        <f>'דוח 132'!A6456</f>
        <v>0</v>
      </c>
    </row>
    <row r="6457" spans="1:11" x14ac:dyDescent="0.2">
      <c r="A6457" s="63">
        <f>'דוח 132'!K6457</f>
        <v>15584</v>
      </c>
      <c r="B6457" s="63">
        <f>'דוח 132'!J6457</f>
        <v>8798</v>
      </c>
      <c r="C6457" s="63" t="str">
        <f>'דוח 132'!I6457</f>
        <v>נכסים אלטרנטיביים</v>
      </c>
      <c r="D6457" s="63">
        <f>'דוח 132'!H6457</f>
        <v>0</v>
      </c>
      <c r="E6457" s="63">
        <f>'דוח 132'!G6457</f>
        <v>2.2617655724733399</v>
      </c>
      <c r="F6457" s="63">
        <f>'דוח 132'!F6457</f>
        <v>2.2414392137498198</v>
      </c>
      <c r="G6457" s="63">
        <f>'דוח 132'!E6457</f>
        <v>0</v>
      </c>
      <c r="H6457" s="63">
        <f>'דוח 132'!D6457</f>
        <v>4.5</v>
      </c>
      <c r="I6457" s="63">
        <f>'דוח 132'!C6457</f>
        <v>0</v>
      </c>
      <c r="J6457" s="63">
        <f>'דוח 132'!B6457</f>
        <v>0</v>
      </c>
      <c r="K6457" s="63">
        <f>'דוח 132'!A6457</f>
        <v>0</v>
      </c>
    </row>
    <row r="6458" spans="1:11" x14ac:dyDescent="0.2">
      <c r="A6458" s="63">
        <f>'דוח 132'!K6458</f>
        <v>17728</v>
      </c>
      <c r="B6458" s="63">
        <f>'דוח 132'!J6458</f>
        <v>8798</v>
      </c>
      <c r="C6458" s="63" t="str">
        <f>'דוח 132'!I6458</f>
        <v>נכסי נדל"ן</v>
      </c>
      <c r="D6458" s="63">
        <f>'דוח 132'!H6458</f>
        <v>0</v>
      </c>
      <c r="E6458" s="63">
        <f>'דוח 132'!G6458</f>
        <v>3.2764000250693899</v>
      </c>
      <c r="F6458" s="63">
        <f>'דוח 132'!F6458</f>
        <v>3.2607397582298501</v>
      </c>
      <c r="G6458" s="63">
        <f>'דוח 132'!E6458</f>
        <v>0</v>
      </c>
      <c r="H6458" s="63">
        <f>'דוח 132'!D6458</f>
        <v>3.5</v>
      </c>
      <c r="I6458" s="63">
        <f>'דוח 132'!C6458</f>
        <v>0</v>
      </c>
      <c r="J6458" s="63">
        <f>'דוח 132'!B6458</f>
        <v>0</v>
      </c>
      <c r="K6458" s="63">
        <f>'דוח 132'!A6458</f>
        <v>0</v>
      </c>
    </row>
    <row r="6459" spans="1:11" x14ac:dyDescent="0.2">
      <c r="A6459" s="63">
        <f>'דוח 132'!K6459</f>
        <v>15624</v>
      </c>
      <c r="B6459" s="63">
        <f>'דוח 132'!J6459</f>
        <v>8798</v>
      </c>
      <c r="C6459" s="63" t="str">
        <f>'דוח 132'!I6459</f>
        <v>נגזרים מתוך חשיפת מט"ח</v>
      </c>
      <c r="D6459" s="63">
        <f>'דוח 132'!H6459</f>
        <v>0</v>
      </c>
      <c r="E6459" s="63">
        <f>'דוח 132'!G6459</f>
        <v>-10.721568819322799</v>
      </c>
      <c r="F6459" s="63">
        <f>'דוח 132'!F6459</f>
        <v>-10.684385500516498</v>
      </c>
      <c r="G6459" s="63">
        <f>'דוח 132'!E6459</f>
        <v>0</v>
      </c>
      <c r="H6459" s="63">
        <f>'דוח 132'!D6459</f>
        <v>0</v>
      </c>
      <c r="I6459" s="63">
        <f>'דוח 132'!C6459</f>
        <v>0</v>
      </c>
      <c r="J6459" s="63">
        <f>'דוח 132'!B6459</f>
        <v>0</v>
      </c>
      <c r="K6459" s="63">
        <f>'דוח 132'!A6459</f>
        <v>0</v>
      </c>
    </row>
    <row r="6460" spans="1:11" x14ac:dyDescent="0.2">
      <c r="A6460" s="63">
        <f>'דוח 132'!K6460</f>
        <v>15644</v>
      </c>
      <c r="B6460" s="63">
        <f>'דוח 132'!J6460</f>
        <v>8798</v>
      </c>
      <c r="C6460" s="63" t="str">
        <f>'דוח 132'!I6460</f>
        <v>סה"כ נזילות</v>
      </c>
      <c r="D6460" s="63">
        <f>'דוח 132'!H6460</f>
        <v>0</v>
      </c>
      <c r="E6460" s="63">
        <f>'דוח 132'!G6460</f>
        <v>2.3572920367466401</v>
      </c>
      <c r="F6460" s="63">
        <f>'דוח 132'!F6460</f>
        <v>2.7004545909132101</v>
      </c>
      <c r="G6460" s="63">
        <f>'דוח 132'!E6460</f>
        <v>1</v>
      </c>
      <c r="H6460" s="63">
        <f>'דוח 132'!D6460</f>
        <v>10</v>
      </c>
      <c r="I6460" s="63">
        <f>'דוח 132'!C6460</f>
        <v>0</v>
      </c>
      <c r="J6460" s="63">
        <f>'דוח 132'!B6460</f>
        <v>0</v>
      </c>
      <c r="K6460" s="63">
        <f>'דוח 132'!A6460</f>
        <v>0</v>
      </c>
    </row>
    <row r="6461" spans="1:11" x14ac:dyDescent="0.2">
      <c r="A6461" s="63">
        <f>'דוח 132'!K6461</f>
        <v>15704</v>
      </c>
      <c r="B6461" s="63">
        <f>'דוח 132'!J6461</f>
        <v>8798</v>
      </c>
      <c r="C6461" s="63" t="str">
        <f>'דוח 132'!I6461</f>
        <v xml:space="preserve">סה"כ קונצרני והלוואות </v>
      </c>
      <c r="D6461" s="63">
        <f>'דוח 132'!H6461</f>
        <v>3.7734640794769696</v>
      </c>
      <c r="E6461" s="63">
        <f>'דוח 132'!G6461</f>
        <v>38.372481768032003</v>
      </c>
      <c r="F6461" s="63">
        <f>'דוח 132'!F6461</f>
        <v>37.986120671601995</v>
      </c>
      <c r="G6461" s="63">
        <f>'דוח 132'!E6461</f>
        <v>33</v>
      </c>
      <c r="H6461" s="63">
        <f>'דוח 132'!D6461</f>
        <v>39</v>
      </c>
      <c r="I6461" s="63">
        <f>'דוח 132'!C6461</f>
        <v>0</v>
      </c>
      <c r="J6461" s="63">
        <f>'דוח 132'!B6461</f>
        <v>0</v>
      </c>
      <c r="K6461" s="63">
        <f>'דוח 132'!A6461</f>
        <v>0</v>
      </c>
    </row>
    <row r="6462" spans="1:11" x14ac:dyDescent="0.2">
      <c r="A6462" s="63">
        <f>'דוח 132'!K6462</f>
        <v>15749</v>
      </c>
      <c r="B6462" s="63">
        <f>'דוח 132'!J6462</f>
        <v>8798</v>
      </c>
      <c r="C6462" s="63" t="str">
        <f>'דוח 132'!I6462</f>
        <v>סה"כ לא סחירים</v>
      </c>
      <c r="D6462" s="63">
        <f>'דוח 132'!H6462</f>
        <v>2.48293417397125</v>
      </c>
      <c r="E6462" s="63">
        <f>'דוח 132'!G6462</f>
        <v>14.788422846901998</v>
      </c>
      <c r="F6462" s="63">
        <f>'דוח 132'!F6462</f>
        <v>14.7215180029424</v>
      </c>
      <c r="G6462" s="63">
        <f>'דוח 132'!E6462</f>
        <v>0</v>
      </c>
      <c r="H6462" s="63">
        <f>'דוח 132'!D6462</f>
        <v>0</v>
      </c>
      <c r="I6462" s="63">
        <f>'דוח 132'!C6462</f>
        <v>0</v>
      </c>
      <c r="J6462" s="63">
        <f>'דוח 132'!B6462</f>
        <v>0</v>
      </c>
      <c r="K6462" s="63">
        <f>'דוח 132'!A6462</f>
        <v>0</v>
      </c>
    </row>
    <row r="6463" spans="1:11" x14ac:dyDescent="0.2">
      <c r="A6463" s="63">
        <f>'דוח 132'!K6463</f>
        <v>11258</v>
      </c>
      <c r="B6463" s="63">
        <f>'דוח 132'!J6463</f>
        <v>8798</v>
      </c>
      <c r="C6463" s="63" t="str">
        <f>'דוח 132'!I6463</f>
        <v>כל נכסי הקופה</v>
      </c>
      <c r="D6463" s="63">
        <f>'דוח 132'!H6463</f>
        <v>3.1998066077637497</v>
      </c>
      <c r="E6463" s="63">
        <f>'דוח 132'!G6463</f>
        <v>100</v>
      </c>
      <c r="F6463" s="63">
        <f>'דוח 132'!F6463</f>
        <v>99.999999999999901</v>
      </c>
      <c r="G6463" s="63">
        <f>'דוח 132'!E6463</f>
        <v>0</v>
      </c>
      <c r="H6463" s="63">
        <f>'דוח 132'!D6463</f>
        <v>0</v>
      </c>
      <c r="I6463" s="63">
        <f>'דוח 132'!C6463</f>
        <v>0</v>
      </c>
      <c r="J6463" s="63">
        <f>'דוח 132'!B6463</f>
        <v>0</v>
      </c>
      <c r="K6463" s="63">
        <f>'דוח 132'!A6463</f>
        <v>0</v>
      </c>
    </row>
    <row r="6464" spans="1:11" x14ac:dyDescent="0.2">
      <c r="A6464" s="63">
        <f>'דוח 132'!K6464</f>
        <v>15705</v>
      </c>
      <c r="B6464" s="63">
        <f>'דוח 132'!J6464</f>
        <v>8798</v>
      </c>
      <c r="C6464" s="63" t="str">
        <f>'דוח 132'!I6464</f>
        <v>סה"כ ממשלתי</v>
      </c>
      <c r="D6464" s="63">
        <f>'דוח 132'!H6464</f>
        <v>4.1831221754085703</v>
      </c>
      <c r="E6464" s="63">
        <f>'דוח 132'!G6464</f>
        <v>41.895428961270497</v>
      </c>
      <c r="F6464" s="63">
        <f>'דוח 132'!F6464</f>
        <v>41.944132065445594</v>
      </c>
      <c r="G6464" s="63">
        <f>'דוח 132'!E6464</f>
        <v>39</v>
      </c>
      <c r="H6464" s="63">
        <f>'דוח 132'!D6464</f>
        <v>49</v>
      </c>
      <c r="I6464" s="63">
        <f>'דוח 132'!C6464</f>
        <v>0</v>
      </c>
      <c r="J6464" s="63">
        <f>'דוח 132'!B6464</f>
        <v>0</v>
      </c>
      <c r="K6464" s="63">
        <f>'דוח 132'!A6464</f>
        <v>0</v>
      </c>
    </row>
    <row r="6465" spans="1:11" x14ac:dyDescent="0.2">
      <c r="A6465" s="63">
        <f>'דוח 132'!K6465</f>
        <v>16144</v>
      </c>
      <c r="B6465" s="63">
        <f>'דוח 132'!J6465</f>
        <v>8798</v>
      </c>
      <c r="C6465" s="63" t="str">
        <f>'דוח 132'!I6465</f>
        <v>סך חשיפת מט"ח</v>
      </c>
      <c r="D6465" s="63">
        <f>'דוח 132'!H6465</f>
        <v>1.5387315143187099</v>
      </c>
      <c r="E6465" s="63">
        <f>'דוח 132'!G6465</f>
        <v>12.439393872022199</v>
      </c>
      <c r="F6465" s="63">
        <f>'דוח 132'!F6465</f>
        <v>12.4057845642477</v>
      </c>
      <c r="G6465" s="63">
        <f>'דוח 132'!E6465</f>
        <v>0</v>
      </c>
      <c r="H6465" s="63">
        <f>'דוח 132'!D6465</f>
        <v>0</v>
      </c>
      <c r="I6465" s="63">
        <f>'דוח 132'!C6465</f>
        <v>0</v>
      </c>
      <c r="J6465" s="63">
        <f>'דוח 132'!B6465</f>
        <v>0</v>
      </c>
      <c r="K6465" s="63">
        <f>'דוח 132'!A6465</f>
        <v>0</v>
      </c>
    </row>
    <row r="6466" spans="1:11" x14ac:dyDescent="0.2">
      <c r="A6466" s="63">
        <f>'דוח 132'!K6466</f>
        <v>12755</v>
      </c>
      <c r="B6466" s="63">
        <f>'דוח 132'!J6466</f>
        <v>8798</v>
      </c>
      <c r="C6466" s="63" t="str">
        <f>'דוח 132'!I6466</f>
        <v xml:space="preserve">נזילות מט"ח </v>
      </c>
      <c r="D6466" s="63">
        <f>'דוח 132'!H6466</f>
        <v>0</v>
      </c>
      <c r="E6466" s="63">
        <f>'דוח 132'!G6466</f>
        <v>1.0572491628293099</v>
      </c>
      <c r="F6466" s="63">
        <f>'דוח 132'!F6466</f>
        <v>1.05599843044678</v>
      </c>
      <c r="G6466" s="63">
        <f>'דוח 132'!E6466</f>
        <v>0</v>
      </c>
      <c r="H6466" s="63">
        <f>'דוח 132'!D6466</f>
        <v>0</v>
      </c>
      <c r="I6466" s="63">
        <f>'דוח 132'!C6466</f>
        <v>0</v>
      </c>
      <c r="J6466" s="63">
        <f>'דוח 132'!B6466</f>
        <v>0</v>
      </c>
      <c r="K6466" s="63">
        <f>'דוח 132'!A6466</f>
        <v>0</v>
      </c>
    </row>
    <row r="6467" spans="1:11" x14ac:dyDescent="0.2">
      <c r="A6467" s="63">
        <f>'דוח 132'!K6467</f>
        <v>12359</v>
      </c>
      <c r="B6467" s="63">
        <f>'דוח 132'!J6467</f>
        <v>8798</v>
      </c>
      <c r="C6467" s="63" t="str">
        <f>'דוח 132'!I6467</f>
        <v xml:space="preserve">קונצרני לא סחיר צמוד מדד </v>
      </c>
      <c r="D6467" s="63">
        <f>'דוח 132'!H6467</f>
        <v>3.06703891065801</v>
      </c>
      <c r="E6467" s="63">
        <f>'דוח 132'!G6467</f>
        <v>0.303630313421547</v>
      </c>
      <c r="F6467" s="63">
        <f>'דוח 132'!F6467</f>
        <v>0.29401555321547201</v>
      </c>
      <c r="G6467" s="63">
        <f>'דוח 132'!E6467</f>
        <v>0</v>
      </c>
      <c r="H6467" s="63">
        <f>'דוח 132'!D6467</f>
        <v>0</v>
      </c>
      <c r="I6467" s="63">
        <f>'דוח 132'!C6467</f>
        <v>0</v>
      </c>
      <c r="J6467" s="63">
        <f>'דוח 132'!B6467</f>
        <v>0</v>
      </c>
      <c r="K6467" s="63">
        <f>'דוח 132'!A6467</f>
        <v>0</v>
      </c>
    </row>
    <row r="6468" spans="1:11" x14ac:dyDescent="0.2">
      <c r="A6468" s="63">
        <f>'דוח 132'!K6468</f>
        <v>0</v>
      </c>
      <c r="B6468" s="63">
        <f>'דוח 132'!J6468</f>
        <v>0</v>
      </c>
      <c r="C6468" s="63">
        <f>'דוח 132'!I6468</f>
        <v>0</v>
      </c>
      <c r="D6468" s="63">
        <f>'דוח 132'!H6468</f>
        <v>0</v>
      </c>
      <c r="E6468" s="63">
        <f>'דוח 132'!G6468</f>
        <v>0</v>
      </c>
      <c r="F6468" s="63">
        <f>'דוח 132'!F6468</f>
        <v>0</v>
      </c>
      <c r="G6468" s="63">
        <f>'דוח 132'!E6468</f>
        <v>0</v>
      </c>
      <c r="H6468" s="63">
        <f>'דוח 132'!D6468</f>
        <v>0</v>
      </c>
      <c r="I6468" s="63">
        <f>'דוח 132'!C6468</f>
        <v>0</v>
      </c>
      <c r="J6468" s="63">
        <f>'דוח 132'!B6468</f>
        <v>0</v>
      </c>
      <c r="K6468" s="63">
        <f>'דוח 132'!A6468</f>
        <v>0</v>
      </c>
    </row>
    <row r="6469" spans="1:11" x14ac:dyDescent="0.2">
      <c r="A6469" s="63" t="str">
        <f>'דוח 132'!K6469</f>
        <v>קוד קבוצה</v>
      </c>
      <c r="B6469" s="63" t="str">
        <f>'דוח 132'!J6469</f>
        <v>קוד קופה</v>
      </c>
      <c r="C6469" s="63">
        <f>'דוח 132'!I6469</f>
        <v>0</v>
      </c>
      <c r="D6469" s="63" t="str">
        <f>'דוח 132'!H6469</f>
        <v xml:space="preserve">8801  פסגות גדיש  אג"ח </v>
      </c>
      <c r="E6469" s="63">
        <f>'דוח 132'!G6469</f>
        <v>0</v>
      </c>
      <c r="F6469" s="63">
        <f>'דוח 132'!F6469</f>
        <v>0</v>
      </c>
      <c r="G6469" s="63">
        <f>'דוח 132'!E6469</f>
        <v>0</v>
      </c>
      <c r="H6469" s="63">
        <f>'דוח 132'!D6469</f>
        <v>0</v>
      </c>
      <c r="I6469" s="63">
        <f>'דוח 132'!C6469</f>
        <v>0</v>
      </c>
      <c r="J6469" s="63">
        <f>'דוח 132'!B6469</f>
        <v>0</v>
      </c>
      <c r="K6469" s="63">
        <f>'דוח 132'!A6469</f>
        <v>0</v>
      </c>
    </row>
    <row r="6470" spans="1:11" x14ac:dyDescent="0.2">
      <c r="A6470" s="63">
        <f>'דוח 132'!K6470</f>
        <v>0</v>
      </c>
      <c r="B6470" s="63">
        <f>'דוח 132'!J6470</f>
        <v>0</v>
      </c>
      <c r="C6470" s="63">
        <f>'דוח 132'!I6470</f>
        <v>0</v>
      </c>
      <c r="D6470" s="63">
        <f>'דוח 132'!H6470</f>
        <v>0</v>
      </c>
      <c r="E6470" s="63">
        <f>'דוח 132'!G6470</f>
        <v>0</v>
      </c>
      <c r="F6470" s="63" t="str">
        <f>'דוח 132'!F6470</f>
        <v>שווי קופה באשח  659,098.77</v>
      </c>
      <c r="G6470" s="63">
        <f>'דוח 132'!E6470</f>
        <v>0</v>
      </c>
      <c r="H6470" s="63">
        <f>'דוח 132'!D6470</f>
        <v>0</v>
      </c>
      <c r="I6470" s="63">
        <f>'דוח 132'!C6470</f>
        <v>0</v>
      </c>
      <c r="J6470" s="63">
        <f>'דוח 132'!B6470</f>
        <v>0</v>
      </c>
      <c r="K6470" s="63">
        <f>'דוח 132'!A6470</f>
        <v>0</v>
      </c>
    </row>
    <row r="6471" spans="1:11" x14ac:dyDescent="0.2">
      <c r="A6471" s="63">
        <f>'דוח 132'!K6471</f>
        <v>0</v>
      </c>
      <c r="B6471" s="63">
        <f>'דוח 132'!J6471</f>
        <v>0</v>
      </c>
      <c r="C6471" s="63" t="str">
        <f>'דוח 132'!I6471</f>
        <v>תאור קבוצה</v>
      </c>
      <c r="D6471" s="63" t="str">
        <f>'דוח 132'!H6471</f>
        <v>מח"מ</v>
      </c>
      <c r="E6471" s="63" t="str">
        <f>'דוח 132'!G6471</f>
        <v>חשיפה</v>
      </c>
      <c r="F6471" s="63" t="str">
        <f>'דוח 132'!F6471</f>
        <v>חשיפה</v>
      </c>
      <c r="G6471" s="63">
        <f>'דוח 132'!E6471</f>
        <v>0</v>
      </c>
      <c r="H6471" s="63" t="str">
        <f>'דוח 132'!D6471</f>
        <v>חשיפה</v>
      </c>
      <c r="I6471" s="63">
        <f>'דוח 132'!C6471</f>
        <v>0</v>
      </c>
      <c r="J6471" s="63" t="str">
        <f>'דוח 132'!B6471</f>
        <v>מח"מ</v>
      </c>
      <c r="K6471" s="63">
        <f>'דוח 132'!A6471</f>
        <v>0</v>
      </c>
    </row>
    <row r="6472" spans="1:11" x14ac:dyDescent="0.2">
      <c r="A6472" s="63">
        <f>'דוח 132'!K6472</f>
        <v>0</v>
      </c>
      <c r="B6472" s="63">
        <f>'דוח 132'!J6472</f>
        <v>0</v>
      </c>
      <c r="C6472" s="63">
        <f>'דוח 132'!I6472</f>
        <v>0</v>
      </c>
      <c r="D6472" s="63">
        <f>'דוח 132'!H6472</f>
        <v>0</v>
      </c>
      <c r="E6472" s="63" t="str">
        <f>'דוח 132'!G6472</f>
        <v>30/12/18</v>
      </c>
      <c r="F6472" s="63" t="str">
        <f>'דוח 132'!F6472</f>
        <v>31/12/18</v>
      </c>
      <c r="G6472" s="63" t="str">
        <f>'דוח 132'!E6472</f>
        <v>מינ'</v>
      </c>
      <c r="H6472" s="63" t="str">
        <f>'דוח 132'!D6472</f>
        <v>מקס'</v>
      </c>
      <c r="I6472" s="63" t="str">
        <f>'דוח 132'!C6472</f>
        <v>מינ'</v>
      </c>
      <c r="J6472" s="63" t="str">
        <f>'דוח 132'!B6472</f>
        <v>מקס'</v>
      </c>
      <c r="K6472" s="63">
        <f>'דוח 132'!A6472</f>
        <v>0</v>
      </c>
    </row>
    <row r="6473" spans="1:11" x14ac:dyDescent="0.2">
      <c r="A6473" s="63">
        <f>'דוח 132'!K6473</f>
        <v>13591</v>
      </c>
      <c r="B6473" s="63">
        <f>'דוח 132'!J6473</f>
        <v>8801</v>
      </c>
      <c r="C6473" s="63" t="str">
        <f>'דוח 132'!I6473</f>
        <v xml:space="preserve">צמוד מדד (כולל מיועדות) </v>
      </c>
      <c r="D6473" s="63">
        <f>'דוח 132'!H6473</f>
        <v>4.4358605546342202</v>
      </c>
      <c r="E6473" s="63">
        <f>'דוח 132'!G6473</f>
        <v>41.25541452684309</v>
      </c>
      <c r="F6473" s="63">
        <f>'דוח 132'!F6473</f>
        <v>41.3931924936944</v>
      </c>
      <c r="G6473" s="63">
        <f>'דוח 132'!E6473</f>
        <v>0</v>
      </c>
      <c r="H6473" s="63">
        <f>'דוח 132'!D6473</f>
        <v>0</v>
      </c>
      <c r="I6473" s="63">
        <f>'דוח 132'!C6473</f>
        <v>3.5</v>
      </c>
      <c r="J6473" s="63">
        <f>'דוח 132'!B6473</f>
        <v>5.5</v>
      </c>
      <c r="K6473" s="63">
        <f>'דוח 132'!A6473</f>
        <v>0</v>
      </c>
    </row>
    <row r="6474" spans="1:11" x14ac:dyDescent="0.2">
      <c r="A6474" s="63">
        <f>'דוח 132'!K6474</f>
        <v>19967</v>
      </c>
      <c r="B6474" s="63">
        <f>'דוח 132'!J6474</f>
        <v>8801</v>
      </c>
      <c r="C6474" s="63" t="str">
        <f>'דוח 132'!I6474</f>
        <v>צמוד מדד ללא מיועדות</v>
      </c>
      <c r="D6474" s="63">
        <f>'דוח 132'!H6474</f>
        <v>4.4358605546342202</v>
      </c>
      <c r="E6474" s="63">
        <f>'דוח 132'!G6474</f>
        <v>41.25541452684309</v>
      </c>
      <c r="F6474" s="63">
        <f>'דוח 132'!F6474</f>
        <v>41.3931924936944</v>
      </c>
      <c r="G6474" s="63">
        <f>'דוח 132'!E6474</f>
        <v>0</v>
      </c>
      <c r="H6474" s="63">
        <f>'דוח 132'!D6474</f>
        <v>0</v>
      </c>
      <c r="I6474" s="63">
        <f>'דוח 132'!C6474</f>
        <v>0</v>
      </c>
      <c r="J6474" s="63">
        <f>'דוח 132'!B6474</f>
        <v>0</v>
      </c>
      <c r="K6474" s="63">
        <f>'דוח 132'!A6474</f>
        <v>0</v>
      </c>
    </row>
    <row r="6475" spans="1:11" x14ac:dyDescent="0.2">
      <c r="A6475" s="63">
        <f>'דוח 132'!K6475</f>
        <v>15744</v>
      </c>
      <c r="B6475" s="63">
        <f>'דוח 132'!J6475</f>
        <v>8801</v>
      </c>
      <c r="C6475" s="63" t="str">
        <f>'דוח 132'!I6475</f>
        <v xml:space="preserve">סה"כ ממשלתי צמוד מדד כולל מיועדות </v>
      </c>
      <c r="D6475" s="63">
        <f>'דוח 132'!H6475</f>
        <v>5.2168126209213197</v>
      </c>
      <c r="E6475" s="63">
        <f>'דוח 132'!G6475</f>
        <v>19.7505865453385</v>
      </c>
      <c r="F6475" s="63">
        <f>'דוח 132'!F6475</f>
        <v>19.857309207818503</v>
      </c>
      <c r="G6475" s="63">
        <f>'דוח 132'!E6475</f>
        <v>0</v>
      </c>
      <c r="H6475" s="63">
        <f>'דוח 132'!D6475</f>
        <v>0</v>
      </c>
      <c r="I6475" s="63">
        <f>'דוח 132'!C6475</f>
        <v>0</v>
      </c>
      <c r="J6475" s="63">
        <f>'דוח 132'!B6475</f>
        <v>0</v>
      </c>
      <c r="K6475" s="63">
        <f>'דוח 132'!A6475</f>
        <v>0</v>
      </c>
    </row>
    <row r="6476" spans="1:11" x14ac:dyDescent="0.2">
      <c r="A6476" s="63">
        <f>'דוח 132'!K6476</f>
        <v>13462</v>
      </c>
      <c r="B6476" s="63">
        <f>'דוח 132'!J6476</f>
        <v>8801</v>
      </c>
      <c r="C6476" s="63" t="str">
        <f>'דוח 132'!I6476</f>
        <v xml:space="preserve">קונצרני סחיר צמוד מדד </v>
      </c>
      <c r="D6476" s="63">
        <f>'דוח 132'!H6476</f>
        <v>3.42376408147372</v>
      </c>
      <c r="E6476" s="63">
        <f>'דוח 132'!G6476</f>
        <v>15.672597579893399</v>
      </c>
      <c r="F6476" s="63">
        <f>'דוח 132'!F6476</f>
        <v>15.674756440344998</v>
      </c>
      <c r="G6476" s="63">
        <f>'דוח 132'!E6476</f>
        <v>0</v>
      </c>
      <c r="H6476" s="63">
        <f>'דוח 132'!D6476</f>
        <v>0</v>
      </c>
      <c r="I6476" s="63">
        <f>'דוח 132'!C6476</f>
        <v>0</v>
      </c>
      <c r="J6476" s="63">
        <f>'דוח 132'!B6476</f>
        <v>0</v>
      </c>
      <c r="K6476" s="63">
        <f>'דוח 132'!A6476</f>
        <v>0</v>
      </c>
    </row>
    <row r="6477" spans="1:11" x14ac:dyDescent="0.2">
      <c r="A6477" s="63">
        <f>'דוח 132'!K6477</f>
        <v>15544</v>
      </c>
      <c r="B6477" s="63">
        <f>'דוח 132'!J6477</f>
        <v>8801</v>
      </c>
      <c r="C6477" s="63" t="str">
        <f>'דוח 132'!I6477</f>
        <v>הלוואה צמוד מדד</v>
      </c>
      <c r="D6477" s="63">
        <f>'דוח 132'!H6477</f>
        <v>4.6429092846681597</v>
      </c>
      <c r="E6477" s="63">
        <f>'דוח 132'!G6477</f>
        <v>4.8625489011884895</v>
      </c>
      <c r="F6477" s="63">
        <f>'דוח 132'!F6477</f>
        <v>4.8953451902018292</v>
      </c>
      <c r="G6477" s="63">
        <f>'דוח 132'!E6477</f>
        <v>0</v>
      </c>
      <c r="H6477" s="63">
        <f>'דוח 132'!D6477</f>
        <v>0</v>
      </c>
      <c r="I6477" s="63">
        <f>'דוח 132'!C6477</f>
        <v>0</v>
      </c>
      <c r="J6477" s="63">
        <f>'דוח 132'!B6477</f>
        <v>0</v>
      </c>
      <c r="K6477" s="63">
        <f>'דוח 132'!A6477</f>
        <v>0</v>
      </c>
    </row>
    <row r="6478" spans="1:11" x14ac:dyDescent="0.2">
      <c r="A6478" s="63">
        <f>'דוח 132'!K6478</f>
        <v>12978</v>
      </c>
      <c r="B6478" s="63">
        <f>'דוח 132'!J6478</f>
        <v>8801</v>
      </c>
      <c r="C6478" s="63" t="str">
        <f>'דוח 132'!I6478</f>
        <v xml:space="preserve">פקדונות לא סחירים </v>
      </c>
      <c r="D6478" s="63">
        <f>'דוח 132'!H6478</f>
        <v>4.1108096588371295</v>
      </c>
      <c r="E6478" s="63">
        <f>'דוח 132'!G6478</f>
        <v>0.282863604479204</v>
      </c>
      <c r="F6478" s="63">
        <f>'דוח 132'!F6478</f>
        <v>0.28534017751882701</v>
      </c>
      <c r="G6478" s="63">
        <f>'דוח 132'!E6478</f>
        <v>0</v>
      </c>
      <c r="H6478" s="63">
        <f>'דוח 132'!D6478</f>
        <v>0</v>
      </c>
      <c r="I6478" s="63">
        <f>'דוח 132'!C6478</f>
        <v>0</v>
      </c>
      <c r="J6478" s="63">
        <f>'דוח 132'!B6478</f>
        <v>0</v>
      </c>
      <c r="K6478" s="63">
        <f>'דוח 132'!A6478</f>
        <v>0</v>
      </c>
    </row>
    <row r="6479" spans="1:11" x14ac:dyDescent="0.2">
      <c r="A6479" s="63">
        <f>'דוח 132'!K6479</f>
        <v>17726</v>
      </c>
      <c r="B6479" s="63">
        <f>'דוח 132'!J6479</f>
        <v>8801</v>
      </c>
      <c r="C6479" s="63" t="str">
        <f>'דוח 132'!I6479</f>
        <v>לא צמוד כולל נזילות</v>
      </c>
      <c r="D6479" s="63">
        <f>'דוח 132'!H6479</f>
        <v>3.5933163823741299</v>
      </c>
      <c r="E6479" s="63">
        <f>'דוח 132'!G6479</f>
        <v>43.548233252490498</v>
      </c>
      <c r="F6479" s="63">
        <f>'דוח 132'!F6479</f>
        <v>43.407242932965694</v>
      </c>
      <c r="G6479" s="63">
        <f>'דוח 132'!E6479</f>
        <v>0</v>
      </c>
      <c r="H6479" s="63">
        <f>'דוח 132'!D6479</f>
        <v>0</v>
      </c>
      <c r="I6479" s="63">
        <f>'דוח 132'!C6479</f>
        <v>2.5</v>
      </c>
      <c r="J6479" s="63">
        <f>'דוח 132'!B6479</f>
        <v>4.5</v>
      </c>
      <c r="K6479" s="63">
        <f>'דוח 132'!A6479</f>
        <v>0</v>
      </c>
    </row>
    <row r="6480" spans="1:11" x14ac:dyDescent="0.2">
      <c r="A6480" s="63">
        <f>'דוח 132'!K6480</f>
        <v>17727</v>
      </c>
      <c r="B6480" s="63">
        <f>'דוח 132'!J6480</f>
        <v>8801</v>
      </c>
      <c r="C6480" s="63" t="str">
        <f>'דוח 132'!I6480</f>
        <v>עו"ש ש"ח</v>
      </c>
      <c r="D6480" s="63">
        <f>'דוח 132'!H6480</f>
        <v>0</v>
      </c>
      <c r="E6480" s="63">
        <f>'דוח 132'!G6480</f>
        <v>1.7036722439279299</v>
      </c>
      <c r="F6480" s="63">
        <f>'דוח 132'!F6480</f>
        <v>1.40980254017039</v>
      </c>
      <c r="G6480" s="63">
        <f>'דוח 132'!E6480</f>
        <v>0</v>
      </c>
      <c r="H6480" s="63">
        <f>'דוח 132'!D6480</f>
        <v>0</v>
      </c>
      <c r="I6480" s="63">
        <f>'דוח 132'!C6480</f>
        <v>0</v>
      </c>
      <c r="J6480" s="63">
        <f>'דוח 132'!B6480</f>
        <v>0</v>
      </c>
      <c r="K6480" s="63">
        <f>'דוח 132'!A6480</f>
        <v>0</v>
      </c>
    </row>
    <row r="6481" spans="1:11" x14ac:dyDescent="0.2">
      <c r="A6481" s="63">
        <f>'דוח 132'!K6481</f>
        <v>13592</v>
      </c>
      <c r="B6481" s="63">
        <f>'דוח 132'!J6481</f>
        <v>8801</v>
      </c>
      <c r="C6481" s="63" t="str">
        <f>'דוח 132'!I6481</f>
        <v xml:space="preserve">לא צמוד - לא כולל נזילות </v>
      </c>
      <c r="D6481" s="63">
        <f>'דוח 132'!H6481</f>
        <v>3.7139396040782802</v>
      </c>
      <c r="E6481" s="63">
        <f>'דוח 132'!G6481</f>
        <v>41.844561008562501</v>
      </c>
      <c r="F6481" s="63">
        <f>'דוח 132'!F6481</f>
        <v>41.997440392795298</v>
      </c>
      <c r="G6481" s="63">
        <f>'דוח 132'!E6481</f>
        <v>0</v>
      </c>
      <c r="H6481" s="63">
        <f>'דוח 132'!D6481</f>
        <v>0</v>
      </c>
      <c r="I6481" s="63">
        <f>'דוח 132'!C6481</f>
        <v>0</v>
      </c>
      <c r="J6481" s="63">
        <f>'דוח 132'!B6481</f>
        <v>0</v>
      </c>
      <c r="K6481" s="63">
        <f>'דוח 132'!A6481</f>
        <v>0</v>
      </c>
    </row>
    <row r="6482" spans="1:11" x14ac:dyDescent="0.2">
      <c r="A6482" s="63">
        <f>'דוח 132'!K6482</f>
        <v>11566</v>
      </c>
      <c r="B6482" s="63">
        <f>'דוח 132'!J6482</f>
        <v>8801</v>
      </c>
      <c r="C6482" s="63" t="str">
        <f>'דוח 132'!I6482</f>
        <v>מק"מ</v>
      </c>
      <c r="D6482" s="63">
        <f>'דוח 132'!H6482</f>
        <v>0.49972248185913104</v>
      </c>
      <c r="E6482" s="63">
        <f>'דוח 132'!G6482</f>
        <v>10.716809558608499</v>
      </c>
      <c r="F6482" s="63">
        <f>'דוח 132'!F6482</f>
        <v>10.776383353428498</v>
      </c>
      <c r="G6482" s="63">
        <f>'דוח 132'!E6482</f>
        <v>0</v>
      </c>
      <c r="H6482" s="63">
        <f>'דוח 132'!D6482</f>
        <v>0</v>
      </c>
      <c r="I6482" s="63">
        <f>'דוח 132'!C6482</f>
        <v>0</v>
      </c>
      <c r="J6482" s="63">
        <f>'דוח 132'!B6482</f>
        <v>0</v>
      </c>
      <c r="K6482" s="63">
        <f>'דוח 132'!A6482</f>
        <v>0</v>
      </c>
    </row>
    <row r="6483" spans="1:11" x14ac:dyDescent="0.2">
      <c r="A6483" s="63">
        <f>'דוח 132'!K6483</f>
        <v>13419</v>
      </c>
      <c r="B6483" s="63">
        <f>'דוח 132'!J6483</f>
        <v>8801</v>
      </c>
      <c r="C6483" s="63" t="str">
        <f>'דוח 132'!I6483</f>
        <v>ממשלתי  לא צמוד (שחר)</v>
      </c>
      <c r="D6483" s="63">
        <f>'דוח 132'!H6483</f>
        <v>5.4080308954576397</v>
      </c>
      <c r="E6483" s="63">
        <f>'דוח 132'!G6483</f>
        <v>19.425636814766403</v>
      </c>
      <c r="F6483" s="63">
        <f>'דוח 132'!F6483</f>
        <v>19.516354465874599</v>
      </c>
      <c r="G6483" s="63">
        <f>'דוח 132'!E6483</f>
        <v>0</v>
      </c>
      <c r="H6483" s="63">
        <f>'דוח 132'!D6483</f>
        <v>0</v>
      </c>
      <c r="I6483" s="63">
        <f>'דוח 132'!C6483</f>
        <v>0</v>
      </c>
      <c r="J6483" s="63">
        <f>'דוח 132'!B6483</f>
        <v>0</v>
      </c>
      <c r="K6483" s="63">
        <f>'דוח 132'!A6483</f>
        <v>0</v>
      </c>
    </row>
    <row r="6484" spans="1:11" x14ac:dyDescent="0.2">
      <c r="A6484" s="63">
        <f>'דוח 132'!K6484</f>
        <v>11568</v>
      </c>
      <c r="B6484" s="63">
        <f>'דוח 132'!J6484</f>
        <v>8801</v>
      </c>
      <c r="C6484" s="63" t="str">
        <f>'דוח 132'!I6484</f>
        <v>אג"ח ממשלתי לא צמוד ריבית משתנה-"גילון"</v>
      </c>
      <c r="D6484" s="63">
        <f>'דוח 132'!H6484</f>
        <v>0</v>
      </c>
      <c r="E6484" s="63">
        <f>'דוח 132'!G6484</f>
        <v>0</v>
      </c>
      <c r="F6484" s="63">
        <f>'דוח 132'!F6484</f>
        <v>0</v>
      </c>
      <c r="G6484" s="63">
        <f>'דוח 132'!E6484</f>
        <v>0</v>
      </c>
      <c r="H6484" s="63">
        <f>'דוח 132'!D6484</f>
        <v>0</v>
      </c>
      <c r="I6484" s="63">
        <f>'דוח 132'!C6484</f>
        <v>0</v>
      </c>
      <c r="J6484" s="63">
        <f>'דוח 132'!B6484</f>
        <v>0</v>
      </c>
      <c r="K6484" s="63">
        <f>'דוח 132'!A6484</f>
        <v>0</v>
      </c>
    </row>
    <row r="6485" spans="1:11" x14ac:dyDescent="0.2">
      <c r="A6485" s="63">
        <f>'דוח 132'!K6485</f>
        <v>12479</v>
      </c>
      <c r="B6485" s="63">
        <f>'דוח 132'!J6485</f>
        <v>8801</v>
      </c>
      <c r="C6485" s="63" t="str">
        <f>'דוח 132'!I6485</f>
        <v>קונצרני ריבית קבועה</v>
      </c>
      <c r="D6485" s="63">
        <f>'דוח 132'!H6485</f>
        <v>4.5705466628017604</v>
      </c>
      <c r="E6485" s="63">
        <f>'דוח 132'!G6485</f>
        <v>5.6371117111386697</v>
      </c>
      <c r="F6485" s="63">
        <f>'דוח 132'!F6485</f>
        <v>5.6362488973789899</v>
      </c>
      <c r="G6485" s="63">
        <f>'דוח 132'!E6485</f>
        <v>0</v>
      </c>
      <c r="H6485" s="63">
        <f>'דוח 132'!D6485</f>
        <v>0</v>
      </c>
      <c r="I6485" s="63">
        <f>'דוח 132'!C6485</f>
        <v>0</v>
      </c>
      <c r="J6485" s="63">
        <f>'דוח 132'!B6485</f>
        <v>0</v>
      </c>
      <c r="K6485" s="63">
        <f>'דוח 132'!A6485</f>
        <v>0</v>
      </c>
    </row>
    <row r="6486" spans="1:11" x14ac:dyDescent="0.2">
      <c r="A6486" s="63">
        <f>'דוח 132'!K6486</f>
        <v>12480</v>
      </c>
      <c r="B6486" s="63">
        <f>'דוח 132'!J6486</f>
        <v>8801</v>
      </c>
      <c r="C6486" s="63" t="str">
        <f>'דוח 132'!I6486</f>
        <v>קונצרני ריבית משתנה</v>
      </c>
      <c r="D6486" s="63">
        <f>'דוח 132'!H6486</f>
        <v>2.3398023511447299</v>
      </c>
      <c r="E6486" s="63">
        <f>'דוח 132'!G6486</f>
        <v>1.1373983595941599</v>
      </c>
      <c r="F6486" s="63">
        <f>'דוח 132'!F6486</f>
        <v>1.14454253212663</v>
      </c>
      <c r="G6486" s="63">
        <f>'דוח 132'!E6486</f>
        <v>0</v>
      </c>
      <c r="H6486" s="63">
        <f>'דוח 132'!D6486</f>
        <v>0</v>
      </c>
      <c r="I6486" s="63">
        <f>'דוח 132'!C6486</f>
        <v>0</v>
      </c>
      <c r="J6486" s="63">
        <f>'דוח 132'!B6486</f>
        <v>0</v>
      </c>
      <c r="K6486" s="63">
        <f>'דוח 132'!A6486</f>
        <v>0</v>
      </c>
    </row>
    <row r="6487" spans="1:11" x14ac:dyDescent="0.2">
      <c r="A6487" s="63">
        <f>'דוח 132'!K6487</f>
        <v>11578</v>
      </c>
      <c r="B6487" s="63">
        <f>'דוח 132'!J6487</f>
        <v>8801</v>
      </c>
      <c r="C6487" s="63" t="str">
        <f>'דוח 132'!I6487</f>
        <v>אג"ח לא צמוד לא סחיר (ללא עמיתים)</v>
      </c>
      <c r="D6487" s="63">
        <f>'דוח 132'!H6487</f>
        <v>3.93348540797379</v>
      </c>
      <c r="E6487" s="63">
        <f>'דוח 132'!G6487</f>
        <v>1.11431716853131</v>
      </c>
      <c r="F6487" s="63">
        <f>'דוח 132'!F6487</f>
        <v>1.0922489722307798</v>
      </c>
      <c r="G6487" s="63">
        <f>'דוח 132'!E6487</f>
        <v>0</v>
      </c>
      <c r="H6487" s="63">
        <f>'דוח 132'!D6487</f>
        <v>0</v>
      </c>
      <c r="I6487" s="63">
        <f>'דוח 132'!C6487</f>
        <v>0</v>
      </c>
      <c r="J6487" s="63">
        <f>'דוח 132'!B6487</f>
        <v>0</v>
      </c>
      <c r="K6487" s="63">
        <f>'דוח 132'!A6487</f>
        <v>0</v>
      </c>
    </row>
    <row r="6488" spans="1:11" x14ac:dyDescent="0.2">
      <c r="A6488" s="63">
        <f>'דוח 132'!K6488</f>
        <v>12497</v>
      </c>
      <c r="B6488" s="63">
        <f>'דוח 132'!J6488</f>
        <v>8801</v>
      </c>
      <c r="C6488" s="63" t="str">
        <f>'דוח 132'!I6488</f>
        <v>קונצרני לא סחיר ריבית משתנה (נע"מים)</v>
      </c>
      <c r="D6488" s="63">
        <f>'דוח 132'!H6488</f>
        <v>0</v>
      </c>
      <c r="E6488" s="63">
        <f>'דוח 132'!G6488</f>
        <v>0</v>
      </c>
      <c r="F6488" s="63">
        <f>'דוח 132'!F6488</f>
        <v>0</v>
      </c>
      <c r="G6488" s="63">
        <f>'דוח 132'!E6488</f>
        <v>0</v>
      </c>
      <c r="H6488" s="63">
        <f>'דוח 132'!D6488</f>
        <v>0</v>
      </c>
      <c r="I6488" s="63">
        <f>'דוח 132'!C6488</f>
        <v>0</v>
      </c>
      <c r="J6488" s="63">
        <f>'דוח 132'!B6488</f>
        <v>0</v>
      </c>
      <c r="K6488" s="63">
        <f>'דוח 132'!A6488</f>
        <v>0</v>
      </c>
    </row>
    <row r="6489" spans="1:11" x14ac:dyDescent="0.2">
      <c r="A6489" s="63">
        <f>'דוח 132'!K6489</f>
        <v>15546</v>
      </c>
      <c r="B6489" s="63">
        <f>'דוח 132'!J6489</f>
        <v>8801</v>
      </c>
      <c r="C6489" s="63" t="str">
        <f>'דוח 132'!I6489</f>
        <v>הלוואה לא צמוד</v>
      </c>
      <c r="D6489" s="63">
        <f>'דוח 132'!H6489</f>
        <v>6.8973714657309495</v>
      </c>
      <c r="E6489" s="63">
        <f>'דוח 132'!G6489</f>
        <v>1.7530416074238899</v>
      </c>
      <c r="F6489" s="63">
        <f>'דוח 132'!F6489</f>
        <v>1.7608088378184898</v>
      </c>
      <c r="G6489" s="63">
        <f>'דוח 132'!E6489</f>
        <v>0</v>
      </c>
      <c r="H6489" s="63">
        <f>'דוח 132'!D6489</f>
        <v>0</v>
      </c>
      <c r="I6489" s="63">
        <f>'דוח 132'!C6489</f>
        <v>0</v>
      </c>
      <c r="J6489" s="63">
        <f>'דוח 132'!B6489</f>
        <v>0</v>
      </c>
      <c r="K6489" s="63">
        <f>'דוח 132'!A6489</f>
        <v>0</v>
      </c>
    </row>
    <row r="6490" spans="1:11" x14ac:dyDescent="0.2">
      <c r="A6490" s="63">
        <f>'דוח 132'!K6490</f>
        <v>12481</v>
      </c>
      <c r="B6490" s="63">
        <f>'דוח 132'!J6490</f>
        <v>8801</v>
      </c>
      <c r="C6490" s="63" t="str">
        <f>'דוח 132'!I6490</f>
        <v>הלוואות לעמיתים.</v>
      </c>
      <c r="D6490" s="63">
        <f>'דוח 132'!H6490</f>
        <v>0.08</v>
      </c>
      <c r="E6490" s="63">
        <f>'דוח 132'!G6490</f>
        <v>2.0602457884995102</v>
      </c>
      <c r="F6490" s="63">
        <f>'דוח 132'!F6490</f>
        <v>2.0708533339373401</v>
      </c>
      <c r="G6490" s="63">
        <f>'דוח 132'!E6490</f>
        <v>0</v>
      </c>
      <c r="H6490" s="63">
        <f>'דוח 132'!D6490</f>
        <v>4</v>
      </c>
      <c r="I6490" s="63">
        <f>'דוח 132'!C6490</f>
        <v>0</v>
      </c>
      <c r="J6490" s="63">
        <f>'דוח 132'!B6490</f>
        <v>0</v>
      </c>
      <c r="K6490" s="63">
        <f>'דוח 132'!A6490</f>
        <v>0</v>
      </c>
    </row>
    <row r="6491" spans="1:11" x14ac:dyDescent="0.2">
      <c r="A6491" s="63">
        <f>'דוח 132'!K6491</f>
        <v>13594</v>
      </c>
      <c r="B6491" s="63">
        <f>'דוח 132'!J6491</f>
        <v>8801</v>
      </c>
      <c r="C6491" s="63" t="str">
        <f>'דוח 132'!I6491</f>
        <v>מט"ח וצמוד מט"ח</v>
      </c>
      <c r="D6491" s="63">
        <f>'דוח 132'!H6491</f>
        <v>2.7347083794438998</v>
      </c>
      <c r="E6491" s="63">
        <f>'דוח 132'!G6491</f>
        <v>15.1825143248484</v>
      </c>
      <c r="F6491" s="63">
        <f>'דוח 132'!F6491</f>
        <v>15.185742863428899</v>
      </c>
      <c r="G6491" s="63">
        <f>'דוח 132'!E6491</f>
        <v>0</v>
      </c>
      <c r="H6491" s="63">
        <f>'דוח 132'!D6491</f>
        <v>0</v>
      </c>
      <c r="I6491" s="63">
        <f>'דוח 132'!C6491</f>
        <v>0</v>
      </c>
      <c r="J6491" s="63">
        <f>'דוח 132'!B6491</f>
        <v>0</v>
      </c>
      <c r="K6491" s="63">
        <f>'דוח 132'!A6491</f>
        <v>0</v>
      </c>
    </row>
    <row r="6492" spans="1:11" x14ac:dyDescent="0.2">
      <c r="A6492" s="63">
        <f>'דוח 132'!K6492</f>
        <v>15609</v>
      </c>
      <c r="B6492" s="63">
        <f>'דוח 132'!J6492</f>
        <v>8801</v>
      </c>
      <c r="C6492" s="63" t="str">
        <f>'דוח 132'!I6492</f>
        <v>אג"ח ממשלתי צמוד מט"ח סחיר (1022)</v>
      </c>
      <c r="D6492" s="63">
        <f>'דוח 132'!H6492</f>
        <v>0.63712947375228091</v>
      </c>
      <c r="E6492" s="63">
        <f>'דוח 132'!G6492</f>
        <v>1.4244165604720498</v>
      </c>
      <c r="F6492" s="63">
        <f>'דוח 132'!F6492</f>
        <v>1.4265137578259799</v>
      </c>
      <c r="G6492" s="63">
        <f>'דוח 132'!E6492</f>
        <v>0</v>
      </c>
      <c r="H6492" s="63">
        <f>'דוח 132'!D6492</f>
        <v>0</v>
      </c>
      <c r="I6492" s="63">
        <f>'דוח 132'!C6492</f>
        <v>0</v>
      </c>
      <c r="J6492" s="63">
        <f>'דוח 132'!B6492</f>
        <v>0</v>
      </c>
      <c r="K6492" s="63">
        <f>'דוח 132'!A6492</f>
        <v>0</v>
      </c>
    </row>
    <row r="6493" spans="1:11" x14ac:dyDescent="0.2">
      <c r="A6493" s="63">
        <f>'דוח 132'!K6493</f>
        <v>11524</v>
      </c>
      <c r="B6493" s="63">
        <f>'דוח 132'!J6493</f>
        <v>8801</v>
      </c>
      <c r="C6493" s="63" t="str">
        <f>'דוח 132'!I6493</f>
        <v xml:space="preserve"> אג"ח קונצרני בחו"ל </v>
      </c>
      <c r="D6493" s="63">
        <f>'דוח 132'!H6493</f>
        <v>3.0757836169985699</v>
      </c>
      <c r="E6493" s="63">
        <f>'דוח 132'!G6493</f>
        <v>11.974380365532401</v>
      </c>
      <c r="F6493" s="63">
        <f>'דוח 132'!F6493</f>
        <v>11.866580982124999</v>
      </c>
      <c r="G6493" s="63">
        <f>'דוח 132'!E6493</f>
        <v>0</v>
      </c>
      <c r="H6493" s="63">
        <f>'דוח 132'!D6493</f>
        <v>0</v>
      </c>
      <c r="I6493" s="63">
        <f>'דוח 132'!C6493</f>
        <v>0</v>
      </c>
      <c r="J6493" s="63">
        <f>'דוח 132'!B6493</f>
        <v>0</v>
      </c>
      <c r="K6493" s="63">
        <f>'דוח 132'!A6493</f>
        <v>0</v>
      </c>
    </row>
    <row r="6494" spans="1:11" x14ac:dyDescent="0.2">
      <c r="A6494" s="63">
        <f>'דוח 132'!K6494</f>
        <v>15745</v>
      </c>
      <c r="B6494" s="63">
        <f>'דוח 132'!J6494</f>
        <v>8801</v>
      </c>
      <c r="C6494" s="63" t="str">
        <f>'דוח 132'!I6494</f>
        <v>סה"כ קונצרני צמוד מט"ח</v>
      </c>
      <c r="D6494" s="63">
        <f>'דוח 132'!H6494</f>
        <v>4.593422192637199</v>
      </c>
      <c r="E6494" s="63">
        <f>'דוח 132'!G6494</f>
        <v>0.66067250373296493</v>
      </c>
      <c r="F6494" s="63">
        <f>'דוח 132'!F6494</f>
        <v>0.66921300290137897</v>
      </c>
      <c r="G6494" s="63">
        <f>'דוח 132'!E6494</f>
        <v>0</v>
      </c>
      <c r="H6494" s="63">
        <f>'דוח 132'!D6494</f>
        <v>0</v>
      </c>
      <c r="I6494" s="63">
        <f>'דוח 132'!C6494</f>
        <v>0</v>
      </c>
      <c r="J6494" s="63">
        <f>'דוח 132'!B6494</f>
        <v>0</v>
      </c>
      <c r="K6494" s="63">
        <f>'דוח 132'!A6494</f>
        <v>0</v>
      </c>
    </row>
    <row r="6495" spans="1:11" x14ac:dyDescent="0.2">
      <c r="A6495" s="63">
        <f>'דוח 132'!K6495</f>
        <v>15545</v>
      </c>
      <c r="B6495" s="63">
        <f>'דוח 132'!J6495</f>
        <v>8801</v>
      </c>
      <c r="C6495" s="63" t="str">
        <f>'דוח 132'!I6495</f>
        <v>הלוואה צמוד מט"ח</v>
      </c>
      <c r="D6495" s="63">
        <f>'דוח 132'!H6495</f>
        <v>6.6683083282529694</v>
      </c>
      <c r="E6495" s="63">
        <f>'דוח 132'!G6495</f>
        <v>0.16943830191908002</v>
      </c>
      <c r="F6495" s="63">
        <f>'דוח 132'!F6495</f>
        <v>0.156965006957661</v>
      </c>
      <c r="G6495" s="63">
        <f>'דוח 132'!E6495</f>
        <v>0</v>
      </c>
      <c r="H6495" s="63">
        <f>'דוח 132'!D6495</f>
        <v>0</v>
      </c>
      <c r="I6495" s="63">
        <f>'דוח 132'!C6495</f>
        <v>0</v>
      </c>
      <c r="J6495" s="63">
        <f>'דוח 132'!B6495</f>
        <v>0</v>
      </c>
      <c r="K6495" s="63">
        <f>'דוח 132'!A6495</f>
        <v>0</v>
      </c>
    </row>
    <row r="6496" spans="1:11" x14ac:dyDescent="0.2">
      <c r="A6496" s="63">
        <f>'דוח 132'!K6496</f>
        <v>13595</v>
      </c>
      <c r="B6496" s="63">
        <f>'דוח 132'!J6496</f>
        <v>8801</v>
      </c>
      <c r="C6496" s="63" t="str">
        <f>'דוח 132'!I6496</f>
        <v>סה"כ מניות והמירים</v>
      </c>
      <c r="D6496" s="63">
        <f>'דוח 132'!H6496</f>
        <v>0</v>
      </c>
      <c r="E6496" s="63">
        <f>'דוח 132'!G6496</f>
        <v>1.38378958180799E-2</v>
      </c>
      <c r="F6496" s="63">
        <f>'דוח 132'!F6496</f>
        <v>1.3821709911032902E-2</v>
      </c>
      <c r="G6496" s="63">
        <f>'דוח 132'!E6496</f>
        <v>0</v>
      </c>
      <c r="H6496" s="63">
        <f>'דוח 132'!D6496</f>
        <v>0</v>
      </c>
      <c r="I6496" s="63">
        <f>'דוח 132'!C6496</f>
        <v>0</v>
      </c>
      <c r="J6496" s="63">
        <f>'דוח 132'!B6496</f>
        <v>0</v>
      </c>
      <c r="K6496" s="63">
        <f>'דוח 132'!A6496</f>
        <v>0</v>
      </c>
    </row>
    <row r="6497" spans="1:11" x14ac:dyDescent="0.2">
      <c r="A6497" s="63">
        <f>'דוח 132'!K6497</f>
        <v>15610</v>
      </c>
      <c r="B6497" s="63">
        <f>'דוח 132'!J6497</f>
        <v>8801</v>
      </c>
      <c r="C6497" s="63" t="str">
        <f>'דוח 132'!I6497</f>
        <v>נגזרים מתוך מניות והמירים</v>
      </c>
      <c r="D6497" s="63">
        <f>'דוח 132'!H6497</f>
        <v>0</v>
      </c>
      <c r="E6497" s="63">
        <f>'דוח 132'!G6497</f>
        <v>0</v>
      </c>
      <c r="F6497" s="63">
        <f>'דוח 132'!F6497</f>
        <v>0</v>
      </c>
      <c r="G6497" s="63">
        <f>'דוח 132'!E6497</f>
        <v>0</v>
      </c>
      <c r="H6497" s="63">
        <f>'דוח 132'!D6497</f>
        <v>0</v>
      </c>
      <c r="I6497" s="63">
        <f>'דוח 132'!C6497</f>
        <v>0</v>
      </c>
      <c r="J6497" s="63">
        <f>'דוח 132'!B6497</f>
        <v>0</v>
      </c>
      <c r="K6497" s="63">
        <f>'דוח 132'!A6497</f>
        <v>0</v>
      </c>
    </row>
    <row r="6498" spans="1:11" x14ac:dyDescent="0.2">
      <c r="A6498" s="63">
        <f>'דוח 132'!K6498</f>
        <v>15611</v>
      </c>
      <c r="B6498" s="63">
        <f>'דוח 132'!J6498</f>
        <v>8801</v>
      </c>
      <c r="C6498" s="63" t="str">
        <f>'דוח 132'!I6498</f>
        <v>מניות והמירים בארץ</v>
      </c>
      <c r="D6498" s="63">
        <f>'דוח 132'!H6498</f>
        <v>0</v>
      </c>
      <c r="E6498" s="63">
        <f>'דוח 132'!G6498</f>
        <v>7.2000683120745403E-7</v>
      </c>
      <c r="F6498" s="63">
        <f>'דוח 132'!F6498</f>
        <v>7.2826717623428701E-7</v>
      </c>
      <c r="G6498" s="63">
        <f>'דוח 132'!E6498</f>
        <v>0</v>
      </c>
      <c r="H6498" s="63">
        <f>'דוח 132'!D6498</f>
        <v>0</v>
      </c>
      <c r="I6498" s="63">
        <f>'דוח 132'!C6498</f>
        <v>0</v>
      </c>
      <c r="J6498" s="63">
        <f>'דוח 132'!B6498</f>
        <v>0</v>
      </c>
      <c r="K6498" s="63">
        <f>'דוח 132'!A6498</f>
        <v>0</v>
      </c>
    </row>
    <row r="6499" spans="1:11" x14ac:dyDescent="0.2">
      <c r="A6499" s="63">
        <f>'דוח 132'!K6499</f>
        <v>15608</v>
      </c>
      <c r="B6499" s="63">
        <f>'דוח 132'!J6499</f>
        <v>8801</v>
      </c>
      <c r="C6499" s="63" t="str">
        <f>'דוח 132'!I6499</f>
        <v>מניות חו"ל</v>
      </c>
      <c r="D6499" s="63">
        <f>'דוח 132'!H6499</f>
        <v>0</v>
      </c>
      <c r="E6499" s="63">
        <f>'דוח 132'!G6499</f>
        <v>1.1231351842694601E-4</v>
      </c>
      <c r="F6499" s="63">
        <f>'דוח 132'!F6499</f>
        <v>1.0956627944116501E-4</v>
      </c>
      <c r="G6499" s="63">
        <f>'דוח 132'!E6499</f>
        <v>0</v>
      </c>
      <c r="H6499" s="63">
        <f>'דוח 132'!D6499</f>
        <v>0</v>
      </c>
      <c r="I6499" s="63">
        <f>'דוח 132'!C6499</f>
        <v>0</v>
      </c>
      <c r="J6499" s="63">
        <f>'דוח 132'!B6499</f>
        <v>0</v>
      </c>
      <c r="K6499" s="63">
        <f>'דוח 132'!A6499</f>
        <v>0</v>
      </c>
    </row>
    <row r="6500" spans="1:11" x14ac:dyDescent="0.2">
      <c r="A6500" s="63">
        <f>'דוח 132'!K6500</f>
        <v>15584</v>
      </c>
      <c r="B6500" s="63">
        <f>'דוח 132'!J6500</f>
        <v>8801</v>
      </c>
      <c r="C6500" s="63" t="str">
        <f>'דוח 132'!I6500</f>
        <v>נכסים אלטרנטיביים</v>
      </c>
      <c r="D6500" s="63">
        <f>'דוח 132'!H6500</f>
        <v>0</v>
      </c>
      <c r="E6500" s="63">
        <f>'דוח 132'!G6500</f>
        <v>0</v>
      </c>
      <c r="F6500" s="63">
        <f>'דוח 132'!F6500</f>
        <v>0</v>
      </c>
      <c r="G6500" s="63">
        <f>'דוח 132'!E6500</f>
        <v>0</v>
      </c>
      <c r="H6500" s="63">
        <f>'דוח 132'!D6500</f>
        <v>8</v>
      </c>
      <c r="I6500" s="63">
        <f>'דוח 132'!C6500</f>
        <v>0</v>
      </c>
      <c r="J6500" s="63">
        <f>'דוח 132'!B6500</f>
        <v>0</v>
      </c>
      <c r="K6500" s="63">
        <f>'דוח 132'!A6500</f>
        <v>0</v>
      </c>
    </row>
    <row r="6501" spans="1:11" x14ac:dyDescent="0.2">
      <c r="A6501" s="63">
        <f>'דוח 132'!K6501</f>
        <v>17728</v>
      </c>
      <c r="B6501" s="63">
        <f>'דוח 132'!J6501</f>
        <v>8801</v>
      </c>
      <c r="C6501" s="63" t="str">
        <f>'דוח 132'!I6501</f>
        <v>נכסי נדל"ן</v>
      </c>
      <c r="D6501" s="63">
        <f>'דוח 132'!H6501</f>
        <v>0</v>
      </c>
      <c r="E6501" s="63">
        <f>'דוח 132'!G6501</f>
        <v>0</v>
      </c>
      <c r="F6501" s="63">
        <f>'דוח 132'!F6501</f>
        <v>0</v>
      </c>
      <c r="G6501" s="63">
        <f>'דוח 132'!E6501</f>
        <v>0</v>
      </c>
      <c r="H6501" s="63">
        <f>'דוח 132'!D6501</f>
        <v>0</v>
      </c>
      <c r="I6501" s="63">
        <f>'דוח 132'!C6501</f>
        <v>0</v>
      </c>
      <c r="J6501" s="63">
        <f>'דוח 132'!B6501</f>
        <v>0</v>
      </c>
      <c r="K6501" s="63">
        <f>'דוח 132'!A6501</f>
        <v>0</v>
      </c>
    </row>
    <row r="6502" spans="1:11" x14ac:dyDescent="0.2">
      <c r="A6502" s="63">
        <f>'דוח 132'!K6502</f>
        <v>15624</v>
      </c>
      <c r="B6502" s="63">
        <f>'דוח 132'!J6502</f>
        <v>8801</v>
      </c>
      <c r="C6502" s="63" t="str">
        <f>'דוח 132'!I6502</f>
        <v>נגזרים מתוך חשיפת מט"ח</v>
      </c>
      <c r="D6502" s="63">
        <f>'דוח 132'!H6502</f>
        <v>0</v>
      </c>
      <c r="E6502" s="63">
        <f>'דוח 132'!G6502</f>
        <v>-6.7964324824996396</v>
      </c>
      <c r="F6502" s="63">
        <f>'דוח 132'!F6502</f>
        <v>-6.7976388437437301</v>
      </c>
      <c r="G6502" s="63">
        <f>'דוח 132'!E6502</f>
        <v>0</v>
      </c>
      <c r="H6502" s="63">
        <f>'דוח 132'!D6502</f>
        <v>0</v>
      </c>
      <c r="I6502" s="63">
        <f>'דוח 132'!C6502</f>
        <v>0</v>
      </c>
      <c r="J6502" s="63">
        <f>'דוח 132'!B6502</f>
        <v>0</v>
      </c>
      <c r="K6502" s="63">
        <f>'דוח 132'!A6502</f>
        <v>0</v>
      </c>
    </row>
    <row r="6503" spans="1:11" x14ac:dyDescent="0.2">
      <c r="A6503" s="63">
        <f>'דוח 132'!K6503</f>
        <v>15644</v>
      </c>
      <c r="B6503" s="63">
        <f>'דוח 132'!J6503</f>
        <v>8801</v>
      </c>
      <c r="C6503" s="63" t="str">
        <f>'דוח 132'!I6503</f>
        <v>סה"כ נזילות</v>
      </c>
      <c r="D6503" s="63">
        <f>'דוח 132'!H6503</f>
        <v>0</v>
      </c>
      <c r="E6503" s="63">
        <f>'דוח 132'!G6503</f>
        <v>2.6572788371197902</v>
      </c>
      <c r="F6503" s="63">
        <f>'דוח 132'!F6503</f>
        <v>2.4762726537892799</v>
      </c>
      <c r="G6503" s="63">
        <f>'דוח 132'!E6503</f>
        <v>1</v>
      </c>
      <c r="H6503" s="63">
        <f>'דוח 132'!D6503</f>
        <v>10</v>
      </c>
      <c r="I6503" s="63">
        <f>'דוח 132'!C6503</f>
        <v>0</v>
      </c>
      <c r="J6503" s="63">
        <f>'דוח 132'!B6503</f>
        <v>0</v>
      </c>
      <c r="K6503" s="63">
        <f>'דוח 132'!A6503</f>
        <v>0</v>
      </c>
    </row>
    <row r="6504" spans="1:11" x14ac:dyDescent="0.2">
      <c r="A6504" s="63">
        <f>'דוח 132'!K6504</f>
        <v>15704</v>
      </c>
      <c r="B6504" s="63">
        <f>'דוח 132'!J6504</f>
        <v>8801</v>
      </c>
      <c r="C6504" s="63" t="str">
        <f>'דוח 132'!I6504</f>
        <v xml:space="preserve">סה"כ קונצרני והלוואות </v>
      </c>
      <c r="D6504" s="63">
        <f>'דוח 132'!H6504</f>
        <v>3.7714565668246696</v>
      </c>
      <c r="E6504" s="63">
        <f>'דוח 132'!G6504</f>
        <v>43.668324394897901</v>
      </c>
      <c r="F6504" s="63">
        <f>'דוח 132'!F6504</f>
        <v>43.577151339895899</v>
      </c>
      <c r="G6504" s="63">
        <f>'דוח 132'!E6504</f>
        <v>37</v>
      </c>
      <c r="H6504" s="63">
        <f>'דוח 132'!D6504</f>
        <v>43</v>
      </c>
      <c r="I6504" s="63">
        <f>'דוח 132'!C6504</f>
        <v>0</v>
      </c>
      <c r="J6504" s="63">
        <f>'דוח 132'!B6504</f>
        <v>0</v>
      </c>
      <c r="K6504" s="63">
        <f>'דוח 132'!A6504</f>
        <v>0</v>
      </c>
    </row>
    <row r="6505" spans="1:11" x14ac:dyDescent="0.2">
      <c r="A6505" s="63">
        <f>'דוח 132'!K6505</f>
        <v>15749</v>
      </c>
      <c r="B6505" s="63">
        <f>'דוח 132'!J6505</f>
        <v>8801</v>
      </c>
      <c r="C6505" s="63" t="str">
        <f>'דוח 132'!I6505</f>
        <v>סה"כ לא סחירים</v>
      </c>
      <c r="D6505" s="63">
        <f>'דוח 132'!H6505</f>
        <v>4.0170413483021097</v>
      </c>
      <c r="E6505" s="63">
        <f>'דוח 132'!G6505</f>
        <v>10.942998130277799</v>
      </c>
      <c r="F6505" s="63">
        <f>'דוח 132'!F6505</f>
        <v>10.955714411839498</v>
      </c>
      <c r="G6505" s="63">
        <f>'דוח 132'!E6505</f>
        <v>0</v>
      </c>
      <c r="H6505" s="63">
        <f>'דוח 132'!D6505</f>
        <v>0</v>
      </c>
      <c r="I6505" s="63">
        <f>'דוח 132'!C6505</f>
        <v>0</v>
      </c>
      <c r="J6505" s="63">
        <f>'דוח 132'!B6505</f>
        <v>0</v>
      </c>
      <c r="K6505" s="63">
        <f>'דוח 132'!A6505</f>
        <v>0</v>
      </c>
    </row>
    <row r="6506" spans="1:11" x14ac:dyDescent="0.2">
      <c r="A6506" s="63">
        <f>'דוח 132'!K6506</f>
        <v>11258</v>
      </c>
      <c r="B6506" s="63">
        <f>'דוח 132'!J6506</f>
        <v>8801</v>
      </c>
      <c r="C6506" s="63" t="str">
        <f>'דוח 132'!I6506</f>
        <v>כל נכסי הקופה</v>
      </c>
      <c r="D6506" s="63">
        <f>'דוח 132'!H6506</f>
        <v>3.8111896521457895</v>
      </c>
      <c r="E6506" s="63">
        <f>'דוח 132'!G6506</f>
        <v>99.999999999999901</v>
      </c>
      <c r="F6506" s="63">
        <f>'דוח 132'!F6506</f>
        <v>100</v>
      </c>
      <c r="G6506" s="63">
        <f>'דוח 132'!E6506</f>
        <v>0</v>
      </c>
      <c r="H6506" s="63">
        <f>'דוח 132'!D6506</f>
        <v>0</v>
      </c>
      <c r="I6506" s="63">
        <f>'דוח 132'!C6506</f>
        <v>0</v>
      </c>
      <c r="J6506" s="63">
        <f>'דוח 132'!B6506</f>
        <v>0</v>
      </c>
      <c r="K6506" s="63">
        <f>'דוח 132'!A6506</f>
        <v>0</v>
      </c>
    </row>
    <row r="6507" spans="1:11" x14ac:dyDescent="0.2">
      <c r="A6507" s="63">
        <f>'דוח 132'!K6507</f>
        <v>15705</v>
      </c>
      <c r="B6507" s="63">
        <f>'דוח 132'!J6507</f>
        <v>8801</v>
      </c>
      <c r="C6507" s="63" t="str">
        <f>'דוח 132'!I6507</f>
        <v>סה"כ ממשלתי</v>
      </c>
      <c r="D6507" s="63">
        <f>'דוח 132'!H6507</f>
        <v>4.1769164311664388</v>
      </c>
      <c r="E6507" s="63">
        <f>'דוח 132'!G6507</f>
        <v>51.317449479185598</v>
      </c>
      <c r="F6507" s="63">
        <f>'דוח 132'!F6507</f>
        <v>51.576560784947596</v>
      </c>
      <c r="G6507" s="63">
        <f>'דוח 132'!E6507</f>
        <v>50</v>
      </c>
      <c r="H6507" s="63">
        <f>'דוח 132'!D6507</f>
        <v>60</v>
      </c>
      <c r="I6507" s="63">
        <f>'דוח 132'!C6507</f>
        <v>0</v>
      </c>
      <c r="J6507" s="63">
        <f>'דוח 132'!B6507</f>
        <v>0</v>
      </c>
      <c r="K6507" s="63">
        <f>'דוח 132'!A6507</f>
        <v>0</v>
      </c>
    </row>
    <row r="6508" spans="1:11" x14ac:dyDescent="0.2">
      <c r="A6508" s="63">
        <f>'דוח 132'!K6508</f>
        <v>16144</v>
      </c>
      <c r="B6508" s="63">
        <f>'דוח 132'!J6508</f>
        <v>8801</v>
      </c>
      <c r="C6508" s="63" t="str">
        <f>'דוח 132'!I6508</f>
        <v>סך חשיפת מט"ח</v>
      </c>
      <c r="D6508" s="63">
        <f>'דוח 132'!H6508</f>
        <v>2.8677698210136402</v>
      </c>
      <c r="E6508" s="63">
        <f>'דוח 132'!G6508</f>
        <v>7.3735355729738892</v>
      </c>
      <c r="F6508" s="63">
        <f>'דוח 132'!F6508</f>
        <v>7.3652320529802093</v>
      </c>
      <c r="G6508" s="63">
        <f>'דוח 132'!E6508</f>
        <v>0</v>
      </c>
      <c r="H6508" s="63">
        <f>'דוח 132'!D6508</f>
        <v>0</v>
      </c>
      <c r="I6508" s="63">
        <f>'דוח 132'!C6508</f>
        <v>0</v>
      </c>
      <c r="J6508" s="63">
        <f>'דוח 132'!B6508</f>
        <v>0</v>
      </c>
      <c r="K6508" s="63">
        <f>'דוח 132'!A6508</f>
        <v>0</v>
      </c>
    </row>
    <row r="6509" spans="1:11" x14ac:dyDescent="0.2">
      <c r="A6509" s="63">
        <f>'דוח 132'!K6509</f>
        <v>12755</v>
      </c>
      <c r="B6509" s="63">
        <f>'דוח 132'!J6509</f>
        <v>8801</v>
      </c>
      <c r="C6509" s="63" t="str">
        <f>'דוח 132'!I6509</f>
        <v xml:space="preserve">נזילות מט"ח </v>
      </c>
      <c r="D6509" s="63">
        <f>'דוח 132'!H6509</f>
        <v>0</v>
      </c>
      <c r="E6509" s="63">
        <f>'דוח 132'!G6509</f>
        <v>0.95360659319185204</v>
      </c>
      <c r="F6509" s="63">
        <f>'דוח 132'!F6509</f>
        <v>1.0664701136189001</v>
      </c>
      <c r="G6509" s="63">
        <f>'דוח 132'!E6509</f>
        <v>0</v>
      </c>
      <c r="H6509" s="63">
        <f>'דוח 132'!D6509</f>
        <v>0</v>
      </c>
      <c r="I6509" s="63">
        <f>'דוח 132'!C6509</f>
        <v>0</v>
      </c>
      <c r="J6509" s="63">
        <f>'דוח 132'!B6509</f>
        <v>0</v>
      </c>
      <c r="K6509" s="63">
        <f>'דוח 132'!A6509</f>
        <v>0</v>
      </c>
    </row>
    <row r="6510" spans="1:11" x14ac:dyDescent="0.2">
      <c r="A6510" s="63">
        <f>'דוח 132'!K6510</f>
        <v>12359</v>
      </c>
      <c r="B6510" s="63">
        <f>'דוח 132'!J6510</f>
        <v>8801</v>
      </c>
      <c r="C6510" s="63" t="str">
        <f>'דוח 132'!I6510</f>
        <v xml:space="preserve">קונצרני לא סחיר צמוד מדד </v>
      </c>
      <c r="D6510" s="63">
        <f>'דוח 132'!H6510</f>
        <v>3.6068901161483797</v>
      </c>
      <c r="E6510" s="63">
        <f>'דוח 132'!G6510</f>
        <v>0.68681789594349696</v>
      </c>
      <c r="F6510" s="63">
        <f>'דוח 132'!F6510</f>
        <v>0.68044147781015096</v>
      </c>
      <c r="G6510" s="63">
        <f>'דוח 132'!E6510</f>
        <v>0</v>
      </c>
      <c r="H6510" s="63">
        <f>'דוח 132'!D6510</f>
        <v>0</v>
      </c>
      <c r="I6510" s="63">
        <f>'דוח 132'!C6510</f>
        <v>0</v>
      </c>
      <c r="J6510" s="63">
        <f>'דוח 132'!B6510</f>
        <v>0</v>
      </c>
      <c r="K6510" s="63">
        <f>'דוח 132'!A6510</f>
        <v>0</v>
      </c>
    </row>
    <row r="6511" spans="1:11" x14ac:dyDescent="0.2">
      <c r="A6511" s="63">
        <f>'דוח 132'!K6511</f>
        <v>0</v>
      </c>
      <c r="B6511" s="63">
        <f>'דוח 132'!J6511</f>
        <v>0</v>
      </c>
      <c r="C6511" s="63">
        <f>'דוח 132'!I6511</f>
        <v>0</v>
      </c>
      <c r="D6511" s="63">
        <f>'דוח 132'!H6511</f>
        <v>0</v>
      </c>
      <c r="E6511" s="63">
        <f>'דוח 132'!G6511</f>
        <v>0</v>
      </c>
      <c r="F6511" s="63">
        <f>'דוח 132'!F6511</f>
        <v>0</v>
      </c>
      <c r="G6511" s="63">
        <f>'דוח 132'!E6511</f>
        <v>0</v>
      </c>
      <c r="H6511" s="63">
        <f>'דוח 132'!D6511</f>
        <v>0</v>
      </c>
      <c r="I6511" s="63">
        <f>'דוח 132'!C6511</f>
        <v>0</v>
      </c>
      <c r="J6511" s="63">
        <f>'דוח 132'!B6511</f>
        <v>0</v>
      </c>
      <c r="K6511" s="63">
        <f>'דוח 132'!A6511</f>
        <v>0</v>
      </c>
    </row>
    <row r="6512" spans="1:11" x14ac:dyDescent="0.2">
      <c r="A6512" s="63" t="str">
        <f>'דוח 132'!K6512</f>
        <v>קוד קבוצה</v>
      </c>
      <c r="B6512" s="63" t="str">
        <f>'דוח 132'!J6512</f>
        <v>קוד קופה</v>
      </c>
      <c r="C6512" s="63">
        <f>'דוח 132'!I6512</f>
        <v>0</v>
      </c>
      <c r="D6512" s="63" t="str">
        <f>'דוח 132'!H6512</f>
        <v>8828  פסגות גדיש כספי</v>
      </c>
      <c r="E6512" s="63">
        <f>'דוח 132'!G6512</f>
        <v>0</v>
      </c>
      <c r="F6512" s="63">
        <f>'דוח 132'!F6512</f>
        <v>0</v>
      </c>
      <c r="G6512" s="63">
        <f>'דוח 132'!E6512</f>
        <v>0</v>
      </c>
      <c r="H6512" s="63">
        <f>'דוח 132'!D6512</f>
        <v>0</v>
      </c>
      <c r="I6512" s="63">
        <f>'דוח 132'!C6512</f>
        <v>0</v>
      </c>
      <c r="J6512" s="63">
        <f>'דוח 132'!B6512</f>
        <v>0</v>
      </c>
      <c r="K6512" s="63">
        <f>'דוח 132'!A6512</f>
        <v>0</v>
      </c>
    </row>
    <row r="6513" spans="1:11" x14ac:dyDescent="0.2">
      <c r="A6513" s="63">
        <f>'דוח 132'!K6513</f>
        <v>0</v>
      </c>
      <c r="B6513" s="63">
        <f>'דוח 132'!J6513</f>
        <v>0</v>
      </c>
      <c r="C6513" s="63">
        <f>'דוח 132'!I6513</f>
        <v>0</v>
      </c>
      <c r="D6513" s="63">
        <f>'דוח 132'!H6513</f>
        <v>0</v>
      </c>
      <c r="E6513" s="63">
        <f>'דוח 132'!G6513</f>
        <v>0</v>
      </c>
      <c r="F6513" s="63" t="str">
        <f>'דוח 132'!F6513</f>
        <v>שווי קופה באשח  236,077.12</v>
      </c>
      <c r="G6513" s="63">
        <f>'דוח 132'!E6513</f>
        <v>0</v>
      </c>
      <c r="H6513" s="63">
        <f>'דוח 132'!D6513</f>
        <v>0</v>
      </c>
      <c r="I6513" s="63">
        <f>'דוח 132'!C6513</f>
        <v>0</v>
      </c>
      <c r="J6513" s="63">
        <f>'דוח 132'!B6513</f>
        <v>0</v>
      </c>
      <c r="K6513" s="63">
        <f>'דוח 132'!A6513</f>
        <v>0</v>
      </c>
    </row>
    <row r="6514" spans="1:11" x14ac:dyDescent="0.2">
      <c r="A6514" s="63">
        <f>'דוח 132'!K6514</f>
        <v>0</v>
      </c>
      <c r="B6514" s="63">
        <f>'דוח 132'!J6514</f>
        <v>0</v>
      </c>
      <c r="C6514" s="63" t="str">
        <f>'דוח 132'!I6514</f>
        <v>תאור קבוצה</v>
      </c>
      <c r="D6514" s="63" t="str">
        <f>'דוח 132'!H6514</f>
        <v>מח"מ</v>
      </c>
      <c r="E6514" s="63" t="str">
        <f>'דוח 132'!G6514</f>
        <v>חשיפה</v>
      </c>
      <c r="F6514" s="63" t="str">
        <f>'דוח 132'!F6514</f>
        <v>חשיפה</v>
      </c>
      <c r="G6514" s="63">
        <f>'דוח 132'!E6514</f>
        <v>0</v>
      </c>
      <c r="H6514" s="63" t="str">
        <f>'דוח 132'!D6514</f>
        <v>חשיפה</v>
      </c>
      <c r="I6514" s="63">
        <f>'דוח 132'!C6514</f>
        <v>0</v>
      </c>
      <c r="J6514" s="63" t="str">
        <f>'דוח 132'!B6514</f>
        <v>מח"מ</v>
      </c>
      <c r="K6514" s="63">
        <f>'דוח 132'!A6514</f>
        <v>0</v>
      </c>
    </row>
    <row r="6515" spans="1:11" x14ac:dyDescent="0.2">
      <c r="A6515" s="63">
        <f>'דוח 132'!K6515</f>
        <v>0</v>
      </c>
      <c r="B6515" s="63">
        <f>'דוח 132'!J6515</f>
        <v>0</v>
      </c>
      <c r="C6515" s="63">
        <f>'דוח 132'!I6515</f>
        <v>0</v>
      </c>
      <c r="D6515" s="63">
        <f>'דוח 132'!H6515</f>
        <v>0</v>
      </c>
      <c r="E6515" s="63" t="str">
        <f>'דוח 132'!G6515</f>
        <v>30/12/18</v>
      </c>
      <c r="F6515" s="63" t="str">
        <f>'דוח 132'!F6515</f>
        <v>31/12/18</v>
      </c>
      <c r="G6515" s="63" t="str">
        <f>'דוח 132'!E6515</f>
        <v>מינ'</v>
      </c>
      <c r="H6515" s="63" t="str">
        <f>'דוח 132'!D6515</f>
        <v>מקס'</v>
      </c>
      <c r="I6515" s="63" t="str">
        <f>'דוח 132'!C6515</f>
        <v>מינ'</v>
      </c>
      <c r="J6515" s="63" t="str">
        <f>'דוח 132'!B6515</f>
        <v>מקס'</v>
      </c>
      <c r="K6515" s="63">
        <f>'דוח 132'!A6515</f>
        <v>0</v>
      </c>
    </row>
    <row r="6516" spans="1:11" x14ac:dyDescent="0.2">
      <c r="A6516" s="63">
        <f>'דוח 132'!K6516</f>
        <v>13591</v>
      </c>
      <c r="B6516" s="63">
        <f>'דוח 132'!J6516</f>
        <v>8828</v>
      </c>
      <c r="C6516" s="63" t="str">
        <f>'דוח 132'!I6516</f>
        <v xml:space="preserve">צמוד מדד (כולל מיועדות) </v>
      </c>
      <c r="D6516" s="63">
        <f>'דוח 132'!H6516</f>
        <v>0</v>
      </c>
      <c r="E6516" s="63">
        <f>'דוח 132'!G6516</f>
        <v>0</v>
      </c>
      <c r="F6516" s="63">
        <f>'דוח 132'!F6516</f>
        <v>0</v>
      </c>
      <c r="G6516" s="63">
        <f>'דוח 132'!E6516</f>
        <v>0</v>
      </c>
      <c r="H6516" s="63">
        <f>'דוח 132'!D6516</f>
        <v>0</v>
      </c>
      <c r="I6516" s="63">
        <f>'דוח 132'!C6516</f>
        <v>0</v>
      </c>
      <c r="J6516" s="63">
        <f>'דוח 132'!B6516</f>
        <v>0</v>
      </c>
      <c r="K6516" s="63">
        <f>'דוח 132'!A6516</f>
        <v>0</v>
      </c>
    </row>
    <row r="6517" spans="1:11" x14ac:dyDescent="0.2">
      <c r="A6517" s="63">
        <f>'דוח 132'!K6517</f>
        <v>19967</v>
      </c>
      <c r="B6517" s="63">
        <f>'דוח 132'!J6517</f>
        <v>8828</v>
      </c>
      <c r="C6517" s="63" t="str">
        <f>'דוח 132'!I6517</f>
        <v>צמוד מדד ללא מיועדות</v>
      </c>
      <c r="D6517" s="63">
        <f>'דוח 132'!H6517</f>
        <v>0</v>
      </c>
      <c r="E6517" s="63">
        <f>'דוח 132'!G6517</f>
        <v>0</v>
      </c>
      <c r="F6517" s="63">
        <f>'דוח 132'!F6517</f>
        <v>0</v>
      </c>
      <c r="G6517" s="63">
        <f>'דוח 132'!E6517</f>
        <v>0</v>
      </c>
      <c r="H6517" s="63">
        <f>'דוח 132'!D6517</f>
        <v>0</v>
      </c>
      <c r="I6517" s="63">
        <f>'דוח 132'!C6517</f>
        <v>0</v>
      </c>
      <c r="J6517" s="63">
        <f>'דוח 132'!B6517</f>
        <v>0</v>
      </c>
      <c r="K6517" s="63">
        <f>'דוח 132'!A6517</f>
        <v>0</v>
      </c>
    </row>
    <row r="6518" spans="1:11" x14ac:dyDescent="0.2">
      <c r="A6518" s="63">
        <f>'דוח 132'!K6518</f>
        <v>15744</v>
      </c>
      <c r="B6518" s="63">
        <f>'דוח 132'!J6518</f>
        <v>8828</v>
      </c>
      <c r="C6518" s="63" t="str">
        <f>'דוח 132'!I6518</f>
        <v xml:space="preserve">סה"כ ממשלתי צמוד מדד כולל מיועדות </v>
      </c>
      <c r="D6518" s="63">
        <f>'דוח 132'!H6518</f>
        <v>0</v>
      </c>
      <c r="E6518" s="63">
        <f>'דוח 132'!G6518</f>
        <v>0</v>
      </c>
      <c r="F6518" s="63">
        <f>'דוח 132'!F6518</f>
        <v>0</v>
      </c>
      <c r="G6518" s="63">
        <f>'דוח 132'!E6518</f>
        <v>0</v>
      </c>
      <c r="H6518" s="63">
        <f>'דוח 132'!D6518</f>
        <v>0</v>
      </c>
      <c r="I6518" s="63">
        <f>'דוח 132'!C6518</f>
        <v>0</v>
      </c>
      <c r="J6518" s="63">
        <f>'דוח 132'!B6518</f>
        <v>0</v>
      </c>
      <c r="K6518" s="63">
        <f>'דוח 132'!A6518</f>
        <v>0</v>
      </c>
    </row>
    <row r="6519" spans="1:11" x14ac:dyDescent="0.2">
      <c r="A6519" s="63">
        <f>'דוח 132'!K6519</f>
        <v>13462</v>
      </c>
      <c r="B6519" s="63">
        <f>'דוח 132'!J6519</f>
        <v>8828</v>
      </c>
      <c r="C6519" s="63" t="str">
        <f>'דוח 132'!I6519</f>
        <v xml:space="preserve">קונצרני סחיר צמוד מדד </v>
      </c>
      <c r="D6519" s="63">
        <f>'דוח 132'!H6519</f>
        <v>0</v>
      </c>
      <c r="E6519" s="63">
        <f>'דוח 132'!G6519</f>
        <v>0</v>
      </c>
      <c r="F6519" s="63">
        <f>'דוח 132'!F6519</f>
        <v>0</v>
      </c>
      <c r="G6519" s="63">
        <f>'דוח 132'!E6519</f>
        <v>0</v>
      </c>
      <c r="H6519" s="63">
        <f>'דוח 132'!D6519</f>
        <v>0</v>
      </c>
      <c r="I6519" s="63">
        <f>'דוח 132'!C6519</f>
        <v>0</v>
      </c>
      <c r="J6519" s="63">
        <f>'דוח 132'!B6519</f>
        <v>0</v>
      </c>
      <c r="K6519" s="63">
        <f>'דוח 132'!A6519</f>
        <v>0</v>
      </c>
    </row>
    <row r="6520" spans="1:11" x14ac:dyDescent="0.2">
      <c r="A6520" s="63">
        <f>'דוח 132'!K6520</f>
        <v>15544</v>
      </c>
      <c r="B6520" s="63">
        <f>'דוח 132'!J6520</f>
        <v>8828</v>
      </c>
      <c r="C6520" s="63" t="str">
        <f>'דוח 132'!I6520</f>
        <v>הלוואה צמוד מדד</v>
      </c>
      <c r="D6520" s="63">
        <f>'דוח 132'!H6520</f>
        <v>0</v>
      </c>
      <c r="E6520" s="63">
        <f>'דוח 132'!G6520</f>
        <v>0</v>
      </c>
      <c r="F6520" s="63">
        <f>'דוח 132'!F6520</f>
        <v>0</v>
      </c>
      <c r="G6520" s="63">
        <f>'דוח 132'!E6520</f>
        <v>0</v>
      </c>
      <c r="H6520" s="63">
        <f>'דוח 132'!D6520</f>
        <v>0</v>
      </c>
      <c r="I6520" s="63">
        <f>'דוח 132'!C6520</f>
        <v>0</v>
      </c>
      <c r="J6520" s="63">
        <f>'דוח 132'!B6520</f>
        <v>0</v>
      </c>
      <c r="K6520" s="63">
        <f>'דוח 132'!A6520</f>
        <v>0</v>
      </c>
    </row>
    <row r="6521" spans="1:11" x14ac:dyDescent="0.2">
      <c r="A6521" s="63">
        <f>'דוח 132'!K6521</f>
        <v>12978</v>
      </c>
      <c r="B6521" s="63">
        <f>'דוח 132'!J6521</f>
        <v>8828</v>
      </c>
      <c r="C6521" s="63" t="str">
        <f>'דוח 132'!I6521</f>
        <v xml:space="preserve">פקדונות לא סחירים </v>
      </c>
      <c r="D6521" s="63">
        <f>'דוח 132'!H6521</f>
        <v>0</v>
      </c>
      <c r="E6521" s="63">
        <f>'דוח 132'!G6521</f>
        <v>0</v>
      </c>
      <c r="F6521" s="63">
        <f>'דוח 132'!F6521</f>
        <v>0</v>
      </c>
      <c r="G6521" s="63">
        <f>'דוח 132'!E6521</f>
        <v>0</v>
      </c>
      <c r="H6521" s="63">
        <f>'דוח 132'!D6521</f>
        <v>0</v>
      </c>
      <c r="I6521" s="63">
        <f>'דוח 132'!C6521</f>
        <v>0</v>
      </c>
      <c r="J6521" s="63">
        <f>'דוח 132'!B6521</f>
        <v>0</v>
      </c>
      <c r="K6521" s="63">
        <f>'דוח 132'!A6521</f>
        <v>0</v>
      </c>
    </row>
    <row r="6522" spans="1:11" x14ac:dyDescent="0.2">
      <c r="A6522" s="63">
        <f>'דוח 132'!K6522</f>
        <v>17726</v>
      </c>
      <c r="B6522" s="63">
        <f>'דוח 132'!J6522</f>
        <v>8828</v>
      </c>
      <c r="C6522" s="63" t="str">
        <f>'דוח 132'!I6522</f>
        <v>לא צמוד כולל נזילות</v>
      </c>
      <c r="D6522" s="63">
        <f>'דוח 132'!H6522</f>
        <v>0.17391618682105001</v>
      </c>
      <c r="E6522" s="63">
        <f>'דוח 132'!G6522</f>
        <v>100</v>
      </c>
      <c r="F6522" s="63">
        <f>'דוח 132'!F6522</f>
        <v>100</v>
      </c>
      <c r="G6522" s="63">
        <f>'דוח 132'!E6522</f>
        <v>0</v>
      </c>
      <c r="H6522" s="63">
        <f>'דוח 132'!D6522</f>
        <v>0</v>
      </c>
      <c r="I6522" s="63">
        <f>'דוח 132'!C6522</f>
        <v>0</v>
      </c>
      <c r="J6522" s="63">
        <f>'דוח 132'!B6522</f>
        <v>0</v>
      </c>
      <c r="K6522" s="63">
        <f>'דוח 132'!A6522</f>
        <v>0</v>
      </c>
    </row>
    <row r="6523" spans="1:11" x14ac:dyDescent="0.2">
      <c r="A6523" s="63">
        <f>'דוח 132'!K6523</f>
        <v>17727</v>
      </c>
      <c r="B6523" s="63">
        <f>'דוח 132'!J6523</f>
        <v>8828</v>
      </c>
      <c r="C6523" s="63" t="str">
        <f>'דוח 132'!I6523</f>
        <v>עו"ש ש"ח</v>
      </c>
      <c r="D6523" s="63">
        <f>'דוח 132'!H6523</f>
        <v>0</v>
      </c>
      <c r="E6523" s="63">
        <f>'דוח 132'!G6523</f>
        <v>52.838005515686497</v>
      </c>
      <c r="F6523" s="63">
        <f>'דוח 132'!F6523</f>
        <v>53.192911344212497</v>
      </c>
      <c r="G6523" s="63">
        <f>'דוח 132'!E6523</f>
        <v>0</v>
      </c>
      <c r="H6523" s="63">
        <f>'דוח 132'!D6523</f>
        <v>0</v>
      </c>
      <c r="I6523" s="63">
        <f>'דוח 132'!C6523</f>
        <v>0</v>
      </c>
      <c r="J6523" s="63">
        <f>'דוח 132'!B6523</f>
        <v>0</v>
      </c>
      <c r="K6523" s="63">
        <f>'דוח 132'!A6523</f>
        <v>0</v>
      </c>
    </row>
    <row r="6524" spans="1:11" x14ac:dyDescent="0.2">
      <c r="A6524" s="63">
        <f>'דוח 132'!K6524</f>
        <v>13592</v>
      </c>
      <c r="B6524" s="63">
        <f>'דוח 132'!J6524</f>
        <v>8828</v>
      </c>
      <c r="C6524" s="63" t="str">
        <f>'דוח 132'!I6524</f>
        <v xml:space="preserve">לא צמוד - לא כולל נזילות </v>
      </c>
      <c r="D6524" s="63">
        <f>'דוח 132'!H6524</f>
        <v>0.37155950480065897</v>
      </c>
      <c r="E6524" s="63">
        <f>'דוח 132'!G6524</f>
        <v>47.161994484313496</v>
      </c>
      <c r="F6524" s="63">
        <f>'דוח 132'!F6524</f>
        <v>46.807088655787602</v>
      </c>
      <c r="G6524" s="63">
        <f>'דוח 132'!E6524</f>
        <v>0</v>
      </c>
      <c r="H6524" s="63">
        <f>'דוח 132'!D6524</f>
        <v>0</v>
      </c>
      <c r="I6524" s="63">
        <f>'דוח 132'!C6524</f>
        <v>0</v>
      </c>
      <c r="J6524" s="63">
        <f>'דוח 132'!B6524</f>
        <v>0</v>
      </c>
      <c r="K6524" s="63">
        <f>'דוח 132'!A6524</f>
        <v>0</v>
      </c>
    </row>
    <row r="6525" spans="1:11" x14ac:dyDescent="0.2">
      <c r="A6525" s="63">
        <f>'דוח 132'!K6525</f>
        <v>11566</v>
      </c>
      <c r="B6525" s="63">
        <f>'דוח 132'!J6525</f>
        <v>8828</v>
      </c>
      <c r="C6525" s="63" t="str">
        <f>'דוח 132'!I6525</f>
        <v>מק"מ</v>
      </c>
      <c r="D6525" s="63">
        <f>'דוח 132'!H6525</f>
        <v>0.44793649904161303</v>
      </c>
      <c r="E6525" s="63">
        <f>'דוח 132'!G6525</f>
        <v>39.119003595663301</v>
      </c>
      <c r="F6525" s="63">
        <f>'דוח 132'!F6525</f>
        <v>38.826080748756596</v>
      </c>
      <c r="G6525" s="63">
        <f>'דוח 132'!E6525</f>
        <v>0</v>
      </c>
      <c r="H6525" s="63">
        <f>'דוח 132'!D6525</f>
        <v>0</v>
      </c>
      <c r="I6525" s="63">
        <f>'דוח 132'!C6525</f>
        <v>0</v>
      </c>
      <c r="J6525" s="63">
        <f>'דוח 132'!B6525</f>
        <v>0</v>
      </c>
      <c r="K6525" s="63">
        <f>'דוח 132'!A6525</f>
        <v>0</v>
      </c>
    </row>
    <row r="6526" spans="1:11" x14ac:dyDescent="0.2">
      <c r="A6526" s="63">
        <f>'דוח 132'!K6526</f>
        <v>13419</v>
      </c>
      <c r="B6526" s="63">
        <f>'דוח 132'!J6526</f>
        <v>8828</v>
      </c>
      <c r="C6526" s="63" t="str">
        <f>'דוח 132'!I6526</f>
        <v>ממשלתי  לא צמוד (שחר)</v>
      </c>
      <c r="D6526" s="63">
        <f>'דוח 132'!H6526</f>
        <v>0</v>
      </c>
      <c r="E6526" s="63">
        <f>'דוח 132'!G6526</f>
        <v>0</v>
      </c>
      <c r="F6526" s="63">
        <f>'דוח 132'!F6526</f>
        <v>0</v>
      </c>
      <c r="G6526" s="63">
        <f>'דוח 132'!E6526</f>
        <v>0</v>
      </c>
      <c r="H6526" s="63">
        <f>'דוח 132'!D6526</f>
        <v>0</v>
      </c>
      <c r="I6526" s="63">
        <f>'דוח 132'!C6526</f>
        <v>0</v>
      </c>
      <c r="J6526" s="63">
        <f>'דוח 132'!B6526</f>
        <v>0</v>
      </c>
      <c r="K6526" s="63">
        <f>'דוח 132'!A6526</f>
        <v>0</v>
      </c>
    </row>
    <row r="6527" spans="1:11" x14ac:dyDescent="0.2">
      <c r="A6527" s="63">
        <f>'דוח 132'!K6527</f>
        <v>11568</v>
      </c>
      <c r="B6527" s="63">
        <f>'דוח 132'!J6527</f>
        <v>8828</v>
      </c>
      <c r="C6527" s="63" t="str">
        <f>'דוח 132'!I6527</f>
        <v>אג"ח ממשלתי לא צמוד ריבית משתנה-"גילון"</v>
      </c>
      <c r="D6527" s="63">
        <f>'דוח 132'!H6527</f>
        <v>0</v>
      </c>
      <c r="E6527" s="63">
        <f>'דוח 132'!G6527</f>
        <v>0</v>
      </c>
      <c r="F6527" s="63">
        <f>'דוח 132'!F6527</f>
        <v>0</v>
      </c>
      <c r="G6527" s="63">
        <f>'דוח 132'!E6527</f>
        <v>0</v>
      </c>
      <c r="H6527" s="63">
        <f>'דוח 132'!D6527</f>
        <v>0</v>
      </c>
      <c r="I6527" s="63">
        <f>'דוח 132'!C6527</f>
        <v>0</v>
      </c>
      <c r="J6527" s="63">
        <f>'דוח 132'!B6527</f>
        <v>0</v>
      </c>
      <c r="K6527" s="63">
        <f>'דוח 132'!A6527</f>
        <v>0</v>
      </c>
    </row>
    <row r="6528" spans="1:11" x14ac:dyDescent="0.2">
      <c r="A6528" s="63">
        <f>'דוח 132'!K6528</f>
        <v>12479</v>
      </c>
      <c r="B6528" s="63">
        <f>'דוח 132'!J6528</f>
        <v>8828</v>
      </c>
      <c r="C6528" s="63" t="str">
        <f>'דוח 132'!I6528</f>
        <v>קונצרני ריבית קבועה</v>
      </c>
      <c r="D6528" s="63">
        <f>'דוח 132'!H6528</f>
        <v>0</v>
      </c>
      <c r="E6528" s="63">
        <f>'דוח 132'!G6528</f>
        <v>0</v>
      </c>
      <c r="F6528" s="63">
        <f>'דוח 132'!F6528</f>
        <v>0</v>
      </c>
      <c r="G6528" s="63">
        <f>'דוח 132'!E6528</f>
        <v>0</v>
      </c>
      <c r="H6528" s="63">
        <f>'דוח 132'!D6528</f>
        <v>0</v>
      </c>
      <c r="I6528" s="63">
        <f>'דוח 132'!C6528</f>
        <v>0</v>
      </c>
      <c r="J6528" s="63">
        <f>'דוח 132'!B6528</f>
        <v>0</v>
      </c>
      <c r="K6528" s="63">
        <f>'דוח 132'!A6528</f>
        <v>0</v>
      </c>
    </row>
    <row r="6529" spans="1:11" x14ac:dyDescent="0.2">
      <c r="A6529" s="63">
        <f>'דוח 132'!K6529</f>
        <v>12480</v>
      </c>
      <c r="B6529" s="63">
        <f>'דוח 132'!J6529</f>
        <v>8828</v>
      </c>
      <c r="C6529" s="63" t="str">
        <f>'דוח 132'!I6529</f>
        <v>קונצרני ריבית משתנה</v>
      </c>
      <c r="D6529" s="63">
        <f>'דוח 132'!H6529</f>
        <v>0</v>
      </c>
      <c r="E6529" s="63">
        <f>'דוח 132'!G6529</f>
        <v>0</v>
      </c>
      <c r="F6529" s="63">
        <f>'דוח 132'!F6529</f>
        <v>0</v>
      </c>
      <c r="G6529" s="63">
        <f>'דוח 132'!E6529</f>
        <v>0</v>
      </c>
      <c r="H6529" s="63">
        <f>'דוח 132'!D6529</f>
        <v>0</v>
      </c>
      <c r="I6529" s="63">
        <f>'דוח 132'!C6529</f>
        <v>0</v>
      </c>
      <c r="J6529" s="63">
        <f>'דוח 132'!B6529</f>
        <v>0</v>
      </c>
      <c r="K6529" s="63">
        <f>'דוח 132'!A6529</f>
        <v>0</v>
      </c>
    </row>
    <row r="6530" spans="1:11" x14ac:dyDescent="0.2">
      <c r="A6530" s="63">
        <f>'דוח 132'!K6530</f>
        <v>11578</v>
      </c>
      <c r="B6530" s="63">
        <f>'דוח 132'!J6530</f>
        <v>8828</v>
      </c>
      <c r="C6530" s="63" t="str">
        <f>'דוח 132'!I6530</f>
        <v>אג"ח לא צמוד לא סחיר (ללא עמיתים)</v>
      </c>
      <c r="D6530" s="63">
        <f>'דוח 132'!H6530</f>
        <v>0</v>
      </c>
      <c r="E6530" s="63">
        <f>'דוח 132'!G6530</f>
        <v>0</v>
      </c>
      <c r="F6530" s="63">
        <f>'דוח 132'!F6530</f>
        <v>0</v>
      </c>
      <c r="G6530" s="63">
        <f>'דוח 132'!E6530</f>
        <v>0</v>
      </c>
      <c r="H6530" s="63">
        <f>'דוח 132'!D6530</f>
        <v>0</v>
      </c>
      <c r="I6530" s="63">
        <f>'דוח 132'!C6530</f>
        <v>0</v>
      </c>
      <c r="J6530" s="63">
        <f>'דוח 132'!B6530</f>
        <v>0</v>
      </c>
      <c r="K6530" s="63">
        <f>'דוח 132'!A6530</f>
        <v>0</v>
      </c>
    </row>
    <row r="6531" spans="1:11" x14ac:dyDescent="0.2">
      <c r="A6531" s="63">
        <f>'דוח 132'!K6531</f>
        <v>12497</v>
      </c>
      <c r="B6531" s="63">
        <f>'דוח 132'!J6531</f>
        <v>8828</v>
      </c>
      <c r="C6531" s="63" t="str">
        <f>'דוח 132'!I6531</f>
        <v>קונצרני לא סחיר ריבית משתנה (נע"מים)</v>
      </c>
      <c r="D6531" s="63">
        <f>'דוח 132'!H6531</f>
        <v>0</v>
      </c>
      <c r="E6531" s="63">
        <f>'דוח 132'!G6531</f>
        <v>0</v>
      </c>
      <c r="F6531" s="63">
        <f>'דוח 132'!F6531</f>
        <v>0</v>
      </c>
      <c r="G6531" s="63">
        <f>'דוח 132'!E6531</f>
        <v>0</v>
      </c>
      <c r="H6531" s="63">
        <f>'דוח 132'!D6531</f>
        <v>0</v>
      </c>
      <c r="I6531" s="63">
        <f>'דוח 132'!C6531</f>
        <v>0</v>
      </c>
      <c r="J6531" s="63">
        <f>'דוח 132'!B6531</f>
        <v>0</v>
      </c>
      <c r="K6531" s="63">
        <f>'דוח 132'!A6531</f>
        <v>0</v>
      </c>
    </row>
    <row r="6532" spans="1:11" x14ac:dyDescent="0.2">
      <c r="A6532" s="63">
        <f>'דוח 132'!K6532</f>
        <v>15546</v>
      </c>
      <c r="B6532" s="63">
        <f>'דוח 132'!J6532</f>
        <v>8828</v>
      </c>
      <c r="C6532" s="63" t="str">
        <f>'דוח 132'!I6532</f>
        <v>הלוואה לא צמוד</v>
      </c>
      <c r="D6532" s="63">
        <f>'דוח 132'!H6532</f>
        <v>0</v>
      </c>
      <c r="E6532" s="63">
        <f>'דוח 132'!G6532</f>
        <v>0</v>
      </c>
      <c r="F6532" s="63">
        <f>'דוח 132'!F6532</f>
        <v>0</v>
      </c>
      <c r="G6532" s="63">
        <f>'דוח 132'!E6532</f>
        <v>0</v>
      </c>
      <c r="H6532" s="63">
        <f>'דוח 132'!D6532</f>
        <v>0</v>
      </c>
      <c r="I6532" s="63">
        <f>'דוח 132'!C6532</f>
        <v>0</v>
      </c>
      <c r="J6532" s="63">
        <f>'דוח 132'!B6532</f>
        <v>0</v>
      </c>
      <c r="K6532" s="63">
        <f>'דוח 132'!A6532</f>
        <v>0</v>
      </c>
    </row>
    <row r="6533" spans="1:11" x14ac:dyDescent="0.2">
      <c r="A6533" s="63">
        <f>'דוח 132'!K6533</f>
        <v>12481</v>
      </c>
      <c r="B6533" s="63">
        <f>'דוח 132'!J6533</f>
        <v>8828</v>
      </c>
      <c r="C6533" s="63" t="str">
        <f>'דוח 132'!I6533</f>
        <v>הלוואות לעמיתים.</v>
      </c>
      <c r="D6533" s="63">
        <f>'דוח 132'!H6533</f>
        <v>0</v>
      </c>
      <c r="E6533" s="63">
        <f>'דוח 132'!G6533</f>
        <v>0</v>
      </c>
      <c r="F6533" s="63">
        <f>'דוח 132'!F6533</f>
        <v>0</v>
      </c>
      <c r="G6533" s="63">
        <f>'דוח 132'!E6533</f>
        <v>0</v>
      </c>
      <c r="H6533" s="63">
        <f>'דוח 132'!D6533</f>
        <v>0</v>
      </c>
      <c r="I6533" s="63">
        <f>'דוח 132'!C6533</f>
        <v>0</v>
      </c>
      <c r="J6533" s="63">
        <f>'דוח 132'!B6533</f>
        <v>0</v>
      </c>
      <c r="K6533" s="63">
        <f>'דוח 132'!A6533</f>
        <v>0</v>
      </c>
    </row>
    <row r="6534" spans="1:11" x14ac:dyDescent="0.2">
      <c r="A6534" s="63">
        <f>'דוח 132'!K6534</f>
        <v>13594</v>
      </c>
      <c r="B6534" s="63">
        <f>'דוח 132'!J6534</f>
        <v>8828</v>
      </c>
      <c r="C6534" s="63" t="str">
        <f>'דוח 132'!I6534</f>
        <v>מט"ח וצמוד מט"ח</v>
      </c>
      <c r="D6534" s="63">
        <f>'דוח 132'!H6534</f>
        <v>0</v>
      </c>
      <c r="E6534" s="63">
        <f>'דוח 132'!G6534</f>
        <v>0</v>
      </c>
      <c r="F6534" s="63">
        <f>'דוח 132'!F6534</f>
        <v>0</v>
      </c>
      <c r="G6534" s="63">
        <f>'דוח 132'!E6534</f>
        <v>0</v>
      </c>
      <c r="H6534" s="63">
        <f>'דוח 132'!D6534</f>
        <v>0</v>
      </c>
      <c r="I6534" s="63">
        <f>'דוח 132'!C6534</f>
        <v>0</v>
      </c>
      <c r="J6534" s="63">
        <f>'דוח 132'!B6534</f>
        <v>0</v>
      </c>
      <c r="K6534" s="63">
        <f>'דוח 132'!A6534</f>
        <v>0</v>
      </c>
    </row>
    <row r="6535" spans="1:11" x14ac:dyDescent="0.2">
      <c r="A6535" s="63">
        <f>'דוח 132'!K6535</f>
        <v>15609</v>
      </c>
      <c r="B6535" s="63">
        <f>'דוח 132'!J6535</f>
        <v>8828</v>
      </c>
      <c r="C6535" s="63" t="str">
        <f>'דוח 132'!I6535</f>
        <v>אג"ח ממשלתי צמוד מט"ח סחיר (1022)</v>
      </c>
      <c r="D6535" s="63">
        <f>'דוח 132'!H6535</f>
        <v>0</v>
      </c>
      <c r="E6535" s="63">
        <f>'דוח 132'!G6535</f>
        <v>0</v>
      </c>
      <c r="F6535" s="63">
        <f>'דוח 132'!F6535</f>
        <v>0</v>
      </c>
      <c r="G6535" s="63">
        <f>'דוח 132'!E6535</f>
        <v>0</v>
      </c>
      <c r="H6535" s="63">
        <f>'דוח 132'!D6535</f>
        <v>0</v>
      </c>
      <c r="I6535" s="63">
        <f>'דוח 132'!C6535</f>
        <v>0</v>
      </c>
      <c r="J6535" s="63">
        <f>'דוח 132'!B6535</f>
        <v>0</v>
      </c>
      <c r="K6535" s="63">
        <f>'דוח 132'!A6535</f>
        <v>0</v>
      </c>
    </row>
    <row r="6536" spans="1:11" x14ac:dyDescent="0.2">
      <c r="A6536" s="63">
        <f>'דוח 132'!K6536</f>
        <v>11524</v>
      </c>
      <c r="B6536" s="63">
        <f>'דוח 132'!J6536</f>
        <v>8828</v>
      </c>
      <c r="C6536" s="63" t="str">
        <f>'דוח 132'!I6536</f>
        <v xml:space="preserve"> אג"ח קונצרני בחו"ל </v>
      </c>
      <c r="D6536" s="63">
        <f>'דוח 132'!H6536</f>
        <v>0</v>
      </c>
      <c r="E6536" s="63">
        <f>'דוח 132'!G6536</f>
        <v>0</v>
      </c>
      <c r="F6536" s="63">
        <f>'דוח 132'!F6536</f>
        <v>0</v>
      </c>
      <c r="G6536" s="63">
        <f>'דוח 132'!E6536</f>
        <v>0</v>
      </c>
      <c r="H6536" s="63">
        <f>'דוח 132'!D6536</f>
        <v>0</v>
      </c>
      <c r="I6536" s="63">
        <f>'דוח 132'!C6536</f>
        <v>0</v>
      </c>
      <c r="J6536" s="63">
        <f>'דוח 132'!B6536</f>
        <v>0</v>
      </c>
      <c r="K6536" s="63">
        <f>'דוח 132'!A6536</f>
        <v>0</v>
      </c>
    </row>
    <row r="6537" spans="1:11" x14ac:dyDescent="0.2">
      <c r="A6537" s="63">
        <f>'דוח 132'!K6537</f>
        <v>15745</v>
      </c>
      <c r="B6537" s="63">
        <f>'דוח 132'!J6537</f>
        <v>8828</v>
      </c>
      <c r="C6537" s="63" t="str">
        <f>'דוח 132'!I6537</f>
        <v>סה"כ קונצרני צמוד מט"ח</v>
      </c>
      <c r="D6537" s="63">
        <f>'דוח 132'!H6537</f>
        <v>0</v>
      </c>
      <c r="E6537" s="63">
        <f>'דוח 132'!G6537</f>
        <v>0</v>
      </c>
      <c r="F6537" s="63">
        <f>'דוח 132'!F6537</f>
        <v>0</v>
      </c>
      <c r="G6537" s="63">
        <f>'דוח 132'!E6537</f>
        <v>0</v>
      </c>
      <c r="H6537" s="63">
        <f>'דוח 132'!D6537</f>
        <v>0</v>
      </c>
      <c r="I6537" s="63">
        <f>'דוח 132'!C6537</f>
        <v>0</v>
      </c>
      <c r="J6537" s="63">
        <f>'דוח 132'!B6537</f>
        <v>0</v>
      </c>
      <c r="K6537" s="63">
        <f>'דוח 132'!A6537</f>
        <v>0</v>
      </c>
    </row>
    <row r="6538" spans="1:11" x14ac:dyDescent="0.2">
      <c r="A6538" s="63">
        <f>'דוח 132'!K6538</f>
        <v>15545</v>
      </c>
      <c r="B6538" s="63">
        <f>'דוח 132'!J6538</f>
        <v>8828</v>
      </c>
      <c r="C6538" s="63" t="str">
        <f>'דוח 132'!I6538</f>
        <v>הלוואה צמוד מט"ח</v>
      </c>
      <c r="D6538" s="63">
        <f>'דוח 132'!H6538</f>
        <v>0</v>
      </c>
      <c r="E6538" s="63">
        <f>'דוח 132'!G6538</f>
        <v>0</v>
      </c>
      <c r="F6538" s="63">
        <f>'דוח 132'!F6538</f>
        <v>0</v>
      </c>
      <c r="G6538" s="63">
        <f>'דוח 132'!E6538</f>
        <v>0</v>
      </c>
      <c r="H6538" s="63">
        <f>'דוח 132'!D6538</f>
        <v>0</v>
      </c>
      <c r="I6538" s="63">
        <f>'דוח 132'!C6538</f>
        <v>0</v>
      </c>
      <c r="J6538" s="63">
        <f>'דוח 132'!B6538</f>
        <v>0</v>
      </c>
      <c r="K6538" s="63">
        <f>'דוח 132'!A6538</f>
        <v>0</v>
      </c>
    </row>
    <row r="6539" spans="1:11" x14ac:dyDescent="0.2">
      <c r="A6539" s="63">
        <f>'דוח 132'!K6539</f>
        <v>13595</v>
      </c>
      <c r="B6539" s="63">
        <f>'דוח 132'!J6539</f>
        <v>8828</v>
      </c>
      <c r="C6539" s="63" t="str">
        <f>'דוח 132'!I6539</f>
        <v>סה"כ מניות והמירים</v>
      </c>
      <c r="D6539" s="63">
        <f>'דוח 132'!H6539</f>
        <v>0</v>
      </c>
      <c r="E6539" s="63">
        <f>'דוח 132'!G6539</f>
        <v>0</v>
      </c>
      <c r="F6539" s="63">
        <f>'דוח 132'!F6539</f>
        <v>0</v>
      </c>
      <c r="G6539" s="63">
        <f>'דוח 132'!E6539</f>
        <v>0</v>
      </c>
      <c r="H6539" s="63">
        <f>'דוח 132'!D6539</f>
        <v>0</v>
      </c>
      <c r="I6539" s="63">
        <f>'דוח 132'!C6539</f>
        <v>0</v>
      </c>
      <c r="J6539" s="63">
        <f>'דוח 132'!B6539</f>
        <v>0</v>
      </c>
      <c r="K6539" s="63">
        <f>'דוח 132'!A6539</f>
        <v>0</v>
      </c>
    </row>
    <row r="6540" spans="1:11" x14ac:dyDescent="0.2">
      <c r="A6540" s="63">
        <f>'דוח 132'!K6540</f>
        <v>15610</v>
      </c>
      <c r="B6540" s="63">
        <f>'דוח 132'!J6540</f>
        <v>8828</v>
      </c>
      <c r="C6540" s="63" t="str">
        <f>'דוח 132'!I6540</f>
        <v>נגזרים מתוך מניות והמירים</v>
      </c>
      <c r="D6540" s="63">
        <f>'דוח 132'!H6540</f>
        <v>0</v>
      </c>
      <c r="E6540" s="63">
        <f>'דוח 132'!G6540</f>
        <v>0</v>
      </c>
      <c r="F6540" s="63">
        <f>'דוח 132'!F6540</f>
        <v>0</v>
      </c>
      <c r="G6540" s="63">
        <f>'דוח 132'!E6540</f>
        <v>0</v>
      </c>
      <c r="H6540" s="63">
        <f>'דוח 132'!D6540</f>
        <v>0</v>
      </c>
      <c r="I6540" s="63">
        <f>'דוח 132'!C6540</f>
        <v>0</v>
      </c>
      <c r="J6540" s="63">
        <f>'דוח 132'!B6540</f>
        <v>0</v>
      </c>
      <c r="K6540" s="63">
        <f>'דוח 132'!A6540</f>
        <v>0</v>
      </c>
    </row>
    <row r="6541" spans="1:11" x14ac:dyDescent="0.2">
      <c r="A6541" s="63">
        <f>'דוח 132'!K6541</f>
        <v>15611</v>
      </c>
      <c r="B6541" s="63">
        <f>'דוח 132'!J6541</f>
        <v>8828</v>
      </c>
      <c r="C6541" s="63" t="str">
        <f>'דוח 132'!I6541</f>
        <v>מניות והמירים בארץ</v>
      </c>
      <c r="D6541" s="63">
        <f>'דוח 132'!H6541</f>
        <v>0</v>
      </c>
      <c r="E6541" s="63">
        <f>'דוח 132'!G6541</f>
        <v>0</v>
      </c>
      <c r="F6541" s="63">
        <f>'דוח 132'!F6541</f>
        <v>0</v>
      </c>
      <c r="G6541" s="63">
        <f>'דוח 132'!E6541</f>
        <v>0</v>
      </c>
      <c r="H6541" s="63">
        <f>'דוח 132'!D6541</f>
        <v>0</v>
      </c>
      <c r="I6541" s="63">
        <f>'דוח 132'!C6541</f>
        <v>0</v>
      </c>
      <c r="J6541" s="63">
        <f>'דוח 132'!B6541</f>
        <v>0</v>
      </c>
      <c r="K6541" s="63">
        <f>'דוח 132'!A6541</f>
        <v>0</v>
      </c>
    </row>
    <row r="6542" spans="1:11" x14ac:dyDescent="0.2">
      <c r="A6542" s="63">
        <f>'דוח 132'!K6542</f>
        <v>15608</v>
      </c>
      <c r="B6542" s="63">
        <f>'דוח 132'!J6542</f>
        <v>8828</v>
      </c>
      <c r="C6542" s="63" t="str">
        <f>'דוח 132'!I6542</f>
        <v>מניות חו"ל</v>
      </c>
      <c r="D6542" s="63">
        <f>'דוח 132'!H6542</f>
        <v>0</v>
      </c>
      <c r="E6542" s="63">
        <f>'דוח 132'!G6542</f>
        <v>0</v>
      </c>
      <c r="F6542" s="63">
        <f>'דוח 132'!F6542</f>
        <v>0</v>
      </c>
      <c r="G6542" s="63">
        <f>'דוח 132'!E6542</f>
        <v>0</v>
      </c>
      <c r="H6542" s="63">
        <f>'דוח 132'!D6542</f>
        <v>0</v>
      </c>
      <c r="I6542" s="63">
        <f>'דוח 132'!C6542</f>
        <v>0</v>
      </c>
      <c r="J6542" s="63">
        <f>'דוח 132'!B6542</f>
        <v>0</v>
      </c>
      <c r="K6542" s="63">
        <f>'דוח 132'!A6542</f>
        <v>0</v>
      </c>
    </row>
    <row r="6543" spans="1:11" x14ac:dyDescent="0.2">
      <c r="A6543" s="63">
        <f>'דוח 132'!K6543</f>
        <v>15584</v>
      </c>
      <c r="B6543" s="63">
        <f>'דוח 132'!J6543</f>
        <v>8828</v>
      </c>
      <c r="C6543" s="63" t="str">
        <f>'דוח 132'!I6543</f>
        <v>נכסים אלטרנטיביים</v>
      </c>
      <c r="D6543" s="63">
        <f>'דוח 132'!H6543</f>
        <v>0</v>
      </c>
      <c r="E6543" s="63">
        <f>'דוח 132'!G6543</f>
        <v>0</v>
      </c>
      <c r="F6543" s="63">
        <f>'דוח 132'!F6543</f>
        <v>0</v>
      </c>
      <c r="G6543" s="63">
        <f>'דוח 132'!E6543</f>
        <v>0</v>
      </c>
      <c r="H6543" s="63">
        <f>'דוח 132'!D6543</f>
        <v>0</v>
      </c>
      <c r="I6543" s="63">
        <f>'דוח 132'!C6543</f>
        <v>0</v>
      </c>
      <c r="J6543" s="63">
        <f>'דוח 132'!B6543</f>
        <v>0</v>
      </c>
      <c r="K6543" s="63">
        <f>'דוח 132'!A6543</f>
        <v>0</v>
      </c>
    </row>
    <row r="6544" spans="1:11" x14ac:dyDescent="0.2">
      <c r="A6544" s="63">
        <f>'דוח 132'!K6544</f>
        <v>17728</v>
      </c>
      <c r="B6544" s="63">
        <f>'דוח 132'!J6544</f>
        <v>8828</v>
      </c>
      <c r="C6544" s="63" t="str">
        <f>'דוח 132'!I6544</f>
        <v>נכסי נדל"ן</v>
      </c>
      <c r="D6544" s="63">
        <f>'דוח 132'!H6544</f>
        <v>0</v>
      </c>
      <c r="E6544" s="63">
        <f>'דוח 132'!G6544</f>
        <v>0</v>
      </c>
      <c r="F6544" s="63">
        <f>'דוח 132'!F6544</f>
        <v>0</v>
      </c>
      <c r="G6544" s="63">
        <f>'דוח 132'!E6544</f>
        <v>0</v>
      </c>
      <c r="H6544" s="63">
        <f>'דוח 132'!D6544</f>
        <v>0</v>
      </c>
      <c r="I6544" s="63">
        <f>'דוח 132'!C6544</f>
        <v>0</v>
      </c>
      <c r="J6544" s="63">
        <f>'דוח 132'!B6544</f>
        <v>0</v>
      </c>
      <c r="K6544" s="63">
        <f>'דוח 132'!A6544</f>
        <v>0</v>
      </c>
    </row>
    <row r="6545" spans="1:11" x14ac:dyDescent="0.2">
      <c r="A6545" s="63">
        <f>'דוח 132'!K6545</f>
        <v>15624</v>
      </c>
      <c r="B6545" s="63">
        <f>'דוח 132'!J6545</f>
        <v>8828</v>
      </c>
      <c r="C6545" s="63" t="str">
        <f>'דוח 132'!I6545</f>
        <v>נגזרים מתוך חשיפת מט"ח</v>
      </c>
      <c r="D6545" s="63">
        <f>'דוח 132'!H6545</f>
        <v>0</v>
      </c>
      <c r="E6545" s="63">
        <f>'דוח 132'!G6545</f>
        <v>0</v>
      </c>
      <c r="F6545" s="63">
        <f>'דוח 132'!F6545</f>
        <v>0</v>
      </c>
      <c r="G6545" s="63">
        <f>'דוח 132'!E6545</f>
        <v>0</v>
      </c>
      <c r="H6545" s="63">
        <f>'דוח 132'!D6545</f>
        <v>0</v>
      </c>
      <c r="I6545" s="63">
        <f>'דוח 132'!C6545</f>
        <v>0</v>
      </c>
      <c r="J6545" s="63">
        <f>'דוח 132'!B6545</f>
        <v>0</v>
      </c>
      <c r="K6545" s="63">
        <f>'דוח 132'!A6545</f>
        <v>0</v>
      </c>
    </row>
    <row r="6546" spans="1:11" x14ac:dyDescent="0.2">
      <c r="A6546" s="63">
        <f>'דוח 132'!K6546</f>
        <v>15644</v>
      </c>
      <c r="B6546" s="63">
        <f>'דוח 132'!J6546</f>
        <v>8828</v>
      </c>
      <c r="C6546" s="63" t="str">
        <f>'דוח 132'!I6546</f>
        <v>סה"כ נזילות</v>
      </c>
      <c r="D6546" s="63">
        <f>'דוח 132'!H6546</f>
        <v>0</v>
      </c>
      <c r="E6546" s="63">
        <f>'דוח 132'!G6546</f>
        <v>52.838005515686497</v>
      </c>
      <c r="F6546" s="63">
        <f>'דוח 132'!F6546</f>
        <v>53.192911344212497</v>
      </c>
      <c r="G6546" s="63">
        <f>'דוח 132'!E6546</f>
        <v>1</v>
      </c>
      <c r="H6546" s="63">
        <f>'דוח 132'!D6546</f>
        <v>0</v>
      </c>
      <c r="I6546" s="63">
        <f>'דוח 132'!C6546</f>
        <v>0</v>
      </c>
      <c r="J6546" s="63">
        <f>'דוח 132'!B6546</f>
        <v>0</v>
      </c>
      <c r="K6546" s="63">
        <f>'דוח 132'!A6546</f>
        <v>0</v>
      </c>
    </row>
    <row r="6547" spans="1:11" x14ac:dyDescent="0.2">
      <c r="A6547" s="63">
        <f>'דוח 132'!K6547</f>
        <v>15704</v>
      </c>
      <c r="B6547" s="63">
        <f>'דוח 132'!J6547</f>
        <v>8828</v>
      </c>
      <c r="C6547" s="63" t="str">
        <f>'דוח 132'!I6547</f>
        <v xml:space="preserve">סה"כ קונצרני והלוואות </v>
      </c>
      <c r="D6547" s="63">
        <f>'דוח 132'!H6547</f>
        <v>0</v>
      </c>
      <c r="E6547" s="63">
        <f>'דוח 132'!G6547</f>
        <v>0</v>
      </c>
      <c r="F6547" s="63">
        <f>'דוח 132'!F6547</f>
        <v>0</v>
      </c>
      <c r="G6547" s="63">
        <f>'דוח 132'!E6547</f>
        <v>0</v>
      </c>
      <c r="H6547" s="63">
        <f>'דוח 132'!D6547</f>
        <v>10</v>
      </c>
      <c r="I6547" s="63">
        <f>'דוח 132'!C6547</f>
        <v>0</v>
      </c>
      <c r="J6547" s="63">
        <f>'דוח 132'!B6547</f>
        <v>0</v>
      </c>
      <c r="K6547" s="63">
        <f>'דוח 132'!A6547</f>
        <v>0</v>
      </c>
    </row>
    <row r="6548" spans="1:11" x14ac:dyDescent="0.2">
      <c r="A6548" s="63">
        <f>'דוח 132'!K6548</f>
        <v>15749</v>
      </c>
      <c r="B6548" s="63">
        <f>'דוח 132'!J6548</f>
        <v>8828</v>
      </c>
      <c r="C6548" s="63" t="str">
        <f>'דוח 132'!I6548</f>
        <v>סה"כ לא סחירים</v>
      </c>
      <c r="D6548" s="63">
        <f>'דוח 132'!H6548</f>
        <v>0</v>
      </c>
      <c r="E6548" s="63">
        <f>'דוח 132'!G6548</f>
        <v>0</v>
      </c>
      <c r="F6548" s="63">
        <f>'דוח 132'!F6548</f>
        <v>0</v>
      </c>
      <c r="G6548" s="63">
        <f>'דוח 132'!E6548</f>
        <v>0</v>
      </c>
      <c r="H6548" s="63">
        <f>'דוח 132'!D6548</f>
        <v>0</v>
      </c>
      <c r="I6548" s="63">
        <f>'דוח 132'!C6548</f>
        <v>0</v>
      </c>
      <c r="J6548" s="63">
        <f>'דוח 132'!B6548</f>
        <v>0</v>
      </c>
      <c r="K6548" s="63">
        <f>'דוח 132'!A6548</f>
        <v>0</v>
      </c>
    </row>
    <row r="6549" spans="1:11" x14ac:dyDescent="0.2">
      <c r="A6549" s="63">
        <f>'דוח 132'!K6549</f>
        <v>11258</v>
      </c>
      <c r="B6549" s="63">
        <f>'דוח 132'!J6549</f>
        <v>8828</v>
      </c>
      <c r="C6549" s="63" t="str">
        <f>'דוח 132'!I6549</f>
        <v>כל נכסי הקופה</v>
      </c>
      <c r="D6549" s="63">
        <f>'דוח 132'!H6549</f>
        <v>0.17391618682105001</v>
      </c>
      <c r="E6549" s="63">
        <f>'דוח 132'!G6549</f>
        <v>100</v>
      </c>
      <c r="F6549" s="63">
        <f>'דוח 132'!F6549</f>
        <v>100</v>
      </c>
      <c r="G6549" s="63">
        <f>'דוח 132'!E6549</f>
        <v>0</v>
      </c>
      <c r="H6549" s="63">
        <f>'דוח 132'!D6549</f>
        <v>0</v>
      </c>
      <c r="I6549" s="63">
        <f>'דוח 132'!C6549</f>
        <v>0</v>
      </c>
      <c r="J6549" s="63">
        <f>'דוח 132'!B6549</f>
        <v>0</v>
      </c>
      <c r="K6549" s="63">
        <f>'דוח 132'!A6549</f>
        <v>0</v>
      </c>
    </row>
    <row r="6550" spans="1:11" x14ac:dyDescent="0.2">
      <c r="A6550" s="63">
        <f>'דוח 132'!K6550</f>
        <v>15705</v>
      </c>
      <c r="B6550" s="63">
        <f>'דוח 132'!J6550</f>
        <v>8828</v>
      </c>
      <c r="C6550" s="63" t="str">
        <f>'דוח 132'!I6550</f>
        <v>סה"כ ממשלתי</v>
      </c>
      <c r="D6550" s="63">
        <f>'דוח 132'!H6550</f>
        <v>0.37155950480065897</v>
      </c>
      <c r="E6550" s="63">
        <f>'דוח 132'!G6550</f>
        <v>47.161994484313496</v>
      </c>
      <c r="F6550" s="63">
        <f>'דוח 132'!F6550</f>
        <v>46.807088655787602</v>
      </c>
      <c r="G6550" s="63">
        <f>'דוח 132'!E6550</f>
        <v>0</v>
      </c>
      <c r="H6550" s="63">
        <f>'דוח 132'!D6550</f>
        <v>0</v>
      </c>
      <c r="I6550" s="63">
        <f>'דוח 132'!C6550</f>
        <v>0</v>
      </c>
      <c r="J6550" s="63">
        <f>'דוח 132'!B6550</f>
        <v>0</v>
      </c>
      <c r="K6550" s="63">
        <f>'דוח 132'!A6550</f>
        <v>0</v>
      </c>
    </row>
    <row r="6551" spans="1:11" x14ac:dyDescent="0.2">
      <c r="A6551" s="63">
        <f>'דוח 132'!K6551</f>
        <v>16144</v>
      </c>
      <c r="B6551" s="63">
        <f>'דוח 132'!J6551</f>
        <v>8828</v>
      </c>
      <c r="C6551" s="63" t="str">
        <f>'דוח 132'!I6551</f>
        <v>סך חשיפת מט"ח</v>
      </c>
      <c r="D6551" s="63">
        <f>'דוח 132'!H6551</f>
        <v>0</v>
      </c>
      <c r="E6551" s="63">
        <f>'דוח 132'!G6551</f>
        <v>0</v>
      </c>
      <c r="F6551" s="63">
        <f>'דוח 132'!F6551</f>
        <v>0</v>
      </c>
      <c r="G6551" s="63">
        <f>'דוח 132'!E6551</f>
        <v>0</v>
      </c>
      <c r="H6551" s="63">
        <f>'דוח 132'!D6551</f>
        <v>0</v>
      </c>
      <c r="I6551" s="63">
        <f>'דוח 132'!C6551</f>
        <v>0</v>
      </c>
      <c r="J6551" s="63">
        <f>'דוח 132'!B6551</f>
        <v>0</v>
      </c>
      <c r="K6551" s="63">
        <f>'דוח 132'!A6551</f>
        <v>0</v>
      </c>
    </row>
    <row r="6552" spans="1:11" x14ac:dyDescent="0.2">
      <c r="A6552" s="63">
        <f>'דוח 132'!K6552</f>
        <v>12755</v>
      </c>
      <c r="B6552" s="63">
        <f>'דוח 132'!J6552</f>
        <v>8828</v>
      </c>
      <c r="C6552" s="63" t="str">
        <f>'דוח 132'!I6552</f>
        <v xml:space="preserve">נזילות מט"ח </v>
      </c>
      <c r="D6552" s="63">
        <f>'דוח 132'!H6552</f>
        <v>0</v>
      </c>
      <c r="E6552" s="63">
        <f>'דוח 132'!G6552</f>
        <v>0</v>
      </c>
      <c r="F6552" s="63">
        <f>'דוח 132'!F6552</f>
        <v>0</v>
      </c>
      <c r="G6552" s="63">
        <f>'דוח 132'!E6552</f>
        <v>0</v>
      </c>
      <c r="H6552" s="63">
        <f>'דוח 132'!D6552</f>
        <v>0</v>
      </c>
      <c r="I6552" s="63">
        <f>'דוח 132'!C6552</f>
        <v>0</v>
      </c>
      <c r="J6552" s="63">
        <f>'דוח 132'!B6552</f>
        <v>0</v>
      </c>
      <c r="K6552" s="63">
        <f>'דוח 132'!A6552</f>
        <v>0</v>
      </c>
    </row>
    <row r="6553" spans="1:11" x14ac:dyDescent="0.2">
      <c r="A6553" s="63">
        <f>'דוח 132'!K6553</f>
        <v>12359</v>
      </c>
      <c r="B6553" s="63">
        <f>'דוח 132'!J6553</f>
        <v>8828</v>
      </c>
      <c r="C6553" s="63" t="str">
        <f>'דוח 132'!I6553</f>
        <v xml:space="preserve">קונצרני לא סחיר צמוד מדד </v>
      </c>
      <c r="D6553" s="63">
        <f>'דוח 132'!H6553</f>
        <v>0</v>
      </c>
      <c r="E6553" s="63">
        <f>'דוח 132'!G6553</f>
        <v>0</v>
      </c>
      <c r="F6553" s="63">
        <f>'דוח 132'!F6553</f>
        <v>0</v>
      </c>
      <c r="G6553" s="63">
        <f>'דוח 132'!E6553</f>
        <v>0</v>
      </c>
      <c r="H6553" s="63">
        <f>'דוח 132'!D6553</f>
        <v>0</v>
      </c>
      <c r="I6553" s="63">
        <f>'דוח 132'!C6553</f>
        <v>0</v>
      </c>
      <c r="J6553" s="63">
        <f>'דוח 132'!B6553</f>
        <v>0</v>
      </c>
      <c r="K6553" s="63">
        <f>'דוח 132'!A6553</f>
        <v>0</v>
      </c>
    </row>
    <row r="6554" spans="1:11" x14ac:dyDescent="0.2">
      <c r="A6554" s="63">
        <f>'דוח 132'!K6554</f>
        <v>0</v>
      </c>
      <c r="B6554" s="63">
        <f>'דוח 132'!J6554</f>
        <v>0</v>
      </c>
      <c r="C6554" s="63">
        <f>'דוח 132'!I6554</f>
        <v>0</v>
      </c>
      <c r="D6554" s="63">
        <f>'דוח 132'!H6554</f>
        <v>0</v>
      </c>
      <c r="E6554" s="63">
        <f>'דוח 132'!G6554</f>
        <v>0</v>
      </c>
      <c r="F6554" s="63">
        <f>'דוח 132'!F6554</f>
        <v>0</v>
      </c>
      <c r="G6554" s="63">
        <f>'דוח 132'!E6554</f>
        <v>0</v>
      </c>
      <c r="H6554" s="63">
        <f>'דוח 132'!D6554</f>
        <v>0</v>
      </c>
      <c r="I6554" s="63">
        <f>'דוח 132'!C6554</f>
        <v>0</v>
      </c>
      <c r="J6554" s="63">
        <f>'דוח 132'!B6554</f>
        <v>0</v>
      </c>
      <c r="K6554" s="63">
        <f>'דוח 132'!A6554</f>
        <v>0</v>
      </c>
    </row>
    <row r="6555" spans="1:11" x14ac:dyDescent="0.2">
      <c r="A6555" s="63" t="str">
        <f>'דוח 132'!K6555</f>
        <v>קוד קבוצה</v>
      </c>
      <c r="B6555" s="63" t="str">
        <f>'דוח 132'!J6555</f>
        <v>קוד קופה</v>
      </c>
      <c r="C6555" s="63">
        <f>'דוח 132'!I6555</f>
        <v>0</v>
      </c>
      <c r="D6555" s="63" t="str">
        <f>'דוח 132'!H6555</f>
        <v>8852  תת פסגות1-מסלול כללי</v>
      </c>
      <c r="E6555" s="63">
        <f>'דוח 132'!G6555</f>
        <v>0</v>
      </c>
      <c r="F6555" s="63">
        <f>'דוח 132'!F6555</f>
        <v>0</v>
      </c>
      <c r="G6555" s="63">
        <f>'דוח 132'!E6555</f>
        <v>0</v>
      </c>
      <c r="H6555" s="63">
        <f>'דוח 132'!D6555</f>
        <v>0</v>
      </c>
      <c r="I6555" s="63">
        <f>'דוח 132'!C6555</f>
        <v>0</v>
      </c>
      <c r="J6555" s="63">
        <f>'דוח 132'!B6555</f>
        <v>0</v>
      </c>
      <c r="K6555" s="63">
        <f>'דוח 132'!A6555</f>
        <v>0</v>
      </c>
    </row>
    <row r="6556" spans="1:11" x14ac:dyDescent="0.2">
      <c r="A6556" s="63">
        <f>'דוח 132'!K6556</f>
        <v>0</v>
      </c>
      <c r="B6556" s="63">
        <f>'דוח 132'!J6556</f>
        <v>0</v>
      </c>
      <c r="C6556" s="63">
        <f>'דוח 132'!I6556</f>
        <v>0</v>
      </c>
      <c r="D6556" s="63">
        <f>'דוח 132'!H6556</f>
        <v>0</v>
      </c>
      <c r="E6556" s="63">
        <f>'דוח 132'!G6556</f>
        <v>0</v>
      </c>
      <c r="F6556" s="63" t="str">
        <f>'דוח 132'!F6556</f>
        <v>שווי קופה באשח  111,915.29</v>
      </c>
      <c r="G6556" s="63">
        <f>'דוח 132'!E6556</f>
        <v>0</v>
      </c>
      <c r="H6556" s="63">
        <f>'דוח 132'!D6556</f>
        <v>0</v>
      </c>
      <c r="I6556" s="63">
        <f>'דוח 132'!C6556</f>
        <v>0</v>
      </c>
      <c r="J6556" s="63">
        <f>'דוח 132'!B6556</f>
        <v>0</v>
      </c>
      <c r="K6556" s="63">
        <f>'דוח 132'!A6556</f>
        <v>0</v>
      </c>
    </row>
    <row r="6557" spans="1:11" x14ac:dyDescent="0.2">
      <c r="A6557" s="63">
        <f>'דוח 132'!K6557</f>
        <v>0</v>
      </c>
      <c r="B6557" s="63">
        <f>'דוח 132'!J6557</f>
        <v>0</v>
      </c>
      <c r="C6557" s="63" t="str">
        <f>'דוח 132'!I6557</f>
        <v>תאור קבוצה</v>
      </c>
      <c r="D6557" s="63" t="str">
        <f>'דוח 132'!H6557</f>
        <v>מח"מ</v>
      </c>
      <c r="E6557" s="63" t="str">
        <f>'דוח 132'!G6557</f>
        <v>חשיפה</v>
      </c>
      <c r="F6557" s="63" t="str">
        <f>'דוח 132'!F6557</f>
        <v>חשיפה</v>
      </c>
      <c r="G6557" s="63">
        <f>'דוח 132'!E6557</f>
        <v>0</v>
      </c>
      <c r="H6557" s="63" t="str">
        <f>'דוח 132'!D6557</f>
        <v>חשיפה</v>
      </c>
      <c r="I6557" s="63">
        <f>'דוח 132'!C6557</f>
        <v>0</v>
      </c>
      <c r="J6557" s="63" t="str">
        <f>'דוח 132'!B6557</f>
        <v>מח"מ</v>
      </c>
      <c r="K6557" s="63">
        <f>'דוח 132'!A6557</f>
        <v>0</v>
      </c>
    </row>
    <row r="6558" spans="1:11" x14ac:dyDescent="0.2">
      <c r="A6558" s="63">
        <f>'דוח 132'!K6558</f>
        <v>0</v>
      </c>
      <c r="B6558" s="63">
        <f>'דוח 132'!J6558</f>
        <v>0</v>
      </c>
      <c r="C6558" s="63">
        <f>'דוח 132'!I6558</f>
        <v>0</v>
      </c>
      <c r="D6558" s="63">
        <f>'דוח 132'!H6558</f>
        <v>0</v>
      </c>
      <c r="E6558" s="63" t="str">
        <f>'דוח 132'!G6558</f>
        <v>30/12/18</v>
      </c>
      <c r="F6558" s="63" t="str">
        <f>'דוח 132'!F6558</f>
        <v>31/12/18</v>
      </c>
      <c r="G6558" s="63" t="str">
        <f>'דוח 132'!E6558</f>
        <v>מינ'</v>
      </c>
      <c r="H6558" s="63" t="str">
        <f>'דוח 132'!D6558</f>
        <v>מקס'</v>
      </c>
      <c r="I6558" s="63" t="str">
        <f>'דוח 132'!C6558</f>
        <v>מינ'</v>
      </c>
      <c r="J6558" s="63" t="str">
        <f>'דוח 132'!B6558</f>
        <v>מקס'</v>
      </c>
      <c r="K6558" s="63">
        <f>'דוח 132'!A6558</f>
        <v>0</v>
      </c>
    </row>
    <row r="6559" spans="1:11" x14ac:dyDescent="0.2">
      <c r="A6559" s="63">
        <f>'דוח 132'!K6559</f>
        <v>13591</v>
      </c>
      <c r="B6559" s="63">
        <f>'דוח 132'!J6559</f>
        <v>8852</v>
      </c>
      <c r="C6559" s="63" t="str">
        <f>'דוח 132'!I6559</f>
        <v xml:space="preserve">צמוד מדד (כולל מיועדות) </v>
      </c>
      <c r="D6559" s="63">
        <f>'דוח 132'!H6559</f>
        <v>4.4365094361174497</v>
      </c>
      <c r="E6559" s="63">
        <f>'דוח 132'!G6559</f>
        <v>27.482161180116396</v>
      </c>
      <c r="F6559" s="63">
        <f>'דוח 132'!F6559</f>
        <v>27.367812106175798</v>
      </c>
      <c r="G6559" s="63">
        <f>'דוח 132'!E6559</f>
        <v>0</v>
      </c>
      <c r="H6559" s="63">
        <f>'דוח 132'!D6559</f>
        <v>0</v>
      </c>
      <c r="I6559" s="63">
        <f>'דוח 132'!C6559</f>
        <v>3.5</v>
      </c>
      <c r="J6559" s="63">
        <f>'דוח 132'!B6559</f>
        <v>5.5</v>
      </c>
      <c r="K6559" s="63">
        <f>'דוח 132'!A6559</f>
        <v>0</v>
      </c>
    </row>
    <row r="6560" spans="1:11" x14ac:dyDescent="0.2">
      <c r="A6560" s="63">
        <f>'דוח 132'!K6560</f>
        <v>19967</v>
      </c>
      <c r="B6560" s="63">
        <f>'דוח 132'!J6560</f>
        <v>8852</v>
      </c>
      <c r="C6560" s="63" t="str">
        <f>'דוח 132'!I6560</f>
        <v>צמוד מדד ללא מיועדות</v>
      </c>
      <c r="D6560" s="63">
        <f>'דוח 132'!H6560</f>
        <v>4.4365094361174497</v>
      </c>
      <c r="E6560" s="63">
        <f>'דוח 132'!G6560</f>
        <v>27.482161180116396</v>
      </c>
      <c r="F6560" s="63">
        <f>'דוח 132'!F6560</f>
        <v>27.367812106175798</v>
      </c>
      <c r="G6560" s="63">
        <f>'דוח 132'!E6560</f>
        <v>0</v>
      </c>
      <c r="H6560" s="63">
        <f>'דוח 132'!D6560</f>
        <v>0</v>
      </c>
      <c r="I6560" s="63">
        <f>'דוח 132'!C6560</f>
        <v>0</v>
      </c>
      <c r="J6560" s="63">
        <f>'דוח 132'!B6560</f>
        <v>0</v>
      </c>
      <c r="K6560" s="63">
        <f>'דוח 132'!A6560</f>
        <v>0</v>
      </c>
    </row>
    <row r="6561" spans="1:11" x14ac:dyDescent="0.2">
      <c r="A6561" s="63">
        <f>'דוח 132'!K6561</f>
        <v>15744</v>
      </c>
      <c r="B6561" s="63">
        <f>'דוח 132'!J6561</f>
        <v>8852</v>
      </c>
      <c r="C6561" s="63" t="str">
        <f>'דוח 132'!I6561</f>
        <v xml:space="preserve">סה"כ ממשלתי צמוד מדד כולל מיועדות </v>
      </c>
      <c r="D6561" s="63">
        <f>'דוח 132'!H6561</f>
        <v>5.3030360565925792</v>
      </c>
      <c r="E6561" s="63">
        <f>'דוח 132'!G6561</f>
        <v>13.108062444743899</v>
      </c>
      <c r="F6561" s="63">
        <f>'דוח 132'!F6561</f>
        <v>13.067428803913598</v>
      </c>
      <c r="G6561" s="63">
        <f>'דוח 132'!E6561</f>
        <v>0</v>
      </c>
      <c r="H6561" s="63">
        <f>'דוח 132'!D6561</f>
        <v>0</v>
      </c>
      <c r="I6561" s="63">
        <f>'דוח 132'!C6561</f>
        <v>0</v>
      </c>
      <c r="J6561" s="63">
        <f>'דוח 132'!B6561</f>
        <v>0</v>
      </c>
      <c r="K6561" s="63">
        <f>'דוח 132'!A6561</f>
        <v>0</v>
      </c>
    </row>
    <row r="6562" spans="1:11" x14ac:dyDescent="0.2">
      <c r="A6562" s="63">
        <f>'דוח 132'!K6562</f>
        <v>13462</v>
      </c>
      <c r="B6562" s="63">
        <f>'דוח 132'!J6562</f>
        <v>8852</v>
      </c>
      <c r="C6562" s="63" t="str">
        <f>'דוח 132'!I6562</f>
        <v xml:space="preserve">קונצרני סחיר צמוד מדד </v>
      </c>
      <c r="D6562" s="63">
        <f>'דוח 132'!H6562</f>
        <v>3.6076210196816598</v>
      </c>
      <c r="E6562" s="63">
        <f>'דוח 132'!G6562</f>
        <v>13.281262197898899</v>
      </c>
      <c r="F6562" s="63">
        <f>'דוח 132'!F6562</f>
        <v>13.2080221095396</v>
      </c>
      <c r="G6562" s="63">
        <f>'דוח 132'!E6562</f>
        <v>0</v>
      </c>
      <c r="H6562" s="63">
        <f>'דוח 132'!D6562</f>
        <v>0</v>
      </c>
      <c r="I6562" s="63">
        <f>'דוח 132'!C6562</f>
        <v>0</v>
      </c>
      <c r="J6562" s="63">
        <f>'דוח 132'!B6562</f>
        <v>0</v>
      </c>
      <c r="K6562" s="63">
        <f>'דוח 132'!A6562</f>
        <v>0</v>
      </c>
    </row>
    <row r="6563" spans="1:11" x14ac:dyDescent="0.2">
      <c r="A6563" s="63">
        <f>'דוח 132'!K6563</f>
        <v>15544</v>
      </c>
      <c r="B6563" s="63">
        <f>'דוח 132'!J6563</f>
        <v>8852</v>
      </c>
      <c r="C6563" s="63" t="str">
        <f>'דוח 132'!I6563</f>
        <v>הלוואה צמוד מדד</v>
      </c>
      <c r="D6563" s="63">
        <f>'דוח 132'!H6563</f>
        <v>0</v>
      </c>
      <c r="E6563" s="63">
        <f>'דוח 132'!G6563</f>
        <v>0</v>
      </c>
      <c r="F6563" s="63">
        <f>'דוח 132'!F6563</f>
        <v>0</v>
      </c>
      <c r="G6563" s="63">
        <f>'דוח 132'!E6563</f>
        <v>0</v>
      </c>
      <c r="H6563" s="63">
        <f>'דוח 132'!D6563</f>
        <v>0</v>
      </c>
      <c r="I6563" s="63">
        <f>'דוח 132'!C6563</f>
        <v>0</v>
      </c>
      <c r="J6563" s="63">
        <f>'דוח 132'!B6563</f>
        <v>0</v>
      </c>
      <c r="K6563" s="63">
        <f>'דוח 132'!A6563</f>
        <v>0</v>
      </c>
    </row>
    <row r="6564" spans="1:11" x14ac:dyDescent="0.2">
      <c r="A6564" s="63">
        <f>'דוח 132'!K6564</f>
        <v>12978</v>
      </c>
      <c r="B6564" s="63">
        <f>'דוח 132'!J6564</f>
        <v>8852</v>
      </c>
      <c r="C6564" s="63" t="str">
        <f>'דוח 132'!I6564</f>
        <v xml:space="preserve">פקדונות לא סחירים </v>
      </c>
      <c r="D6564" s="63">
        <f>'דוח 132'!H6564</f>
        <v>4.6000000000000005</v>
      </c>
      <c r="E6564" s="63">
        <f>'דוח 132'!G6564</f>
        <v>0.21533744313154499</v>
      </c>
      <c r="F6564" s="63">
        <f>'דוח 132'!F6564</f>
        <v>0.21542757332752199</v>
      </c>
      <c r="G6564" s="63">
        <f>'דוח 132'!E6564</f>
        <v>0</v>
      </c>
      <c r="H6564" s="63">
        <f>'דוח 132'!D6564</f>
        <v>0</v>
      </c>
      <c r="I6564" s="63">
        <f>'דוח 132'!C6564</f>
        <v>0</v>
      </c>
      <c r="J6564" s="63">
        <f>'דוח 132'!B6564</f>
        <v>0</v>
      </c>
      <c r="K6564" s="63">
        <f>'דוח 132'!A6564</f>
        <v>0</v>
      </c>
    </row>
    <row r="6565" spans="1:11" x14ac:dyDescent="0.2">
      <c r="A6565" s="63">
        <f>'דוח 132'!K6565</f>
        <v>17726</v>
      </c>
      <c r="B6565" s="63">
        <f>'דוח 132'!J6565</f>
        <v>8852</v>
      </c>
      <c r="C6565" s="63" t="str">
        <f>'דוח 132'!I6565</f>
        <v>לא צמוד כולל נזילות</v>
      </c>
      <c r="D6565" s="63">
        <f>'דוח 132'!H6565</f>
        <v>3.5648843555466798</v>
      </c>
      <c r="E6565" s="63">
        <f>'דוח 132'!G6565</f>
        <v>25.6855269942135</v>
      </c>
      <c r="F6565" s="63">
        <f>'דוח 132'!F6565</f>
        <v>25.904802310661498</v>
      </c>
      <c r="G6565" s="63">
        <f>'דוח 132'!E6565</f>
        <v>0</v>
      </c>
      <c r="H6565" s="63">
        <f>'דוח 132'!D6565</f>
        <v>0</v>
      </c>
      <c r="I6565" s="63">
        <f>'דוח 132'!C6565</f>
        <v>2.5</v>
      </c>
      <c r="J6565" s="63">
        <f>'דוח 132'!B6565</f>
        <v>4.5</v>
      </c>
      <c r="K6565" s="63">
        <f>'דוח 132'!A6565</f>
        <v>0</v>
      </c>
    </row>
    <row r="6566" spans="1:11" x14ac:dyDescent="0.2">
      <c r="A6566" s="63">
        <f>'דוח 132'!K6566</f>
        <v>17727</v>
      </c>
      <c r="B6566" s="63">
        <f>'דוח 132'!J6566</f>
        <v>8852</v>
      </c>
      <c r="C6566" s="63" t="str">
        <f>'דוח 132'!I6566</f>
        <v>עו"ש ש"ח</v>
      </c>
      <c r="D6566" s="63">
        <f>'דוח 132'!H6566</f>
        <v>0</v>
      </c>
      <c r="E6566" s="63">
        <f>'דוח 132'!G6566</f>
        <v>1.29631478379972</v>
      </c>
      <c r="F6566" s="63">
        <f>'דוח 132'!F6566</f>
        <v>1.5925509654911298</v>
      </c>
      <c r="G6566" s="63">
        <f>'דוח 132'!E6566</f>
        <v>0</v>
      </c>
      <c r="H6566" s="63">
        <f>'דוח 132'!D6566</f>
        <v>0</v>
      </c>
      <c r="I6566" s="63">
        <f>'דוח 132'!C6566</f>
        <v>0</v>
      </c>
      <c r="J6566" s="63">
        <f>'דוח 132'!B6566</f>
        <v>0</v>
      </c>
      <c r="K6566" s="63">
        <f>'דוח 132'!A6566</f>
        <v>0</v>
      </c>
    </row>
    <row r="6567" spans="1:11" x14ac:dyDescent="0.2">
      <c r="A6567" s="63">
        <f>'דוח 132'!K6567</f>
        <v>13592</v>
      </c>
      <c r="B6567" s="63">
        <f>'דוח 132'!J6567</f>
        <v>8852</v>
      </c>
      <c r="C6567" s="63" t="str">
        <f>'דוח 132'!I6567</f>
        <v xml:space="preserve">לא צמוד - לא כולל נזילות </v>
      </c>
      <c r="D6567" s="63">
        <f>'דוח 132'!H6567</f>
        <v>3.7983987241540098</v>
      </c>
      <c r="E6567" s="63">
        <f>'דוח 132'!G6567</f>
        <v>24.389212210413799</v>
      </c>
      <c r="F6567" s="63">
        <f>'דוח 132'!F6567</f>
        <v>24.312251345170399</v>
      </c>
      <c r="G6567" s="63">
        <f>'דוח 132'!E6567</f>
        <v>0</v>
      </c>
      <c r="H6567" s="63">
        <f>'דוח 132'!D6567</f>
        <v>0</v>
      </c>
      <c r="I6567" s="63">
        <f>'דוח 132'!C6567</f>
        <v>0</v>
      </c>
      <c r="J6567" s="63">
        <f>'דוח 132'!B6567</f>
        <v>0</v>
      </c>
      <c r="K6567" s="63">
        <f>'דוח 132'!A6567</f>
        <v>0</v>
      </c>
    </row>
    <row r="6568" spans="1:11" x14ac:dyDescent="0.2">
      <c r="A6568" s="63">
        <f>'דוח 132'!K6568</f>
        <v>11566</v>
      </c>
      <c r="B6568" s="63">
        <f>'דוח 132'!J6568</f>
        <v>8852</v>
      </c>
      <c r="C6568" s="63" t="str">
        <f>'דוח 132'!I6568</f>
        <v>מק"מ</v>
      </c>
      <c r="D6568" s="63">
        <f>'דוח 132'!H6568</f>
        <v>0.40001688893618798</v>
      </c>
      <c r="E6568" s="63">
        <f>'דוח 132'!G6568</f>
        <v>4.5820999455587295</v>
      </c>
      <c r="F6568" s="63">
        <f>'דוח 132'!F6568</f>
        <v>4.5666376870555903</v>
      </c>
      <c r="G6568" s="63">
        <f>'דוח 132'!E6568</f>
        <v>0</v>
      </c>
      <c r="H6568" s="63">
        <f>'דוח 132'!D6568</f>
        <v>0</v>
      </c>
      <c r="I6568" s="63">
        <f>'דוח 132'!C6568</f>
        <v>0</v>
      </c>
      <c r="J6568" s="63">
        <f>'דוח 132'!B6568</f>
        <v>0</v>
      </c>
      <c r="K6568" s="63">
        <f>'דוח 132'!A6568</f>
        <v>0</v>
      </c>
    </row>
    <row r="6569" spans="1:11" x14ac:dyDescent="0.2">
      <c r="A6569" s="63">
        <f>'דוח 132'!K6569</f>
        <v>13419</v>
      </c>
      <c r="B6569" s="63">
        <f>'דוח 132'!J6569</f>
        <v>8852</v>
      </c>
      <c r="C6569" s="63" t="str">
        <f>'דוח 132'!I6569</f>
        <v>ממשלתי  לא צמוד (שחר)</v>
      </c>
      <c r="D6569" s="63">
        <f>'דוח 132'!H6569</f>
        <v>4.9453933100447696</v>
      </c>
      <c r="E6569" s="63">
        <f>'דוח 132'!G6569</f>
        <v>10.0689418993747</v>
      </c>
      <c r="F6569" s="63">
        <f>'דוח 132'!F6569</f>
        <v>10.0272867220983</v>
      </c>
      <c r="G6569" s="63">
        <f>'דוח 132'!E6569</f>
        <v>0</v>
      </c>
      <c r="H6569" s="63">
        <f>'דוח 132'!D6569</f>
        <v>0</v>
      </c>
      <c r="I6569" s="63">
        <f>'דוח 132'!C6569</f>
        <v>0</v>
      </c>
      <c r="J6569" s="63">
        <f>'דוח 132'!B6569</f>
        <v>0</v>
      </c>
      <c r="K6569" s="63">
        <f>'דוח 132'!A6569</f>
        <v>0</v>
      </c>
    </row>
    <row r="6570" spans="1:11" x14ac:dyDescent="0.2">
      <c r="A6570" s="63">
        <f>'דוח 132'!K6570</f>
        <v>11568</v>
      </c>
      <c r="B6570" s="63">
        <f>'דוח 132'!J6570</f>
        <v>8852</v>
      </c>
      <c r="C6570" s="63" t="str">
        <f>'דוח 132'!I6570</f>
        <v>אג"ח ממשלתי לא צמוד ריבית משתנה-"גילון"</v>
      </c>
      <c r="D6570" s="63">
        <f>'דוח 132'!H6570</f>
        <v>0</v>
      </c>
      <c r="E6570" s="63">
        <f>'דוח 132'!G6570</f>
        <v>0</v>
      </c>
      <c r="F6570" s="63">
        <f>'דוח 132'!F6570</f>
        <v>0</v>
      </c>
      <c r="G6570" s="63">
        <f>'דוח 132'!E6570</f>
        <v>0</v>
      </c>
      <c r="H6570" s="63">
        <f>'דוח 132'!D6570</f>
        <v>0</v>
      </c>
      <c r="I6570" s="63">
        <f>'דוח 132'!C6570</f>
        <v>0</v>
      </c>
      <c r="J6570" s="63">
        <f>'דוח 132'!B6570</f>
        <v>0</v>
      </c>
      <c r="K6570" s="63">
        <f>'דוח 132'!A6570</f>
        <v>0</v>
      </c>
    </row>
    <row r="6571" spans="1:11" x14ac:dyDescent="0.2">
      <c r="A6571" s="63">
        <f>'דוח 132'!K6571</f>
        <v>12479</v>
      </c>
      <c r="B6571" s="63">
        <f>'דוח 132'!J6571</f>
        <v>8852</v>
      </c>
      <c r="C6571" s="63" t="str">
        <f>'דוח 132'!I6571</f>
        <v>קונצרני ריבית קבועה</v>
      </c>
      <c r="D6571" s="63">
        <f>'דוח 132'!H6571</f>
        <v>4.3590080618525704</v>
      </c>
      <c r="E6571" s="63">
        <f>'דוח 132'!G6571</f>
        <v>8.6797661051331403</v>
      </c>
      <c r="F6571" s="63">
        <f>'דוח 132'!F6571</f>
        <v>8.6619504947094388</v>
      </c>
      <c r="G6571" s="63">
        <f>'דוח 132'!E6571</f>
        <v>0</v>
      </c>
      <c r="H6571" s="63">
        <f>'דוח 132'!D6571</f>
        <v>0</v>
      </c>
      <c r="I6571" s="63">
        <f>'דוח 132'!C6571</f>
        <v>0</v>
      </c>
      <c r="J6571" s="63">
        <f>'דוח 132'!B6571</f>
        <v>0</v>
      </c>
      <c r="K6571" s="63">
        <f>'דוח 132'!A6571</f>
        <v>0</v>
      </c>
    </row>
    <row r="6572" spans="1:11" x14ac:dyDescent="0.2">
      <c r="A6572" s="63">
        <f>'דוח 132'!K6572</f>
        <v>12480</v>
      </c>
      <c r="B6572" s="63">
        <f>'דוח 132'!J6572</f>
        <v>8852</v>
      </c>
      <c r="C6572" s="63" t="str">
        <f>'דוח 132'!I6572</f>
        <v>קונצרני ריבית משתנה</v>
      </c>
      <c r="D6572" s="63">
        <f>'דוח 132'!H6572</f>
        <v>2.2437759299651399</v>
      </c>
      <c r="E6572" s="63">
        <f>'דוח 132'!G6572</f>
        <v>0.75562470013526106</v>
      </c>
      <c r="F6572" s="63">
        <f>'דוח 132'!F6572</f>
        <v>0.75376435785511298</v>
      </c>
      <c r="G6572" s="63">
        <f>'דוח 132'!E6572</f>
        <v>0</v>
      </c>
      <c r="H6572" s="63">
        <f>'דוח 132'!D6572</f>
        <v>0</v>
      </c>
      <c r="I6572" s="63">
        <f>'דוח 132'!C6572</f>
        <v>0</v>
      </c>
      <c r="J6572" s="63">
        <f>'דוח 132'!B6572</f>
        <v>0</v>
      </c>
      <c r="K6572" s="63">
        <f>'דוח 132'!A6572</f>
        <v>0</v>
      </c>
    </row>
    <row r="6573" spans="1:11" x14ac:dyDescent="0.2">
      <c r="A6573" s="63">
        <f>'דוח 132'!K6573</f>
        <v>11578</v>
      </c>
      <c r="B6573" s="63">
        <f>'דוח 132'!J6573</f>
        <v>8852</v>
      </c>
      <c r="C6573" s="63" t="str">
        <f>'דוח 132'!I6573</f>
        <v>אג"ח לא צמוד לא סחיר (ללא עמיתים)</v>
      </c>
      <c r="D6573" s="63">
        <f>'דוח 132'!H6573</f>
        <v>4.9014078989172898</v>
      </c>
      <c r="E6573" s="63">
        <f>'דוח 132'!G6573</f>
        <v>0.30277956021194502</v>
      </c>
      <c r="F6573" s="63">
        <f>'דוח 132'!F6573</f>
        <v>0.30261208345198504</v>
      </c>
      <c r="G6573" s="63">
        <f>'דוח 132'!E6573</f>
        <v>0</v>
      </c>
      <c r="H6573" s="63">
        <f>'דוח 132'!D6573</f>
        <v>0</v>
      </c>
      <c r="I6573" s="63">
        <f>'דוח 132'!C6573</f>
        <v>0</v>
      </c>
      <c r="J6573" s="63">
        <f>'דוח 132'!B6573</f>
        <v>0</v>
      </c>
      <c r="K6573" s="63">
        <f>'דוח 132'!A6573</f>
        <v>0</v>
      </c>
    </row>
    <row r="6574" spans="1:11" x14ac:dyDescent="0.2">
      <c r="A6574" s="63">
        <f>'דוח 132'!K6574</f>
        <v>12497</v>
      </c>
      <c r="B6574" s="63">
        <f>'דוח 132'!J6574</f>
        <v>8852</v>
      </c>
      <c r="C6574" s="63" t="str">
        <f>'דוח 132'!I6574</f>
        <v>קונצרני לא סחיר ריבית משתנה (נע"מים)</v>
      </c>
      <c r="D6574" s="63">
        <f>'דוח 132'!H6574</f>
        <v>0</v>
      </c>
      <c r="E6574" s="63">
        <f>'דוח 132'!G6574</f>
        <v>0</v>
      </c>
      <c r="F6574" s="63">
        <f>'דוח 132'!F6574</f>
        <v>0</v>
      </c>
      <c r="G6574" s="63">
        <f>'דוח 132'!E6574</f>
        <v>0</v>
      </c>
      <c r="H6574" s="63">
        <f>'דוח 132'!D6574</f>
        <v>0</v>
      </c>
      <c r="I6574" s="63">
        <f>'דוח 132'!C6574</f>
        <v>0</v>
      </c>
      <c r="J6574" s="63">
        <f>'דוח 132'!B6574</f>
        <v>0</v>
      </c>
      <c r="K6574" s="63">
        <f>'דוח 132'!A6574</f>
        <v>0</v>
      </c>
    </row>
    <row r="6575" spans="1:11" x14ac:dyDescent="0.2">
      <c r="A6575" s="63">
        <f>'דוח 132'!K6575</f>
        <v>15546</v>
      </c>
      <c r="B6575" s="63">
        <f>'דוח 132'!J6575</f>
        <v>8852</v>
      </c>
      <c r="C6575" s="63" t="str">
        <f>'דוח 132'!I6575</f>
        <v>הלוואה לא צמוד</v>
      </c>
      <c r="D6575" s="63">
        <f>'דוח 132'!H6575</f>
        <v>0</v>
      </c>
      <c r="E6575" s="63">
        <f>'דוח 132'!G6575</f>
        <v>0</v>
      </c>
      <c r="F6575" s="63">
        <f>'דוח 132'!F6575</f>
        <v>0</v>
      </c>
      <c r="G6575" s="63">
        <f>'דוח 132'!E6575</f>
        <v>0</v>
      </c>
      <c r="H6575" s="63">
        <f>'דוח 132'!D6575</f>
        <v>0</v>
      </c>
      <c r="I6575" s="63">
        <f>'דוח 132'!C6575</f>
        <v>0</v>
      </c>
      <c r="J6575" s="63">
        <f>'דוח 132'!B6575</f>
        <v>0</v>
      </c>
      <c r="K6575" s="63">
        <f>'דוח 132'!A6575</f>
        <v>0</v>
      </c>
    </row>
    <row r="6576" spans="1:11" x14ac:dyDescent="0.2">
      <c r="A6576" s="63">
        <f>'דוח 132'!K6576</f>
        <v>12481</v>
      </c>
      <c r="B6576" s="63">
        <f>'דוח 132'!J6576</f>
        <v>8852</v>
      </c>
      <c r="C6576" s="63" t="str">
        <f>'דוח 132'!I6576</f>
        <v>הלוואות לעמיתים.</v>
      </c>
      <c r="D6576" s="63">
        <f>'דוח 132'!H6576</f>
        <v>0</v>
      </c>
      <c r="E6576" s="63">
        <f>'דוח 132'!G6576</f>
        <v>0</v>
      </c>
      <c r="F6576" s="63">
        <f>'דוח 132'!F6576</f>
        <v>0</v>
      </c>
      <c r="G6576" s="63">
        <f>'דוח 132'!E6576</f>
        <v>0</v>
      </c>
      <c r="H6576" s="63">
        <f>'דוח 132'!D6576</f>
        <v>4</v>
      </c>
      <c r="I6576" s="63">
        <f>'דוח 132'!C6576</f>
        <v>0</v>
      </c>
      <c r="J6576" s="63">
        <f>'דוח 132'!B6576</f>
        <v>0</v>
      </c>
      <c r="K6576" s="63">
        <f>'דוח 132'!A6576</f>
        <v>0</v>
      </c>
    </row>
    <row r="6577" spans="1:11" x14ac:dyDescent="0.2">
      <c r="A6577" s="63">
        <f>'דוח 132'!K6577</f>
        <v>13594</v>
      </c>
      <c r="B6577" s="63">
        <f>'דוח 132'!J6577</f>
        <v>8852</v>
      </c>
      <c r="C6577" s="63" t="str">
        <f>'דוח 132'!I6577</f>
        <v>מט"ח וצמוד מט"ח</v>
      </c>
      <c r="D6577" s="63">
        <f>'דוח 132'!H6577</f>
        <v>2.30931688677365</v>
      </c>
      <c r="E6577" s="63">
        <f>'דוח 132'!G6577</f>
        <v>11.256171535511299</v>
      </c>
      <c r="F6577" s="63">
        <f>'דוח 132'!F6577</f>
        <v>11.175499405976799</v>
      </c>
      <c r="G6577" s="63">
        <f>'דוח 132'!E6577</f>
        <v>0</v>
      </c>
      <c r="H6577" s="63">
        <f>'דוח 132'!D6577</f>
        <v>0</v>
      </c>
      <c r="I6577" s="63">
        <f>'דוח 132'!C6577</f>
        <v>0</v>
      </c>
      <c r="J6577" s="63">
        <f>'דוח 132'!B6577</f>
        <v>0</v>
      </c>
      <c r="K6577" s="63">
        <f>'דוח 132'!A6577</f>
        <v>0</v>
      </c>
    </row>
    <row r="6578" spans="1:11" x14ac:dyDescent="0.2">
      <c r="A6578" s="63">
        <f>'דוח 132'!K6578</f>
        <v>15609</v>
      </c>
      <c r="B6578" s="63">
        <f>'דוח 132'!J6578</f>
        <v>8852</v>
      </c>
      <c r="C6578" s="63" t="str">
        <f>'דוח 132'!I6578</f>
        <v>אג"ח ממשלתי צמוד מט"ח סחיר (1022)</v>
      </c>
      <c r="D6578" s="63">
        <f>'דוח 132'!H6578</f>
        <v>0.58188781611448692</v>
      </c>
      <c r="E6578" s="63">
        <f>'דוח 132'!G6578</f>
        <v>0.938389956649614</v>
      </c>
      <c r="F6578" s="63">
        <f>'דוח 132'!F6578</f>
        <v>0.93163710837461799</v>
      </c>
      <c r="G6578" s="63">
        <f>'דוח 132'!E6578</f>
        <v>0</v>
      </c>
      <c r="H6578" s="63">
        <f>'דוח 132'!D6578</f>
        <v>0</v>
      </c>
      <c r="I6578" s="63">
        <f>'דוח 132'!C6578</f>
        <v>0</v>
      </c>
      <c r="J6578" s="63">
        <f>'דוח 132'!B6578</f>
        <v>0</v>
      </c>
      <c r="K6578" s="63">
        <f>'דוח 132'!A6578</f>
        <v>0</v>
      </c>
    </row>
    <row r="6579" spans="1:11" x14ac:dyDescent="0.2">
      <c r="A6579" s="63">
        <f>'דוח 132'!K6579</f>
        <v>11524</v>
      </c>
      <c r="B6579" s="63">
        <f>'דוח 132'!J6579</f>
        <v>8852</v>
      </c>
      <c r="C6579" s="63" t="str">
        <f>'דוח 132'!I6579</f>
        <v xml:space="preserve"> אג"ח קונצרני בחו"ל </v>
      </c>
      <c r="D6579" s="63">
        <f>'דוח 132'!H6579</f>
        <v>3.3658221244182696</v>
      </c>
      <c r="E6579" s="63">
        <f>'דוח 132'!G6579</f>
        <v>6.8075346510408989</v>
      </c>
      <c r="F6579" s="63">
        <f>'דוח 132'!F6579</f>
        <v>6.7501280692933898</v>
      </c>
      <c r="G6579" s="63">
        <f>'דוח 132'!E6579</f>
        <v>0</v>
      </c>
      <c r="H6579" s="63">
        <f>'דוח 132'!D6579</f>
        <v>0</v>
      </c>
      <c r="I6579" s="63">
        <f>'דוח 132'!C6579</f>
        <v>0</v>
      </c>
      <c r="J6579" s="63">
        <f>'דוח 132'!B6579</f>
        <v>0</v>
      </c>
      <c r="K6579" s="63">
        <f>'דוח 132'!A6579</f>
        <v>0</v>
      </c>
    </row>
    <row r="6580" spans="1:11" x14ac:dyDescent="0.2">
      <c r="A6580" s="63">
        <f>'דוח 132'!K6580</f>
        <v>15745</v>
      </c>
      <c r="B6580" s="63">
        <f>'דוח 132'!J6580</f>
        <v>8852</v>
      </c>
      <c r="C6580" s="63" t="str">
        <f>'דוח 132'!I6580</f>
        <v>סה"כ קונצרני צמוד מט"ח</v>
      </c>
      <c r="D6580" s="63">
        <f>'דוח 132'!H6580</f>
        <v>4.7210120973363399</v>
      </c>
      <c r="E6580" s="63">
        <f>'דוח 132'!G6580</f>
        <v>0.53707565574194804</v>
      </c>
      <c r="F6580" s="63">
        <f>'דוח 132'!F6580</f>
        <v>0.53927648630680103</v>
      </c>
      <c r="G6580" s="63">
        <f>'דוח 132'!E6580</f>
        <v>0</v>
      </c>
      <c r="H6580" s="63">
        <f>'דוח 132'!D6580</f>
        <v>0</v>
      </c>
      <c r="I6580" s="63">
        <f>'דוח 132'!C6580</f>
        <v>0</v>
      </c>
      <c r="J6580" s="63">
        <f>'דוח 132'!B6580</f>
        <v>0</v>
      </c>
      <c r="K6580" s="63">
        <f>'דוח 132'!A6580</f>
        <v>0</v>
      </c>
    </row>
    <row r="6581" spans="1:11" x14ac:dyDescent="0.2">
      <c r="A6581" s="63">
        <f>'דוח 132'!K6581</f>
        <v>15545</v>
      </c>
      <c r="B6581" s="63">
        <f>'דוח 132'!J6581</f>
        <v>8852</v>
      </c>
      <c r="C6581" s="63" t="str">
        <f>'דוח 132'!I6581</f>
        <v>הלוואה צמוד מט"ח</v>
      </c>
      <c r="D6581" s="63">
        <f>'דוח 132'!H6581</f>
        <v>0</v>
      </c>
      <c r="E6581" s="63">
        <f>'דוח 132'!G6581</f>
        <v>0</v>
      </c>
      <c r="F6581" s="63">
        <f>'דוח 132'!F6581</f>
        <v>0</v>
      </c>
      <c r="G6581" s="63">
        <f>'דוח 132'!E6581</f>
        <v>0</v>
      </c>
      <c r="H6581" s="63">
        <f>'דוח 132'!D6581</f>
        <v>0</v>
      </c>
      <c r="I6581" s="63">
        <f>'דוח 132'!C6581</f>
        <v>0</v>
      </c>
      <c r="J6581" s="63">
        <f>'דוח 132'!B6581</f>
        <v>0</v>
      </c>
      <c r="K6581" s="63">
        <f>'דוח 132'!A6581</f>
        <v>0</v>
      </c>
    </row>
    <row r="6582" spans="1:11" x14ac:dyDescent="0.2">
      <c r="A6582" s="63">
        <f>'דוח 132'!K6582</f>
        <v>13595</v>
      </c>
      <c r="B6582" s="63">
        <f>'דוח 132'!J6582</f>
        <v>8852</v>
      </c>
      <c r="C6582" s="63" t="str">
        <f>'דוח 132'!I6582</f>
        <v>סה"כ מניות והמירים</v>
      </c>
      <c r="D6582" s="63">
        <f>'דוח 132'!H6582</f>
        <v>0</v>
      </c>
      <c r="E6582" s="63">
        <f>'דוח 132'!G6582</f>
        <v>34.717809991354798</v>
      </c>
      <c r="F6582" s="63">
        <f>'דוח 132'!F6582</f>
        <v>34.722181652724601</v>
      </c>
      <c r="G6582" s="63">
        <f>'דוח 132'!E6582</f>
        <v>0</v>
      </c>
      <c r="H6582" s="63">
        <f>'דוח 132'!D6582</f>
        <v>0</v>
      </c>
      <c r="I6582" s="63">
        <f>'דוח 132'!C6582</f>
        <v>0</v>
      </c>
      <c r="J6582" s="63">
        <f>'דוח 132'!B6582</f>
        <v>0</v>
      </c>
      <c r="K6582" s="63">
        <f>'דוח 132'!A6582</f>
        <v>0</v>
      </c>
    </row>
    <row r="6583" spans="1:11" x14ac:dyDescent="0.2">
      <c r="A6583" s="63">
        <f>'דוח 132'!K6583</f>
        <v>15610</v>
      </c>
      <c r="B6583" s="63">
        <f>'דוח 132'!J6583</f>
        <v>8852</v>
      </c>
      <c r="C6583" s="63" t="str">
        <f>'דוח 132'!I6583</f>
        <v>נגזרים מתוך מניות והמירים</v>
      </c>
      <c r="D6583" s="63">
        <f>'דוח 132'!H6583</f>
        <v>0</v>
      </c>
      <c r="E6583" s="63">
        <f>'דוח 132'!G6583</f>
        <v>0</v>
      </c>
      <c r="F6583" s="63">
        <f>'דוח 132'!F6583</f>
        <v>0</v>
      </c>
      <c r="G6583" s="63">
        <f>'דוח 132'!E6583</f>
        <v>0</v>
      </c>
      <c r="H6583" s="63">
        <f>'דוח 132'!D6583</f>
        <v>0</v>
      </c>
      <c r="I6583" s="63">
        <f>'דוח 132'!C6583</f>
        <v>0</v>
      </c>
      <c r="J6583" s="63">
        <f>'דוח 132'!B6583</f>
        <v>0</v>
      </c>
      <c r="K6583" s="63">
        <f>'דוח 132'!A6583</f>
        <v>0</v>
      </c>
    </row>
    <row r="6584" spans="1:11" x14ac:dyDescent="0.2">
      <c r="A6584" s="63">
        <f>'דוח 132'!K6584</f>
        <v>15611</v>
      </c>
      <c r="B6584" s="63">
        <f>'דוח 132'!J6584</f>
        <v>8852</v>
      </c>
      <c r="C6584" s="63" t="str">
        <f>'דוח 132'!I6584</f>
        <v>מניות והמירים בארץ</v>
      </c>
      <c r="D6584" s="63">
        <f>'דוח 132'!H6584</f>
        <v>0</v>
      </c>
      <c r="E6584" s="63">
        <f>'דוח 132'!G6584</f>
        <v>14.996951172687099</v>
      </c>
      <c r="F6584" s="63">
        <f>'דוח 132'!F6584</f>
        <v>14.969313749207899</v>
      </c>
      <c r="G6584" s="63">
        <f>'דוח 132'!E6584</f>
        <v>0</v>
      </c>
      <c r="H6584" s="63">
        <f>'דוח 132'!D6584</f>
        <v>0</v>
      </c>
      <c r="I6584" s="63">
        <f>'דוח 132'!C6584</f>
        <v>0</v>
      </c>
      <c r="J6584" s="63">
        <f>'דוח 132'!B6584</f>
        <v>0</v>
      </c>
      <c r="K6584" s="63">
        <f>'דוח 132'!A6584</f>
        <v>0</v>
      </c>
    </row>
    <row r="6585" spans="1:11" x14ac:dyDescent="0.2">
      <c r="A6585" s="63">
        <f>'דוח 132'!K6585</f>
        <v>15608</v>
      </c>
      <c r="B6585" s="63">
        <f>'דוח 132'!J6585</f>
        <v>8852</v>
      </c>
      <c r="C6585" s="63" t="str">
        <f>'דוח 132'!I6585</f>
        <v>מניות חו"ל</v>
      </c>
      <c r="D6585" s="63">
        <f>'דוח 132'!H6585</f>
        <v>0</v>
      </c>
      <c r="E6585" s="63">
        <f>'דוח 132'!G6585</f>
        <v>19.720858818667697</v>
      </c>
      <c r="F6585" s="63">
        <f>'דוח 132'!F6585</f>
        <v>19.752867903516599</v>
      </c>
      <c r="G6585" s="63">
        <f>'דוח 132'!E6585</f>
        <v>0</v>
      </c>
      <c r="H6585" s="63">
        <f>'דוח 132'!D6585</f>
        <v>0</v>
      </c>
      <c r="I6585" s="63">
        <f>'דוח 132'!C6585</f>
        <v>0</v>
      </c>
      <c r="J6585" s="63">
        <f>'דוח 132'!B6585</f>
        <v>0</v>
      </c>
      <c r="K6585" s="63">
        <f>'דוח 132'!A6585</f>
        <v>0</v>
      </c>
    </row>
    <row r="6586" spans="1:11" x14ac:dyDescent="0.2">
      <c r="A6586" s="63">
        <f>'דוח 132'!K6586</f>
        <v>15584</v>
      </c>
      <c r="B6586" s="63">
        <f>'דוח 132'!J6586</f>
        <v>8852</v>
      </c>
      <c r="C6586" s="63" t="str">
        <f>'דוח 132'!I6586</f>
        <v>נכסים אלטרנטיביים</v>
      </c>
      <c r="D6586" s="63">
        <f>'דוח 132'!H6586</f>
        <v>0</v>
      </c>
      <c r="E6586" s="63">
        <f>'דוח 132'!G6586</f>
        <v>0.85833029880401601</v>
      </c>
      <c r="F6586" s="63">
        <f>'דוח 132'!F6586</f>
        <v>0.82970452446132403</v>
      </c>
      <c r="G6586" s="63">
        <f>'דוח 132'!E6586</f>
        <v>0</v>
      </c>
      <c r="H6586" s="63">
        <f>'דוח 132'!D6586</f>
        <v>8</v>
      </c>
      <c r="I6586" s="63">
        <f>'דוח 132'!C6586</f>
        <v>0</v>
      </c>
      <c r="J6586" s="63">
        <f>'דוח 132'!B6586</f>
        <v>0</v>
      </c>
      <c r="K6586" s="63">
        <f>'דוח 132'!A6586</f>
        <v>0</v>
      </c>
    </row>
    <row r="6587" spans="1:11" x14ac:dyDescent="0.2">
      <c r="A6587" s="63">
        <f>'דוח 132'!K6587</f>
        <v>17728</v>
      </c>
      <c r="B6587" s="63">
        <f>'דוח 132'!J6587</f>
        <v>8852</v>
      </c>
      <c r="C6587" s="63" t="str">
        <f>'דוח 132'!I6587</f>
        <v>נכסי נדל"ן</v>
      </c>
      <c r="D6587" s="63">
        <f>'דוח 132'!H6587</f>
        <v>0</v>
      </c>
      <c r="E6587" s="63">
        <f>'דוח 132'!G6587</f>
        <v>0</v>
      </c>
      <c r="F6587" s="63">
        <f>'דוח 132'!F6587</f>
        <v>0</v>
      </c>
      <c r="G6587" s="63">
        <f>'דוח 132'!E6587</f>
        <v>0</v>
      </c>
      <c r="H6587" s="63">
        <f>'דוח 132'!D6587</f>
        <v>0</v>
      </c>
      <c r="I6587" s="63">
        <f>'דוח 132'!C6587</f>
        <v>0</v>
      </c>
      <c r="J6587" s="63">
        <f>'דוח 132'!B6587</f>
        <v>0</v>
      </c>
      <c r="K6587" s="63">
        <f>'דוח 132'!A6587</f>
        <v>0</v>
      </c>
    </row>
    <row r="6588" spans="1:11" x14ac:dyDescent="0.2">
      <c r="A6588" s="63">
        <f>'דוח 132'!K6588</f>
        <v>15624</v>
      </c>
      <c r="B6588" s="63">
        <f>'דוח 132'!J6588</f>
        <v>8852</v>
      </c>
      <c r="C6588" s="63" t="str">
        <f>'דוח 132'!I6588</f>
        <v>נגזרים מתוך חשיפת מט"ח</v>
      </c>
      <c r="D6588" s="63">
        <f>'דוח 132'!H6588</f>
        <v>0</v>
      </c>
      <c r="E6588" s="63">
        <f>'דוח 132'!G6588</f>
        <v>-8.7818696025467418</v>
      </c>
      <c r="F6588" s="63">
        <f>'דוח 132'!F6588</f>
        <v>-8.6996561726824684</v>
      </c>
      <c r="G6588" s="63">
        <f>'דוח 132'!E6588</f>
        <v>0</v>
      </c>
      <c r="H6588" s="63">
        <f>'דוח 132'!D6588</f>
        <v>0</v>
      </c>
      <c r="I6588" s="63">
        <f>'דוח 132'!C6588</f>
        <v>0</v>
      </c>
      <c r="J6588" s="63">
        <f>'דוח 132'!B6588</f>
        <v>0</v>
      </c>
      <c r="K6588" s="63">
        <f>'דוח 132'!A6588</f>
        <v>0</v>
      </c>
    </row>
    <row r="6589" spans="1:11" x14ac:dyDescent="0.2">
      <c r="A6589" s="63">
        <f>'דוח 132'!K6589</f>
        <v>15644</v>
      </c>
      <c r="B6589" s="63">
        <f>'דוח 132'!J6589</f>
        <v>8852</v>
      </c>
      <c r="C6589" s="63" t="str">
        <f>'דוח 132'!I6589</f>
        <v>סה"כ נזילות</v>
      </c>
      <c r="D6589" s="63">
        <f>'דוח 132'!H6589</f>
        <v>0</v>
      </c>
      <c r="E6589" s="63">
        <f>'דוח 132'!G6589</f>
        <v>4.2694860558785797</v>
      </c>
      <c r="F6589" s="63">
        <f>'דוח 132'!F6589</f>
        <v>4.5470087074931698</v>
      </c>
      <c r="G6589" s="63">
        <f>'דוח 132'!E6589</f>
        <v>1</v>
      </c>
      <c r="H6589" s="63">
        <f>'דוח 132'!D6589</f>
        <v>9</v>
      </c>
      <c r="I6589" s="63">
        <f>'דוח 132'!C6589</f>
        <v>0</v>
      </c>
      <c r="J6589" s="63">
        <f>'דוח 132'!B6589</f>
        <v>0</v>
      </c>
      <c r="K6589" s="63">
        <f>'דוח 132'!A6589</f>
        <v>0</v>
      </c>
    </row>
    <row r="6590" spans="1:11" x14ac:dyDescent="0.2">
      <c r="A6590" s="63">
        <f>'דוח 132'!K6590</f>
        <v>15704</v>
      </c>
      <c r="B6590" s="63">
        <f>'דוח 132'!J6590</f>
        <v>8852</v>
      </c>
      <c r="C6590" s="63" t="str">
        <f>'דוח 132'!I6590</f>
        <v xml:space="preserve">סה"כ קונצרני והלוואות </v>
      </c>
      <c r="D6590" s="63">
        <f>'דוח 132'!H6590</f>
        <v>3.7734667223258302</v>
      </c>
      <c r="E6590" s="63">
        <f>'דוח 132'!G6590</f>
        <v>31.241541964504098</v>
      </c>
      <c r="F6590" s="63">
        <f>'דוח 132'!F6590</f>
        <v>31.092687220551397</v>
      </c>
      <c r="G6590" s="63">
        <f>'דוח 132'!E6590</f>
        <v>27</v>
      </c>
      <c r="H6590" s="63">
        <f>'דוח 132'!D6590</f>
        <v>33</v>
      </c>
      <c r="I6590" s="63">
        <f>'דוח 132'!C6590</f>
        <v>0</v>
      </c>
      <c r="J6590" s="63">
        <f>'דוח 132'!B6590</f>
        <v>0</v>
      </c>
      <c r="K6590" s="63">
        <f>'דוח 132'!A6590</f>
        <v>0</v>
      </c>
    </row>
    <row r="6591" spans="1:11" x14ac:dyDescent="0.2">
      <c r="A6591" s="63">
        <f>'דוח 132'!K6591</f>
        <v>15749</v>
      </c>
      <c r="B6591" s="63">
        <f>'דוח 132'!J6591</f>
        <v>8852</v>
      </c>
      <c r="C6591" s="63" t="str">
        <f>'דוח 132'!I6591</f>
        <v>סה"כ לא סחירים</v>
      </c>
      <c r="D6591" s="63">
        <f>'דוח 132'!H6591</f>
        <v>2.6764314385078301</v>
      </c>
      <c r="E6591" s="63">
        <f>'דוח 132'!G6591</f>
        <v>2.2539463964894502</v>
      </c>
      <c r="F6591" s="63">
        <f>'דוח 132'!F6591</f>
        <v>2.2246778006359298</v>
      </c>
      <c r="G6591" s="63">
        <f>'דוח 132'!E6591</f>
        <v>0</v>
      </c>
      <c r="H6591" s="63">
        <f>'דוח 132'!D6591</f>
        <v>0</v>
      </c>
      <c r="I6591" s="63">
        <f>'דוח 132'!C6591</f>
        <v>0</v>
      </c>
      <c r="J6591" s="63">
        <f>'דוח 132'!B6591</f>
        <v>0</v>
      </c>
      <c r="K6591" s="63">
        <f>'דוח 132'!A6591</f>
        <v>0</v>
      </c>
    </row>
    <row r="6592" spans="1:11" x14ac:dyDescent="0.2">
      <c r="A6592" s="63">
        <f>'דוח 132'!K6592</f>
        <v>11258</v>
      </c>
      <c r="B6592" s="63">
        <f>'דוח 132'!J6592</f>
        <v>8852</v>
      </c>
      <c r="C6592" s="63" t="str">
        <f>'דוח 132'!I6592</f>
        <v>כל נכסי הקופה</v>
      </c>
      <c r="D6592" s="63">
        <f>'דוח 132'!H6592</f>
        <v>2.3957295064209698</v>
      </c>
      <c r="E6592" s="63">
        <f>'דוח 132'!G6592</f>
        <v>100</v>
      </c>
      <c r="F6592" s="63">
        <f>'דוח 132'!F6592</f>
        <v>99.999999999999901</v>
      </c>
      <c r="G6592" s="63">
        <f>'דוח 132'!E6592</f>
        <v>0</v>
      </c>
      <c r="H6592" s="63">
        <f>'דוח 132'!D6592</f>
        <v>0</v>
      </c>
      <c r="I6592" s="63">
        <f>'דוח 132'!C6592</f>
        <v>0</v>
      </c>
      <c r="J6592" s="63">
        <f>'דוח 132'!B6592</f>
        <v>0</v>
      </c>
      <c r="K6592" s="63">
        <f>'דוח 132'!A6592</f>
        <v>0</v>
      </c>
    </row>
    <row r="6593" spans="1:11" x14ac:dyDescent="0.2">
      <c r="A6593" s="63">
        <f>'דוח 132'!K6593</f>
        <v>15705</v>
      </c>
      <c r="B6593" s="63">
        <f>'דוח 132'!J6593</f>
        <v>8852</v>
      </c>
      <c r="C6593" s="63" t="str">
        <f>'דוח 132'!I6593</f>
        <v>סה"כ ממשלתי</v>
      </c>
      <c r="D6593" s="63">
        <f>'דוח 132'!H6593</f>
        <v>4.2407164101134196</v>
      </c>
      <c r="E6593" s="63">
        <f>'דוח 132'!G6593</f>
        <v>28.697494246327</v>
      </c>
      <c r="F6593" s="63">
        <f>'דוח 132'!F6593</f>
        <v>28.592990321442002</v>
      </c>
      <c r="G6593" s="63">
        <f>'דוח 132'!E6593</f>
        <v>24</v>
      </c>
      <c r="H6593" s="63">
        <f>'דוח 132'!D6593</f>
        <v>34</v>
      </c>
      <c r="I6593" s="63">
        <f>'דוח 132'!C6593</f>
        <v>0</v>
      </c>
      <c r="J6593" s="63">
        <f>'דוח 132'!B6593</f>
        <v>0</v>
      </c>
      <c r="K6593" s="63">
        <f>'דוח 132'!A6593</f>
        <v>0</v>
      </c>
    </row>
    <row r="6594" spans="1:11" x14ac:dyDescent="0.2">
      <c r="A6594" s="63">
        <f>'דוח 132'!K6594</f>
        <v>16144</v>
      </c>
      <c r="B6594" s="63">
        <f>'דוח 132'!J6594</f>
        <v>8852</v>
      </c>
      <c r="C6594" s="63" t="str">
        <f>'דוח 132'!I6594</f>
        <v>סך חשיפת מט"ח</v>
      </c>
      <c r="D6594" s="63">
        <f>'דוח 132'!H6594</f>
        <v>0.90732251590488788</v>
      </c>
      <c r="E6594" s="63">
        <f>'דוח 132'!G6594</f>
        <v>18.076317554828599</v>
      </c>
      <c r="F6594" s="63">
        <f>'דוח 132'!F6594</f>
        <v>18.051667247097498</v>
      </c>
      <c r="G6594" s="63">
        <f>'דוח 132'!E6594</f>
        <v>0</v>
      </c>
      <c r="H6594" s="63">
        <f>'דוח 132'!D6594</f>
        <v>0</v>
      </c>
      <c r="I6594" s="63">
        <f>'דוח 132'!C6594</f>
        <v>0</v>
      </c>
      <c r="J6594" s="63">
        <f>'דוח 132'!B6594</f>
        <v>0</v>
      </c>
      <c r="K6594" s="63">
        <f>'דוח 132'!A6594</f>
        <v>0</v>
      </c>
    </row>
    <row r="6595" spans="1:11" x14ac:dyDescent="0.2">
      <c r="A6595" s="63">
        <f>'דוח 132'!K6595</f>
        <v>12755</v>
      </c>
      <c r="B6595" s="63">
        <f>'דוח 132'!J6595</f>
        <v>8852</v>
      </c>
      <c r="C6595" s="63" t="str">
        <f>'דוח 132'!I6595</f>
        <v xml:space="preserve">נזילות מט"ח </v>
      </c>
      <c r="D6595" s="63">
        <f>'דוח 132'!H6595</f>
        <v>0</v>
      </c>
      <c r="E6595" s="63">
        <f>'דוח 132'!G6595</f>
        <v>2.9731712720788601</v>
      </c>
      <c r="F6595" s="63">
        <f>'דוח 132'!F6595</f>
        <v>2.9544577420020395</v>
      </c>
      <c r="G6595" s="63">
        <f>'דוח 132'!E6595</f>
        <v>0</v>
      </c>
      <c r="H6595" s="63">
        <f>'דוח 132'!D6595</f>
        <v>0</v>
      </c>
      <c r="I6595" s="63">
        <f>'דוח 132'!C6595</f>
        <v>0</v>
      </c>
      <c r="J6595" s="63">
        <f>'דוח 132'!B6595</f>
        <v>0</v>
      </c>
      <c r="K6595" s="63">
        <f>'דוח 132'!A6595</f>
        <v>0</v>
      </c>
    </row>
    <row r="6596" spans="1:11" x14ac:dyDescent="0.2">
      <c r="A6596" s="63">
        <f>'דוח 132'!K6596</f>
        <v>12359</v>
      </c>
      <c r="B6596" s="63">
        <f>'דוח 132'!J6596</f>
        <v>8852</v>
      </c>
      <c r="C6596" s="63" t="str">
        <f>'דוח 132'!I6596</f>
        <v xml:space="preserve">קונצרני לא סחיר צמוד מדד </v>
      </c>
      <c r="D6596" s="63">
        <f>'דוח 132'!H6596</f>
        <v>3.9683796307489598</v>
      </c>
      <c r="E6596" s="63">
        <f>'דוח 132'!G6596</f>
        <v>0.87749909434194007</v>
      </c>
      <c r="F6596" s="63">
        <f>'דוח 132'!F6596</f>
        <v>0.87693361939510206</v>
      </c>
      <c r="G6596" s="63">
        <f>'דוח 132'!E6596</f>
        <v>0</v>
      </c>
      <c r="H6596" s="63">
        <f>'דוח 132'!D6596</f>
        <v>0</v>
      </c>
      <c r="I6596" s="63">
        <f>'דוח 132'!C6596</f>
        <v>0</v>
      </c>
      <c r="J6596" s="63">
        <f>'דוח 132'!B6596</f>
        <v>0</v>
      </c>
      <c r="K6596" s="63">
        <f>'דוח 132'!A6596</f>
        <v>0</v>
      </c>
    </row>
    <row r="6597" spans="1:11" x14ac:dyDescent="0.2">
      <c r="A6597" s="63">
        <f>'דוח 132'!K6597</f>
        <v>0</v>
      </c>
      <c r="B6597" s="63">
        <f>'דוח 132'!J6597</f>
        <v>0</v>
      </c>
      <c r="C6597" s="63">
        <f>'דוח 132'!I6597</f>
        <v>0</v>
      </c>
      <c r="D6597" s="63">
        <f>'דוח 132'!H6597</f>
        <v>0</v>
      </c>
      <c r="E6597" s="63">
        <f>'דוח 132'!G6597</f>
        <v>0</v>
      </c>
      <c r="F6597" s="63">
        <f>'דוח 132'!F6597</f>
        <v>0</v>
      </c>
      <c r="G6597" s="63">
        <f>'דוח 132'!E6597</f>
        <v>0</v>
      </c>
      <c r="H6597" s="63">
        <f>'דוח 132'!D6597</f>
        <v>0</v>
      </c>
      <c r="I6597" s="63">
        <f>'דוח 132'!C6597</f>
        <v>0</v>
      </c>
      <c r="J6597" s="63">
        <f>'דוח 132'!B6597</f>
        <v>0</v>
      </c>
      <c r="K6597" s="63">
        <f>'דוח 132'!A6597</f>
        <v>0</v>
      </c>
    </row>
    <row r="6598" spans="1:11" x14ac:dyDescent="0.2">
      <c r="A6598" s="63" t="str">
        <f>'דוח 132'!K6598</f>
        <v>קוד קבוצה</v>
      </c>
      <c r="B6598" s="63" t="str">
        <f>'דוח 132'!J6598</f>
        <v>קוד קופה</v>
      </c>
      <c r="C6598" s="63">
        <f>'דוח 132'!I6598</f>
        <v>0</v>
      </c>
      <c r="D6598" s="63" t="str">
        <f>'דוח 132'!H6598</f>
        <v>8860  תת פסגות1-מס15%מניות</v>
      </c>
      <c r="E6598" s="63">
        <f>'דוח 132'!G6598</f>
        <v>0</v>
      </c>
      <c r="F6598" s="63">
        <f>'דוח 132'!F6598</f>
        <v>0</v>
      </c>
      <c r="G6598" s="63">
        <f>'דוח 132'!E6598</f>
        <v>0</v>
      </c>
      <c r="H6598" s="63">
        <f>'דוח 132'!D6598</f>
        <v>0</v>
      </c>
      <c r="I6598" s="63">
        <f>'דוח 132'!C6598</f>
        <v>0</v>
      </c>
      <c r="J6598" s="63">
        <f>'דוח 132'!B6598</f>
        <v>0</v>
      </c>
      <c r="K6598" s="63">
        <f>'דוח 132'!A6598</f>
        <v>0</v>
      </c>
    </row>
    <row r="6599" spans="1:11" x14ac:dyDescent="0.2">
      <c r="A6599" s="63">
        <f>'דוח 132'!K6599</f>
        <v>0</v>
      </c>
      <c r="B6599" s="63">
        <f>'דוח 132'!J6599</f>
        <v>0</v>
      </c>
      <c r="C6599" s="63">
        <f>'דוח 132'!I6599</f>
        <v>0</v>
      </c>
      <c r="D6599" s="63">
        <f>'דוח 132'!H6599</f>
        <v>0</v>
      </c>
      <c r="E6599" s="63">
        <f>'דוח 132'!G6599</f>
        <v>0</v>
      </c>
      <c r="F6599" s="63" t="str">
        <f>'דוח 132'!F6599</f>
        <v>שווי קופה באשח  116,231.52</v>
      </c>
      <c r="G6599" s="63">
        <f>'דוח 132'!E6599</f>
        <v>0</v>
      </c>
      <c r="H6599" s="63">
        <f>'דוח 132'!D6599</f>
        <v>0</v>
      </c>
      <c r="I6599" s="63">
        <f>'דוח 132'!C6599</f>
        <v>0</v>
      </c>
      <c r="J6599" s="63">
        <f>'דוח 132'!B6599</f>
        <v>0</v>
      </c>
      <c r="K6599" s="63">
        <f>'דוח 132'!A6599</f>
        <v>0</v>
      </c>
    </row>
    <row r="6600" spans="1:11" x14ac:dyDescent="0.2">
      <c r="A6600" s="63">
        <f>'דוח 132'!K6600</f>
        <v>0</v>
      </c>
      <c r="B6600" s="63">
        <f>'דוח 132'!J6600</f>
        <v>0</v>
      </c>
      <c r="C6600" s="63" t="str">
        <f>'דוח 132'!I6600</f>
        <v>תאור קבוצה</v>
      </c>
      <c r="D6600" s="63" t="str">
        <f>'דוח 132'!H6600</f>
        <v>מח"מ</v>
      </c>
      <c r="E6600" s="63" t="str">
        <f>'דוח 132'!G6600</f>
        <v>חשיפה</v>
      </c>
      <c r="F6600" s="63" t="str">
        <f>'דוח 132'!F6600</f>
        <v>חשיפה</v>
      </c>
      <c r="G6600" s="63">
        <f>'דוח 132'!E6600</f>
        <v>0</v>
      </c>
      <c r="H6600" s="63" t="str">
        <f>'דוח 132'!D6600</f>
        <v>חשיפה</v>
      </c>
      <c r="I6600" s="63">
        <f>'דוח 132'!C6600</f>
        <v>0</v>
      </c>
      <c r="J6600" s="63" t="str">
        <f>'דוח 132'!B6600</f>
        <v>מח"מ</v>
      </c>
      <c r="K6600" s="63">
        <f>'דוח 132'!A6600</f>
        <v>0</v>
      </c>
    </row>
    <row r="6601" spans="1:11" x14ac:dyDescent="0.2">
      <c r="A6601" s="63">
        <f>'דוח 132'!K6601</f>
        <v>0</v>
      </c>
      <c r="B6601" s="63">
        <f>'דוח 132'!J6601</f>
        <v>0</v>
      </c>
      <c r="C6601" s="63">
        <f>'דוח 132'!I6601</f>
        <v>0</v>
      </c>
      <c r="D6601" s="63">
        <f>'דוח 132'!H6601</f>
        <v>0</v>
      </c>
      <c r="E6601" s="63" t="str">
        <f>'דוח 132'!G6601</f>
        <v>30/12/18</v>
      </c>
      <c r="F6601" s="63" t="str">
        <f>'דוח 132'!F6601</f>
        <v>31/12/18</v>
      </c>
      <c r="G6601" s="63" t="str">
        <f>'דוח 132'!E6601</f>
        <v>מינ'</v>
      </c>
      <c r="H6601" s="63" t="str">
        <f>'דוח 132'!D6601</f>
        <v>מקס'</v>
      </c>
      <c r="I6601" s="63" t="str">
        <f>'דוח 132'!C6601</f>
        <v>מינ'</v>
      </c>
      <c r="J6601" s="63" t="str">
        <f>'דוח 132'!B6601</f>
        <v>מקס'</v>
      </c>
      <c r="K6601" s="63">
        <f>'דוח 132'!A6601</f>
        <v>0</v>
      </c>
    </row>
    <row r="6602" spans="1:11" x14ac:dyDescent="0.2">
      <c r="A6602" s="63">
        <f>'דוח 132'!K6602</f>
        <v>13591</v>
      </c>
      <c r="B6602" s="63">
        <f>'דוח 132'!J6602</f>
        <v>8860</v>
      </c>
      <c r="C6602" s="63" t="str">
        <f>'דוח 132'!I6602</f>
        <v xml:space="preserve">צמוד מדד (כולל מיועדות) </v>
      </c>
      <c r="D6602" s="63">
        <f>'דוח 132'!H6602</f>
        <v>4.2947307786120792</v>
      </c>
      <c r="E6602" s="63">
        <f>'דוח 132'!G6602</f>
        <v>39.0386574931387</v>
      </c>
      <c r="F6602" s="63">
        <f>'דוח 132'!F6602</f>
        <v>38.959276583841195</v>
      </c>
      <c r="G6602" s="63">
        <f>'דוח 132'!E6602</f>
        <v>0</v>
      </c>
      <c r="H6602" s="63">
        <f>'דוח 132'!D6602</f>
        <v>0</v>
      </c>
      <c r="I6602" s="63">
        <f>'דוח 132'!C6602</f>
        <v>3.5</v>
      </c>
      <c r="J6602" s="63">
        <f>'דוח 132'!B6602</f>
        <v>5.5</v>
      </c>
      <c r="K6602" s="63">
        <f>'דוח 132'!A6602</f>
        <v>0</v>
      </c>
    </row>
    <row r="6603" spans="1:11" x14ac:dyDescent="0.2">
      <c r="A6603" s="63">
        <f>'דוח 132'!K6603</f>
        <v>19967</v>
      </c>
      <c r="B6603" s="63">
        <f>'דוח 132'!J6603</f>
        <v>8860</v>
      </c>
      <c r="C6603" s="63" t="str">
        <f>'דוח 132'!I6603</f>
        <v>צמוד מדד ללא מיועדות</v>
      </c>
      <c r="D6603" s="63">
        <f>'דוח 132'!H6603</f>
        <v>4.2947307786120792</v>
      </c>
      <c r="E6603" s="63">
        <f>'דוח 132'!G6603</f>
        <v>39.0386574931387</v>
      </c>
      <c r="F6603" s="63">
        <f>'דוח 132'!F6603</f>
        <v>38.959276583841195</v>
      </c>
      <c r="G6603" s="63">
        <f>'דוח 132'!E6603</f>
        <v>0</v>
      </c>
      <c r="H6603" s="63">
        <f>'דוח 132'!D6603</f>
        <v>0</v>
      </c>
      <c r="I6603" s="63">
        <f>'דוח 132'!C6603</f>
        <v>0</v>
      </c>
      <c r="J6603" s="63">
        <f>'דוח 132'!B6603</f>
        <v>0</v>
      </c>
      <c r="K6603" s="63">
        <f>'דוח 132'!A6603</f>
        <v>0</v>
      </c>
    </row>
    <row r="6604" spans="1:11" x14ac:dyDescent="0.2">
      <c r="A6604" s="63">
        <f>'דוח 132'!K6604</f>
        <v>15744</v>
      </c>
      <c r="B6604" s="63">
        <f>'דוח 132'!J6604</f>
        <v>8860</v>
      </c>
      <c r="C6604" s="63" t="str">
        <f>'דוח 132'!I6604</f>
        <v xml:space="preserve">סה"כ ממשלתי צמוד מדד כולל מיועדות </v>
      </c>
      <c r="D6604" s="63">
        <f>'דוח 132'!H6604</f>
        <v>5.1790534013936194</v>
      </c>
      <c r="E6604" s="63">
        <f>'דוח 132'!G6604</f>
        <v>19.460537260195199</v>
      </c>
      <c r="F6604" s="63">
        <f>'דוח 132'!F6604</f>
        <v>19.441412589220498</v>
      </c>
      <c r="G6604" s="63">
        <f>'דוח 132'!E6604</f>
        <v>0</v>
      </c>
      <c r="H6604" s="63">
        <f>'דוח 132'!D6604</f>
        <v>0</v>
      </c>
      <c r="I6604" s="63">
        <f>'דוח 132'!C6604</f>
        <v>0</v>
      </c>
      <c r="J6604" s="63">
        <f>'דוח 132'!B6604</f>
        <v>0</v>
      </c>
      <c r="K6604" s="63">
        <f>'דוח 132'!A6604</f>
        <v>0</v>
      </c>
    </row>
    <row r="6605" spans="1:11" x14ac:dyDescent="0.2">
      <c r="A6605" s="63">
        <f>'דוח 132'!K6605</f>
        <v>13462</v>
      </c>
      <c r="B6605" s="63">
        <f>'דוח 132'!J6605</f>
        <v>8860</v>
      </c>
      <c r="C6605" s="63" t="str">
        <f>'דוח 132'!I6605</f>
        <v xml:space="preserve">קונצרני סחיר צמוד מדד </v>
      </c>
      <c r="D6605" s="63">
        <f>'דוח 132'!H6605</f>
        <v>3.3958292129288501</v>
      </c>
      <c r="E6605" s="63">
        <f>'דוח 132'!G6605</f>
        <v>18.668486021928398</v>
      </c>
      <c r="F6605" s="63">
        <f>'דוח 132'!F6605</f>
        <v>18.6180320845083</v>
      </c>
      <c r="G6605" s="63">
        <f>'דוח 132'!E6605</f>
        <v>0</v>
      </c>
      <c r="H6605" s="63">
        <f>'דוח 132'!D6605</f>
        <v>0</v>
      </c>
      <c r="I6605" s="63">
        <f>'דוח 132'!C6605</f>
        <v>0</v>
      </c>
      <c r="J6605" s="63">
        <f>'דוח 132'!B6605</f>
        <v>0</v>
      </c>
      <c r="K6605" s="63">
        <f>'דוח 132'!A6605</f>
        <v>0</v>
      </c>
    </row>
    <row r="6606" spans="1:11" x14ac:dyDescent="0.2">
      <c r="A6606" s="63">
        <f>'דוח 132'!K6606</f>
        <v>15544</v>
      </c>
      <c r="B6606" s="63">
        <f>'דוח 132'!J6606</f>
        <v>8860</v>
      </c>
      <c r="C6606" s="63" t="str">
        <f>'דוח 132'!I6606</f>
        <v>הלוואה צמוד מדד</v>
      </c>
      <c r="D6606" s="63">
        <f>'דוח 132'!H6606</f>
        <v>0</v>
      </c>
      <c r="E6606" s="63">
        <f>'דוח 132'!G6606</f>
        <v>0</v>
      </c>
      <c r="F6606" s="63">
        <f>'דוח 132'!F6606</f>
        <v>0</v>
      </c>
      <c r="G6606" s="63">
        <f>'דוח 132'!E6606</f>
        <v>0</v>
      </c>
      <c r="H6606" s="63">
        <f>'דוח 132'!D6606</f>
        <v>0</v>
      </c>
      <c r="I6606" s="63">
        <f>'דוח 132'!C6606</f>
        <v>0</v>
      </c>
      <c r="J6606" s="63">
        <f>'דוח 132'!B6606</f>
        <v>0</v>
      </c>
      <c r="K6606" s="63">
        <f>'דוח 132'!A6606</f>
        <v>0</v>
      </c>
    </row>
    <row r="6607" spans="1:11" x14ac:dyDescent="0.2">
      <c r="A6607" s="63">
        <f>'דוח 132'!K6607</f>
        <v>12978</v>
      </c>
      <c r="B6607" s="63">
        <f>'דוח 132'!J6607</f>
        <v>8860</v>
      </c>
      <c r="C6607" s="63" t="str">
        <f>'דוח 132'!I6607</f>
        <v xml:space="preserve">פקדונות לא סחירים </v>
      </c>
      <c r="D6607" s="63">
        <f>'דוח 132'!H6607</f>
        <v>4.6000000000000005</v>
      </c>
      <c r="E6607" s="63">
        <f>'דוח 132'!G6607</f>
        <v>0.23695073754416501</v>
      </c>
      <c r="F6607" s="63">
        <f>'דוח 132'!F6607</f>
        <v>0.237552087191263</v>
      </c>
      <c r="G6607" s="63">
        <f>'דוח 132'!E6607</f>
        <v>0</v>
      </c>
      <c r="H6607" s="63">
        <f>'דוח 132'!D6607</f>
        <v>0</v>
      </c>
      <c r="I6607" s="63">
        <f>'דוח 132'!C6607</f>
        <v>0</v>
      </c>
      <c r="J6607" s="63">
        <f>'דוח 132'!B6607</f>
        <v>0</v>
      </c>
      <c r="K6607" s="63">
        <f>'דוח 132'!A6607</f>
        <v>0</v>
      </c>
    </row>
    <row r="6608" spans="1:11" x14ac:dyDescent="0.2">
      <c r="A6608" s="63">
        <f>'דוח 132'!K6608</f>
        <v>17726</v>
      </c>
      <c r="B6608" s="63">
        <f>'דוח 132'!J6608</f>
        <v>8860</v>
      </c>
      <c r="C6608" s="63" t="str">
        <f>'דוח 132'!I6608</f>
        <v>לא צמוד כולל נזילות</v>
      </c>
      <c r="D6608" s="63">
        <f>'דוח 132'!H6608</f>
        <v>3.6340406528060898</v>
      </c>
      <c r="E6608" s="63">
        <f>'דוח 132'!G6608</f>
        <v>34.872997537436795</v>
      </c>
      <c r="F6608" s="63">
        <f>'דוח 132'!F6608</f>
        <v>34.961896665570499</v>
      </c>
      <c r="G6608" s="63">
        <f>'דוח 132'!E6608</f>
        <v>0</v>
      </c>
      <c r="H6608" s="63">
        <f>'דוח 132'!D6608</f>
        <v>0</v>
      </c>
      <c r="I6608" s="63">
        <f>'דוח 132'!C6608</f>
        <v>2.5</v>
      </c>
      <c r="J6608" s="63">
        <f>'דוח 132'!B6608</f>
        <v>4.5</v>
      </c>
      <c r="K6608" s="63">
        <f>'דוח 132'!A6608</f>
        <v>0</v>
      </c>
    </row>
    <row r="6609" spans="1:11" x14ac:dyDescent="0.2">
      <c r="A6609" s="63">
        <f>'דוח 132'!K6609</f>
        <v>17727</v>
      </c>
      <c r="B6609" s="63">
        <f>'דוח 132'!J6609</f>
        <v>8860</v>
      </c>
      <c r="C6609" s="63" t="str">
        <f>'דוח 132'!I6609</f>
        <v>עו"ש ש"ח</v>
      </c>
      <c r="D6609" s="63">
        <f>'דוח 132'!H6609</f>
        <v>0</v>
      </c>
      <c r="E6609" s="63">
        <f>'דוח 132'!G6609</f>
        <v>2.7675694999954703</v>
      </c>
      <c r="F6609" s="63">
        <f>'דוח 132'!F6609</f>
        <v>2.9247093829198598</v>
      </c>
      <c r="G6609" s="63">
        <f>'דוח 132'!E6609</f>
        <v>0</v>
      </c>
      <c r="H6609" s="63">
        <f>'דוח 132'!D6609</f>
        <v>0</v>
      </c>
      <c r="I6609" s="63">
        <f>'דוח 132'!C6609</f>
        <v>0</v>
      </c>
      <c r="J6609" s="63">
        <f>'דוח 132'!B6609</f>
        <v>0</v>
      </c>
      <c r="K6609" s="63">
        <f>'דוח 132'!A6609</f>
        <v>0</v>
      </c>
    </row>
    <row r="6610" spans="1:11" x14ac:dyDescent="0.2">
      <c r="A6610" s="63">
        <f>'דוח 132'!K6610</f>
        <v>13592</v>
      </c>
      <c r="B6610" s="63">
        <f>'דוח 132'!J6610</f>
        <v>8860</v>
      </c>
      <c r="C6610" s="63" t="str">
        <f>'דוח 132'!I6610</f>
        <v xml:space="preserve">לא צמוד - לא כולל נזילות </v>
      </c>
      <c r="D6610" s="63">
        <f>'דוח 132'!H6610</f>
        <v>3.9657961437423896</v>
      </c>
      <c r="E6610" s="63">
        <f>'דוח 132'!G6610</f>
        <v>32.105428037441392</v>
      </c>
      <c r="F6610" s="63">
        <f>'דוח 132'!F6610</f>
        <v>32.037187282650599</v>
      </c>
      <c r="G6610" s="63">
        <f>'דוח 132'!E6610</f>
        <v>0</v>
      </c>
      <c r="H6610" s="63">
        <f>'דוח 132'!D6610</f>
        <v>0</v>
      </c>
      <c r="I6610" s="63">
        <f>'דוח 132'!C6610</f>
        <v>0</v>
      </c>
      <c r="J6610" s="63">
        <f>'דוח 132'!B6610</f>
        <v>0</v>
      </c>
      <c r="K6610" s="63">
        <f>'דוח 132'!A6610</f>
        <v>0</v>
      </c>
    </row>
    <row r="6611" spans="1:11" x14ac:dyDescent="0.2">
      <c r="A6611" s="63">
        <f>'דוח 132'!K6611</f>
        <v>11566</v>
      </c>
      <c r="B6611" s="63">
        <f>'דוח 132'!J6611</f>
        <v>8860</v>
      </c>
      <c r="C6611" s="63" t="str">
        <f>'דוח 132'!I6611</f>
        <v>מק"מ</v>
      </c>
      <c r="D6611" s="63">
        <f>'דוח 132'!H6611</f>
        <v>0.56576360584915597</v>
      </c>
      <c r="E6611" s="63">
        <f>'דוח 132'!G6611</f>
        <v>6.4126212951343193</v>
      </c>
      <c r="F6611" s="63">
        <f>'דוח 132'!F6611</f>
        <v>6.4060848354769995</v>
      </c>
      <c r="G6611" s="63">
        <f>'דוח 132'!E6611</f>
        <v>0</v>
      </c>
      <c r="H6611" s="63">
        <f>'דוח 132'!D6611</f>
        <v>0</v>
      </c>
      <c r="I6611" s="63">
        <f>'דוח 132'!C6611</f>
        <v>0</v>
      </c>
      <c r="J6611" s="63">
        <f>'דוח 132'!B6611</f>
        <v>0</v>
      </c>
      <c r="K6611" s="63">
        <f>'דוח 132'!A6611</f>
        <v>0</v>
      </c>
    </row>
    <row r="6612" spans="1:11" x14ac:dyDescent="0.2">
      <c r="A6612" s="63">
        <f>'דוח 132'!K6612</f>
        <v>13419</v>
      </c>
      <c r="B6612" s="63">
        <f>'דוח 132'!J6612</f>
        <v>8860</v>
      </c>
      <c r="C6612" s="63" t="str">
        <f>'דוח 132'!I6612</f>
        <v>ממשלתי  לא צמוד (שחר)</v>
      </c>
      <c r="D6612" s="63">
        <f>'דוח 132'!H6612</f>
        <v>5.2505130305116294</v>
      </c>
      <c r="E6612" s="63">
        <f>'דוח 132'!G6612</f>
        <v>16.555134880009799</v>
      </c>
      <c r="F6612" s="63">
        <f>'דוח 132'!F6612</f>
        <v>16.5221581810268</v>
      </c>
      <c r="G6612" s="63">
        <f>'דוח 132'!E6612</f>
        <v>0</v>
      </c>
      <c r="H6612" s="63">
        <f>'דוח 132'!D6612</f>
        <v>0</v>
      </c>
      <c r="I6612" s="63">
        <f>'דוח 132'!C6612</f>
        <v>0</v>
      </c>
      <c r="J6612" s="63">
        <f>'דוח 132'!B6612</f>
        <v>0</v>
      </c>
      <c r="K6612" s="63">
        <f>'דוח 132'!A6612</f>
        <v>0</v>
      </c>
    </row>
    <row r="6613" spans="1:11" x14ac:dyDescent="0.2">
      <c r="A6613" s="63">
        <f>'דוח 132'!K6613</f>
        <v>11568</v>
      </c>
      <c r="B6613" s="63">
        <f>'דוח 132'!J6613</f>
        <v>8860</v>
      </c>
      <c r="C6613" s="63" t="str">
        <f>'דוח 132'!I6613</f>
        <v>אג"ח ממשלתי לא צמוד ריבית משתנה-"גילון"</v>
      </c>
      <c r="D6613" s="63">
        <f>'דוח 132'!H6613</f>
        <v>0</v>
      </c>
      <c r="E6613" s="63">
        <f>'דוח 132'!G6613</f>
        <v>0</v>
      </c>
      <c r="F6613" s="63">
        <f>'דוח 132'!F6613</f>
        <v>0</v>
      </c>
      <c r="G6613" s="63">
        <f>'דוח 132'!E6613</f>
        <v>0</v>
      </c>
      <c r="H6613" s="63">
        <f>'דוח 132'!D6613</f>
        <v>0</v>
      </c>
      <c r="I6613" s="63">
        <f>'דוח 132'!C6613</f>
        <v>0</v>
      </c>
      <c r="J6613" s="63">
        <f>'דוח 132'!B6613</f>
        <v>0</v>
      </c>
      <c r="K6613" s="63">
        <f>'דוח 132'!A6613</f>
        <v>0</v>
      </c>
    </row>
    <row r="6614" spans="1:11" x14ac:dyDescent="0.2">
      <c r="A6614" s="63">
        <f>'דוח 132'!K6614</f>
        <v>12479</v>
      </c>
      <c r="B6614" s="63">
        <f>'דוח 132'!J6614</f>
        <v>8860</v>
      </c>
      <c r="C6614" s="63" t="str">
        <f>'דוח 132'!I6614</f>
        <v>קונצרני ריבית קבועה</v>
      </c>
      <c r="D6614" s="63">
        <f>'דוח 132'!H6614</f>
        <v>4.21939229764895</v>
      </c>
      <c r="E6614" s="63">
        <f>'דוח 132'!G6614</f>
        <v>7.8083450557896992</v>
      </c>
      <c r="F6614" s="63">
        <f>'דוח 132'!F6614</f>
        <v>7.8034134088282698</v>
      </c>
      <c r="G6614" s="63">
        <f>'דוח 132'!E6614</f>
        <v>0</v>
      </c>
      <c r="H6614" s="63">
        <f>'דוח 132'!D6614</f>
        <v>0</v>
      </c>
      <c r="I6614" s="63">
        <f>'דוח 132'!C6614</f>
        <v>0</v>
      </c>
      <c r="J6614" s="63">
        <f>'דוח 132'!B6614</f>
        <v>0</v>
      </c>
      <c r="K6614" s="63">
        <f>'דוח 132'!A6614</f>
        <v>0</v>
      </c>
    </row>
    <row r="6615" spans="1:11" x14ac:dyDescent="0.2">
      <c r="A6615" s="63">
        <f>'דוח 132'!K6615</f>
        <v>12480</v>
      </c>
      <c r="B6615" s="63">
        <f>'דוח 132'!J6615</f>
        <v>8860</v>
      </c>
      <c r="C6615" s="63" t="str">
        <f>'דוח 132'!I6615</f>
        <v>קונצרני ריבית משתנה</v>
      </c>
      <c r="D6615" s="63">
        <f>'דוח 132'!H6615</f>
        <v>2.10555675505864</v>
      </c>
      <c r="E6615" s="63">
        <f>'דוח 132'!G6615</f>
        <v>0.84750095260746705</v>
      </c>
      <c r="F6615" s="63">
        <f>'דוח 132'!F6615</f>
        <v>0.84706442467892606</v>
      </c>
      <c r="G6615" s="63">
        <f>'דוח 132'!E6615</f>
        <v>0</v>
      </c>
      <c r="H6615" s="63">
        <f>'דוח 132'!D6615</f>
        <v>0</v>
      </c>
      <c r="I6615" s="63">
        <f>'דוח 132'!C6615</f>
        <v>0</v>
      </c>
      <c r="J6615" s="63">
        <f>'דוח 132'!B6615</f>
        <v>0</v>
      </c>
      <c r="K6615" s="63">
        <f>'דוח 132'!A6615</f>
        <v>0</v>
      </c>
    </row>
    <row r="6616" spans="1:11" x14ac:dyDescent="0.2">
      <c r="A6616" s="63">
        <f>'דוח 132'!K6616</f>
        <v>11578</v>
      </c>
      <c r="B6616" s="63">
        <f>'דוח 132'!J6616</f>
        <v>8860</v>
      </c>
      <c r="C6616" s="63" t="str">
        <f>'דוח 132'!I6616</f>
        <v>אג"ח לא צמוד לא סחיר (ללא עמיתים)</v>
      </c>
      <c r="D6616" s="63">
        <f>'דוח 132'!H6616</f>
        <v>4.2960891140166897</v>
      </c>
      <c r="E6616" s="63">
        <f>'דוח 132'!G6616</f>
        <v>0.48182585390007004</v>
      </c>
      <c r="F6616" s="63">
        <f>'דוח 132'!F6616</f>
        <v>0.458466432639619</v>
      </c>
      <c r="G6616" s="63">
        <f>'דוח 132'!E6616</f>
        <v>0</v>
      </c>
      <c r="H6616" s="63">
        <f>'דוח 132'!D6616</f>
        <v>0</v>
      </c>
      <c r="I6616" s="63">
        <f>'דוח 132'!C6616</f>
        <v>0</v>
      </c>
      <c r="J6616" s="63">
        <f>'דוח 132'!B6616</f>
        <v>0</v>
      </c>
      <c r="K6616" s="63">
        <f>'דוח 132'!A6616</f>
        <v>0</v>
      </c>
    </row>
    <row r="6617" spans="1:11" x14ac:dyDescent="0.2">
      <c r="A6617" s="63">
        <f>'דוח 132'!K6617</f>
        <v>12497</v>
      </c>
      <c r="B6617" s="63">
        <f>'דוח 132'!J6617</f>
        <v>8860</v>
      </c>
      <c r="C6617" s="63" t="str">
        <f>'דוח 132'!I6617</f>
        <v>קונצרני לא סחיר ריבית משתנה (נע"מים)</v>
      </c>
      <c r="D6617" s="63">
        <f>'דוח 132'!H6617</f>
        <v>0</v>
      </c>
      <c r="E6617" s="63">
        <f>'דוח 132'!G6617</f>
        <v>0</v>
      </c>
      <c r="F6617" s="63">
        <f>'דוח 132'!F6617</f>
        <v>0</v>
      </c>
      <c r="G6617" s="63">
        <f>'דוח 132'!E6617</f>
        <v>0</v>
      </c>
      <c r="H6617" s="63">
        <f>'דוח 132'!D6617</f>
        <v>5</v>
      </c>
      <c r="I6617" s="63">
        <f>'דוח 132'!C6617</f>
        <v>0</v>
      </c>
      <c r="J6617" s="63">
        <f>'דוח 132'!B6617</f>
        <v>0</v>
      </c>
      <c r="K6617" s="63">
        <f>'דוח 132'!A6617</f>
        <v>0</v>
      </c>
    </row>
    <row r="6618" spans="1:11" x14ac:dyDescent="0.2">
      <c r="A6618" s="63">
        <f>'דוח 132'!K6618</f>
        <v>15546</v>
      </c>
      <c r="B6618" s="63">
        <f>'דוח 132'!J6618</f>
        <v>8860</v>
      </c>
      <c r="C6618" s="63" t="str">
        <f>'דוח 132'!I6618</f>
        <v>הלוואה לא צמוד</v>
      </c>
      <c r="D6618" s="63">
        <f>'דוח 132'!H6618</f>
        <v>0</v>
      </c>
      <c r="E6618" s="63">
        <f>'דוח 132'!G6618</f>
        <v>0</v>
      </c>
      <c r="F6618" s="63">
        <f>'דוח 132'!F6618</f>
        <v>0</v>
      </c>
      <c r="G6618" s="63">
        <f>'דוח 132'!E6618</f>
        <v>0</v>
      </c>
      <c r="H6618" s="63">
        <f>'דוח 132'!D6618</f>
        <v>0</v>
      </c>
      <c r="I6618" s="63">
        <f>'דוח 132'!C6618</f>
        <v>0</v>
      </c>
      <c r="J6618" s="63">
        <f>'דוח 132'!B6618</f>
        <v>0</v>
      </c>
      <c r="K6618" s="63">
        <f>'דוח 132'!A6618</f>
        <v>0</v>
      </c>
    </row>
    <row r="6619" spans="1:11" x14ac:dyDescent="0.2">
      <c r="A6619" s="63">
        <f>'דוח 132'!K6619</f>
        <v>12481</v>
      </c>
      <c r="B6619" s="63">
        <f>'דוח 132'!J6619</f>
        <v>8860</v>
      </c>
      <c r="C6619" s="63" t="str">
        <f>'דוח 132'!I6619</f>
        <v>הלוואות לעמיתים.</v>
      </c>
      <c r="D6619" s="63">
        <f>'דוח 132'!H6619</f>
        <v>0</v>
      </c>
      <c r="E6619" s="63">
        <f>'דוח 132'!G6619</f>
        <v>0</v>
      </c>
      <c r="F6619" s="63">
        <f>'דוח 132'!F6619</f>
        <v>0</v>
      </c>
      <c r="G6619" s="63">
        <f>'דוח 132'!E6619</f>
        <v>0</v>
      </c>
      <c r="H6619" s="63">
        <f>'דוח 132'!D6619</f>
        <v>0</v>
      </c>
      <c r="I6619" s="63">
        <f>'דוח 132'!C6619</f>
        <v>0</v>
      </c>
      <c r="J6619" s="63">
        <f>'דוח 132'!B6619</f>
        <v>0</v>
      </c>
      <c r="K6619" s="63">
        <f>'דוח 132'!A6619</f>
        <v>0</v>
      </c>
    </row>
    <row r="6620" spans="1:11" x14ac:dyDescent="0.2">
      <c r="A6620" s="63">
        <f>'דוח 132'!K6620</f>
        <v>13594</v>
      </c>
      <c r="B6620" s="63">
        <f>'דוח 132'!J6620</f>
        <v>8860</v>
      </c>
      <c r="C6620" s="63" t="str">
        <f>'דוח 132'!I6620</f>
        <v>מט"ח וצמוד מט"ח</v>
      </c>
      <c r="D6620" s="63">
        <f>'דוח 132'!H6620</f>
        <v>2.9147460241766501</v>
      </c>
      <c r="E6620" s="63">
        <f>'דוח 132'!G6620</f>
        <v>11.532700745586901</v>
      </c>
      <c r="F6620" s="63">
        <f>'דוח 132'!F6620</f>
        <v>11.4736681614056</v>
      </c>
      <c r="G6620" s="63">
        <f>'דוח 132'!E6620</f>
        <v>0</v>
      </c>
      <c r="H6620" s="63">
        <f>'דוח 132'!D6620</f>
        <v>0</v>
      </c>
      <c r="I6620" s="63">
        <f>'דוח 132'!C6620</f>
        <v>0</v>
      </c>
      <c r="J6620" s="63">
        <f>'דוח 132'!B6620</f>
        <v>0</v>
      </c>
      <c r="K6620" s="63">
        <f>'דוח 132'!A6620</f>
        <v>0</v>
      </c>
    </row>
    <row r="6621" spans="1:11" x14ac:dyDescent="0.2">
      <c r="A6621" s="63">
        <f>'דוח 132'!K6621</f>
        <v>15609</v>
      </c>
      <c r="B6621" s="63">
        <f>'דוח 132'!J6621</f>
        <v>8860</v>
      </c>
      <c r="C6621" s="63" t="str">
        <f>'דוח 132'!I6621</f>
        <v>אג"ח ממשלתי צמוד מט"ח סחיר (1022)</v>
      </c>
      <c r="D6621" s="63">
        <f>'דוח 132'!H6621</f>
        <v>0.53806559412610899</v>
      </c>
      <c r="E6621" s="63">
        <f>'דוח 132'!G6621</f>
        <v>1.16291848749316</v>
      </c>
      <c r="F6621" s="63">
        <f>'דוח 132'!F6621</f>
        <v>1.1568568478198098</v>
      </c>
      <c r="G6621" s="63">
        <f>'דוח 132'!E6621</f>
        <v>0</v>
      </c>
      <c r="H6621" s="63">
        <f>'דוח 132'!D6621</f>
        <v>0</v>
      </c>
      <c r="I6621" s="63">
        <f>'דוח 132'!C6621</f>
        <v>0</v>
      </c>
      <c r="J6621" s="63">
        <f>'דוח 132'!B6621</f>
        <v>0</v>
      </c>
      <c r="K6621" s="63">
        <f>'דוח 132'!A6621</f>
        <v>0</v>
      </c>
    </row>
    <row r="6622" spans="1:11" x14ac:dyDescent="0.2">
      <c r="A6622" s="63">
        <f>'דוח 132'!K6622</f>
        <v>11524</v>
      </c>
      <c r="B6622" s="63">
        <f>'דוח 132'!J6622</f>
        <v>8860</v>
      </c>
      <c r="C6622" s="63" t="str">
        <f>'דוח 132'!I6622</f>
        <v xml:space="preserve"> אג"ח קונצרני בחו"ל </v>
      </c>
      <c r="D6622" s="63">
        <f>'דוח 132'!H6622</f>
        <v>3.38711793658213</v>
      </c>
      <c r="E6622" s="63">
        <f>'דוח 132'!G6622</f>
        <v>8.9359838126061195</v>
      </c>
      <c r="F6622" s="63">
        <f>'דוח 132'!F6622</f>
        <v>8.8813324172597312</v>
      </c>
      <c r="G6622" s="63">
        <f>'דוח 132'!E6622</f>
        <v>0</v>
      </c>
      <c r="H6622" s="63">
        <f>'דוח 132'!D6622</f>
        <v>0</v>
      </c>
      <c r="I6622" s="63">
        <f>'דוח 132'!C6622</f>
        <v>0</v>
      </c>
      <c r="J6622" s="63">
        <f>'דוח 132'!B6622</f>
        <v>0</v>
      </c>
      <c r="K6622" s="63">
        <f>'דוח 132'!A6622</f>
        <v>0</v>
      </c>
    </row>
    <row r="6623" spans="1:11" x14ac:dyDescent="0.2">
      <c r="A6623" s="63">
        <f>'דוח 132'!K6623</f>
        <v>15745</v>
      </c>
      <c r="B6623" s="63">
        <f>'דוח 132'!J6623</f>
        <v>8860</v>
      </c>
      <c r="C6623" s="63" t="str">
        <f>'דוח 132'!I6623</f>
        <v>סה"כ קונצרני צמוד מט"ח</v>
      </c>
      <c r="D6623" s="63">
        <f>'דוח 132'!H6623</f>
        <v>4.6311526084394004</v>
      </c>
      <c r="E6623" s="63">
        <f>'דוח 132'!G6623</f>
        <v>0.58750704223928496</v>
      </c>
      <c r="F6623" s="63">
        <f>'דוח 132'!F6623</f>
        <v>0.59126608196833608</v>
      </c>
      <c r="G6623" s="63">
        <f>'דוח 132'!E6623</f>
        <v>0</v>
      </c>
      <c r="H6623" s="63">
        <f>'דוח 132'!D6623</f>
        <v>0</v>
      </c>
      <c r="I6623" s="63">
        <f>'דוח 132'!C6623</f>
        <v>0</v>
      </c>
      <c r="J6623" s="63">
        <f>'דוח 132'!B6623</f>
        <v>0</v>
      </c>
      <c r="K6623" s="63">
        <f>'דוח 132'!A6623</f>
        <v>0</v>
      </c>
    </row>
    <row r="6624" spans="1:11" x14ac:dyDescent="0.2">
      <c r="A6624" s="63">
        <f>'דוח 132'!K6624</f>
        <v>15545</v>
      </c>
      <c r="B6624" s="63">
        <f>'דוח 132'!J6624</f>
        <v>8860</v>
      </c>
      <c r="C6624" s="63" t="str">
        <f>'דוח 132'!I6624</f>
        <v>הלוואה צמוד מט"ח</v>
      </c>
      <c r="D6624" s="63">
        <f>'דוח 132'!H6624</f>
        <v>0</v>
      </c>
      <c r="E6624" s="63">
        <f>'דוח 132'!G6624</f>
        <v>0</v>
      </c>
      <c r="F6624" s="63">
        <f>'דוח 132'!F6624</f>
        <v>0</v>
      </c>
      <c r="G6624" s="63">
        <f>'דוח 132'!E6624</f>
        <v>0</v>
      </c>
      <c r="H6624" s="63">
        <f>'דוח 132'!D6624</f>
        <v>0</v>
      </c>
      <c r="I6624" s="63">
        <f>'דוח 132'!C6624</f>
        <v>0</v>
      </c>
      <c r="J6624" s="63">
        <f>'דוח 132'!B6624</f>
        <v>0</v>
      </c>
      <c r="K6624" s="63">
        <f>'דוח 132'!A6624</f>
        <v>0</v>
      </c>
    </row>
    <row r="6625" spans="1:11" x14ac:dyDescent="0.2">
      <c r="A6625" s="63">
        <f>'דוח 132'!K6625</f>
        <v>13595</v>
      </c>
      <c r="B6625" s="63">
        <f>'דוח 132'!J6625</f>
        <v>8860</v>
      </c>
      <c r="C6625" s="63" t="str">
        <f>'דוח 132'!I6625</f>
        <v>סה"כ מניות והמירים</v>
      </c>
      <c r="D6625" s="63">
        <f>'דוח 132'!H6625</f>
        <v>0</v>
      </c>
      <c r="E6625" s="63">
        <f>'דוח 132'!G6625</f>
        <v>14.501506048696299</v>
      </c>
      <c r="F6625" s="63">
        <f>'דוח 132'!F6625</f>
        <v>14.5514297466173</v>
      </c>
      <c r="G6625" s="63">
        <f>'דוח 132'!E6625</f>
        <v>0</v>
      </c>
      <c r="H6625" s="63">
        <f>'דוח 132'!D6625</f>
        <v>0</v>
      </c>
      <c r="I6625" s="63">
        <f>'דוח 132'!C6625</f>
        <v>0</v>
      </c>
      <c r="J6625" s="63">
        <f>'דוח 132'!B6625</f>
        <v>0</v>
      </c>
      <c r="K6625" s="63">
        <f>'דוח 132'!A6625</f>
        <v>0</v>
      </c>
    </row>
    <row r="6626" spans="1:11" x14ac:dyDescent="0.2">
      <c r="A6626" s="63">
        <f>'דוח 132'!K6626</f>
        <v>15610</v>
      </c>
      <c r="B6626" s="63">
        <f>'דוח 132'!J6626</f>
        <v>8860</v>
      </c>
      <c r="C6626" s="63" t="str">
        <f>'דוח 132'!I6626</f>
        <v>נגזרים מתוך מניות והמירים</v>
      </c>
      <c r="D6626" s="63">
        <f>'דוח 132'!H6626</f>
        <v>0</v>
      </c>
      <c r="E6626" s="63">
        <f>'דוח 132'!G6626</f>
        <v>0</v>
      </c>
      <c r="F6626" s="63">
        <f>'דוח 132'!F6626</f>
        <v>0</v>
      </c>
      <c r="G6626" s="63">
        <f>'דוח 132'!E6626</f>
        <v>0</v>
      </c>
      <c r="H6626" s="63">
        <f>'דוח 132'!D6626</f>
        <v>0</v>
      </c>
      <c r="I6626" s="63">
        <f>'דוח 132'!C6626</f>
        <v>0</v>
      </c>
      <c r="J6626" s="63">
        <f>'דוח 132'!B6626</f>
        <v>0</v>
      </c>
      <c r="K6626" s="63">
        <f>'דוח 132'!A6626</f>
        <v>0</v>
      </c>
    </row>
    <row r="6627" spans="1:11" x14ac:dyDescent="0.2">
      <c r="A6627" s="63">
        <f>'דוח 132'!K6627</f>
        <v>15611</v>
      </c>
      <c r="B6627" s="63">
        <f>'דוח 132'!J6627</f>
        <v>8860</v>
      </c>
      <c r="C6627" s="63" t="str">
        <f>'דוח 132'!I6627</f>
        <v>מניות והמירים בארץ</v>
      </c>
      <c r="D6627" s="63">
        <f>'דוח 132'!H6627</f>
        <v>0</v>
      </c>
      <c r="E6627" s="63">
        <f>'דוח 132'!G6627</f>
        <v>6.6061982100968804</v>
      </c>
      <c r="F6627" s="63">
        <f>'דוח 132'!F6627</f>
        <v>6.6229919976507592</v>
      </c>
      <c r="G6627" s="63">
        <f>'דוח 132'!E6627</f>
        <v>0</v>
      </c>
      <c r="H6627" s="63">
        <f>'דוח 132'!D6627</f>
        <v>0</v>
      </c>
      <c r="I6627" s="63">
        <f>'דוח 132'!C6627</f>
        <v>0</v>
      </c>
      <c r="J6627" s="63">
        <f>'דוח 132'!B6627</f>
        <v>0</v>
      </c>
      <c r="K6627" s="63">
        <f>'דוח 132'!A6627</f>
        <v>0</v>
      </c>
    </row>
    <row r="6628" spans="1:11" x14ac:dyDescent="0.2">
      <c r="A6628" s="63">
        <f>'דוח 132'!K6628</f>
        <v>15608</v>
      </c>
      <c r="B6628" s="63">
        <f>'דוח 132'!J6628</f>
        <v>8860</v>
      </c>
      <c r="C6628" s="63" t="str">
        <f>'דוח 132'!I6628</f>
        <v>מניות חו"ל</v>
      </c>
      <c r="D6628" s="63">
        <f>'דוח 132'!H6628</f>
        <v>0</v>
      </c>
      <c r="E6628" s="63">
        <f>'דוח 132'!G6628</f>
        <v>7.89530783859938</v>
      </c>
      <c r="F6628" s="63">
        <f>'דוח 132'!F6628</f>
        <v>7.9284377489665401</v>
      </c>
      <c r="G6628" s="63">
        <f>'דוח 132'!E6628</f>
        <v>0</v>
      </c>
      <c r="H6628" s="63">
        <f>'דוח 132'!D6628</f>
        <v>0</v>
      </c>
      <c r="I6628" s="63">
        <f>'דוח 132'!C6628</f>
        <v>0</v>
      </c>
      <c r="J6628" s="63">
        <f>'דוח 132'!B6628</f>
        <v>0</v>
      </c>
      <c r="K6628" s="63">
        <f>'דוח 132'!A6628</f>
        <v>0</v>
      </c>
    </row>
    <row r="6629" spans="1:11" x14ac:dyDescent="0.2">
      <c r="A6629" s="63">
        <f>'דוח 132'!K6629</f>
        <v>15584</v>
      </c>
      <c r="B6629" s="63">
        <f>'דוח 132'!J6629</f>
        <v>8860</v>
      </c>
      <c r="C6629" s="63" t="str">
        <f>'דוח 132'!I6629</f>
        <v>נכסים אלטרנטיביים</v>
      </c>
      <c r="D6629" s="63">
        <f>'דוח 132'!H6629</f>
        <v>0</v>
      </c>
      <c r="E6629" s="63">
        <f>'דוח 132'!G6629</f>
        <v>5.4138175141275002E-2</v>
      </c>
      <c r="F6629" s="63">
        <f>'דוח 132'!F6629</f>
        <v>5.3728842565442296E-2</v>
      </c>
      <c r="G6629" s="63">
        <f>'דוח 132'!E6629</f>
        <v>0</v>
      </c>
      <c r="H6629" s="63">
        <f>'דוח 132'!D6629</f>
        <v>8</v>
      </c>
      <c r="I6629" s="63">
        <f>'דוח 132'!C6629</f>
        <v>0</v>
      </c>
      <c r="J6629" s="63">
        <f>'דוח 132'!B6629</f>
        <v>0</v>
      </c>
      <c r="K6629" s="63">
        <f>'דוח 132'!A6629</f>
        <v>0</v>
      </c>
    </row>
    <row r="6630" spans="1:11" x14ac:dyDescent="0.2">
      <c r="A6630" s="63">
        <f>'דוח 132'!K6630</f>
        <v>17728</v>
      </c>
      <c r="B6630" s="63">
        <f>'דוח 132'!J6630</f>
        <v>8860</v>
      </c>
      <c r="C6630" s="63" t="str">
        <f>'דוח 132'!I6630</f>
        <v>נכסי נדל"ן</v>
      </c>
      <c r="D6630" s="63">
        <f>'דוח 132'!H6630</f>
        <v>0</v>
      </c>
      <c r="E6630" s="63">
        <f>'דוח 132'!G6630</f>
        <v>0</v>
      </c>
      <c r="F6630" s="63">
        <f>'דוח 132'!F6630</f>
        <v>0</v>
      </c>
      <c r="G6630" s="63">
        <f>'דוח 132'!E6630</f>
        <v>0</v>
      </c>
      <c r="H6630" s="63">
        <f>'דוח 132'!D6630</f>
        <v>0</v>
      </c>
      <c r="I6630" s="63">
        <f>'דוח 132'!C6630</f>
        <v>0</v>
      </c>
      <c r="J6630" s="63">
        <f>'דוח 132'!B6630</f>
        <v>0</v>
      </c>
      <c r="K6630" s="63">
        <f>'דוח 132'!A6630</f>
        <v>0</v>
      </c>
    </row>
    <row r="6631" spans="1:11" x14ac:dyDescent="0.2">
      <c r="A6631" s="63">
        <f>'דוח 132'!K6631</f>
        <v>15624</v>
      </c>
      <c r="B6631" s="63">
        <f>'דוח 132'!J6631</f>
        <v>8860</v>
      </c>
      <c r="C6631" s="63" t="str">
        <f>'דוח 132'!I6631</f>
        <v>נגזרים מתוך חשיפת מט"ח</v>
      </c>
      <c r="D6631" s="63">
        <f>'דוח 132'!H6631</f>
        <v>0</v>
      </c>
      <c r="E6631" s="63">
        <f>'דוח 132'!G6631</f>
        <v>-6.5241264592003301</v>
      </c>
      <c r="F6631" s="63">
        <f>'דוח 132'!F6631</f>
        <v>-6.4784083932588894</v>
      </c>
      <c r="G6631" s="63">
        <f>'דוח 132'!E6631</f>
        <v>0</v>
      </c>
      <c r="H6631" s="63">
        <f>'דוח 132'!D6631</f>
        <v>0</v>
      </c>
      <c r="I6631" s="63">
        <f>'דוח 132'!C6631</f>
        <v>0</v>
      </c>
      <c r="J6631" s="63">
        <f>'דוח 132'!B6631</f>
        <v>0</v>
      </c>
      <c r="K6631" s="63">
        <f>'דוח 132'!A6631</f>
        <v>0</v>
      </c>
    </row>
    <row r="6632" spans="1:11" x14ac:dyDescent="0.2">
      <c r="A6632" s="63">
        <f>'דוח 132'!K6632</f>
        <v>15644</v>
      </c>
      <c r="B6632" s="63">
        <f>'דוח 132'!J6632</f>
        <v>8860</v>
      </c>
      <c r="C6632" s="63" t="str">
        <f>'דוח 132'!I6632</f>
        <v>סה"כ נזילות</v>
      </c>
      <c r="D6632" s="63">
        <f>'דוח 132'!H6632</f>
        <v>0</v>
      </c>
      <c r="E6632" s="63">
        <f>'דוח 132'!G6632</f>
        <v>3.61386090324382</v>
      </c>
      <c r="F6632" s="63">
        <f>'דוח 132'!F6632</f>
        <v>3.7689221972775799</v>
      </c>
      <c r="G6632" s="63">
        <f>'דוח 132'!E6632</f>
        <v>1</v>
      </c>
      <c r="H6632" s="63">
        <f>'דוח 132'!D6632</f>
        <v>10</v>
      </c>
      <c r="I6632" s="63">
        <f>'דוח 132'!C6632</f>
        <v>0</v>
      </c>
      <c r="J6632" s="63">
        <f>'דוח 132'!B6632</f>
        <v>0</v>
      </c>
      <c r="K6632" s="63">
        <f>'דוח 132'!A6632</f>
        <v>0</v>
      </c>
    </row>
    <row r="6633" spans="1:11" x14ac:dyDescent="0.2">
      <c r="A6633" s="63">
        <f>'דוח 132'!K6633</f>
        <v>15704</v>
      </c>
      <c r="B6633" s="63">
        <f>'דוח 132'!J6633</f>
        <v>8860</v>
      </c>
      <c r="C6633" s="63" t="str">
        <f>'דוח 132'!I6633</f>
        <v xml:space="preserve">סה"כ קונצרני והלוואות </v>
      </c>
      <c r="D6633" s="63">
        <f>'דוח 132'!H6633</f>
        <v>3.566595797228</v>
      </c>
      <c r="E6633" s="63">
        <f>'דוח 132'!G6633</f>
        <v>38.002332212541994</v>
      </c>
      <c r="F6633" s="63">
        <f>'דוח 132'!F6633</f>
        <v>37.861854672804398</v>
      </c>
      <c r="G6633" s="63">
        <f>'דוח 132'!E6633</f>
        <v>32</v>
      </c>
      <c r="H6633" s="63">
        <f>'דוח 132'!D6633</f>
        <v>38</v>
      </c>
      <c r="I6633" s="63">
        <f>'דוח 132'!C6633</f>
        <v>0</v>
      </c>
      <c r="J6633" s="63">
        <f>'דוח 132'!B6633</f>
        <v>0</v>
      </c>
      <c r="K6633" s="63">
        <f>'דוח 132'!A6633</f>
        <v>0</v>
      </c>
    </row>
    <row r="6634" spans="1:11" x14ac:dyDescent="0.2">
      <c r="A6634" s="63">
        <f>'דוח 132'!K6634</f>
        <v>15749</v>
      </c>
      <c r="B6634" s="63">
        <f>'דוח 132'!J6634</f>
        <v>8860</v>
      </c>
      <c r="C6634" s="63" t="str">
        <f>'דוח 132'!I6634</f>
        <v>סה"כ לא סחירים</v>
      </c>
      <c r="D6634" s="63">
        <f>'דוח 132'!H6634</f>
        <v>3.8083159626708301</v>
      </c>
      <c r="E6634" s="63">
        <f>'דוח 132'!G6634</f>
        <v>1.44559824005642</v>
      </c>
      <c r="F6634" s="63">
        <f>'דוח 132'!F6634</f>
        <v>1.4120271853175399</v>
      </c>
      <c r="G6634" s="63">
        <f>'דוח 132'!E6634</f>
        <v>0</v>
      </c>
      <c r="H6634" s="63">
        <f>'דוח 132'!D6634</f>
        <v>0</v>
      </c>
      <c r="I6634" s="63">
        <f>'דוח 132'!C6634</f>
        <v>0</v>
      </c>
      <c r="J6634" s="63">
        <f>'דוח 132'!B6634</f>
        <v>0</v>
      </c>
      <c r="K6634" s="63">
        <f>'דוח 132'!A6634</f>
        <v>0</v>
      </c>
    </row>
    <row r="6635" spans="1:11" x14ac:dyDescent="0.2">
      <c r="A6635" s="63">
        <f>'דוח 132'!K6635</f>
        <v>11258</v>
      </c>
      <c r="B6635" s="63">
        <f>'דוח 132'!J6635</f>
        <v>8860</v>
      </c>
      <c r="C6635" s="63" t="str">
        <f>'דוח 132'!I6635</f>
        <v>כל נכסי הקופה</v>
      </c>
      <c r="D6635" s="63">
        <f>'דוח 132'!H6635</f>
        <v>3.2781538669515098</v>
      </c>
      <c r="E6635" s="63">
        <f>'דוח 132'!G6635</f>
        <v>100</v>
      </c>
      <c r="F6635" s="63">
        <f>'דוח 132'!F6635</f>
        <v>99.999999999999901</v>
      </c>
      <c r="G6635" s="63">
        <f>'דוח 132'!E6635</f>
        <v>0</v>
      </c>
      <c r="H6635" s="63">
        <f>'דוח 132'!D6635</f>
        <v>0</v>
      </c>
      <c r="I6635" s="63">
        <f>'דוח 132'!C6635</f>
        <v>0</v>
      </c>
      <c r="J6635" s="63">
        <f>'דוח 132'!B6635</f>
        <v>0</v>
      </c>
      <c r="K6635" s="63">
        <f>'דוח 132'!A6635</f>
        <v>0</v>
      </c>
    </row>
    <row r="6636" spans="1:11" x14ac:dyDescent="0.2">
      <c r="A6636" s="63">
        <f>'דוח 132'!K6636</f>
        <v>15705</v>
      </c>
      <c r="B6636" s="63">
        <f>'דוח 132'!J6636</f>
        <v>8860</v>
      </c>
      <c r="C6636" s="63" t="str">
        <f>'דוח 132'!I6636</f>
        <v>סה"כ ממשלתי</v>
      </c>
      <c r="D6636" s="63">
        <f>'דוח 132'!H6636</f>
        <v>4.4038611075807195</v>
      </c>
      <c r="E6636" s="63">
        <f>'דוח 132'!G6636</f>
        <v>43.5912119228325</v>
      </c>
      <c r="F6636" s="63">
        <f>'דוח 132'!F6636</f>
        <v>43.526512453544093</v>
      </c>
      <c r="G6636" s="63">
        <f>'דוח 132'!E6636</f>
        <v>39</v>
      </c>
      <c r="H6636" s="63">
        <f>'דוח 132'!D6636</f>
        <v>49</v>
      </c>
      <c r="I6636" s="63">
        <f>'דוח 132'!C6636</f>
        <v>0</v>
      </c>
      <c r="J6636" s="63">
        <f>'דוח 132'!B6636</f>
        <v>0</v>
      </c>
      <c r="K6636" s="63">
        <f>'דוח 132'!A6636</f>
        <v>0</v>
      </c>
    </row>
    <row r="6637" spans="1:11" x14ac:dyDescent="0.2">
      <c r="A6637" s="63">
        <f>'דוח 132'!K6637</f>
        <v>16144</v>
      </c>
      <c r="B6637" s="63">
        <f>'דוח 132'!J6637</f>
        <v>8860</v>
      </c>
      <c r="C6637" s="63" t="str">
        <f>'דוח 132'!I6637</f>
        <v>סך חשיפת מט"ח</v>
      </c>
      <c r="D6637" s="63">
        <f>'דוח 132'!H6637</f>
        <v>1.8705812339312298</v>
      </c>
      <c r="E6637" s="63">
        <f>'דוח 132'!G6637</f>
        <v>10.5154406980131</v>
      </c>
      <c r="F6637" s="63">
        <f>'דוח 132'!F6637</f>
        <v>10.503587406132301</v>
      </c>
      <c r="G6637" s="63">
        <f>'דוח 132'!E6637</f>
        <v>0</v>
      </c>
      <c r="H6637" s="63">
        <f>'דוח 132'!D6637</f>
        <v>0</v>
      </c>
      <c r="I6637" s="63">
        <f>'דוח 132'!C6637</f>
        <v>0</v>
      </c>
      <c r="J6637" s="63">
        <f>'דוח 132'!B6637</f>
        <v>0</v>
      </c>
      <c r="K6637" s="63">
        <f>'דוח 132'!A6637</f>
        <v>0</v>
      </c>
    </row>
    <row r="6638" spans="1:11" x14ac:dyDescent="0.2">
      <c r="A6638" s="63">
        <f>'דוח 132'!K6638</f>
        <v>12755</v>
      </c>
      <c r="B6638" s="63">
        <f>'דוח 132'!J6638</f>
        <v>8860</v>
      </c>
      <c r="C6638" s="63" t="str">
        <f>'דוח 132'!I6638</f>
        <v xml:space="preserve">נזילות מט"ח </v>
      </c>
      <c r="D6638" s="63">
        <f>'דוח 132'!H6638</f>
        <v>0</v>
      </c>
      <c r="E6638" s="63">
        <f>'דוח 132'!G6638</f>
        <v>0.84629140324835406</v>
      </c>
      <c r="F6638" s="63">
        <f>'דוח 132'!F6638</f>
        <v>0.84421281435771811</v>
      </c>
      <c r="G6638" s="63">
        <f>'דוח 132'!E6638</f>
        <v>0</v>
      </c>
      <c r="H6638" s="63">
        <f>'דוח 132'!D6638</f>
        <v>0</v>
      </c>
      <c r="I6638" s="63">
        <f>'דוח 132'!C6638</f>
        <v>0</v>
      </c>
      <c r="J6638" s="63">
        <f>'דוח 132'!B6638</f>
        <v>0</v>
      </c>
      <c r="K6638" s="63">
        <f>'דוח 132'!A6638</f>
        <v>0</v>
      </c>
    </row>
    <row r="6639" spans="1:11" x14ac:dyDescent="0.2">
      <c r="A6639" s="63">
        <f>'דוח 132'!K6639</f>
        <v>12359</v>
      </c>
      <c r="B6639" s="63">
        <f>'דוח 132'!J6639</f>
        <v>8860</v>
      </c>
      <c r="C6639" s="63" t="str">
        <f>'דוח 132'!I6639</f>
        <v xml:space="preserve">קונצרני לא סחיר צמוד מדד </v>
      </c>
      <c r="D6639" s="63">
        <f>'דוח 132'!H6639</f>
        <v>3.4956423825105896</v>
      </c>
      <c r="E6639" s="63">
        <f>'דוח 132'!G6639</f>
        <v>0.67268347347091406</v>
      </c>
      <c r="F6639" s="63">
        <f>'דוח 132'!F6639</f>
        <v>0.6622798229212199</v>
      </c>
      <c r="G6639" s="63">
        <f>'דוח 132'!E6639</f>
        <v>0</v>
      </c>
      <c r="H6639" s="63">
        <f>'דוח 132'!D6639</f>
        <v>0</v>
      </c>
      <c r="I6639" s="63">
        <f>'דוח 132'!C6639</f>
        <v>0</v>
      </c>
      <c r="J6639" s="63">
        <f>'דוח 132'!B6639</f>
        <v>0</v>
      </c>
      <c r="K6639" s="63">
        <f>'דוח 132'!A6639</f>
        <v>0</v>
      </c>
    </row>
    <row r="6640" spans="1:11" x14ac:dyDescent="0.2">
      <c r="A6640" s="63">
        <f>'דוח 132'!K6640</f>
        <v>0</v>
      </c>
      <c r="B6640" s="63">
        <f>'דוח 132'!J6640</f>
        <v>0</v>
      </c>
      <c r="C6640" s="63">
        <f>'דוח 132'!I6640</f>
        <v>0</v>
      </c>
      <c r="D6640" s="63">
        <f>'דוח 132'!H6640</f>
        <v>0</v>
      </c>
      <c r="E6640" s="63">
        <f>'דוח 132'!G6640</f>
        <v>0</v>
      </c>
      <c r="F6640" s="63">
        <f>'דוח 132'!F6640</f>
        <v>0</v>
      </c>
      <c r="G6640" s="63">
        <f>'דוח 132'!E6640</f>
        <v>0</v>
      </c>
      <c r="H6640" s="63">
        <f>'דוח 132'!D6640</f>
        <v>0</v>
      </c>
      <c r="I6640" s="63">
        <f>'דוח 132'!C6640</f>
        <v>0</v>
      </c>
      <c r="J6640" s="63">
        <f>'דוח 132'!B6640</f>
        <v>0</v>
      </c>
      <c r="K6640" s="63">
        <f>'דוח 132'!A6640</f>
        <v>0</v>
      </c>
    </row>
    <row r="6641" spans="1:11" x14ac:dyDescent="0.2">
      <c r="A6641" s="63" t="str">
        <f>'דוח 132'!K6641</f>
        <v>קוד קבוצה</v>
      </c>
      <c r="B6641" s="63" t="str">
        <f>'דוח 132'!J6641</f>
        <v>קוד קופה</v>
      </c>
      <c r="C6641" s="63">
        <f>'דוח 132'!I6641</f>
        <v>0</v>
      </c>
      <c r="D6641" s="63" t="str">
        <f>'דוח 132'!H6641</f>
        <v>8879  פסגות1-מסלול 25% מניות</v>
      </c>
      <c r="E6641" s="63">
        <f>'דוח 132'!G6641</f>
        <v>0</v>
      </c>
      <c r="F6641" s="63">
        <f>'דוח 132'!F6641</f>
        <v>0</v>
      </c>
      <c r="G6641" s="63">
        <f>'דוח 132'!E6641</f>
        <v>0</v>
      </c>
      <c r="H6641" s="63">
        <f>'דוח 132'!D6641</f>
        <v>0</v>
      </c>
      <c r="I6641" s="63">
        <f>'דוח 132'!C6641</f>
        <v>0</v>
      </c>
      <c r="J6641" s="63">
        <f>'דוח 132'!B6641</f>
        <v>0</v>
      </c>
      <c r="K6641" s="63">
        <f>'דוח 132'!A6641</f>
        <v>0</v>
      </c>
    </row>
    <row r="6642" spans="1:11" x14ac:dyDescent="0.2">
      <c r="A6642" s="63">
        <f>'דוח 132'!K6642</f>
        <v>0</v>
      </c>
      <c r="B6642" s="63">
        <f>'דוח 132'!J6642</f>
        <v>0</v>
      </c>
      <c r="C6642" s="63">
        <f>'דוח 132'!I6642</f>
        <v>0</v>
      </c>
      <c r="D6642" s="63">
        <f>'דוח 132'!H6642</f>
        <v>0</v>
      </c>
      <c r="E6642" s="63">
        <f>'דוח 132'!G6642</f>
        <v>0</v>
      </c>
      <c r="F6642" s="63" t="str">
        <f>'דוח 132'!F6642</f>
        <v>שווי קופה באשח  60,340.29</v>
      </c>
      <c r="G6642" s="63">
        <f>'דוח 132'!E6642</f>
        <v>0</v>
      </c>
      <c r="H6642" s="63">
        <f>'דוח 132'!D6642</f>
        <v>0</v>
      </c>
      <c r="I6642" s="63">
        <f>'דוח 132'!C6642</f>
        <v>0</v>
      </c>
      <c r="J6642" s="63">
        <f>'דוח 132'!B6642</f>
        <v>0</v>
      </c>
      <c r="K6642" s="63">
        <f>'דוח 132'!A6642</f>
        <v>0</v>
      </c>
    </row>
    <row r="6643" spans="1:11" x14ac:dyDescent="0.2">
      <c r="A6643" s="63">
        <f>'דוח 132'!K6643</f>
        <v>0</v>
      </c>
      <c r="B6643" s="63">
        <f>'דוח 132'!J6643</f>
        <v>0</v>
      </c>
      <c r="C6643" s="63" t="str">
        <f>'דוח 132'!I6643</f>
        <v>תאור קבוצה</v>
      </c>
      <c r="D6643" s="63" t="str">
        <f>'דוח 132'!H6643</f>
        <v>מח"מ</v>
      </c>
      <c r="E6643" s="63" t="str">
        <f>'דוח 132'!G6643</f>
        <v>חשיפה</v>
      </c>
      <c r="F6643" s="63" t="str">
        <f>'דוח 132'!F6643</f>
        <v>חשיפה</v>
      </c>
      <c r="G6643" s="63">
        <f>'דוח 132'!E6643</f>
        <v>0</v>
      </c>
      <c r="H6643" s="63" t="str">
        <f>'דוח 132'!D6643</f>
        <v>חשיפה</v>
      </c>
      <c r="I6643" s="63">
        <f>'דוח 132'!C6643</f>
        <v>0</v>
      </c>
      <c r="J6643" s="63" t="str">
        <f>'דוח 132'!B6643</f>
        <v>מח"מ</v>
      </c>
      <c r="K6643" s="63">
        <f>'דוח 132'!A6643</f>
        <v>0</v>
      </c>
    </row>
    <row r="6644" spans="1:11" x14ac:dyDescent="0.2">
      <c r="A6644" s="63">
        <f>'דוח 132'!K6644</f>
        <v>0</v>
      </c>
      <c r="B6644" s="63">
        <f>'דוח 132'!J6644</f>
        <v>0</v>
      </c>
      <c r="C6644" s="63">
        <f>'דוח 132'!I6644</f>
        <v>0</v>
      </c>
      <c r="D6644" s="63">
        <f>'דוח 132'!H6644</f>
        <v>0</v>
      </c>
      <c r="E6644" s="63" t="str">
        <f>'דוח 132'!G6644</f>
        <v>30/12/18</v>
      </c>
      <c r="F6644" s="63" t="str">
        <f>'דוח 132'!F6644</f>
        <v>31/12/18</v>
      </c>
      <c r="G6644" s="63" t="str">
        <f>'דוח 132'!E6644</f>
        <v>מינ'</v>
      </c>
      <c r="H6644" s="63" t="str">
        <f>'דוח 132'!D6644</f>
        <v>מקס'</v>
      </c>
      <c r="I6644" s="63" t="str">
        <f>'דוח 132'!C6644</f>
        <v>מינ'</v>
      </c>
      <c r="J6644" s="63" t="str">
        <f>'דוח 132'!B6644</f>
        <v>מקס'</v>
      </c>
      <c r="K6644" s="63">
        <f>'דוח 132'!A6644</f>
        <v>0</v>
      </c>
    </row>
    <row r="6645" spans="1:11" x14ac:dyDescent="0.2">
      <c r="A6645" s="63">
        <f>'דוח 132'!K6645</f>
        <v>13591</v>
      </c>
      <c r="B6645" s="63">
        <f>'דוח 132'!J6645</f>
        <v>8879</v>
      </c>
      <c r="C6645" s="63" t="str">
        <f>'דוח 132'!I6645</f>
        <v xml:space="preserve">צמוד מדד (כולל מיועדות) </v>
      </c>
      <c r="D6645" s="63">
        <f>'דוח 132'!H6645</f>
        <v>4.3791426792264092</v>
      </c>
      <c r="E6645" s="63">
        <f>'דוח 132'!G6645</f>
        <v>34.698484497906797</v>
      </c>
      <c r="F6645" s="63">
        <f>'דוח 132'!F6645</f>
        <v>34.6182379404543</v>
      </c>
      <c r="G6645" s="63">
        <f>'דוח 132'!E6645</f>
        <v>0</v>
      </c>
      <c r="H6645" s="63">
        <f>'דוח 132'!D6645</f>
        <v>0</v>
      </c>
      <c r="I6645" s="63">
        <f>'דוח 132'!C6645</f>
        <v>3.5</v>
      </c>
      <c r="J6645" s="63">
        <f>'דוח 132'!B6645</f>
        <v>5.5</v>
      </c>
      <c r="K6645" s="63">
        <f>'דוח 132'!A6645</f>
        <v>0</v>
      </c>
    </row>
    <row r="6646" spans="1:11" x14ac:dyDescent="0.2">
      <c r="A6646" s="63">
        <f>'דוח 132'!K6646</f>
        <v>19967</v>
      </c>
      <c r="B6646" s="63">
        <f>'דוח 132'!J6646</f>
        <v>8879</v>
      </c>
      <c r="C6646" s="63" t="str">
        <f>'דוח 132'!I6646</f>
        <v>צמוד מדד ללא מיועדות</v>
      </c>
      <c r="D6646" s="63">
        <f>'דוח 132'!H6646</f>
        <v>4.3791426792264092</v>
      </c>
      <c r="E6646" s="63">
        <f>'דוח 132'!G6646</f>
        <v>34.698484497906797</v>
      </c>
      <c r="F6646" s="63">
        <f>'דוח 132'!F6646</f>
        <v>34.6182379404543</v>
      </c>
      <c r="G6646" s="63">
        <f>'דוח 132'!E6646</f>
        <v>0</v>
      </c>
      <c r="H6646" s="63">
        <f>'דוח 132'!D6646</f>
        <v>0</v>
      </c>
      <c r="I6646" s="63">
        <f>'דוח 132'!C6646</f>
        <v>0</v>
      </c>
      <c r="J6646" s="63">
        <f>'דוח 132'!B6646</f>
        <v>0</v>
      </c>
      <c r="K6646" s="63">
        <f>'דוח 132'!A6646</f>
        <v>0</v>
      </c>
    </row>
    <row r="6647" spans="1:11" x14ac:dyDescent="0.2">
      <c r="A6647" s="63">
        <f>'דוח 132'!K6647</f>
        <v>15744</v>
      </c>
      <c r="B6647" s="63">
        <f>'דוח 132'!J6647</f>
        <v>8879</v>
      </c>
      <c r="C6647" s="63" t="str">
        <f>'דוח 132'!I6647</f>
        <v xml:space="preserve">סה"כ ממשלתי צמוד מדד כולל מיועדות </v>
      </c>
      <c r="D6647" s="63">
        <f>'דוח 132'!H6647</f>
        <v>5.1804361865443198</v>
      </c>
      <c r="E6647" s="63">
        <f>'דוח 132'!G6647</f>
        <v>15.923688490805098</v>
      </c>
      <c r="F6647" s="63">
        <f>'דוח 132'!F6647</f>
        <v>15.905323880597399</v>
      </c>
      <c r="G6647" s="63">
        <f>'דוח 132'!E6647</f>
        <v>0</v>
      </c>
      <c r="H6647" s="63">
        <f>'דוח 132'!D6647</f>
        <v>0</v>
      </c>
      <c r="I6647" s="63">
        <f>'דוח 132'!C6647</f>
        <v>0</v>
      </c>
      <c r="J6647" s="63">
        <f>'דוח 132'!B6647</f>
        <v>0</v>
      </c>
      <c r="K6647" s="63">
        <f>'דוח 132'!A6647</f>
        <v>0</v>
      </c>
    </row>
    <row r="6648" spans="1:11" x14ac:dyDescent="0.2">
      <c r="A6648" s="63">
        <f>'דוח 132'!K6648</f>
        <v>13462</v>
      </c>
      <c r="B6648" s="63">
        <f>'דוח 132'!J6648</f>
        <v>8879</v>
      </c>
      <c r="C6648" s="63" t="str">
        <f>'דוח 132'!I6648</f>
        <v xml:space="preserve">קונצרני סחיר צמוד מדד </v>
      </c>
      <c r="D6648" s="63">
        <f>'דוח 132'!H6648</f>
        <v>3.7002817405795398</v>
      </c>
      <c r="E6648" s="63">
        <f>'דוח 132'!G6648</f>
        <v>17.858289359052897</v>
      </c>
      <c r="F6648" s="63">
        <f>'דוח 132'!F6648</f>
        <v>17.805937175928502</v>
      </c>
      <c r="G6648" s="63">
        <f>'דוח 132'!E6648</f>
        <v>0</v>
      </c>
      <c r="H6648" s="63">
        <f>'דוח 132'!D6648</f>
        <v>0</v>
      </c>
      <c r="I6648" s="63">
        <f>'דוח 132'!C6648</f>
        <v>0</v>
      </c>
      <c r="J6648" s="63">
        <f>'דוח 132'!B6648</f>
        <v>0</v>
      </c>
      <c r="K6648" s="63">
        <f>'דוח 132'!A6648</f>
        <v>0</v>
      </c>
    </row>
    <row r="6649" spans="1:11" x14ac:dyDescent="0.2">
      <c r="A6649" s="63">
        <f>'דוח 132'!K6649</f>
        <v>15544</v>
      </c>
      <c r="B6649" s="63">
        <f>'דוח 132'!J6649</f>
        <v>8879</v>
      </c>
      <c r="C6649" s="63" t="str">
        <f>'דוח 132'!I6649</f>
        <v>הלוואה צמוד מדד</v>
      </c>
      <c r="D6649" s="63">
        <f>'דוח 132'!H6649</f>
        <v>0</v>
      </c>
      <c r="E6649" s="63">
        <f>'דוח 132'!G6649</f>
        <v>0</v>
      </c>
      <c r="F6649" s="63">
        <f>'דוח 132'!F6649</f>
        <v>0</v>
      </c>
      <c r="G6649" s="63">
        <f>'דוח 132'!E6649</f>
        <v>0</v>
      </c>
      <c r="H6649" s="63">
        <f>'דוח 132'!D6649</f>
        <v>0</v>
      </c>
      <c r="I6649" s="63">
        <f>'דוח 132'!C6649</f>
        <v>0</v>
      </c>
      <c r="J6649" s="63">
        <f>'דוח 132'!B6649</f>
        <v>0</v>
      </c>
      <c r="K6649" s="63">
        <f>'דוח 132'!A6649</f>
        <v>0</v>
      </c>
    </row>
    <row r="6650" spans="1:11" x14ac:dyDescent="0.2">
      <c r="A6650" s="63">
        <f>'דוח 132'!K6650</f>
        <v>12978</v>
      </c>
      <c r="B6650" s="63">
        <f>'דוח 132'!J6650</f>
        <v>8879</v>
      </c>
      <c r="C6650" s="63" t="str">
        <f>'דוח 132'!I6650</f>
        <v xml:space="preserve">פקדונות לא סחירים </v>
      </c>
      <c r="D6650" s="63">
        <f>'דוח 132'!H6650</f>
        <v>4.6000000000000005</v>
      </c>
      <c r="E6650" s="63">
        <f>'דוח 132'!G6650</f>
        <v>0.21006654917069298</v>
      </c>
      <c r="F6650" s="63">
        <f>'דוח 132'!F6650</f>
        <v>0.21055715917710299</v>
      </c>
      <c r="G6650" s="63">
        <f>'דוח 132'!E6650</f>
        <v>0</v>
      </c>
      <c r="H6650" s="63">
        <f>'דוח 132'!D6650</f>
        <v>0</v>
      </c>
      <c r="I6650" s="63">
        <f>'דוח 132'!C6650</f>
        <v>0</v>
      </c>
      <c r="J6650" s="63">
        <f>'דוח 132'!B6650</f>
        <v>0</v>
      </c>
      <c r="K6650" s="63">
        <f>'דוח 132'!A6650</f>
        <v>0</v>
      </c>
    </row>
    <row r="6651" spans="1:11" x14ac:dyDescent="0.2">
      <c r="A6651" s="63">
        <f>'דוח 132'!K6651</f>
        <v>17726</v>
      </c>
      <c r="B6651" s="63">
        <f>'דוח 132'!J6651</f>
        <v>8879</v>
      </c>
      <c r="C6651" s="63" t="str">
        <f>'דוח 132'!I6651</f>
        <v>לא צמוד כולל נזילות</v>
      </c>
      <c r="D6651" s="63">
        <f>'דוח 132'!H6651</f>
        <v>3.7873150766177499</v>
      </c>
      <c r="E6651" s="63">
        <f>'דוח 132'!G6651</f>
        <v>30.992416412114899</v>
      </c>
      <c r="F6651" s="63">
        <f>'דוח 132'!F6651</f>
        <v>30.537733970425101</v>
      </c>
      <c r="G6651" s="63">
        <f>'דוח 132'!E6651</f>
        <v>0</v>
      </c>
      <c r="H6651" s="63">
        <f>'דוח 132'!D6651</f>
        <v>0</v>
      </c>
      <c r="I6651" s="63">
        <f>'דוח 132'!C6651</f>
        <v>2.5</v>
      </c>
      <c r="J6651" s="63">
        <f>'דוח 132'!B6651</f>
        <v>4.5</v>
      </c>
      <c r="K6651" s="63">
        <f>'דוח 132'!A6651</f>
        <v>0</v>
      </c>
    </row>
    <row r="6652" spans="1:11" x14ac:dyDescent="0.2">
      <c r="A6652" s="63">
        <f>'דוח 132'!K6652</f>
        <v>17727</v>
      </c>
      <c r="B6652" s="63">
        <f>'דוח 132'!J6652</f>
        <v>8879</v>
      </c>
      <c r="C6652" s="63" t="str">
        <f>'דוח 132'!I6652</f>
        <v>עו"ש ש"ח</v>
      </c>
      <c r="D6652" s="63">
        <f>'דוח 132'!H6652</f>
        <v>0</v>
      </c>
      <c r="E6652" s="63">
        <f>'דוח 132'!G6652</f>
        <v>1.4882075588104697</v>
      </c>
      <c r="F6652" s="63">
        <f>'דוח 132'!F6652</f>
        <v>1.1047154437447599</v>
      </c>
      <c r="G6652" s="63">
        <f>'דוח 132'!E6652</f>
        <v>0</v>
      </c>
      <c r="H6652" s="63">
        <f>'דוח 132'!D6652</f>
        <v>0</v>
      </c>
      <c r="I6652" s="63">
        <f>'דוח 132'!C6652</f>
        <v>0</v>
      </c>
      <c r="J6652" s="63">
        <f>'דוח 132'!B6652</f>
        <v>0</v>
      </c>
      <c r="K6652" s="63">
        <f>'דוח 132'!A6652</f>
        <v>0</v>
      </c>
    </row>
    <row r="6653" spans="1:11" x14ac:dyDescent="0.2">
      <c r="A6653" s="63">
        <f>'דוח 132'!K6653</f>
        <v>13592</v>
      </c>
      <c r="B6653" s="63">
        <f>'דוח 132'!J6653</f>
        <v>8879</v>
      </c>
      <c r="C6653" s="63" t="str">
        <f>'דוח 132'!I6653</f>
        <v xml:space="preserve">לא צמוד - לא כולל נזילות </v>
      </c>
      <c r="D6653" s="63">
        <f>'דוח 132'!H6653</f>
        <v>3.9294651402163701</v>
      </c>
      <c r="E6653" s="63">
        <f>'דוח 132'!G6653</f>
        <v>29.504208853304398</v>
      </c>
      <c r="F6653" s="63">
        <f>'דוח 132'!F6653</f>
        <v>29.433018526680296</v>
      </c>
      <c r="G6653" s="63">
        <f>'דוח 132'!E6653</f>
        <v>0</v>
      </c>
      <c r="H6653" s="63">
        <f>'דוח 132'!D6653</f>
        <v>0</v>
      </c>
      <c r="I6653" s="63">
        <f>'דוח 132'!C6653</f>
        <v>0</v>
      </c>
      <c r="J6653" s="63">
        <f>'דוח 132'!B6653</f>
        <v>0</v>
      </c>
      <c r="K6653" s="63">
        <f>'דוח 132'!A6653</f>
        <v>0</v>
      </c>
    </row>
    <row r="6654" spans="1:11" x14ac:dyDescent="0.2">
      <c r="A6654" s="63">
        <f>'דוח 132'!K6654</f>
        <v>11566</v>
      </c>
      <c r="B6654" s="63">
        <f>'דוח 132'!J6654</f>
        <v>8879</v>
      </c>
      <c r="C6654" s="63" t="str">
        <f>'דוח 132'!I6654</f>
        <v>מק"מ</v>
      </c>
      <c r="D6654" s="63">
        <f>'דוח 132'!H6654</f>
        <v>0.67327091901342806</v>
      </c>
      <c r="E6654" s="63">
        <f>'דוח 132'!G6654</f>
        <v>8.2412727064058</v>
      </c>
      <c r="F6654" s="63">
        <f>'דוח 132'!F6654</f>
        <v>8.2290261085981786</v>
      </c>
      <c r="G6654" s="63">
        <f>'דוח 132'!E6654</f>
        <v>0</v>
      </c>
      <c r="H6654" s="63">
        <f>'דוח 132'!D6654</f>
        <v>0</v>
      </c>
      <c r="I6654" s="63">
        <f>'דוח 132'!C6654</f>
        <v>0</v>
      </c>
      <c r="J6654" s="63">
        <f>'דוח 132'!B6654</f>
        <v>0</v>
      </c>
      <c r="K6654" s="63">
        <f>'דוח 132'!A6654</f>
        <v>0</v>
      </c>
    </row>
    <row r="6655" spans="1:11" x14ac:dyDescent="0.2">
      <c r="A6655" s="63">
        <f>'דוח 132'!K6655</f>
        <v>13419</v>
      </c>
      <c r="B6655" s="63">
        <f>'דוח 132'!J6655</f>
        <v>8879</v>
      </c>
      <c r="C6655" s="63" t="str">
        <f>'דוח 132'!I6655</f>
        <v>ממשלתי  לא צמוד (שחר)</v>
      </c>
      <c r="D6655" s="63">
        <f>'דוח 132'!H6655</f>
        <v>5.5150916577071101</v>
      </c>
      <c r="E6655" s="63">
        <f>'דוח 132'!G6655</f>
        <v>14.3730401066098</v>
      </c>
      <c r="F6655" s="63">
        <f>'דוח 132'!F6655</f>
        <v>14.344397601598699</v>
      </c>
      <c r="G6655" s="63">
        <f>'דוח 132'!E6655</f>
        <v>0</v>
      </c>
      <c r="H6655" s="63">
        <f>'דוח 132'!D6655</f>
        <v>0</v>
      </c>
      <c r="I6655" s="63">
        <f>'דוח 132'!C6655</f>
        <v>0</v>
      </c>
      <c r="J6655" s="63">
        <f>'דוח 132'!B6655</f>
        <v>0</v>
      </c>
      <c r="K6655" s="63">
        <f>'דוח 132'!A6655</f>
        <v>0</v>
      </c>
    </row>
    <row r="6656" spans="1:11" x14ac:dyDescent="0.2">
      <c r="A6656" s="63">
        <f>'דוח 132'!K6656</f>
        <v>11568</v>
      </c>
      <c r="B6656" s="63">
        <f>'דוח 132'!J6656</f>
        <v>8879</v>
      </c>
      <c r="C6656" s="63" t="str">
        <f>'דוח 132'!I6656</f>
        <v>אג"ח ממשלתי לא צמוד ריבית משתנה-"גילון"</v>
      </c>
      <c r="D6656" s="63">
        <f>'דוח 132'!H6656</f>
        <v>0</v>
      </c>
      <c r="E6656" s="63">
        <f>'דוח 132'!G6656</f>
        <v>0</v>
      </c>
      <c r="F6656" s="63">
        <f>'דוח 132'!F6656</f>
        <v>0</v>
      </c>
      <c r="G6656" s="63">
        <f>'דוח 132'!E6656</f>
        <v>0</v>
      </c>
      <c r="H6656" s="63">
        <f>'דוח 132'!D6656</f>
        <v>0</v>
      </c>
      <c r="I6656" s="63">
        <f>'דוח 132'!C6656</f>
        <v>0</v>
      </c>
      <c r="J6656" s="63">
        <f>'דוח 132'!B6656</f>
        <v>0</v>
      </c>
      <c r="K6656" s="63">
        <f>'דוח 132'!A6656</f>
        <v>0</v>
      </c>
    </row>
    <row r="6657" spans="1:11" x14ac:dyDescent="0.2">
      <c r="A6657" s="63">
        <f>'דוח 132'!K6657</f>
        <v>12479</v>
      </c>
      <c r="B6657" s="63">
        <f>'דוח 132'!J6657</f>
        <v>8879</v>
      </c>
      <c r="C6657" s="63" t="str">
        <f>'דוח 132'!I6657</f>
        <v>קונצרני ריבית קבועה</v>
      </c>
      <c r="D6657" s="63">
        <f>'דוח 132'!H6657</f>
        <v>4.6418680493872593</v>
      </c>
      <c r="E6657" s="63">
        <f>'דוח 132'!G6657</f>
        <v>6.1405672076511699</v>
      </c>
      <c r="F6657" s="63">
        <f>'דוח 132'!F6657</f>
        <v>6.132284968287399</v>
      </c>
      <c r="G6657" s="63">
        <f>'דוח 132'!E6657</f>
        <v>0</v>
      </c>
      <c r="H6657" s="63">
        <f>'דוח 132'!D6657</f>
        <v>0</v>
      </c>
      <c r="I6657" s="63">
        <f>'דוח 132'!C6657</f>
        <v>0</v>
      </c>
      <c r="J6657" s="63">
        <f>'דוח 132'!B6657</f>
        <v>0</v>
      </c>
      <c r="K6657" s="63">
        <f>'דוח 132'!A6657</f>
        <v>0</v>
      </c>
    </row>
    <row r="6658" spans="1:11" x14ac:dyDescent="0.2">
      <c r="A6658" s="63">
        <f>'דוח 132'!K6658</f>
        <v>12480</v>
      </c>
      <c r="B6658" s="63">
        <f>'דוח 132'!J6658</f>
        <v>8879</v>
      </c>
      <c r="C6658" s="63" t="str">
        <f>'דוח 132'!I6658</f>
        <v>קונצרני ריבית משתנה</v>
      </c>
      <c r="D6658" s="63">
        <f>'דוח 132'!H6658</f>
        <v>2.73658277019875</v>
      </c>
      <c r="E6658" s="63">
        <f>'דוח 132'!G6658</f>
        <v>0.36807767092676302</v>
      </c>
      <c r="F6658" s="63">
        <f>'דוח 132'!F6658</f>
        <v>0.36791570078535302</v>
      </c>
      <c r="G6658" s="63">
        <f>'דוח 132'!E6658</f>
        <v>0</v>
      </c>
      <c r="H6658" s="63">
        <f>'דוח 132'!D6658</f>
        <v>0</v>
      </c>
      <c r="I6658" s="63">
        <f>'דוח 132'!C6658</f>
        <v>0</v>
      </c>
      <c r="J6658" s="63">
        <f>'דוח 132'!B6658</f>
        <v>0</v>
      </c>
      <c r="K6658" s="63">
        <f>'דוח 132'!A6658</f>
        <v>0</v>
      </c>
    </row>
    <row r="6659" spans="1:11" x14ac:dyDescent="0.2">
      <c r="A6659" s="63">
        <f>'דוח 132'!K6659</f>
        <v>11578</v>
      </c>
      <c r="B6659" s="63">
        <f>'דוח 132'!J6659</f>
        <v>8879</v>
      </c>
      <c r="C6659" s="63" t="str">
        <f>'דוח 132'!I6659</f>
        <v>אג"ח לא צמוד לא סחיר (ללא עמיתים)</v>
      </c>
      <c r="D6659" s="63">
        <f>'דוח 132'!H6659</f>
        <v>4.2652317327898999</v>
      </c>
      <c r="E6659" s="63">
        <f>'דוח 132'!G6659</f>
        <v>0.38125116171087303</v>
      </c>
      <c r="F6659" s="63">
        <f>'דוח 132'!F6659</f>
        <v>0.35939414741073905</v>
      </c>
      <c r="G6659" s="63">
        <f>'דוח 132'!E6659</f>
        <v>0</v>
      </c>
      <c r="H6659" s="63">
        <f>'דוח 132'!D6659</f>
        <v>0</v>
      </c>
      <c r="I6659" s="63">
        <f>'דוח 132'!C6659</f>
        <v>0</v>
      </c>
      <c r="J6659" s="63">
        <f>'דוח 132'!B6659</f>
        <v>0</v>
      </c>
      <c r="K6659" s="63">
        <f>'דוח 132'!A6659</f>
        <v>0</v>
      </c>
    </row>
    <row r="6660" spans="1:11" x14ac:dyDescent="0.2">
      <c r="A6660" s="63">
        <f>'דוח 132'!K6660</f>
        <v>12497</v>
      </c>
      <c r="B6660" s="63">
        <f>'דוח 132'!J6660</f>
        <v>8879</v>
      </c>
      <c r="C6660" s="63" t="str">
        <f>'דוח 132'!I6660</f>
        <v>קונצרני לא סחיר ריבית משתנה (נע"מים)</v>
      </c>
      <c r="D6660" s="63">
        <f>'דוח 132'!H6660</f>
        <v>0</v>
      </c>
      <c r="E6660" s="63">
        <f>'דוח 132'!G6660</f>
        <v>0</v>
      </c>
      <c r="F6660" s="63">
        <f>'דוח 132'!F6660</f>
        <v>0</v>
      </c>
      <c r="G6660" s="63">
        <f>'דוח 132'!E6660</f>
        <v>0</v>
      </c>
      <c r="H6660" s="63">
        <f>'דוח 132'!D6660</f>
        <v>0</v>
      </c>
      <c r="I6660" s="63">
        <f>'דוח 132'!C6660</f>
        <v>0</v>
      </c>
      <c r="J6660" s="63">
        <f>'דוח 132'!B6660</f>
        <v>0</v>
      </c>
      <c r="K6660" s="63">
        <f>'דוח 132'!A6660</f>
        <v>0</v>
      </c>
    </row>
    <row r="6661" spans="1:11" x14ac:dyDescent="0.2">
      <c r="A6661" s="63">
        <f>'דוח 132'!K6661</f>
        <v>15546</v>
      </c>
      <c r="B6661" s="63">
        <f>'דוח 132'!J6661</f>
        <v>8879</v>
      </c>
      <c r="C6661" s="63" t="str">
        <f>'דוח 132'!I6661</f>
        <v>הלוואה לא צמוד</v>
      </c>
      <c r="D6661" s="63">
        <f>'דוח 132'!H6661</f>
        <v>0</v>
      </c>
      <c r="E6661" s="63">
        <f>'דוח 132'!G6661</f>
        <v>0</v>
      </c>
      <c r="F6661" s="63">
        <f>'דוח 132'!F6661</f>
        <v>0</v>
      </c>
      <c r="G6661" s="63">
        <f>'דוח 132'!E6661</f>
        <v>0</v>
      </c>
      <c r="H6661" s="63">
        <f>'דוח 132'!D6661</f>
        <v>0</v>
      </c>
      <c r="I6661" s="63">
        <f>'דוח 132'!C6661</f>
        <v>0</v>
      </c>
      <c r="J6661" s="63">
        <f>'דוח 132'!B6661</f>
        <v>0</v>
      </c>
      <c r="K6661" s="63">
        <f>'דוח 132'!A6661</f>
        <v>0</v>
      </c>
    </row>
    <row r="6662" spans="1:11" x14ac:dyDescent="0.2">
      <c r="A6662" s="63">
        <f>'דוח 132'!K6662</f>
        <v>12481</v>
      </c>
      <c r="B6662" s="63">
        <f>'דוח 132'!J6662</f>
        <v>8879</v>
      </c>
      <c r="C6662" s="63" t="str">
        <f>'דוח 132'!I6662</f>
        <v>הלוואות לעמיתים.</v>
      </c>
      <c r="D6662" s="63">
        <f>'דוח 132'!H6662</f>
        <v>0</v>
      </c>
      <c r="E6662" s="63">
        <f>'דוח 132'!G6662</f>
        <v>0</v>
      </c>
      <c r="F6662" s="63">
        <f>'דוח 132'!F6662</f>
        <v>0</v>
      </c>
      <c r="G6662" s="63">
        <f>'דוח 132'!E6662</f>
        <v>0</v>
      </c>
      <c r="H6662" s="63">
        <f>'דוח 132'!D6662</f>
        <v>0</v>
      </c>
      <c r="I6662" s="63">
        <f>'דוח 132'!C6662</f>
        <v>0</v>
      </c>
      <c r="J6662" s="63">
        <f>'דוח 132'!B6662</f>
        <v>0</v>
      </c>
      <c r="K6662" s="63">
        <f>'דוח 132'!A6662</f>
        <v>0</v>
      </c>
    </row>
    <row r="6663" spans="1:11" x14ac:dyDescent="0.2">
      <c r="A6663" s="63">
        <f>'דוח 132'!K6663</f>
        <v>13594</v>
      </c>
      <c r="B6663" s="63">
        <f>'דוח 132'!J6663</f>
        <v>8879</v>
      </c>
      <c r="C6663" s="63" t="str">
        <f>'דוח 132'!I6663</f>
        <v>מט"ח וצמוד מט"ח</v>
      </c>
      <c r="D6663" s="63">
        <f>'דוח 132'!H6663</f>
        <v>2.5083642538499502</v>
      </c>
      <c r="E6663" s="63">
        <f>'דוח 132'!G6663</f>
        <v>9.9362756489225017</v>
      </c>
      <c r="F6663" s="63">
        <f>'דוח 132'!F6663</f>
        <v>10.409624801109098</v>
      </c>
      <c r="G6663" s="63">
        <f>'דוח 132'!E6663</f>
        <v>0</v>
      </c>
      <c r="H6663" s="63">
        <f>'דוח 132'!D6663</f>
        <v>0</v>
      </c>
      <c r="I6663" s="63">
        <f>'דוח 132'!C6663</f>
        <v>0</v>
      </c>
      <c r="J6663" s="63">
        <f>'דוח 132'!B6663</f>
        <v>0</v>
      </c>
      <c r="K6663" s="63">
        <f>'דוח 132'!A6663</f>
        <v>0</v>
      </c>
    </row>
    <row r="6664" spans="1:11" x14ac:dyDescent="0.2">
      <c r="A6664" s="63">
        <f>'דוח 132'!K6664</f>
        <v>15609</v>
      </c>
      <c r="B6664" s="63">
        <f>'דוח 132'!J6664</f>
        <v>8879</v>
      </c>
      <c r="C6664" s="63" t="str">
        <f>'דוח 132'!I6664</f>
        <v>אג"ח ממשלתי צמוד מט"ח סחיר (1022)</v>
      </c>
      <c r="D6664" s="63">
        <f>'דוח 132'!H6664</f>
        <v>0.46665164095009404</v>
      </c>
      <c r="E6664" s="63">
        <f>'דוח 132'!G6664</f>
        <v>1.0892680860824999</v>
      </c>
      <c r="F6664" s="63">
        <f>'דוח 132'!F6664</f>
        <v>1.0830824849910099</v>
      </c>
      <c r="G6664" s="63">
        <f>'דוח 132'!E6664</f>
        <v>0</v>
      </c>
      <c r="H6664" s="63">
        <f>'דוח 132'!D6664</f>
        <v>0</v>
      </c>
      <c r="I6664" s="63">
        <f>'דוח 132'!C6664</f>
        <v>0</v>
      </c>
      <c r="J6664" s="63">
        <f>'דוח 132'!B6664</f>
        <v>0</v>
      </c>
      <c r="K6664" s="63">
        <f>'דוח 132'!A6664</f>
        <v>0</v>
      </c>
    </row>
    <row r="6665" spans="1:11" x14ac:dyDescent="0.2">
      <c r="A6665" s="63">
        <f>'דוח 132'!K6665</f>
        <v>11524</v>
      </c>
      <c r="B6665" s="63">
        <f>'דוח 132'!J6665</f>
        <v>8879</v>
      </c>
      <c r="C6665" s="63" t="str">
        <f>'דוח 132'!I6665</f>
        <v xml:space="preserve"> אג"ח קונצרני בחו"ל </v>
      </c>
      <c r="D6665" s="63">
        <f>'דוח 132'!H6665</f>
        <v>3.37439440907059</v>
      </c>
      <c r="E6665" s="63">
        <f>'דוח 132'!G6665</f>
        <v>6.8713536701058198</v>
      </c>
      <c r="F6665" s="63">
        <f>'דוח 132'!F6665</f>
        <v>6.8269960834119194</v>
      </c>
      <c r="G6665" s="63">
        <f>'דוח 132'!E6665</f>
        <v>0</v>
      </c>
      <c r="H6665" s="63">
        <f>'דוח 132'!D6665</f>
        <v>0</v>
      </c>
      <c r="I6665" s="63">
        <f>'דוח 132'!C6665</f>
        <v>0</v>
      </c>
      <c r="J6665" s="63">
        <f>'דוח 132'!B6665</f>
        <v>0</v>
      </c>
      <c r="K6665" s="63">
        <f>'דוח 132'!A6665</f>
        <v>0</v>
      </c>
    </row>
    <row r="6666" spans="1:11" x14ac:dyDescent="0.2">
      <c r="A6666" s="63">
        <f>'דוח 132'!K6666</f>
        <v>15745</v>
      </c>
      <c r="B6666" s="63">
        <f>'דוח 132'!J6666</f>
        <v>8879</v>
      </c>
      <c r="C6666" s="63" t="str">
        <f>'דוח 132'!I6666</f>
        <v>סה"כ קונצרני צמוד מט"ח</v>
      </c>
      <c r="D6666" s="63">
        <f>'דוח 132'!H6666</f>
        <v>4.6950051509421398</v>
      </c>
      <c r="E6666" s="63">
        <f>'דוח 132'!G6666</f>
        <v>0.543882284054372</v>
      </c>
      <c r="F6666" s="63">
        <f>'דוח 132'!F6666</f>
        <v>0.54711997771913901</v>
      </c>
      <c r="G6666" s="63">
        <f>'דוח 132'!E6666</f>
        <v>0</v>
      </c>
      <c r="H6666" s="63">
        <f>'דוח 132'!D6666</f>
        <v>0</v>
      </c>
      <c r="I6666" s="63">
        <f>'דוח 132'!C6666</f>
        <v>0</v>
      </c>
      <c r="J6666" s="63">
        <f>'דוח 132'!B6666</f>
        <v>0</v>
      </c>
      <c r="K6666" s="63">
        <f>'דוח 132'!A6666</f>
        <v>0</v>
      </c>
    </row>
    <row r="6667" spans="1:11" x14ac:dyDescent="0.2">
      <c r="A6667" s="63">
        <f>'דוח 132'!K6667</f>
        <v>15545</v>
      </c>
      <c r="B6667" s="63">
        <f>'דוח 132'!J6667</f>
        <v>8879</v>
      </c>
      <c r="C6667" s="63" t="str">
        <f>'דוח 132'!I6667</f>
        <v>הלוואה צמוד מט"ח</v>
      </c>
      <c r="D6667" s="63">
        <f>'דוח 132'!H6667</f>
        <v>0</v>
      </c>
      <c r="E6667" s="63">
        <f>'דוח 132'!G6667</f>
        <v>0</v>
      </c>
      <c r="F6667" s="63">
        <f>'דוח 132'!F6667</f>
        <v>0</v>
      </c>
      <c r="G6667" s="63">
        <f>'דוח 132'!E6667</f>
        <v>0</v>
      </c>
      <c r="H6667" s="63">
        <f>'דוח 132'!D6667</f>
        <v>0</v>
      </c>
      <c r="I6667" s="63">
        <f>'דוח 132'!C6667</f>
        <v>0</v>
      </c>
      <c r="J6667" s="63">
        <f>'דוח 132'!B6667</f>
        <v>0</v>
      </c>
      <c r="K6667" s="63">
        <f>'דוח 132'!A6667</f>
        <v>0</v>
      </c>
    </row>
    <row r="6668" spans="1:11" x14ac:dyDescent="0.2">
      <c r="A6668" s="63">
        <f>'דוח 132'!K6668</f>
        <v>13595</v>
      </c>
      <c r="B6668" s="63">
        <f>'דוח 132'!J6668</f>
        <v>8879</v>
      </c>
      <c r="C6668" s="63" t="str">
        <f>'דוח 132'!I6668</f>
        <v>סה"כ מניות והמירים</v>
      </c>
      <c r="D6668" s="63">
        <f>'דוח 132'!H6668</f>
        <v>0</v>
      </c>
      <c r="E6668" s="63">
        <f>'דוח 132'!G6668</f>
        <v>24.333744274660301</v>
      </c>
      <c r="F6668" s="63">
        <f>'דוח 132'!F6668</f>
        <v>24.395627421860897</v>
      </c>
      <c r="G6668" s="63">
        <f>'דוח 132'!E6668</f>
        <v>0</v>
      </c>
      <c r="H6668" s="63">
        <f>'דוח 132'!D6668</f>
        <v>0</v>
      </c>
      <c r="I6668" s="63">
        <f>'דוח 132'!C6668</f>
        <v>0</v>
      </c>
      <c r="J6668" s="63">
        <f>'דוח 132'!B6668</f>
        <v>0</v>
      </c>
      <c r="K6668" s="63">
        <f>'דוח 132'!A6668</f>
        <v>0</v>
      </c>
    </row>
    <row r="6669" spans="1:11" x14ac:dyDescent="0.2">
      <c r="A6669" s="63">
        <f>'דוח 132'!K6669</f>
        <v>15610</v>
      </c>
      <c r="B6669" s="63">
        <f>'דוח 132'!J6669</f>
        <v>8879</v>
      </c>
      <c r="C6669" s="63" t="str">
        <f>'דוח 132'!I6669</f>
        <v>נגזרים מתוך מניות והמירים</v>
      </c>
      <c r="D6669" s="63">
        <f>'דוח 132'!H6669</f>
        <v>0</v>
      </c>
      <c r="E6669" s="63">
        <f>'דוח 132'!G6669</f>
        <v>0</v>
      </c>
      <c r="F6669" s="63">
        <f>'דוח 132'!F6669</f>
        <v>0</v>
      </c>
      <c r="G6669" s="63">
        <f>'דוח 132'!E6669</f>
        <v>0</v>
      </c>
      <c r="H6669" s="63">
        <f>'דוח 132'!D6669</f>
        <v>0</v>
      </c>
      <c r="I6669" s="63">
        <f>'דוח 132'!C6669</f>
        <v>0</v>
      </c>
      <c r="J6669" s="63">
        <f>'דוח 132'!B6669</f>
        <v>0</v>
      </c>
      <c r="K6669" s="63">
        <f>'דוח 132'!A6669</f>
        <v>0</v>
      </c>
    </row>
    <row r="6670" spans="1:11" x14ac:dyDescent="0.2">
      <c r="A6670" s="63">
        <f>'דוח 132'!K6670</f>
        <v>15611</v>
      </c>
      <c r="B6670" s="63">
        <f>'דוח 132'!J6670</f>
        <v>8879</v>
      </c>
      <c r="C6670" s="63" t="str">
        <f>'דוח 132'!I6670</f>
        <v>מניות והמירים בארץ</v>
      </c>
      <c r="D6670" s="63">
        <f>'דוח 132'!H6670</f>
        <v>0</v>
      </c>
      <c r="E6670" s="63">
        <f>'דוח 132'!G6670</f>
        <v>11.553535833931099</v>
      </c>
      <c r="F6670" s="63">
        <f>'דוח 132'!F6670</f>
        <v>11.565326957234898</v>
      </c>
      <c r="G6670" s="63">
        <f>'דוח 132'!E6670</f>
        <v>0</v>
      </c>
      <c r="H6670" s="63">
        <f>'דוח 132'!D6670</f>
        <v>0</v>
      </c>
      <c r="I6670" s="63">
        <f>'דוח 132'!C6670</f>
        <v>0</v>
      </c>
      <c r="J6670" s="63">
        <f>'דוח 132'!B6670</f>
        <v>0</v>
      </c>
      <c r="K6670" s="63">
        <f>'דוח 132'!A6670</f>
        <v>0</v>
      </c>
    </row>
    <row r="6671" spans="1:11" x14ac:dyDescent="0.2">
      <c r="A6671" s="63">
        <f>'דוח 132'!K6671</f>
        <v>15608</v>
      </c>
      <c r="B6671" s="63">
        <f>'דוח 132'!J6671</f>
        <v>8879</v>
      </c>
      <c r="C6671" s="63" t="str">
        <f>'דוח 132'!I6671</f>
        <v>מניות חו"ל</v>
      </c>
      <c r="D6671" s="63">
        <f>'דוח 132'!H6671</f>
        <v>0</v>
      </c>
      <c r="E6671" s="63">
        <f>'דוח 132'!G6671</f>
        <v>12.780208440729199</v>
      </c>
      <c r="F6671" s="63">
        <f>'דוח 132'!F6671</f>
        <v>12.830300464625999</v>
      </c>
      <c r="G6671" s="63">
        <f>'דוח 132'!E6671</f>
        <v>0</v>
      </c>
      <c r="H6671" s="63">
        <f>'דוח 132'!D6671</f>
        <v>0</v>
      </c>
      <c r="I6671" s="63">
        <f>'דוח 132'!C6671</f>
        <v>0</v>
      </c>
      <c r="J6671" s="63">
        <f>'דוח 132'!B6671</f>
        <v>0</v>
      </c>
      <c r="K6671" s="63">
        <f>'דוח 132'!A6671</f>
        <v>0</v>
      </c>
    </row>
    <row r="6672" spans="1:11" x14ac:dyDescent="0.2">
      <c r="A6672" s="63">
        <f>'דוח 132'!K6672</f>
        <v>15584</v>
      </c>
      <c r="B6672" s="63">
        <f>'דוח 132'!J6672</f>
        <v>8879</v>
      </c>
      <c r="C6672" s="63" t="str">
        <f>'דוח 132'!I6672</f>
        <v>נכסים אלטרנטיביים</v>
      </c>
      <c r="D6672" s="63">
        <f>'דוח 132'!H6672</f>
        <v>0</v>
      </c>
      <c r="E6672" s="63">
        <f>'דוח 132'!G6672</f>
        <v>3.9079166395517902E-2</v>
      </c>
      <c r="F6672" s="63">
        <f>'דוח 132'!F6672</f>
        <v>3.8775866150638202E-2</v>
      </c>
      <c r="G6672" s="63">
        <f>'דוח 132'!E6672</f>
        <v>0</v>
      </c>
      <c r="H6672" s="63">
        <f>'דוח 132'!D6672</f>
        <v>8</v>
      </c>
      <c r="I6672" s="63">
        <f>'דוח 132'!C6672</f>
        <v>0</v>
      </c>
      <c r="J6672" s="63">
        <f>'דוח 132'!B6672</f>
        <v>0</v>
      </c>
      <c r="K6672" s="63">
        <f>'דוח 132'!A6672</f>
        <v>0</v>
      </c>
    </row>
    <row r="6673" spans="1:11" x14ac:dyDescent="0.2">
      <c r="A6673" s="63">
        <f>'דוח 132'!K6673</f>
        <v>17728</v>
      </c>
      <c r="B6673" s="63">
        <f>'דוח 132'!J6673</f>
        <v>8879</v>
      </c>
      <c r="C6673" s="63" t="str">
        <f>'דוח 132'!I6673</f>
        <v>נכסי נדל"ן</v>
      </c>
      <c r="D6673" s="63">
        <f>'דוח 132'!H6673</f>
        <v>0</v>
      </c>
      <c r="E6673" s="63">
        <f>'דוח 132'!G6673</f>
        <v>0</v>
      </c>
      <c r="F6673" s="63">
        <f>'דוח 132'!F6673</f>
        <v>0</v>
      </c>
      <c r="G6673" s="63">
        <f>'דוח 132'!E6673</f>
        <v>0</v>
      </c>
      <c r="H6673" s="63">
        <f>'דוח 132'!D6673</f>
        <v>0</v>
      </c>
      <c r="I6673" s="63">
        <f>'דוח 132'!C6673</f>
        <v>0</v>
      </c>
      <c r="J6673" s="63">
        <f>'דוח 132'!B6673</f>
        <v>0</v>
      </c>
      <c r="K6673" s="63">
        <f>'דוח 132'!A6673</f>
        <v>0</v>
      </c>
    </row>
    <row r="6674" spans="1:11" x14ac:dyDescent="0.2">
      <c r="A6674" s="63">
        <f>'דוח 132'!K6674</f>
        <v>15624</v>
      </c>
      <c r="B6674" s="63">
        <f>'דוח 132'!J6674</f>
        <v>8879</v>
      </c>
      <c r="C6674" s="63" t="str">
        <f>'דוח 132'!I6674</f>
        <v>נגזרים מתוך חשיפת מט"ח</v>
      </c>
      <c r="D6674" s="63">
        <f>'דוח 132'!H6674</f>
        <v>0</v>
      </c>
      <c r="E6674" s="63">
        <f>'דוח 132'!G6674</f>
        <v>-8.4632615217938501</v>
      </c>
      <c r="F6674" s="63">
        <f>'דוח 132'!F6674</f>
        <v>-8.4032987221096498</v>
      </c>
      <c r="G6674" s="63">
        <f>'דוח 132'!E6674</f>
        <v>0</v>
      </c>
      <c r="H6674" s="63">
        <f>'דוח 132'!D6674</f>
        <v>0</v>
      </c>
      <c r="I6674" s="63">
        <f>'דוח 132'!C6674</f>
        <v>0</v>
      </c>
      <c r="J6674" s="63">
        <f>'דוח 132'!B6674</f>
        <v>0</v>
      </c>
      <c r="K6674" s="63">
        <f>'דוח 132'!A6674</f>
        <v>0</v>
      </c>
    </row>
    <row r="6675" spans="1:11" x14ac:dyDescent="0.2">
      <c r="A6675" s="63">
        <f>'דוח 132'!K6675</f>
        <v>15644</v>
      </c>
      <c r="B6675" s="63">
        <f>'דוח 132'!J6675</f>
        <v>8879</v>
      </c>
      <c r="C6675" s="63" t="str">
        <f>'דוח 132'!I6675</f>
        <v>סה"כ נזילות</v>
      </c>
      <c r="D6675" s="63">
        <f>'דוח 132'!H6675</f>
        <v>0</v>
      </c>
      <c r="E6675" s="63">
        <f>'דוח 132'!G6675</f>
        <v>2.9199791674902795</v>
      </c>
      <c r="F6675" s="63">
        <f>'דוח 132'!F6675</f>
        <v>3.0571416987318298</v>
      </c>
      <c r="G6675" s="63">
        <f>'דוח 132'!E6675</f>
        <v>1</v>
      </c>
      <c r="H6675" s="63">
        <f>'דוח 132'!D6675</f>
        <v>8</v>
      </c>
      <c r="I6675" s="63">
        <f>'דוח 132'!C6675</f>
        <v>0</v>
      </c>
      <c r="J6675" s="63">
        <f>'דוח 132'!B6675</f>
        <v>0</v>
      </c>
      <c r="K6675" s="63">
        <f>'דוח 132'!A6675</f>
        <v>0</v>
      </c>
    </row>
    <row r="6676" spans="1:11" x14ac:dyDescent="0.2">
      <c r="A6676" s="63">
        <f>'דוח 132'!K6676</f>
        <v>15704</v>
      </c>
      <c r="B6676" s="63">
        <f>'דוח 132'!J6676</f>
        <v>8879</v>
      </c>
      <c r="C6676" s="63" t="str">
        <f>'דוח 132'!I6676</f>
        <v xml:space="preserve">סה"כ קונצרני והלוואות </v>
      </c>
      <c r="D6676" s="63">
        <f>'דוח 132'!H6676</f>
        <v>3.8136474744060402</v>
      </c>
      <c r="E6676" s="63">
        <f>'דוח 132'!G6676</f>
        <v>32.86986145238</v>
      </c>
      <c r="F6676" s="63">
        <f>'דוח 132'!F6676</f>
        <v>32.736067778294299</v>
      </c>
      <c r="G6676" s="63">
        <f>'דוח 132'!E6676</f>
        <v>30</v>
      </c>
      <c r="H6676" s="63">
        <f>'דוח 132'!D6676</f>
        <v>36</v>
      </c>
      <c r="I6676" s="63">
        <f>'דוח 132'!C6676</f>
        <v>0</v>
      </c>
      <c r="J6676" s="63">
        <f>'דוח 132'!B6676</f>
        <v>0</v>
      </c>
      <c r="K6676" s="63">
        <f>'דוח 132'!A6676</f>
        <v>0</v>
      </c>
    </row>
    <row r="6677" spans="1:11" x14ac:dyDescent="0.2">
      <c r="A6677" s="63">
        <f>'דוח 132'!K6677</f>
        <v>15749</v>
      </c>
      <c r="B6677" s="63">
        <f>'דוח 132'!J6677</f>
        <v>8879</v>
      </c>
      <c r="C6677" s="63" t="str">
        <f>'דוח 132'!I6677</f>
        <v>סה"כ לא סחירים</v>
      </c>
      <c r="D6677" s="63">
        <f>'דוח 132'!H6677</f>
        <v>3.7142202003069298</v>
      </c>
      <c r="E6677" s="63">
        <f>'דוח 132'!G6677</f>
        <v>1.3368369761551999</v>
      </c>
      <c r="F6677" s="63">
        <f>'דוח 132'!F6677</f>
        <v>1.30514689748976</v>
      </c>
      <c r="G6677" s="63">
        <f>'דוח 132'!E6677</f>
        <v>0</v>
      </c>
      <c r="H6677" s="63">
        <f>'דוח 132'!D6677</f>
        <v>0</v>
      </c>
      <c r="I6677" s="63">
        <f>'דוח 132'!C6677</f>
        <v>0</v>
      </c>
      <c r="J6677" s="63">
        <f>'דוח 132'!B6677</f>
        <v>0</v>
      </c>
      <c r="K6677" s="63">
        <f>'דוח 132'!A6677</f>
        <v>0</v>
      </c>
    </row>
    <row r="6678" spans="1:11" x14ac:dyDescent="0.2">
      <c r="A6678" s="63">
        <f>'דוח 132'!K6678</f>
        <v>11258</v>
      </c>
      <c r="B6678" s="63">
        <f>'דוח 132'!J6678</f>
        <v>8879</v>
      </c>
      <c r="C6678" s="63" t="str">
        <f>'דוח 132'!I6678</f>
        <v>כל נכסי הקופה</v>
      </c>
      <c r="D6678" s="63">
        <f>'דוח 132'!H6678</f>
        <v>2.9336535426368302</v>
      </c>
      <c r="E6678" s="63">
        <f>'דוח 132'!G6678</f>
        <v>100</v>
      </c>
      <c r="F6678" s="63">
        <f>'דוח 132'!F6678</f>
        <v>99.999999999999901</v>
      </c>
      <c r="G6678" s="63">
        <f>'דוח 132'!E6678</f>
        <v>0</v>
      </c>
      <c r="H6678" s="63">
        <f>'דוח 132'!D6678</f>
        <v>0</v>
      </c>
      <c r="I6678" s="63">
        <f>'דוח 132'!C6678</f>
        <v>0</v>
      </c>
      <c r="J6678" s="63">
        <f>'דוח 132'!B6678</f>
        <v>0</v>
      </c>
      <c r="K6678" s="63">
        <f>'דוח 132'!A6678</f>
        <v>0</v>
      </c>
    </row>
    <row r="6679" spans="1:11" x14ac:dyDescent="0.2">
      <c r="A6679" s="63">
        <f>'דוח 132'!K6679</f>
        <v>15705</v>
      </c>
      <c r="B6679" s="63">
        <f>'דוח 132'!J6679</f>
        <v>8879</v>
      </c>
      <c r="C6679" s="63" t="str">
        <f>'דוח 132'!I6679</f>
        <v>סה"כ ממשלתי</v>
      </c>
      <c r="D6679" s="63">
        <f>'דוח 132'!H6679</f>
        <v>4.2352178553374493</v>
      </c>
      <c r="E6679" s="63">
        <f>'דוח 132'!G6679</f>
        <v>39.627269389903198</v>
      </c>
      <c r="F6679" s="63">
        <f>'דוח 132'!F6679</f>
        <v>39.561830075785203</v>
      </c>
      <c r="G6679" s="63">
        <f>'דוח 132'!E6679</f>
        <v>35</v>
      </c>
      <c r="H6679" s="63">
        <f>'דוח 132'!D6679</f>
        <v>45</v>
      </c>
      <c r="I6679" s="63">
        <f>'דוח 132'!C6679</f>
        <v>0</v>
      </c>
      <c r="J6679" s="63">
        <f>'דוח 132'!B6679</f>
        <v>0</v>
      </c>
      <c r="K6679" s="63">
        <f>'דוח 132'!A6679</f>
        <v>0</v>
      </c>
    </row>
    <row r="6680" spans="1:11" x14ac:dyDescent="0.2">
      <c r="A6680" s="63">
        <f>'דוח 132'!K6680</f>
        <v>16144</v>
      </c>
      <c r="B6680" s="63">
        <f>'דוח 132'!J6680</f>
        <v>8879</v>
      </c>
      <c r="C6680" s="63" t="str">
        <f>'דוח 132'!I6680</f>
        <v>סך חשיפת מט"ח</v>
      </c>
      <c r="D6680" s="63">
        <f>'דוח 132'!H6680</f>
        <v>1.20238665770663</v>
      </c>
      <c r="E6680" s="63">
        <f>'דוח 132'!G6680</f>
        <v>11.4250583795954</v>
      </c>
      <c r="F6680" s="63">
        <f>'דוח 132'!F6680</f>
        <v>11.9555939925087</v>
      </c>
      <c r="G6680" s="63">
        <f>'דוח 132'!E6680</f>
        <v>0</v>
      </c>
      <c r="H6680" s="63">
        <f>'דוח 132'!D6680</f>
        <v>0</v>
      </c>
      <c r="I6680" s="63">
        <f>'דוח 132'!C6680</f>
        <v>0</v>
      </c>
      <c r="J6680" s="63">
        <f>'דוח 132'!B6680</f>
        <v>0</v>
      </c>
      <c r="K6680" s="63">
        <f>'דוח 132'!A6680</f>
        <v>0</v>
      </c>
    </row>
    <row r="6681" spans="1:11" x14ac:dyDescent="0.2">
      <c r="A6681" s="63">
        <f>'דוח 132'!K6681</f>
        <v>12755</v>
      </c>
      <c r="B6681" s="63">
        <f>'דוח 132'!J6681</f>
        <v>8879</v>
      </c>
      <c r="C6681" s="63" t="str">
        <f>'דוח 132'!I6681</f>
        <v xml:space="preserve">נזילות מט"ח </v>
      </c>
      <c r="D6681" s="63">
        <f>'דוח 132'!H6681</f>
        <v>0</v>
      </c>
      <c r="E6681" s="63">
        <f>'דוח 132'!G6681</f>
        <v>1.4317716086798098</v>
      </c>
      <c r="F6681" s="63">
        <f>'דוח 132'!F6681</f>
        <v>1.9524262549870699</v>
      </c>
      <c r="G6681" s="63">
        <f>'דוח 132'!E6681</f>
        <v>0</v>
      </c>
      <c r="H6681" s="63">
        <f>'דוח 132'!D6681</f>
        <v>0</v>
      </c>
      <c r="I6681" s="63">
        <f>'דוח 132'!C6681</f>
        <v>0</v>
      </c>
      <c r="J6681" s="63">
        <f>'דוח 132'!B6681</f>
        <v>0</v>
      </c>
      <c r="K6681" s="63">
        <f>'דוח 132'!A6681</f>
        <v>0</v>
      </c>
    </row>
    <row r="6682" spans="1:11" x14ac:dyDescent="0.2">
      <c r="A6682" s="63">
        <f>'דוח 132'!K6682</f>
        <v>12359</v>
      </c>
      <c r="B6682" s="63">
        <f>'דוח 132'!J6682</f>
        <v>8879</v>
      </c>
      <c r="C6682" s="63" t="str">
        <f>'דוח 132'!I6682</f>
        <v xml:space="preserve">קונצרני לא סחיר צמוד מדד </v>
      </c>
      <c r="D6682" s="63">
        <f>'דוח 132'!H6682</f>
        <v>3.3688602337223497</v>
      </c>
      <c r="E6682" s="63">
        <f>'דוח 132'!G6682</f>
        <v>0.70644009887811188</v>
      </c>
      <c r="F6682" s="63">
        <f>'דוח 132'!F6682</f>
        <v>0.696419724751279</v>
      </c>
      <c r="G6682" s="63">
        <f>'דוח 132'!E6682</f>
        <v>0</v>
      </c>
      <c r="H6682" s="63">
        <f>'דוח 132'!D6682</f>
        <v>0</v>
      </c>
      <c r="I6682" s="63">
        <f>'דוח 132'!C6682</f>
        <v>0</v>
      </c>
      <c r="J6682" s="63">
        <f>'דוח 132'!B6682</f>
        <v>0</v>
      </c>
      <c r="K6682" s="63">
        <f>'דוח 132'!A6682</f>
        <v>0</v>
      </c>
    </row>
    <row r="6683" spans="1:11" x14ac:dyDescent="0.2">
      <c r="A6683" s="63">
        <f>'דוח 132'!K6683</f>
        <v>0</v>
      </c>
      <c r="B6683" s="63">
        <f>'דוח 132'!J6683</f>
        <v>0</v>
      </c>
      <c r="C6683" s="63">
        <f>'דוח 132'!I6683</f>
        <v>0</v>
      </c>
      <c r="D6683" s="63">
        <f>'דוח 132'!H6683</f>
        <v>0</v>
      </c>
      <c r="E6683" s="63">
        <f>'דוח 132'!G6683</f>
        <v>0</v>
      </c>
      <c r="F6683" s="63">
        <f>'דוח 132'!F6683</f>
        <v>0</v>
      </c>
      <c r="G6683" s="63">
        <f>'דוח 132'!E6683</f>
        <v>0</v>
      </c>
      <c r="H6683" s="63">
        <f>'דוח 132'!D6683</f>
        <v>0</v>
      </c>
      <c r="I6683" s="63">
        <f>'דוח 132'!C6683</f>
        <v>0</v>
      </c>
      <c r="J6683" s="63">
        <f>'דוח 132'!B6683</f>
        <v>0</v>
      </c>
      <c r="K6683" s="63">
        <f>'דוח 132'!A6683</f>
        <v>0</v>
      </c>
    </row>
    <row r="6684" spans="1:11" x14ac:dyDescent="0.2">
      <c r="A6684" s="63" t="str">
        <f>'דוח 132'!K6684</f>
        <v>קוד קבוצה</v>
      </c>
      <c r="B6684" s="63" t="str">
        <f>'דוח 132'!J6684</f>
        <v>קוד קופה</v>
      </c>
      <c r="C6684" s="63">
        <f>'דוח 132'!I6684</f>
        <v>0</v>
      </c>
      <c r="D6684" s="63" t="str">
        <f>'דוח 132'!H6684</f>
        <v>8887  פסגות פיצ  מסלול0%מניות</v>
      </c>
      <c r="E6684" s="63">
        <f>'דוח 132'!G6684</f>
        <v>0</v>
      </c>
      <c r="F6684" s="63">
        <f>'דוח 132'!F6684</f>
        <v>0</v>
      </c>
      <c r="G6684" s="63">
        <f>'דוח 132'!E6684</f>
        <v>0</v>
      </c>
      <c r="H6684" s="63">
        <f>'דוח 132'!D6684</f>
        <v>0</v>
      </c>
      <c r="I6684" s="63">
        <f>'דוח 132'!C6684</f>
        <v>0</v>
      </c>
      <c r="J6684" s="63">
        <f>'דוח 132'!B6684</f>
        <v>0</v>
      </c>
      <c r="K6684" s="63">
        <f>'דוח 132'!A6684</f>
        <v>0</v>
      </c>
    </row>
    <row r="6685" spans="1:11" x14ac:dyDescent="0.2">
      <c r="A6685" s="63">
        <f>'דוח 132'!K6685</f>
        <v>0</v>
      </c>
      <c r="B6685" s="63">
        <f>'דוח 132'!J6685</f>
        <v>0</v>
      </c>
      <c r="C6685" s="63">
        <f>'דוח 132'!I6685</f>
        <v>0</v>
      </c>
      <c r="D6685" s="63">
        <f>'דוח 132'!H6685</f>
        <v>0</v>
      </c>
      <c r="E6685" s="63">
        <f>'דוח 132'!G6685</f>
        <v>0</v>
      </c>
      <c r="F6685" s="63" t="str">
        <f>'דוח 132'!F6685</f>
        <v>שווי קופה באשח  85,511.19</v>
      </c>
      <c r="G6685" s="63">
        <f>'דוח 132'!E6685</f>
        <v>0</v>
      </c>
      <c r="H6685" s="63">
        <f>'דוח 132'!D6685</f>
        <v>0</v>
      </c>
      <c r="I6685" s="63">
        <f>'דוח 132'!C6685</f>
        <v>0</v>
      </c>
      <c r="J6685" s="63">
        <f>'דוח 132'!B6685</f>
        <v>0</v>
      </c>
      <c r="K6685" s="63">
        <f>'דוח 132'!A6685</f>
        <v>0</v>
      </c>
    </row>
    <row r="6686" spans="1:11" x14ac:dyDescent="0.2">
      <c r="A6686" s="63">
        <f>'דוח 132'!K6686</f>
        <v>0</v>
      </c>
      <c r="B6686" s="63">
        <f>'דוח 132'!J6686</f>
        <v>0</v>
      </c>
      <c r="C6686" s="63" t="str">
        <f>'דוח 132'!I6686</f>
        <v>תאור קבוצה</v>
      </c>
      <c r="D6686" s="63" t="str">
        <f>'דוח 132'!H6686</f>
        <v>מח"מ</v>
      </c>
      <c r="E6686" s="63" t="str">
        <f>'דוח 132'!G6686</f>
        <v>חשיפה</v>
      </c>
      <c r="F6686" s="63" t="str">
        <f>'דוח 132'!F6686</f>
        <v>חשיפה</v>
      </c>
      <c r="G6686" s="63">
        <f>'דוח 132'!E6686</f>
        <v>0</v>
      </c>
      <c r="H6686" s="63" t="str">
        <f>'דוח 132'!D6686</f>
        <v>חשיפה</v>
      </c>
      <c r="I6686" s="63">
        <f>'דוח 132'!C6686</f>
        <v>0</v>
      </c>
      <c r="J6686" s="63" t="str">
        <f>'דוח 132'!B6686</f>
        <v>מח"מ</v>
      </c>
      <c r="K6686" s="63">
        <f>'דוח 132'!A6686</f>
        <v>0</v>
      </c>
    </row>
    <row r="6687" spans="1:11" x14ac:dyDescent="0.2">
      <c r="A6687" s="63">
        <f>'דוח 132'!K6687</f>
        <v>0</v>
      </c>
      <c r="B6687" s="63">
        <f>'דוח 132'!J6687</f>
        <v>0</v>
      </c>
      <c r="C6687" s="63">
        <f>'דוח 132'!I6687</f>
        <v>0</v>
      </c>
      <c r="D6687" s="63">
        <f>'דוח 132'!H6687</f>
        <v>0</v>
      </c>
      <c r="E6687" s="63" t="str">
        <f>'דוח 132'!G6687</f>
        <v>30/12/18</v>
      </c>
      <c r="F6687" s="63" t="str">
        <f>'דוח 132'!F6687</f>
        <v>31/12/18</v>
      </c>
      <c r="G6687" s="63" t="str">
        <f>'דוח 132'!E6687</f>
        <v>מינ'</v>
      </c>
      <c r="H6687" s="63" t="str">
        <f>'דוח 132'!D6687</f>
        <v>מקס'</v>
      </c>
      <c r="I6687" s="63" t="str">
        <f>'דוח 132'!C6687</f>
        <v>מינ'</v>
      </c>
      <c r="J6687" s="63" t="str">
        <f>'דוח 132'!B6687</f>
        <v>מקס'</v>
      </c>
      <c r="K6687" s="63">
        <f>'דוח 132'!A6687</f>
        <v>0</v>
      </c>
    </row>
    <row r="6688" spans="1:11" x14ac:dyDescent="0.2">
      <c r="A6688" s="63">
        <f>'דוח 132'!K6688</f>
        <v>13591</v>
      </c>
      <c r="B6688" s="63">
        <f>'דוח 132'!J6688</f>
        <v>8887</v>
      </c>
      <c r="C6688" s="63" t="str">
        <f>'דוח 132'!I6688</f>
        <v xml:space="preserve">צמוד מדד (כולל מיועדות) </v>
      </c>
      <c r="D6688" s="63">
        <f>'דוח 132'!H6688</f>
        <v>4.4321940819792394</v>
      </c>
      <c r="E6688" s="63">
        <f>'דוח 132'!G6688</f>
        <v>42.975234809518298</v>
      </c>
      <c r="F6688" s="63">
        <f>'דוח 132'!F6688</f>
        <v>43.051093170737694</v>
      </c>
      <c r="G6688" s="63">
        <f>'דוח 132'!E6688</f>
        <v>0</v>
      </c>
      <c r="H6688" s="63">
        <f>'דוח 132'!D6688</f>
        <v>0</v>
      </c>
      <c r="I6688" s="63">
        <f>'דוח 132'!C6688</f>
        <v>3.5</v>
      </c>
      <c r="J6688" s="63">
        <f>'דוח 132'!B6688</f>
        <v>5.5</v>
      </c>
      <c r="K6688" s="63">
        <f>'דוח 132'!A6688</f>
        <v>0</v>
      </c>
    </row>
    <row r="6689" spans="1:11" x14ac:dyDescent="0.2">
      <c r="A6689" s="63">
        <f>'דוח 132'!K6689</f>
        <v>19967</v>
      </c>
      <c r="B6689" s="63">
        <f>'דוח 132'!J6689</f>
        <v>8887</v>
      </c>
      <c r="C6689" s="63" t="str">
        <f>'דוח 132'!I6689</f>
        <v>צמוד מדד ללא מיועדות</v>
      </c>
      <c r="D6689" s="63">
        <f>'דוח 132'!H6689</f>
        <v>4.4321940819792394</v>
      </c>
      <c r="E6689" s="63">
        <f>'דוח 132'!G6689</f>
        <v>42.975234809518298</v>
      </c>
      <c r="F6689" s="63">
        <f>'דוח 132'!F6689</f>
        <v>43.051093170737694</v>
      </c>
      <c r="G6689" s="63">
        <f>'דוח 132'!E6689</f>
        <v>0</v>
      </c>
      <c r="H6689" s="63">
        <f>'דוח 132'!D6689</f>
        <v>0</v>
      </c>
      <c r="I6689" s="63">
        <f>'דוח 132'!C6689</f>
        <v>0</v>
      </c>
      <c r="J6689" s="63">
        <f>'דוח 132'!B6689</f>
        <v>0</v>
      </c>
      <c r="K6689" s="63">
        <f>'דוח 132'!A6689</f>
        <v>0</v>
      </c>
    </row>
    <row r="6690" spans="1:11" x14ac:dyDescent="0.2">
      <c r="A6690" s="63">
        <f>'דוח 132'!K6690</f>
        <v>15744</v>
      </c>
      <c r="B6690" s="63">
        <f>'דוח 132'!J6690</f>
        <v>8887</v>
      </c>
      <c r="C6690" s="63" t="str">
        <f>'דוח 132'!I6690</f>
        <v xml:space="preserve">סה"כ ממשלתי צמוד מדד כולל מיועדות </v>
      </c>
      <c r="D6690" s="63">
        <f>'דוח 132'!H6690</f>
        <v>5.22889674146343</v>
      </c>
      <c r="E6690" s="63">
        <f>'דוח 132'!G6690</f>
        <v>19.859933875406195</v>
      </c>
      <c r="F6690" s="63">
        <f>'דוח 132'!F6690</f>
        <v>19.924808542073698</v>
      </c>
      <c r="G6690" s="63">
        <f>'דוח 132'!E6690</f>
        <v>0</v>
      </c>
      <c r="H6690" s="63">
        <f>'דוח 132'!D6690</f>
        <v>0</v>
      </c>
      <c r="I6690" s="63">
        <f>'דוח 132'!C6690</f>
        <v>0</v>
      </c>
      <c r="J6690" s="63">
        <f>'דוח 132'!B6690</f>
        <v>0</v>
      </c>
      <c r="K6690" s="63">
        <f>'דוח 132'!A6690</f>
        <v>0</v>
      </c>
    </row>
    <row r="6691" spans="1:11" x14ac:dyDescent="0.2">
      <c r="A6691" s="63">
        <f>'דוח 132'!K6691</f>
        <v>13462</v>
      </c>
      <c r="B6691" s="63">
        <f>'דוח 132'!J6691</f>
        <v>8887</v>
      </c>
      <c r="C6691" s="63" t="str">
        <f>'דוח 132'!I6691</f>
        <v xml:space="preserve">קונצרני סחיר צמוד מדד </v>
      </c>
      <c r="D6691" s="63">
        <f>'דוח 132'!H6691</f>
        <v>3.7436710812218004</v>
      </c>
      <c r="E6691" s="63">
        <f>'דוח 132'!G6691</f>
        <v>22.303212925069399</v>
      </c>
      <c r="F6691" s="63">
        <f>'דוח 132'!F6691</f>
        <v>22.321066826372597</v>
      </c>
      <c r="G6691" s="63">
        <f>'דוח 132'!E6691</f>
        <v>0</v>
      </c>
      <c r="H6691" s="63">
        <f>'דוח 132'!D6691</f>
        <v>0</v>
      </c>
      <c r="I6691" s="63">
        <f>'דוח 132'!C6691</f>
        <v>0</v>
      </c>
      <c r="J6691" s="63">
        <f>'דוח 132'!B6691</f>
        <v>0</v>
      </c>
      <c r="K6691" s="63">
        <f>'דוח 132'!A6691</f>
        <v>0</v>
      </c>
    </row>
    <row r="6692" spans="1:11" x14ac:dyDescent="0.2">
      <c r="A6692" s="63">
        <f>'דוח 132'!K6692</f>
        <v>15544</v>
      </c>
      <c r="B6692" s="63">
        <f>'דוח 132'!J6692</f>
        <v>8887</v>
      </c>
      <c r="C6692" s="63" t="str">
        <f>'דוח 132'!I6692</f>
        <v>הלוואה צמוד מדד</v>
      </c>
      <c r="D6692" s="63">
        <f>'דוח 132'!H6692</f>
        <v>0</v>
      </c>
      <c r="E6692" s="63">
        <f>'דוח 132'!G6692</f>
        <v>0</v>
      </c>
      <c r="F6692" s="63">
        <f>'דוח 132'!F6692</f>
        <v>0</v>
      </c>
      <c r="G6692" s="63">
        <f>'דוח 132'!E6692</f>
        <v>0</v>
      </c>
      <c r="H6692" s="63">
        <f>'דוח 132'!D6692</f>
        <v>0</v>
      </c>
      <c r="I6692" s="63">
        <f>'דוח 132'!C6692</f>
        <v>0</v>
      </c>
      <c r="J6692" s="63">
        <f>'דוח 132'!B6692</f>
        <v>0</v>
      </c>
      <c r="K6692" s="63">
        <f>'דוח 132'!A6692</f>
        <v>0</v>
      </c>
    </row>
    <row r="6693" spans="1:11" x14ac:dyDescent="0.2">
      <c r="A6693" s="63">
        <f>'דוח 132'!K6693</f>
        <v>12978</v>
      </c>
      <c r="B6693" s="63">
        <f>'דוח 132'!J6693</f>
        <v>8887</v>
      </c>
      <c r="C6693" s="63" t="str">
        <f>'דוח 132'!I6693</f>
        <v xml:space="preserve">פקדונות לא סחירים </v>
      </c>
      <c r="D6693" s="63">
        <f>'דוח 132'!H6693</f>
        <v>4.6000000000000005</v>
      </c>
      <c r="E6693" s="63">
        <f>'דוח 132'!G6693</f>
        <v>0.25209579942680299</v>
      </c>
      <c r="F6693" s="63">
        <f>'דוח 132'!F6693</f>
        <v>0.25386946611691003</v>
      </c>
      <c r="G6693" s="63">
        <f>'דוח 132'!E6693</f>
        <v>0</v>
      </c>
      <c r="H6693" s="63">
        <f>'דוח 132'!D6693</f>
        <v>0</v>
      </c>
      <c r="I6693" s="63">
        <f>'דוח 132'!C6693</f>
        <v>0</v>
      </c>
      <c r="J6693" s="63">
        <f>'דוח 132'!B6693</f>
        <v>0</v>
      </c>
      <c r="K6693" s="63">
        <f>'דוח 132'!A6693</f>
        <v>0</v>
      </c>
    </row>
    <row r="6694" spans="1:11" x14ac:dyDescent="0.2">
      <c r="A6694" s="63">
        <f>'דוח 132'!K6694</f>
        <v>17726</v>
      </c>
      <c r="B6694" s="63">
        <f>'דוח 132'!J6694</f>
        <v>8887</v>
      </c>
      <c r="C6694" s="63" t="str">
        <f>'דוח 132'!I6694</f>
        <v>לא צמוד כולל נזילות</v>
      </c>
      <c r="D6694" s="63">
        <f>'דוח 132'!H6694</f>
        <v>3.6666220367130005</v>
      </c>
      <c r="E6694" s="63">
        <f>'דוח 132'!G6694</f>
        <v>43.677717632745306</v>
      </c>
      <c r="F6694" s="63">
        <f>'דוח 132'!F6694</f>
        <v>43.612772809823703</v>
      </c>
      <c r="G6694" s="63">
        <f>'דוח 132'!E6694</f>
        <v>0</v>
      </c>
      <c r="H6694" s="63">
        <f>'דוח 132'!D6694</f>
        <v>0</v>
      </c>
      <c r="I6694" s="63">
        <f>'דוח 132'!C6694</f>
        <v>2.5</v>
      </c>
      <c r="J6694" s="63">
        <f>'דוח 132'!B6694</f>
        <v>4.5</v>
      </c>
      <c r="K6694" s="63">
        <f>'דוח 132'!A6694</f>
        <v>0</v>
      </c>
    </row>
    <row r="6695" spans="1:11" x14ac:dyDescent="0.2">
      <c r="A6695" s="63">
        <f>'דוח 132'!K6695</f>
        <v>17727</v>
      </c>
      <c r="B6695" s="63">
        <f>'דוח 132'!J6695</f>
        <v>8887</v>
      </c>
      <c r="C6695" s="63" t="str">
        <f>'דוח 132'!I6695</f>
        <v>עו"ש ש"ח</v>
      </c>
      <c r="D6695" s="63">
        <f>'דוח 132'!H6695</f>
        <v>0</v>
      </c>
      <c r="E6695" s="63">
        <f>'דוח 132'!G6695</f>
        <v>-0.232598899170327</v>
      </c>
      <c r="F6695" s="63">
        <f>'דוח 132'!F6695</f>
        <v>-0.39571396722965002</v>
      </c>
      <c r="G6695" s="63">
        <f>'דוח 132'!E6695</f>
        <v>0</v>
      </c>
      <c r="H6695" s="63">
        <f>'דוח 132'!D6695</f>
        <v>0</v>
      </c>
      <c r="I6695" s="63">
        <f>'דוח 132'!C6695</f>
        <v>0</v>
      </c>
      <c r="J6695" s="63">
        <f>'דוח 132'!B6695</f>
        <v>0</v>
      </c>
      <c r="K6695" s="63">
        <f>'דוח 132'!A6695</f>
        <v>0</v>
      </c>
    </row>
    <row r="6696" spans="1:11" x14ac:dyDescent="0.2">
      <c r="A6696" s="63">
        <f>'דוח 132'!K6696</f>
        <v>13592</v>
      </c>
      <c r="B6696" s="63">
        <f>'דוח 132'!J6696</f>
        <v>8887</v>
      </c>
      <c r="C6696" s="63" t="str">
        <f>'דוח 132'!I6696</f>
        <v xml:space="preserve">לא צמוד - לא כולל נזילות </v>
      </c>
      <c r="D6696" s="63">
        <f>'דוח 132'!H6696</f>
        <v>3.6336526333379195</v>
      </c>
      <c r="E6696" s="63">
        <f>'דוח 132'!G6696</f>
        <v>43.910316531915697</v>
      </c>
      <c r="F6696" s="63">
        <f>'דוח 132'!F6696</f>
        <v>44.008486777053292</v>
      </c>
      <c r="G6696" s="63">
        <f>'דוח 132'!E6696</f>
        <v>0</v>
      </c>
      <c r="H6696" s="63">
        <f>'דוח 132'!D6696</f>
        <v>0</v>
      </c>
      <c r="I6696" s="63">
        <f>'דוח 132'!C6696</f>
        <v>0</v>
      </c>
      <c r="J6696" s="63">
        <f>'דוח 132'!B6696</f>
        <v>0</v>
      </c>
      <c r="K6696" s="63">
        <f>'דוח 132'!A6696</f>
        <v>0</v>
      </c>
    </row>
    <row r="6697" spans="1:11" x14ac:dyDescent="0.2">
      <c r="A6697" s="63">
        <f>'דוח 132'!K6697</f>
        <v>11566</v>
      </c>
      <c r="B6697" s="63">
        <f>'דוח 132'!J6697</f>
        <v>8887</v>
      </c>
      <c r="C6697" s="63" t="str">
        <f>'דוח 132'!I6697</f>
        <v>מק"מ</v>
      </c>
      <c r="D6697" s="63">
        <f>'דוח 132'!H6697</f>
        <v>0.51384269651217807</v>
      </c>
      <c r="E6697" s="63">
        <f>'דוח 132'!G6697</f>
        <v>11.796529404520799</v>
      </c>
      <c r="F6697" s="63">
        <f>'דוח 132'!F6697</f>
        <v>11.8333644064598</v>
      </c>
      <c r="G6697" s="63">
        <f>'דוח 132'!E6697</f>
        <v>0</v>
      </c>
      <c r="H6697" s="63">
        <f>'דוח 132'!D6697</f>
        <v>0</v>
      </c>
      <c r="I6697" s="63">
        <f>'דוח 132'!C6697</f>
        <v>0</v>
      </c>
      <c r="J6697" s="63">
        <f>'דוח 132'!B6697</f>
        <v>0</v>
      </c>
      <c r="K6697" s="63">
        <f>'דוח 132'!A6697</f>
        <v>0</v>
      </c>
    </row>
    <row r="6698" spans="1:11" x14ac:dyDescent="0.2">
      <c r="A6698" s="63">
        <f>'דוח 132'!K6698</f>
        <v>13419</v>
      </c>
      <c r="B6698" s="63">
        <f>'דוח 132'!J6698</f>
        <v>8887</v>
      </c>
      <c r="C6698" s="63" t="str">
        <f>'דוח 132'!I6698</f>
        <v>ממשלתי  לא צמוד (שחר)</v>
      </c>
      <c r="D6698" s="63">
        <f>'דוח 132'!H6698</f>
        <v>5.1513416592200096</v>
      </c>
      <c r="E6698" s="63">
        <f>'דוח 132'!G6698</f>
        <v>23.108735295645399</v>
      </c>
      <c r="F6698" s="63">
        <f>'דוח 132'!F6698</f>
        <v>23.1661971479957</v>
      </c>
      <c r="G6698" s="63">
        <f>'דוח 132'!E6698</f>
        <v>0</v>
      </c>
      <c r="H6698" s="63">
        <f>'דוח 132'!D6698</f>
        <v>0</v>
      </c>
      <c r="I6698" s="63">
        <f>'דוח 132'!C6698</f>
        <v>0</v>
      </c>
      <c r="J6698" s="63">
        <f>'דוח 132'!B6698</f>
        <v>0</v>
      </c>
      <c r="K6698" s="63">
        <f>'דוח 132'!A6698</f>
        <v>0</v>
      </c>
    </row>
    <row r="6699" spans="1:11" x14ac:dyDescent="0.2">
      <c r="A6699" s="63">
        <f>'דוח 132'!K6699</f>
        <v>11568</v>
      </c>
      <c r="B6699" s="63">
        <f>'דוח 132'!J6699</f>
        <v>8887</v>
      </c>
      <c r="C6699" s="63" t="str">
        <f>'דוח 132'!I6699</f>
        <v>אג"ח ממשלתי לא צמוד ריבית משתנה-"גילון"</v>
      </c>
      <c r="D6699" s="63">
        <f>'דוח 132'!H6699</f>
        <v>0</v>
      </c>
      <c r="E6699" s="63">
        <f>'דוח 132'!G6699</f>
        <v>0</v>
      </c>
      <c r="F6699" s="63">
        <f>'דוח 132'!F6699</f>
        <v>0</v>
      </c>
      <c r="G6699" s="63">
        <f>'דוח 132'!E6699</f>
        <v>0</v>
      </c>
      <c r="H6699" s="63">
        <f>'דוח 132'!D6699</f>
        <v>0</v>
      </c>
      <c r="I6699" s="63">
        <f>'דוח 132'!C6699</f>
        <v>0</v>
      </c>
      <c r="J6699" s="63">
        <f>'דוח 132'!B6699</f>
        <v>0</v>
      </c>
      <c r="K6699" s="63">
        <f>'דוח 132'!A6699</f>
        <v>0</v>
      </c>
    </row>
    <row r="6700" spans="1:11" x14ac:dyDescent="0.2">
      <c r="A6700" s="63">
        <f>'דוח 132'!K6700</f>
        <v>12479</v>
      </c>
      <c r="B6700" s="63">
        <f>'דוח 132'!J6700</f>
        <v>8887</v>
      </c>
      <c r="C6700" s="63" t="str">
        <f>'דוח 132'!I6700</f>
        <v>קונצרני ריבית קבועה</v>
      </c>
      <c r="D6700" s="63">
        <f>'דוח 132'!H6700</f>
        <v>4.8361482406220091</v>
      </c>
      <c r="E6700" s="63">
        <f>'דוח 132'!G6700</f>
        <v>5.6353308511169891</v>
      </c>
      <c r="F6700" s="63">
        <f>'דוח 132'!F6700</f>
        <v>5.6502588888092298</v>
      </c>
      <c r="G6700" s="63">
        <f>'דוח 132'!E6700</f>
        <v>0</v>
      </c>
      <c r="H6700" s="63">
        <f>'דוח 132'!D6700</f>
        <v>0</v>
      </c>
      <c r="I6700" s="63">
        <f>'דוח 132'!C6700</f>
        <v>0</v>
      </c>
      <c r="J6700" s="63">
        <f>'דוח 132'!B6700</f>
        <v>0</v>
      </c>
      <c r="K6700" s="63">
        <f>'דוח 132'!A6700</f>
        <v>0</v>
      </c>
    </row>
    <row r="6701" spans="1:11" x14ac:dyDescent="0.2">
      <c r="A6701" s="63">
        <f>'דוח 132'!K6701</f>
        <v>12480</v>
      </c>
      <c r="B6701" s="63">
        <f>'דוח 132'!J6701</f>
        <v>8887</v>
      </c>
      <c r="C6701" s="63" t="str">
        <f>'דוח 132'!I6701</f>
        <v>קונצרני ריבית משתנה</v>
      </c>
      <c r="D6701" s="63">
        <f>'דוח 132'!H6701</f>
        <v>1.7722611701738098</v>
      </c>
      <c r="E6701" s="63">
        <f>'דוח 132'!G6701</f>
        <v>2.67597254066464</v>
      </c>
      <c r="F6701" s="63">
        <f>'דוח 132'!F6701</f>
        <v>2.6859592833589998</v>
      </c>
      <c r="G6701" s="63">
        <f>'דוח 132'!E6701</f>
        <v>0</v>
      </c>
      <c r="H6701" s="63">
        <f>'דוח 132'!D6701</f>
        <v>0</v>
      </c>
      <c r="I6701" s="63">
        <f>'דוח 132'!C6701</f>
        <v>0</v>
      </c>
      <c r="J6701" s="63">
        <f>'דוח 132'!B6701</f>
        <v>0</v>
      </c>
      <c r="K6701" s="63">
        <f>'דוח 132'!A6701</f>
        <v>0</v>
      </c>
    </row>
    <row r="6702" spans="1:11" x14ac:dyDescent="0.2">
      <c r="A6702" s="63">
        <f>'דוח 132'!K6702</f>
        <v>11578</v>
      </c>
      <c r="B6702" s="63">
        <f>'דוח 132'!J6702</f>
        <v>8887</v>
      </c>
      <c r="C6702" s="63" t="str">
        <f>'דוח 132'!I6702</f>
        <v>אג"ח לא צמוד לא סחיר (ללא עמיתים)</v>
      </c>
      <c r="D6702" s="63">
        <f>'דוח 132'!H6702</f>
        <v>3.5801001472777099</v>
      </c>
      <c r="E6702" s="63">
        <f>'דוח 132'!G6702</f>
        <v>0.69374843996786495</v>
      </c>
      <c r="F6702" s="63">
        <f>'דוח 132'!F6702</f>
        <v>0.67270705042959</v>
      </c>
      <c r="G6702" s="63">
        <f>'דוח 132'!E6702</f>
        <v>0</v>
      </c>
      <c r="H6702" s="63">
        <f>'דוח 132'!D6702</f>
        <v>0</v>
      </c>
      <c r="I6702" s="63">
        <f>'דוח 132'!C6702</f>
        <v>0</v>
      </c>
      <c r="J6702" s="63">
        <f>'דוח 132'!B6702</f>
        <v>0</v>
      </c>
      <c r="K6702" s="63">
        <f>'דוח 132'!A6702</f>
        <v>0</v>
      </c>
    </row>
    <row r="6703" spans="1:11" x14ac:dyDescent="0.2">
      <c r="A6703" s="63">
        <f>'דוח 132'!K6703</f>
        <v>12497</v>
      </c>
      <c r="B6703" s="63">
        <f>'דוח 132'!J6703</f>
        <v>8887</v>
      </c>
      <c r="C6703" s="63" t="str">
        <f>'דוח 132'!I6703</f>
        <v>קונצרני לא סחיר ריבית משתנה (נע"מים)</v>
      </c>
      <c r="D6703" s="63">
        <f>'דוח 132'!H6703</f>
        <v>0</v>
      </c>
      <c r="E6703" s="63">
        <f>'דוח 132'!G6703</f>
        <v>0</v>
      </c>
      <c r="F6703" s="63">
        <f>'דוח 132'!F6703</f>
        <v>0</v>
      </c>
      <c r="G6703" s="63">
        <f>'דוח 132'!E6703</f>
        <v>0</v>
      </c>
      <c r="H6703" s="63">
        <f>'דוח 132'!D6703</f>
        <v>0</v>
      </c>
      <c r="I6703" s="63">
        <f>'דוח 132'!C6703</f>
        <v>0</v>
      </c>
      <c r="J6703" s="63">
        <f>'דוח 132'!B6703</f>
        <v>0</v>
      </c>
      <c r="K6703" s="63">
        <f>'דוח 132'!A6703</f>
        <v>0</v>
      </c>
    </row>
    <row r="6704" spans="1:11" x14ac:dyDescent="0.2">
      <c r="A6704" s="63">
        <f>'דוח 132'!K6704</f>
        <v>15546</v>
      </c>
      <c r="B6704" s="63">
        <f>'דוח 132'!J6704</f>
        <v>8887</v>
      </c>
      <c r="C6704" s="63" t="str">
        <f>'דוח 132'!I6704</f>
        <v>הלוואה לא צמוד</v>
      </c>
      <c r="D6704" s="63">
        <f>'דוח 132'!H6704</f>
        <v>0</v>
      </c>
      <c r="E6704" s="63">
        <f>'דוח 132'!G6704</f>
        <v>0</v>
      </c>
      <c r="F6704" s="63">
        <f>'דוח 132'!F6704</f>
        <v>0</v>
      </c>
      <c r="G6704" s="63">
        <f>'דוח 132'!E6704</f>
        <v>0</v>
      </c>
      <c r="H6704" s="63">
        <f>'דוח 132'!D6704</f>
        <v>0</v>
      </c>
      <c r="I6704" s="63">
        <f>'דוח 132'!C6704</f>
        <v>0</v>
      </c>
      <c r="J6704" s="63">
        <f>'דוח 132'!B6704</f>
        <v>0</v>
      </c>
      <c r="K6704" s="63">
        <f>'דוח 132'!A6704</f>
        <v>0</v>
      </c>
    </row>
    <row r="6705" spans="1:11" x14ac:dyDescent="0.2">
      <c r="A6705" s="63">
        <f>'דוח 132'!K6705</f>
        <v>12481</v>
      </c>
      <c r="B6705" s="63">
        <f>'דוח 132'!J6705</f>
        <v>8887</v>
      </c>
      <c r="C6705" s="63" t="str">
        <f>'דוח 132'!I6705</f>
        <v>הלוואות לעמיתים.</v>
      </c>
      <c r="D6705" s="63">
        <f>'דוח 132'!H6705</f>
        <v>0</v>
      </c>
      <c r="E6705" s="63">
        <f>'דוח 132'!G6705</f>
        <v>0</v>
      </c>
      <c r="F6705" s="63">
        <f>'דוח 132'!F6705</f>
        <v>0</v>
      </c>
      <c r="G6705" s="63">
        <f>'דוח 132'!E6705</f>
        <v>0</v>
      </c>
      <c r="H6705" s="63">
        <f>'דוח 132'!D6705</f>
        <v>4</v>
      </c>
      <c r="I6705" s="63">
        <f>'דוח 132'!C6705</f>
        <v>0</v>
      </c>
      <c r="J6705" s="63">
        <f>'דוח 132'!B6705</f>
        <v>0</v>
      </c>
      <c r="K6705" s="63">
        <f>'דוח 132'!A6705</f>
        <v>0</v>
      </c>
    </row>
    <row r="6706" spans="1:11" x14ac:dyDescent="0.2">
      <c r="A6706" s="63">
        <f>'דוח 132'!K6706</f>
        <v>13594</v>
      </c>
      <c r="B6706" s="63">
        <f>'דוח 132'!J6706</f>
        <v>8887</v>
      </c>
      <c r="C6706" s="63" t="str">
        <f>'דוח 132'!I6706</f>
        <v>מט"ח וצמוד מט"ח</v>
      </c>
      <c r="D6706" s="63">
        <f>'דוח 132'!H6706</f>
        <v>2.7890109201115698</v>
      </c>
      <c r="E6706" s="63">
        <f>'דוח 132'!G6706</f>
        <v>13.346650628820099</v>
      </c>
      <c r="F6706" s="63">
        <f>'דוח 132'!F6706</f>
        <v>13.335738164811398</v>
      </c>
      <c r="G6706" s="63">
        <f>'דוח 132'!E6706</f>
        <v>0</v>
      </c>
      <c r="H6706" s="63">
        <f>'דוח 132'!D6706</f>
        <v>0</v>
      </c>
      <c r="I6706" s="63">
        <f>'דוח 132'!C6706</f>
        <v>0</v>
      </c>
      <c r="J6706" s="63">
        <f>'דוח 132'!B6706</f>
        <v>0</v>
      </c>
      <c r="K6706" s="63">
        <f>'דוח 132'!A6706</f>
        <v>0</v>
      </c>
    </row>
    <row r="6707" spans="1:11" x14ac:dyDescent="0.2">
      <c r="A6707" s="63">
        <f>'דוח 132'!K6707</f>
        <v>15609</v>
      </c>
      <c r="B6707" s="63">
        <f>'דוח 132'!J6707</f>
        <v>8887</v>
      </c>
      <c r="C6707" s="63" t="str">
        <f>'דוח 132'!I6707</f>
        <v>אג"ח ממשלתי צמוד מט"ח סחיר (1022)</v>
      </c>
      <c r="D6707" s="63">
        <f>'דוח 132'!H6707</f>
        <v>1.8437702064706698</v>
      </c>
      <c r="E6707" s="63">
        <f>'דוח 132'!G6707</f>
        <v>0.29369140579241404</v>
      </c>
      <c r="F6707" s="63">
        <f>'דוח 132'!F6707</f>
        <v>0.29426606244819697</v>
      </c>
      <c r="G6707" s="63">
        <f>'דוח 132'!E6707</f>
        <v>0</v>
      </c>
      <c r="H6707" s="63">
        <f>'דוח 132'!D6707</f>
        <v>0</v>
      </c>
      <c r="I6707" s="63">
        <f>'דוח 132'!C6707</f>
        <v>0</v>
      </c>
      <c r="J6707" s="63">
        <f>'דוח 132'!B6707</f>
        <v>0</v>
      </c>
      <c r="K6707" s="63">
        <f>'דוח 132'!A6707</f>
        <v>0</v>
      </c>
    </row>
    <row r="6708" spans="1:11" x14ac:dyDescent="0.2">
      <c r="A6708" s="63">
        <f>'דוח 132'!K6708</f>
        <v>11524</v>
      </c>
      <c r="B6708" s="63">
        <f>'דוח 132'!J6708</f>
        <v>8887</v>
      </c>
      <c r="C6708" s="63" t="str">
        <f>'דוח 132'!I6708</f>
        <v xml:space="preserve"> אג"ח קונצרני בחו"ל </v>
      </c>
      <c r="D6708" s="63">
        <f>'דוח 132'!H6708</f>
        <v>3.2188175370911001</v>
      </c>
      <c r="E6708" s="63">
        <f>'דוח 132'!G6708</f>
        <v>10.442543380089498</v>
      </c>
      <c r="F6708" s="63">
        <f>'דוח 132'!F6708</f>
        <v>10.4244575739698</v>
      </c>
      <c r="G6708" s="63">
        <f>'דוח 132'!E6708</f>
        <v>0</v>
      </c>
      <c r="H6708" s="63">
        <f>'דוח 132'!D6708</f>
        <v>0</v>
      </c>
      <c r="I6708" s="63">
        <f>'דוח 132'!C6708</f>
        <v>0</v>
      </c>
      <c r="J6708" s="63">
        <f>'דוח 132'!B6708</f>
        <v>0</v>
      </c>
      <c r="K6708" s="63">
        <f>'דוח 132'!A6708</f>
        <v>0</v>
      </c>
    </row>
    <row r="6709" spans="1:11" x14ac:dyDescent="0.2">
      <c r="A6709" s="63">
        <f>'דוח 132'!K6709</f>
        <v>15745</v>
      </c>
      <c r="B6709" s="63">
        <f>'דוח 132'!J6709</f>
        <v>8887</v>
      </c>
      <c r="C6709" s="63" t="str">
        <f>'דוח 132'!I6709</f>
        <v>סה"כ קונצרני צמוד מט"ח</v>
      </c>
      <c r="D6709" s="63">
        <f>'דוח 132'!H6709</f>
        <v>4.6299647718902506</v>
      </c>
      <c r="E6709" s="63">
        <f>'דוח 132'!G6709</f>
        <v>0.66172152077576507</v>
      </c>
      <c r="F6709" s="63">
        <f>'דוח 132'!F6709</f>
        <v>0.66880282453421203</v>
      </c>
      <c r="G6709" s="63">
        <f>'דוח 132'!E6709</f>
        <v>0</v>
      </c>
      <c r="H6709" s="63">
        <f>'דוח 132'!D6709</f>
        <v>0</v>
      </c>
      <c r="I6709" s="63">
        <f>'דוח 132'!C6709</f>
        <v>0</v>
      </c>
      <c r="J6709" s="63">
        <f>'דוח 132'!B6709</f>
        <v>0</v>
      </c>
      <c r="K6709" s="63">
        <f>'דוח 132'!A6709</f>
        <v>0</v>
      </c>
    </row>
    <row r="6710" spans="1:11" x14ac:dyDescent="0.2">
      <c r="A6710" s="63">
        <f>'דוח 132'!K6710</f>
        <v>15545</v>
      </c>
      <c r="B6710" s="63">
        <f>'דוח 132'!J6710</f>
        <v>8887</v>
      </c>
      <c r="C6710" s="63" t="str">
        <f>'דוח 132'!I6710</f>
        <v>הלוואה צמוד מט"ח</v>
      </c>
      <c r="D6710" s="63">
        <f>'דוח 132'!H6710</f>
        <v>0</v>
      </c>
      <c r="E6710" s="63">
        <f>'דוח 132'!G6710</f>
        <v>0</v>
      </c>
      <c r="F6710" s="63">
        <f>'דוח 132'!F6710</f>
        <v>0</v>
      </c>
      <c r="G6710" s="63">
        <f>'דוח 132'!E6710</f>
        <v>0</v>
      </c>
      <c r="H6710" s="63">
        <f>'דוח 132'!D6710</f>
        <v>0</v>
      </c>
      <c r="I6710" s="63">
        <f>'דוח 132'!C6710</f>
        <v>0</v>
      </c>
      <c r="J6710" s="63">
        <f>'דוח 132'!B6710</f>
        <v>0</v>
      </c>
      <c r="K6710" s="63">
        <f>'דוח 132'!A6710</f>
        <v>0</v>
      </c>
    </row>
    <row r="6711" spans="1:11" x14ac:dyDescent="0.2">
      <c r="A6711" s="63">
        <f>'דוח 132'!K6711</f>
        <v>13595</v>
      </c>
      <c r="B6711" s="63">
        <f>'דוח 132'!J6711</f>
        <v>8887</v>
      </c>
      <c r="C6711" s="63" t="str">
        <f>'דוח 132'!I6711</f>
        <v>סה"כ מניות והמירים</v>
      </c>
      <c r="D6711" s="63">
        <f>'דוח 132'!H6711</f>
        <v>0</v>
      </c>
      <c r="E6711" s="63">
        <f>'דוח 132'!G6711</f>
        <v>3.9692891624993303E-4</v>
      </c>
      <c r="F6711" s="63">
        <f>'דוח 132'!F6711</f>
        <v>3.9585462718402998E-4</v>
      </c>
      <c r="G6711" s="63">
        <f>'דוח 132'!E6711</f>
        <v>0</v>
      </c>
      <c r="H6711" s="63">
        <f>'דוח 132'!D6711</f>
        <v>0</v>
      </c>
      <c r="I6711" s="63">
        <f>'דוח 132'!C6711</f>
        <v>0</v>
      </c>
      <c r="J6711" s="63">
        <f>'דוח 132'!B6711</f>
        <v>0</v>
      </c>
      <c r="K6711" s="63">
        <f>'דוח 132'!A6711</f>
        <v>0</v>
      </c>
    </row>
    <row r="6712" spans="1:11" x14ac:dyDescent="0.2">
      <c r="A6712" s="63">
        <f>'דוח 132'!K6712</f>
        <v>15610</v>
      </c>
      <c r="B6712" s="63">
        <f>'דוח 132'!J6712</f>
        <v>8887</v>
      </c>
      <c r="C6712" s="63" t="str">
        <f>'דוח 132'!I6712</f>
        <v>נגזרים מתוך מניות והמירים</v>
      </c>
      <c r="D6712" s="63">
        <f>'דוח 132'!H6712</f>
        <v>0</v>
      </c>
      <c r="E6712" s="63">
        <f>'דוח 132'!G6712</f>
        <v>0</v>
      </c>
      <c r="F6712" s="63">
        <f>'דוח 132'!F6712</f>
        <v>0</v>
      </c>
      <c r="G6712" s="63">
        <f>'דוח 132'!E6712</f>
        <v>0</v>
      </c>
      <c r="H6712" s="63">
        <f>'דוח 132'!D6712</f>
        <v>0</v>
      </c>
      <c r="I6712" s="63">
        <f>'דוח 132'!C6712</f>
        <v>0</v>
      </c>
      <c r="J6712" s="63">
        <f>'דוח 132'!B6712</f>
        <v>0</v>
      </c>
      <c r="K6712" s="63">
        <f>'דוח 132'!A6712</f>
        <v>0</v>
      </c>
    </row>
    <row r="6713" spans="1:11" x14ac:dyDescent="0.2">
      <c r="A6713" s="63">
        <f>'דוח 132'!K6713</f>
        <v>15611</v>
      </c>
      <c r="B6713" s="63">
        <f>'דוח 132'!J6713</f>
        <v>8887</v>
      </c>
      <c r="C6713" s="63" t="str">
        <f>'דוח 132'!I6713</f>
        <v>מניות והמירים בארץ</v>
      </c>
      <c r="D6713" s="63">
        <f>'דוח 132'!H6713</f>
        <v>0</v>
      </c>
      <c r="E6713" s="63">
        <f>'דוח 132'!G6713</f>
        <v>1.2731946203293601E-5</v>
      </c>
      <c r="F6713" s="63">
        <f>'דוח 132'!F6713</f>
        <v>1.2863813586482498E-5</v>
      </c>
      <c r="G6713" s="63">
        <f>'דוח 132'!E6713</f>
        <v>0</v>
      </c>
      <c r="H6713" s="63">
        <f>'דוח 132'!D6713</f>
        <v>0</v>
      </c>
      <c r="I6713" s="63">
        <f>'דוח 132'!C6713</f>
        <v>0</v>
      </c>
      <c r="J6713" s="63">
        <f>'דוח 132'!B6713</f>
        <v>0</v>
      </c>
      <c r="K6713" s="63">
        <f>'דוח 132'!A6713</f>
        <v>0</v>
      </c>
    </row>
    <row r="6714" spans="1:11" x14ac:dyDescent="0.2">
      <c r="A6714" s="63">
        <f>'דוח 132'!K6714</f>
        <v>15608</v>
      </c>
      <c r="B6714" s="63">
        <f>'דוח 132'!J6714</f>
        <v>8887</v>
      </c>
      <c r="C6714" s="63" t="str">
        <f>'דוח 132'!I6714</f>
        <v>מניות חו"ל</v>
      </c>
      <c r="D6714" s="63">
        <f>'דוח 132'!H6714</f>
        <v>0</v>
      </c>
      <c r="E6714" s="63">
        <f>'דוח 132'!G6714</f>
        <v>3.8419697004663894E-4</v>
      </c>
      <c r="F6714" s="63">
        <f>'דוח 132'!F6714</f>
        <v>3.8299081359754799E-4</v>
      </c>
      <c r="G6714" s="63">
        <f>'דוח 132'!E6714</f>
        <v>0</v>
      </c>
      <c r="H6714" s="63">
        <f>'דוח 132'!D6714</f>
        <v>0</v>
      </c>
      <c r="I6714" s="63">
        <f>'דוח 132'!C6714</f>
        <v>0</v>
      </c>
      <c r="J6714" s="63">
        <f>'דוח 132'!B6714</f>
        <v>0</v>
      </c>
      <c r="K6714" s="63">
        <f>'דוח 132'!A6714</f>
        <v>0</v>
      </c>
    </row>
    <row r="6715" spans="1:11" x14ac:dyDescent="0.2">
      <c r="A6715" s="63">
        <f>'דוח 132'!K6715</f>
        <v>15584</v>
      </c>
      <c r="B6715" s="63">
        <f>'דוח 132'!J6715</f>
        <v>8887</v>
      </c>
      <c r="C6715" s="63" t="str">
        <f>'דוח 132'!I6715</f>
        <v>נכסים אלטרנטיביים</v>
      </c>
      <c r="D6715" s="63">
        <f>'דוח 132'!H6715</f>
        <v>0</v>
      </c>
      <c r="E6715" s="63">
        <f>'דוח 132'!G6715</f>
        <v>0</v>
      </c>
      <c r="F6715" s="63">
        <f>'דוח 132'!F6715</f>
        <v>0</v>
      </c>
      <c r="G6715" s="63">
        <f>'דוח 132'!E6715</f>
        <v>0</v>
      </c>
      <c r="H6715" s="63">
        <f>'דוח 132'!D6715</f>
        <v>6</v>
      </c>
      <c r="I6715" s="63">
        <f>'דוח 132'!C6715</f>
        <v>0</v>
      </c>
      <c r="J6715" s="63">
        <f>'דוח 132'!B6715</f>
        <v>0</v>
      </c>
      <c r="K6715" s="63">
        <f>'דוח 132'!A6715</f>
        <v>0</v>
      </c>
    </row>
    <row r="6716" spans="1:11" x14ac:dyDescent="0.2">
      <c r="A6716" s="63">
        <f>'דוח 132'!K6716</f>
        <v>17728</v>
      </c>
      <c r="B6716" s="63">
        <f>'דוח 132'!J6716</f>
        <v>8887</v>
      </c>
      <c r="C6716" s="63" t="str">
        <f>'דוח 132'!I6716</f>
        <v>נכסי נדל"ן</v>
      </c>
      <c r="D6716" s="63">
        <f>'דוח 132'!H6716</f>
        <v>0</v>
      </c>
      <c r="E6716" s="63">
        <f>'דוח 132'!G6716</f>
        <v>0</v>
      </c>
      <c r="F6716" s="63">
        <f>'דוח 132'!F6716</f>
        <v>0</v>
      </c>
      <c r="G6716" s="63">
        <f>'דוח 132'!E6716</f>
        <v>0</v>
      </c>
      <c r="H6716" s="63">
        <f>'דוח 132'!D6716</f>
        <v>0</v>
      </c>
      <c r="I6716" s="63">
        <f>'דוח 132'!C6716</f>
        <v>0</v>
      </c>
      <c r="J6716" s="63">
        <f>'דוח 132'!B6716</f>
        <v>0</v>
      </c>
      <c r="K6716" s="63">
        <f>'דוח 132'!A6716</f>
        <v>0</v>
      </c>
    </row>
    <row r="6717" spans="1:11" x14ac:dyDescent="0.2">
      <c r="A6717" s="63">
        <f>'דוח 132'!K6717</f>
        <v>15624</v>
      </c>
      <c r="B6717" s="63">
        <f>'דוח 132'!J6717</f>
        <v>8887</v>
      </c>
      <c r="C6717" s="63" t="str">
        <f>'דוח 132'!I6717</f>
        <v>נגזרים מתוך חשיפת מט"ח</v>
      </c>
      <c r="D6717" s="63">
        <f>'דוח 132'!H6717</f>
        <v>0</v>
      </c>
      <c r="E6717" s="63">
        <f>'דוח 132'!G6717</f>
        <v>-1.7344128693310898</v>
      </c>
      <c r="F6717" s="63">
        <f>'דוח 132'!F6717</f>
        <v>-1.7297993518494998</v>
      </c>
      <c r="G6717" s="63">
        <f>'דוח 132'!E6717</f>
        <v>0</v>
      </c>
      <c r="H6717" s="63">
        <f>'דוח 132'!D6717</f>
        <v>0</v>
      </c>
      <c r="I6717" s="63">
        <f>'דוח 132'!C6717</f>
        <v>0</v>
      </c>
      <c r="J6717" s="63">
        <f>'דוח 132'!B6717</f>
        <v>0</v>
      </c>
      <c r="K6717" s="63">
        <f>'דוח 132'!A6717</f>
        <v>0</v>
      </c>
    </row>
    <row r="6718" spans="1:11" x14ac:dyDescent="0.2">
      <c r="A6718" s="63">
        <f>'דוח 132'!K6718</f>
        <v>15644</v>
      </c>
      <c r="B6718" s="63">
        <f>'דוח 132'!J6718</f>
        <v>8887</v>
      </c>
      <c r="C6718" s="63" t="str">
        <f>'דוח 132'!I6718</f>
        <v>סה"כ נזילות</v>
      </c>
      <c r="D6718" s="63">
        <f>'דוח 132'!H6718</f>
        <v>0</v>
      </c>
      <c r="E6718" s="63">
        <f>'דוח 132'!G6718</f>
        <v>1.7160954229921199</v>
      </c>
      <c r="F6718" s="63">
        <f>'דוח 132'!F6718</f>
        <v>1.55249773662954</v>
      </c>
      <c r="G6718" s="63">
        <f>'דוח 132'!E6718</f>
        <v>1</v>
      </c>
      <c r="H6718" s="63">
        <f>'דוח 132'!D6718</f>
        <v>10</v>
      </c>
      <c r="I6718" s="63">
        <f>'דוח 132'!C6718</f>
        <v>0</v>
      </c>
      <c r="J6718" s="63">
        <f>'דוח 132'!B6718</f>
        <v>0</v>
      </c>
      <c r="K6718" s="63">
        <f>'דוח 132'!A6718</f>
        <v>0</v>
      </c>
    </row>
    <row r="6719" spans="1:11" x14ac:dyDescent="0.2">
      <c r="A6719" s="63">
        <f>'דוח 132'!K6719</f>
        <v>15704</v>
      </c>
      <c r="B6719" s="63">
        <f>'דוח 132'!J6719</f>
        <v>8887</v>
      </c>
      <c r="C6719" s="63" t="str">
        <f>'דוח 132'!I6719</f>
        <v xml:space="preserve">סה"כ קונצרני והלוואות </v>
      </c>
      <c r="D6719" s="63">
        <f>'דוח 132'!H6719</f>
        <v>3.64408886696028</v>
      </c>
      <c r="E6719" s="63">
        <f>'דוח 132'!G6719</f>
        <v>42.972521867300102</v>
      </c>
      <c r="F6719" s="63">
        <f>'דוח 132'!F6719</f>
        <v>42.974600783648995</v>
      </c>
      <c r="G6719" s="63">
        <f>'דוח 132'!E6719</f>
        <v>37</v>
      </c>
      <c r="H6719" s="63">
        <f>'דוח 132'!D6719</f>
        <v>43</v>
      </c>
      <c r="I6719" s="63">
        <f>'דוח 132'!C6719</f>
        <v>0</v>
      </c>
      <c r="J6719" s="63">
        <f>'דוח 132'!B6719</f>
        <v>0</v>
      </c>
      <c r="K6719" s="63">
        <f>'דוח 132'!A6719</f>
        <v>0</v>
      </c>
    </row>
    <row r="6720" spans="1:11" x14ac:dyDescent="0.2">
      <c r="A6720" s="63">
        <f>'דוח 132'!K6720</f>
        <v>15749</v>
      </c>
      <c r="B6720" s="63">
        <f>'דוח 132'!J6720</f>
        <v>8887</v>
      </c>
      <c r="C6720" s="63" t="str">
        <f>'דוח 132'!I6720</f>
        <v>סה"כ לא סחירים</v>
      </c>
      <c r="D6720" s="63">
        <f>'דוח 132'!H6720</f>
        <v>3.7022587004219503</v>
      </c>
      <c r="E6720" s="63">
        <f>'דוח 132'!G6720</f>
        <v>1.5058364490106</v>
      </c>
      <c r="F6720" s="63">
        <f>'דוח 132'!F6720</f>
        <v>1.47792485272109</v>
      </c>
      <c r="G6720" s="63">
        <f>'דוח 132'!E6720</f>
        <v>0</v>
      </c>
      <c r="H6720" s="63">
        <f>'דוח 132'!D6720</f>
        <v>0</v>
      </c>
      <c r="I6720" s="63">
        <f>'דוח 132'!C6720</f>
        <v>0</v>
      </c>
      <c r="J6720" s="63">
        <f>'דוח 132'!B6720</f>
        <v>0</v>
      </c>
      <c r="K6720" s="63">
        <f>'דוח 132'!A6720</f>
        <v>0</v>
      </c>
    </row>
    <row r="6721" spans="1:11" x14ac:dyDescent="0.2">
      <c r="A6721" s="63">
        <f>'דוח 132'!K6721</f>
        <v>11258</v>
      </c>
      <c r="B6721" s="63">
        <f>'דוח 132'!J6721</f>
        <v>8887</v>
      </c>
      <c r="C6721" s="63" t="str">
        <f>'דוח 132'!I6721</f>
        <v>כל נכסי הקופה</v>
      </c>
      <c r="D6721" s="63">
        <f>'דוח 132'!H6721</f>
        <v>3.8791587361014601</v>
      </c>
      <c r="E6721" s="63">
        <f>'דוח 132'!G6721</f>
        <v>100</v>
      </c>
      <c r="F6721" s="63">
        <f>'דוח 132'!F6721</f>
        <v>100</v>
      </c>
      <c r="G6721" s="63">
        <f>'דוח 132'!E6721</f>
        <v>0</v>
      </c>
      <c r="H6721" s="63">
        <f>'דוח 132'!D6721</f>
        <v>0</v>
      </c>
      <c r="I6721" s="63">
        <f>'דוח 132'!C6721</f>
        <v>0</v>
      </c>
      <c r="J6721" s="63">
        <f>'דוח 132'!B6721</f>
        <v>0</v>
      </c>
      <c r="K6721" s="63">
        <f>'דוח 132'!A6721</f>
        <v>0</v>
      </c>
    </row>
    <row r="6722" spans="1:11" x14ac:dyDescent="0.2">
      <c r="A6722" s="63">
        <f>'דוח 132'!K6722</f>
        <v>15705</v>
      </c>
      <c r="B6722" s="63">
        <f>'דוח 132'!J6722</f>
        <v>8887</v>
      </c>
      <c r="C6722" s="63" t="str">
        <f>'דוח 132'!I6722</f>
        <v>סה"כ ממשלתי</v>
      </c>
      <c r="D6722" s="63">
        <f>'דוח 132'!H6722</f>
        <v>4.1678829068803998</v>
      </c>
      <c r="E6722" s="63">
        <f>'דוח 132'!G6722</f>
        <v>55.0588899813648</v>
      </c>
      <c r="F6722" s="63">
        <f>'דוח 132'!F6722</f>
        <v>55.218636158977297</v>
      </c>
      <c r="G6722" s="63">
        <f>'דוח 132'!E6722</f>
        <v>50</v>
      </c>
      <c r="H6722" s="63">
        <f>'דוח 132'!D6722</f>
        <v>60</v>
      </c>
      <c r="I6722" s="63">
        <f>'דוח 132'!C6722</f>
        <v>0</v>
      </c>
      <c r="J6722" s="63">
        <f>'דוח 132'!B6722</f>
        <v>0</v>
      </c>
      <c r="K6722" s="63">
        <f>'דוח 132'!A6722</f>
        <v>0</v>
      </c>
    </row>
    <row r="6723" spans="1:11" x14ac:dyDescent="0.2">
      <c r="A6723" s="63">
        <f>'דוח 132'!K6723</f>
        <v>16144</v>
      </c>
      <c r="B6723" s="63">
        <f>'דוח 132'!J6723</f>
        <v>8887</v>
      </c>
      <c r="C6723" s="63" t="str">
        <f>'דוח 132'!I6723</f>
        <v>סך חשיפת מט"ח</v>
      </c>
      <c r="D6723" s="63">
        <f>'דוח 132'!H6723</f>
        <v>2.9304717823405402</v>
      </c>
      <c r="E6723" s="63">
        <f>'דוח 132'!G6723</f>
        <v>10.3264022287036</v>
      </c>
      <c r="F6723" s="63">
        <f>'דוח 132'!F6723</f>
        <v>10.312247475299399</v>
      </c>
      <c r="G6723" s="63">
        <f>'דוח 132'!E6723</f>
        <v>0</v>
      </c>
      <c r="H6723" s="63">
        <f>'דוח 132'!D6723</f>
        <v>0</v>
      </c>
      <c r="I6723" s="63">
        <f>'דוח 132'!C6723</f>
        <v>0</v>
      </c>
      <c r="J6723" s="63">
        <f>'דוח 132'!B6723</f>
        <v>0</v>
      </c>
      <c r="K6723" s="63">
        <f>'דוח 132'!A6723</f>
        <v>0</v>
      </c>
    </row>
    <row r="6724" spans="1:11" x14ac:dyDescent="0.2">
      <c r="A6724" s="63">
        <f>'דוח 132'!K6724</f>
        <v>12755</v>
      </c>
      <c r="B6724" s="63">
        <f>'דוח 132'!J6724</f>
        <v>8887</v>
      </c>
      <c r="C6724" s="63" t="str">
        <f>'דוח 132'!I6724</f>
        <v xml:space="preserve">נזילות מט"ח </v>
      </c>
      <c r="D6724" s="63">
        <f>'דוח 132'!H6724</f>
        <v>0</v>
      </c>
      <c r="E6724" s="63">
        <f>'דוח 132'!G6724</f>
        <v>1.94869432216245</v>
      </c>
      <c r="F6724" s="63">
        <f>'דוח 132'!F6724</f>
        <v>1.94821170385919</v>
      </c>
      <c r="G6724" s="63">
        <f>'דוח 132'!E6724</f>
        <v>0</v>
      </c>
      <c r="H6724" s="63">
        <f>'דוח 132'!D6724</f>
        <v>0</v>
      </c>
      <c r="I6724" s="63">
        <f>'דוח 132'!C6724</f>
        <v>0</v>
      </c>
      <c r="J6724" s="63">
        <f>'דוח 132'!B6724</f>
        <v>0</v>
      </c>
      <c r="K6724" s="63">
        <f>'דוח 132'!A6724</f>
        <v>0</v>
      </c>
    </row>
    <row r="6725" spans="1:11" x14ac:dyDescent="0.2">
      <c r="A6725" s="63">
        <f>'דוח 132'!K6725</f>
        <v>12359</v>
      </c>
      <c r="B6725" s="63">
        <f>'דוח 132'!J6725</f>
        <v>8887</v>
      </c>
      <c r="C6725" s="63" t="str">
        <f>'דוח 132'!I6725</f>
        <v xml:space="preserve">קונצרני לא סחיר צמוד מדד </v>
      </c>
      <c r="D6725" s="63">
        <f>'דוח 132'!H6725</f>
        <v>3.4379390772310896</v>
      </c>
      <c r="E6725" s="63">
        <f>'דוח 132'!G6725</f>
        <v>0.55999220961593199</v>
      </c>
      <c r="F6725" s="63">
        <f>'דוח 132'!F6725</f>
        <v>0.55134833617458701</v>
      </c>
      <c r="G6725" s="63">
        <f>'דוח 132'!E6725</f>
        <v>0</v>
      </c>
      <c r="H6725" s="63">
        <f>'דוח 132'!D6725</f>
        <v>0</v>
      </c>
      <c r="I6725" s="63">
        <f>'דוח 132'!C6725</f>
        <v>0</v>
      </c>
      <c r="J6725" s="63">
        <f>'דוח 132'!B6725</f>
        <v>0</v>
      </c>
      <c r="K6725" s="63">
        <f>'דוח 132'!A6725</f>
        <v>0</v>
      </c>
    </row>
    <row r="6726" spans="1:11" x14ac:dyDescent="0.2">
      <c r="A6726" s="63">
        <f>'דוח 132'!K6726</f>
        <v>0</v>
      </c>
      <c r="B6726" s="63">
        <f>'דוח 132'!J6726</f>
        <v>0</v>
      </c>
      <c r="C6726" s="63">
        <f>'דוח 132'!I6726</f>
        <v>0</v>
      </c>
      <c r="D6726" s="63">
        <f>'דוח 132'!H6726</f>
        <v>0</v>
      </c>
      <c r="E6726" s="63">
        <f>'דוח 132'!G6726</f>
        <v>0</v>
      </c>
      <c r="F6726" s="63">
        <f>'דוח 132'!F6726</f>
        <v>0</v>
      </c>
      <c r="G6726" s="63">
        <f>'דוח 132'!E6726</f>
        <v>0</v>
      </c>
      <c r="H6726" s="63">
        <f>'דוח 132'!D6726</f>
        <v>0</v>
      </c>
      <c r="I6726" s="63">
        <f>'דוח 132'!C6726</f>
        <v>0</v>
      </c>
      <c r="J6726" s="63">
        <f>'דוח 132'!B6726</f>
        <v>0</v>
      </c>
      <c r="K6726" s="63">
        <f>'דוח 132'!A6726</f>
        <v>0</v>
      </c>
    </row>
    <row r="6727" spans="1:11" x14ac:dyDescent="0.2">
      <c r="A6727" s="63" t="str">
        <f>'דוח 132'!K6727</f>
        <v>קוד קבוצה</v>
      </c>
      <c r="B6727" s="63" t="str">
        <f>'דוח 132'!J6727</f>
        <v>קוד קופה</v>
      </c>
      <c r="C6727" s="63">
        <f>'דוח 132'!I6727</f>
        <v>0</v>
      </c>
      <c r="D6727" s="63" t="str">
        <f>'דוח 132'!H6727</f>
        <v>8925  תת פסגות1-קב אקים</v>
      </c>
      <c r="E6727" s="63">
        <f>'דוח 132'!G6727</f>
        <v>0</v>
      </c>
      <c r="F6727" s="63">
        <f>'דוח 132'!F6727</f>
        <v>0</v>
      </c>
      <c r="G6727" s="63">
        <f>'דוח 132'!E6727</f>
        <v>0</v>
      </c>
      <c r="H6727" s="63">
        <f>'דוח 132'!D6727</f>
        <v>0</v>
      </c>
      <c r="I6727" s="63">
        <f>'דוח 132'!C6727</f>
        <v>0</v>
      </c>
      <c r="J6727" s="63">
        <f>'דוח 132'!B6727</f>
        <v>0</v>
      </c>
      <c r="K6727" s="63">
        <f>'דוח 132'!A6727</f>
        <v>0</v>
      </c>
    </row>
    <row r="6728" spans="1:11" x14ac:dyDescent="0.2">
      <c r="A6728" s="63">
        <f>'דוח 132'!K6728</f>
        <v>0</v>
      </c>
      <c r="B6728" s="63">
        <f>'דוח 132'!J6728</f>
        <v>0</v>
      </c>
      <c r="C6728" s="63">
        <f>'דוח 132'!I6728</f>
        <v>0</v>
      </c>
      <c r="D6728" s="63">
        <f>'דוח 132'!H6728</f>
        <v>0</v>
      </c>
      <c r="E6728" s="63">
        <f>'דוח 132'!G6728</f>
        <v>0</v>
      </c>
      <c r="F6728" s="63" t="str">
        <f>'דוח 132'!F6728</f>
        <v>שווי קופה באשח  67.93</v>
      </c>
      <c r="G6728" s="63">
        <f>'דוח 132'!E6728</f>
        <v>0</v>
      </c>
      <c r="H6728" s="63">
        <f>'דוח 132'!D6728</f>
        <v>0</v>
      </c>
      <c r="I6728" s="63">
        <f>'דוח 132'!C6728</f>
        <v>0</v>
      </c>
      <c r="J6728" s="63">
        <f>'דוח 132'!B6728</f>
        <v>0</v>
      </c>
      <c r="K6728" s="63">
        <f>'דוח 132'!A6728</f>
        <v>0</v>
      </c>
    </row>
    <row r="6729" spans="1:11" x14ac:dyDescent="0.2">
      <c r="A6729" s="63">
        <f>'דוח 132'!K6729</f>
        <v>0</v>
      </c>
      <c r="B6729" s="63">
        <f>'דוח 132'!J6729</f>
        <v>0</v>
      </c>
      <c r="C6729" s="63" t="str">
        <f>'דוח 132'!I6729</f>
        <v>תאור קבוצה</v>
      </c>
      <c r="D6729" s="63" t="str">
        <f>'דוח 132'!H6729</f>
        <v>מח"מ</v>
      </c>
      <c r="E6729" s="63" t="str">
        <f>'דוח 132'!G6729</f>
        <v>חשיפה</v>
      </c>
      <c r="F6729" s="63" t="str">
        <f>'דוח 132'!F6729</f>
        <v>חשיפה</v>
      </c>
      <c r="G6729" s="63">
        <f>'דוח 132'!E6729</f>
        <v>0</v>
      </c>
      <c r="H6729" s="63" t="str">
        <f>'דוח 132'!D6729</f>
        <v>חשיפה</v>
      </c>
      <c r="I6729" s="63">
        <f>'דוח 132'!C6729</f>
        <v>0</v>
      </c>
      <c r="J6729" s="63" t="str">
        <f>'דוח 132'!B6729</f>
        <v>מח"מ</v>
      </c>
      <c r="K6729" s="63">
        <f>'דוח 132'!A6729</f>
        <v>0</v>
      </c>
    </row>
    <row r="6730" spans="1:11" x14ac:dyDescent="0.2">
      <c r="A6730" s="63">
        <f>'דוח 132'!K6730</f>
        <v>0</v>
      </c>
      <c r="B6730" s="63">
        <f>'דוח 132'!J6730</f>
        <v>0</v>
      </c>
      <c r="C6730" s="63">
        <f>'דוח 132'!I6730</f>
        <v>0</v>
      </c>
      <c r="D6730" s="63">
        <f>'דוח 132'!H6730</f>
        <v>0</v>
      </c>
      <c r="E6730" s="63" t="str">
        <f>'דוח 132'!G6730</f>
        <v>30/12/18</v>
      </c>
      <c r="F6730" s="63" t="str">
        <f>'דוח 132'!F6730</f>
        <v>31/12/18</v>
      </c>
      <c r="G6730" s="63" t="str">
        <f>'דוח 132'!E6730</f>
        <v>מינ'</v>
      </c>
      <c r="H6730" s="63" t="str">
        <f>'דוח 132'!D6730</f>
        <v>מקס'</v>
      </c>
      <c r="I6730" s="63" t="str">
        <f>'דוח 132'!C6730</f>
        <v>מינ'</v>
      </c>
      <c r="J6730" s="63" t="str">
        <f>'דוח 132'!B6730</f>
        <v>מקס'</v>
      </c>
      <c r="K6730" s="63">
        <f>'דוח 132'!A6730</f>
        <v>0</v>
      </c>
    </row>
    <row r="6731" spans="1:11" x14ac:dyDescent="0.2">
      <c r="A6731" s="63">
        <f>'דוח 132'!K6731</f>
        <v>13591</v>
      </c>
      <c r="B6731" s="63">
        <f>'דוח 132'!J6731</f>
        <v>8925</v>
      </c>
      <c r="C6731" s="63" t="str">
        <f>'דוח 132'!I6731</f>
        <v xml:space="preserve">צמוד מדד (כולל מיועדות) </v>
      </c>
      <c r="D6731" s="63">
        <f>'דוח 132'!H6731</f>
        <v>3.9640113955036296</v>
      </c>
      <c r="E6731" s="63">
        <f>'דוח 132'!G6731</f>
        <v>32.359842352547005</v>
      </c>
      <c r="F6731" s="63">
        <f>'דוח 132'!F6731</f>
        <v>32.376340081519899</v>
      </c>
      <c r="G6731" s="63">
        <f>'דוח 132'!E6731</f>
        <v>0</v>
      </c>
      <c r="H6731" s="63">
        <f>'דוח 132'!D6731</f>
        <v>40</v>
      </c>
      <c r="I6731" s="63">
        <f>'דוח 132'!C6731</f>
        <v>3.5</v>
      </c>
      <c r="J6731" s="63">
        <f>'דוח 132'!B6731</f>
        <v>5.5</v>
      </c>
      <c r="K6731" s="63">
        <f>'דוח 132'!A6731</f>
        <v>0</v>
      </c>
    </row>
    <row r="6732" spans="1:11" x14ac:dyDescent="0.2">
      <c r="A6732" s="63">
        <f>'דוח 132'!K6732</f>
        <v>19967</v>
      </c>
      <c r="B6732" s="63">
        <f>'דוח 132'!J6732</f>
        <v>8925</v>
      </c>
      <c r="C6732" s="63" t="str">
        <f>'דוח 132'!I6732</f>
        <v>צמוד מדד ללא מיועדות</v>
      </c>
      <c r="D6732" s="63">
        <f>'דוח 132'!H6732</f>
        <v>3.9640113955036296</v>
      </c>
      <c r="E6732" s="63">
        <f>'דוח 132'!G6732</f>
        <v>32.359842352547005</v>
      </c>
      <c r="F6732" s="63">
        <f>'דוח 132'!F6732</f>
        <v>32.376340081519899</v>
      </c>
      <c r="G6732" s="63">
        <f>'דוח 132'!E6732</f>
        <v>0</v>
      </c>
      <c r="H6732" s="63">
        <f>'דוח 132'!D6732</f>
        <v>0</v>
      </c>
      <c r="I6732" s="63">
        <f>'דוח 132'!C6732</f>
        <v>0</v>
      </c>
      <c r="J6732" s="63">
        <f>'דוח 132'!B6732</f>
        <v>0</v>
      </c>
      <c r="K6732" s="63">
        <f>'דוח 132'!A6732</f>
        <v>0</v>
      </c>
    </row>
    <row r="6733" spans="1:11" x14ac:dyDescent="0.2">
      <c r="A6733" s="63">
        <f>'דוח 132'!K6733</f>
        <v>15744</v>
      </c>
      <c r="B6733" s="63">
        <f>'דוח 132'!J6733</f>
        <v>8925</v>
      </c>
      <c r="C6733" s="63" t="str">
        <f>'דוח 132'!I6733</f>
        <v xml:space="preserve">סה"כ ממשלתי צמוד מדד כולל מיועדות </v>
      </c>
      <c r="D6733" s="63">
        <f>'דוח 132'!H6733</f>
        <v>5.86705102249178</v>
      </c>
      <c r="E6733" s="63">
        <f>'דוח 132'!G6733</f>
        <v>13.551195236072301</v>
      </c>
      <c r="F6733" s="63">
        <f>'דוח 132'!F6733</f>
        <v>13.552682518256598</v>
      </c>
      <c r="G6733" s="63">
        <f>'דוח 132'!E6733</f>
        <v>0</v>
      </c>
      <c r="H6733" s="63">
        <f>'דוח 132'!D6733</f>
        <v>0</v>
      </c>
      <c r="I6733" s="63">
        <f>'דוח 132'!C6733</f>
        <v>0</v>
      </c>
      <c r="J6733" s="63">
        <f>'דוח 132'!B6733</f>
        <v>0</v>
      </c>
      <c r="K6733" s="63">
        <f>'דוח 132'!A6733</f>
        <v>0</v>
      </c>
    </row>
    <row r="6734" spans="1:11" x14ac:dyDescent="0.2">
      <c r="A6734" s="63">
        <f>'דוח 132'!K6734</f>
        <v>13462</v>
      </c>
      <c r="B6734" s="63">
        <f>'דוח 132'!J6734</f>
        <v>8925</v>
      </c>
      <c r="C6734" s="63" t="str">
        <f>'דוח 132'!I6734</f>
        <v xml:space="preserve">קונצרני סחיר צמוד מדד </v>
      </c>
      <c r="D6734" s="63">
        <f>'דוח 132'!H6734</f>
        <v>2.5938583422220702</v>
      </c>
      <c r="E6734" s="63">
        <f>'דוח 132'!G6734</f>
        <v>18.808647116474798</v>
      </c>
      <c r="F6734" s="63">
        <f>'דוח 132'!F6734</f>
        <v>18.823657563263303</v>
      </c>
      <c r="G6734" s="63">
        <f>'דוח 132'!E6734</f>
        <v>0</v>
      </c>
      <c r="H6734" s="63">
        <f>'דוח 132'!D6734</f>
        <v>0</v>
      </c>
      <c r="I6734" s="63">
        <f>'דוח 132'!C6734</f>
        <v>0</v>
      </c>
      <c r="J6734" s="63">
        <f>'דוח 132'!B6734</f>
        <v>0</v>
      </c>
      <c r="K6734" s="63">
        <f>'דוח 132'!A6734</f>
        <v>0</v>
      </c>
    </row>
    <row r="6735" spans="1:11" x14ac:dyDescent="0.2">
      <c r="A6735" s="63">
        <f>'דוח 132'!K6735</f>
        <v>15544</v>
      </c>
      <c r="B6735" s="63">
        <f>'דוח 132'!J6735</f>
        <v>8925</v>
      </c>
      <c r="C6735" s="63" t="str">
        <f>'דוח 132'!I6735</f>
        <v>הלוואה צמוד מדד</v>
      </c>
      <c r="D6735" s="63">
        <f>'דוח 132'!H6735</f>
        <v>0</v>
      </c>
      <c r="E6735" s="63">
        <f>'דוח 132'!G6735</f>
        <v>0</v>
      </c>
      <c r="F6735" s="63">
        <f>'דוח 132'!F6735</f>
        <v>0</v>
      </c>
      <c r="G6735" s="63">
        <f>'דוח 132'!E6735</f>
        <v>0</v>
      </c>
      <c r="H6735" s="63">
        <f>'דוח 132'!D6735</f>
        <v>0</v>
      </c>
      <c r="I6735" s="63">
        <f>'דוח 132'!C6735</f>
        <v>0</v>
      </c>
      <c r="J6735" s="63">
        <f>'דוח 132'!B6735</f>
        <v>0</v>
      </c>
      <c r="K6735" s="63">
        <f>'דוח 132'!A6735</f>
        <v>0</v>
      </c>
    </row>
    <row r="6736" spans="1:11" x14ac:dyDescent="0.2">
      <c r="A6736" s="63">
        <f>'דוח 132'!K6736</f>
        <v>12978</v>
      </c>
      <c r="B6736" s="63">
        <f>'דוח 132'!J6736</f>
        <v>8925</v>
      </c>
      <c r="C6736" s="63" t="str">
        <f>'דוח 132'!I6736</f>
        <v xml:space="preserve">פקדונות לא סחירים </v>
      </c>
      <c r="D6736" s="63">
        <f>'דוח 132'!H6736</f>
        <v>0</v>
      </c>
      <c r="E6736" s="63">
        <f>'דוח 132'!G6736</f>
        <v>0</v>
      </c>
      <c r="F6736" s="63">
        <f>'דוח 132'!F6736</f>
        <v>0</v>
      </c>
      <c r="G6736" s="63">
        <f>'דוח 132'!E6736</f>
        <v>0</v>
      </c>
      <c r="H6736" s="63">
        <f>'דוח 132'!D6736</f>
        <v>0</v>
      </c>
      <c r="I6736" s="63">
        <f>'דוח 132'!C6736</f>
        <v>0</v>
      </c>
      <c r="J6736" s="63">
        <f>'דוח 132'!B6736</f>
        <v>0</v>
      </c>
      <c r="K6736" s="63">
        <f>'דוח 132'!A6736</f>
        <v>0</v>
      </c>
    </row>
    <row r="6737" spans="1:11" x14ac:dyDescent="0.2">
      <c r="A6737" s="63">
        <f>'דוח 132'!K6737</f>
        <v>17726</v>
      </c>
      <c r="B6737" s="63">
        <f>'דוח 132'!J6737</f>
        <v>8925</v>
      </c>
      <c r="C6737" s="63" t="str">
        <f>'דוח 132'!I6737</f>
        <v>לא צמוד כולל נזילות</v>
      </c>
      <c r="D6737" s="63">
        <f>'דוח 132'!H6737</f>
        <v>3.2660678594486803</v>
      </c>
      <c r="E6737" s="63">
        <f>'דוח 132'!G6737</f>
        <v>67.640157647452995</v>
      </c>
      <c r="F6737" s="63">
        <f>'דוח 132'!F6737</f>
        <v>67.623659918480101</v>
      </c>
      <c r="G6737" s="63">
        <f>'דוח 132'!E6737</f>
        <v>0</v>
      </c>
      <c r="H6737" s="63">
        <f>'דוח 132'!D6737</f>
        <v>0</v>
      </c>
      <c r="I6737" s="63">
        <f>'דוח 132'!C6737</f>
        <v>2.5</v>
      </c>
      <c r="J6737" s="63">
        <f>'דוח 132'!B6737</f>
        <v>4.5</v>
      </c>
      <c r="K6737" s="63">
        <f>'דוח 132'!A6737</f>
        <v>0</v>
      </c>
    </row>
    <row r="6738" spans="1:11" x14ac:dyDescent="0.2">
      <c r="A6738" s="63">
        <f>'דוח 132'!K6738</f>
        <v>17727</v>
      </c>
      <c r="B6738" s="63">
        <f>'דוח 132'!J6738</f>
        <v>8925</v>
      </c>
      <c r="C6738" s="63" t="str">
        <f>'דוח 132'!I6738</f>
        <v>עו"ש ש"ח</v>
      </c>
      <c r="D6738" s="63">
        <f>'דוח 132'!H6738</f>
        <v>0</v>
      </c>
      <c r="E6738" s="63">
        <f>'דוח 132'!G6738</f>
        <v>11.074595201862499</v>
      </c>
      <c r="F6738" s="63">
        <f>'דוח 132'!F6738</f>
        <v>11.074567633728501</v>
      </c>
      <c r="G6738" s="63">
        <f>'דוח 132'!E6738</f>
        <v>0</v>
      </c>
      <c r="H6738" s="63">
        <f>'דוח 132'!D6738</f>
        <v>0</v>
      </c>
      <c r="I6738" s="63">
        <f>'דוח 132'!C6738</f>
        <v>0</v>
      </c>
      <c r="J6738" s="63">
        <f>'דוח 132'!B6738</f>
        <v>0</v>
      </c>
      <c r="K6738" s="63">
        <f>'דוח 132'!A6738</f>
        <v>0</v>
      </c>
    </row>
    <row r="6739" spans="1:11" x14ac:dyDescent="0.2">
      <c r="A6739" s="63">
        <f>'דוח 132'!K6739</f>
        <v>13592</v>
      </c>
      <c r="B6739" s="63">
        <f>'דוח 132'!J6739</f>
        <v>8925</v>
      </c>
      <c r="C6739" s="63" t="str">
        <f>'דוח 132'!I6739</f>
        <v xml:space="preserve">לא צמוד - לא כולל נזילות </v>
      </c>
      <c r="D6739" s="63">
        <f>'דוח 132'!H6739</f>
        <v>3.9056942078907801</v>
      </c>
      <c r="E6739" s="63">
        <f>'דוח 132'!G6739</f>
        <v>56.565562445590501</v>
      </c>
      <c r="F6739" s="63">
        <f>'דוח 132'!F6739</f>
        <v>56.549092284751595</v>
      </c>
      <c r="G6739" s="63">
        <f>'דוח 132'!E6739</f>
        <v>0</v>
      </c>
      <c r="H6739" s="63">
        <f>'דוח 132'!D6739</f>
        <v>0</v>
      </c>
      <c r="I6739" s="63">
        <f>'דוח 132'!C6739</f>
        <v>0</v>
      </c>
      <c r="J6739" s="63">
        <f>'דוח 132'!B6739</f>
        <v>0</v>
      </c>
      <c r="K6739" s="63">
        <f>'דוח 132'!A6739</f>
        <v>0</v>
      </c>
    </row>
    <row r="6740" spans="1:11" x14ac:dyDescent="0.2">
      <c r="A6740" s="63">
        <f>'דוח 132'!K6740</f>
        <v>11566</v>
      </c>
      <c r="B6740" s="63">
        <f>'דוח 132'!J6740</f>
        <v>8925</v>
      </c>
      <c r="C6740" s="63" t="str">
        <f>'דוח 132'!I6740</f>
        <v>מק"מ</v>
      </c>
      <c r="D6740" s="63">
        <f>'דוח 132'!H6740</f>
        <v>0.62094521226353994</v>
      </c>
      <c r="E6740" s="63">
        <f>'דוח 132'!G6740</f>
        <v>17.619534647376099</v>
      </c>
      <c r="F6740" s="63">
        <f>'דוח 132'!F6740</f>
        <v>17.625897374374901</v>
      </c>
      <c r="G6740" s="63">
        <f>'דוח 132'!E6740</f>
        <v>0</v>
      </c>
      <c r="H6740" s="63">
        <f>'דוח 132'!D6740</f>
        <v>0</v>
      </c>
      <c r="I6740" s="63">
        <f>'דוח 132'!C6740</f>
        <v>0</v>
      </c>
      <c r="J6740" s="63">
        <f>'דוח 132'!B6740</f>
        <v>0</v>
      </c>
      <c r="K6740" s="63">
        <f>'דוח 132'!A6740</f>
        <v>0</v>
      </c>
    </row>
    <row r="6741" spans="1:11" x14ac:dyDescent="0.2">
      <c r="A6741" s="63">
        <f>'דוח 132'!K6741</f>
        <v>13419</v>
      </c>
      <c r="B6741" s="63">
        <f>'דוח 132'!J6741</f>
        <v>8925</v>
      </c>
      <c r="C6741" s="63" t="str">
        <f>'דוח 132'!I6741</f>
        <v>ממשלתי  לא צמוד (שחר)</v>
      </c>
      <c r="D6741" s="63">
        <f>'דוח 132'!H6741</f>
        <v>5.8375558994055599</v>
      </c>
      <c r="E6741" s="63">
        <f>'דוח 132'!G6741</f>
        <v>34.592837798411594</v>
      </c>
      <c r="F6741" s="63">
        <f>'דוח 132'!F6741</f>
        <v>34.561672086118499</v>
      </c>
      <c r="G6741" s="63">
        <f>'דוח 132'!E6741</f>
        <v>0</v>
      </c>
      <c r="H6741" s="63">
        <f>'דוח 132'!D6741</f>
        <v>0</v>
      </c>
      <c r="I6741" s="63">
        <f>'דוח 132'!C6741</f>
        <v>0</v>
      </c>
      <c r="J6741" s="63">
        <f>'דוח 132'!B6741</f>
        <v>0</v>
      </c>
      <c r="K6741" s="63">
        <f>'דוח 132'!A6741</f>
        <v>0</v>
      </c>
    </row>
    <row r="6742" spans="1:11" x14ac:dyDescent="0.2">
      <c r="A6742" s="63">
        <f>'דוח 132'!K6742</f>
        <v>11568</v>
      </c>
      <c r="B6742" s="63">
        <f>'דוח 132'!J6742</f>
        <v>8925</v>
      </c>
      <c r="C6742" s="63" t="str">
        <f>'דוח 132'!I6742</f>
        <v>אג"ח ממשלתי לא צמוד ריבית משתנה-"גילון"</v>
      </c>
      <c r="D6742" s="63">
        <f>'דוח 132'!H6742</f>
        <v>0</v>
      </c>
      <c r="E6742" s="63">
        <f>'דוח 132'!G6742</f>
        <v>0</v>
      </c>
      <c r="F6742" s="63">
        <f>'דוח 132'!F6742</f>
        <v>0</v>
      </c>
      <c r="G6742" s="63">
        <f>'דוח 132'!E6742</f>
        <v>0</v>
      </c>
      <c r="H6742" s="63">
        <f>'דוח 132'!D6742</f>
        <v>0</v>
      </c>
      <c r="I6742" s="63">
        <f>'דוח 132'!C6742</f>
        <v>0</v>
      </c>
      <c r="J6742" s="63">
        <f>'דוח 132'!B6742</f>
        <v>0</v>
      </c>
      <c r="K6742" s="63">
        <f>'דוח 132'!A6742</f>
        <v>0</v>
      </c>
    </row>
    <row r="6743" spans="1:11" x14ac:dyDescent="0.2">
      <c r="A6743" s="63">
        <f>'דוח 132'!K6743</f>
        <v>12479</v>
      </c>
      <c r="B6743" s="63">
        <f>'דוח 132'!J6743</f>
        <v>8925</v>
      </c>
      <c r="C6743" s="63" t="str">
        <f>'דוח 132'!I6743</f>
        <v>קונצרני ריבית קבועה</v>
      </c>
      <c r="D6743" s="63">
        <f>'דוח 132'!H6743</f>
        <v>3.82</v>
      </c>
      <c r="E6743" s="63">
        <f>'דוח 132'!G6743</f>
        <v>1.4329084200426698</v>
      </c>
      <c r="F6743" s="63">
        <f>'דוח 132'!F6743</f>
        <v>1.4412601587121701</v>
      </c>
      <c r="G6743" s="63">
        <f>'דוח 132'!E6743</f>
        <v>0</v>
      </c>
      <c r="H6743" s="63">
        <f>'דוח 132'!D6743</f>
        <v>0</v>
      </c>
      <c r="I6743" s="63">
        <f>'דוח 132'!C6743</f>
        <v>0</v>
      </c>
      <c r="J6743" s="63">
        <f>'דוח 132'!B6743</f>
        <v>0</v>
      </c>
      <c r="K6743" s="63">
        <f>'דוח 132'!A6743</f>
        <v>0</v>
      </c>
    </row>
    <row r="6744" spans="1:11" x14ac:dyDescent="0.2">
      <c r="A6744" s="63">
        <f>'דוח 132'!K6744</f>
        <v>12480</v>
      </c>
      <c r="B6744" s="63">
        <f>'דוח 132'!J6744</f>
        <v>8925</v>
      </c>
      <c r="C6744" s="63" t="str">
        <f>'דוח 132'!I6744</f>
        <v>קונצרני ריבית משתנה</v>
      </c>
      <c r="D6744" s="63">
        <f>'דוח 132'!H6744</f>
        <v>0.91</v>
      </c>
      <c r="E6744" s="63">
        <f>'דוח 132'!G6744</f>
        <v>2.9202815797600801</v>
      </c>
      <c r="F6744" s="63">
        <f>'דוח 132'!F6744</f>
        <v>2.9202626655459798</v>
      </c>
      <c r="G6744" s="63">
        <f>'דוח 132'!E6744</f>
        <v>0</v>
      </c>
      <c r="H6744" s="63">
        <f>'דוח 132'!D6744</f>
        <v>0</v>
      </c>
      <c r="I6744" s="63">
        <f>'דוח 132'!C6744</f>
        <v>0</v>
      </c>
      <c r="J6744" s="63">
        <f>'דוח 132'!B6744</f>
        <v>0</v>
      </c>
      <c r="K6744" s="63">
        <f>'דוח 132'!A6744</f>
        <v>0</v>
      </c>
    </row>
    <row r="6745" spans="1:11" x14ac:dyDescent="0.2">
      <c r="A6745" s="63">
        <f>'דוח 132'!K6745</f>
        <v>11578</v>
      </c>
      <c r="B6745" s="63">
        <f>'דוח 132'!J6745</f>
        <v>8925</v>
      </c>
      <c r="C6745" s="63" t="str">
        <f>'דוח 132'!I6745</f>
        <v>אג"ח לא צמוד לא סחיר (ללא עמיתים)</v>
      </c>
      <c r="D6745" s="63">
        <f>'דוח 132'!H6745</f>
        <v>0</v>
      </c>
      <c r="E6745" s="63">
        <f>'דוח 132'!G6745</f>
        <v>0</v>
      </c>
      <c r="F6745" s="63">
        <f>'דוח 132'!F6745</f>
        <v>0</v>
      </c>
      <c r="G6745" s="63">
        <f>'דוח 132'!E6745</f>
        <v>0</v>
      </c>
      <c r="H6745" s="63">
        <f>'דוח 132'!D6745</f>
        <v>0</v>
      </c>
      <c r="I6745" s="63">
        <f>'דוח 132'!C6745</f>
        <v>0</v>
      </c>
      <c r="J6745" s="63">
        <f>'דוח 132'!B6745</f>
        <v>0</v>
      </c>
      <c r="K6745" s="63">
        <f>'דוח 132'!A6745</f>
        <v>0</v>
      </c>
    </row>
    <row r="6746" spans="1:11" x14ac:dyDescent="0.2">
      <c r="A6746" s="63">
        <f>'דוח 132'!K6746</f>
        <v>12497</v>
      </c>
      <c r="B6746" s="63">
        <f>'דוח 132'!J6746</f>
        <v>8925</v>
      </c>
      <c r="C6746" s="63" t="str">
        <f>'דוח 132'!I6746</f>
        <v>קונצרני לא סחיר ריבית משתנה (נע"מים)</v>
      </c>
      <c r="D6746" s="63">
        <f>'דוח 132'!H6746</f>
        <v>0</v>
      </c>
      <c r="E6746" s="63">
        <f>'דוח 132'!G6746</f>
        <v>0</v>
      </c>
      <c r="F6746" s="63">
        <f>'דוח 132'!F6746</f>
        <v>0</v>
      </c>
      <c r="G6746" s="63">
        <f>'דוח 132'!E6746</f>
        <v>0</v>
      </c>
      <c r="H6746" s="63">
        <f>'דוח 132'!D6746</f>
        <v>0</v>
      </c>
      <c r="I6746" s="63">
        <f>'דוח 132'!C6746</f>
        <v>0</v>
      </c>
      <c r="J6746" s="63">
        <f>'דוח 132'!B6746</f>
        <v>0</v>
      </c>
      <c r="K6746" s="63">
        <f>'דוח 132'!A6746</f>
        <v>0</v>
      </c>
    </row>
    <row r="6747" spans="1:11" x14ac:dyDescent="0.2">
      <c r="A6747" s="63">
        <f>'דוח 132'!K6747</f>
        <v>15546</v>
      </c>
      <c r="B6747" s="63">
        <f>'דוח 132'!J6747</f>
        <v>8925</v>
      </c>
      <c r="C6747" s="63" t="str">
        <f>'דוח 132'!I6747</f>
        <v>הלוואה לא צמוד</v>
      </c>
      <c r="D6747" s="63">
        <f>'דוח 132'!H6747</f>
        <v>0</v>
      </c>
      <c r="E6747" s="63">
        <f>'דוח 132'!G6747</f>
        <v>0</v>
      </c>
      <c r="F6747" s="63">
        <f>'דוח 132'!F6747</f>
        <v>0</v>
      </c>
      <c r="G6747" s="63">
        <f>'דוח 132'!E6747</f>
        <v>0</v>
      </c>
      <c r="H6747" s="63">
        <f>'דוח 132'!D6747</f>
        <v>0</v>
      </c>
      <c r="I6747" s="63">
        <f>'דוח 132'!C6747</f>
        <v>0</v>
      </c>
      <c r="J6747" s="63">
        <f>'דוח 132'!B6747</f>
        <v>0</v>
      </c>
      <c r="K6747" s="63">
        <f>'דוח 132'!A6747</f>
        <v>0</v>
      </c>
    </row>
    <row r="6748" spans="1:11" x14ac:dyDescent="0.2">
      <c r="A6748" s="63">
        <f>'דוח 132'!K6748</f>
        <v>12481</v>
      </c>
      <c r="B6748" s="63">
        <f>'דוח 132'!J6748</f>
        <v>8925</v>
      </c>
      <c r="C6748" s="63" t="str">
        <f>'דוח 132'!I6748</f>
        <v>הלוואות לעמיתים.</v>
      </c>
      <c r="D6748" s="63">
        <f>'דוח 132'!H6748</f>
        <v>0</v>
      </c>
      <c r="E6748" s="63">
        <f>'דוח 132'!G6748</f>
        <v>0</v>
      </c>
      <c r="F6748" s="63">
        <f>'דוח 132'!F6748</f>
        <v>0</v>
      </c>
      <c r="G6748" s="63">
        <f>'דוח 132'!E6748</f>
        <v>0</v>
      </c>
      <c r="H6748" s="63">
        <f>'דוח 132'!D6748</f>
        <v>0</v>
      </c>
      <c r="I6748" s="63">
        <f>'דוח 132'!C6748</f>
        <v>0</v>
      </c>
      <c r="J6748" s="63">
        <f>'דוח 132'!B6748</f>
        <v>0</v>
      </c>
      <c r="K6748" s="63">
        <f>'דוח 132'!A6748</f>
        <v>0</v>
      </c>
    </row>
    <row r="6749" spans="1:11" x14ac:dyDescent="0.2">
      <c r="A6749" s="63">
        <f>'דוח 132'!K6749</f>
        <v>13594</v>
      </c>
      <c r="B6749" s="63">
        <f>'דוח 132'!J6749</f>
        <v>8925</v>
      </c>
      <c r="C6749" s="63" t="str">
        <f>'דוח 132'!I6749</f>
        <v>מט"ח וצמוד מט"ח</v>
      </c>
      <c r="D6749" s="63">
        <f>'דוח 132'!H6749</f>
        <v>0</v>
      </c>
      <c r="E6749" s="63">
        <f>'דוח 132'!G6749</f>
        <v>0</v>
      </c>
      <c r="F6749" s="63">
        <f>'דוח 132'!F6749</f>
        <v>0</v>
      </c>
      <c r="G6749" s="63">
        <f>'דוח 132'!E6749</f>
        <v>0</v>
      </c>
      <c r="H6749" s="63">
        <f>'דוח 132'!D6749</f>
        <v>0</v>
      </c>
      <c r="I6749" s="63">
        <f>'דוח 132'!C6749</f>
        <v>0</v>
      </c>
      <c r="J6749" s="63">
        <f>'דוח 132'!B6749</f>
        <v>0</v>
      </c>
      <c r="K6749" s="63">
        <f>'דוח 132'!A6749</f>
        <v>0</v>
      </c>
    </row>
    <row r="6750" spans="1:11" x14ac:dyDescent="0.2">
      <c r="A6750" s="63">
        <f>'דוח 132'!K6750</f>
        <v>15609</v>
      </c>
      <c r="B6750" s="63">
        <f>'דוח 132'!J6750</f>
        <v>8925</v>
      </c>
      <c r="C6750" s="63" t="str">
        <f>'דוח 132'!I6750</f>
        <v>אג"ח ממשלתי צמוד מט"ח סחיר (1022)</v>
      </c>
      <c r="D6750" s="63">
        <f>'דוח 132'!H6750</f>
        <v>0</v>
      </c>
      <c r="E6750" s="63">
        <f>'דוח 132'!G6750</f>
        <v>0</v>
      </c>
      <c r="F6750" s="63">
        <f>'דוח 132'!F6750</f>
        <v>0</v>
      </c>
      <c r="G6750" s="63">
        <f>'דוח 132'!E6750</f>
        <v>0</v>
      </c>
      <c r="H6750" s="63">
        <f>'דוח 132'!D6750</f>
        <v>0</v>
      </c>
      <c r="I6750" s="63">
        <f>'דוח 132'!C6750</f>
        <v>0</v>
      </c>
      <c r="J6750" s="63">
        <f>'דוח 132'!B6750</f>
        <v>0</v>
      </c>
      <c r="K6750" s="63">
        <f>'דוח 132'!A6750</f>
        <v>0</v>
      </c>
    </row>
    <row r="6751" spans="1:11" x14ac:dyDescent="0.2">
      <c r="A6751" s="63">
        <f>'דוח 132'!K6751</f>
        <v>11524</v>
      </c>
      <c r="B6751" s="63">
        <f>'דוח 132'!J6751</f>
        <v>8925</v>
      </c>
      <c r="C6751" s="63" t="str">
        <f>'דוח 132'!I6751</f>
        <v xml:space="preserve"> אג"ח קונצרני בחו"ל </v>
      </c>
      <c r="D6751" s="63">
        <f>'דוח 132'!H6751</f>
        <v>0</v>
      </c>
      <c r="E6751" s="63">
        <f>'דוח 132'!G6751</f>
        <v>0</v>
      </c>
      <c r="F6751" s="63">
        <f>'דוח 132'!F6751</f>
        <v>0</v>
      </c>
      <c r="G6751" s="63">
        <f>'דוח 132'!E6751</f>
        <v>0</v>
      </c>
      <c r="H6751" s="63">
        <f>'דוח 132'!D6751</f>
        <v>0</v>
      </c>
      <c r="I6751" s="63">
        <f>'דוח 132'!C6751</f>
        <v>0</v>
      </c>
      <c r="J6751" s="63">
        <f>'דוח 132'!B6751</f>
        <v>0</v>
      </c>
      <c r="K6751" s="63">
        <f>'דוח 132'!A6751</f>
        <v>0</v>
      </c>
    </row>
    <row r="6752" spans="1:11" x14ac:dyDescent="0.2">
      <c r="A6752" s="63">
        <f>'דוח 132'!K6752</f>
        <v>15745</v>
      </c>
      <c r="B6752" s="63">
        <f>'דוח 132'!J6752</f>
        <v>8925</v>
      </c>
      <c r="C6752" s="63" t="str">
        <f>'דוח 132'!I6752</f>
        <v>סה"כ קונצרני צמוד מט"ח</v>
      </c>
      <c r="D6752" s="63">
        <f>'דוח 132'!H6752</f>
        <v>0</v>
      </c>
      <c r="E6752" s="63">
        <f>'דוח 132'!G6752</f>
        <v>0</v>
      </c>
      <c r="F6752" s="63">
        <f>'דוח 132'!F6752</f>
        <v>0</v>
      </c>
      <c r="G6752" s="63">
        <f>'דוח 132'!E6752</f>
        <v>0</v>
      </c>
      <c r="H6752" s="63">
        <f>'דוח 132'!D6752</f>
        <v>0</v>
      </c>
      <c r="I6752" s="63">
        <f>'דוח 132'!C6752</f>
        <v>0</v>
      </c>
      <c r="J6752" s="63">
        <f>'דוח 132'!B6752</f>
        <v>0</v>
      </c>
      <c r="K6752" s="63">
        <f>'דוח 132'!A6752</f>
        <v>0</v>
      </c>
    </row>
    <row r="6753" spans="1:11" x14ac:dyDescent="0.2">
      <c r="A6753" s="63">
        <f>'דוח 132'!K6753</f>
        <v>15545</v>
      </c>
      <c r="B6753" s="63">
        <f>'דוח 132'!J6753</f>
        <v>8925</v>
      </c>
      <c r="C6753" s="63" t="str">
        <f>'דוח 132'!I6753</f>
        <v>הלוואה צמוד מט"ח</v>
      </c>
      <c r="D6753" s="63">
        <f>'דוח 132'!H6753</f>
        <v>0</v>
      </c>
      <c r="E6753" s="63">
        <f>'דוח 132'!G6753</f>
        <v>0</v>
      </c>
      <c r="F6753" s="63">
        <f>'דוח 132'!F6753</f>
        <v>0</v>
      </c>
      <c r="G6753" s="63">
        <f>'דוח 132'!E6753</f>
        <v>0</v>
      </c>
      <c r="H6753" s="63">
        <f>'דוח 132'!D6753</f>
        <v>0</v>
      </c>
      <c r="I6753" s="63">
        <f>'דוח 132'!C6753</f>
        <v>0</v>
      </c>
      <c r="J6753" s="63">
        <f>'דוח 132'!B6753</f>
        <v>0</v>
      </c>
      <c r="K6753" s="63">
        <f>'דוח 132'!A6753</f>
        <v>0</v>
      </c>
    </row>
    <row r="6754" spans="1:11" x14ac:dyDescent="0.2">
      <c r="A6754" s="63">
        <f>'דוח 132'!K6754</f>
        <v>13595</v>
      </c>
      <c r="B6754" s="63">
        <f>'דוח 132'!J6754</f>
        <v>8925</v>
      </c>
      <c r="C6754" s="63" t="str">
        <f>'דוח 132'!I6754</f>
        <v>סה"כ מניות והמירים</v>
      </c>
      <c r="D6754" s="63">
        <f>'דוח 132'!H6754</f>
        <v>0</v>
      </c>
      <c r="E6754" s="63">
        <f>'דוח 132'!G6754</f>
        <v>0</v>
      </c>
      <c r="F6754" s="63">
        <f>'דוח 132'!F6754</f>
        <v>0</v>
      </c>
      <c r="G6754" s="63">
        <f>'דוח 132'!E6754</f>
        <v>0</v>
      </c>
      <c r="H6754" s="63">
        <f>'דוח 132'!D6754</f>
        <v>0</v>
      </c>
      <c r="I6754" s="63">
        <f>'דוח 132'!C6754</f>
        <v>0</v>
      </c>
      <c r="J6754" s="63">
        <f>'דוח 132'!B6754</f>
        <v>0</v>
      </c>
      <c r="K6754" s="63">
        <f>'דוח 132'!A6754</f>
        <v>0</v>
      </c>
    </row>
    <row r="6755" spans="1:11" x14ac:dyDescent="0.2">
      <c r="A6755" s="63">
        <f>'דוח 132'!K6755</f>
        <v>15610</v>
      </c>
      <c r="B6755" s="63">
        <f>'דוח 132'!J6755</f>
        <v>8925</v>
      </c>
      <c r="C6755" s="63" t="str">
        <f>'דוח 132'!I6755</f>
        <v>נגזרים מתוך מניות והמירים</v>
      </c>
      <c r="D6755" s="63">
        <f>'דוח 132'!H6755</f>
        <v>0</v>
      </c>
      <c r="E6755" s="63">
        <f>'דוח 132'!G6755</f>
        <v>0</v>
      </c>
      <c r="F6755" s="63">
        <f>'דוח 132'!F6755</f>
        <v>0</v>
      </c>
      <c r="G6755" s="63">
        <f>'דוח 132'!E6755</f>
        <v>0</v>
      </c>
      <c r="H6755" s="63">
        <f>'דוח 132'!D6755</f>
        <v>0</v>
      </c>
      <c r="I6755" s="63">
        <f>'דוח 132'!C6755</f>
        <v>0</v>
      </c>
      <c r="J6755" s="63">
        <f>'דוח 132'!B6755</f>
        <v>0</v>
      </c>
      <c r="K6755" s="63">
        <f>'דוח 132'!A6755</f>
        <v>0</v>
      </c>
    </row>
    <row r="6756" spans="1:11" x14ac:dyDescent="0.2">
      <c r="A6756" s="63">
        <f>'דוח 132'!K6756</f>
        <v>15611</v>
      </c>
      <c r="B6756" s="63">
        <f>'דוח 132'!J6756</f>
        <v>8925</v>
      </c>
      <c r="C6756" s="63" t="str">
        <f>'דוח 132'!I6756</f>
        <v>מניות והמירים בארץ</v>
      </c>
      <c r="D6756" s="63">
        <f>'דוח 132'!H6756</f>
        <v>0</v>
      </c>
      <c r="E6756" s="63">
        <f>'דוח 132'!G6756</f>
        <v>0</v>
      </c>
      <c r="F6756" s="63">
        <f>'דוח 132'!F6756</f>
        <v>0</v>
      </c>
      <c r="G6756" s="63">
        <f>'דוח 132'!E6756</f>
        <v>0</v>
      </c>
      <c r="H6756" s="63">
        <f>'דוח 132'!D6756</f>
        <v>0</v>
      </c>
      <c r="I6756" s="63">
        <f>'דוח 132'!C6756</f>
        <v>0</v>
      </c>
      <c r="J6756" s="63">
        <f>'דוח 132'!B6756</f>
        <v>0</v>
      </c>
      <c r="K6756" s="63">
        <f>'דוח 132'!A6756</f>
        <v>0</v>
      </c>
    </row>
    <row r="6757" spans="1:11" x14ac:dyDescent="0.2">
      <c r="A6757" s="63">
        <f>'דוח 132'!K6757</f>
        <v>15608</v>
      </c>
      <c r="B6757" s="63">
        <f>'דוח 132'!J6757</f>
        <v>8925</v>
      </c>
      <c r="C6757" s="63" t="str">
        <f>'דוח 132'!I6757</f>
        <v>מניות חו"ל</v>
      </c>
      <c r="D6757" s="63">
        <f>'דוח 132'!H6757</f>
        <v>0</v>
      </c>
      <c r="E6757" s="63">
        <f>'דוח 132'!G6757</f>
        <v>0</v>
      </c>
      <c r="F6757" s="63">
        <f>'דוח 132'!F6757</f>
        <v>0</v>
      </c>
      <c r="G6757" s="63">
        <f>'דוח 132'!E6757</f>
        <v>0</v>
      </c>
      <c r="H6757" s="63">
        <f>'דוח 132'!D6757</f>
        <v>0</v>
      </c>
      <c r="I6757" s="63">
        <f>'דוח 132'!C6757</f>
        <v>0</v>
      </c>
      <c r="J6757" s="63">
        <f>'דוח 132'!B6757</f>
        <v>0</v>
      </c>
      <c r="K6757" s="63">
        <f>'דוח 132'!A6757</f>
        <v>0</v>
      </c>
    </row>
    <row r="6758" spans="1:11" x14ac:dyDescent="0.2">
      <c r="A6758" s="63">
        <f>'דוח 132'!K6758</f>
        <v>15584</v>
      </c>
      <c r="B6758" s="63">
        <f>'דוח 132'!J6758</f>
        <v>8925</v>
      </c>
      <c r="C6758" s="63" t="str">
        <f>'דוח 132'!I6758</f>
        <v>נכסים אלטרנטיביים</v>
      </c>
      <c r="D6758" s="63">
        <f>'דוח 132'!H6758</f>
        <v>0</v>
      </c>
      <c r="E6758" s="63">
        <f>'דוח 132'!G6758</f>
        <v>0</v>
      </c>
      <c r="F6758" s="63">
        <f>'דוח 132'!F6758</f>
        <v>0</v>
      </c>
      <c r="G6758" s="63">
        <f>'דוח 132'!E6758</f>
        <v>0</v>
      </c>
      <c r="H6758" s="63">
        <f>'דוח 132'!D6758</f>
        <v>0</v>
      </c>
      <c r="I6758" s="63">
        <f>'דוח 132'!C6758</f>
        <v>0</v>
      </c>
      <c r="J6758" s="63">
        <f>'דוח 132'!B6758</f>
        <v>0</v>
      </c>
      <c r="K6758" s="63">
        <f>'דוח 132'!A6758</f>
        <v>0</v>
      </c>
    </row>
    <row r="6759" spans="1:11" x14ac:dyDescent="0.2">
      <c r="A6759" s="63">
        <f>'דוח 132'!K6759</f>
        <v>17728</v>
      </c>
      <c r="B6759" s="63">
        <f>'דוח 132'!J6759</f>
        <v>8925</v>
      </c>
      <c r="C6759" s="63" t="str">
        <f>'דוח 132'!I6759</f>
        <v>נכסי נדל"ן</v>
      </c>
      <c r="D6759" s="63">
        <f>'דוח 132'!H6759</f>
        <v>0</v>
      </c>
      <c r="E6759" s="63">
        <f>'דוח 132'!G6759</f>
        <v>0</v>
      </c>
      <c r="F6759" s="63">
        <f>'דוח 132'!F6759</f>
        <v>0</v>
      </c>
      <c r="G6759" s="63">
        <f>'דוח 132'!E6759</f>
        <v>0</v>
      </c>
      <c r="H6759" s="63">
        <f>'דוח 132'!D6759</f>
        <v>0</v>
      </c>
      <c r="I6759" s="63">
        <f>'דוח 132'!C6759</f>
        <v>0</v>
      </c>
      <c r="J6759" s="63">
        <f>'דוח 132'!B6759</f>
        <v>0</v>
      </c>
      <c r="K6759" s="63">
        <f>'דוח 132'!A6759</f>
        <v>0</v>
      </c>
    </row>
    <row r="6760" spans="1:11" x14ac:dyDescent="0.2">
      <c r="A6760" s="63">
        <f>'דוח 132'!K6760</f>
        <v>15624</v>
      </c>
      <c r="B6760" s="63">
        <f>'דוח 132'!J6760</f>
        <v>8925</v>
      </c>
      <c r="C6760" s="63" t="str">
        <f>'דוח 132'!I6760</f>
        <v>נגזרים מתוך חשיפת מט"ח</v>
      </c>
      <c r="D6760" s="63">
        <f>'דוח 132'!H6760</f>
        <v>0</v>
      </c>
      <c r="E6760" s="63">
        <f>'דוח 132'!G6760</f>
        <v>0</v>
      </c>
      <c r="F6760" s="63">
        <f>'דוח 132'!F6760</f>
        <v>0</v>
      </c>
      <c r="G6760" s="63">
        <f>'דוח 132'!E6760</f>
        <v>0</v>
      </c>
      <c r="H6760" s="63">
        <f>'דוח 132'!D6760</f>
        <v>0</v>
      </c>
      <c r="I6760" s="63">
        <f>'דוח 132'!C6760</f>
        <v>0</v>
      </c>
      <c r="J6760" s="63">
        <f>'דוח 132'!B6760</f>
        <v>0</v>
      </c>
      <c r="K6760" s="63">
        <f>'דוח 132'!A6760</f>
        <v>0</v>
      </c>
    </row>
    <row r="6761" spans="1:11" x14ac:dyDescent="0.2">
      <c r="A6761" s="63">
        <f>'דוח 132'!K6761</f>
        <v>15644</v>
      </c>
      <c r="B6761" s="63">
        <f>'דוח 132'!J6761</f>
        <v>8925</v>
      </c>
      <c r="C6761" s="63" t="str">
        <f>'דוח 132'!I6761</f>
        <v>סה"כ נזילות</v>
      </c>
      <c r="D6761" s="63">
        <f>'דוח 132'!H6761</f>
        <v>0</v>
      </c>
      <c r="E6761" s="63">
        <f>'דוח 132'!G6761</f>
        <v>11.074595201862499</v>
      </c>
      <c r="F6761" s="63">
        <f>'דוח 132'!F6761</f>
        <v>11.074567633728501</v>
      </c>
      <c r="G6761" s="63">
        <f>'דוח 132'!E6761</f>
        <v>0</v>
      </c>
      <c r="H6761" s="63">
        <f>'דוח 132'!D6761</f>
        <v>0</v>
      </c>
      <c r="I6761" s="63">
        <f>'דוח 132'!C6761</f>
        <v>0</v>
      </c>
      <c r="J6761" s="63">
        <f>'דוח 132'!B6761</f>
        <v>0</v>
      </c>
      <c r="K6761" s="63">
        <f>'דוח 132'!A6761</f>
        <v>0</v>
      </c>
    </row>
    <row r="6762" spans="1:11" x14ac:dyDescent="0.2">
      <c r="A6762" s="63">
        <f>'דוח 132'!K6762</f>
        <v>15704</v>
      </c>
      <c r="B6762" s="63">
        <f>'דוח 132'!J6762</f>
        <v>8925</v>
      </c>
      <c r="C6762" s="63" t="str">
        <f>'דוח 132'!I6762</f>
        <v xml:space="preserve">סה"כ קונצרני והלוואות </v>
      </c>
      <c r="D6762" s="63">
        <f>'דוח 132'!H6762</f>
        <v>2.4579905388271901</v>
      </c>
      <c r="E6762" s="63">
        <f>'דוח 132'!G6762</f>
        <v>23.161837116277496</v>
      </c>
      <c r="F6762" s="63">
        <f>'דוח 132'!F6762</f>
        <v>23.185180387521498</v>
      </c>
      <c r="G6762" s="63">
        <f>'דוח 132'!E6762</f>
        <v>0</v>
      </c>
      <c r="H6762" s="63">
        <f>'דוח 132'!D6762</f>
        <v>32</v>
      </c>
      <c r="I6762" s="63">
        <f>'דוח 132'!C6762</f>
        <v>0</v>
      </c>
      <c r="J6762" s="63">
        <f>'דוח 132'!B6762</f>
        <v>0</v>
      </c>
      <c r="K6762" s="63">
        <f>'דוח 132'!A6762</f>
        <v>0</v>
      </c>
    </row>
    <row r="6763" spans="1:11" x14ac:dyDescent="0.2">
      <c r="A6763" s="63">
        <f>'דוח 132'!K6763</f>
        <v>15749</v>
      </c>
      <c r="B6763" s="63">
        <f>'דוח 132'!J6763</f>
        <v>8925</v>
      </c>
      <c r="C6763" s="63" t="str">
        <f>'דוח 132'!I6763</f>
        <v>סה"כ לא סחירים</v>
      </c>
      <c r="D6763" s="63">
        <f>'דוח 132'!H6763</f>
        <v>0</v>
      </c>
      <c r="E6763" s="63">
        <f>'דוח 132'!G6763</f>
        <v>0</v>
      </c>
      <c r="F6763" s="63">
        <f>'דוח 132'!F6763</f>
        <v>0</v>
      </c>
      <c r="G6763" s="63">
        <f>'דוח 132'!E6763</f>
        <v>0</v>
      </c>
      <c r="H6763" s="63">
        <f>'דוח 132'!D6763</f>
        <v>0</v>
      </c>
      <c r="I6763" s="63">
        <f>'דוח 132'!C6763</f>
        <v>0</v>
      </c>
      <c r="J6763" s="63">
        <f>'דוח 132'!B6763</f>
        <v>0</v>
      </c>
      <c r="K6763" s="63">
        <f>'דוח 132'!A6763</f>
        <v>0</v>
      </c>
    </row>
    <row r="6764" spans="1:11" x14ac:dyDescent="0.2">
      <c r="A6764" s="63">
        <f>'דוח 132'!K6764</f>
        <v>11258</v>
      </c>
      <c r="B6764" s="63">
        <f>'דוח 132'!J6764</f>
        <v>8925</v>
      </c>
      <c r="C6764" s="63" t="str">
        <f>'דוח 132'!I6764</f>
        <v>כל נכסי הקופה</v>
      </c>
      <c r="D6764" s="63">
        <f>'דוח 132'!H6764</f>
        <v>3.4920364322588098</v>
      </c>
      <c r="E6764" s="63">
        <f>'דוח 132'!G6764</f>
        <v>100</v>
      </c>
      <c r="F6764" s="63">
        <f>'דוח 132'!F6764</f>
        <v>100</v>
      </c>
      <c r="G6764" s="63">
        <f>'דוח 132'!E6764</f>
        <v>0</v>
      </c>
      <c r="H6764" s="63">
        <f>'דוח 132'!D6764</f>
        <v>0</v>
      </c>
      <c r="I6764" s="63">
        <f>'דוח 132'!C6764</f>
        <v>0</v>
      </c>
      <c r="J6764" s="63">
        <f>'דוח 132'!B6764</f>
        <v>0</v>
      </c>
      <c r="K6764" s="63">
        <f>'דוח 132'!A6764</f>
        <v>0</v>
      </c>
    </row>
    <row r="6765" spans="1:11" x14ac:dyDescent="0.2">
      <c r="A6765" s="63">
        <f>'דוח 132'!K6765</f>
        <v>15705</v>
      </c>
      <c r="B6765" s="63">
        <f>'דוח 132'!J6765</f>
        <v>8925</v>
      </c>
      <c r="C6765" s="63" t="str">
        <f>'דוח 132'!I6765</f>
        <v>סה"כ ממשלתי</v>
      </c>
      <c r="D6765" s="63">
        <f>'דוח 132'!H6765</f>
        <v>4.4449888827138597</v>
      </c>
      <c r="E6765" s="63">
        <f>'דוח 132'!G6765</f>
        <v>65.763567681859996</v>
      </c>
      <c r="F6765" s="63">
        <f>'דוח 132'!F6765</f>
        <v>65.740251978750109</v>
      </c>
      <c r="G6765" s="63">
        <f>'דוח 132'!E6765</f>
        <v>0</v>
      </c>
      <c r="H6765" s="63">
        <f>'דוח 132'!D6765</f>
        <v>70</v>
      </c>
      <c r="I6765" s="63">
        <f>'דוח 132'!C6765</f>
        <v>0</v>
      </c>
      <c r="J6765" s="63">
        <f>'דוח 132'!B6765</f>
        <v>0</v>
      </c>
      <c r="K6765" s="63">
        <f>'דוח 132'!A6765</f>
        <v>0</v>
      </c>
    </row>
    <row r="6766" spans="1:11" x14ac:dyDescent="0.2">
      <c r="A6766" s="63">
        <f>'דוח 132'!K6766</f>
        <v>16144</v>
      </c>
      <c r="B6766" s="63">
        <f>'דוח 132'!J6766</f>
        <v>8925</v>
      </c>
      <c r="C6766" s="63" t="str">
        <f>'דוח 132'!I6766</f>
        <v>סך חשיפת מט"ח</v>
      </c>
      <c r="D6766" s="63">
        <f>'דוח 132'!H6766</f>
        <v>0</v>
      </c>
      <c r="E6766" s="63">
        <f>'דוח 132'!G6766</f>
        <v>0</v>
      </c>
      <c r="F6766" s="63">
        <f>'דוח 132'!F6766</f>
        <v>0</v>
      </c>
      <c r="G6766" s="63">
        <f>'דוח 132'!E6766</f>
        <v>0</v>
      </c>
      <c r="H6766" s="63">
        <f>'דוח 132'!D6766</f>
        <v>0</v>
      </c>
      <c r="I6766" s="63">
        <f>'דוח 132'!C6766</f>
        <v>0</v>
      </c>
      <c r="J6766" s="63">
        <f>'דוח 132'!B6766</f>
        <v>0</v>
      </c>
      <c r="K6766" s="63">
        <f>'דוח 132'!A6766</f>
        <v>0</v>
      </c>
    </row>
    <row r="6767" spans="1:11" x14ac:dyDescent="0.2">
      <c r="A6767" s="63">
        <f>'דוח 132'!K6767</f>
        <v>12755</v>
      </c>
      <c r="B6767" s="63">
        <f>'דוח 132'!J6767</f>
        <v>8925</v>
      </c>
      <c r="C6767" s="63" t="str">
        <f>'דוח 132'!I6767</f>
        <v xml:space="preserve">נזילות מט"ח </v>
      </c>
      <c r="D6767" s="63">
        <f>'דוח 132'!H6767</f>
        <v>0</v>
      </c>
      <c r="E6767" s="63">
        <f>'דוח 132'!G6767</f>
        <v>0</v>
      </c>
      <c r="F6767" s="63">
        <f>'דוח 132'!F6767</f>
        <v>0</v>
      </c>
      <c r="G6767" s="63">
        <f>'דוח 132'!E6767</f>
        <v>0</v>
      </c>
      <c r="H6767" s="63">
        <f>'דוח 132'!D6767</f>
        <v>0</v>
      </c>
      <c r="I6767" s="63">
        <f>'דוח 132'!C6767</f>
        <v>0</v>
      </c>
      <c r="J6767" s="63">
        <f>'דוח 132'!B6767</f>
        <v>0</v>
      </c>
      <c r="K6767" s="63">
        <f>'דוח 132'!A6767</f>
        <v>0</v>
      </c>
    </row>
    <row r="6768" spans="1:11" x14ac:dyDescent="0.2">
      <c r="A6768" s="63">
        <f>'דוח 132'!K6768</f>
        <v>12359</v>
      </c>
      <c r="B6768" s="63">
        <f>'דוח 132'!J6768</f>
        <v>8925</v>
      </c>
      <c r="C6768" s="63" t="str">
        <f>'דוח 132'!I6768</f>
        <v xml:space="preserve">קונצרני לא סחיר צמוד מדד </v>
      </c>
      <c r="D6768" s="63">
        <f>'דוח 132'!H6768</f>
        <v>0</v>
      </c>
      <c r="E6768" s="63">
        <f>'דוח 132'!G6768</f>
        <v>0</v>
      </c>
      <c r="F6768" s="63">
        <f>'דוח 132'!F6768</f>
        <v>0</v>
      </c>
      <c r="G6768" s="63">
        <f>'דוח 132'!E6768</f>
        <v>0</v>
      </c>
      <c r="H6768" s="63">
        <f>'דוח 132'!D6768</f>
        <v>0</v>
      </c>
      <c r="I6768" s="63">
        <f>'דוח 132'!C6768</f>
        <v>0</v>
      </c>
      <c r="J6768" s="63">
        <f>'דוח 132'!B6768</f>
        <v>0</v>
      </c>
      <c r="K6768" s="63">
        <f>'דוח 132'!A6768</f>
        <v>0</v>
      </c>
    </row>
    <row r="6769" spans="1:11" x14ac:dyDescent="0.2">
      <c r="A6769" s="63">
        <f>'דוח 132'!K6769</f>
        <v>0</v>
      </c>
      <c r="B6769" s="63">
        <f>'דוח 132'!J6769</f>
        <v>0</v>
      </c>
      <c r="C6769" s="63">
        <f>'דוח 132'!I6769</f>
        <v>0</v>
      </c>
      <c r="D6769" s="63">
        <f>'דוח 132'!H6769</f>
        <v>0</v>
      </c>
      <c r="E6769" s="63">
        <f>'דוח 132'!G6769</f>
        <v>0</v>
      </c>
      <c r="F6769" s="63">
        <f>'דוח 132'!F6769</f>
        <v>0</v>
      </c>
      <c r="G6769" s="63">
        <f>'דוח 132'!E6769</f>
        <v>0</v>
      </c>
      <c r="H6769" s="63">
        <f>'דוח 132'!D6769</f>
        <v>0</v>
      </c>
      <c r="I6769" s="63">
        <f>'דוח 132'!C6769</f>
        <v>0</v>
      </c>
      <c r="J6769" s="63">
        <f>'דוח 132'!B6769</f>
        <v>0</v>
      </c>
      <c r="K6769" s="63">
        <f>'דוח 132'!A6769</f>
        <v>0</v>
      </c>
    </row>
    <row r="6770" spans="1:11" x14ac:dyDescent="0.2">
      <c r="A6770" s="63" t="str">
        <f>'דוח 132'!K6770</f>
        <v>קוד קבוצה</v>
      </c>
      <c r="B6770" s="63" t="str">
        <f>'דוח 132'!J6770</f>
        <v>קוד קופה</v>
      </c>
      <c r="C6770" s="63">
        <f>'דוח 132'!I6770</f>
        <v>0</v>
      </c>
      <c r="D6770" s="63" t="str">
        <f>'דוח 132'!H6770</f>
        <v>8984  תת פסגות1-קב אגנטולס</v>
      </c>
      <c r="E6770" s="63">
        <f>'דוח 132'!G6770</f>
        <v>0</v>
      </c>
      <c r="F6770" s="63">
        <f>'דוח 132'!F6770</f>
        <v>0</v>
      </c>
      <c r="G6770" s="63">
        <f>'דוח 132'!E6770</f>
        <v>0</v>
      </c>
      <c r="H6770" s="63">
        <f>'דוח 132'!D6770</f>
        <v>0</v>
      </c>
      <c r="I6770" s="63">
        <f>'דוח 132'!C6770</f>
        <v>0</v>
      </c>
      <c r="J6770" s="63">
        <f>'דוח 132'!B6770</f>
        <v>0</v>
      </c>
      <c r="K6770" s="63">
        <f>'דוח 132'!A6770</f>
        <v>0</v>
      </c>
    </row>
    <row r="6771" spans="1:11" x14ac:dyDescent="0.2">
      <c r="A6771" s="63">
        <f>'דוח 132'!K6771</f>
        <v>0</v>
      </c>
      <c r="B6771" s="63">
        <f>'דוח 132'!J6771</f>
        <v>0</v>
      </c>
      <c r="C6771" s="63">
        <f>'דוח 132'!I6771</f>
        <v>0</v>
      </c>
      <c r="D6771" s="63">
        <f>'דוח 132'!H6771</f>
        <v>0</v>
      </c>
      <c r="E6771" s="63">
        <f>'דוח 132'!G6771</f>
        <v>0</v>
      </c>
      <c r="F6771" s="63" t="str">
        <f>'דוח 132'!F6771</f>
        <v>שווי קופה באשח  0.47</v>
      </c>
      <c r="G6771" s="63">
        <f>'דוח 132'!E6771</f>
        <v>0</v>
      </c>
      <c r="H6771" s="63">
        <f>'דוח 132'!D6771</f>
        <v>0</v>
      </c>
      <c r="I6771" s="63">
        <f>'דוח 132'!C6771</f>
        <v>0</v>
      </c>
      <c r="J6771" s="63">
        <f>'דוח 132'!B6771</f>
        <v>0</v>
      </c>
      <c r="K6771" s="63">
        <f>'דוח 132'!A6771</f>
        <v>0</v>
      </c>
    </row>
    <row r="6772" spans="1:11" x14ac:dyDescent="0.2">
      <c r="A6772" s="63">
        <f>'דוח 132'!K6772</f>
        <v>0</v>
      </c>
      <c r="B6772" s="63">
        <f>'דוח 132'!J6772</f>
        <v>0</v>
      </c>
      <c r="C6772" s="63" t="str">
        <f>'דוח 132'!I6772</f>
        <v>תאור קבוצה</v>
      </c>
      <c r="D6772" s="63" t="str">
        <f>'דוח 132'!H6772</f>
        <v>מח"מ</v>
      </c>
      <c r="E6772" s="63" t="str">
        <f>'דוח 132'!G6772</f>
        <v>חשיפה</v>
      </c>
      <c r="F6772" s="63" t="str">
        <f>'דוח 132'!F6772</f>
        <v>חשיפה</v>
      </c>
      <c r="G6772" s="63">
        <f>'דוח 132'!E6772</f>
        <v>0</v>
      </c>
      <c r="H6772" s="63" t="str">
        <f>'דוח 132'!D6772</f>
        <v>חשיפה</v>
      </c>
      <c r="I6772" s="63">
        <f>'דוח 132'!C6772</f>
        <v>0</v>
      </c>
      <c r="J6772" s="63" t="str">
        <f>'דוח 132'!B6772</f>
        <v>מח"מ</v>
      </c>
      <c r="K6772" s="63">
        <f>'דוח 132'!A6772</f>
        <v>0</v>
      </c>
    </row>
    <row r="6773" spans="1:11" x14ac:dyDescent="0.2">
      <c r="A6773" s="63">
        <f>'דוח 132'!K6773</f>
        <v>0</v>
      </c>
      <c r="B6773" s="63">
        <f>'דוח 132'!J6773</f>
        <v>0</v>
      </c>
      <c r="C6773" s="63">
        <f>'דוח 132'!I6773</f>
        <v>0</v>
      </c>
      <c r="D6773" s="63">
        <f>'דוח 132'!H6773</f>
        <v>0</v>
      </c>
      <c r="E6773" s="63" t="str">
        <f>'דוח 132'!G6773</f>
        <v>30/12/18</v>
      </c>
      <c r="F6773" s="63" t="str">
        <f>'דוח 132'!F6773</f>
        <v>31/12/18</v>
      </c>
      <c r="G6773" s="63" t="str">
        <f>'דוח 132'!E6773</f>
        <v>מינ'</v>
      </c>
      <c r="H6773" s="63" t="str">
        <f>'דוח 132'!D6773</f>
        <v>מקס'</v>
      </c>
      <c r="I6773" s="63" t="str">
        <f>'דוח 132'!C6773</f>
        <v>מינ'</v>
      </c>
      <c r="J6773" s="63" t="str">
        <f>'דוח 132'!B6773</f>
        <v>מקס'</v>
      </c>
      <c r="K6773" s="63">
        <f>'דוח 132'!A6773</f>
        <v>0</v>
      </c>
    </row>
    <row r="6774" spans="1:11" x14ac:dyDescent="0.2">
      <c r="A6774" s="63">
        <f>'דוח 132'!K6774</f>
        <v>13591</v>
      </c>
      <c r="B6774" s="63">
        <f>'דוח 132'!J6774</f>
        <v>8984</v>
      </c>
      <c r="C6774" s="63" t="str">
        <f>'דוח 132'!I6774</f>
        <v xml:space="preserve">צמוד מדד (כולל מיועדות) </v>
      </c>
      <c r="D6774" s="63">
        <f>'דוח 132'!H6774</f>
        <v>0</v>
      </c>
      <c r="E6774" s="63">
        <f>'דוח 132'!G6774</f>
        <v>0</v>
      </c>
      <c r="F6774" s="63">
        <f>'דוח 132'!F6774</f>
        <v>0</v>
      </c>
      <c r="G6774" s="63">
        <f>'דוח 132'!E6774</f>
        <v>0</v>
      </c>
      <c r="H6774" s="63">
        <f>'דוח 132'!D6774</f>
        <v>0</v>
      </c>
      <c r="I6774" s="63">
        <f>'דוח 132'!C6774</f>
        <v>0</v>
      </c>
      <c r="J6774" s="63">
        <f>'דוח 132'!B6774</f>
        <v>0</v>
      </c>
      <c r="K6774" s="63">
        <f>'דוח 132'!A6774</f>
        <v>0</v>
      </c>
    </row>
    <row r="6775" spans="1:11" x14ac:dyDescent="0.2">
      <c r="A6775" s="63">
        <f>'דוח 132'!K6775</f>
        <v>19967</v>
      </c>
      <c r="B6775" s="63">
        <f>'דוח 132'!J6775</f>
        <v>8984</v>
      </c>
      <c r="C6775" s="63" t="str">
        <f>'דוח 132'!I6775</f>
        <v>צמוד מדד ללא מיועדות</v>
      </c>
      <c r="D6775" s="63">
        <f>'דוח 132'!H6775</f>
        <v>0</v>
      </c>
      <c r="E6775" s="63">
        <f>'דוח 132'!G6775</f>
        <v>0</v>
      </c>
      <c r="F6775" s="63">
        <f>'דוח 132'!F6775</f>
        <v>0</v>
      </c>
      <c r="G6775" s="63">
        <f>'דוח 132'!E6775</f>
        <v>0</v>
      </c>
      <c r="H6775" s="63">
        <f>'דוח 132'!D6775</f>
        <v>0</v>
      </c>
      <c r="I6775" s="63">
        <f>'דוח 132'!C6775</f>
        <v>0</v>
      </c>
      <c r="J6775" s="63">
        <f>'דוח 132'!B6775</f>
        <v>0</v>
      </c>
      <c r="K6775" s="63">
        <f>'דוח 132'!A6775</f>
        <v>0</v>
      </c>
    </row>
    <row r="6776" spans="1:11" x14ac:dyDescent="0.2">
      <c r="A6776" s="63">
        <f>'דוח 132'!K6776</f>
        <v>15744</v>
      </c>
      <c r="B6776" s="63">
        <f>'דוח 132'!J6776</f>
        <v>8984</v>
      </c>
      <c r="C6776" s="63" t="str">
        <f>'דוח 132'!I6776</f>
        <v xml:space="preserve">סה"כ ממשלתי צמוד מדד כולל מיועדות </v>
      </c>
      <c r="D6776" s="63">
        <f>'דוח 132'!H6776</f>
        <v>0</v>
      </c>
      <c r="E6776" s="63">
        <f>'דוח 132'!G6776</f>
        <v>0</v>
      </c>
      <c r="F6776" s="63">
        <f>'דוח 132'!F6776</f>
        <v>0</v>
      </c>
      <c r="G6776" s="63">
        <f>'דוח 132'!E6776</f>
        <v>0</v>
      </c>
      <c r="H6776" s="63">
        <f>'דוח 132'!D6776</f>
        <v>0</v>
      </c>
      <c r="I6776" s="63">
        <f>'דוח 132'!C6776</f>
        <v>0</v>
      </c>
      <c r="J6776" s="63">
        <f>'דוח 132'!B6776</f>
        <v>0</v>
      </c>
      <c r="K6776" s="63">
        <f>'דוח 132'!A6776</f>
        <v>0</v>
      </c>
    </row>
    <row r="6777" spans="1:11" x14ac:dyDescent="0.2">
      <c r="A6777" s="63">
        <f>'דוח 132'!K6777</f>
        <v>13462</v>
      </c>
      <c r="B6777" s="63">
        <f>'דוח 132'!J6777</f>
        <v>8984</v>
      </c>
      <c r="C6777" s="63" t="str">
        <f>'דוח 132'!I6777</f>
        <v xml:space="preserve">קונצרני סחיר צמוד מדד </v>
      </c>
      <c r="D6777" s="63">
        <f>'דוח 132'!H6777</f>
        <v>0</v>
      </c>
      <c r="E6777" s="63">
        <f>'דוח 132'!G6777</f>
        <v>0</v>
      </c>
      <c r="F6777" s="63">
        <f>'דוח 132'!F6777</f>
        <v>0</v>
      </c>
      <c r="G6777" s="63">
        <f>'דוח 132'!E6777</f>
        <v>0</v>
      </c>
      <c r="H6777" s="63">
        <f>'דוח 132'!D6777</f>
        <v>0</v>
      </c>
      <c r="I6777" s="63">
        <f>'דוח 132'!C6777</f>
        <v>0</v>
      </c>
      <c r="J6777" s="63">
        <f>'דוח 132'!B6777</f>
        <v>0</v>
      </c>
      <c r="K6777" s="63">
        <f>'דוח 132'!A6777</f>
        <v>0</v>
      </c>
    </row>
    <row r="6778" spans="1:11" x14ac:dyDescent="0.2">
      <c r="A6778" s="63">
        <f>'דוח 132'!K6778</f>
        <v>15544</v>
      </c>
      <c r="B6778" s="63">
        <f>'דוח 132'!J6778</f>
        <v>8984</v>
      </c>
      <c r="C6778" s="63" t="str">
        <f>'דוח 132'!I6778</f>
        <v>הלוואה צמוד מדד</v>
      </c>
      <c r="D6778" s="63">
        <f>'דוח 132'!H6778</f>
        <v>0</v>
      </c>
      <c r="E6778" s="63">
        <f>'דוח 132'!G6778</f>
        <v>0</v>
      </c>
      <c r="F6778" s="63">
        <f>'דוח 132'!F6778</f>
        <v>0</v>
      </c>
      <c r="G6778" s="63">
        <f>'דוח 132'!E6778</f>
        <v>0</v>
      </c>
      <c r="H6778" s="63">
        <f>'דוח 132'!D6778</f>
        <v>0</v>
      </c>
      <c r="I6778" s="63">
        <f>'דוח 132'!C6778</f>
        <v>0</v>
      </c>
      <c r="J6778" s="63">
        <f>'דוח 132'!B6778</f>
        <v>0</v>
      </c>
      <c r="K6778" s="63">
        <f>'דוח 132'!A6778</f>
        <v>0</v>
      </c>
    </row>
    <row r="6779" spans="1:11" x14ac:dyDescent="0.2">
      <c r="A6779" s="63">
        <f>'דוח 132'!K6779</f>
        <v>12978</v>
      </c>
      <c r="B6779" s="63">
        <f>'דוח 132'!J6779</f>
        <v>8984</v>
      </c>
      <c r="C6779" s="63" t="str">
        <f>'דוח 132'!I6779</f>
        <v xml:space="preserve">פקדונות לא סחירים </v>
      </c>
      <c r="D6779" s="63">
        <f>'דוח 132'!H6779</f>
        <v>0</v>
      </c>
      <c r="E6779" s="63">
        <f>'דוח 132'!G6779</f>
        <v>0</v>
      </c>
      <c r="F6779" s="63">
        <f>'דוח 132'!F6779</f>
        <v>0</v>
      </c>
      <c r="G6779" s="63">
        <f>'דוח 132'!E6779</f>
        <v>0</v>
      </c>
      <c r="H6779" s="63">
        <f>'דוח 132'!D6779</f>
        <v>0</v>
      </c>
      <c r="I6779" s="63">
        <f>'דוח 132'!C6779</f>
        <v>0</v>
      </c>
      <c r="J6779" s="63">
        <f>'דוח 132'!B6779</f>
        <v>0</v>
      </c>
      <c r="K6779" s="63">
        <f>'דוח 132'!A6779</f>
        <v>0</v>
      </c>
    </row>
    <row r="6780" spans="1:11" x14ac:dyDescent="0.2">
      <c r="A6780" s="63">
        <f>'דוח 132'!K6780</f>
        <v>17726</v>
      </c>
      <c r="B6780" s="63">
        <f>'דוח 132'!J6780</f>
        <v>8984</v>
      </c>
      <c r="C6780" s="63" t="str">
        <f>'דוח 132'!I6780</f>
        <v>לא צמוד כולל נזילות</v>
      </c>
      <c r="D6780" s="63">
        <f>'דוח 132'!H6780</f>
        <v>0</v>
      </c>
      <c r="E6780" s="63">
        <f>'דוח 132'!G6780</f>
        <v>73.533210527430199</v>
      </c>
      <c r="F6780" s="63">
        <f>'דוח 132'!F6780</f>
        <v>73.533210527430199</v>
      </c>
      <c r="G6780" s="63">
        <f>'דוח 132'!E6780</f>
        <v>0</v>
      </c>
      <c r="H6780" s="63">
        <f>'דוח 132'!D6780</f>
        <v>0</v>
      </c>
      <c r="I6780" s="63">
        <f>'דוח 132'!C6780</f>
        <v>0</v>
      </c>
      <c r="J6780" s="63">
        <f>'דוח 132'!B6780</f>
        <v>0</v>
      </c>
      <c r="K6780" s="63">
        <f>'דוח 132'!A6780</f>
        <v>0</v>
      </c>
    </row>
    <row r="6781" spans="1:11" x14ac:dyDescent="0.2">
      <c r="A6781" s="63">
        <f>'דוח 132'!K6781</f>
        <v>17727</v>
      </c>
      <c r="B6781" s="63">
        <f>'דוח 132'!J6781</f>
        <v>8984</v>
      </c>
      <c r="C6781" s="63" t="str">
        <f>'דוח 132'!I6781</f>
        <v>עו"ש ש"ח</v>
      </c>
      <c r="D6781" s="63">
        <f>'דוח 132'!H6781</f>
        <v>0</v>
      </c>
      <c r="E6781" s="63">
        <f>'דוח 132'!G6781</f>
        <v>73.533210527430199</v>
      </c>
      <c r="F6781" s="63">
        <f>'דוח 132'!F6781</f>
        <v>73.533210527430199</v>
      </c>
      <c r="G6781" s="63">
        <f>'דוח 132'!E6781</f>
        <v>0</v>
      </c>
      <c r="H6781" s="63">
        <f>'דוח 132'!D6781</f>
        <v>0</v>
      </c>
      <c r="I6781" s="63">
        <f>'דוח 132'!C6781</f>
        <v>0</v>
      </c>
      <c r="J6781" s="63">
        <f>'דוח 132'!B6781</f>
        <v>0</v>
      </c>
      <c r="K6781" s="63">
        <f>'דוח 132'!A6781</f>
        <v>0</v>
      </c>
    </row>
    <row r="6782" spans="1:11" x14ac:dyDescent="0.2">
      <c r="A6782" s="63">
        <f>'דוח 132'!K6782</f>
        <v>13592</v>
      </c>
      <c r="B6782" s="63">
        <f>'דוח 132'!J6782</f>
        <v>8984</v>
      </c>
      <c r="C6782" s="63" t="str">
        <f>'דוח 132'!I6782</f>
        <v xml:space="preserve">לא צמוד - לא כולל נזילות </v>
      </c>
      <c r="D6782" s="63">
        <f>'דוח 132'!H6782</f>
        <v>0</v>
      </c>
      <c r="E6782" s="63">
        <f>'דוח 132'!G6782</f>
        <v>0</v>
      </c>
      <c r="F6782" s="63">
        <f>'דוח 132'!F6782</f>
        <v>0</v>
      </c>
      <c r="G6782" s="63">
        <f>'דוח 132'!E6782</f>
        <v>0</v>
      </c>
      <c r="H6782" s="63">
        <f>'דוח 132'!D6782</f>
        <v>0</v>
      </c>
      <c r="I6782" s="63">
        <f>'דוח 132'!C6782</f>
        <v>0</v>
      </c>
      <c r="J6782" s="63">
        <f>'דוח 132'!B6782</f>
        <v>0</v>
      </c>
      <c r="K6782" s="63">
        <f>'דוח 132'!A6782</f>
        <v>0</v>
      </c>
    </row>
    <row r="6783" spans="1:11" x14ac:dyDescent="0.2">
      <c r="A6783" s="63">
        <f>'דוח 132'!K6783</f>
        <v>11566</v>
      </c>
      <c r="B6783" s="63">
        <f>'דוח 132'!J6783</f>
        <v>8984</v>
      </c>
      <c r="C6783" s="63" t="str">
        <f>'דוח 132'!I6783</f>
        <v>מק"מ</v>
      </c>
      <c r="D6783" s="63">
        <f>'דוח 132'!H6783</f>
        <v>0</v>
      </c>
      <c r="E6783" s="63">
        <f>'דוח 132'!G6783</f>
        <v>0</v>
      </c>
      <c r="F6783" s="63">
        <f>'דוח 132'!F6783</f>
        <v>0</v>
      </c>
      <c r="G6783" s="63">
        <f>'דוח 132'!E6783</f>
        <v>0</v>
      </c>
      <c r="H6783" s="63">
        <f>'דוח 132'!D6783</f>
        <v>0</v>
      </c>
      <c r="I6783" s="63">
        <f>'דוח 132'!C6783</f>
        <v>0</v>
      </c>
      <c r="J6783" s="63">
        <f>'דוח 132'!B6783</f>
        <v>0</v>
      </c>
      <c r="K6783" s="63">
        <f>'דוח 132'!A6783</f>
        <v>0</v>
      </c>
    </row>
    <row r="6784" spans="1:11" x14ac:dyDescent="0.2">
      <c r="A6784" s="63">
        <f>'דוח 132'!K6784</f>
        <v>13419</v>
      </c>
      <c r="B6784" s="63">
        <f>'דוח 132'!J6784</f>
        <v>8984</v>
      </c>
      <c r="C6784" s="63" t="str">
        <f>'דוח 132'!I6784</f>
        <v>ממשלתי  לא צמוד (שחר)</v>
      </c>
      <c r="D6784" s="63">
        <f>'דוח 132'!H6784</f>
        <v>0</v>
      </c>
      <c r="E6784" s="63">
        <f>'דוח 132'!G6784</f>
        <v>0</v>
      </c>
      <c r="F6784" s="63">
        <f>'דוח 132'!F6784</f>
        <v>0</v>
      </c>
      <c r="G6784" s="63">
        <f>'דוח 132'!E6784</f>
        <v>0</v>
      </c>
      <c r="H6784" s="63">
        <f>'דוח 132'!D6784</f>
        <v>0</v>
      </c>
      <c r="I6784" s="63">
        <f>'דוח 132'!C6784</f>
        <v>0</v>
      </c>
      <c r="J6784" s="63">
        <f>'דוח 132'!B6784</f>
        <v>0</v>
      </c>
      <c r="K6784" s="63">
        <f>'דוח 132'!A6784</f>
        <v>0</v>
      </c>
    </row>
    <row r="6785" spans="1:11" x14ac:dyDescent="0.2">
      <c r="A6785" s="63">
        <f>'דוח 132'!K6785</f>
        <v>11568</v>
      </c>
      <c r="B6785" s="63">
        <f>'דוח 132'!J6785</f>
        <v>8984</v>
      </c>
      <c r="C6785" s="63" t="str">
        <f>'דוח 132'!I6785</f>
        <v>אג"ח ממשלתי לא צמוד ריבית משתנה-"גילון"</v>
      </c>
      <c r="D6785" s="63">
        <f>'דוח 132'!H6785</f>
        <v>0</v>
      </c>
      <c r="E6785" s="63">
        <f>'דוח 132'!G6785</f>
        <v>0</v>
      </c>
      <c r="F6785" s="63">
        <f>'דוח 132'!F6785</f>
        <v>0</v>
      </c>
      <c r="G6785" s="63">
        <f>'דוח 132'!E6785</f>
        <v>0</v>
      </c>
      <c r="H6785" s="63">
        <f>'דוח 132'!D6785</f>
        <v>0</v>
      </c>
      <c r="I6785" s="63">
        <f>'דוח 132'!C6785</f>
        <v>0</v>
      </c>
      <c r="J6785" s="63">
        <f>'דוח 132'!B6785</f>
        <v>0</v>
      </c>
      <c r="K6785" s="63">
        <f>'דוח 132'!A6785</f>
        <v>0</v>
      </c>
    </row>
    <row r="6786" spans="1:11" x14ac:dyDescent="0.2">
      <c r="A6786" s="63">
        <f>'דוח 132'!K6786</f>
        <v>12479</v>
      </c>
      <c r="B6786" s="63">
        <f>'דוח 132'!J6786</f>
        <v>8984</v>
      </c>
      <c r="C6786" s="63" t="str">
        <f>'דוח 132'!I6786</f>
        <v>קונצרני ריבית קבועה</v>
      </c>
      <c r="D6786" s="63">
        <f>'דוח 132'!H6786</f>
        <v>0</v>
      </c>
      <c r="E6786" s="63">
        <f>'דוח 132'!G6786</f>
        <v>0</v>
      </c>
      <c r="F6786" s="63">
        <f>'דוח 132'!F6786</f>
        <v>0</v>
      </c>
      <c r="G6786" s="63">
        <f>'דוח 132'!E6786</f>
        <v>0</v>
      </c>
      <c r="H6786" s="63">
        <f>'דוח 132'!D6786</f>
        <v>0</v>
      </c>
      <c r="I6786" s="63">
        <f>'דוח 132'!C6786</f>
        <v>0</v>
      </c>
      <c r="J6786" s="63">
        <f>'דוח 132'!B6786</f>
        <v>0</v>
      </c>
      <c r="K6786" s="63">
        <f>'דוח 132'!A6786</f>
        <v>0</v>
      </c>
    </row>
    <row r="6787" spans="1:11" x14ac:dyDescent="0.2">
      <c r="A6787" s="63">
        <f>'דוח 132'!K6787</f>
        <v>12480</v>
      </c>
      <c r="B6787" s="63">
        <f>'דוח 132'!J6787</f>
        <v>8984</v>
      </c>
      <c r="C6787" s="63" t="str">
        <f>'דוח 132'!I6787</f>
        <v>קונצרני ריבית משתנה</v>
      </c>
      <c r="D6787" s="63">
        <f>'דוח 132'!H6787</f>
        <v>0</v>
      </c>
      <c r="E6787" s="63">
        <f>'דוח 132'!G6787</f>
        <v>0</v>
      </c>
      <c r="F6787" s="63">
        <f>'דוח 132'!F6787</f>
        <v>0</v>
      </c>
      <c r="G6787" s="63">
        <f>'דוח 132'!E6787</f>
        <v>0</v>
      </c>
      <c r="H6787" s="63">
        <f>'דוח 132'!D6787</f>
        <v>0</v>
      </c>
      <c r="I6787" s="63">
        <f>'דוח 132'!C6787</f>
        <v>0</v>
      </c>
      <c r="J6787" s="63">
        <f>'דוח 132'!B6787</f>
        <v>0</v>
      </c>
      <c r="K6787" s="63">
        <f>'דוח 132'!A6787</f>
        <v>0</v>
      </c>
    </row>
    <row r="6788" spans="1:11" x14ac:dyDescent="0.2">
      <c r="A6788" s="63">
        <f>'דוח 132'!K6788</f>
        <v>11578</v>
      </c>
      <c r="B6788" s="63">
        <f>'דוח 132'!J6788</f>
        <v>8984</v>
      </c>
      <c r="C6788" s="63" t="str">
        <f>'דוח 132'!I6788</f>
        <v>אג"ח לא צמוד לא סחיר (ללא עמיתים)</v>
      </c>
      <c r="D6788" s="63">
        <f>'דוח 132'!H6788</f>
        <v>0</v>
      </c>
      <c r="E6788" s="63">
        <f>'דוח 132'!G6788</f>
        <v>0</v>
      </c>
      <c r="F6788" s="63">
        <f>'דוח 132'!F6788</f>
        <v>0</v>
      </c>
      <c r="G6788" s="63">
        <f>'דוח 132'!E6788</f>
        <v>0</v>
      </c>
      <c r="H6788" s="63">
        <f>'דוח 132'!D6788</f>
        <v>0</v>
      </c>
      <c r="I6788" s="63">
        <f>'דוח 132'!C6788</f>
        <v>0</v>
      </c>
      <c r="J6788" s="63">
        <f>'דוח 132'!B6788</f>
        <v>0</v>
      </c>
      <c r="K6788" s="63">
        <f>'דוח 132'!A6788</f>
        <v>0</v>
      </c>
    </row>
    <row r="6789" spans="1:11" x14ac:dyDescent="0.2">
      <c r="A6789" s="63">
        <f>'דוח 132'!K6789</f>
        <v>12497</v>
      </c>
      <c r="B6789" s="63">
        <f>'דוח 132'!J6789</f>
        <v>8984</v>
      </c>
      <c r="C6789" s="63" t="str">
        <f>'דוח 132'!I6789</f>
        <v>קונצרני לא סחיר ריבית משתנה (נע"מים)</v>
      </c>
      <c r="D6789" s="63">
        <f>'דוח 132'!H6789</f>
        <v>0</v>
      </c>
      <c r="E6789" s="63">
        <f>'דוח 132'!G6789</f>
        <v>0</v>
      </c>
      <c r="F6789" s="63">
        <f>'דוח 132'!F6789</f>
        <v>0</v>
      </c>
      <c r="G6789" s="63">
        <f>'דוח 132'!E6789</f>
        <v>0</v>
      </c>
      <c r="H6789" s="63">
        <f>'דוח 132'!D6789</f>
        <v>0</v>
      </c>
      <c r="I6789" s="63">
        <f>'דוח 132'!C6789</f>
        <v>0</v>
      </c>
      <c r="J6789" s="63">
        <f>'דוח 132'!B6789</f>
        <v>0</v>
      </c>
      <c r="K6789" s="63">
        <f>'דוח 132'!A6789</f>
        <v>0</v>
      </c>
    </row>
    <row r="6790" spans="1:11" x14ac:dyDescent="0.2">
      <c r="A6790" s="63">
        <f>'דוח 132'!K6790</f>
        <v>15546</v>
      </c>
      <c r="B6790" s="63">
        <f>'דוח 132'!J6790</f>
        <v>8984</v>
      </c>
      <c r="C6790" s="63" t="str">
        <f>'דוח 132'!I6790</f>
        <v>הלוואה לא צמוד</v>
      </c>
      <c r="D6790" s="63">
        <f>'דוח 132'!H6790</f>
        <v>0</v>
      </c>
      <c r="E6790" s="63">
        <f>'דוח 132'!G6790</f>
        <v>0</v>
      </c>
      <c r="F6790" s="63">
        <f>'דוח 132'!F6790</f>
        <v>0</v>
      </c>
      <c r="G6790" s="63">
        <f>'דוח 132'!E6790</f>
        <v>0</v>
      </c>
      <c r="H6790" s="63">
        <f>'דוח 132'!D6790</f>
        <v>0</v>
      </c>
      <c r="I6790" s="63">
        <f>'דוח 132'!C6790</f>
        <v>0</v>
      </c>
      <c r="J6790" s="63">
        <f>'דוח 132'!B6790</f>
        <v>0</v>
      </c>
      <c r="K6790" s="63">
        <f>'דוח 132'!A6790</f>
        <v>0</v>
      </c>
    </row>
    <row r="6791" spans="1:11" x14ac:dyDescent="0.2">
      <c r="A6791" s="63">
        <f>'דוח 132'!K6791</f>
        <v>12481</v>
      </c>
      <c r="B6791" s="63">
        <f>'דוח 132'!J6791</f>
        <v>8984</v>
      </c>
      <c r="C6791" s="63" t="str">
        <f>'דוח 132'!I6791</f>
        <v>הלוואות לעמיתים.</v>
      </c>
      <c r="D6791" s="63">
        <f>'דוח 132'!H6791</f>
        <v>0</v>
      </c>
      <c r="E6791" s="63">
        <f>'דוח 132'!G6791</f>
        <v>0</v>
      </c>
      <c r="F6791" s="63">
        <f>'דוח 132'!F6791</f>
        <v>0</v>
      </c>
      <c r="G6791" s="63">
        <f>'דוח 132'!E6791</f>
        <v>0</v>
      </c>
      <c r="H6791" s="63">
        <f>'דוח 132'!D6791</f>
        <v>0</v>
      </c>
      <c r="I6791" s="63">
        <f>'דוח 132'!C6791</f>
        <v>0</v>
      </c>
      <c r="J6791" s="63">
        <f>'דוח 132'!B6791</f>
        <v>0</v>
      </c>
      <c r="K6791" s="63">
        <f>'דוח 132'!A6791</f>
        <v>0</v>
      </c>
    </row>
    <row r="6792" spans="1:11" x14ac:dyDescent="0.2">
      <c r="A6792" s="63">
        <f>'דוח 132'!K6792</f>
        <v>13594</v>
      </c>
      <c r="B6792" s="63">
        <f>'דוח 132'!J6792</f>
        <v>8984</v>
      </c>
      <c r="C6792" s="63" t="str">
        <f>'דוח 132'!I6792</f>
        <v>מט"ח וצמוד מט"ח</v>
      </c>
      <c r="D6792" s="63">
        <f>'דוח 132'!H6792</f>
        <v>0</v>
      </c>
      <c r="E6792" s="63">
        <f>'דוח 132'!G6792</f>
        <v>26.466789472569797</v>
      </c>
      <c r="F6792" s="63">
        <f>'דוח 132'!F6792</f>
        <v>26.466789472569797</v>
      </c>
      <c r="G6792" s="63">
        <f>'דוח 132'!E6792</f>
        <v>0</v>
      </c>
      <c r="H6792" s="63">
        <f>'דוח 132'!D6792</f>
        <v>0</v>
      </c>
      <c r="I6792" s="63">
        <f>'דוח 132'!C6792</f>
        <v>0</v>
      </c>
      <c r="J6792" s="63">
        <f>'דוח 132'!B6792</f>
        <v>0</v>
      </c>
      <c r="K6792" s="63">
        <f>'דוח 132'!A6792</f>
        <v>0</v>
      </c>
    </row>
    <row r="6793" spans="1:11" x14ac:dyDescent="0.2">
      <c r="A6793" s="63">
        <f>'דוח 132'!K6793</f>
        <v>15609</v>
      </c>
      <c r="B6793" s="63">
        <f>'דוח 132'!J6793</f>
        <v>8984</v>
      </c>
      <c r="C6793" s="63" t="str">
        <f>'דוח 132'!I6793</f>
        <v>אג"ח ממשלתי צמוד מט"ח סחיר (1022)</v>
      </c>
      <c r="D6793" s="63">
        <f>'דוח 132'!H6793</f>
        <v>0</v>
      </c>
      <c r="E6793" s="63">
        <f>'דוח 132'!G6793</f>
        <v>0</v>
      </c>
      <c r="F6793" s="63">
        <f>'דוח 132'!F6793</f>
        <v>0</v>
      </c>
      <c r="G6793" s="63">
        <f>'דוח 132'!E6793</f>
        <v>0</v>
      </c>
      <c r="H6793" s="63">
        <f>'דוח 132'!D6793</f>
        <v>0</v>
      </c>
      <c r="I6793" s="63">
        <f>'דוח 132'!C6793</f>
        <v>0</v>
      </c>
      <c r="J6793" s="63">
        <f>'דוח 132'!B6793</f>
        <v>0</v>
      </c>
      <c r="K6793" s="63">
        <f>'דוח 132'!A6793</f>
        <v>0</v>
      </c>
    </row>
    <row r="6794" spans="1:11" x14ac:dyDescent="0.2">
      <c r="A6794" s="63">
        <f>'דוח 132'!K6794</f>
        <v>11524</v>
      </c>
      <c r="B6794" s="63">
        <f>'דוח 132'!J6794</f>
        <v>8984</v>
      </c>
      <c r="C6794" s="63" t="str">
        <f>'דוח 132'!I6794</f>
        <v xml:space="preserve"> אג"ח קונצרני בחו"ל </v>
      </c>
      <c r="D6794" s="63">
        <f>'דוח 132'!H6794</f>
        <v>0</v>
      </c>
      <c r="E6794" s="63">
        <f>'דוח 132'!G6794</f>
        <v>0</v>
      </c>
      <c r="F6794" s="63">
        <f>'דוח 132'!F6794</f>
        <v>0</v>
      </c>
      <c r="G6794" s="63">
        <f>'דוח 132'!E6794</f>
        <v>0</v>
      </c>
      <c r="H6794" s="63">
        <f>'דוח 132'!D6794</f>
        <v>0</v>
      </c>
      <c r="I6794" s="63">
        <f>'דוח 132'!C6794</f>
        <v>0</v>
      </c>
      <c r="J6794" s="63">
        <f>'דוח 132'!B6794</f>
        <v>0</v>
      </c>
      <c r="K6794" s="63">
        <f>'דוח 132'!A6794</f>
        <v>0</v>
      </c>
    </row>
    <row r="6795" spans="1:11" x14ac:dyDescent="0.2">
      <c r="A6795" s="63">
        <f>'דוח 132'!K6795</f>
        <v>15745</v>
      </c>
      <c r="B6795" s="63">
        <f>'דוח 132'!J6795</f>
        <v>8984</v>
      </c>
      <c r="C6795" s="63" t="str">
        <f>'דוח 132'!I6795</f>
        <v>סה"כ קונצרני צמוד מט"ח</v>
      </c>
      <c r="D6795" s="63">
        <f>'דוח 132'!H6795</f>
        <v>0</v>
      </c>
      <c r="E6795" s="63">
        <f>'דוח 132'!G6795</f>
        <v>0</v>
      </c>
      <c r="F6795" s="63">
        <f>'דוח 132'!F6795</f>
        <v>0</v>
      </c>
      <c r="G6795" s="63">
        <f>'דוח 132'!E6795</f>
        <v>0</v>
      </c>
      <c r="H6795" s="63">
        <f>'דוח 132'!D6795</f>
        <v>0</v>
      </c>
      <c r="I6795" s="63">
        <f>'דוח 132'!C6795</f>
        <v>0</v>
      </c>
      <c r="J6795" s="63">
        <f>'דוח 132'!B6795</f>
        <v>0</v>
      </c>
      <c r="K6795" s="63">
        <f>'דוח 132'!A6795</f>
        <v>0</v>
      </c>
    </row>
    <row r="6796" spans="1:11" x14ac:dyDescent="0.2">
      <c r="A6796" s="63">
        <f>'דוח 132'!K6796</f>
        <v>15545</v>
      </c>
      <c r="B6796" s="63">
        <f>'דוח 132'!J6796</f>
        <v>8984</v>
      </c>
      <c r="C6796" s="63" t="str">
        <f>'דוח 132'!I6796</f>
        <v>הלוואה צמוד מט"ח</v>
      </c>
      <c r="D6796" s="63">
        <f>'דוח 132'!H6796</f>
        <v>0</v>
      </c>
      <c r="E6796" s="63">
        <f>'דוח 132'!G6796</f>
        <v>0</v>
      </c>
      <c r="F6796" s="63">
        <f>'דוח 132'!F6796</f>
        <v>0</v>
      </c>
      <c r="G6796" s="63">
        <f>'דוח 132'!E6796</f>
        <v>0</v>
      </c>
      <c r="H6796" s="63">
        <f>'דוח 132'!D6796</f>
        <v>0</v>
      </c>
      <c r="I6796" s="63">
        <f>'דוח 132'!C6796</f>
        <v>0</v>
      </c>
      <c r="J6796" s="63">
        <f>'דוח 132'!B6796</f>
        <v>0</v>
      </c>
      <c r="K6796" s="63">
        <f>'דוח 132'!A6796</f>
        <v>0</v>
      </c>
    </row>
    <row r="6797" spans="1:11" x14ac:dyDescent="0.2">
      <c r="A6797" s="63">
        <f>'דוח 132'!K6797</f>
        <v>13595</v>
      </c>
      <c r="B6797" s="63">
        <f>'דוח 132'!J6797</f>
        <v>8984</v>
      </c>
      <c r="C6797" s="63" t="str">
        <f>'דוח 132'!I6797</f>
        <v>סה"כ מניות והמירים</v>
      </c>
      <c r="D6797" s="63">
        <f>'דוח 132'!H6797</f>
        <v>0</v>
      </c>
      <c r="E6797" s="63">
        <f>'דוח 132'!G6797</f>
        <v>0</v>
      </c>
      <c r="F6797" s="63">
        <f>'דוח 132'!F6797</f>
        <v>0</v>
      </c>
      <c r="G6797" s="63">
        <f>'דוח 132'!E6797</f>
        <v>0</v>
      </c>
      <c r="H6797" s="63">
        <f>'דוח 132'!D6797</f>
        <v>0</v>
      </c>
      <c r="I6797" s="63">
        <f>'דוח 132'!C6797</f>
        <v>0</v>
      </c>
      <c r="J6797" s="63">
        <f>'דוח 132'!B6797</f>
        <v>0</v>
      </c>
      <c r="K6797" s="63">
        <f>'דוח 132'!A6797</f>
        <v>0</v>
      </c>
    </row>
    <row r="6798" spans="1:11" x14ac:dyDescent="0.2">
      <c r="A6798" s="63">
        <f>'דוח 132'!K6798</f>
        <v>15610</v>
      </c>
      <c r="B6798" s="63">
        <f>'דוח 132'!J6798</f>
        <v>8984</v>
      </c>
      <c r="C6798" s="63" t="str">
        <f>'דוח 132'!I6798</f>
        <v>נגזרים מתוך מניות והמירים</v>
      </c>
      <c r="D6798" s="63">
        <f>'דוח 132'!H6798</f>
        <v>0</v>
      </c>
      <c r="E6798" s="63">
        <f>'דוח 132'!G6798</f>
        <v>0</v>
      </c>
      <c r="F6798" s="63">
        <f>'דוח 132'!F6798</f>
        <v>0</v>
      </c>
      <c r="G6798" s="63">
        <f>'דוח 132'!E6798</f>
        <v>0</v>
      </c>
      <c r="H6798" s="63">
        <f>'דוח 132'!D6798</f>
        <v>0</v>
      </c>
      <c r="I6798" s="63">
        <f>'דוח 132'!C6798</f>
        <v>0</v>
      </c>
      <c r="J6798" s="63">
        <f>'דוח 132'!B6798</f>
        <v>0</v>
      </c>
      <c r="K6798" s="63">
        <f>'דוח 132'!A6798</f>
        <v>0</v>
      </c>
    </row>
    <row r="6799" spans="1:11" x14ac:dyDescent="0.2">
      <c r="A6799" s="63">
        <f>'דוח 132'!K6799</f>
        <v>15611</v>
      </c>
      <c r="B6799" s="63">
        <f>'דוח 132'!J6799</f>
        <v>8984</v>
      </c>
      <c r="C6799" s="63" t="str">
        <f>'דוח 132'!I6799</f>
        <v>מניות והמירים בארץ</v>
      </c>
      <c r="D6799" s="63">
        <f>'דוח 132'!H6799</f>
        <v>0</v>
      </c>
      <c r="E6799" s="63">
        <f>'דוח 132'!G6799</f>
        <v>0</v>
      </c>
      <c r="F6799" s="63">
        <f>'דוח 132'!F6799</f>
        <v>0</v>
      </c>
      <c r="G6799" s="63">
        <f>'דוח 132'!E6799</f>
        <v>0</v>
      </c>
      <c r="H6799" s="63">
        <f>'דוח 132'!D6799</f>
        <v>0</v>
      </c>
      <c r="I6799" s="63">
        <f>'דוח 132'!C6799</f>
        <v>0</v>
      </c>
      <c r="J6799" s="63">
        <f>'דוח 132'!B6799</f>
        <v>0</v>
      </c>
      <c r="K6799" s="63">
        <f>'דוח 132'!A6799</f>
        <v>0</v>
      </c>
    </row>
    <row r="6800" spans="1:11" x14ac:dyDescent="0.2">
      <c r="A6800" s="63">
        <f>'דוח 132'!K6800</f>
        <v>15608</v>
      </c>
      <c r="B6800" s="63">
        <f>'דוח 132'!J6800</f>
        <v>8984</v>
      </c>
      <c r="C6800" s="63" t="str">
        <f>'דוח 132'!I6800</f>
        <v>מניות חו"ל</v>
      </c>
      <c r="D6800" s="63">
        <f>'דוח 132'!H6800</f>
        <v>0</v>
      </c>
      <c r="E6800" s="63">
        <f>'דוח 132'!G6800</f>
        <v>0</v>
      </c>
      <c r="F6800" s="63">
        <f>'דוח 132'!F6800</f>
        <v>0</v>
      </c>
      <c r="G6800" s="63">
        <f>'דוח 132'!E6800</f>
        <v>0</v>
      </c>
      <c r="H6800" s="63">
        <f>'דוח 132'!D6800</f>
        <v>0</v>
      </c>
      <c r="I6800" s="63">
        <f>'דוח 132'!C6800</f>
        <v>0</v>
      </c>
      <c r="J6800" s="63">
        <f>'דוח 132'!B6800</f>
        <v>0</v>
      </c>
      <c r="K6800" s="63">
        <f>'דוח 132'!A6800</f>
        <v>0</v>
      </c>
    </row>
    <row r="6801" spans="1:11" x14ac:dyDescent="0.2">
      <c r="A6801" s="63">
        <f>'דוח 132'!K6801</f>
        <v>15584</v>
      </c>
      <c r="B6801" s="63">
        <f>'דוח 132'!J6801</f>
        <v>8984</v>
      </c>
      <c r="C6801" s="63" t="str">
        <f>'דוח 132'!I6801</f>
        <v>נכסים אלטרנטיביים</v>
      </c>
      <c r="D6801" s="63">
        <f>'דוח 132'!H6801</f>
        <v>0</v>
      </c>
      <c r="E6801" s="63">
        <f>'דוח 132'!G6801</f>
        <v>0</v>
      </c>
      <c r="F6801" s="63">
        <f>'דוח 132'!F6801</f>
        <v>0</v>
      </c>
      <c r="G6801" s="63">
        <f>'דוח 132'!E6801</f>
        <v>0</v>
      </c>
      <c r="H6801" s="63">
        <f>'דוח 132'!D6801</f>
        <v>0</v>
      </c>
      <c r="I6801" s="63">
        <f>'דוח 132'!C6801</f>
        <v>0</v>
      </c>
      <c r="J6801" s="63">
        <f>'דוח 132'!B6801</f>
        <v>0</v>
      </c>
      <c r="K6801" s="63">
        <f>'דוח 132'!A6801</f>
        <v>0</v>
      </c>
    </row>
    <row r="6802" spans="1:11" x14ac:dyDescent="0.2">
      <c r="A6802" s="63">
        <f>'דוח 132'!K6802</f>
        <v>17728</v>
      </c>
      <c r="B6802" s="63">
        <f>'דוח 132'!J6802</f>
        <v>8984</v>
      </c>
      <c r="C6802" s="63" t="str">
        <f>'דוח 132'!I6802</f>
        <v>נכסי נדל"ן</v>
      </c>
      <c r="D6802" s="63">
        <f>'דוח 132'!H6802</f>
        <v>0</v>
      </c>
      <c r="E6802" s="63">
        <f>'דוח 132'!G6802</f>
        <v>0</v>
      </c>
      <c r="F6802" s="63">
        <f>'דוח 132'!F6802</f>
        <v>0</v>
      </c>
      <c r="G6802" s="63">
        <f>'דוח 132'!E6802</f>
        <v>0</v>
      </c>
      <c r="H6802" s="63">
        <f>'דוח 132'!D6802</f>
        <v>0</v>
      </c>
      <c r="I6802" s="63">
        <f>'דוח 132'!C6802</f>
        <v>0</v>
      </c>
      <c r="J6802" s="63">
        <f>'דוח 132'!B6802</f>
        <v>0</v>
      </c>
      <c r="K6802" s="63">
        <f>'דוח 132'!A6802</f>
        <v>0</v>
      </c>
    </row>
    <row r="6803" spans="1:11" x14ac:dyDescent="0.2">
      <c r="A6803" s="63">
        <f>'דוח 132'!K6803</f>
        <v>15624</v>
      </c>
      <c r="B6803" s="63">
        <f>'דוח 132'!J6803</f>
        <v>8984</v>
      </c>
      <c r="C6803" s="63" t="str">
        <f>'דוח 132'!I6803</f>
        <v>נגזרים מתוך חשיפת מט"ח</v>
      </c>
      <c r="D6803" s="63">
        <f>'דוח 132'!H6803</f>
        <v>0</v>
      </c>
      <c r="E6803" s="63">
        <f>'דוח 132'!G6803</f>
        <v>0</v>
      </c>
      <c r="F6803" s="63">
        <f>'דוח 132'!F6803</f>
        <v>0</v>
      </c>
      <c r="G6803" s="63">
        <f>'דוח 132'!E6803</f>
        <v>0</v>
      </c>
      <c r="H6803" s="63">
        <f>'דוח 132'!D6803</f>
        <v>0</v>
      </c>
      <c r="I6803" s="63">
        <f>'דוח 132'!C6803</f>
        <v>0</v>
      </c>
      <c r="J6803" s="63">
        <f>'דוח 132'!B6803</f>
        <v>0</v>
      </c>
      <c r="K6803" s="63">
        <f>'דוח 132'!A6803</f>
        <v>0</v>
      </c>
    </row>
    <row r="6804" spans="1:11" x14ac:dyDescent="0.2">
      <c r="A6804" s="63">
        <f>'דוח 132'!K6804</f>
        <v>15644</v>
      </c>
      <c r="B6804" s="63">
        <f>'דוח 132'!J6804</f>
        <v>8984</v>
      </c>
      <c r="C6804" s="63" t="str">
        <f>'דוח 132'!I6804</f>
        <v>סה"כ נזילות</v>
      </c>
      <c r="D6804" s="63">
        <f>'דוח 132'!H6804</f>
        <v>0</v>
      </c>
      <c r="E6804" s="63">
        <f>'דוח 132'!G6804</f>
        <v>100</v>
      </c>
      <c r="F6804" s="63">
        <f>'דוח 132'!F6804</f>
        <v>100</v>
      </c>
      <c r="G6804" s="63">
        <f>'דוח 132'!E6804</f>
        <v>0</v>
      </c>
      <c r="H6804" s="63">
        <f>'דוח 132'!D6804</f>
        <v>0</v>
      </c>
      <c r="I6804" s="63">
        <f>'דוח 132'!C6804</f>
        <v>0</v>
      </c>
      <c r="J6804" s="63">
        <f>'דוח 132'!B6804</f>
        <v>0</v>
      </c>
      <c r="K6804" s="63">
        <f>'דוח 132'!A6804</f>
        <v>0</v>
      </c>
    </row>
    <row r="6805" spans="1:11" x14ac:dyDescent="0.2">
      <c r="A6805" s="63">
        <f>'דוח 132'!K6805</f>
        <v>15704</v>
      </c>
      <c r="B6805" s="63">
        <f>'דוח 132'!J6805</f>
        <v>8984</v>
      </c>
      <c r="C6805" s="63" t="str">
        <f>'דוח 132'!I6805</f>
        <v xml:space="preserve">סה"כ קונצרני והלוואות </v>
      </c>
      <c r="D6805" s="63">
        <f>'דוח 132'!H6805</f>
        <v>0</v>
      </c>
      <c r="E6805" s="63">
        <f>'דוח 132'!G6805</f>
        <v>0</v>
      </c>
      <c r="F6805" s="63">
        <f>'דוח 132'!F6805</f>
        <v>0</v>
      </c>
      <c r="G6805" s="63">
        <f>'דוח 132'!E6805</f>
        <v>27</v>
      </c>
      <c r="H6805" s="63">
        <f>'דוח 132'!D6805</f>
        <v>33</v>
      </c>
      <c r="I6805" s="63">
        <f>'דוח 132'!C6805</f>
        <v>0</v>
      </c>
      <c r="J6805" s="63">
        <f>'דוח 132'!B6805</f>
        <v>0</v>
      </c>
      <c r="K6805" s="63">
        <f>'דוח 132'!A6805</f>
        <v>0</v>
      </c>
    </row>
    <row r="6806" spans="1:11" x14ac:dyDescent="0.2">
      <c r="A6806" s="63">
        <f>'דוח 132'!K6806</f>
        <v>15749</v>
      </c>
      <c r="B6806" s="63">
        <f>'דוח 132'!J6806</f>
        <v>8984</v>
      </c>
      <c r="C6806" s="63" t="str">
        <f>'דוח 132'!I6806</f>
        <v>סה"כ לא סחירים</v>
      </c>
      <c r="D6806" s="63">
        <f>'דוח 132'!H6806</f>
        <v>0</v>
      </c>
      <c r="E6806" s="63">
        <f>'דוח 132'!G6806</f>
        <v>0</v>
      </c>
      <c r="F6806" s="63">
        <f>'דוח 132'!F6806</f>
        <v>0</v>
      </c>
      <c r="G6806" s="63">
        <f>'דוח 132'!E6806</f>
        <v>0</v>
      </c>
      <c r="H6806" s="63">
        <f>'דוח 132'!D6806</f>
        <v>0</v>
      </c>
      <c r="I6806" s="63">
        <f>'דוח 132'!C6806</f>
        <v>0</v>
      </c>
      <c r="J6806" s="63">
        <f>'דוח 132'!B6806</f>
        <v>0</v>
      </c>
      <c r="K6806" s="63">
        <f>'דוח 132'!A6806</f>
        <v>0</v>
      </c>
    </row>
    <row r="6807" spans="1:11" x14ac:dyDescent="0.2">
      <c r="A6807" s="63">
        <f>'דוח 132'!K6807</f>
        <v>11258</v>
      </c>
      <c r="B6807" s="63">
        <f>'דוח 132'!J6807</f>
        <v>8984</v>
      </c>
      <c r="C6807" s="63" t="str">
        <f>'דוח 132'!I6807</f>
        <v>כל נכסי הקופה</v>
      </c>
      <c r="D6807" s="63">
        <f>'דוח 132'!H6807</f>
        <v>0</v>
      </c>
      <c r="E6807" s="63">
        <f>'דוח 132'!G6807</f>
        <v>100</v>
      </c>
      <c r="F6807" s="63">
        <f>'דוח 132'!F6807</f>
        <v>100</v>
      </c>
      <c r="G6807" s="63">
        <f>'דוח 132'!E6807</f>
        <v>0</v>
      </c>
      <c r="H6807" s="63">
        <f>'דוח 132'!D6807</f>
        <v>0</v>
      </c>
      <c r="I6807" s="63">
        <f>'דוח 132'!C6807</f>
        <v>0</v>
      </c>
      <c r="J6807" s="63">
        <f>'דוח 132'!B6807</f>
        <v>0</v>
      </c>
      <c r="K6807" s="63">
        <f>'דוח 132'!A6807</f>
        <v>0</v>
      </c>
    </row>
    <row r="6808" spans="1:11" x14ac:dyDescent="0.2">
      <c r="A6808" s="63">
        <f>'דוח 132'!K6808</f>
        <v>15705</v>
      </c>
      <c r="B6808" s="63">
        <f>'דוח 132'!J6808</f>
        <v>8984</v>
      </c>
      <c r="C6808" s="63" t="str">
        <f>'דוח 132'!I6808</f>
        <v>סה"כ ממשלתי</v>
      </c>
      <c r="D6808" s="63">
        <f>'דוח 132'!H6808</f>
        <v>0</v>
      </c>
      <c r="E6808" s="63">
        <f>'דוח 132'!G6808</f>
        <v>0</v>
      </c>
      <c r="F6808" s="63">
        <f>'דוח 132'!F6808</f>
        <v>0</v>
      </c>
      <c r="G6808" s="63">
        <f>'דוח 132'!E6808</f>
        <v>40</v>
      </c>
      <c r="H6808" s="63">
        <f>'דוח 132'!D6808</f>
        <v>46</v>
      </c>
      <c r="I6808" s="63">
        <f>'דוח 132'!C6808</f>
        <v>0</v>
      </c>
      <c r="J6808" s="63">
        <f>'דוח 132'!B6808</f>
        <v>0</v>
      </c>
      <c r="K6808" s="63">
        <f>'דוח 132'!A6808</f>
        <v>0</v>
      </c>
    </row>
    <row r="6809" spans="1:11" x14ac:dyDescent="0.2">
      <c r="A6809" s="63">
        <f>'דוח 132'!K6809</f>
        <v>16144</v>
      </c>
      <c r="B6809" s="63">
        <f>'דוח 132'!J6809</f>
        <v>8984</v>
      </c>
      <c r="C6809" s="63" t="str">
        <f>'דוח 132'!I6809</f>
        <v>סך חשיפת מט"ח</v>
      </c>
      <c r="D6809" s="63">
        <f>'דוח 132'!H6809</f>
        <v>0</v>
      </c>
      <c r="E6809" s="63">
        <f>'דוח 132'!G6809</f>
        <v>26.466789472569797</v>
      </c>
      <c r="F6809" s="63">
        <f>'דוח 132'!F6809</f>
        <v>26.466789472569797</v>
      </c>
      <c r="G6809" s="63">
        <f>'דוח 132'!E6809</f>
        <v>0</v>
      </c>
      <c r="H6809" s="63">
        <f>'דוח 132'!D6809</f>
        <v>0</v>
      </c>
      <c r="I6809" s="63">
        <f>'דוח 132'!C6809</f>
        <v>0</v>
      </c>
      <c r="J6809" s="63">
        <f>'דוח 132'!B6809</f>
        <v>0</v>
      </c>
      <c r="K6809" s="63">
        <f>'דוח 132'!A6809</f>
        <v>0</v>
      </c>
    </row>
    <row r="6810" spans="1:11" x14ac:dyDescent="0.2">
      <c r="A6810" s="63">
        <f>'דוח 132'!K6810</f>
        <v>12755</v>
      </c>
      <c r="B6810" s="63">
        <f>'דוח 132'!J6810</f>
        <v>8984</v>
      </c>
      <c r="C6810" s="63" t="str">
        <f>'דוח 132'!I6810</f>
        <v xml:space="preserve">נזילות מט"ח </v>
      </c>
      <c r="D6810" s="63">
        <f>'דוח 132'!H6810</f>
        <v>0</v>
      </c>
      <c r="E6810" s="63">
        <f>'דוח 132'!G6810</f>
        <v>26.466789472569797</v>
      </c>
      <c r="F6810" s="63">
        <f>'דוח 132'!F6810</f>
        <v>26.466789472569797</v>
      </c>
      <c r="G6810" s="63">
        <f>'דוח 132'!E6810</f>
        <v>0</v>
      </c>
      <c r="H6810" s="63">
        <f>'דוח 132'!D6810</f>
        <v>0</v>
      </c>
      <c r="I6810" s="63">
        <f>'דוח 132'!C6810</f>
        <v>0</v>
      </c>
      <c r="J6810" s="63">
        <f>'דוח 132'!B6810</f>
        <v>0</v>
      </c>
      <c r="K6810" s="63">
        <f>'דוח 132'!A6810</f>
        <v>0</v>
      </c>
    </row>
    <row r="6811" spans="1:11" x14ac:dyDescent="0.2">
      <c r="A6811" s="63">
        <f>'דוח 132'!K6811</f>
        <v>12359</v>
      </c>
      <c r="B6811" s="63">
        <f>'דוח 132'!J6811</f>
        <v>8984</v>
      </c>
      <c r="C6811" s="63" t="str">
        <f>'דוח 132'!I6811</f>
        <v xml:space="preserve">קונצרני לא סחיר צמוד מדד </v>
      </c>
      <c r="D6811" s="63">
        <f>'דוח 132'!H6811</f>
        <v>0</v>
      </c>
      <c r="E6811" s="63">
        <f>'דוח 132'!G6811</f>
        <v>0</v>
      </c>
      <c r="F6811" s="63">
        <f>'דוח 132'!F6811</f>
        <v>0</v>
      </c>
      <c r="G6811" s="63">
        <f>'דוח 132'!E6811</f>
        <v>0</v>
      </c>
      <c r="H6811" s="63">
        <f>'דוח 132'!D6811</f>
        <v>0</v>
      </c>
      <c r="I6811" s="63">
        <f>'דוח 132'!C6811</f>
        <v>0</v>
      </c>
      <c r="J6811" s="63">
        <f>'דוח 132'!B6811</f>
        <v>0</v>
      </c>
      <c r="K6811" s="63">
        <f>'דוח 132'!A6811</f>
        <v>0</v>
      </c>
    </row>
    <row r="6812" spans="1:11" x14ac:dyDescent="0.2">
      <c r="A6812" s="63">
        <f>'דוח 132'!K6812</f>
        <v>0</v>
      </c>
      <c r="B6812" s="63">
        <f>'דוח 132'!J6812</f>
        <v>0</v>
      </c>
      <c r="C6812" s="63">
        <f>'דוח 132'!I6812</f>
        <v>0</v>
      </c>
      <c r="D6812" s="63">
        <f>'דוח 132'!H6812</f>
        <v>0</v>
      </c>
      <c r="E6812" s="63">
        <f>'דוח 132'!G6812</f>
        <v>0</v>
      </c>
      <c r="F6812" s="63">
        <f>'דוח 132'!F6812</f>
        <v>0</v>
      </c>
      <c r="G6812" s="63">
        <f>'דוח 132'!E6812</f>
        <v>0</v>
      </c>
      <c r="H6812" s="63">
        <f>'דוח 132'!D6812</f>
        <v>0</v>
      </c>
      <c r="I6812" s="63">
        <f>'דוח 132'!C6812</f>
        <v>0</v>
      </c>
      <c r="J6812" s="63">
        <f>'דוח 132'!B6812</f>
        <v>0</v>
      </c>
      <c r="K6812" s="63">
        <f>'דוח 132'!A6812</f>
        <v>0</v>
      </c>
    </row>
    <row r="6813" spans="1:11" x14ac:dyDescent="0.2">
      <c r="A6813" s="63" t="str">
        <f>'דוח 132'!K6813</f>
        <v>קוד קבוצה</v>
      </c>
      <c r="B6813" s="63" t="str">
        <f>'דוח 132'!J6813</f>
        <v>קוד קופה</v>
      </c>
      <c r="C6813" s="63">
        <f>'דוח 132'!I6813</f>
        <v>0</v>
      </c>
      <c r="D6813" s="63" t="str">
        <f>'דוח 132'!H6813</f>
        <v>9018  תת פסגות1-קב מרגולין</v>
      </c>
      <c r="E6813" s="63">
        <f>'דוח 132'!G6813</f>
        <v>0</v>
      </c>
      <c r="F6813" s="63">
        <f>'דוח 132'!F6813</f>
        <v>0</v>
      </c>
      <c r="G6813" s="63">
        <f>'דוח 132'!E6813</f>
        <v>0</v>
      </c>
      <c r="H6813" s="63">
        <f>'דוח 132'!D6813</f>
        <v>0</v>
      </c>
      <c r="I6813" s="63">
        <f>'דוח 132'!C6813</f>
        <v>0</v>
      </c>
      <c r="J6813" s="63">
        <f>'דוח 132'!B6813</f>
        <v>0</v>
      </c>
      <c r="K6813" s="63">
        <f>'דוח 132'!A6813</f>
        <v>0</v>
      </c>
    </row>
    <row r="6814" spans="1:11" x14ac:dyDescent="0.2">
      <c r="A6814" s="63">
        <f>'דוח 132'!K6814</f>
        <v>0</v>
      </c>
      <c r="B6814" s="63">
        <f>'דוח 132'!J6814</f>
        <v>0</v>
      </c>
      <c r="C6814" s="63">
        <f>'דוח 132'!I6814</f>
        <v>0</v>
      </c>
      <c r="D6814" s="63">
        <f>'דוח 132'!H6814</f>
        <v>0</v>
      </c>
      <c r="E6814" s="63">
        <f>'דוח 132'!G6814</f>
        <v>0</v>
      </c>
      <c r="F6814" s="63" t="str">
        <f>'דוח 132'!F6814</f>
        <v>שווי קופה באשח  1,478.35</v>
      </c>
      <c r="G6814" s="63">
        <f>'דוח 132'!E6814</f>
        <v>0</v>
      </c>
      <c r="H6814" s="63">
        <f>'דוח 132'!D6814</f>
        <v>0</v>
      </c>
      <c r="I6814" s="63">
        <f>'דוח 132'!C6814</f>
        <v>0</v>
      </c>
      <c r="J6814" s="63">
        <f>'דוח 132'!B6814</f>
        <v>0</v>
      </c>
      <c r="K6814" s="63">
        <f>'דוח 132'!A6814</f>
        <v>0</v>
      </c>
    </row>
    <row r="6815" spans="1:11" x14ac:dyDescent="0.2">
      <c r="A6815" s="63">
        <f>'דוח 132'!K6815</f>
        <v>0</v>
      </c>
      <c r="B6815" s="63">
        <f>'דוח 132'!J6815</f>
        <v>0</v>
      </c>
      <c r="C6815" s="63" t="str">
        <f>'דוח 132'!I6815</f>
        <v>תאור קבוצה</v>
      </c>
      <c r="D6815" s="63" t="str">
        <f>'דוח 132'!H6815</f>
        <v>מח"מ</v>
      </c>
      <c r="E6815" s="63" t="str">
        <f>'דוח 132'!G6815</f>
        <v>חשיפה</v>
      </c>
      <c r="F6815" s="63" t="str">
        <f>'דוח 132'!F6815</f>
        <v>חשיפה</v>
      </c>
      <c r="G6815" s="63">
        <f>'דוח 132'!E6815</f>
        <v>0</v>
      </c>
      <c r="H6815" s="63" t="str">
        <f>'דוח 132'!D6815</f>
        <v>חשיפה</v>
      </c>
      <c r="I6815" s="63">
        <f>'דוח 132'!C6815</f>
        <v>0</v>
      </c>
      <c r="J6815" s="63" t="str">
        <f>'דוח 132'!B6815</f>
        <v>מח"מ</v>
      </c>
      <c r="K6815" s="63">
        <f>'דוח 132'!A6815</f>
        <v>0</v>
      </c>
    </row>
    <row r="6816" spans="1:11" x14ac:dyDescent="0.2">
      <c r="A6816" s="63">
        <f>'דוח 132'!K6816</f>
        <v>0</v>
      </c>
      <c r="B6816" s="63">
        <f>'דוח 132'!J6816</f>
        <v>0</v>
      </c>
      <c r="C6816" s="63">
        <f>'דוח 132'!I6816</f>
        <v>0</v>
      </c>
      <c r="D6816" s="63">
        <f>'דוח 132'!H6816</f>
        <v>0</v>
      </c>
      <c r="E6816" s="63" t="str">
        <f>'דוח 132'!G6816</f>
        <v>30/12/18</v>
      </c>
      <c r="F6816" s="63" t="str">
        <f>'דוח 132'!F6816</f>
        <v>31/12/18</v>
      </c>
      <c r="G6816" s="63" t="str">
        <f>'דוח 132'!E6816</f>
        <v>מינ'</v>
      </c>
      <c r="H6816" s="63" t="str">
        <f>'דוח 132'!D6816</f>
        <v>מקס'</v>
      </c>
      <c r="I6816" s="63" t="str">
        <f>'דוח 132'!C6816</f>
        <v>מינ'</v>
      </c>
      <c r="J6816" s="63" t="str">
        <f>'דוח 132'!B6816</f>
        <v>מקס'</v>
      </c>
      <c r="K6816" s="63">
        <f>'דוח 132'!A6816</f>
        <v>0</v>
      </c>
    </row>
    <row r="6817" spans="1:11" x14ac:dyDescent="0.2">
      <c r="A6817" s="63">
        <f>'דוח 132'!K6817</f>
        <v>13591</v>
      </c>
      <c r="B6817" s="63">
        <f>'דוח 132'!J6817</f>
        <v>9018</v>
      </c>
      <c r="C6817" s="63" t="str">
        <f>'דוח 132'!I6817</f>
        <v xml:space="preserve">צמוד מדד (כולל מיועדות) </v>
      </c>
      <c r="D6817" s="63">
        <f>'דוח 132'!H6817</f>
        <v>3.3811873981229499</v>
      </c>
      <c r="E6817" s="63">
        <f>'דוח 132'!G6817</f>
        <v>50.357761577599497</v>
      </c>
      <c r="F6817" s="63">
        <f>'דוח 132'!F6817</f>
        <v>50.320403613914195</v>
      </c>
      <c r="G6817" s="63">
        <f>'דוח 132'!E6817</f>
        <v>0</v>
      </c>
      <c r="H6817" s="63">
        <f>'דוח 132'!D6817</f>
        <v>0</v>
      </c>
      <c r="I6817" s="63">
        <f>'דוח 132'!C6817</f>
        <v>0</v>
      </c>
      <c r="J6817" s="63">
        <f>'דוח 132'!B6817</f>
        <v>0</v>
      </c>
      <c r="K6817" s="63">
        <f>'דוח 132'!A6817</f>
        <v>0</v>
      </c>
    </row>
    <row r="6818" spans="1:11" x14ac:dyDescent="0.2">
      <c r="A6818" s="63">
        <f>'דוח 132'!K6818</f>
        <v>19967</v>
      </c>
      <c r="B6818" s="63">
        <f>'דוח 132'!J6818</f>
        <v>9018</v>
      </c>
      <c r="C6818" s="63" t="str">
        <f>'דוח 132'!I6818</f>
        <v>צמוד מדד ללא מיועדות</v>
      </c>
      <c r="D6818" s="63">
        <f>'דוח 132'!H6818</f>
        <v>3.3811873981229499</v>
      </c>
      <c r="E6818" s="63">
        <f>'דוח 132'!G6818</f>
        <v>50.357761577599497</v>
      </c>
      <c r="F6818" s="63">
        <f>'דוח 132'!F6818</f>
        <v>50.320403613914195</v>
      </c>
      <c r="G6818" s="63">
        <f>'דוח 132'!E6818</f>
        <v>0</v>
      </c>
      <c r="H6818" s="63">
        <f>'דוח 132'!D6818</f>
        <v>0</v>
      </c>
      <c r="I6818" s="63">
        <f>'דוח 132'!C6818</f>
        <v>0</v>
      </c>
      <c r="J6818" s="63">
        <f>'דוח 132'!B6818</f>
        <v>0</v>
      </c>
      <c r="K6818" s="63">
        <f>'דוח 132'!A6818</f>
        <v>0</v>
      </c>
    </row>
    <row r="6819" spans="1:11" x14ac:dyDescent="0.2">
      <c r="A6819" s="63">
        <f>'דוח 132'!K6819</f>
        <v>15744</v>
      </c>
      <c r="B6819" s="63">
        <f>'דוח 132'!J6819</f>
        <v>9018</v>
      </c>
      <c r="C6819" s="63" t="str">
        <f>'דוח 132'!I6819</f>
        <v xml:space="preserve">סה"כ ממשלתי צמוד מדד כולל מיועדות </v>
      </c>
      <c r="D6819" s="63">
        <f>'דוח 132'!H6819</f>
        <v>3.29572477258957</v>
      </c>
      <c r="E6819" s="63">
        <f>'דוח 132'!G6819</f>
        <v>24.697916976896501</v>
      </c>
      <c r="F6819" s="63">
        <f>'דוח 132'!F6819</f>
        <v>24.691018415044102</v>
      </c>
      <c r="G6819" s="63">
        <f>'דוח 132'!E6819</f>
        <v>0</v>
      </c>
      <c r="H6819" s="63">
        <f>'דוח 132'!D6819</f>
        <v>0</v>
      </c>
      <c r="I6819" s="63">
        <f>'דוח 132'!C6819</f>
        <v>0</v>
      </c>
      <c r="J6819" s="63">
        <f>'דוח 132'!B6819</f>
        <v>0</v>
      </c>
      <c r="K6819" s="63">
        <f>'דוח 132'!A6819</f>
        <v>0</v>
      </c>
    </row>
    <row r="6820" spans="1:11" x14ac:dyDescent="0.2">
      <c r="A6820" s="63">
        <f>'דוח 132'!K6820</f>
        <v>13462</v>
      </c>
      <c r="B6820" s="63">
        <f>'דוח 132'!J6820</f>
        <v>9018</v>
      </c>
      <c r="C6820" s="63" t="str">
        <f>'דוח 132'!I6820</f>
        <v xml:space="preserve">קונצרני סחיר צמוד מדד </v>
      </c>
      <c r="D6820" s="63">
        <f>'דוח 132'!H6820</f>
        <v>3.4635209868715298</v>
      </c>
      <c r="E6820" s="63">
        <f>'דוח 132'!G6820</f>
        <v>25.659844600703</v>
      </c>
      <c r="F6820" s="63">
        <f>'דוח 132'!F6820</f>
        <v>25.6293851988701</v>
      </c>
      <c r="G6820" s="63">
        <f>'דוח 132'!E6820</f>
        <v>0</v>
      </c>
      <c r="H6820" s="63">
        <f>'דוח 132'!D6820</f>
        <v>0</v>
      </c>
      <c r="I6820" s="63">
        <f>'דוח 132'!C6820</f>
        <v>0</v>
      </c>
      <c r="J6820" s="63">
        <f>'דוח 132'!B6820</f>
        <v>0</v>
      </c>
      <c r="K6820" s="63">
        <f>'דוח 132'!A6820</f>
        <v>0</v>
      </c>
    </row>
    <row r="6821" spans="1:11" x14ac:dyDescent="0.2">
      <c r="A6821" s="63">
        <f>'דוח 132'!K6821</f>
        <v>15544</v>
      </c>
      <c r="B6821" s="63">
        <f>'דוח 132'!J6821</f>
        <v>9018</v>
      </c>
      <c r="C6821" s="63" t="str">
        <f>'דוח 132'!I6821</f>
        <v>הלוואה צמוד מדד</v>
      </c>
      <c r="D6821" s="63">
        <f>'דוח 132'!H6821</f>
        <v>0</v>
      </c>
      <c r="E6821" s="63">
        <f>'דוח 132'!G6821</f>
        <v>0</v>
      </c>
      <c r="F6821" s="63">
        <f>'דוח 132'!F6821</f>
        <v>0</v>
      </c>
      <c r="G6821" s="63">
        <f>'דוח 132'!E6821</f>
        <v>0</v>
      </c>
      <c r="H6821" s="63">
        <f>'דוח 132'!D6821</f>
        <v>0</v>
      </c>
      <c r="I6821" s="63">
        <f>'דוח 132'!C6821</f>
        <v>0</v>
      </c>
      <c r="J6821" s="63">
        <f>'דוח 132'!B6821</f>
        <v>0</v>
      </c>
      <c r="K6821" s="63">
        <f>'דוח 132'!A6821</f>
        <v>0</v>
      </c>
    </row>
    <row r="6822" spans="1:11" x14ac:dyDescent="0.2">
      <c r="A6822" s="63">
        <f>'דוח 132'!K6822</f>
        <v>12978</v>
      </c>
      <c r="B6822" s="63">
        <f>'דוח 132'!J6822</f>
        <v>9018</v>
      </c>
      <c r="C6822" s="63" t="str">
        <f>'דוח 132'!I6822</f>
        <v xml:space="preserve">פקדונות לא סחירים </v>
      </c>
      <c r="D6822" s="63">
        <f>'דוח 132'!H6822</f>
        <v>0</v>
      </c>
      <c r="E6822" s="63">
        <f>'דוח 132'!G6822</f>
        <v>0</v>
      </c>
      <c r="F6822" s="63">
        <f>'דוח 132'!F6822</f>
        <v>0</v>
      </c>
      <c r="G6822" s="63">
        <f>'דוח 132'!E6822</f>
        <v>0</v>
      </c>
      <c r="H6822" s="63">
        <f>'דוח 132'!D6822</f>
        <v>0</v>
      </c>
      <c r="I6822" s="63">
        <f>'דוח 132'!C6822</f>
        <v>0</v>
      </c>
      <c r="J6822" s="63">
        <f>'דוח 132'!B6822</f>
        <v>0</v>
      </c>
      <c r="K6822" s="63">
        <f>'דוח 132'!A6822</f>
        <v>0</v>
      </c>
    </row>
    <row r="6823" spans="1:11" x14ac:dyDescent="0.2">
      <c r="A6823" s="63">
        <f>'דוח 132'!K6823</f>
        <v>17726</v>
      </c>
      <c r="B6823" s="63">
        <f>'דוח 132'!J6823</f>
        <v>9018</v>
      </c>
      <c r="C6823" s="63" t="str">
        <f>'דוח 132'!I6823</f>
        <v>לא צמוד כולל נזילות</v>
      </c>
      <c r="D6823" s="63">
        <f>'דוח 132'!H6823</f>
        <v>2.6985950416868203</v>
      </c>
      <c r="E6823" s="63">
        <f>'דוח 132'!G6823</f>
        <v>49.500127384519494</v>
      </c>
      <c r="F6823" s="63">
        <f>'דוח 132'!F6823</f>
        <v>49.537473694564895</v>
      </c>
      <c r="G6823" s="63">
        <f>'דוח 132'!E6823</f>
        <v>0</v>
      </c>
      <c r="H6823" s="63">
        <f>'דוח 132'!D6823</f>
        <v>0</v>
      </c>
      <c r="I6823" s="63">
        <f>'דוח 132'!C6823</f>
        <v>0</v>
      </c>
      <c r="J6823" s="63">
        <f>'דוח 132'!B6823</f>
        <v>0</v>
      </c>
      <c r="K6823" s="63">
        <f>'דוח 132'!A6823</f>
        <v>0</v>
      </c>
    </row>
    <row r="6824" spans="1:11" x14ac:dyDescent="0.2">
      <c r="A6824" s="63">
        <f>'דוח 132'!K6824</f>
        <v>17727</v>
      </c>
      <c r="B6824" s="63">
        <f>'דוח 132'!J6824</f>
        <v>9018</v>
      </c>
      <c r="C6824" s="63" t="str">
        <f>'דוח 132'!I6824</f>
        <v>עו"ש ש"ח</v>
      </c>
      <c r="D6824" s="63">
        <f>'דוח 132'!H6824</f>
        <v>0</v>
      </c>
      <c r="E6824" s="63">
        <f>'דוח 132'!G6824</f>
        <v>2.3602894854926699</v>
      </c>
      <c r="F6824" s="63">
        <f>'דוח 132'!F6824</f>
        <v>2.41126889736752</v>
      </c>
      <c r="G6824" s="63">
        <f>'דוח 132'!E6824</f>
        <v>0</v>
      </c>
      <c r="H6824" s="63">
        <f>'דוח 132'!D6824</f>
        <v>0</v>
      </c>
      <c r="I6824" s="63">
        <f>'דוח 132'!C6824</f>
        <v>0</v>
      </c>
      <c r="J6824" s="63">
        <f>'דוח 132'!B6824</f>
        <v>0</v>
      </c>
      <c r="K6824" s="63">
        <f>'דוח 132'!A6824</f>
        <v>0</v>
      </c>
    </row>
    <row r="6825" spans="1:11" x14ac:dyDescent="0.2">
      <c r="A6825" s="63">
        <f>'דוח 132'!K6825</f>
        <v>13592</v>
      </c>
      <c r="B6825" s="63">
        <f>'דוח 132'!J6825</f>
        <v>9018</v>
      </c>
      <c r="C6825" s="63" t="str">
        <f>'דוח 132'!I6825</f>
        <v xml:space="preserve">לא צמוד - לא כולל נזילות </v>
      </c>
      <c r="D6825" s="63">
        <f>'דוח 132'!H6825</f>
        <v>2.8366718997451401</v>
      </c>
      <c r="E6825" s="63">
        <f>'דוח 132'!G6825</f>
        <v>47.139837899026801</v>
      </c>
      <c r="F6825" s="63">
        <f>'דוח 132'!F6825</f>
        <v>47.126204797197403</v>
      </c>
      <c r="G6825" s="63">
        <f>'דוח 132'!E6825</f>
        <v>0</v>
      </c>
      <c r="H6825" s="63">
        <f>'דוח 132'!D6825</f>
        <v>0</v>
      </c>
      <c r="I6825" s="63">
        <f>'דוח 132'!C6825</f>
        <v>0</v>
      </c>
      <c r="J6825" s="63">
        <f>'דוח 132'!B6825</f>
        <v>0</v>
      </c>
      <c r="K6825" s="63">
        <f>'דוח 132'!A6825</f>
        <v>0</v>
      </c>
    </row>
    <row r="6826" spans="1:11" x14ac:dyDescent="0.2">
      <c r="A6826" s="63">
        <f>'דוח 132'!K6826</f>
        <v>11566</v>
      </c>
      <c r="B6826" s="63">
        <f>'דוח 132'!J6826</f>
        <v>9018</v>
      </c>
      <c r="C6826" s="63" t="str">
        <f>'דוח 132'!I6826</f>
        <v>מק"מ</v>
      </c>
      <c r="D6826" s="63">
        <f>'דוח 132'!H6826</f>
        <v>0.52179659581624205</v>
      </c>
      <c r="E6826" s="63">
        <f>'דוח 132'!G6826</f>
        <v>18.032361794972797</v>
      </c>
      <c r="F6826" s="63">
        <f>'דוח 132'!F6826</f>
        <v>18.0202051418926</v>
      </c>
      <c r="G6826" s="63">
        <f>'דוח 132'!E6826</f>
        <v>0</v>
      </c>
      <c r="H6826" s="63">
        <f>'דוח 132'!D6826</f>
        <v>0</v>
      </c>
      <c r="I6826" s="63">
        <f>'דוח 132'!C6826</f>
        <v>0</v>
      </c>
      <c r="J6826" s="63">
        <f>'דוח 132'!B6826</f>
        <v>0</v>
      </c>
      <c r="K6826" s="63">
        <f>'דוח 132'!A6826</f>
        <v>0</v>
      </c>
    </row>
    <row r="6827" spans="1:11" x14ac:dyDescent="0.2">
      <c r="A6827" s="63">
        <f>'דוח 132'!K6827</f>
        <v>13419</v>
      </c>
      <c r="B6827" s="63">
        <f>'דוח 132'!J6827</f>
        <v>9018</v>
      </c>
      <c r="C6827" s="63" t="str">
        <f>'דוח 132'!I6827</f>
        <v>ממשלתי  לא צמוד (שחר)</v>
      </c>
      <c r="D6827" s="63">
        <f>'דוח 132'!H6827</f>
        <v>4.6867982542456597</v>
      </c>
      <c r="E6827" s="63">
        <f>'דוח 132'!G6827</f>
        <v>19.834974439924299</v>
      </c>
      <c r="F6827" s="63">
        <f>'דוח 132'!F6827</f>
        <v>19.808163351475002</v>
      </c>
      <c r="G6827" s="63">
        <f>'דוח 132'!E6827</f>
        <v>0</v>
      </c>
      <c r="H6827" s="63">
        <f>'דוח 132'!D6827</f>
        <v>0</v>
      </c>
      <c r="I6827" s="63">
        <f>'דוח 132'!C6827</f>
        <v>0</v>
      </c>
      <c r="J6827" s="63">
        <f>'דוח 132'!B6827</f>
        <v>0</v>
      </c>
      <c r="K6827" s="63">
        <f>'דוח 132'!A6827</f>
        <v>0</v>
      </c>
    </row>
    <row r="6828" spans="1:11" x14ac:dyDescent="0.2">
      <c r="A6828" s="63">
        <f>'דוח 132'!K6828</f>
        <v>11568</v>
      </c>
      <c r="B6828" s="63">
        <f>'דוח 132'!J6828</f>
        <v>9018</v>
      </c>
      <c r="C6828" s="63" t="str">
        <f>'דוח 132'!I6828</f>
        <v>אג"ח ממשלתי לא צמוד ריבית משתנה-"גילון"</v>
      </c>
      <c r="D6828" s="63">
        <f>'דוח 132'!H6828</f>
        <v>0</v>
      </c>
      <c r="E6828" s="63">
        <f>'דוח 132'!G6828</f>
        <v>0</v>
      </c>
      <c r="F6828" s="63">
        <f>'דוח 132'!F6828</f>
        <v>0</v>
      </c>
      <c r="G6828" s="63">
        <f>'דוח 132'!E6828</f>
        <v>0</v>
      </c>
      <c r="H6828" s="63">
        <f>'דוח 132'!D6828</f>
        <v>0</v>
      </c>
      <c r="I6828" s="63">
        <f>'דוח 132'!C6828</f>
        <v>0</v>
      </c>
      <c r="J6828" s="63">
        <f>'דוח 132'!B6828</f>
        <v>0</v>
      </c>
      <c r="K6828" s="63">
        <f>'דוח 132'!A6828</f>
        <v>0</v>
      </c>
    </row>
    <row r="6829" spans="1:11" x14ac:dyDescent="0.2">
      <c r="A6829" s="63">
        <f>'דוח 132'!K6829</f>
        <v>12479</v>
      </c>
      <c r="B6829" s="63">
        <f>'דוח 132'!J6829</f>
        <v>9018</v>
      </c>
      <c r="C6829" s="63" t="str">
        <f>'דוח 132'!I6829</f>
        <v>קונצרני ריבית קבועה</v>
      </c>
      <c r="D6829" s="63">
        <f>'דוח 132'!H6829</f>
        <v>3.8055690395148396</v>
      </c>
      <c r="E6829" s="63">
        <f>'דוח 132'!G6829</f>
        <v>7.5618275292478803</v>
      </c>
      <c r="F6829" s="63">
        <f>'דוח 132'!F6829</f>
        <v>7.5877047552959098</v>
      </c>
      <c r="G6829" s="63">
        <f>'דוח 132'!E6829</f>
        <v>0</v>
      </c>
      <c r="H6829" s="63">
        <f>'דוח 132'!D6829</f>
        <v>0</v>
      </c>
      <c r="I6829" s="63">
        <f>'דוח 132'!C6829</f>
        <v>0</v>
      </c>
      <c r="J6829" s="63">
        <f>'דוח 132'!B6829</f>
        <v>0</v>
      </c>
      <c r="K6829" s="63">
        <f>'דוח 132'!A6829</f>
        <v>0</v>
      </c>
    </row>
    <row r="6830" spans="1:11" x14ac:dyDescent="0.2">
      <c r="A6830" s="63">
        <f>'דוח 132'!K6830</f>
        <v>12480</v>
      </c>
      <c r="B6830" s="63">
        <f>'דוח 132'!J6830</f>
        <v>9018</v>
      </c>
      <c r="C6830" s="63" t="str">
        <f>'דוח 132'!I6830</f>
        <v>קונצרני ריבית משתנה</v>
      </c>
      <c r="D6830" s="63">
        <f>'דוח 132'!H6830</f>
        <v>1.5006444854226699</v>
      </c>
      <c r="E6830" s="63">
        <f>'דוח 132'!G6830</f>
        <v>1.7106741348818699</v>
      </c>
      <c r="F6830" s="63">
        <f>'דוח 132'!F6830</f>
        <v>1.7101315485338298</v>
      </c>
      <c r="G6830" s="63">
        <f>'דוח 132'!E6830</f>
        <v>0</v>
      </c>
      <c r="H6830" s="63">
        <f>'דוח 132'!D6830</f>
        <v>0</v>
      </c>
      <c r="I6830" s="63">
        <f>'דוח 132'!C6830</f>
        <v>0</v>
      </c>
      <c r="J6830" s="63">
        <f>'דוח 132'!B6830</f>
        <v>0</v>
      </c>
      <c r="K6830" s="63">
        <f>'דוח 132'!A6830</f>
        <v>0</v>
      </c>
    </row>
    <row r="6831" spans="1:11" x14ac:dyDescent="0.2">
      <c r="A6831" s="63">
        <f>'דוח 132'!K6831</f>
        <v>11578</v>
      </c>
      <c r="B6831" s="63">
        <f>'דוח 132'!J6831</f>
        <v>9018</v>
      </c>
      <c r="C6831" s="63" t="str">
        <f>'דוח 132'!I6831</f>
        <v>אג"ח לא צמוד לא סחיר (ללא עמיתים)</v>
      </c>
      <c r="D6831" s="63">
        <f>'דוח 132'!H6831</f>
        <v>0</v>
      </c>
      <c r="E6831" s="63">
        <f>'דוח 132'!G6831</f>
        <v>0</v>
      </c>
      <c r="F6831" s="63">
        <f>'דוח 132'!F6831</f>
        <v>0</v>
      </c>
      <c r="G6831" s="63">
        <f>'דוח 132'!E6831</f>
        <v>0</v>
      </c>
      <c r="H6831" s="63">
        <f>'דוח 132'!D6831</f>
        <v>0</v>
      </c>
      <c r="I6831" s="63">
        <f>'דוח 132'!C6831</f>
        <v>0</v>
      </c>
      <c r="J6831" s="63">
        <f>'דוח 132'!B6831</f>
        <v>0</v>
      </c>
      <c r="K6831" s="63">
        <f>'דוח 132'!A6831</f>
        <v>0</v>
      </c>
    </row>
    <row r="6832" spans="1:11" x14ac:dyDescent="0.2">
      <c r="A6832" s="63">
        <f>'דוח 132'!K6832</f>
        <v>12497</v>
      </c>
      <c r="B6832" s="63">
        <f>'דוח 132'!J6832</f>
        <v>9018</v>
      </c>
      <c r="C6832" s="63" t="str">
        <f>'דוח 132'!I6832</f>
        <v>קונצרני לא סחיר ריבית משתנה (נע"מים)</v>
      </c>
      <c r="D6832" s="63">
        <f>'דוח 132'!H6832</f>
        <v>0</v>
      </c>
      <c r="E6832" s="63">
        <f>'דוח 132'!G6832</f>
        <v>0</v>
      </c>
      <c r="F6832" s="63">
        <f>'דוח 132'!F6832</f>
        <v>0</v>
      </c>
      <c r="G6832" s="63">
        <f>'דוח 132'!E6832</f>
        <v>0</v>
      </c>
      <c r="H6832" s="63">
        <f>'דוח 132'!D6832</f>
        <v>0</v>
      </c>
      <c r="I6832" s="63">
        <f>'דוח 132'!C6832</f>
        <v>0</v>
      </c>
      <c r="J6832" s="63">
        <f>'דוח 132'!B6832</f>
        <v>0</v>
      </c>
      <c r="K6832" s="63">
        <f>'דוח 132'!A6832</f>
        <v>0</v>
      </c>
    </row>
    <row r="6833" spans="1:11" x14ac:dyDescent="0.2">
      <c r="A6833" s="63">
        <f>'דוח 132'!K6833</f>
        <v>15546</v>
      </c>
      <c r="B6833" s="63">
        <f>'דוח 132'!J6833</f>
        <v>9018</v>
      </c>
      <c r="C6833" s="63" t="str">
        <f>'דוח 132'!I6833</f>
        <v>הלוואה לא צמוד</v>
      </c>
      <c r="D6833" s="63">
        <f>'דוח 132'!H6833</f>
        <v>0</v>
      </c>
      <c r="E6833" s="63">
        <f>'דוח 132'!G6833</f>
        <v>0</v>
      </c>
      <c r="F6833" s="63">
        <f>'דוח 132'!F6833</f>
        <v>0</v>
      </c>
      <c r="G6833" s="63">
        <f>'דוח 132'!E6833</f>
        <v>0</v>
      </c>
      <c r="H6833" s="63">
        <f>'דוח 132'!D6833</f>
        <v>0</v>
      </c>
      <c r="I6833" s="63">
        <f>'דוח 132'!C6833</f>
        <v>0</v>
      </c>
      <c r="J6833" s="63">
        <f>'דוח 132'!B6833</f>
        <v>0</v>
      </c>
      <c r="K6833" s="63">
        <f>'דוח 132'!A6833</f>
        <v>0</v>
      </c>
    </row>
    <row r="6834" spans="1:11" x14ac:dyDescent="0.2">
      <c r="A6834" s="63">
        <f>'דוח 132'!K6834</f>
        <v>12481</v>
      </c>
      <c r="B6834" s="63">
        <f>'דוח 132'!J6834</f>
        <v>9018</v>
      </c>
      <c r="C6834" s="63" t="str">
        <f>'דוח 132'!I6834</f>
        <v>הלוואות לעמיתים.</v>
      </c>
      <c r="D6834" s="63">
        <f>'דוח 132'!H6834</f>
        <v>0</v>
      </c>
      <c r="E6834" s="63">
        <f>'דוח 132'!G6834</f>
        <v>0</v>
      </c>
      <c r="F6834" s="63">
        <f>'דוח 132'!F6834</f>
        <v>0</v>
      </c>
      <c r="G6834" s="63">
        <f>'דוח 132'!E6834</f>
        <v>0</v>
      </c>
      <c r="H6834" s="63">
        <f>'דוח 132'!D6834</f>
        <v>0</v>
      </c>
      <c r="I6834" s="63">
        <f>'דוח 132'!C6834</f>
        <v>0</v>
      </c>
      <c r="J6834" s="63">
        <f>'דוח 132'!B6834</f>
        <v>0</v>
      </c>
      <c r="K6834" s="63">
        <f>'דוח 132'!A6834</f>
        <v>0</v>
      </c>
    </row>
    <row r="6835" spans="1:11" x14ac:dyDescent="0.2">
      <c r="A6835" s="63">
        <f>'דוח 132'!K6835</f>
        <v>13594</v>
      </c>
      <c r="B6835" s="63">
        <f>'דוח 132'!J6835</f>
        <v>9018</v>
      </c>
      <c r="C6835" s="63" t="str">
        <f>'דוח 132'!I6835</f>
        <v>מט"ח וצמוד מט"ח</v>
      </c>
      <c r="D6835" s="63">
        <f>'דוח 132'!H6835</f>
        <v>0</v>
      </c>
      <c r="E6835" s="63">
        <f>'דוח 132'!G6835</f>
        <v>0.14211103788096899</v>
      </c>
      <c r="F6835" s="63">
        <f>'דוח 132'!F6835</f>
        <v>0.14212269152090798</v>
      </c>
      <c r="G6835" s="63">
        <f>'דוח 132'!E6835</f>
        <v>0</v>
      </c>
      <c r="H6835" s="63">
        <f>'דוח 132'!D6835</f>
        <v>0</v>
      </c>
      <c r="I6835" s="63">
        <f>'דוח 132'!C6835</f>
        <v>0</v>
      </c>
      <c r="J6835" s="63">
        <f>'דוח 132'!B6835</f>
        <v>0</v>
      </c>
      <c r="K6835" s="63">
        <f>'דוח 132'!A6835</f>
        <v>0</v>
      </c>
    </row>
    <row r="6836" spans="1:11" x14ac:dyDescent="0.2">
      <c r="A6836" s="63">
        <f>'דוח 132'!K6836</f>
        <v>15609</v>
      </c>
      <c r="B6836" s="63">
        <f>'דוח 132'!J6836</f>
        <v>9018</v>
      </c>
      <c r="C6836" s="63" t="str">
        <f>'דוח 132'!I6836</f>
        <v>אג"ח ממשלתי צמוד מט"ח סחיר (1022)</v>
      </c>
      <c r="D6836" s="63">
        <f>'דוח 132'!H6836</f>
        <v>0</v>
      </c>
      <c r="E6836" s="63">
        <f>'דוח 132'!G6836</f>
        <v>0.12802904162584602</v>
      </c>
      <c r="F6836" s="63">
        <f>'דוח 132'!F6836</f>
        <v>0.12791766017050502</v>
      </c>
      <c r="G6836" s="63">
        <f>'דוח 132'!E6836</f>
        <v>0</v>
      </c>
      <c r="H6836" s="63">
        <f>'דוח 132'!D6836</f>
        <v>0</v>
      </c>
      <c r="I6836" s="63">
        <f>'דוח 132'!C6836</f>
        <v>0</v>
      </c>
      <c r="J6836" s="63">
        <f>'דוח 132'!B6836</f>
        <v>0</v>
      </c>
      <c r="K6836" s="63">
        <f>'דוח 132'!A6836</f>
        <v>0</v>
      </c>
    </row>
    <row r="6837" spans="1:11" x14ac:dyDescent="0.2">
      <c r="A6837" s="63">
        <f>'דוח 132'!K6837</f>
        <v>11524</v>
      </c>
      <c r="B6837" s="63">
        <f>'דוח 132'!J6837</f>
        <v>9018</v>
      </c>
      <c r="C6837" s="63" t="str">
        <f>'דוח 132'!I6837</f>
        <v xml:space="preserve"> אג"ח קונצרני בחו"ל </v>
      </c>
      <c r="D6837" s="63">
        <f>'דוח 132'!H6837</f>
        <v>0</v>
      </c>
      <c r="E6837" s="63">
        <f>'דוח 132'!G6837</f>
        <v>0</v>
      </c>
      <c r="F6837" s="63">
        <f>'דוח 132'!F6837</f>
        <v>0</v>
      </c>
      <c r="G6837" s="63">
        <f>'דוח 132'!E6837</f>
        <v>0</v>
      </c>
      <c r="H6837" s="63">
        <f>'דוח 132'!D6837</f>
        <v>0</v>
      </c>
      <c r="I6837" s="63">
        <f>'דוח 132'!C6837</f>
        <v>0</v>
      </c>
      <c r="J6837" s="63">
        <f>'דוח 132'!B6837</f>
        <v>0</v>
      </c>
      <c r="K6837" s="63">
        <f>'דוח 132'!A6837</f>
        <v>0</v>
      </c>
    </row>
    <row r="6838" spans="1:11" x14ac:dyDescent="0.2">
      <c r="A6838" s="63">
        <f>'דוח 132'!K6838</f>
        <v>15745</v>
      </c>
      <c r="B6838" s="63">
        <f>'דוח 132'!J6838</f>
        <v>9018</v>
      </c>
      <c r="C6838" s="63" t="str">
        <f>'דוח 132'!I6838</f>
        <v>סה"כ קונצרני צמוד מט"ח</v>
      </c>
      <c r="D6838" s="63">
        <f>'דוח 132'!H6838</f>
        <v>0</v>
      </c>
      <c r="E6838" s="63">
        <f>'דוח 132'!G6838</f>
        <v>0</v>
      </c>
      <c r="F6838" s="63">
        <f>'דוח 132'!F6838</f>
        <v>0</v>
      </c>
      <c r="G6838" s="63">
        <f>'דוח 132'!E6838</f>
        <v>0</v>
      </c>
      <c r="H6838" s="63">
        <f>'דוח 132'!D6838</f>
        <v>0</v>
      </c>
      <c r="I6838" s="63">
        <f>'דוח 132'!C6838</f>
        <v>0</v>
      </c>
      <c r="J6838" s="63">
        <f>'דוח 132'!B6838</f>
        <v>0</v>
      </c>
      <c r="K6838" s="63">
        <f>'דוח 132'!A6838</f>
        <v>0</v>
      </c>
    </row>
    <row r="6839" spans="1:11" x14ac:dyDescent="0.2">
      <c r="A6839" s="63">
        <f>'דוח 132'!K6839</f>
        <v>15545</v>
      </c>
      <c r="B6839" s="63">
        <f>'דוח 132'!J6839</f>
        <v>9018</v>
      </c>
      <c r="C6839" s="63" t="str">
        <f>'דוח 132'!I6839</f>
        <v>הלוואה צמוד מט"ח</v>
      </c>
      <c r="D6839" s="63">
        <f>'דוח 132'!H6839</f>
        <v>0</v>
      </c>
      <c r="E6839" s="63">
        <f>'דוח 132'!G6839</f>
        <v>0</v>
      </c>
      <c r="F6839" s="63">
        <f>'דוח 132'!F6839</f>
        <v>0</v>
      </c>
      <c r="G6839" s="63">
        <f>'דוח 132'!E6839</f>
        <v>0</v>
      </c>
      <c r="H6839" s="63">
        <f>'דוח 132'!D6839</f>
        <v>0</v>
      </c>
      <c r="I6839" s="63">
        <f>'דוח 132'!C6839</f>
        <v>0</v>
      </c>
      <c r="J6839" s="63">
        <f>'דוח 132'!B6839</f>
        <v>0</v>
      </c>
      <c r="K6839" s="63">
        <f>'דוח 132'!A6839</f>
        <v>0</v>
      </c>
    </row>
    <row r="6840" spans="1:11" x14ac:dyDescent="0.2">
      <c r="A6840" s="63">
        <f>'דוח 132'!K6840</f>
        <v>13595</v>
      </c>
      <c r="B6840" s="63">
        <f>'דוח 132'!J6840</f>
        <v>9018</v>
      </c>
      <c r="C6840" s="63" t="str">
        <f>'דוח 132'!I6840</f>
        <v>סה"כ מניות והמירים</v>
      </c>
      <c r="D6840" s="63">
        <f>'דוח 132'!H6840</f>
        <v>0</v>
      </c>
      <c r="E6840" s="63">
        <f>'דוח 132'!G6840</f>
        <v>0</v>
      </c>
      <c r="F6840" s="63">
        <f>'דוח 132'!F6840</f>
        <v>0</v>
      </c>
      <c r="G6840" s="63">
        <f>'דוח 132'!E6840</f>
        <v>0</v>
      </c>
      <c r="H6840" s="63">
        <f>'דוח 132'!D6840</f>
        <v>0</v>
      </c>
      <c r="I6840" s="63">
        <f>'דוח 132'!C6840</f>
        <v>0</v>
      </c>
      <c r="J6840" s="63">
        <f>'דוח 132'!B6840</f>
        <v>0</v>
      </c>
      <c r="K6840" s="63">
        <f>'דוח 132'!A6840</f>
        <v>0</v>
      </c>
    </row>
    <row r="6841" spans="1:11" x14ac:dyDescent="0.2">
      <c r="A6841" s="63">
        <f>'דוח 132'!K6841</f>
        <v>15610</v>
      </c>
      <c r="B6841" s="63">
        <f>'דוח 132'!J6841</f>
        <v>9018</v>
      </c>
      <c r="C6841" s="63" t="str">
        <f>'דוח 132'!I6841</f>
        <v>נגזרים מתוך מניות והמירים</v>
      </c>
      <c r="D6841" s="63">
        <f>'דוח 132'!H6841</f>
        <v>0</v>
      </c>
      <c r="E6841" s="63">
        <f>'דוח 132'!G6841</f>
        <v>0</v>
      </c>
      <c r="F6841" s="63">
        <f>'דוח 132'!F6841</f>
        <v>0</v>
      </c>
      <c r="G6841" s="63">
        <f>'דוח 132'!E6841</f>
        <v>0</v>
      </c>
      <c r="H6841" s="63">
        <f>'דוח 132'!D6841</f>
        <v>0</v>
      </c>
      <c r="I6841" s="63">
        <f>'דוח 132'!C6841</f>
        <v>0</v>
      </c>
      <c r="J6841" s="63">
        <f>'דוח 132'!B6841</f>
        <v>0</v>
      </c>
      <c r="K6841" s="63">
        <f>'דוח 132'!A6841</f>
        <v>0</v>
      </c>
    </row>
    <row r="6842" spans="1:11" x14ac:dyDescent="0.2">
      <c r="A6842" s="63">
        <f>'דוח 132'!K6842</f>
        <v>15611</v>
      </c>
      <c r="B6842" s="63">
        <f>'דוח 132'!J6842</f>
        <v>9018</v>
      </c>
      <c r="C6842" s="63" t="str">
        <f>'דוח 132'!I6842</f>
        <v>מניות והמירים בארץ</v>
      </c>
      <c r="D6842" s="63">
        <f>'דוח 132'!H6842</f>
        <v>0</v>
      </c>
      <c r="E6842" s="63">
        <f>'דוח 132'!G6842</f>
        <v>0</v>
      </c>
      <c r="F6842" s="63">
        <f>'דוח 132'!F6842</f>
        <v>0</v>
      </c>
      <c r="G6842" s="63">
        <f>'דוח 132'!E6842</f>
        <v>0</v>
      </c>
      <c r="H6842" s="63">
        <f>'דוח 132'!D6842</f>
        <v>0</v>
      </c>
      <c r="I6842" s="63">
        <f>'דוח 132'!C6842</f>
        <v>0</v>
      </c>
      <c r="J6842" s="63">
        <f>'דוח 132'!B6842</f>
        <v>0</v>
      </c>
      <c r="K6842" s="63">
        <f>'דוח 132'!A6842</f>
        <v>0</v>
      </c>
    </row>
    <row r="6843" spans="1:11" x14ac:dyDescent="0.2">
      <c r="A6843" s="63">
        <f>'דוח 132'!K6843</f>
        <v>15608</v>
      </c>
      <c r="B6843" s="63">
        <f>'דוח 132'!J6843</f>
        <v>9018</v>
      </c>
      <c r="C6843" s="63" t="str">
        <f>'דוח 132'!I6843</f>
        <v>מניות חו"ל</v>
      </c>
      <c r="D6843" s="63">
        <f>'דוח 132'!H6843</f>
        <v>0</v>
      </c>
      <c r="E6843" s="63">
        <f>'דוח 132'!G6843</f>
        <v>0</v>
      </c>
      <c r="F6843" s="63">
        <f>'דוח 132'!F6843</f>
        <v>0</v>
      </c>
      <c r="G6843" s="63">
        <f>'דוח 132'!E6843</f>
        <v>0</v>
      </c>
      <c r="H6843" s="63">
        <f>'דוח 132'!D6843</f>
        <v>0</v>
      </c>
      <c r="I6843" s="63">
        <f>'דוח 132'!C6843</f>
        <v>0</v>
      </c>
      <c r="J6843" s="63">
        <f>'דוח 132'!B6843</f>
        <v>0</v>
      </c>
      <c r="K6843" s="63">
        <f>'דוח 132'!A6843</f>
        <v>0</v>
      </c>
    </row>
    <row r="6844" spans="1:11" x14ac:dyDescent="0.2">
      <c r="A6844" s="63">
        <f>'דוח 132'!K6844</f>
        <v>15584</v>
      </c>
      <c r="B6844" s="63">
        <f>'דוח 132'!J6844</f>
        <v>9018</v>
      </c>
      <c r="C6844" s="63" t="str">
        <f>'דוח 132'!I6844</f>
        <v>נכסים אלטרנטיביים</v>
      </c>
      <c r="D6844" s="63">
        <f>'דוח 132'!H6844</f>
        <v>0</v>
      </c>
      <c r="E6844" s="63">
        <f>'דוח 132'!G6844</f>
        <v>0</v>
      </c>
      <c r="F6844" s="63">
        <f>'דוח 132'!F6844</f>
        <v>0</v>
      </c>
      <c r="G6844" s="63">
        <f>'דוח 132'!E6844</f>
        <v>0</v>
      </c>
      <c r="H6844" s="63">
        <f>'דוח 132'!D6844</f>
        <v>0</v>
      </c>
      <c r="I6844" s="63">
        <f>'דוח 132'!C6844</f>
        <v>0</v>
      </c>
      <c r="J6844" s="63">
        <f>'דוח 132'!B6844</f>
        <v>0</v>
      </c>
      <c r="K6844" s="63">
        <f>'דוח 132'!A6844</f>
        <v>0</v>
      </c>
    </row>
    <row r="6845" spans="1:11" x14ac:dyDescent="0.2">
      <c r="A6845" s="63">
        <f>'דוח 132'!K6845</f>
        <v>17728</v>
      </c>
      <c r="B6845" s="63">
        <f>'דוח 132'!J6845</f>
        <v>9018</v>
      </c>
      <c r="C6845" s="63" t="str">
        <f>'דוח 132'!I6845</f>
        <v>נכסי נדל"ן</v>
      </c>
      <c r="D6845" s="63">
        <f>'דוח 132'!H6845</f>
        <v>0</v>
      </c>
      <c r="E6845" s="63">
        <f>'דוח 132'!G6845</f>
        <v>0</v>
      </c>
      <c r="F6845" s="63">
        <f>'דוח 132'!F6845</f>
        <v>0</v>
      </c>
      <c r="G6845" s="63">
        <f>'דוח 132'!E6845</f>
        <v>0</v>
      </c>
      <c r="H6845" s="63">
        <f>'דוח 132'!D6845</f>
        <v>0</v>
      </c>
      <c r="I6845" s="63">
        <f>'דוח 132'!C6845</f>
        <v>0</v>
      </c>
      <c r="J6845" s="63">
        <f>'דוח 132'!B6845</f>
        <v>0</v>
      </c>
      <c r="K6845" s="63">
        <f>'דוח 132'!A6845</f>
        <v>0</v>
      </c>
    </row>
    <row r="6846" spans="1:11" x14ac:dyDescent="0.2">
      <c r="A6846" s="63">
        <f>'דוח 132'!K6846</f>
        <v>15624</v>
      </c>
      <c r="B6846" s="63">
        <f>'דוח 132'!J6846</f>
        <v>9018</v>
      </c>
      <c r="C6846" s="63" t="str">
        <f>'דוח 132'!I6846</f>
        <v>נגזרים מתוך חשיפת מט"ח</v>
      </c>
      <c r="D6846" s="63">
        <f>'דוח 132'!H6846</f>
        <v>0</v>
      </c>
      <c r="E6846" s="63">
        <f>'דוח 132'!G6846</f>
        <v>0</v>
      </c>
      <c r="F6846" s="63">
        <f>'דוח 132'!F6846</f>
        <v>0</v>
      </c>
      <c r="G6846" s="63">
        <f>'דוח 132'!E6846</f>
        <v>0</v>
      </c>
      <c r="H6846" s="63">
        <f>'דוח 132'!D6846</f>
        <v>0</v>
      </c>
      <c r="I6846" s="63">
        <f>'דוח 132'!C6846</f>
        <v>0</v>
      </c>
      <c r="J6846" s="63">
        <f>'דוח 132'!B6846</f>
        <v>0</v>
      </c>
      <c r="K6846" s="63">
        <f>'דוח 132'!A6846</f>
        <v>0</v>
      </c>
    </row>
    <row r="6847" spans="1:11" x14ac:dyDescent="0.2">
      <c r="A6847" s="63">
        <f>'דוח 132'!K6847</f>
        <v>15644</v>
      </c>
      <c r="B6847" s="63">
        <f>'דוח 132'!J6847</f>
        <v>9018</v>
      </c>
      <c r="C6847" s="63" t="str">
        <f>'דוח 132'!I6847</f>
        <v>סה"כ נזילות</v>
      </c>
      <c r="D6847" s="63">
        <f>'דוח 132'!H6847</f>
        <v>0</v>
      </c>
      <c r="E6847" s="63">
        <f>'דוח 132'!G6847</f>
        <v>2.3743714817477901</v>
      </c>
      <c r="F6847" s="63">
        <f>'דוח 132'!F6847</f>
        <v>2.4254739287179197</v>
      </c>
      <c r="G6847" s="63">
        <f>'דוח 132'!E6847</f>
        <v>0</v>
      </c>
      <c r="H6847" s="63">
        <f>'דוח 132'!D6847</f>
        <v>0</v>
      </c>
      <c r="I6847" s="63">
        <f>'דוח 132'!C6847</f>
        <v>0</v>
      </c>
      <c r="J6847" s="63">
        <f>'דוח 132'!B6847</f>
        <v>0</v>
      </c>
      <c r="K6847" s="63">
        <f>'דוח 132'!A6847</f>
        <v>0</v>
      </c>
    </row>
    <row r="6848" spans="1:11" x14ac:dyDescent="0.2">
      <c r="A6848" s="63">
        <f>'דוח 132'!K6848</f>
        <v>15704</v>
      </c>
      <c r="B6848" s="63">
        <f>'דוח 132'!J6848</f>
        <v>9018</v>
      </c>
      <c r="C6848" s="63" t="str">
        <f>'דוח 132'!I6848</f>
        <v xml:space="preserve">סה"כ קונצרני והלוואות </v>
      </c>
      <c r="D6848" s="63">
        <f>'דוח 132'!H6848</f>
        <v>3.4417208733021396</v>
      </c>
      <c r="E6848" s="63">
        <f>'דוח 132'!G6848</f>
        <v>34.932346264832695</v>
      </c>
      <c r="F6848" s="63">
        <f>'דוח 132'!F6848</f>
        <v>34.927221502699801</v>
      </c>
      <c r="G6848" s="63">
        <f>'דוח 132'!E6848</f>
        <v>31</v>
      </c>
      <c r="H6848" s="63">
        <f>'דוח 132'!D6848</f>
        <v>37</v>
      </c>
      <c r="I6848" s="63">
        <f>'דוח 132'!C6848</f>
        <v>0</v>
      </c>
      <c r="J6848" s="63">
        <f>'דוח 132'!B6848</f>
        <v>0</v>
      </c>
      <c r="K6848" s="63">
        <f>'דוח 132'!A6848</f>
        <v>0</v>
      </c>
    </row>
    <row r="6849" spans="1:11" x14ac:dyDescent="0.2">
      <c r="A6849" s="63">
        <f>'דוח 132'!K6849</f>
        <v>15749</v>
      </c>
      <c r="B6849" s="63">
        <f>'דוח 132'!J6849</f>
        <v>9018</v>
      </c>
      <c r="C6849" s="63" t="str">
        <f>'דוח 132'!I6849</f>
        <v>סה"כ לא סחירים</v>
      </c>
      <c r="D6849" s="63">
        <f>'דוח 132'!H6849</f>
        <v>0</v>
      </c>
      <c r="E6849" s="63">
        <f>'דוח 132'!G6849</f>
        <v>0</v>
      </c>
      <c r="F6849" s="63">
        <f>'דוח 132'!F6849</f>
        <v>0</v>
      </c>
      <c r="G6849" s="63">
        <f>'דוח 132'!E6849</f>
        <v>0</v>
      </c>
      <c r="H6849" s="63">
        <f>'דוח 132'!D6849</f>
        <v>0</v>
      </c>
      <c r="I6849" s="63">
        <f>'דוח 132'!C6849</f>
        <v>0</v>
      </c>
      <c r="J6849" s="63">
        <f>'דוח 132'!B6849</f>
        <v>0</v>
      </c>
      <c r="K6849" s="63">
        <f>'דוח 132'!A6849</f>
        <v>0</v>
      </c>
    </row>
    <row r="6850" spans="1:11" x14ac:dyDescent="0.2">
      <c r="A6850" s="63">
        <f>'דוח 132'!K6850</f>
        <v>11258</v>
      </c>
      <c r="B6850" s="63">
        <f>'דוח 132'!J6850</f>
        <v>9018</v>
      </c>
      <c r="C6850" s="63" t="str">
        <f>'דוח 132'!I6850</f>
        <v>כל נכסי הקופה</v>
      </c>
      <c r="D6850" s="63">
        <f>'דוח 132'!H6850</f>
        <v>3.03824295457671</v>
      </c>
      <c r="E6850" s="63">
        <f>'דוח 132'!G6850</f>
        <v>100</v>
      </c>
      <c r="F6850" s="63">
        <f>'דוח 132'!F6850</f>
        <v>100</v>
      </c>
      <c r="G6850" s="63">
        <f>'דוח 132'!E6850</f>
        <v>0</v>
      </c>
      <c r="H6850" s="63">
        <f>'דוח 132'!D6850</f>
        <v>0</v>
      </c>
      <c r="I6850" s="63">
        <f>'דוח 132'!C6850</f>
        <v>0</v>
      </c>
      <c r="J6850" s="63">
        <f>'דוח 132'!B6850</f>
        <v>0</v>
      </c>
      <c r="K6850" s="63">
        <f>'דוח 132'!A6850</f>
        <v>0</v>
      </c>
    </row>
    <row r="6851" spans="1:11" x14ac:dyDescent="0.2">
      <c r="A6851" s="63">
        <f>'דוח 132'!K6851</f>
        <v>15705</v>
      </c>
      <c r="B6851" s="63">
        <f>'דוח 132'!J6851</f>
        <v>9018</v>
      </c>
      <c r="C6851" s="63" t="str">
        <f>'דוח 132'!I6851</f>
        <v>סה"כ ממשלתי</v>
      </c>
      <c r="D6851" s="63">
        <f>'דוח 132'!H6851</f>
        <v>2.9309249524753702</v>
      </c>
      <c r="E6851" s="63">
        <f>'דוח 132'!G6851</f>
        <v>62.693282253419497</v>
      </c>
      <c r="F6851" s="63">
        <f>'דוח 132'!F6851</f>
        <v>62.6473045685823</v>
      </c>
      <c r="G6851" s="63">
        <f>'דוח 132'!E6851</f>
        <v>59</v>
      </c>
      <c r="H6851" s="63">
        <f>'דוח 132'!D6851</f>
        <v>65</v>
      </c>
      <c r="I6851" s="63">
        <f>'דוח 132'!C6851</f>
        <v>0</v>
      </c>
      <c r="J6851" s="63">
        <f>'דוח 132'!B6851</f>
        <v>0</v>
      </c>
      <c r="K6851" s="63">
        <f>'דוח 132'!A6851</f>
        <v>0</v>
      </c>
    </row>
    <row r="6852" spans="1:11" x14ac:dyDescent="0.2">
      <c r="A6852" s="63">
        <f>'דוח 132'!K6852</f>
        <v>16144</v>
      </c>
      <c r="B6852" s="63">
        <f>'דוח 132'!J6852</f>
        <v>9018</v>
      </c>
      <c r="C6852" s="63" t="str">
        <f>'דוח 132'!I6852</f>
        <v>סך חשיפת מט"ח</v>
      </c>
      <c r="D6852" s="63">
        <f>'דוח 132'!H6852</f>
        <v>0</v>
      </c>
      <c r="E6852" s="63">
        <f>'דוח 132'!G6852</f>
        <v>1.4081996255123302E-2</v>
      </c>
      <c r="F6852" s="63">
        <f>'דוח 132'!F6852</f>
        <v>1.42050313504027E-2</v>
      </c>
      <c r="G6852" s="63">
        <f>'דוח 132'!E6852</f>
        <v>0</v>
      </c>
      <c r="H6852" s="63">
        <f>'דוח 132'!D6852</f>
        <v>0</v>
      </c>
      <c r="I6852" s="63">
        <f>'דוח 132'!C6852</f>
        <v>0</v>
      </c>
      <c r="J6852" s="63">
        <f>'דוח 132'!B6852</f>
        <v>0</v>
      </c>
      <c r="K6852" s="63">
        <f>'דוח 132'!A6852</f>
        <v>0</v>
      </c>
    </row>
    <row r="6853" spans="1:11" x14ac:dyDescent="0.2">
      <c r="A6853" s="63">
        <f>'דוח 132'!K6853</f>
        <v>12755</v>
      </c>
      <c r="B6853" s="63">
        <f>'דוח 132'!J6853</f>
        <v>9018</v>
      </c>
      <c r="C6853" s="63" t="str">
        <f>'דוח 132'!I6853</f>
        <v xml:space="preserve">נזילות מט"ח </v>
      </c>
      <c r="D6853" s="63">
        <f>'דוח 132'!H6853</f>
        <v>0</v>
      </c>
      <c r="E6853" s="63">
        <f>'דוח 132'!G6853</f>
        <v>1.4081996255123302E-2</v>
      </c>
      <c r="F6853" s="63">
        <f>'דוח 132'!F6853</f>
        <v>1.42050313504027E-2</v>
      </c>
      <c r="G6853" s="63">
        <f>'דוח 132'!E6853</f>
        <v>0</v>
      </c>
      <c r="H6853" s="63">
        <f>'דוח 132'!D6853</f>
        <v>0</v>
      </c>
      <c r="I6853" s="63">
        <f>'דוח 132'!C6853</f>
        <v>0</v>
      </c>
      <c r="J6853" s="63">
        <f>'דוח 132'!B6853</f>
        <v>0</v>
      </c>
      <c r="K6853" s="63">
        <f>'דוח 132'!A6853</f>
        <v>0</v>
      </c>
    </row>
    <row r="6854" spans="1:11" x14ac:dyDescent="0.2">
      <c r="A6854" s="63">
        <f>'דוח 132'!K6854</f>
        <v>12359</v>
      </c>
      <c r="B6854" s="63">
        <f>'דוח 132'!J6854</f>
        <v>9018</v>
      </c>
      <c r="C6854" s="63" t="str">
        <f>'דוח 132'!I6854</f>
        <v xml:space="preserve">קונצרני לא סחיר צמוד מדד </v>
      </c>
      <c r="D6854" s="63">
        <f>'דוח 132'!H6854</f>
        <v>0</v>
      </c>
      <c r="E6854" s="63">
        <f>'דוח 132'!G6854</f>
        <v>0</v>
      </c>
      <c r="F6854" s="63">
        <f>'דוח 132'!F6854</f>
        <v>0</v>
      </c>
      <c r="G6854" s="63">
        <f>'דוח 132'!E6854</f>
        <v>0</v>
      </c>
      <c r="H6854" s="63">
        <f>'דוח 132'!D6854</f>
        <v>0</v>
      </c>
      <c r="I6854" s="63">
        <f>'דוח 132'!C6854</f>
        <v>0</v>
      </c>
      <c r="J6854" s="63">
        <f>'דוח 132'!B6854</f>
        <v>0</v>
      </c>
      <c r="K6854" s="63">
        <f>'דוח 132'!A6854</f>
        <v>0</v>
      </c>
    </row>
    <row r="6855" spans="1:11" x14ac:dyDescent="0.2">
      <c r="A6855" s="63">
        <f>'דוח 132'!K6855</f>
        <v>0</v>
      </c>
      <c r="B6855" s="63">
        <f>'דוח 132'!J6855</f>
        <v>0</v>
      </c>
      <c r="C6855" s="63">
        <f>'דוח 132'!I6855</f>
        <v>0</v>
      </c>
      <c r="D6855" s="63">
        <f>'דוח 132'!H6855</f>
        <v>0</v>
      </c>
      <c r="E6855" s="63">
        <f>'דוח 132'!G6855</f>
        <v>0</v>
      </c>
      <c r="F6855" s="63">
        <f>'דוח 132'!F6855</f>
        <v>0</v>
      </c>
      <c r="G6855" s="63">
        <f>'דוח 132'!E6855</f>
        <v>0</v>
      </c>
      <c r="H6855" s="63">
        <f>'דוח 132'!D6855</f>
        <v>0</v>
      </c>
      <c r="I6855" s="63">
        <f>'דוח 132'!C6855</f>
        <v>0</v>
      </c>
      <c r="J6855" s="63">
        <f>'דוח 132'!B6855</f>
        <v>0</v>
      </c>
      <c r="K6855" s="63">
        <f>'דוח 132'!A6855</f>
        <v>0</v>
      </c>
    </row>
    <row r="6856" spans="1:11" x14ac:dyDescent="0.2">
      <c r="A6856" s="63" t="str">
        <f>'דוח 132'!K6856</f>
        <v>קוד קבוצה</v>
      </c>
      <c r="B6856" s="63" t="str">
        <f>'דוח 132'!J6856</f>
        <v>קוד קופה</v>
      </c>
      <c r="C6856" s="63">
        <f>'דוח 132'!I6856</f>
        <v>0</v>
      </c>
      <c r="D6856" s="63" t="str">
        <f>'דוח 132'!H6856</f>
        <v>9069  תת פסגות1-קב זרניצקי</v>
      </c>
      <c r="E6856" s="63">
        <f>'דוח 132'!G6856</f>
        <v>0</v>
      </c>
      <c r="F6856" s="63">
        <f>'דוח 132'!F6856</f>
        <v>0</v>
      </c>
      <c r="G6856" s="63">
        <f>'דוח 132'!E6856</f>
        <v>0</v>
      </c>
      <c r="H6856" s="63">
        <f>'דוח 132'!D6856</f>
        <v>0</v>
      </c>
      <c r="I6856" s="63">
        <f>'דוח 132'!C6856</f>
        <v>0</v>
      </c>
      <c r="J6856" s="63">
        <f>'דוח 132'!B6856</f>
        <v>0</v>
      </c>
      <c r="K6856" s="63">
        <f>'דוח 132'!A6856</f>
        <v>0</v>
      </c>
    </row>
    <row r="6857" spans="1:11" x14ac:dyDescent="0.2">
      <c r="A6857" s="63">
        <f>'דוח 132'!K6857</f>
        <v>0</v>
      </c>
      <c r="B6857" s="63">
        <f>'דוח 132'!J6857</f>
        <v>0</v>
      </c>
      <c r="C6857" s="63">
        <f>'דוח 132'!I6857</f>
        <v>0</v>
      </c>
      <c r="D6857" s="63">
        <f>'דוח 132'!H6857</f>
        <v>0</v>
      </c>
      <c r="E6857" s="63">
        <f>'דוח 132'!G6857</f>
        <v>0</v>
      </c>
      <c r="F6857" s="63" t="str">
        <f>'דוח 132'!F6857</f>
        <v>שווי קופה באשח  1,383.18</v>
      </c>
      <c r="G6857" s="63">
        <f>'דוח 132'!E6857</f>
        <v>0</v>
      </c>
      <c r="H6857" s="63">
        <f>'דוח 132'!D6857</f>
        <v>0</v>
      </c>
      <c r="I6857" s="63">
        <f>'דוח 132'!C6857</f>
        <v>0</v>
      </c>
      <c r="J6857" s="63">
        <f>'דוח 132'!B6857</f>
        <v>0</v>
      </c>
      <c r="K6857" s="63">
        <f>'דוח 132'!A6857</f>
        <v>0</v>
      </c>
    </row>
    <row r="6858" spans="1:11" x14ac:dyDescent="0.2">
      <c r="A6858" s="63">
        <f>'דוח 132'!K6858</f>
        <v>0</v>
      </c>
      <c r="B6858" s="63">
        <f>'דוח 132'!J6858</f>
        <v>0</v>
      </c>
      <c r="C6858" s="63" t="str">
        <f>'דוח 132'!I6858</f>
        <v>תאור קבוצה</v>
      </c>
      <c r="D6858" s="63" t="str">
        <f>'דוח 132'!H6858</f>
        <v>מח"מ</v>
      </c>
      <c r="E6858" s="63" t="str">
        <f>'דוח 132'!G6858</f>
        <v>חשיפה</v>
      </c>
      <c r="F6858" s="63" t="str">
        <f>'דוח 132'!F6858</f>
        <v>חשיפה</v>
      </c>
      <c r="G6858" s="63">
        <f>'דוח 132'!E6858</f>
        <v>0</v>
      </c>
      <c r="H6858" s="63" t="str">
        <f>'דוח 132'!D6858</f>
        <v>חשיפה</v>
      </c>
      <c r="I6858" s="63">
        <f>'דוח 132'!C6858</f>
        <v>0</v>
      </c>
      <c r="J6858" s="63" t="str">
        <f>'דוח 132'!B6858</f>
        <v>מח"מ</v>
      </c>
      <c r="K6858" s="63">
        <f>'דוח 132'!A6858</f>
        <v>0</v>
      </c>
    </row>
    <row r="6859" spans="1:11" x14ac:dyDescent="0.2">
      <c r="A6859" s="63">
        <f>'דוח 132'!K6859</f>
        <v>0</v>
      </c>
      <c r="B6859" s="63">
        <f>'דוח 132'!J6859</f>
        <v>0</v>
      </c>
      <c r="C6859" s="63">
        <f>'דוח 132'!I6859</f>
        <v>0</v>
      </c>
      <c r="D6859" s="63">
        <f>'דוח 132'!H6859</f>
        <v>0</v>
      </c>
      <c r="E6859" s="63" t="str">
        <f>'דוח 132'!G6859</f>
        <v>30/12/18</v>
      </c>
      <c r="F6859" s="63" t="str">
        <f>'דוח 132'!F6859</f>
        <v>31/12/18</v>
      </c>
      <c r="G6859" s="63" t="str">
        <f>'דוח 132'!E6859</f>
        <v>מינ'</v>
      </c>
      <c r="H6859" s="63" t="str">
        <f>'דוח 132'!D6859</f>
        <v>מקס'</v>
      </c>
      <c r="I6859" s="63" t="str">
        <f>'דוח 132'!C6859</f>
        <v>מינ'</v>
      </c>
      <c r="J6859" s="63" t="str">
        <f>'דוח 132'!B6859</f>
        <v>מקס'</v>
      </c>
      <c r="K6859" s="63">
        <f>'דוח 132'!A6859</f>
        <v>0</v>
      </c>
    </row>
    <row r="6860" spans="1:11" x14ac:dyDescent="0.2">
      <c r="A6860" s="63">
        <f>'דוח 132'!K6860</f>
        <v>13591</v>
      </c>
      <c r="B6860" s="63">
        <f>'דוח 132'!J6860</f>
        <v>9069</v>
      </c>
      <c r="C6860" s="63" t="str">
        <f>'דוח 132'!I6860</f>
        <v xml:space="preserve">צמוד מדד (כולל מיועדות) </v>
      </c>
      <c r="D6860" s="63">
        <f>'דוח 132'!H6860</f>
        <v>0</v>
      </c>
      <c r="E6860" s="63">
        <f>'דוח 132'!G6860</f>
        <v>0</v>
      </c>
      <c r="F6860" s="63">
        <f>'דוח 132'!F6860</f>
        <v>0</v>
      </c>
      <c r="G6860" s="63">
        <f>'דוח 132'!E6860</f>
        <v>0</v>
      </c>
      <c r="H6860" s="63">
        <f>'דוח 132'!D6860</f>
        <v>0</v>
      </c>
      <c r="I6860" s="63">
        <f>'דוח 132'!C6860</f>
        <v>0</v>
      </c>
      <c r="J6860" s="63">
        <f>'דוח 132'!B6860</f>
        <v>0</v>
      </c>
      <c r="K6860" s="63">
        <f>'דוח 132'!A6860</f>
        <v>0</v>
      </c>
    </row>
    <row r="6861" spans="1:11" x14ac:dyDescent="0.2">
      <c r="A6861" s="63">
        <f>'דוח 132'!K6861</f>
        <v>19967</v>
      </c>
      <c r="B6861" s="63">
        <f>'דוח 132'!J6861</f>
        <v>9069</v>
      </c>
      <c r="C6861" s="63" t="str">
        <f>'דוח 132'!I6861</f>
        <v>צמוד מדד ללא מיועדות</v>
      </c>
      <c r="D6861" s="63">
        <f>'דוח 132'!H6861</f>
        <v>0</v>
      </c>
      <c r="E6861" s="63">
        <f>'דוח 132'!G6861</f>
        <v>0</v>
      </c>
      <c r="F6861" s="63">
        <f>'דוח 132'!F6861</f>
        <v>0</v>
      </c>
      <c r="G6861" s="63">
        <f>'דוח 132'!E6861</f>
        <v>0</v>
      </c>
      <c r="H6861" s="63">
        <f>'דוח 132'!D6861</f>
        <v>0</v>
      </c>
      <c r="I6861" s="63">
        <f>'דוח 132'!C6861</f>
        <v>0</v>
      </c>
      <c r="J6861" s="63">
        <f>'דוח 132'!B6861</f>
        <v>0</v>
      </c>
      <c r="K6861" s="63">
        <f>'דוח 132'!A6861</f>
        <v>0</v>
      </c>
    </row>
    <row r="6862" spans="1:11" x14ac:dyDescent="0.2">
      <c r="A6862" s="63">
        <f>'דוח 132'!K6862</f>
        <v>15744</v>
      </c>
      <c r="B6862" s="63">
        <f>'דוח 132'!J6862</f>
        <v>9069</v>
      </c>
      <c r="C6862" s="63" t="str">
        <f>'דוח 132'!I6862</f>
        <v xml:space="preserve">סה"כ ממשלתי צמוד מדד כולל מיועדות </v>
      </c>
      <c r="D6862" s="63">
        <f>'דוח 132'!H6862</f>
        <v>0</v>
      </c>
      <c r="E6862" s="63">
        <f>'דוח 132'!G6862</f>
        <v>0</v>
      </c>
      <c r="F6862" s="63">
        <f>'דוח 132'!F6862</f>
        <v>0</v>
      </c>
      <c r="G6862" s="63">
        <f>'דוח 132'!E6862</f>
        <v>0</v>
      </c>
      <c r="H6862" s="63">
        <f>'דוח 132'!D6862</f>
        <v>0</v>
      </c>
      <c r="I6862" s="63">
        <f>'דוח 132'!C6862</f>
        <v>0</v>
      </c>
      <c r="J6862" s="63">
        <f>'דוח 132'!B6862</f>
        <v>0</v>
      </c>
      <c r="K6862" s="63">
        <f>'דוח 132'!A6862</f>
        <v>0</v>
      </c>
    </row>
    <row r="6863" spans="1:11" x14ac:dyDescent="0.2">
      <c r="A6863" s="63">
        <f>'דוח 132'!K6863</f>
        <v>13462</v>
      </c>
      <c r="B6863" s="63">
        <f>'דוח 132'!J6863</f>
        <v>9069</v>
      </c>
      <c r="C6863" s="63" t="str">
        <f>'דוח 132'!I6863</f>
        <v xml:space="preserve">קונצרני סחיר צמוד מדד </v>
      </c>
      <c r="D6863" s="63">
        <f>'דוח 132'!H6863</f>
        <v>0</v>
      </c>
      <c r="E6863" s="63">
        <f>'דוח 132'!G6863</f>
        <v>0</v>
      </c>
      <c r="F6863" s="63">
        <f>'דוח 132'!F6863</f>
        <v>0</v>
      </c>
      <c r="G6863" s="63">
        <f>'דוח 132'!E6863</f>
        <v>0</v>
      </c>
      <c r="H6863" s="63">
        <f>'דוח 132'!D6863</f>
        <v>0</v>
      </c>
      <c r="I6863" s="63">
        <f>'דוח 132'!C6863</f>
        <v>0</v>
      </c>
      <c r="J6863" s="63">
        <f>'דוח 132'!B6863</f>
        <v>0</v>
      </c>
      <c r="K6863" s="63">
        <f>'דוח 132'!A6863</f>
        <v>0</v>
      </c>
    </row>
    <row r="6864" spans="1:11" x14ac:dyDescent="0.2">
      <c r="A6864" s="63">
        <f>'דוח 132'!K6864</f>
        <v>15544</v>
      </c>
      <c r="B6864" s="63">
        <f>'דוח 132'!J6864</f>
        <v>9069</v>
      </c>
      <c r="C6864" s="63" t="str">
        <f>'דוח 132'!I6864</f>
        <v>הלוואה צמוד מדד</v>
      </c>
      <c r="D6864" s="63">
        <f>'דוח 132'!H6864</f>
        <v>0</v>
      </c>
      <c r="E6864" s="63">
        <f>'דוח 132'!G6864</f>
        <v>0</v>
      </c>
      <c r="F6864" s="63">
        <f>'דוח 132'!F6864</f>
        <v>0</v>
      </c>
      <c r="G6864" s="63">
        <f>'דוח 132'!E6864</f>
        <v>0</v>
      </c>
      <c r="H6864" s="63">
        <f>'דוח 132'!D6864</f>
        <v>0</v>
      </c>
      <c r="I6864" s="63">
        <f>'דוח 132'!C6864</f>
        <v>0</v>
      </c>
      <c r="J6864" s="63">
        <f>'דוח 132'!B6864</f>
        <v>0</v>
      </c>
      <c r="K6864" s="63">
        <f>'דוח 132'!A6864</f>
        <v>0</v>
      </c>
    </row>
    <row r="6865" spans="1:11" x14ac:dyDescent="0.2">
      <c r="A6865" s="63">
        <f>'דוח 132'!K6865</f>
        <v>12978</v>
      </c>
      <c r="B6865" s="63">
        <f>'דוח 132'!J6865</f>
        <v>9069</v>
      </c>
      <c r="C6865" s="63" t="str">
        <f>'דוח 132'!I6865</f>
        <v xml:space="preserve">פקדונות לא סחירים </v>
      </c>
      <c r="D6865" s="63">
        <f>'דוח 132'!H6865</f>
        <v>0</v>
      </c>
      <c r="E6865" s="63">
        <f>'דוח 132'!G6865</f>
        <v>0</v>
      </c>
      <c r="F6865" s="63">
        <f>'דוח 132'!F6865</f>
        <v>0</v>
      </c>
      <c r="G6865" s="63">
        <f>'דוח 132'!E6865</f>
        <v>0</v>
      </c>
      <c r="H6865" s="63">
        <f>'דוח 132'!D6865</f>
        <v>0</v>
      </c>
      <c r="I6865" s="63">
        <f>'דוח 132'!C6865</f>
        <v>0</v>
      </c>
      <c r="J6865" s="63">
        <f>'דוח 132'!B6865</f>
        <v>0</v>
      </c>
      <c r="K6865" s="63">
        <f>'דוח 132'!A6865</f>
        <v>0</v>
      </c>
    </row>
    <row r="6866" spans="1:11" x14ac:dyDescent="0.2">
      <c r="A6866" s="63">
        <f>'דוח 132'!K6866</f>
        <v>17726</v>
      </c>
      <c r="B6866" s="63">
        <f>'דוח 132'!J6866</f>
        <v>9069</v>
      </c>
      <c r="C6866" s="63" t="str">
        <f>'דוח 132'!I6866</f>
        <v>לא צמוד כולל נזילות</v>
      </c>
      <c r="D6866" s="63">
        <f>'דוח 132'!H6866</f>
        <v>0.51361530131955202</v>
      </c>
      <c r="E6866" s="63">
        <f>'דוח 132'!G6866</f>
        <v>4.0677574095442894</v>
      </c>
      <c r="F6866" s="63">
        <f>'דוח 132'!F6866</f>
        <v>4.0533629898656898</v>
      </c>
      <c r="G6866" s="63">
        <f>'דוח 132'!E6866</f>
        <v>0</v>
      </c>
      <c r="H6866" s="63">
        <f>'דוח 132'!D6866</f>
        <v>0</v>
      </c>
      <c r="I6866" s="63">
        <f>'דוח 132'!C6866</f>
        <v>0</v>
      </c>
      <c r="J6866" s="63">
        <f>'דוח 132'!B6866</f>
        <v>0</v>
      </c>
      <c r="K6866" s="63">
        <f>'דוח 132'!A6866</f>
        <v>0</v>
      </c>
    </row>
    <row r="6867" spans="1:11" x14ac:dyDescent="0.2">
      <c r="A6867" s="63">
        <f>'דוח 132'!K6867</f>
        <v>17727</v>
      </c>
      <c r="B6867" s="63">
        <f>'דוח 132'!J6867</f>
        <v>9069</v>
      </c>
      <c r="C6867" s="63" t="str">
        <f>'דוח 132'!I6867</f>
        <v>עו"ש ש"ח</v>
      </c>
      <c r="D6867" s="63">
        <f>'דוח 132'!H6867</f>
        <v>0</v>
      </c>
      <c r="E6867" s="63">
        <f>'דוח 132'!G6867</f>
        <v>1.6106767403562199</v>
      </c>
      <c r="F6867" s="63">
        <f>'דוח 132'!F6867</f>
        <v>1.60410504469229</v>
      </c>
      <c r="G6867" s="63">
        <f>'דוח 132'!E6867</f>
        <v>0</v>
      </c>
      <c r="H6867" s="63">
        <f>'דוח 132'!D6867</f>
        <v>0</v>
      </c>
      <c r="I6867" s="63">
        <f>'דוח 132'!C6867</f>
        <v>0</v>
      </c>
      <c r="J6867" s="63">
        <f>'דוח 132'!B6867</f>
        <v>0</v>
      </c>
      <c r="K6867" s="63">
        <f>'דוח 132'!A6867</f>
        <v>0</v>
      </c>
    </row>
    <row r="6868" spans="1:11" x14ac:dyDescent="0.2">
      <c r="A6868" s="63">
        <f>'דוח 132'!K6868</f>
        <v>13592</v>
      </c>
      <c r="B6868" s="63">
        <f>'דוח 132'!J6868</f>
        <v>9069</v>
      </c>
      <c r="C6868" s="63" t="str">
        <f>'דוח 132'!I6868</f>
        <v xml:space="preserve">לא צמוד - לא כולל נזילות </v>
      </c>
      <c r="D6868" s="63">
        <f>'דוח 132'!H6868</f>
        <v>0.85</v>
      </c>
      <c r="E6868" s="63">
        <f>'דוח 132'!G6868</f>
        <v>2.4570806691880702</v>
      </c>
      <c r="F6868" s="63">
        <f>'דוח 132'!F6868</f>
        <v>2.4492579451734002</v>
      </c>
      <c r="G6868" s="63">
        <f>'דוח 132'!E6868</f>
        <v>0</v>
      </c>
      <c r="H6868" s="63">
        <f>'דוח 132'!D6868</f>
        <v>0</v>
      </c>
      <c r="I6868" s="63">
        <f>'דוח 132'!C6868</f>
        <v>0</v>
      </c>
      <c r="J6868" s="63">
        <f>'דוח 132'!B6868</f>
        <v>0</v>
      </c>
      <c r="K6868" s="63">
        <f>'דוח 132'!A6868</f>
        <v>0</v>
      </c>
    </row>
    <row r="6869" spans="1:11" x14ac:dyDescent="0.2">
      <c r="A6869" s="63">
        <f>'דוח 132'!K6869</f>
        <v>11566</v>
      </c>
      <c r="B6869" s="63">
        <f>'דוח 132'!J6869</f>
        <v>9069</v>
      </c>
      <c r="C6869" s="63" t="str">
        <f>'דוח 132'!I6869</f>
        <v>מק"מ</v>
      </c>
      <c r="D6869" s="63">
        <f>'דוח 132'!H6869</f>
        <v>0.85</v>
      </c>
      <c r="E6869" s="63">
        <f>'דוח 132'!G6869</f>
        <v>2.4570806691880702</v>
      </c>
      <c r="F6869" s="63">
        <f>'דוח 132'!F6869</f>
        <v>2.4492579451734002</v>
      </c>
      <c r="G6869" s="63">
        <f>'דוח 132'!E6869</f>
        <v>0</v>
      </c>
      <c r="H6869" s="63">
        <f>'דוח 132'!D6869</f>
        <v>0</v>
      </c>
      <c r="I6869" s="63">
        <f>'דוח 132'!C6869</f>
        <v>0</v>
      </c>
      <c r="J6869" s="63">
        <f>'דוח 132'!B6869</f>
        <v>0</v>
      </c>
      <c r="K6869" s="63">
        <f>'דוח 132'!A6869</f>
        <v>0</v>
      </c>
    </row>
    <row r="6870" spans="1:11" x14ac:dyDescent="0.2">
      <c r="A6870" s="63">
        <f>'דוח 132'!K6870</f>
        <v>13419</v>
      </c>
      <c r="B6870" s="63">
        <f>'דוח 132'!J6870</f>
        <v>9069</v>
      </c>
      <c r="C6870" s="63" t="str">
        <f>'דוח 132'!I6870</f>
        <v>ממשלתי  לא צמוד (שחר)</v>
      </c>
      <c r="D6870" s="63">
        <f>'דוח 132'!H6870</f>
        <v>0</v>
      </c>
      <c r="E6870" s="63">
        <f>'דוח 132'!G6870</f>
        <v>0</v>
      </c>
      <c r="F6870" s="63">
        <f>'דוח 132'!F6870</f>
        <v>0</v>
      </c>
      <c r="G6870" s="63">
        <f>'דוח 132'!E6870</f>
        <v>0</v>
      </c>
      <c r="H6870" s="63">
        <f>'דוח 132'!D6870</f>
        <v>0</v>
      </c>
      <c r="I6870" s="63">
        <f>'דוח 132'!C6870</f>
        <v>0</v>
      </c>
      <c r="J6870" s="63">
        <f>'דוח 132'!B6870</f>
        <v>0</v>
      </c>
      <c r="K6870" s="63">
        <f>'דוח 132'!A6870</f>
        <v>0</v>
      </c>
    </row>
    <row r="6871" spans="1:11" x14ac:dyDescent="0.2">
      <c r="A6871" s="63">
        <f>'דוח 132'!K6871</f>
        <v>11568</v>
      </c>
      <c r="B6871" s="63">
        <f>'דוח 132'!J6871</f>
        <v>9069</v>
      </c>
      <c r="C6871" s="63" t="str">
        <f>'דוח 132'!I6871</f>
        <v>אג"ח ממשלתי לא צמוד ריבית משתנה-"גילון"</v>
      </c>
      <c r="D6871" s="63">
        <f>'דוח 132'!H6871</f>
        <v>0</v>
      </c>
      <c r="E6871" s="63">
        <f>'דוח 132'!G6871</f>
        <v>0</v>
      </c>
      <c r="F6871" s="63">
        <f>'דוח 132'!F6871</f>
        <v>0</v>
      </c>
      <c r="G6871" s="63">
        <f>'דוח 132'!E6871</f>
        <v>0</v>
      </c>
      <c r="H6871" s="63">
        <f>'דוח 132'!D6871</f>
        <v>0</v>
      </c>
      <c r="I6871" s="63">
        <f>'דוח 132'!C6871</f>
        <v>0</v>
      </c>
      <c r="J6871" s="63">
        <f>'דוח 132'!B6871</f>
        <v>0</v>
      </c>
      <c r="K6871" s="63">
        <f>'דוח 132'!A6871</f>
        <v>0</v>
      </c>
    </row>
    <row r="6872" spans="1:11" x14ac:dyDescent="0.2">
      <c r="A6872" s="63">
        <f>'דוח 132'!K6872</f>
        <v>12479</v>
      </c>
      <c r="B6872" s="63">
        <f>'דוח 132'!J6872</f>
        <v>9069</v>
      </c>
      <c r="C6872" s="63" t="str">
        <f>'דוח 132'!I6872</f>
        <v>קונצרני ריבית קבועה</v>
      </c>
      <c r="D6872" s="63">
        <f>'דוח 132'!H6872</f>
        <v>0</v>
      </c>
      <c r="E6872" s="63">
        <f>'דוח 132'!G6872</f>
        <v>0</v>
      </c>
      <c r="F6872" s="63">
        <f>'דוח 132'!F6872</f>
        <v>0</v>
      </c>
      <c r="G6872" s="63">
        <f>'דוח 132'!E6872</f>
        <v>0</v>
      </c>
      <c r="H6872" s="63">
        <f>'דוח 132'!D6872</f>
        <v>0</v>
      </c>
      <c r="I6872" s="63">
        <f>'דוח 132'!C6872</f>
        <v>0</v>
      </c>
      <c r="J6872" s="63">
        <f>'דוח 132'!B6872</f>
        <v>0</v>
      </c>
      <c r="K6872" s="63">
        <f>'דוח 132'!A6872</f>
        <v>0</v>
      </c>
    </row>
    <row r="6873" spans="1:11" x14ac:dyDescent="0.2">
      <c r="A6873" s="63">
        <f>'דוח 132'!K6873</f>
        <v>12480</v>
      </c>
      <c r="B6873" s="63">
        <f>'דוח 132'!J6873</f>
        <v>9069</v>
      </c>
      <c r="C6873" s="63" t="str">
        <f>'דוח 132'!I6873</f>
        <v>קונצרני ריבית משתנה</v>
      </c>
      <c r="D6873" s="63">
        <f>'דוח 132'!H6873</f>
        <v>0</v>
      </c>
      <c r="E6873" s="63">
        <f>'דוח 132'!G6873</f>
        <v>0</v>
      </c>
      <c r="F6873" s="63">
        <f>'דוח 132'!F6873</f>
        <v>0</v>
      </c>
      <c r="G6873" s="63">
        <f>'דוח 132'!E6873</f>
        <v>0</v>
      </c>
      <c r="H6873" s="63">
        <f>'דוח 132'!D6873</f>
        <v>0</v>
      </c>
      <c r="I6873" s="63">
        <f>'דוח 132'!C6873</f>
        <v>0</v>
      </c>
      <c r="J6873" s="63">
        <f>'דוח 132'!B6873</f>
        <v>0</v>
      </c>
      <c r="K6873" s="63">
        <f>'דוח 132'!A6873</f>
        <v>0</v>
      </c>
    </row>
    <row r="6874" spans="1:11" x14ac:dyDescent="0.2">
      <c r="A6874" s="63">
        <f>'דוח 132'!K6874</f>
        <v>11578</v>
      </c>
      <c r="B6874" s="63">
        <f>'דוח 132'!J6874</f>
        <v>9069</v>
      </c>
      <c r="C6874" s="63" t="str">
        <f>'דוח 132'!I6874</f>
        <v>אג"ח לא צמוד לא סחיר (ללא עמיתים)</v>
      </c>
      <c r="D6874" s="63">
        <f>'דוח 132'!H6874</f>
        <v>0</v>
      </c>
      <c r="E6874" s="63">
        <f>'דוח 132'!G6874</f>
        <v>0</v>
      </c>
      <c r="F6874" s="63">
        <f>'דוח 132'!F6874</f>
        <v>0</v>
      </c>
      <c r="G6874" s="63">
        <f>'דוח 132'!E6874</f>
        <v>0</v>
      </c>
      <c r="H6874" s="63">
        <f>'דוח 132'!D6874</f>
        <v>0</v>
      </c>
      <c r="I6874" s="63">
        <f>'דוח 132'!C6874</f>
        <v>0</v>
      </c>
      <c r="J6874" s="63">
        <f>'דוח 132'!B6874</f>
        <v>0</v>
      </c>
      <c r="K6874" s="63">
        <f>'דוח 132'!A6874</f>
        <v>0</v>
      </c>
    </row>
    <row r="6875" spans="1:11" x14ac:dyDescent="0.2">
      <c r="A6875" s="63">
        <f>'דוח 132'!K6875</f>
        <v>12497</v>
      </c>
      <c r="B6875" s="63">
        <f>'דוח 132'!J6875</f>
        <v>9069</v>
      </c>
      <c r="C6875" s="63" t="str">
        <f>'דוח 132'!I6875</f>
        <v>קונצרני לא סחיר ריבית משתנה (נע"מים)</v>
      </c>
      <c r="D6875" s="63">
        <f>'דוח 132'!H6875</f>
        <v>0</v>
      </c>
      <c r="E6875" s="63">
        <f>'דוח 132'!G6875</f>
        <v>0</v>
      </c>
      <c r="F6875" s="63">
        <f>'דוח 132'!F6875</f>
        <v>0</v>
      </c>
      <c r="G6875" s="63">
        <f>'דוח 132'!E6875</f>
        <v>0</v>
      </c>
      <c r="H6875" s="63">
        <f>'דוח 132'!D6875</f>
        <v>0</v>
      </c>
      <c r="I6875" s="63">
        <f>'דוח 132'!C6875</f>
        <v>0</v>
      </c>
      <c r="J6875" s="63">
        <f>'דוח 132'!B6875</f>
        <v>0</v>
      </c>
      <c r="K6875" s="63">
        <f>'דוח 132'!A6875</f>
        <v>0</v>
      </c>
    </row>
    <row r="6876" spans="1:11" x14ac:dyDescent="0.2">
      <c r="A6876" s="63">
        <f>'דוח 132'!K6876</f>
        <v>15546</v>
      </c>
      <c r="B6876" s="63">
        <f>'דוח 132'!J6876</f>
        <v>9069</v>
      </c>
      <c r="C6876" s="63" t="str">
        <f>'דוח 132'!I6876</f>
        <v>הלוואה לא צמוד</v>
      </c>
      <c r="D6876" s="63">
        <f>'דוח 132'!H6876</f>
        <v>0</v>
      </c>
      <c r="E6876" s="63">
        <f>'דוח 132'!G6876</f>
        <v>0</v>
      </c>
      <c r="F6876" s="63">
        <f>'דוח 132'!F6876</f>
        <v>0</v>
      </c>
      <c r="G6876" s="63">
        <f>'דוח 132'!E6876</f>
        <v>0</v>
      </c>
      <c r="H6876" s="63">
        <f>'דוח 132'!D6876</f>
        <v>0</v>
      </c>
      <c r="I6876" s="63">
        <f>'דוח 132'!C6876</f>
        <v>0</v>
      </c>
      <c r="J6876" s="63">
        <f>'דוח 132'!B6876</f>
        <v>0</v>
      </c>
      <c r="K6876" s="63">
        <f>'דוח 132'!A6876</f>
        <v>0</v>
      </c>
    </row>
    <row r="6877" spans="1:11" x14ac:dyDescent="0.2">
      <c r="A6877" s="63">
        <f>'דוח 132'!K6877</f>
        <v>12481</v>
      </c>
      <c r="B6877" s="63">
        <f>'דוח 132'!J6877</f>
        <v>9069</v>
      </c>
      <c r="C6877" s="63" t="str">
        <f>'דוח 132'!I6877</f>
        <v>הלוואות לעמיתים.</v>
      </c>
      <c r="D6877" s="63">
        <f>'דוח 132'!H6877</f>
        <v>0</v>
      </c>
      <c r="E6877" s="63">
        <f>'דוח 132'!G6877</f>
        <v>0</v>
      </c>
      <c r="F6877" s="63">
        <f>'דוח 132'!F6877</f>
        <v>0</v>
      </c>
      <c r="G6877" s="63">
        <f>'דוח 132'!E6877</f>
        <v>0</v>
      </c>
      <c r="H6877" s="63">
        <f>'דוח 132'!D6877</f>
        <v>0</v>
      </c>
      <c r="I6877" s="63">
        <f>'דוח 132'!C6877</f>
        <v>0</v>
      </c>
      <c r="J6877" s="63">
        <f>'דוח 132'!B6877</f>
        <v>0</v>
      </c>
      <c r="K6877" s="63">
        <f>'דוח 132'!A6877</f>
        <v>0</v>
      </c>
    </row>
    <row r="6878" spans="1:11" x14ac:dyDescent="0.2">
      <c r="A6878" s="63">
        <f>'דוח 132'!K6878</f>
        <v>13594</v>
      </c>
      <c r="B6878" s="63">
        <f>'דוח 132'!J6878</f>
        <v>9069</v>
      </c>
      <c r="C6878" s="63" t="str">
        <f>'דוח 132'!I6878</f>
        <v>מט"ח וצמוד מט"ח</v>
      </c>
      <c r="D6878" s="63">
        <f>'דוח 132'!H6878</f>
        <v>0</v>
      </c>
      <c r="E6878" s="63">
        <f>'דוח 132'!G6878</f>
        <v>2.0640566527435502</v>
      </c>
      <c r="F6878" s="63">
        <f>'דוח 132'!F6878</f>
        <v>2.0443426331816199</v>
      </c>
      <c r="G6878" s="63">
        <f>'דוח 132'!E6878</f>
        <v>0</v>
      </c>
      <c r="H6878" s="63">
        <f>'דוח 132'!D6878</f>
        <v>0</v>
      </c>
      <c r="I6878" s="63">
        <f>'דוח 132'!C6878</f>
        <v>0</v>
      </c>
      <c r="J6878" s="63">
        <f>'דוח 132'!B6878</f>
        <v>0</v>
      </c>
      <c r="K6878" s="63">
        <f>'דוח 132'!A6878</f>
        <v>0</v>
      </c>
    </row>
    <row r="6879" spans="1:11" x14ac:dyDescent="0.2">
      <c r="A6879" s="63">
        <f>'דוח 132'!K6879</f>
        <v>15609</v>
      </c>
      <c r="B6879" s="63">
        <f>'דוח 132'!J6879</f>
        <v>9069</v>
      </c>
      <c r="C6879" s="63" t="str">
        <f>'דוח 132'!I6879</f>
        <v>אג"ח ממשלתי צמוד מט"ח סחיר (1022)</v>
      </c>
      <c r="D6879" s="63">
        <f>'דוח 132'!H6879</f>
        <v>0</v>
      </c>
      <c r="E6879" s="63">
        <f>'דוח 132'!G6879</f>
        <v>0</v>
      </c>
      <c r="F6879" s="63">
        <f>'דוח 132'!F6879</f>
        <v>0</v>
      </c>
      <c r="G6879" s="63">
        <f>'דוח 132'!E6879</f>
        <v>0</v>
      </c>
      <c r="H6879" s="63">
        <f>'דוח 132'!D6879</f>
        <v>0</v>
      </c>
      <c r="I6879" s="63">
        <f>'דוח 132'!C6879</f>
        <v>0</v>
      </c>
      <c r="J6879" s="63">
        <f>'דוח 132'!B6879</f>
        <v>0</v>
      </c>
      <c r="K6879" s="63">
        <f>'דוח 132'!A6879</f>
        <v>0</v>
      </c>
    </row>
    <row r="6880" spans="1:11" x14ac:dyDescent="0.2">
      <c r="A6880" s="63">
        <f>'דוח 132'!K6880</f>
        <v>11524</v>
      </c>
      <c r="B6880" s="63">
        <f>'דוח 132'!J6880</f>
        <v>9069</v>
      </c>
      <c r="C6880" s="63" t="str">
        <f>'דוח 132'!I6880</f>
        <v xml:space="preserve"> אג"ח קונצרני בחו"ל </v>
      </c>
      <c r="D6880" s="63">
        <f>'דוח 132'!H6880</f>
        <v>0</v>
      </c>
      <c r="E6880" s="63">
        <f>'דוח 132'!G6880</f>
        <v>0</v>
      </c>
      <c r="F6880" s="63">
        <f>'דוח 132'!F6880</f>
        <v>0</v>
      </c>
      <c r="G6880" s="63">
        <f>'דוח 132'!E6880</f>
        <v>0</v>
      </c>
      <c r="H6880" s="63">
        <f>'דוח 132'!D6880</f>
        <v>0</v>
      </c>
      <c r="I6880" s="63">
        <f>'דוח 132'!C6880</f>
        <v>0</v>
      </c>
      <c r="J6880" s="63">
        <f>'דוח 132'!B6880</f>
        <v>0</v>
      </c>
      <c r="K6880" s="63">
        <f>'דוח 132'!A6880</f>
        <v>0</v>
      </c>
    </row>
    <row r="6881" spans="1:11" x14ac:dyDescent="0.2">
      <c r="A6881" s="63">
        <f>'דוח 132'!K6881</f>
        <v>15745</v>
      </c>
      <c r="B6881" s="63">
        <f>'דוח 132'!J6881</f>
        <v>9069</v>
      </c>
      <c r="C6881" s="63" t="str">
        <f>'דוח 132'!I6881</f>
        <v>סה"כ קונצרני צמוד מט"ח</v>
      </c>
      <c r="D6881" s="63">
        <f>'דוח 132'!H6881</f>
        <v>0</v>
      </c>
      <c r="E6881" s="63">
        <f>'דוח 132'!G6881</f>
        <v>0</v>
      </c>
      <c r="F6881" s="63">
        <f>'דוח 132'!F6881</f>
        <v>0</v>
      </c>
      <c r="G6881" s="63">
        <f>'דוח 132'!E6881</f>
        <v>0</v>
      </c>
      <c r="H6881" s="63">
        <f>'דוח 132'!D6881</f>
        <v>0</v>
      </c>
      <c r="I6881" s="63">
        <f>'דוח 132'!C6881</f>
        <v>0</v>
      </c>
      <c r="J6881" s="63">
        <f>'דוח 132'!B6881</f>
        <v>0</v>
      </c>
      <c r="K6881" s="63">
        <f>'דוח 132'!A6881</f>
        <v>0</v>
      </c>
    </row>
    <row r="6882" spans="1:11" x14ac:dyDescent="0.2">
      <c r="A6882" s="63">
        <f>'דוח 132'!K6882</f>
        <v>15545</v>
      </c>
      <c r="B6882" s="63">
        <f>'דוח 132'!J6882</f>
        <v>9069</v>
      </c>
      <c r="C6882" s="63" t="str">
        <f>'דוח 132'!I6882</f>
        <v>הלוואה צמוד מט"ח</v>
      </c>
      <c r="D6882" s="63">
        <f>'דוח 132'!H6882</f>
        <v>0</v>
      </c>
      <c r="E6882" s="63">
        <f>'דוח 132'!G6882</f>
        <v>0</v>
      </c>
      <c r="F6882" s="63">
        <f>'דוח 132'!F6882</f>
        <v>0</v>
      </c>
      <c r="G6882" s="63">
        <f>'דוח 132'!E6882</f>
        <v>0</v>
      </c>
      <c r="H6882" s="63">
        <f>'דוח 132'!D6882</f>
        <v>0</v>
      </c>
      <c r="I6882" s="63">
        <f>'דוח 132'!C6882</f>
        <v>0</v>
      </c>
      <c r="J6882" s="63">
        <f>'דוח 132'!B6882</f>
        <v>0</v>
      </c>
      <c r="K6882" s="63">
        <f>'דוח 132'!A6882</f>
        <v>0</v>
      </c>
    </row>
    <row r="6883" spans="1:11" x14ac:dyDescent="0.2">
      <c r="A6883" s="63">
        <f>'דוח 132'!K6883</f>
        <v>13595</v>
      </c>
      <c r="B6883" s="63">
        <f>'דוח 132'!J6883</f>
        <v>9069</v>
      </c>
      <c r="C6883" s="63" t="str">
        <f>'דוח 132'!I6883</f>
        <v>סה"כ מניות והמירים</v>
      </c>
      <c r="D6883" s="63">
        <f>'דוח 132'!H6883</f>
        <v>0</v>
      </c>
      <c r="E6883" s="63">
        <f>'דוח 132'!G6883</f>
        <v>93.868185937712198</v>
      </c>
      <c r="F6883" s="63">
        <f>'דוח 132'!F6883</f>
        <v>93.902294376952696</v>
      </c>
      <c r="G6883" s="63">
        <f>'דוח 132'!E6883</f>
        <v>0</v>
      </c>
      <c r="H6883" s="63">
        <f>'דוח 132'!D6883</f>
        <v>0</v>
      </c>
      <c r="I6883" s="63">
        <f>'דוח 132'!C6883</f>
        <v>0</v>
      </c>
      <c r="J6883" s="63">
        <f>'דוח 132'!B6883</f>
        <v>0</v>
      </c>
      <c r="K6883" s="63">
        <f>'דוח 132'!A6883</f>
        <v>0</v>
      </c>
    </row>
    <row r="6884" spans="1:11" x14ac:dyDescent="0.2">
      <c r="A6884" s="63">
        <f>'דוח 132'!K6884</f>
        <v>15610</v>
      </c>
      <c r="B6884" s="63">
        <f>'דוח 132'!J6884</f>
        <v>9069</v>
      </c>
      <c r="C6884" s="63" t="str">
        <f>'דוח 132'!I6884</f>
        <v>נגזרים מתוך מניות והמירים</v>
      </c>
      <c r="D6884" s="63">
        <f>'דוח 132'!H6884</f>
        <v>0</v>
      </c>
      <c r="E6884" s="63">
        <f>'דוח 132'!G6884</f>
        <v>0</v>
      </c>
      <c r="F6884" s="63">
        <f>'דוח 132'!F6884</f>
        <v>0</v>
      </c>
      <c r="G6884" s="63">
        <f>'דוח 132'!E6884</f>
        <v>0</v>
      </c>
      <c r="H6884" s="63">
        <f>'דוח 132'!D6884</f>
        <v>0</v>
      </c>
      <c r="I6884" s="63">
        <f>'דוח 132'!C6884</f>
        <v>0</v>
      </c>
      <c r="J6884" s="63">
        <f>'דוח 132'!B6884</f>
        <v>0</v>
      </c>
      <c r="K6884" s="63">
        <f>'דוח 132'!A6884</f>
        <v>0</v>
      </c>
    </row>
    <row r="6885" spans="1:11" x14ac:dyDescent="0.2">
      <c r="A6885" s="63">
        <f>'דוח 132'!K6885</f>
        <v>15611</v>
      </c>
      <c r="B6885" s="63">
        <f>'דוח 132'!J6885</f>
        <v>9069</v>
      </c>
      <c r="C6885" s="63" t="str">
        <f>'דוח 132'!I6885</f>
        <v>מניות והמירים בארץ</v>
      </c>
      <c r="D6885" s="63">
        <f>'דוח 132'!H6885</f>
        <v>0</v>
      </c>
      <c r="E6885" s="63">
        <f>'דוח 132'!G6885</f>
        <v>27.6747985822876</v>
      </c>
      <c r="F6885" s="63">
        <f>'דוח 132'!F6885</f>
        <v>27.8199065207885</v>
      </c>
      <c r="G6885" s="63">
        <f>'דוח 132'!E6885</f>
        <v>0</v>
      </c>
      <c r="H6885" s="63">
        <f>'דוח 132'!D6885</f>
        <v>0</v>
      </c>
      <c r="I6885" s="63">
        <f>'דוח 132'!C6885</f>
        <v>0</v>
      </c>
      <c r="J6885" s="63">
        <f>'דוח 132'!B6885</f>
        <v>0</v>
      </c>
      <c r="K6885" s="63">
        <f>'דוח 132'!A6885</f>
        <v>0</v>
      </c>
    </row>
    <row r="6886" spans="1:11" x14ac:dyDescent="0.2">
      <c r="A6886" s="63">
        <f>'דוח 132'!K6886</f>
        <v>15608</v>
      </c>
      <c r="B6886" s="63">
        <f>'דוח 132'!J6886</f>
        <v>9069</v>
      </c>
      <c r="C6886" s="63" t="str">
        <f>'דוח 132'!I6886</f>
        <v>מניות חו"ל</v>
      </c>
      <c r="D6886" s="63">
        <f>'דוח 132'!H6886</f>
        <v>0</v>
      </c>
      <c r="E6886" s="63">
        <f>'דוח 132'!G6886</f>
        <v>66.193387355424605</v>
      </c>
      <c r="F6886" s="63">
        <f>'דוח 132'!F6886</f>
        <v>66.082387856164189</v>
      </c>
      <c r="G6886" s="63">
        <f>'דוח 132'!E6886</f>
        <v>0</v>
      </c>
      <c r="H6886" s="63">
        <f>'דוח 132'!D6886</f>
        <v>0</v>
      </c>
      <c r="I6886" s="63">
        <f>'דוח 132'!C6886</f>
        <v>0</v>
      </c>
      <c r="J6886" s="63">
        <f>'דוח 132'!B6886</f>
        <v>0</v>
      </c>
      <c r="K6886" s="63">
        <f>'דוח 132'!A6886</f>
        <v>0</v>
      </c>
    </row>
    <row r="6887" spans="1:11" x14ac:dyDescent="0.2">
      <c r="A6887" s="63">
        <f>'דוח 132'!K6887</f>
        <v>15584</v>
      </c>
      <c r="B6887" s="63">
        <f>'דוח 132'!J6887</f>
        <v>9069</v>
      </c>
      <c r="C6887" s="63" t="str">
        <f>'דוח 132'!I6887</f>
        <v>נכסים אלטרנטיביים</v>
      </c>
      <c r="D6887" s="63">
        <f>'דוח 132'!H6887</f>
        <v>0</v>
      </c>
      <c r="E6887" s="63">
        <f>'דוח 132'!G6887</f>
        <v>0</v>
      </c>
      <c r="F6887" s="63">
        <f>'דוח 132'!F6887</f>
        <v>0</v>
      </c>
      <c r="G6887" s="63">
        <f>'דוח 132'!E6887</f>
        <v>0</v>
      </c>
      <c r="H6887" s="63">
        <f>'דוח 132'!D6887</f>
        <v>0</v>
      </c>
      <c r="I6887" s="63">
        <f>'דוח 132'!C6887</f>
        <v>0</v>
      </c>
      <c r="J6887" s="63">
        <f>'דוח 132'!B6887</f>
        <v>0</v>
      </c>
      <c r="K6887" s="63">
        <f>'דוח 132'!A6887</f>
        <v>0</v>
      </c>
    </row>
    <row r="6888" spans="1:11" x14ac:dyDescent="0.2">
      <c r="A6888" s="63">
        <f>'דוח 132'!K6888</f>
        <v>17728</v>
      </c>
      <c r="B6888" s="63">
        <f>'דוח 132'!J6888</f>
        <v>9069</v>
      </c>
      <c r="C6888" s="63" t="str">
        <f>'דוח 132'!I6888</f>
        <v>נכסי נדל"ן</v>
      </c>
      <c r="D6888" s="63">
        <f>'דוח 132'!H6888</f>
        <v>0</v>
      </c>
      <c r="E6888" s="63">
        <f>'דוח 132'!G6888</f>
        <v>0</v>
      </c>
      <c r="F6888" s="63">
        <f>'דוח 132'!F6888</f>
        <v>0</v>
      </c>
      <c r="G6888" s="63">
        <f>'דוח 132'!E6888</f>
        <v>0</v>
      </c>
      <c r="H6888" s="63">
        <f>'דוח 132'!D6888</f>
        <v>0</v>
      </c>
      <c r="I6888" s="63">
        <f>'דוח 132'!C6888</f>
        <v>0</v>
      </c>
      <c r="J6888" s="63">
        <f>'דוח 132'!B6888</f>
        <v>0</v>
      </c>
      <c r="K6888" s="63">
        <f>'דוח 132'!A6888</f>
        <v>0</v>
      </c>
    </row>
    <row r="6889" spans="1:11" x14ac:dyDescent="0.2">
      <c r="A6889" s="63">
        <f>'דוח 132'!K6889</f>
        <v>15624</v>
      </c>
      <c r="B6889" s="63">
        <f>'דוח 132'!J6889</f>
        <v>9069</v>
      </c>
      <c r="C6889" s="63" t="str">
        <f>'דוח 132'!I6889</f>
        <v>נגזרים מתוך חשיפת מט"ח</v>
      </c>
      <c r="D6889" s="63">
        <f>'דוח 132'!H6889</f>
        <v>0</v>
      </c>
      <c r="E6889" s="63">
        <f>'דוח 132'!G6889</f>
        <v>0</v>
      </c>
      <c r="F6889" s="63">
        <f>'דוח 132'!F6889</f>
        <v>0</v>
      </c>
      <c r="G6889" s="63">
        <f>'דוח 132'!E6889</f>
        <v>0</v>
      </c>
      <c r="H6889" s="63">
        <f>'דוח 132'!D6889</f>
        <v>0</v>
      </c>
      <c r="I6889" s="63">
        <f>'דוח 132'!C6889</f>
        <v>0</v>
      </c>
      <c r="J6889" s="63">
        <f>'דוח 132'!B6889</f>
        <v>0</v>
      </c>
      <c r="K6889" s="63">
        <f>'דוח 132'!A6889</f>
        <v>0</v>
      </c>
    </row>
    <row r="6890" spans="1:11" x14ac:dyDescent="0.2">
      <c r="A6890" s="63">
        <f>'דוח 132'!K6890</f>
        <v>15644</v>
      </c>
      <c r="B6890" s="63">
        <f>'דוח 132'!J6890</f>
        <v>9069</v>
      </c>
      <c r="C6890" s="63" t="str">
        <f>'דוח 132'!I6890</f>
        <v>סה"כ נזילות</v>
      </c>
      <c r="D6890" s="63">
        <f>'דוח 132'!H6890</f>
        <v>0</v>
      </c>
      <c r="E6890" s="63">
        <f>'דוח 132'!G6890</f>
        <v>3.6747333930997699</v>
      </c>
      <c r="F6890" s="63">
        <f>'דוח 132'!F6890</f>
        <v>3.6484476778739103</v>
      </c>
      <c r="G6890" s="63">
        <f>'דוח 132'!E6890</f>
        <v>0</v>
      </c>
      <c r="H6890" s="63">
        <f>'דוח 132'!D6890</f>
        <v>0</v>
      </c>
      <c r="I6890" s="63">
        <f>'דוח 132'!C6890</f>
        <v>0</v>
      </c>
      <c r="J6890" s="63">
        <f>'דוח 132'!B6890</f>
        <v>0</v>
      </c>
      <c r="K6890" s="63">
        <f>'דוח 132'!A6890</f>
        <v>0</v>
      </c>
    </row>
    <row r="6891" spans="1:11" x14ac:dyDescent="0.2">
      <c r="A6891" s="63">
        <f>'דוח 132'!K6891</f>
        <v>15704</v>
      </c>
      <c r="B6891" s="63">
        <f>'דוח 132'!J6891</f>
        <v>9069</v>
      </c>
      <c r="C6891" s="63" t="str">
        <f>'דוח 132'!I6891</f>
        <v xml:space="preserve">סה"כ קונצרני והלוואות </v>
      </c>
      <c r="D6891" s="63">
        <f>'דוח 132'!H6891</f>
        <v>0</v>
      </c>
      <c r="E6891" s="63">
        <f>'דוח 132'!G6891</f>
        <v>0</v>
      </c>
      <c r="F6891" s="63">
        <f>'דוח 132'!F6891</f>
        <v>0</v>
      </c>
      <c r="G6891" s="63">
        <f>'דוח 132'!E6891</f>
        <v>0</v>
      </c>
      <c r="H6891" s="63">
        <f>'דוח 132'!D6891</f>
        <v>0</v>
      </c>
      <c r="I6891" s="63">
        <f>'דוח 132'!C6891</f>
        <v>0</v>
      </c>
      <c r="J6891" s="63">
        <f>'דוח 132'!B6891</f>
        <v>0</v>
      </c>
      <c r="K6891" s="63">
        <f>'דוח 132'!A6891</f>
        <v>0</v>
      </c>
    </row>
    <row r="6892" spans="1:11" x14ac:dyDescent="0.2">
      <c r="A6892" s="63">
        <f>'דוח 132'!K6892</f>
        <v>15749</v>
      </c>
      <c r="B6892" s="63">
        <f>'דוח 132'!J6892</f>
        <v>9069</v>
      </c>
      <c r="C6892" s="63" t="str">
        <f>'דוח 132'!I6892</f>
        <v>סה"כ לא סחירים</v>
      </c>
      <c r="D6892" s="63">
        <f>'דוח 132'!H6892</f>
        <v>0</v>
      </c>
      <c r="E6892" s="63">
        <f>'דוח 132'!G6892</f>
        <v>0</v>
      </c>
      <c r="F6892" s="63">
        <f>'דוח 132'!F6892</f>
        <v>0</v>
      </c>
      <c r="G6892" s="63">
        <f>'דוח 132'!E6892</f>
        <v>0</v>
      </c>
      <c r="H6892" s="63">
        <f>'דוח 132'!D6892</f>
        <v>0</v>
      </c>
      <c r="I6892" s="63">
        <f>'דוח 132'!C6892</f>
        <v>0</v>
      </c>
      <c r="J6892" s="63">
        <f>'דוח 132'!B6892</f>
        <v>0</v>
      </c>
      <c r="K6892" s="63">
        <f>'דוח 132'!A6892</f>
        <v>0</v>
      </c>
    </row>
    <row r="6893" spans="1:11" x14ac:dyDescent="0.2">
      <c r="A6893" s="63">
        <f>'דוח 132'!K6893</f>
        <v>11258</v>
      </c>
      <c r="B6893" s="63">
        <f>'דוח 132'!J6893</f>
        <v>9069</v>
      </c>
      <c r="C6893" s="63" t="str">
        <f>'דוח 132'!I6893</f>
        <v>כל נכסי הקופה</v>
      </c>
      <c r="D6893" s="63">
        <f>'דוח 132'!H6893</f>
        <v>2.0818692533973903E-2</v>
      </c>
      <c r="E6893" s="63">
        <f>'דוח 132'!G6893</f>
        <v>100</v>
      </c>
      <c r="F6893" s="63">
        <f>'דוח 132'!F6893</f>
        <v>100</v>
      </c>
      <c r="G6893" s="63">
        <f>'דוח 132'!E6893</f>
        <v>0</v>
      </c>
      <c r="H6893" s="63">
        <f>'דוח 132'!D6893</f>
        <v>0</v>
      </c>
      <c r="I6893" s="63">
        <f>'דוח 132'!C6893</f>
        <v>0</v>
      </c>
      <c r="J6893" s="63">
        <f>'דוח 132'!B6893</f>
        <v>0</v>
      </c>
      <c r="K6893" s="63">
        <f>'דוח 132'!A6893</f>
        <v>0</v>
      </c>
    </row>
    <row r="6894" spans="1:11" x14ac:dyDescent="0.2">
      <c r="A6894" s="63">
        <f>'דוח 132'!K6894</f>
        <v>15705</v>
      </c>
      <c r="B6894" s="63">
        <f>'דוח 132'!J6894</f>
        <v>9069</v>
      </c>
      <c r="C6894" s="63" t="str">
        <f>'דוח 132'!I6894</f>
        <v>סה"כ ממשלתי</v>
      </c>
      <c r="D6894" s="63">
        <f>'דוח 132'!H6894</f>
        <v>0.85</v>
      </c>
      <c r="E6894" s="63">
        <f>'דוח 132'!G6894</f>
        <v>2.4570806691880702</v>
      </c>
      <c r="F6894" s="63">
        <f>'דוח 132'!F6894</f>
        <v>2.4492579451734002</v>
      </c>
      <c r="G6894" s="63">
        <f>'דוח 132'!E6894</f>
        <v>0</v>
      </c>
      <c r="H6894" s="63">
        <f>'דוח 132'!D6894</f>
        <v>0</v>
      </c>
      <c r="I6894" s="63">
        <f>'דוח 132'!C6894</f>
        <v>0</v>
      </c>
      <c r="J6894" s="63">
        <f>'דוח 132'!B6894</f>
        <v>0</v>
      </c>
      <c r="K6894" s="63">
        <f>'דוח 132'!A6894</f>
        <v>0</v>
      </c>
    </row>
    <row r="6895" spans="1:11" x14ac:dyDescent="0.2">
      <c r="A6895" s="63">
        <f>'דוח 132'!K6895</f>
        <v>16144</v>
      </c>
      <c r="B6895" s="63">
        <f>'דוח 132'!J6895</f>
        <v>9069</v>
      </c>
      <c r="C6895" s="63" t="str">
        <f>'דוח 132'!I6895</f>
        <v>סך חשיפת מט"ח</v>
      </c>
      <c r="D6895" s="63">
        <f>'דוח 132'!H6895</f>
        <v>0</v>
      </c>
      <c r="E6895" s="63">
        <f>'דוח 132'!G6895</f>
        <v>48.761135019257793</v>
      </c>
      <c r="F6895" s="63">
        <f>'דוח 132'!F6895</f>
        <v>48.625733755823198</v>
      </c>
      <c r="G6895" s="63">
        <f>'דוח 132'!E6895</f>
        <v>0</v>
      </c>
      <c r="H6895" s="63">
        <f>'דוח 132'!D6895</f>
        <v>0</v>
      </c>
      <c r="I6895" s="63">
        <f>'דוח 132'!C6895</f>
        <v>0</v>
      </c>
      <c r="J6895" s="63">
        <f>'דוח 132'!B6895</f>
        <v>0</v>
      </c>
      <c r="K6895" s="63">
        <f>'דוח 132'!A6895</f>
        <v>0</v>
      </c>
    </row>
    <row r="6896" spans="1:11" x14ac:dyDescent="0.2">
      <c r="A6896" s="63">
        <f>'דוח 132'!K6896</f>
        <v>12755</v>
      </c>
      <c r="B6896" s="63">
        <f>'דוח 132'!J6896</f>
        <v>9069</v>
      </c>
      <c r="C6896" s="63" t="str">
        <f>'דוח 132'!I6896</f>
        <v xml:space="preserve">נזילות מט"ח </v>
      </c>
      <c r="D6896" s="63">
        <f>'דוח 132'!H6896</f>
        <v>0</v>
      </c>
      <c r="E6896" s="63">
        <f>'דוח 132'!G6896</f>
        <v>2.0640566527435502</v>
      </c>
      <c r="F6896" s="63">
        <f>'דוח 132'!F6896</f>
        <v>2.0443426331816199</v>
      </c>
      <c r="G6896" s="63">
        <f>'דוח 132'!E6896</f>
        <v>0</v>
      </c>
      <c r="H6896" s="63">
        <f>'דוח 132'!D6896</f>
        <v>0</v>
      </c>
      <c r="I6896" s="63">
        <f>'דוח 132'!C6896</f>
        <v>0</v>
      </c>
      <c r="J6896" s="63">
        <f>'דוח 132'!B6896</f>
        <v>0</v>
      </c>
      <c r="K6896" s="63">
        <f>'דוח 132'!A6896</f>
        <v>0</v>
      </c>
    </row>
    <row r="6897" spans="1:11" x14ac:dyDescent="0.2">
      <c r="A6897" s="63">
        <f>'דוח 132'!K6897</f>
        <v>12359</v>
      </c>
      <c r="B6897" s="63">
        <f>'דוח 132'!J6897</f>
        <v>9069</v>
      </c>
      <c r="C6897" s="63" t="str">
        <f>'דוח 132'!I6897</f>
        <v xml:space="preserve">קונצרני לא סחיר צמוד מדד </v>
      </c>
      <c r="D6897" s="63">
        <f>'דוח 132'!H6897</f>
        <v>0</v>
      </c>
      <c r="E6897" s="63">
        <f>'דוח 132'!G6897</f>
        <v>0</v>
      </c>
      <c r="F6897" s="63">
        <f>'דוח 132'!F6897</f>
        <v>0</v>
      </c>
      <c r="G6897" s="63">
        <f>'דוח 132'!E6897</f>
        <v>0</v>
      </c>
      <c r="H6897" s="63">
        <f>'דוח 132'!D6897</f>
        <v>0</v>
      </c>
      <c r="I6897" s="63">
        <f>'דוח 132'!C6897</f>
        <v>0</v>
      </c>
      <c r="J6897" s="63">
        <f>'דוח 132'!B6897</f>
        <v>0</v>
      </c>
      <c r="K6897" s="63">
        <f>'דוח 132'!A6897</f>
        <v>0</v>
      </c>
    </row>
    <row r="6898" spans="1:11" x14ac:dyDescent="0.2">
      <c r="A6898" s="63">
        <f>'דוח 132'!K6898</f>
        <v>0</v>
      </c>
      <c r="B6898" s="63">
        <f>'דוח 132'!J6898</f>
        <v>0</v>
      </c>
      <c r="C6898" s="63">
        <f>'דוח 132'!I6898</f>
        <v>0</v>
      </c>
      <c r="D6898" s="63">
        <f>'דוח 132'!H6898</f>
        <v>0</v>
      </c>
      <c r="E6898" s="63">
        <f>'דוח 132'!G6898</f>
        <v>0</v>
      </c>
      <c r="F6898" s="63">
        <f>'דוח 132'!F6898</f>
        <v>0</v>
      </c>
      <c r="G6898" s="63">
        <f>'דוח 132'!E6898</f>
        <v>0</v>
      </c>
      <c r="H6898" s="63">
        <f>'דוח 132'!D6898</f>
        <v>0</v>
      </c>
      <c r="I6898" s="63">
        <f>'דוח 132'!C6898</f>
        <v>0</v>
      </c>
      <c r="J6898" s="63">
        <f>'דוח 132'!B6898</f>
        <v>0</v>
      </c>
      <c r="K6898" s="63">
        <f>'דוח 132'!A6898</f>
        <v>0</v>
      </c>
    </row>
    <row r="6899" spans="1:11" x14ac:dyDescent="0.2">
      <c r="A6899" s="63" t="str">
        <f>'דוח 132'!K6899</f>
        <v>קוד קבוצה</v>
      </c>
      <c r="B6899" s="63" t="str">
        <f>'דוח 132'!J6899</f>
        <v>קוד קופה</v>
      </c>
      <c r="C6899" s="63">
        <f>'דוח 132'!I6899</f>
        <v>0</v>
      </c>
      <c r="D6899" s="63" t="str">
        <f>'דוח 132'!H6899</f>
        <v>9123  תת פסגות2-מס10%מניות</v>
      </c>
      <c r="E6899" s="63">
        <f>'דוח 132'!G6899</f>
        <v>0</v>
      </c>
      <c r="F6899" s="63">
        <f>'דוח 132'!F6899</f>
        <v>0</v>
      </c>
      <c r="G6899" s="63">
        <f>'דוח 132'!E6899</f>
        <v>0</v>
      </c>
      <c r="H6899" s="63">
        <f>'דוח 132'!D6899</f>
        <v>0</v>
      </c>
      <c r="I6899" s="63">
        <f>'דוח 132'!C6899</f>
        <v>0</v>
      </c>
      <c r="J6899" s="63">
        <f>'דוח 132'!B6899</f>
        <v>0</v>
      </c>
      <c r="K6899" s="63">
        <f>'דוח 132'!A6899</f>
        <v>0</v>
      </c>
    </row>
    <row r="6900" spans="1:11" x14ac:dyDescent="0.2">
      <c r="A6900" s="63">
        <f>'דוח 132'!K6900</f>
        <v>0</v>
      </c>
      <c r="B6900" s="63">
        <f>'דוח 132'!J6900</f>
        <v>0</v>
      </c>
      <c r="C6900" s="63">
        <f>'דוח 132'!I6900</f>
        <v>0</v>
      </c>
      <c r="D6900" s="63">
        <f>'דוח 132'!H6900</f>
        <v>0</v>
      </c>
      <c r="E6900" s="63">
        <f>'דוח 132'!G6900</f>
        <v>0</v>
      </c>
      <c r="F6900" s="63" t="str">
        <f>'דוח 132'!F6900</f>
        <v>שווי קופה באשח  96,342.63</v>
      </c>
      <c r="G6900" s="63">
        <f>'דוח 132'!E6900</f>
        <v>0</v>
      </c>
      <c r="H6900" s="63">
        <f>'דוח 132'!D6900</f>
        <v>0</v>
      </c>
      <c r="I6900" s="63">
        <f>'דוח 132'!C6900</f>
        <v>0</v>
      </c>
      <c r="J6900" s="63">
        <f>'דוח 132'!B6900</f>
        <v>0</v>
      </c>
      <c r="K6900" s="63">
        <f>'דוח 132'!A6900</f>
        <v>0</v>
      </c>
    </row>
    <row r="6901" spans="1:11" x14ac:dyDescent="0.2">
      <c r="A6901" s="63">
        <f>'דוח 132'!K6901</f>
        <v>0</v>
      </c>
      <c r="B6901" s="63">
        <f>'דוח 132'!J6901</f>
        <v>0</v>
      </c>
      <c r="C6901" s="63" t="str">
        <f>'דוח 132'!I6901</f>
        <v>תאור קבוצה</v>
      </c>
      <c r="D6901" s="63" t="str">
        <f>'דוח 132'!H6901</f>
        <v>מח"מ</v>
      </c>
      <c r="E6901" s="63" t="str">
        <f>'דוח 132'!G6901</f>
        <v>חשיפה</v>
      </c>
      <c r="F6901" s="63" t="str">
        <f>'דוח 132'!F6901</f>
        <v>חשיפה</v>
      </c>
      <c r="G6901" s="63">
        <f>'דוח 132'!E6901</f>
        <v>0</v>
      </c>
      <c r="H6901" s="63" t="str">
        <f>'דוח 132'!D6901</f>
        <v>חשיפה</v>
      </c>
      <c r="I6901" s="63">
        <f>'דוח 132'!C6901</f>
        <v>0</v>
      </c>
      <c r="J6901" s="63" t="str">
        <f>'דוח 132'!B6901</f>
        <v>מח"מ</v>
      </c>
      <c r="K6901" s="63">
        <f>'דוח 132'!A6901</f>
        <v>0</v>
      </c>
    </row>
    <row r="6902" spans="1:11" x14ac:dyDescent="0.2">
      <c r="A6902" s="63">
        <f>'דוח 132'!K6902</f>
        <v>0</v>
      </c>
      <c r="B6902" s="63">
        <f>'דוח 132'!J6902</f>
        <v>0</v>
      </c>
      <c r="C6902" s="63">
        <f>'דוח 132'!I6902</f>
        <v>0</v>
      </c>
      <c r="D6902" s="63">
        <f>'דוח 132'!H6902</f>
        <v>0</v>
      </c>
      <c r="E6902" s="63" t="str">
        <f>'דוח 132'!G6902</f>
        <v>30/12/18</v>
      </c>
      <c r="F6902" s="63" t="str">
        <f>'דוח 132'!F6902</f>
        <v>31/12/18</v>
      </c>
      <c r="G6902" s="63" t="str">
        <f>'דוח 132'!E6902</f>
        <v>מינ'</v>
      </c>
      <c r="H6902" s="63" t="str">
        <f>'דוח 132'!D6902</f>
        <v>מקס'</v>
      </c>
      <c r="I6902" s="63" t="str">
        <f>'דוח 132'!C6902</f>
        <v>מינ'</v>
      </c>
      <c r="J6902" s="63" t="str">
        <f>'דוח 132'!B6902</f>
        <v>מקס'</v>
      </c>
      <c r="K6902" s="63">
        <f>'דוח 132'!A6902</f>
        <v>0</v>
      </c>
    </row>
    <row r="6903" spans="1:11" x14ac:dyDescent="0.2">
      <c r="A6903" s="63">
        <f>'דוח 132'!K6903</f>
        <v>13591</v>
      </c>
      <c r="B6903" s="63">
        <f>'דוח 132'!J6903</f>
        <v>9123</v>
      </c>
      <c r="C6903" s="63" t="str">
        <f>'דוח 132'!I6903</f>
        <v xml:space="preserve">צמוד מדד (כולל מיועדות) </v>
      </c>
      <c r="D6903" s="63">
        <f>'דוח 132'!H6903</f>
        <v>4.3813169049266598</v>
      </c>
      <c r="E6903" s="63">
        <f>'דוח 132'!G6903</f>
        <v>38.056011939920396</v>
      </c>
      <c r="F6903" s="63">
        <f>'דוח 132'!F6903</f>
        <v>39.524968085101804</v>
      </c>
      <c r="G6903" s="63">
        <f>'דוח 132'!E6903</f>
        <v>0</v>
      </c>
      <c r="H6903" s="63">
        <f>'דוח 132'!D6903</f>
        <v>0</v>
      </c>
      <c r="I6903" s="63">
        <f>'דוח 132'!C6903</f>
        <v>3.5</v>
      </c>
      <c r="J6903" s="63">
        <f>'דוח 132'!B6903</f>
        <v>5.5</v>
      </c>
      <c r="K6903" s="63">
        <f>'דוח 132'!A6903</f>
        <v>0</v>
      </c>
    </row>
    <row r="6904" spans="1:11" x14ac:dyDescent="0.2">
      <c r="A6904" s="63">
        <f>'דוח 132'!K6904</f>
        <v>19967</v>
      </c>
      <c r="B6904" s="63">
        <f>'דוח 132'!J6904</f>
        <v>9123</v>
      </c>
      <c r="C6904" s="63" t="str">
        <f>'דוח 132'!I6904</f>
        <v>צמוד מדד ללא מיועדות</v>
      </c>
      <c r="D6904" s="63">
        <f>'דוח 132'!H6904</f>
        <v>4.3813169049266598</v>
      </c>
      <c r="E6904" s="63">
        <f>'דוח 132'!G6904</f>
        <v>38.056011939920396</v>
      </c>
      <c r="F6904" s="63">
        <f>'דוח 132'!F6904</f>
        <v>39.524968085101804</v>
      </c>
      <c r="G6904" s="63">
        <f>'דוח 132'!E6904</f>
        <v>0</v>
      </c>
      <c r="H6904" s="63">
        <f>'דוח 132'!D6904</f>
        <v>0</v>
      </c>
      <c r="I6904" s="63">
        <f>'דוח 132'!C6904</f>
        <v>0</v>
      </c>
      <c r="J6904" s="63">
        <f>'דוח 132'!B6904</f>
        <v>0</v>
      </c>
      <c r="K6904" s="63">
        <f>'דוח 132'!A6904</f>
        <v>0</v>
      </c>
    </row>
    <row r="6905" spans="1:11" x14ac:dyDescent="0.2">
      <c r="A6905" s="63">
        <f>'דוח 132'!K6905</f>
        <v>15744</v>
      </c>
      <c r="B6905" s="63">
        <f>'דוח 132'!J6905</f>
        <v>9123</v>
      </c>
      <c r="C6905" s="63" t="str">
        <f>'דוח 132'!I6905</f>
        <v xml:space="preserve">סה"כ ממשלתי צמוד מדד כולל מיועדות </v>
      </c>
      <c r="D6905" s="63">
        <f>'דוח 132'!H6905</f>
        <v>4.8340584408734895</v>
      </c>
      <c r="E6905" s="63">
        <f>'דוח 132'!G6905</f>
        <v>26.235727712102598</v>
      </c>
      <c r="F6905" s="63">
        <f>'דוח 132'!F6905</f>
        <v>26.254087517998901</v>
      </c>
      <c r="G6905" s="63">
        <f>'דוח 132'!E6905</f>
        <v>0</v>
      </c>
      <c r="H6905" s="63">
        <f>'דוח 132'!D6905</f>
        <v>0</v>
      </c>
      <c r="I6905" s="63">
        <f>'דוח 132'!C6905</f>
        <v>0</v>
      </c>
      <c r="J6905" s="63">
        <f>'דוח 132'!B6905</f>
        <v>0</v>
      </c>
      <c r="K6905" s="63">
        <f>'דוח 132'!A6905</f>
        <v>0</v>
      </c>
    </row>
    <row r="6906" spans="1:11" x14ac:dyDescent="0.2">
      <c r="A6906" s="63">
        <f>'דוח 132'!K6906</f>
        <v>13462</v>
      </c>
      <c r="B6906" s="63">
        <f>'דוח 132'!J6906</f>
        <v>9123</v>
      </c>
      <c r="C6906" s="63" t="str">
        <f>'דוח 132'!I6906</f>
        <v xml:space="preserve">קונצרני סחיר צמוד מדד </v>
      </c>
      <c r="D6906" s="63">
        <f>'דוח 132'!H6906</f>
        <v>3.4675718192578002</v>
      </c>
      <c r="E6906" s="63">
        <f>'דוח 132'!G6906</f>
        <v>11.211077227418601</v>
      </c>
      <c r="F6906" s="63">
        <f>'דוח 132'!F6906</f>
        <v>12.669773595940701</v>
      </c>
      <c r="G6906" s="63">
        <f>'דוח 132'!E6906</f>
        <v>0</v>
      </c>
      <c r="H6906" s="63">
        <f>'דוח 132'!D6906</f>
        <v>0</v>
      </c>
      <c r="I6906" s="63">
        <f>'דוח 132'!C6906</f>
        <v>0</v>
      </c>
      <c r="J6906" s="63">
        <f>'דוח 132'!B6906</f>
        <v>0</v>
      </c>
      <c r="K6906" s="63">
        <f>'דוח 132'!A6906</f>
        <v>0</v>
      </c>
    </row>
    <row r="6907" spans="1:11" x14ac:dyDescent="0.2">
      <c r="A6907" s="63">
        <f>'דוח 132'!K6907</f>
        <v>15544</v>
      </c>
      <c r="B6907" s="63">
        <f>'דוח 132'!J6907</f>
        <v>9123</v>
      </c>
      <c r="C6907" s="63" t="str">
        <f>'דוח 132'!I6907</f>
        <v>הלוואה צמוד מדד</v>
      </c>
      <c r="D6907" s="63">
        <f>'דוח 132'!H6907</f>
        <v>0</v>
      </c>
      <c r="E6907" s="63">
        <f>'דוח 132'!G6907</f>
        <v>0</v>
      </c>
      <c r="F6907" s="63">
        <f>'דוח 132'!F6907</f>
        <v>0</v>
      </c>
      <c r="G6907" s="63">
        <f>'דוח 132'!E6907</f>
        <v>0</v>
      </c>
      <c r="H6907" s="63">
        <f>'דוח 132'!D6907</f>
        <v>0</v>
      </c>
      <c r="I6907" s="63">
        <f>'דוח 132'!C6907</f>
        <v>0</v>
      </c>
      <c r="J6907" s="63">
        <f>'דוח 132'!B6907</f>
        <v>0</v>
      </c>
      <c r="K6907" s="63">
        <f>'דוח 132'!A6907</f>
        <v>0</v>
      </c>
    </row>
    <row r="6908" spans="1:11" x14ac:dyDescent="0.2">
      <c r="A6908" s="63">
        <f>'דוח 132'!K6908</f>
        <v>12978</v>
      </c>
      <c r="B6908" s="63">
        <f>'דוח 132'!J6908</f>
        <v>9123</v>
      </c>
      <c r="C6908" s="63" t="str">
        <f>'דוח 132'!I6908</f>
        <v xml:space="preserve">פקדונות לא סחירים </v>
      </c>
      <c r="D6908" s="63">
        <f>'דוח 132'!H6908</f>
        <v>4.6000000000000005</v>
      </c>
      <c r="E6908" s="63">
        <f>'דוח 132'!G6908</f>
        <v>0.22337043236099599</v>
      </c>
      <c r="F6908" s="63">
        <f>'דוח 132'!F6908</f>
        <v>0.22428949488222902</v>
      </c>
      <c r="G6908" s="63">
        <f>'דוח 132'!E6908</f>
        <v>0</v>
      </c>
      <c r="H6908" s="63">
        <f>'דוח 132'!D6908</f>
        <v>0</v>
      </c>
      <c r="I6908" s="63">
        <f>'דוח 132'!C6908</f>
        <v>0</v>
      </c>
      <c r="J6908" s="63">
        <f>'דוח 132'!B6908</f>
        <v>0</v>
      </c>
      <c r="K6908" s="63">
        <f>'דוח 132'!A6908</f>
        <v>0</v>
      </c>
    </row>
    <row r="6909" spans="1:11" x14ac:dyDescent="0.2">
      <c r="A6909" s="63">
        <f>'דוח 132'!K6909</f>
        <v>17726</v>
      </c>
      <c r="B6909" s="63">
        <f>'דוח 132'!J6909</f>
        <v>9123</v>
      </c>
      <c r="C6909" s="63" t="str">
        <f>'דוח 132'!I6909</f>
        <v>לא צמוד כולל נזילות</v>
      </c>
      <c r="D6909" s="63">
        <f>'דוח 132'!H6909</f>
        <v>3.2342026076244901</v>
      </c>
      <c r="E6909" s="63">
        <f>'דוח 132'!G6909</f>
        <v>40.313737429640696</v>
      </c>
      <c r="F6909" s="63">
        <f>'דוח 132'!F6909</f>
        <v>38.863338166299798</v>
      </c>
      <c r="G6909" s="63">
        <f>'דוח 132'!E6909</f>
        <v>0</v>
      </c>
      <c r="H6909" s="63">
        <f>'דוח 132'!D6909</f>
        <v>0</v>
      </c>
      <c r="I6909" s="63">
        <f>'דוח 132'!C6909</f>
        <v>2.5</v>
      </c>
      <c r="J6909" s="63">
        <f>'דוח 132'!B6909</f>
        <v>4.5</v>
      </c>
      <c r="K6909" s="63">
        <f>'דוח 132'!A6909</f>
        <v>0</v>
      </c>
    </row>
    <row r="6910" spans="1:11" x14ac:dyDescent="0.2">
      <c r="A6910" s="63">
        <f>'דוח 132'!K6910</f>
        <v>17727</v>
      </c>
      <c r="B6910" s="63">
        <f>'דוח 132'!J6910</f>
        <v>9123</v>
      </c>
      <c r="C6910" s="63" t="str">
        <f>'דוח 132'!I6910</f>
        <v>עו"ש ש"ח</v>
      </c>
      <c r="D6910" s="63">
        <f>'דוח 132'!H6910</f>
        <v>0</v>
      </c>
      <c r="E6910" s="63">
        <f>'דוח 132'!G6910</f>
        <v>7.0863073119272997</v>
      </c>
      <c r="F6910" s="63">
        <f>'דוח 132'!F6910</f>
        <v>5.6438207097782698</v>
      </c>
      <c r="G6910" s="63">
        <f>'דוח 132'!E6910</f>
        <v>0</v>
      </c>
      <c r="H6910" s="63">
        <f>'דוח 132'!D6910</f>
        <v>0</v>
      </c>
      <c r="I6910" s="63">
        <f>'דוח 132'!C6910</f>
        <v>0</v>
      </c>
      <c r="J6910" s="63">
        <f>'דוח 132'!B6910</f>
        <v>0</v>
      </c>
      <c r="K6910" s="63">
        <f>'דוח 132'!A6910</f>
        <v>0</v>
      </c>
    </row>
    <row r="6911" spans="1:11" x14ac:dyDescent="0.2">
      <c r="A6911" s="63">
        <f>'דוח 132'!K6911</f>
        <v>13592</v>
      </c>
      <c r="B6911" s="63">
        <f>'דוח 132'!J6911</f>
        <v>9123</v>
      </c>
      <c r="C6911" s="63" t="str">
        <f>'דוח 132'!I6911</f>
        <v xml:space="preserve">לא צמוד - לא כולל נזילות </v>
      </c>
      <c r="D6911" s="63">
        <f>'דוח 132'!H6911</f>
        <v>3.7836765631212899</v>
      </c>
      <c r="E6911" s="63">
        <f>'דוח 132'!G6911</f>
        <v>33.227430117713396</v>
      </c>
      <c r="F6911" s="63">
        <f>'דוח 132'!F6911</f>
        <v>33.219517456521494</v>
      </c>
      <c r="G6911" s="63">
        <f>'דוח 132'!E6911</f>
        <v>0</v>
      </c>
      <c r="H6911" s="63">
        <f>'דוח 132'!D6911</f>
        <v>0</v>
      </c>
      <c r="I6911" s="63">
        <f>'דוח 132'!C6911</f>
        <v>0</v>
      </c>
      <c r="J6911" s="63">
        <f>'דוח 132'!B6911</f>
        <v>0</v>
      </c>
      <c r="K6911" s="63">
        <f>'דוח 132'!A6911</f>
        <v>0</v>
      </c>
    </row>
    <row r="6912" spans="1:11" x14ac:dyDescent="0.2">
      <c r="A6912" s="63">
        <f>'דוח 132'!K6912</f>
        <v>11566</v>
      </c>
      <c r="B6912" s="63">
        <f>'דוח 132'!J6912</f>
        <v>9123</v>
      </c>
      <c r="C6912" s="63" t="str">
        <f>'דוח 132'!I6912</f>
        <v>מק"מ</v>
      </c>
      <c r="D6912" s="63">
        <f>'דוח 132'!H6912</f>
        <v>0.55928008589927602</v>
      </c>
      <c r="E6912" s="63">
        <f>'דוח 132'!G6912</f>
        <v>5.5909748101246004</v>
      </c>
      <c r="F6912" s="63">
        <f>'דוח 132'!F6912</f>
        <v>5.5939355139974101</v>
      </c>
      <c r="G6912" s="63">
        <f>'דוח 132'!E6912</f>
        <v>0</v>
      </c>
      <c r="H6912" s="63">
        <f>'דוח 132'!D6912</f>
        <v>0</v>
      </c>
      <c r="I6912" s="63">
        <f>'דוח 132'!C6912</f>
        <v>0</v>
      </c>
      <c r="J6912" s="63">
        <f>'דוח 132'!B6912</f>
        <v>0</v>
      </c>
      <c r="K6912" s="63">
        <f>'דוח 132'!A6912</f>
        <v>0</v>
      </c>
    </row>
    <row r="6913" spans="1:11" x14ac:dyDescent="0.2">
      <c r="A6913" s="63">
        <f>'דוח 132'!K6913</f>
        <v>13419</v>
      </c>
      <c r="B6913" s="63">
        <f>'דוח 132'!J6913</f>
        <v>9123</v>
      </c>
      <c r="C6913" s="63" t="str">
        <f>'דוח 132'!I6913</f>
        <v>ממשלתי  לא צמוד (שחר)</v>
      </c>
      <c r="D6913" s="63">
        <f>'דוח 132'!H6913</f>
        <v>4.9905804915451295</v>
      </c>
      <c r="E6913" s="63">
        <f>'דוח 132'!G6913</f>
        <v>15.392427844945701</v>
      </c>
      <c r="F6913" s="63">
        <f>'דוח 132'!F6913</f>
        <v>15.385986281849998</v>
      </c>
      <c r="G6913" s="63">
        <f>'דוח 132'!E6913</f>
        <v>0</v>
      </c>
      <c r="H6913" s="63">
        <f>'דוח 132'!D6913</f>
        <v>0</v>
      </c>
      <c r="I6913" s="63">
        <f>'דוח 132'!C6913</f>
        <v>0</v>
      </c>
      <c r="J6913" s="63">
        <f>'דוח 132'!B6913</f>
        <v>0</v>
      </c>
      <c r="K6913" s="63">
        <f>'דוח 132'!A6913</f>
        <v>0</v>
      </c>
    </row>
    <row r="6914" spans="1:11" x14ac:dyDescent="0.2">
      <c r="A6914" s="63">
        <f>'דוח 132'!K6914</f>
        <v>11568</v>
      </c>
      <c r="B6914" s="63">
        <f>'דוח 132'!J6914</f>
        <v>9123</v>
      </c>
      <c r="C6914" s="63" t="str">
        <f>'דוח 132'!I6914</f>
        <v>אג"ח ממשלתי לא צמוד ריבית משתנה-"גילון"</v>
      </c>
      <c r="D6914" s="63">
        <f>'דוח 132'!H6914</f>
        <v>0</v>
      </c>
      <c r="E6914" s="63">
        <f>'דוח 132'!G6914</f>
        <v>0</v>
      </c>
      <c r="F6914" s="63">
        <f>'דוח 132'!F6914</f>
        <v>0</v>
      </c>
      <c r="G6914" s="63">
        <f>'דוח 132'!E6914</f>
        <v>0</v>
      </c>
      <c r="H6914" s="63">
        <f>'דוח 132'!D6914</f>
        <v>0</v>
      </c>
      <c r="I6914" s="63">
        <f>'דוח 132'!C6914</f>
        <v>0</v>
      </c>
      <c r="J6914" s="63">
        <f>'דוח 132'!B6914</f>
        <v>0</v>
      </c>
      <c r="K6914" s="63">
        <f>'דוח 132'!A6914</f>
        <v>0</v>
      </c>
    </row>
    <row r="6915" spans="1:11" x14ac:dyDescent="0.2">
      <c r="A6915" s="63">
        <f>'דוח 132'!K6915</f>
        <v>12479</v>
      </c>
      <c r="B6915" s="63">
        <f>'דוח 132'!J6915</f>
        <v>9123</v>
      </c>
      <c r="C6915" s="63" t="str">
        <f>'דוח 132'!I6915</f>
        <v>קונצרני ריבית קבועה</v>
      </c>
      <c r="D6915" s="63">
        <f>'דוח 132'!H6915</f>
        <v>4.1197478114584696</v>
      </c>
      <c r="E6915" s="63">
        <f>'דוח 132'!G6915</f>
        <v>9.705240921335891</v>
      </c>
      <c r="F6915" s="63">
        <f>'דוח 132'!F6915</f>
        <v>9.7192244401821686</v>
      </c>
      <c r="G6915" s="63">
        <f>'דוח 132'!E6915</f>
        <v>0</v>
      </c>
      <c r="H6915" s="63">
        <f>'דוח 132'!D6915</f>
        <v>0</v>
      </c>
      <c r="I6915" s="63">
        <f>'דוח 132'!C6915</f>
        <v>0</v>
      </c>
      <c r="J6915" s="63">
        <f>'דוח 132'!B6915</f>
        <v>0</v>
      </c>
      <c r="K6915" s="63">
        <f>'דוח 132'!A6915</f>
        <v>0</v>
      </c>
    </row>
    <row r="6916" spans="1:11" x14ac:dyDescent="0.2">
      <c r="A6916" s="63">
        <f>'דוח 132'!K6916</f>
        <v>12480</v>
      </c>
      <c r="B6916" s="63">
        <f>'דוח 132'!J6916</f>
        <v>9123</v>
      </c>
      <c r="C6916" s="63" t="str">
        <f>'דוח 132'!I6916</f>
        <v>קונצרני ריבית משתנה</v>
      </c>
      <c r="D6916" s="63">
        <f>'דוח 132'!H6916</f>
        <v>1.83876864802672</v>
      </c>
      <c r="E6916" s="63">
        <f>'דוח 132'!G6916</f>
        <v>1.9336880497266498</v>
      </c>
      <c r="F6916" s="63">
        <f>'דוח 132'!F6916</f>
        <v>1.93531536799851</v>
      </c>
      <c r="G6916" s="63">
        <f>'דוח 132'!E6916</f>
        <v>0</v>
      </c>
      <c r="H6916" s="63">
        <f>'דוח 132'!D6916</f>
        <v>0</v>
      </c>
      <c r="I6916" s="63">
        <f>'דוח 132'!C6916</f>
        <v>0</v>
      </c>
      <c r="J6916" s="63">
        <f>'דוח 132'!B6916</f>
        <v>0</v>
      </c>
      <c r="K6916" s="63">
        <f>'דוח 132'!A6916</f>
        <v>0</v>
      </c>
    </row>
    <row r="6917" spans="1:11" x14ac:dyDescent="0.2">
      <c r="A6917" s="63">
        <f>'דוח 132'!K6917</f>
        <v>11578</v>
      </c>
      <c r="B6917" s="63">
        <f>'דוח 132'!J6917</f>
        <v>9123</v>
      </c>
      <c r="C6917" s="63" t="str">
        <f>'דוח 132'!I6917</f>
        <v>אג"ח לא צמוד לא סחיר (ללא עמיתים)</v>
      </c>
      <c r="D6917" s="63">
        <f>'דוח 132'!H6917</f>
        <v>3.7243949851168701</v>
      </c>
      <c r="E6917" s="63">
        <f>'דוח 132'!G6917</f>
        <v>0.60509849158063012</v>
      </c>
      <c r="F6917" s="63">
        <f>'דוח 132'!F6917</f>
        <v>0.5850558524933851</v>
      </c>
      <c r="G6917" s="63">
        <f>'דוח 132'!E6917</f>
        <v>0</v>
      </c>
      <c r="H6917" s="63">
        <f>'דוח 132'!D6917</f>
        <v>0</v>
      </c>
      <c r="I6917" s="63">
        <f>'דוח 132'!C6917</f>
        <v>0</v>
      </c>
      <c r="J6917" s="63">
        <f>'דוח 132'!B6917</f>
        <v>0</v>
      </c>
      <c r="K6917" s="63">
        <f>'דוח 132'!A6917</f>
        <v>0</v>
      </c>
    </row>
    <row r="6918" spans="1:11" x14ac:dyDescent="0.2">
      <c r="A6918" s="63">
        <f>'דוח 132'!K6918</f>
        <v>12497</v>
      </c>
      <c r="B6918" s="63">
        <f>'דוח 132'!J6918</f>
        <v>9123</v>
      </c>
      <c r="C6918" s="63" t="str">
        <f>'דוח 132'!I6918</f>
        <v>קונצרני לא סחיר ריבית משתנה (נע"מים)</v>
      </c>
      <c r="D6918" s="63">
        <f>'דוח 132'!H6918</f>
        <v>0</v>
      </c>
      <c r="E6918" s="63">
        <f>'דוח 132'!G6918</f>
        <v>0</v>
      </c>
      <c r="F6918" s="63">
        <f>'דוח 132'!F6918</f>
        <v>0</v>
      </c>
      <c r="G6918" s="63">
        <f>'דוח 132'!E6918</f>
        <v>0</v>
      </c>
      <c r="H6918" s="63">
        <f>'דוח 132'!D6918</f>
        <v>5</v>
      </c>
      <c r="I6918" s="63">
        <f>'דוח 132'!C6918</f>
        <v>0</v>
      </c>
      <c r="J6918" s="63">
        <f>'דוח 132'!B6918</f>
        <v>0</v>
      </c>
      <c r="K6918" s="63">
        <f>'דוח 132'!A6918</f>
        <v>0</v>
      </c>
    </row>
    <row r="6919" spans="1:11" x14ac:dyDescent="0.2">
      <c r="A6919" s="63">
        <f>'דוח 132'!K6919</f>
        <v>15546</v>
      </c>
      <c r="B6919" s="63">
        <f>'דוח 132'!J6919</f>
        <v>9123</v>
      </c>
      <c r="C6919" s="63" t="str">
        <f>'דוח 132'!I6919</f>
        <v>הלוואה לא צמוד</v>
      </c>
      <c r="D6919" s="63">
        <f>'דוח 132'!H6919</f>
        <v>0</v>
      </c>
      <c r="E6919" s="63">
        <f>'דוח 132'!G6919</f>
        <v>0</v>
      </c>
      <c r="F6919" s="63">
        <f>'דוח 132'!F6919</f>
        <v>0</v>
      </c>
      <c r="G6919" s="63">
        <f>'דוח 132'!E6919</f>
        <v>0</v>
      </c>
      <c r="H6919" s="63">
        <f>'דוח 132'!D6919</f>
        <v>0</v>
      </c>
      <c r="I6919" s="63">
        <f>'דוח 132'!C6919</f>
        <v>0</v>
      </c>
      <c r="J6919" s="63">
        <f>'דוח 132'!B6919</f>
        <v>0</v>
      </c>
      <c r="K6919" s="63">
        <f>'דוח 132'!A6919</f>
        <v>0</v>
      </c>
    </row>
    <row r="6920" spans="1:11" x14ac:dyDescent="0.2">
      <c r="A6920" s="63">
        <f>'דוח 132'!K6920</f>
        <v>12481</v>
      </c>
      <c r="B6920" s="63">
        <f>'דוח 132'!J6920</f>
        <v>9123</v>
      </c>
      <c r="C6920" s="63" t="str">
        <f>'דוח 132'!I6920</f>
        <v>הלוואות לעמיתים.</v>
      </c>
      <c r="D6920" s="63">
        <f>'דוח 132'!H6920</f>
        <v>0</v>
      </c>
      <c r="E6920" s="63">
        <f>'דוח 132'!G6920</f>
        <v>0</v>
      </c>
      <c r="F6920" s="63">
        <f>'דוח 132'!F6920</f>
        <v>0</v>
      </c>
      <c r="G6920" s="63">
        <f>'דוח 132'!E6920</f>
        <v>0</v>
      </c>
      <c r="H6920" s="63">
        <f>'דוח 132'!D6920</f>
        <v>3</v>
      </c>
      <c r="I6920" s="63">
        <f>'דוח 132'!C6920</f>
        <v>0</v>
      </c>
      <c r="J6920" s="63">
        <f>'דוח 132'!B6920</f>
        <v>0</v>
      </c>
      <c r="K6920" s="63">
        <f>'דוח 132'!A6920</f>
        <v>0</v>
      </c>
    </row>
    <row r="6921" spans="1:11" x14ac:dyDescent="0.2">
      <c r="A6921" s="63">
        <f>'דוח 132'!K6921</f>
        <v>13594</v>
      </c>
      <c r="B6921" s="63">
        <f>'דוח 132'!J6921</f>
        <v>9123</v>
      </c>
      <c r="C6921" s="63" t="str">
        <f>'דוח 132'!I6921</f>
        <v>מט"ח וצמוד מט"ח</v>
      </c>
      <c r="D6921" s="63">
        <f>'דוח 132'!H6921</f>
        <v>2.5067360612945304</v>
      </c>
      <c r="E6921" s="63">
        <f>'דוח 132'!G6921</f>
        <v>12.152995021524299</v>
      </c>
      <c r="F6921" s="63">
        <f>'דוח 132'!F6921</f>
        <v>12.116540935052297</v>
      </c>
      <c r="G6921" s="63">
        <f>'דוח 132'!E6921</f>
        <v>0</v>
      </c>
      <c r="H6921" s="63">
        <f>'דוח 132'!D6921</f>
        <v>0</v>
      </c>
      <c r="I6921" s="63">
        <f>'דוח 132'!C6921</f>
        <v>0</v>
      </c>
      <c r="J6921" s="63">
        <f>'דוח 132'!B6921</f>
        <v>0</v>
      </c>
      <c r="K6921" s="63">
        <f>'דוח 132'!A6921</f>
        <v>0</v>
      </c>
    </row>
    <row r="6922" spans="1:11" x14ac:dyDescent="0.2">
      <c r="A6922" s="63">
        <f>'דוח 132'!K6922</f>
        <v>15609</v>
      </c>
      <c r="B6922" s="63">
        <f>'דוח 132'!J6922</f>
        <v>9123</v>
      </c>
      <c r="C6922" s="63" t="str">
        <f>'דוח 132'!I6922</f>
        <v>אג"ח ממשלתי צמוד מט"ח סחיר (1022)</v>
      </c>
      <c r="D6922" s="63">
        <f>'דוח 132'!H6922</f>
        <v>0.53353272092911597</v>
      </c>
      <c r="E6922" s="63">
        <f>'דוח 132'!G6922</f>
        <v>1.11497607659239</v>
      </c>
      <c r="F6922" s="63">
        <f>'דוח 132'!F6922</f>
        <v>1.1108795981611399</v>
      </c>
      <c r="G6922" s="63">
        <f>'דוח 132'!E6922</f>
        <v>0</v>
      </c>
      <c r="H6922" s="63">
        <f>'דוח 132'!D6922</f>
        <v>0</v>
      </c>
      <c r="I6922" s="63">
        <f>'דוח 132'!C6922</f>
        <v>0</v>
      </c>
      <c r="J6922" s="63">
        <f>'דוח 132'!B6922</f>
        <v>0</v>
      </c>
      <c r="K6922" s="63">
        <f>'דוח 132'!A6922</f>
        <v>0</v>
      </c>
    </row>
    <row r="6923" spans="1:11" x14ac:dyDescent="0.2">
      <c r="A6923" s="63">
        <f>'דוח 132'!K6923</f>
        <v>11524</v>
      </c>
      <c r="B6923" s="63">
        <f>'דוח 132'!J6923</f>
        <v>9123</v>
      </c>
      <c r="C6923" s="63" t="str">
        <f>'דוח 132'!I6923</f>
        <v xml:space="preserve"> אג"ח קונצרני בחו"ל </v>
      </c>
      <c r="D6923" s="63">
        <f>'דוח 132'!H6923</f>
        <v>3.0391451185320402</v>
      </c>
      <c r="E6923" s="63">
        <f>'דוח 132'!G6923</f>
        <v>9.0027302195406005</v>
      </c>
      <c r="F6923" s="63">
        <f>'דוח 132'!F6923</f>
        <v>8.9682838711761406</v>
      </c>
      <c r="G6923" s="63">
        <f>'דוח 132'!E6923</f>
        <v>0</v>
      </c>
      <c r="H6923" s="63">
        <f>'דוח 132'!D6923</f>
        <v>0</v>
      </c>
      <c r="I6923" s="63">
        <f>'דוח 132'!C6923</f>
        <v>0</v>
      </c>
      <c r="J6923" s="63">
        <f>'דוח 132'!B6923</f>
        <v>0</v>
      </c>
      <c r="K6923" s="63">
        <f>'דוח 132'!A6923</f>
        <v>0</v>
      </c>
    </row>
    <row r="6924" spans="1:11" x14ac:dyDescent="0.2">
      <c r="A6924" s="63">
        <f>'דוח 132'!K6924</f>
        <v>15745</v>
      </c>
      <c r="B6924" s="63">
        <f>'דוח 132'!J6924</f>
        <v>9123</v>
      </c>
      <c r="C6924" s="63" t="str">
        <f>'דוח 132'!I6924</f>
        <v>סה"כ קונצרני צמוד מט"ח</v>
      </c>
      <c r="D6924" s="63">
        <f>'דוח 132'!H6924</f>
        <v>4.6048251788052896</v>
      </c>
      <c r="E6924" s="63">
        <f>'דוח 132'!G6924</f>
        <v>0.5438322313094911</v>
      </c>
      <c r="F6924" s="63">
        <f>'דוח 132'!F6924</f>
        <v>0.54819960339424301</v>
      </c>
      <c r="G6924" s="63">
        <f>'דוח 132'!E6924</f>
        <v>0</v>
      </c>
      <c r="H6924" s="63">
        <f>'דוח 132'!D6924</f>
        <v>0</v>
      </c>
      <c r="I6924" s="63">
        <f>'דוח 132'!C6924</f>
        <v>0</v>
      </c>
      <c r="J6924" s="63">
        <f>'דוח 132'!B6924</f>
        <v>0</v>
      </c>
      <c r="K6924" s="63">
        <f>'דוח 132'!A6924</f>
        <v>0</v>
      </c>
    </row>
    <row r="6925" spans="1:11" x14ac:dyDescent="0.2">
      <c r="A6925" s="63">
        <f>'דוח 132'!K6925</f>
        <v>15545</v>
      </c>
      <c r="B6925" s="63">
        <f>'דוח 132'!J6925</f>
        <v>9123</v>
      </c>
      <c r="C6925" s="63" t="str">
        <f>'דוח 132'!I6925</f>
        <v>הלוואה צמוד מט"ח</v>
      </c>
      <c r="D6925" s="63">
        <f>'דוח 132'!H6925</f>
        <v>0</v>
      </c>
      <c r="E6925" s="63">
        <f>'דוח 132'!G6925</f>
        <v>0</v>
      </c>
      <c r="F6925" s="63">
        <f>'דוח 132'!F6925</f>
        <v>0</v>
      </c>
      <c r="G6925" s="63">
        <f>'דוח 132'!E6925</f>
        <v>0</v>
      </c>
      <c r="H6925" s="63">
        <f>'דוח 132'!D6925</f>
        <v>0</v>
      </c>
      <c r="I6925" s="63">
        <f>'דוח 132'!C6925</f>
        <v>0</v>
      </c>
      <c r="J6925" s="63">
        <f>'דוח 132'!B6925</f>
        <v>0</v>
      </c>
      <c r="K6925" s="63">
        <f>'דוח 132'!A6925</f>
        <v>0</v>
      </c>
    </row>
    <row r="6926" spans="1:11" x14ac:dyDescent="0.2">
      <c r="A6926" s="63">
        <f>'דוח 132'!K6926</f>
        <v>13595</v>
      </c>
      <c r="B6926" s="63">
        <f>'דוח 132'!J6926</f>
        <v>9123</v>
      </c>
      <c r="C6926" s="63" t="str">
        <f>'דוח 132'!I6926</f>
        <v>סה"כ מניות והמירים</v>
      </c>
      <c r="D6926" s="63">
        <f>'דוח 132'!H6926</f>
        <v>0</v>
      </c>
      <c r="E6926" s="63">
        <f>'דוח 132'!G6926</f>
        <v>9.4772556089144899</v>
      </c>
      <c r="F6926" s="63">
        <f>'דוח 132'!F6926</f>
        <v>9.4951528135460599</v>
      </c>
      <c r="G6926" s="63">
        <f>'דוח 132'!E6926</f>
        <v>0</v>
      </c>
      <c r="H6926" s="63">
        <f>'דוח 132'!D6926</f>
        <v>0</v>
      </c>
      <c r="I6926" s="63">
        <f>'דוח 132'!C6926</f>
        <v>0</v>
      </c>
      <c r="J6926" s="63">
        <f>'דוח 132'!B6926</f>
        <v>0</v>
      </c>
      <c r="K6926" s="63">
        <f>'דוח 132'!A6926</f>
        <v>0</v>
      </c>
    </row>
    <row r="6927" spans="1:11" x14ac:dyDescent="0.2">
      <c r="A6927" s="63">
        <f>'דוח 132'!K6927</f>
        <v>15610</v>
      </c>
      <c r="B6927" s="63">
        <f>'דוח 132'!J6927</f>
        <v>9123</v>
      </c>
      <c r="C6927" s="63" t="str">
        <f>'דוח 132'!I6927</f>
        <v>נגזרים מתוך מניות והמירים</v>
      </c>
      <c r="D6927" s="63">
        <f>'דוח 132'!H6927</f>
        <v>0</v>
      </c>
      <c r="E6927" s="63">
        <f>'דוח 132'!G6927</f>
        <v>0</v>
      </c>
      <c r="F6927" s="63">
        <f>'דוח 132'!F6927</f>
        <v>0</v>
      </c>
      <c r="G6927" s="63">
        <f>'דוח 132'!E6927</f>
        <v>0</v>
      </c>
      <c r="H6927" s="63">
        <f>'דוח 132'!D6927</f>
        <v>0</v>
      </c>
      <c r="I6927" s="63">
        <f>'דוח 132'!C6927</f>
        <v>0</v>
      </c>
      <c r="J6927" s="63">
        <f>'דוח 132'!B6927</f>
        <v>0</v>
      </c>
      <c r="K6927" s="63">
        <f>'דוח 132'!A6927</f>
        <v>0</v>
      </c>
    </row>
    <row r="6928" spans="1:11" x14ac:dyDescent="0.2">
      <c r="A6928" s="63">
        <f>'דוח 132'!K6928</f>
        <v>15611</v>
      </c>
      <c r="B6928" s="63">
        <f>'דוח 132'!J6928</f>
        <v>9123</v>
      </c>
      <c r="C6928" s="63" t="str">
        <f>'דוח 132'!I6928</f>
        <v>מניות והמירים בארץ</v>
      </c>
      <c r="D6928" s="63">
        <f>'דוח 132'!H6928</f>
        <v>0</v>
      </c>
      <c r="E6928" s="63">
        <f>'דוח 132'!G6928</f>
        <v>4.2347686839941501</v>
      </c>
      <c r="F6928" s="63">
        <f>'דוח 132'!F6928</f>
        <v>4.2452400413125098</v>
      </c>
      <c r="G6928" s="63">
        <f>'דוח 132'!E6928</f>
        <v>0</v>
      </c>
      <c r="H6928" s="63">
        <f>'דוח 132'!D6928</f>
        <v>0</v>
      </c>
      <c r="I6928" s="63">
        <f>'דוח 132'!C6928</f>
        <v>0</v>
      </c>
      <c r="J6928" s="63">
        <f>'דוח 132'!B6928</f>
        <v>0</v>
      </c>
      <c r="K6928" s="63">
        <f>'דוח 132'!A6928</f>
        <v>0</v>
      </c>
    </row>
    <row r="6929" spans="1:11" x14ac:dyDescent="0.2">
      <c r="A6929" s="63">
        <f>'דוח 132'!K6929</f>
        <v>15608</v>
      </c>
      <c r="B6929" s="63">
        <f>'דוח 132'!J6929</f>
        <v>9123</v>
      </c>
      <c r="C6929" s="63" t="str">
        <f>'דוח 132'!I6929</f>
        <v>מניות חו"ל</v>
      </c>
      <c r="D6929" s="63">
        <f>'דוח 132'!H6929</f>
        <v>0</v>
      </c>
      <c r="E6929" s="63">
        <f>'דוח 132'!G6929</f>
        <v>5.2424869249203399</v>
      </c>
      <c r="F6929" s="63">
        <f>'דוח 132'!F6929</f>
        <v>5.2499127722335404</v>
      </c>
      <c r="G6929" s="63">
        <f>'דוח 132'!E6929</f>
        <v>0</v>
      </c>
      <c r="H6929" s="63">
        <f>'דוח 132'!D6929</f>
        <v>0</v>
      </c>
      <c r="I6929" s="63">
        <f>'דוח 132'!C6929</f>
        <v>0</v>
      </c>
      <c r="J6929" s="63">
        <f>'דוח 132'!B6929</f>
        <v>0</v>
      </c>
      <c r="K6929" s="63">
        <f>'דוח 132'!A6929</f>
        <v>0</v>
      </c>
    </row>
    <row r="6930" spans="1:11" x14ac:dyDescent="0.2">
      <c r="A6930" s="63">
        <f>'דוח 132'!K6930</f>
        <v>15584</v>
      </c>
      <c r="B6930" s="63">
        <f>'דוח 132'!J6930</f>
        <v>9123</v>
      </c>
      <c r="C6930" s="63" t="str">
        <f>'דוח 132'!I6930</f>
        <v>נכסים אלטרנטיביים</v>
      </c>
      <c r="D6930" s="63">
        <f>'דוח 132'!H6930</f>
        <v>0</v>
      </c>
      <c r="E6930" s="63">
        <f>'דוח 132'!G6930</f>
        <v>0</v>
      </c>
      <c r="F6930" s="63">
        <f>'דוח 132'!F6930</f>
        <v>0</v>
      </c>
      <c r="G6930" s="63">
        <f>'דוח 132'!E6930</f>
        <v>0</v>
      </c>
      <c r="H6930" s="63">
        <f>'דוח 132'!D6930</f>
        <v>0</v>
      </c>
      <c r="I6930" s="63">
        <f>'דוח 132'!C6930</f>
        <v>0</v>
      </c>
      <c r="J6930" s="63">
        <f>'דוח 132'!B6930</f>
        <v>0</v>
      </c>
      <c r="K6930" s="63">
        <f>'דוח 132'!A6930</f>
        <v>0</v>
      </c>
    </row>
    <row r="6931" spans="1:11" x14ac:dyDescent="0.2">
      <c r="A6931" s="63">
        <f>'דוח 132'!K6931</f>
        <v>17728</v>
      </c>
      <c r="B6931" s="63">
        <f>'דוח 132'!J6931</f>
        <v>9123</v>
      </c>
      <c r="C6931" s="63" t="str">
        <f>'דוח 132'!I6931</f>
        <v>נכסי נדל"ן</v>
      </c>
      <c r="D6931" s="63">
        <f>'דוח 132'!H6931</f>
        <v>0</v>
      </c>
      <c r="E6931" s="63">
        <f>'דוח 132'!G6931</f>
        <v>0</v>
      </c>
      <c r="F6931" s="63">
        <f>'דוח 132'!F6931</f>
        <v>0</v>
      </c>
      <c r="G6931" s="63">
        <f>'דוח 132'!E6931</f>
        <v>0</v>
      </c>
      <c r="H6931" s="63">
        <f>'דוח 132'!D6931</f>
        <v>0</v>
      </c>
      <c r="I6931" s="63">
        <f>'דוח 132'!C6931</f>
        <v>0</v>
      </c>
      <c r="J6931" s="63">
        <f>'דוח 132'!B6931</f>
        <v>0</v>
      </c>
      <c r="K6931" s="63">
        <f>'דוח 132'!A6931</f>
        <v>0</v>
      </c>
    </row>
    <row r="6932" spans="1:11" x14ac:dyDescent="0.2">
      <c r="A6932" s="63">
        <f>'דוח 132'!K6932</f>
        <v>15624</v>
      </c>
      <c r="B6932" s="63">
        <f>'דוח 132'!J6932</f>
        <v>9123</v>
      </c>
      <c r="C6932" s="63" t="str">
        <f>'דוח 132'!I6932</f>
        <v>נגזרים מתוך חשיפת מט"ח</v>
      </c>
      <c r="D6932" s="63">
        <f>'דוח 132'!H6932</f>
        <v>0</v>
      </c>
      <c r="E6932" s="63">
        <f>'דוח 132'!G6932</f>
        <v>-4.528774116400669</v>
      </c>
      <c r="F6932" s="63">
        <f>'דוח 132'!F6932</f>
        <v>-4.5062917251678094</v>
      </c>
      <c r="G6932" s="63">
        <f>'דוח 132'!E6932</f>
        <v>0</v>
      </c>
      <c r="H6932" s="63">
        <f>'דוח 132'!D6932</f>
        <v>0</v>
      </c>
      <c r="I6932" s="63">
        <f>'דוח 132'!C6932</f>
        <v>0</v>
      </c>
      <c r="J6932" s="63">
        <f>'דוח 132'!B6932</f>
        <v>0</v>
      </c>
      <c r="K6932" s="63">
        <f>'דוח 132'!A6932</f>
        <v>0</v>
      </c>
    </row>
    <row r="6933" spans="1:11" x14ac:dyDescent="0.2">
      <c r="A6933" s="63">
        <f>'דוח 132'!K6933</f>
        <v>15644</v>
      </c>
      <c r="B6933" s="63">
        <f>'דוח 132'!J6933</f>
        <v>9123</v>
      </c>
      <c r="C6933" s="63" t="str">
        <f>'דוח 132'!I6933</f>
        <v>סה"כ נזילות</v>
      </c>
      <c r="D6933" s="63">
        <f>'דוח 132'!H6933</f>
        <v>0</v>
      </c>
      <c r="E6933" s="63">
        <f>'דוח 132'!G6933</f>
        <v>8.5777638060091395</v>
      </c>
      <c r="F6933" s="63">
        <f>'דוח 132'!F6933</f>
        <v>7.1329985720990896</v>
      </c>
      <c r="G6933" s="63">
        <f>'דוח 132'!E6933</f>
        <v>1</v>
      </c>
      <c r="H6933" s="63">
        <f>'דוח 132'!D6933</f>
        <v>10</v>
      </c>
      <c r="I6933" s="63">
        <f>'דוח 132'!C6933</f>
        <v>0</v>
      </c>
      <c r="J6933" s="63">
        <f>'דוח 132'!B6933</f>
        <v>0</v>
      </c>
      <c r="K6933" s="63">
        <f>'דוח 132'!A6933</f>
        <v>0</v>
      </c>
    </row>
    <row r="6934" spans="1:11" x14ac:dyDescent="0.2">
      <c r="A6934" s="63">
        <f>'דוח 132'!K6934</f>
        <v>15704</v>
      </c>
      <c r="B6934" s="63">
        <f>'דוח 132'!J6934</f>
        <v>9123</v>
      </c>
      <c r="C6934" s="63" t="str">
        <f>'דוח 132'!I6934</f>
        <v xml:space="preserve">סה"כ קונצרני והלוואות </v>
      </c>
      <c r="D6934" s="63">
        <f>'דוח 132'!H6934</f>
        <v>3.4705525316115597</v>
      </c>
      <c r="E6934" s="63">
        <f>'דוח 132'!G6934</f>
        <v>33.387503708950099</v>
      </c>
      <c r="F6934" s="63">
        <f>'דוח 132'!F6934</f>
        <v>34.802670207465098</v>
      </c>
      <c r="G6934" s="63">
        <f>'דוח 132'!E6934</f>
        <v>32</v>
      </c>
      <c r="H6934" s="63">
        <f>'דוח 132'!D6934</f>
        <v>38</v>
      </c>
      <c r="I6934" s="63">
        <f>'דוח 132'!C6934</f>
        <v>0</v>
      </c>
      <c r="J6934" s="63">
        <f>'דוח 132'!B6934</f>
        <v>0</v>
      </c>
      <c r="K6934" s="63">
        <f>'דוח 132'!A6934</f>
        <v>0</v>
      </c>
    </row>
    <row r="6935" spans="1:11" x14ac:dyDescent="0.2">
      <c r="A6935" s="63">
        <f>'דוח 132'!K6935</f>
        <v>15749</v>
      </c>
      <c r="B6935" s="63">
        <f>'דוח 132'!J6935</f>
        <v>9123</v>
      </c>
      <c r="C6935" s="63" t="str">
        <f>'דוח 132'!I6935</f>
        <v>סה"כ לא סחירים</v>
      </c>
      <c r="D6935" s="63">
        <f>'דוח 132'!H6935</f>
        <v>3.7964827253899398</v>
      </c>
      <c r="E6935" s="63">
        <f>'דוח 132'!G6935</f>
        <v>1.2143054919798699</v>
      </c>
      <c r="F6935" s="63">
        <f>'דוח 132'!F6935</f>
        <v>1.1861628236556099</v>
      </c>
      <c r="G6935" s="63">
        <f>'דוח 132'!E6935</f>
        <v>0</v>
      </c>
      <c r="H6935" s="63">
        <f>'דוח 132'!D6935</f>
        <v>0</v>
      </c>
      <c r="I6935" s="63">
        <f>'דוח 132'!C6935</f>
        <v>0</v>
      </c>
      <c r="J6935" s="63">
        <f>'דוח 132'!B6935</f>
        <v>0</v>
      </c>
      <c r="K6935" s="63">
        <f>'דוח 132'!A6935</f>
        <v>0</v>
      </c>
    </row>
    <row r="6936" spans="1:11" x14ac:dyDescent="0.2">
      <c r="A6936" s="63">
        <f>'דוח 132'!K6936</f>
        <v>11258</v>
      </c>
      <c r="B6936" s="63">
        <f>'דוח 132'!J6936</f>
        <v>9123</v>
      </c>
      <c r="C6936" s="63" t="str">
        <f>'דוח 132'!I6936</f>
        <v>כל נכסי הקופה</v>
      </c>
      <c r="D6936" s="63">
        <f>'דוח 132'!H6936</f>
        <v>3.2923629057642896</v>
      </c>
      <c r="E6936" s="63">
        <f>'דוח 132'!G6936</f>
        <v>99.999999999999901</v>
      </c>
      <c r="F6936" s="63">
        <f>'דוח 132'!F6936</f>
        <v>100</v>
      </c>
      <c r="G6936" s="63">
        <f>'דוח 132'!E6936</f>
        <v>0</v>
      </c>
      <c r="H6936" s="63">
        <f>'דוח 132'!D6936</f>
        <v>0</v>
      </c>
      <c r="I6936" s="63">
        <f>'דוח 132'!C6936</f>
        <v>0</v>
      </c>
      <c r="J6936" s="63">
        <f>'דוח 132'!B6936</f>
        <v>0</v>
      </c>
      <c r="K6936" s="63">
        <f>'דוח 132'!A6936</f>
        <v>0</v>
      </c>
    </row>
    <row r="6937" spans="1:11" x14ac:dyDescent="0.2">
      <c r="A6937" s="63">
        <f>'דוח 132'!K6937</f>
        <v>15705</v>
      </c>
      <c r="B6937" s="63">
        <f>'דוח 132'!J6937</f>
        <v>9123</v>
      </c>
      <c r="C6937" s="63" t="str">
        <f>'דוח 132'!I6937</f>
        <v>סה"כ ממשלתי</v>
      </c>
      <c r="D6937" s="63">
        <f>'דוח 132'!H6937</f>
        <v>4.2904238353331596</v>
      </c>
      <c r="E6937" s="63">
        <f>'דוח 132'!G6937</f>
        <v>48.3341064437653</v>
      </c>
      <c r="F6937" s="63">
        <f>'דוח 132'!F6937</f>
        <v>48.344888912007498</v>
      </c>
      <c r="G6937" s="63">
        <f>'דוח 132'!E6937</f>
        <v>44</v>
      </c>
      <c r="H6937" s="63">
        <f>'דוח 132'!D6937</f>
        <v>54</v>
      </c>
      <c r="I6937" s="63">
        <f>'דוח 132'!C6937</f>
        <v>0</v>
      </c>
      <c r="J6937" s="63">
        <f>'דוח 132'!B6937</f>
        <v>0</v>
      </c>
      <c r="K6937" s="63">
        <f>'דוח 132'!A6937</f>
        <v>0</v>
      </c>
    </row>
    <row r="6938" spans="1:11" x14ac:dyDescent="0.2">
      <c r="A6938" s="63">
        <f>'דוח 132'!K6938</f>
        <v>16144</v>
      </c>
      <c r="B6938" s="63">
        <f>'דוח 132'!J6938</f>
        <v>9123</v>
      </c>
      <c r="C6938" s="63" t="str">
        <f>'דוח 132'!I6938</f>
        <v>סך חשיפת מט"ח</v>
      </c>
      <c r="D6938" s="63">
        <f>'דוח 132'!H6938</f>
        <v>1.8350605469886299</v>
      </c>
      <c r="E6938" s="63">
        <f>'דוח 132'!G6938</f>
        <v>11.238239493530401</v>
      </c>
      <c r="F6938" s="63">
        <f>'דוח 132'!F6938</f>
        <v>11.226322572953199</v>
      </c>
      <c r="G6938" s="63">
        <f>'דוח 132'!E6938</f>
        <v>0</v>
      </c>
      <c r="H6938" s="63">
        <f>'דוח 132'!D6938</f>
        <v>0</v>
      </c>
      <c r="I6938" s="63">
        <f>'דוח 132'!C6938</f>
        <v>0</v>
      </c>
      <c r="J6938" s="63">
        <f>'דוח 132'!B6938</f>
        <v>0</v>
      </c>
      <c r="K6938" s="63">
        <f>'דוח 132'!A6938</f>
        <v>0</v>
      </c>
    </row>
    <row r="6939" spans="1:11" x14ac:dyDescent="0.2">
      <c r="A6939" s="63">
        <f>'דוח 132'!K6939</f>
        <v>12755</v>
      </c>
      <c r="B6939" s="63">
        <f>'דוח 132'!J6939</f>
        <v>9123</v>
      </c>
      <c r="C6939" s="63" t="str">
        <f>'דוח 132'!I6939</f>
        <v xml:space="preserve">נזילות מט"ח </v>
      </c>
      <c r="D6939" s="63">
        <f>'דוח 132'!H6939</f>
        <v>0</v>
      </c>
      <c r="E6939" s="63">
        <f>'דוח 132'!G6939</f>
        <v>1.4914564940818298</v>
      </c>
      <c r="F6939" s="63">
        <f>'דוח 132'!F6939</f>
        <v>1.4891778623208201</v>
      </c>
      <c r="G6939" s="63">
        <f>'דוח 132'!E6939</f>
        <v>0</v>
      </c>
      <c r="H6939" s="63">
        <f>'דוח 132'!D6939</f>
        <v>0</v>
      </c>
      <c r="I6939" s="63">
        <f>'דוח 132'!C6939</f>
        <v>0</v>
      </c>
      <c r="J6939" s="63">
        <f>'דוח 132'!B6939</f>
        <v>0</v>
      </c>
      <c r="K6939" s="63">
        <f>'דוח 132'!A6939</f>
        <v>0</v>
      </c>
    </row>
    <row r="6940" spans="1:11" x14ac:dyDescent="0.2">
      <c r="A6940" s="63">
        <f>'דוח 132'!K6940</f>
        <v>12359</v>
      </c>
      <c r="B6940" s="63">
        <f>'דוח 132'!J6940</f>
        <v>9123</v>
      </c>
      <c r="C6940" s="63" t="str">
        <f>'דוח 132'!I6940</f>
        <v xml:space="preserve">קונצרני לא סחיר צמוד מדד </v>
      </c>
      <c r="D6940" s="63">
        <f>'דוח 132'!H6940</f>
        <v>3.4301379085983998</v>
      </c>
      <c r="E6940" s="63">
        <f>'דוח 132'!G6940</f>
        <v>0.38583656803824001</v>
      </c>
      <c r="F6940" s="63">
        <f>'דוח 132'!F6940</f>
        <v>0.37681747628000001</v>
      </c>
      <c r="G6940" s="63">
        <f>'דוח 132'!E6940</f>
        <v>0</v>
      </c>
      <c r="H6940" s="63">
        <f>'דוח 132'!D6940</f>
        <v>0</v>
      </c>
      <c r="I6940" s="63">
        <f>'דוח 132'!C6940</f>
        <v>0</v>
      </c>
      <c r="J6940" s="63">
        <f>'דוח 132'!B6940</f>
        <v>0</v>
      </c>
      <c r="K6940" s="63">
        <f>'דוח 132'!A6940</f>
        <v>0</v>
      </c>
    </row>
    <row r="6941" spans="1:11" x14ac:dyDescent="0.2">
      <c r="A6941" s="63">
        <f>'דוח 132'!K6941</f>
        <v>0</v>
      </c>
      <c r="B6941" s="63">
        <f>'דוח 132'!J6941</f>
        <v>0</v>
      </c>
      <c r="C6941" s="63">
        <f>'דוח 132'!I6941</f>
        <v>0</v>
      </c>
      <c r="D6941" s="63">
        <f>'דוח 132'!H6941</f>
        <v>0</v>
      </c>
      <c r="E6941" s="63">
        <f>'דוח 132'!G6941</f>
        <v>0</v>
      </c>
      <c r="F6941" s="63">
        <f>'דוח 132'!F6941</f>
        <v>0</v>
      </c>
      <c r="G6941" s="63">
        <f>'דוח 132'!E6941</f>
        <v>0</v>
      </c>
      <c r="H6941" s="63">
        <f>'דוח 132'!D6941</f>
        <v>0</v>
      </c>
      <c r="I6941" s="63">
        <f>'דוח 132'!C6941</f>
        <v>0</v>
      </c>
      <c r="J6941" s="63">
        <f>'דוח 132'!B6941</f>
        <v>0</v>
      </c>
      <c r="K6941" s="63">
        <f>'דוח 132'!A6941</f>
        <v>0</v>
      </c>
    </row>
    <row r="6942" spans="1:11" x14ac:dyDescent="0.2">
      <c r="A6942" s="63" t="str">
        <f>'דוח 132'!K6942</f>
        <v>קוד קבוצה</v>
      </c>
      <c r="B6942" s="63" t="str">
        <f>'דוח 132'!J6942</f>
        <v>קוד קופה</v>
      </c>
      <c r="C6942" s="63">
        <f>'דוח 132'!I6942</f>
        <v>0</v>
      </c>
      <c r="D6942" s="63" t="str">
        <f>'דוח 132'!H6942</f>
        <v>9158  תת פסגות2-קב גטר</v>
      </c>
      <c r="E6942" s="63">
        <f>'דוח 132'!G6942</f>
        <v>0</v>
      </c>
      <c r="F6942" s="63">
        <f>'דוח 132'!F6942</f>
        <v>0</v>
      </c>
      <c r="G6942" s="63">
        <f>'דוח 132'!E6942</f>
        <v>0</v>
      </c>
      <c r="H6942" s="63">
        <f>'דוח 132'!D6942</f>
        <v>0</v>
      </c>
      <c r="I6942" s="63">
        <f>'דוח 132'!C6942</f>
        <v>0</v>
      </c>
      <c r="J6942" s="63">
        <f>'דוח 132'!B6942</f>
        <v>0</v>
      </c>
      <c r="K6942" s="63">
        <f>'דוח 132'!A6942</f>
        <v>0</v>
      </c>
    </row>
    <row r="6943" spans="1:11" x14ac:dyDescent="0.2">
      <c r="A6943" s="63">
        <f>'דוח 132'!K6943</f>
        <v>0</v>
      </c>
      <c r="B6943" s="63">
        <f>'דוח 132'!J6943</f>
        <v>0</v>
      </c>
      <c r="C6943" s="63">
        <f>'דוח 132'!I6943</f>
        <v>0</v>
      </c>
      <c r="D6943" s="63">
        <f>'דוח 132'!H6943</f>
        <v>0</v>
      </c>
      <c r="E6943" s="63">
        <f>'דוח 132'!G6943</f>
        <v>0</v>
      </c>
      <c r="F6943" s="63" t="str">
        <f>'דוח 132'!F6943</f>
        <v>שווי קופה באשח  5,102.71</v>
      </c>
      <c r="G6943" s="63">
        <f>'דוח 132'!E6943</f>
        <v>0</v>
      </c>
      <c r="H6943" s="63">
        <f>'דוח 132'!D6943</f>
        <v>0</v>
      </c>
      <c r="I6943" s="63">
        <f>'דוח 132'!C6943</f>
        <v>0</v>
      </c>
      <c r="J6943" s="63">
        <f>'דוח 132'!B6943</f>
        <v>0</v>
      </c>
      <c r="K6943" s="63">
        <f>'דוח 132'!A6943</f>
        <v>0</v>
      </c>
    </row>
    <row r="6944" spans="1:11" x14ac:dyDescent="0.2">
      <c r="A6944" s="63">
        <f>'דוח 132'!K6944</f>
        <v>0</v>
      </c>
      <c r="B6944" s="63">
        <f>'דוח 132'!J6944</f>
        <v>0</v>
      </c>
      <c r="C6944" s="63" t="str">
        <f>'דוח 132'!I6944</f>
        <v>תאור קבוצה</v>
      </c>
      <c r="D6944" s="63" t="str">
        <f>'דוח 132'!H6944</f>
        <v>מח"מ</v>
      </c>
      <c r="E6944" s="63" t="str">
        <f>'דוח 132'!G6944</f>
        <v>חשיפה</v>
      </c>
      <c r="F6944" s="63" t="str">
        <f>'דוח 132'!F6944</f>
        <v>חשיפה</v>
      </c>
      <c r="G6944" s="63">
        <f>'דוח 132'!E6944</f>
        <v>0</v>
      </c>
      <c r="H6944" s="63" t="str">
        <f>'דוח 132'!D6944</f>
        <v>חשיפה</v>
      </c>
      <c r="I6944" s="63">
        <f>'דוח 132'!C6944</f>
        <v>0</v>
      </c>
      <c r="J6944" s="63" t="str">
        <f>'דוח 132'!B6944</f>
        <v>מח"מ</v>
      </c>
      <c r="K6944" s="63">
        <f>'דוח 132'!A6944</f>
        <v>0</v>
      </c>
    </row>
    <row r="6945" spans="1:11" x14ac:dyDescent="0.2">
      <c r="A6945" s="63">
        <f>'דוח 132'!K6945</f>
        <v>0</v>
      </c>
      <c r="B6945" s="63">
        <f>'דוח 132'!J6945</f>
        <v>0</v>
      </c>
      <c r="C6945" s="63">
        <f>'דוח 132'!I6945</f>
        <v>0</v>
      </c>
      <c r="D6945" s="63">
        <f>'דוח 132'!H6945</f>
        <v>0</v>
      </c>
      <c r="E6945" s="63" t="str">
        <f>'דוח 132'!G6945</f>
        <v>30/12/18</v>
      </c>
      <c r="F6945" s="63" t="str">
        <f>'דוח 132'!F6945</f>
        <v>31/12/18</v>
      </c>
      <c r="G6945" s="63" t="str">
        <f>'דוח 132'!E6945</f>
        <v>מינ'</v>
      </c>
      <c r="H6945" s="63" t="str">
        <f>'דוח 132'!D6945</f>
        <v>מקס'</v>
      </c>
      <c r="I6945" s="63" t="str">
        <f>'דוח 132'!C6945</f>
        <v>מינ'</v>
      </c>
      <c r="J6945" s="63" t="str">
        <f>'דוח 132'!B6945</f>
        <v>מקס'</v>
      </c>
      <c r="K6945" s="63">
        <f>'דוח 132'!A6945</f>
        <v>0</v>
      </c>
    </row>
    <row r="6946" spans="1:11" x14ac:dyDescent="0.2">
      <c r="A6946" s="63">
        <f>'דוח 132'!K6946</f>
        <v>13591</v>
      </c>
      <c r="B6946" s="63">
        <f>'דוח 132'!J6946</f>
        <v>9158</v>
      </c>
      <c r="C6946" s="63" t="str">
        <f>'דוח 132'!I6946</f>
        <v xml:space="preserve">צמוד מדד (כולל מיועדות) </v>
      </c>
      <c r="D6946" s="63">
        <f>'דוח 132'!H6946</f>
        <v>3.6539435519274099</v>
      </c>
      <c r="E6946" s="63">
        <f>'דוח 132'!G6946</f>
        <v>40.308325143994402</v>
      </c>
      <c r="F6946" s="63">
        <f>'דוח 132'!F6946</f>
        <v>40.294989888336602</v>
      </c>
      <c r="G6946" s="63">
        <f>'דוח 132'!E6946</f>
        <v>36</v>
      </c>
      <c r="H6946" s="63">
        <f>'דוח 132'!D6946</f>
        <v>54</v>
      </c>
      <c r="I6946" s="63">
        <f>'דוח 132'!C6946</f>
        <v>3.5</v>
      </c>
      <c r="J6946" s="63">
        <f>'דוח 132'!B6946</f>
        <v>5.5</v>
      </c>
      <c r="K6946" s="63">
        <f>'דוח 132'!A6946</f>
        <v>0</v>
      </c>
    </row>
    <row r="6947" spans="1:11" x14ac:dyDescent="0.2">
      <c r="A6947" s="63">
        <f>'דוח 132'!K6947</f>
        <v>19967</v>
      </c>
      <c r="B6947" s="63">
        <f>'דוח 132'!J6947</f>
        <v>9158</v>
      </c>
      <c r="C6947" s="63" t="str">
        <f>'דוח 132'!I6947</f>
        <v>צמוד מדד ללא מיועדות</v>
      </c>
      <c r="D6947" s="63">
        <f>'דוח 132'!H6947</f>
        <v>3.6539435519274099</v>
      </c>
      <c r="E6947" s="63">
        <f>'דוח 132'!G6947</f>
        <v>40.308325143994402</v>
      </c>
      <c r="F6947" s="63">
        <f>'דוח 132'!F6947</f>
        <v>40.294989888336602</v>
      </c>
      <c r="G6947" s="63">
        <f>'דוח 132'!E6947</f>
        <v>0</v>
      </c>
      <c r="H6947" s="63">
        <f>'דוח 132'!D6947</f>
        <v>0</v>
      </c>
      <c r="I6947" s="63">
        <f>'דוח 132'!C6947</f>
        <v>0</v>
      </c>
      <c r="J6947" s="63">
        <f>'דוח 132'!B6947</f>
        <v>0</v>
      </c>
      <c r="K6947" s="63">
        <f>'דוח 132'!A6947</f>
        <v>0</v>
      </c>
    </row>
    <row r="6948" spans="1:11" x14ac:dyDescent="0.2">
      <c r="A6948" s="63">
        <f>'דוח 132'!K6948</f>
        <v>15744</v>
      </c>
      <c r="B6948" s="63">
        <f>'דוח 132'!J6948</f>
        <v>9158</v>
      </c>
      <c r="C6948" s="63" t="str">
        <f>'דוח 132'!I6948</f>
        <v xml:space="preserve">סה"כ ממשלתי צמוד מדד כולל מיועדות </v>
      </c>
      <c r="D6948" s="63">
        <f>'דוח 132'!H6948</f>
        <v>4.0806901901208699</v>
      </c>
      <c r="E6948" s="63">
        <f>'דוח 132'!G6948</f>
        <v>17.489400859021398</v>
      </c>
      <c r="F6948" s="63">
        <f>'דוח 132'!F6948</f>
        <v>17.488060938673303</v>
      </c>
      <c r="G6948" s="63">
        <f>'דוח 132'!E6948</f>
        <v>0</v>
      </c>
      <c r="H6948" s="63">
        <f>'דוח 132'!D6948</f>
        <v>0</v>
      </c>
      <c r="I6948" s="63">
        <f>'דוח 132'!C6948</f>
        <v>0</v>
      </c>
      <c r="J6948" s="63">
        <f>'דוח 132'!B6948</f>
        <v>0</v>
      </c>
      <c r="K6948" s="63">
        <f>'דוח 132'!A6948</f>
        <v>0</v>
      </c>
    </row>
    <row r="6949" spans="1:11" x14ac:dyDescent="0.2">
      <c r="A6949" s="63">
        <f>'דוח 132'!K6949</f>
        <v>13462</v>
      </c>
      <c r="B6949" s="63">
        <f>'דוח 132'!J6949</f>
        <v>9158</v>
      </c>
      <c r="C6949" s="63" t="str">
        <f>'דוח 132'!I6949</f>
        <v xml:space="preserve">קונצרני סחיר צמוד מדד </v>
      </c>
      <c r="D6949" s="63">
        <f>'דוח 132'!H6949</f>
        <v>3.3267196968186101</v>
      </c>
      <c r="E6949" s="63">
        <f>'דוח 132'!G6949</f>
        <v>22.818924284973097</v>
      </c>
      <c r="F6949" s="63">
        <f>'דוח 132'!F6949</f>
        <v>22.806928949663302</v>
      </c>
      <c r="G6949" s="63">
        <f>'דוח 132'!E6949</f>
        <v>0</v>
      </c>
      <c r="H6949" s="63">
        <f>'דוח 132'!D6949</f>
        <v>0</v>
      </c>
      <c r="I6949" s="63">
        <f>'דוח 132'!C6949</f>
        <v>0</v>
      </c>
      <c r="J6949" s="63">
        <f>'דוח 132'!B6949</f>
        <v>0</v>
      </c>
      <c r="K6949" s="63">
        <f>'דוח 132'!A6949</f>
        <v>0</v>
      </c>
    </row>
    <row r="6950" spans="1:11" x14ac:dyDescent="0.2">
      <c r="A6950" s="63">
        <f>'דוח 132'!K6950</f>
        <v>15544</v>
      </c>
      <c r="B6950" s="63">
        <f>'דוח 132'!J6950</f>
        <v>9158</v>
      </c>
      <c r="C6950" s="63" t="str">
        <f>'דוח 132'!I6950</f>
        <v>הלוואה צמוד מדד</v>
      </c>
      <c r="D6950" s="63">
        <f>'דוח 132'!H6950</f>
        <v>0</v>
      </c>
      <c r="E6950" s="63">
        <f>'דוח 132'!G6950</f>
        <v>0</v>
      </c>
      <c r="F6950" s="63">
        <f>'דוח 132'!F6950</f>
        <v>0</v>
      </c>
      <c r="G6950" s="63">
        <f>'דוח 132'!E6950</f>
        <v>0</v>
      </c>
      <c r="H6950" s="63">
        <f>'דוח 132'!D6950</f>
        <v>0</v>
      </c>
      <c r="I6950" s="63">
        <f>'דוח 132'!C6950</f>
        <v>0</v>
      </c>
      <c r="J6950" s="63">
        <f>'דוח 132'!B6950</f>
        <v>0</v>
      </c>
      <c r="K6950" s="63">
        <f>'דוח 132'!A6950</f>
        <v>0</v>
      </c>
    </row>
    <row r="6951" spans="1:11" x14ac:dyDescent="0.2">
      <c r="A6951" s="63">
        <f>'דוח 132'!K6951</f>
        <v>12978</v>
      </c>
      <c r="B6951" s="63">
        <f>'דוח 132'!J6951</f>
        <v>9158</v>
      </c>
      <c r="C6951" s="63" t="str">
        <f>'דוח 132'!I6951</f>
        <v xml:space="preserve">פקדונות לא סחירים </v>
      </c>
      <c r="D6951" s="63">
        <f>'דוח 132'!H6951</f>
        <v>0</v>
      </c>
      <c r="E6951" s="63">
        <f>'דוח 132'!G6951</f>
        <v>0</v>
      </c>
      <c r="F6951" s="63">
        <f>'דוח 132'!F6951</f>
        <v>0</v>
      </c>
      <c r="G6951" s="63">
        <f>'דוח 132'!E6951</f>
        <v>0</v>
      </c>
      <c r="H6951" s="63">
        <f>'דוח 132'!D6951</f>
        <v>0</v>
      </c>
      <c r="I6951" s="63">
        <f>'דוח 132'!C6951</f>
        <v>0</v>
      </c>
      <c r="J6951" s="63">
        <f>'דוח 132'!B6951</f>
        <v>0</v>
      </c>
      <c r="K6951" s="63">
        <f>'דוח 132'!A6951</f>
        <v>0</v>
      </c>
    </row>
    <row r="6952" spans="1:11" x14ac:dyDescent="0.2">
      <c r="A6952" s="63">
        <f>'דוח 132'!K6952</f>
        <v>17726</v>
      </c>
      <c r="B6952" s="63">
        <f>'דוח 132'!J6952</f>
        <v>9158</v>
      </c>
      <c r="C6952" s="63" t="str">
        <f>'דוח 132'!I6952</f>
        <v>לא צמוד כולל נזילות</v>
      </c>
      <c r="D6952" s="63">
        <f>'דוח 132'!H6952</f>
        <v>2.17365333725416</v>
      </c>
      <c r="E6952" s="63">
        <f>'דוח 132'!G6952</f>
        <v>46.742163768373295</v>
      </c>
      <c r="F6952" s="63">
        <f>'דוח 132'!F6952</f>
        <v>46.748019756253093</v>
      </c>
      <c r="G6952" s="63">
        <f>'דוח 132'!E6952</f>
        <v>36</v>
      </c>
      <c r="H6952" s="63">
        <f>'דוח 132'!D6952</f>
        <v>54</v>
      </c>
      <c r="I6952" s="63">
        <f>'דוח 132'!C6952</f>
        <v>1.5</v>
      </c>
      <c r="J6952" s="63">
        <f>'דוח 132'!B6952</f>
        <v>3.5</v>
      </c>
      <c r="K6952" s="63">
        <f>'דוח 132'!A6952</f>
        <v>0</v>
      </c>
    </row>
    <row r="6953" spans="1:11" x14ac:dyDescent="0.2">
      <c r="A6953" s="63">
        <f>'דוח 132'!K6953</f>
        <v>17727</v>
      </c>
      <c r="B6953" s="63">
        <f>'דוח 132'!J6953</f>
        <v>9158</v>
      </c>
      <c r="C6953" s="63" t="str">
        <f>'דוח 132'!I6953</f>
        <v>עו"ש ש"ח</v>
      </c>
      <c r="D6953" s="63">
        <f>'דוח 132'!H6953</f>
        <v>0</v>
      </c>
      <c r="E6953" s="63">
        <f>'דוח 132'!G6953</f>
        <v>9.7772697749615105</v>
      </c>
      <c r="F6953" s="63">
        <f>'דוח 132'!F6953</f>
        <v>9.8094902551546603</v>
      </c>
      <c r="G6953" s="63">
        <f>'דוח 132'!E6953</f>
        <v>0</v>
      </c>
      <c r="H6953" s="63">
        <f>'דוח 132'!D6953</f>
        <v>0</v>
      </c>
      <c r="I6953" s="63">
        <f>'דוח 132'!C6953</f>
        <v>0</v>
      </c>
      <c r="J6953" s="63">
        <f>'דוח 132'!B6953</f>
        <v>0</v>
      </c>
      <c r="K6953" s="63">
        <f>'דוח 132'!A6953</f>
        <v>0</v>
      </c>
    </row>
    <row r="6954" spans="1:11" x14ac:dyDescent="0.2">
      <c r="A6954" s="63">
        <f>'דוח 132'!K6954</f>
        <v>13592</v>
      </c>
      <c r="B6954" s="63">
        <f>'דוח 132'!J6954</f>
        <v>9158</v>
      </c>
      <c r="C6954" s="63" t="str">
        <f>'דוח 132'!I6954</f>
        <v xml:space="preserve">לא צמוד - לא כולל נזילות </v>
      </c>
      <c r="D6954" s="63">
        <f>'דוח 132'!H6954</f>
        <v>2.75089427017341</v>
      </c>
      <c r="E6954" s="63">
        <f>'דוח 132'!G6954</f>
        <v>36.964893993411799</v>
      </c>
      <c r="F6954" s="63">
        <f>'דוח 132'!F6954</f>
        <v>36.938529501098493</v>
      </c>
      <c r="G6954" s="63">
        <f>'דוח 132'!E6954</f>
        <v>0</v>
      </c>
      <c r="H6954" s="63">
        <f>'דוח 132'!D6954</f>
        <v>0</v>
      </c>
      <c r="I6954" s="63">
        <f>'דוח 132'!C6954</f>
        <v>0</v>
      </c>
      <c r="J6954" s="63">
        <f>'דוח 132'!B6954</f>
        <v>0</v>
      </c>
      <c r="K6954" s="63">
        <f>'דוח 132'!A6954</f>
        <v>0</v>
      </c>
    </row>
    <row r="6955" spans="1:11" x14ac:dyDescent="0.2">
      <c r="A6955" s="63">
        <f>'דוח 132'!K6955</f>
        <v>11566</v>
      </c>
      <c r="B6955" s="63">
        <f>'דוח 132'!J6955</f>
        <v>9158</v>
      </c>
      <c r="C6955" s="63" t="str">
        <f>'דוח 132'!I6955</f>
        <v>מק"מ</v>
      </c>
      <c r="D6955" s="63">
        <f>'דוח 132'!H6955</f>
        <v>0.31295424926608001</v>
      </c>
      <c r="E6955" s="63">
        <f>'דוח 132'!G6955</f>
        <v>16.020933333583798</v>
      </c>
      <c r="F6955" s="63">
        <f>'דוח 132'!F6955</f>
        <v>16.0126405704276</v>
      </c>
      <c r="G6955" s="63">
        <f>'דוח 132'!E6955</f>
        <v>0</v>
      </c>
      <c r="H6955" s="63">
        <f>'דוח 132'!D6955</f>
        <v>0</v>
      </c>
      <c r="I6955" s="63">
        <f>'דוח 132'!C6955</f>
        <v>0</v>
      </c>
      <c r="J6955" s="63">
        <f>'דוח 132'!B6955</f>
        <v>0</v>
      </c>
      <c r="K6955" s="63">
        <f>'דוח 132'!A6955</f>
        <v>0</v>
      </c>
    </row>
    <row r="6956" spans="1:11" x14ac:dyDescent="0.2">
      <c r="A6956" s="63">
        <f>'דוח 132'!K6956</f>
        <v>13419</v>
      </c>
      <c r="B6956" s="63">
        <f>'דוח 132'!J6956</f>
        <v>9158</v>
      </c>
      <c r="C6956" s="63" t="str">
        <f>'דוח 132'!I6956</f>
        <v>ממשלתי  לא צמוד (שחר)</v>
      </c>
      <c r="D6956" s="63">
        <f>'דוח 132'!H6956</f>
        <v>4.9584809324665295</v>
      </c>
      <c r="E6956" s="63">
        <f>'דוח 132'!G6956</f>
        <v>18.783545587822399</v>
      </c>
      <c r="F6956" s="63">
        <f>'דוח 132'!F6956</f>
        <v>18.763931908189399</v>
      </c>
      <c r="G6956" s="63">
        <f>'דוח 132'!E6956</f>
        <v>0</v>
      </c>
      <c r="H6956" s="63">
        <f>'דוח 132'!D6956</f>
        <v>0</v>
      </c>
      <c r="I6956" s="63">
        <f>'דוח 132'!C6956</f>
        <v>0</v>
      </c>
      <c r="J6956" s="63">
        <f>'דוח 132'!B6956</f>
        <v>0</v>
      </c>
      <c r="K6956" s="63">
        <f>'דוח 132'!A6956</f>
        <v>0</v>
      </c>
    </row>
    <row r="6957" spans="1:11" x14ac:dyDescent="0.2">
      <c r="A6957" s="63">
        <f>'דוח 132'!K6957</f>
        <v>11568</v>
      </c>
      <c r="B6957" s="63">
        <f>'דוח 132'!J6957</f>
        <v>9158</v>
      </c>
      <c r="C6957" s="63" t="str">
        <f>'דוח 132'!I6957</f>
        <v>אג"ח ממשלתי לא צמוד ריבית משתנה-"גילון"</v>
      </c>
      <c r="D6957" s="63">
        <f>'דוח 132'!H6957</f>
        <v>0</v>
      </c>
      <c r="E6957" s="63">
        <f>'דוח 132'!G6957</f>
        <v>0</v>
      </c>
      <c r="F6957" s="63">
        <f>'דוח 132'!F6957</f>
        <v>0</v>
      </c>
      <c r="G6957" s="63">
        <f>'דוח 132'!E6957</f>
        <v>0</v>
      </c>
      <c r="H6957" s="63">
        <f>'דוח 132'!D6957</f>
        <v>0</v>
      </c>
      <c r="I6957" s="63">
        <f>'דוח 132'!C6957</f>
        <v>0</v>
      </c>
      <c r="J6957" s="63">
        <f>'דוח 132'!B6957</f>
        <v>0</v>
      </c>
      <c r="K6957" s="63">
        <f>'דוח 132'!A6957</f>
        <v>0</v>
      </c>
    </row>
    <row r="6958" spans="1:11" x14ac:dyDescent="0.2">
      <c r="A6958" s="63">
        <f>'דוח 132'!K6958</f>
        <v>12479</v>
      </c>
      <c r="B6958" s="63">
        <f>'דוח 132'!J6958</f>
        <v>9158</v>
      </c>
      <c r="C6958" s="63" t="str">
        <f>'דוח 132'!I6958</f>
        <v>קונצרני ריבית קבועה</v>
      </c>
      <c r="D6958" s="63">
        <f>'דוח 132'!H6958</f>
        <v>1.0513183717971999</v>
      </c>
      <c r="E6958" s="63">
        <f>'דוח 132'!G6958</f>
        <v>0.41301401089498596</v>
      </c>
      <c r="F6958" s="63">
        <f>'דוח 132'!F6958</f>
        <v>0.41412376529762501</v>
      </c>
      <c r="G6958" s="63">
        <f>'דוח 132'!E6958</f>
        <v>0</v>
      </c>
      <c r="H6958" s="63">
        <f>'דוח 132'!D6958</f>
        <v>0</v>
      </c>
      <c r="I6958" s="63">
        <f>'דוח 132'!C6958</f>
        <v>0</v>
      </c>
      <c r="J6958" s="63">
        <f>'דוח 132'!B6958</f>
        <v>0</v>
      </c>
      <c r="K6958" s="63">
        <f>'דוח 132'!A6958</f>
        <v>0</v>
      </c>
    </row>
    <row r="6959" spans="1:11" x14ac:dyDescent="0.2">
      <c r="A6959" s="63">
        <f>'דוח 132'!K6959</f>
        <v>12480</v>
      </c>
      <c r="B6959" s="63">
        <f>'דוח 132'!J6959</f>
        <v>9158</v>
      </c>
      <c r="C6959" s="63" t="str">
        <f>'דוח 132'!I6959</f>
        <v>קונצרני ריבית משתנה</v>
      </c>
      <c r="D6959" s="63">
        <f>'דוח 132'!H6959</f>
        <v>1.78895253557701</v>
      </c>
      <c r="E6959" s="63">
        <f>'דוח 132'!G6959</f>
        <v>1.74740106111053</v>
      </c>
      <c r="F6959" s="63">
        <f>'דוח 132'!F6959</f>
        <v>1.7478332571838699</v>
      </c>
      <c r="G6959" s="63">
        <f>'דוח 132'!E6959</f>
        <v>0</v>
      </c>
      <c r="H6959" s="63">
        <f>'דוח 132'!D6959</f>
        <v>0</v>
      </c>
      <c r="I6959" s="63">
        <f>'דוח 132'!C6959</f>
        <v>0</v>
      </c>
      <c r="J6959" s="63">
        <f>'דוח 132'!B6959</f>
        <v>0</v>
      </c>
      <c r="K6959" s="63">
        <f>'דוח 132'!A6959</f>
        <v>0</v>
      </c>
    </row>
    <row r="6960" spans="1:11" x14ac:dyDescent="0.2">
      <c r="A6960" s="63">
        <f>'דוח 132'!K6960</f>
        <v>11578</v>
      </c>
      <c r="B6960" s="63">
        <f>'דוח 132'!J6960</f>
        <v>9158</v>
      </c>
      <c r="C6960" s="63" t="str">
        <f>'דוח 132'!I6960</f>
        <v>אג"ח לא צמוד לא סחיר (ללא עמיתים)</v>
      </c>
      <c r="D6960" s="63">
        <f>'דוח 132'!H6960</f>
        <v>0</v>
      </c>
      <c r="E6960" s="63">
        <f>'דוח 132'!G6960</f>
        <v>0</v>
      </c>
      <c r="F6960" s="63">
        <f>'דוח 132'!F6960</f>
        <v>0</v>
      </c>
      <c r="G6960" s="63">
        <f>'דוח 132'!E6960</f>
        <v>0</v>
      </c>
      <c r="H6960" s="63">
        <f>'דוח 132'!D6960</f>
        <v>0</v>
      </c>
      <c r="I6960" s="63">
        <f>'דוח 132'!C6960</f>
        <v>0</v>
      </c>
      <c r="J6960" s="63">
        <f>'דוח 132'!B6960</f>
        <v>0</v>
      </c>
      <c r="K6960" s="63">
        <f>'דוח 132'!A6960</f>
        <v>0</v>
      </c>
    </row>
    <row r="6961" spans="1:11" x14ac:dyDescent="0.2">
      <c r="A6961" s="63">
        <f>'דוח 132'!K6961</f>
        <v>12497</v>
      </c>
      <c r="B6961" s="63">
        <f>'דוח 132'!J6961</f>
        <v>9158</v>
      </c>
      <c r="C6961" s="63" t="str">
        <f>'דוח 132'!I6961</f>
        <v>קונצרני לא סחיר ריבית משתנה (נע"מים)</v>
      </c>
      <c r="D6961" s="63">
        <f>'דוח 132'!H6961</f>
        <v>0</v>
      </c>
      <c r="E6961" s="63">
        <f>'דוח 132'!G6961</f>
        <v>0</v>
      </c>
      <c r="F6961" s="63">
        <f>'דוח 132'!F6961</f>
        <v>0</v>
      </c>
      <c r="G6961" s="63">
        <f>'דוח 132'!E6961</f>
        <v>0</v>
      </c>
      <c r="H6961" s="63">
        <f>'דוח 132'!D6961</f>
        <v>0</v>
      </c>
      <c r="I6961" s="63">
        <f>'דוח 132'!C6961</f>
        <v>0</v>
      </c>
      <c r="J6961" s="63">
        <f>'דוח 132'!B6961</f>
        <v>0</v>
      </c>
      <c r="K6961" s="63">
        <f>'דוח 132'!A6961</f>
        <v>0</v>
      </c>
    </row>
    <row r="6962" spans="1:11" x14ac:dyDescent="0.2">
      <c r="A6962" s="63">
        <f>'דוח 132'!K6962</f>
        <v>15546</v>
      </c>
      <c r="B6962" s="63">
        <f>'דוח 132'!J6962</f>
        <v>9158</v>
      </c>
      <c r="C6962" s="63" t="str">
        <f>'דוח 132'!I6962</f>
        <v>הלוואה לא צמוד</v>
      </c>
      <c r="D6962" s="63">
        <f>'דוח 132'!H6962</f>
        <v>0</v>
      </c>
      <c r="E6962" s="63">
        <f>'דוח 132'!G6962</f>
        <v>0</v>
      </c>
      <c r="F6962" s="63">
        <f>'דוח 132'!F6962</f>
        <v>0</v>
      </c>
      <c r="G6962" s="63">
        <f>'דוח 132'!E6962</f>
        <v>0</v>
      </c>
      <c r="H6962" s="63">
        <f>'דוח 132'!D6962</f>
        <v>0</v>
      </c>
      <c r="I6962" s="63">
        <f>'דוח 132'!C6962</f>
        <v>0</v>
      </c>
      <c r="J6962" s="63">
        <f>'דוח 132'!B6962</f>
        <v>0</v>
      </c>
      <c r="K6962" s="63">
        <f>'דוח 132'!A6962</f>
        <v>0</v>
      </c>
    </row>
    <row r="6963" spans="1:11" x14ac:dyDescent="0.2">
      <c r="A6963" s="63">
        <f>'דוח 132'!K6963</f>
        <v>12481</v>
      </c>
      <c r="B6963" s="63">
        <f>'דוח 132'!J6963</f>
        <v>9158</v>
      </c>
      <c r="C6963" s="63" t="str">
        <f>'דוח 132'!I6963</f>
        <v>הלוואות לעמיתים.</v>
      </c>
      <c r="D6963" s="63">
        <f>'דוח 132'!H6963</f>
        <v>0</v>
      </c>
      <c r="E6963" s="63">
        <f>'דוח 132'!G6963</f>
        <v>0</v>
      </c>
      <c r="F6963" s="63">
        <f>'דוח 132'!F6963</f>
        <v>0</v>
      </c>
      <c r="G6963" s="63">
        <f>'דוח 132'!E6963</f>
        <v>0</v>
      </c>
      <c r="H6963" s="63">
        <f>'דוח 132'!D6963</f>
        <v>0</v>
      </c>
      <c r="I6963" s="63">
        <f>'דוח 132'!C6963</f>
        <v>0</v>
      </c>
      <c r="J6963" s="63">
        <f>'דוח 132'!B6963</f>
        <v>0</v>
      </c>
      <c r="K6963" s="63">
        <f>'דוח 132'!A6963</f>
        <v>0</v>
      </c>
    </row>
    <row r="6964" spans="1:11" x14ac:dyDescent="0.2">
      <c r="A6964" s="63">
        <f>'דוח 132'!K6964</f>
        <v>13594</v>
      </c>
      <c r="B6964" s="63">
        <f>'דוח 132'!J6964</f>
        <v>9158</v>
      </c>
      <c r="C6964" s="63" t="str">
        <f>'דוח 132'!I6964</f>
        <v>מט"ח וצמוד מט"ח</v>
      </c>
      <c r="D6964" s="63">
        <f>'דוח 132'!H6964</f>
        <v>1.6329105636035699</v>
      </c>
      <c r="E6964" s="63">
        <f>'דוח 132'!G6964</f>
        <v>4.3369096977556492</v>
      </c>
      <c r="F6964" s="63">
        <f>'דוח 132'!F6964</f>
        <v>4.3222276849659993</v>
      </c>
      <c r="G6964" s="63">
        <f>'דוח 132'!E6964</f>
        <v>0</v>
      </c>
      <c r="H6964" s="63">
        <f>'דוח 132'!D6964</f>
        <v>0</v>
      </c>
      <c r="I6964" s="63">
        <f>'דוח 132'!C6964</f>
        <v>0</v>
      </c>
      <c r="J6964" s="63">
        <f>'דוח 132'!B6964</f>
        <v>0</v>
      </c>
      <c r="K6964" s="63">
        <f>'דוח 132'!A6964</f>
        <v>0</v>
      </c>
    </row>
    <row r="6965" spans="1:11" x14ac:dyDescent="0.2">
      <c r="A6965" s="63">
        <f>'דוח 132'!K6965</f>
        <v>15609</v>
      </c>
      <c r="B6965" s="63">
        <f>'דוח 132'!J6965</f>
        <v>9158</v>
      </c>
      <c r="C6965" s="63" t="str">
        <f>'דוח 132'!I6965</f>
        <v>אג"ח ממשלתי צמוד מט"ח סחיר (1022)</v>
      </c>
      <c r="D6965" s="63">
        <f>'דוח 132'!H6965</f>
        <v>0</v>
      </c>
      <c r="E6965" s="63">
        <f>'דוח 132'!G6965</f>
        <v>0.13350510586182401</v>
      </c>
      <c r="F6965" s="63">
        <f>'דוח 132'!F6965</f>
        <v>0.13341684640086202</v>
      </c>
      <c r="G6965" s="63">
        <f>'דוח 132'!E6965</f>
        <v>0</v>
      </c>
      <c r="H6965" s="63">
        <f>'דוח 132'!D6965</f>
        <v>0</v>
      </c>
      <c r="I6965" s="63">
        <f>'דוח 132'!C6965</f>
        <v>0</v>
      </c>
      <c r="J6965" s="63">
        <f>'דוח 132'!B6965</f>
        <v>0</v>
      </c>
      <c r="K6965" s="63">
        <f>'דוח 132'!A6965</f>
        <v>0</v>
      </c>
    </row>
    <row r="6966" spans="1:11" x14ac:dyDescent="0.2">
      <c r="A6966" s="63">
        <f>'דוח 132'!K6966</f>
        <v>11524</v>
      </c>
      <c r="B6966" s="63">
        <f>'דוח 132'!J6966</f>
        <v>9158</v>
      </c>
      <c r="C6966" s="63" t="str">
        <f>'דוח 132'!I6966</f>
        <v xml:space="preserve"> אג"ח קונצרני בחו"ל </v>
      </c>
      <c r="D6966" s="63">
        <f>'דוח 132'!H6966</f>
        <v>3.2327411348561799</v>
      </c>
      <c r="E6966" s="63">
        <f>'דוח 132'!G6966</f>
        <v>2.1909061182208802</v>
      </c>
      <c r="F6966" s="63">
        <f>'דוח 132'!F6966</f>
        <v>2.1832280874524099</v>
      </c>
      <c r="G6966" s="63">
        <f>'דוח 132'!E6966</f>
        <v>0</v>
      </c>
      <c r="H6966" s="63">
        <f>'דוח 132'!D6966</f>
        <v>0</v>
      </c>
      <c r="I6966" s="63">
        <f>'דוח 132'!C6966</f>
        <v>0</v>
      </c>
      <c r="J6966" s="63">
        <f>'דוח 132'!B6966</f>
        <v>0</v>
      </c>
      <c r="K6966" s="63">
        <f>'דוח 132'!A6966</f>
        <v>0</v>
      </c>
    </row>
    <row r="6967" spans="1:11" x14ac:dyDescent="0.2">
      <c r="A6967" s="63">
        <f>'דוח 132'!K6967</f>
        <v>15745</v>
      </c>
      <c r="B6967" s="63">
        <f>'דוח 132'!J6967</f>
        <v>9158</v>
      </c>
      <c r="C6967" s="63" t="str">
        <f>'דוח 132'!I6967</f>
        <v>סה"כ קונצרני צמוד מט"ח</v>
      </c>
      <c r="D6967" s="63">
        <f>'דוח 132'!H6967</f>
        <v>0</v>
      </c>
      <c r="E6967" s="63">
        <f>'דוח 132'!G6967</f>
        <v>0</v>
      </c>
      <c r="F6967" s="63">
        <f>'דוח 132'!F6967</f>
        <v>0</v>
      </c>
      <c r="G6967" s="63">
        <f>'דוח 132'!E6967</f>
        <v>0</v>
      </c>
      <c r="H6967" s="63">
        <f>'דוח 132'!D6967</f>
        <v>0</v>
      </c>
      <c r="I6967" s="63">
        <f>'דוח 132'!C6967</f>
        <v>0</v>
      </c>
      <c r="J6967" s="63">
        <f>'דוח 132'!B6967</f>
        <v>0</v>
      </c>
      <c r="K6967" s="63">
        <f>'דוח 132'!A6967</f>
        <v>0</v>
      </c>
    </row>
    <row r="6968" spans="1:11" x14ac:dyDescent="0.2">
      <c r="A6968" s="63">
        <f>'דוח 132'!K6968</f>
        <v>15545</v>
      </c>
      <c r="B6968" s="63">
        <f>'דוח 132'!J6968</f>
        <v>9158</v>
      </c>
      <c r="C6968" s="63" t="str">
        <f>'דוח 132'!I6968</f>
        <v>הלוואה צמוד מט"ח</v>
      </c>
      <c r="D6968" s="63">
        <f>'דוח 132'!H6968</f>
        <v>0</v>
      </c>
      <c r="E6968" s="63">
        <f>'דוח 132'!G6968</f>
        <v>0</v>
      </c>
      <c r="F6968" s="63">
        <f>'דוח 132'!F6968</f>
        <v>0</v>
      </c>
      <c r="G6968" s="63">
        <f>'דוח 132'!E6968</f>
        <v>0</v>
      </c>
      <c r="H6968" s="63">
        <f>'דוח 132'!D6968</f>
        <v>0</v>
      </c>
      <c r="I6968" s="63">
        <f>'דוח 132'!C6968</f>
        <v>0</v>
      </c>
      <c r="J6968" s="63">
        <f>'דוח 132'!B6968</f>
        <v>0</v>
      </c>
      <c r="K6968" s="63">
        <f>'דוח 132'!A6968</f>
        <v>0</v>
      </c>
    </row>
    <row r="6969" spans="1:11" x14ac:dyDescent="0.2">
      <c r="A6969" s="63">
        <f>'דוח 132'!K6969</f>
        <v>13595</v>
      </c>
      <c r="B6969" s="63">
        <f>'דוח 132'!J6969</f>
        <v>9158</v>
      </c>
      <c r="C6969" s="63" t="str">
        <f>'דוח 132'!I6969</f>
        <v>סה"כ מניות והמירים</v>
      </c>
      <c r="D6969" s="63">
        <f>'דוח 132'!H6969</f>
        <v>0</v>
      </c>
      <c r="E6969" s="63">
        <f>'דוח 132'!G6969</f>
        <v>8.6126013898766605</v>
      </c>
      <c r="F6969" s="63">
        <f>'דוח 132'!F6969</f>
        <v>8.6347626704442799</v>
      </c>
      <c r="G6969" s="63">
        <f>'דוח 132'!E6969</f>
        <v>0</v>
      </c>
      <c r="H6969" s="63">
        <f>'דוח 132'!D6969</f>
        <v>0</v>
      </c>
      <c r="I6969" s="63">
        <f>'דוח 132'!C6969</f>
        <v>0</v>
      </c>
      <c r="J6969" s="63">
        <f>'דוח 132'!B6969</f>
        <v>0</v>
      </c>
      <c r="K6969" s="63">
        <f>'דוח 132'!A6969</f>
        <v>0</v>
      </c>
    </row>
    <row r="6970" spans="1:11" x14ac:dyDescent="0.2">
      <c r="A6970" s="63">
        <f>'דוח 132'!K6970</f>
        <v>15610</v>
      </c>
      <c r="B6970" s="63">
        <f>'דוח 132'!J6970</f>
        <v>9158</v>
      </c>
      <c r="C6970" s="63" t="str">
        <f>'דוח 132'!I6970</f>
        <v>נגזרים מתוך מניות והמירים</v>
      </c>
      <c r="D6970" s="63">
        <f>'דוח 132'!H6970</f>
        <v>0</v>
      </c>
      <c r="E6970" s="63">
        <f>'דוח 132'!G6970</f>
        <v>0</v>
      </c>
      <c r="F6970" s="63">
        <f>'דוח 132'!F6970</f>
        <v>0</v>
      </c>
      <c r="G6970" s="63">
        <f>'דוח 132'!E6970</f>
        <v>0</v>
      </c>
      <c r="H6970" s="63">
        <f>'דוח 132'!D6970</f>
        <v>0</v>
      </c>
      <c r="I6970" s="63">
        <f>'דוח 132'!C6970</f>
        <v>0</v>
      </c>
      <c r="J6970" s="63">
        <f>'דוח 132'!B6970</f>
        <v>0</v>
      </c>
      <c r="K6970" s="63">
        <f>'דוח 132'!A6970</f>
        <v>0</v>
      </c>
    </row>
    <row r="6971" spans="1:11" x14ac:dyDescent="0.2">
      <c r="A6971" s="63">
        <f>'דוח 132'!K6971</f>
        <v>15611</v>
      </c>
      <c r="B6971" s="63">
        <f>'דוח 132'!J6971</f>
        <v>9158</v>
      </c>
      <c r="C6971" s="63" t="str">
        <f>'דוח 132'!I6971</f>
        <v>מניות והמירים בארץ</v>
      </c>
      <c r="D6971" s="63">
        <f>'דוח 132'!H6971</f>
        <v>0</v>
      </c>
      <c r="E6971" s="63">
        <f>'דוח 132'!G6971</f>
        <v>4.1533560861388397</v>
      </c>
      <c r="F6971" s="63">
        <f>'דוח 132'!F6971</f>
        <v>4.1599810397087698</v>
      </c>
      <c r="G6971" s="63">
        <f>'דוח 132'!E6971</f>
        <v>0</v>
      </c>
      <c r="H6971" s="63">
        <f>'דוח 132'!D6971</f>
        <v>0</v>
      </c>
      <c r="I6971" s="63">
        <f>'דוח 132'!C6971</f>
        <v>0</v>
      </c>
      <c r="J6971" s="63">
        <f>'דוח 132'!B6971</f>
        <v>0</v>
      </c>
      <c r="K6971" s="63">
        <f>'דוח 132'!A6971</f>
        <v>0</v>
      </c>
    </row>
    <row r="6972" spans="1:11" x14ac:dyDescent="0.2">
      <c r="A6972" s="63">
        <f>'דוח 132'!K6972</f>
        <v>15608</v>
      </c>
      <c r="B6972" s="63">
        <f>'דוח 132'!J6972</f>
        <v>9158</v>
      </c>
      <c r="C6972" s="63" t="str">
        <f>'דוח 132'!I6972</f>
        <v>מניות חו"ל</v>
      </c>
      <c r="D6972" s="63">
        <f>'דוח 132'!H6972</f>
        <v>0</v>
      </c>
      <c r="E6972" s="63">
        <f>'דוח 132'!G6972</f>
        <v>4.4592453037378199</v>
      </c>
      <c r="F6972" s="63">
        <f>'דוח 132'!F6972</f>
        <v>4.4747816307355199</v>
      </c>
      <c r="G6972" s="63">
        <f>'דוח 132'!E6972</f>
        <v>0</v>
      </c>
      <c r="H6972" s="63">
        <f>'דוח 132'!D6972</f>
        <v>0</v>
      </c>
      <c r="I6972" s="63">
        <f>'דוח 132'!C6972</f>
        <v>0</v>
      </c>
      <c r="J6972" s="63">
        <f>'דוח 132'!B6972</f>
        <v>0</v>
      </c>
      <c r="K6972" s="63">
        <f>'דוח 132'!A6972</f>
        <v>0</v>
      </c>
    </row>
    <row r="6973" spans="1:11" x14ac:dyDescent="0.2">
      <c r="A6973" s="63">
        <f>'דוח 132'!K6973</f>
        <v>15584</v>
      </c>
      <c r="B6973" s="63">
        <f>'דוח 132'!J6973</f>
        <v>9158</v>
      </c>
      <c r="C6973" s="63" t="str">
        <f>'דוח 132'!I6973</f>
        <v>נכסים אלטרנטיביים</v>
      </c>
      <c r="D6973" s="63">
        <f>'דוח 132'!H6973</f>
        <v>0</v>
      </c>
      <c r="E6973" s="63">
        <f>'דוח 132'!G6973</f>
        <v>0</v>
      </c>
      <c r="F6973" s="63">
        <f>'דוח 132'!F6973</f>
        <v>0</v>
      </c>
      <c r="G6973" s="63">
        <f>'דוח 132'!E6973</f>
        <v>0</v>
      </c>
      <c r="H6973" s="63">
        <f>'דוח 132'!D6973</f>
        <v>0</v>
      </c>
      <c r="I6973" s="63">
        <f>'דוח 132'!C6973</f>
        <v>0</v>
      </c>
      <c r="J6973" s="63">
        <f>'דוח 132'!B6973</f>
        <v>0</v>
      </c>
      <c r="K6973" s="63">
        <f>'דוח 132'!A6973</f>
        <v>0</v>
      </c>
    </row>
    <row r="6974" spans="1:11" x14ac:dyDescent="0.2">
      <c r="A6974" s="63">
        <f>'דוח 132'!K6974</f>
        <v>17728</v>
      </c>
      <c r="B6974" s="63">
        <f>'דוח 132'!J6974</f>
        <v>9158</v>
      </c>
      <c r="C6974" s="63" t="str">
        <f>'דוח 132'!I6974</f>
        <v>נכסי נדל"ן</v>
      </c>
      <c r="D6974" s="63">
        <f>'דוח 132'!H6974</f>
        <v>0</v>
      </c>
      <c r="E6974" s="63">
        <f>'דוח 132'!G6974</f>
        <v>0</v>
      </c>
      <c r="F6974" s="63">
        <f>'דוח 132'!F6974</f>
        <v>0</v>
      </c>
      <c r="G6974" s="63">
        <f>'דוח 132'!E6974</f>
        <v>0</v>
      </c>
      <c r="H6974" s="63">
        <f>'דוח 132'!D6974</f>
        <v>0</v>
      </c>
      <c r="I6974" s="63">
        <f>'דוח 132'!C6974</f>
        <v>0</v>
      </c>
      <c r="J6974" s="63">
        <f>'דוח 132'!B6974</f>
        <v>0</v>
      </c>
      <c r="K6974" s="63">
        <f>'דוח 132'!A6974</f>
        <v>0</v>
      </c>
    </row>
    <row r="6975" spans="1:11" x14ac:dyDescent="0.2">
      <c r="A6975" s="63">
        <f>'דוח 132'!K6975</f>
        <v>15624</v>
      </c>
      <c r="B6975" s="63">
        <f>'דוח 132'!J6975</f>
        <v>9158</v>
      </c>
      <c r="C6975" s="63" t="str">
        <f>'דוח 132'!I6975</f>
        <v>נגזרים מתוך חשיפת מט"ח</v>
      </c>
      <c r="D6975" s="63">
        <f>'דוח 132'!H6975</f>
        <v>0</v>
      </c>
      <c r="E6975" s="63">
        <f>'דוח 132'!G6975</f>
        <v>0</v>
      </c>
      <c r="F6975" s="63">
        <f>'דוח 132'!F6975</f>
        <v>0</v>
      </c>
      <c r="G6975" s="63">
        <f>'דוח 132'!E6975</f>
        <v>0</v>
      </c>
      <c r="H6975" s="63">
        <f>'דוח 132'!D6975</f>
        <v>0</v>
      </c>
      <c r="I6975" s="63">
        <f>'דוח 132'!C6975</f>
        <v>0</v>
      </c>
      <c r="J6975" s="63">
        <f>'דוח 132'!B6975</f>
        <v>0</v>
      </c>
      <c r="K6975" s="63">
        <f>'דוח 132'!A6975</f>
        <v>0</v>
      </c>
    </row>
    <row r="6976" spans="1:11" x14ac:dyDescent="0.2">
      <c r="A6976" s="63">
        <f>'דוח 132'!K6976</f>
        <v>15644</v>
      </c>
      <c r="B6976" s="63">
        <f>'דוח 132'!J6976</f>
        <v>9158</v>
      </c>
      <c r="C6976" s="63" t="str">
        <f>'דוח 132'!I6976</f>
        <v>סה"כ נזילות</v>
      </c>
      <c r="D6976" s="63">
        <f>'דוח 132'!H6976</f>
        <v>0</v>
      </c>
      <c r="E6976" s="63">
        <f>'דוח 132'!G6976</f>
        <v>11.7897682486345</v>
      </c>
      <c r="F6976" s="63">
        <f>'דוח 132'!F6976</f>
        <v>11.815073006267399</v>
      </c>
      <c r="G6976" s="63">
        <f>'דוח 132'!E6976</f>
        <v>0</v>
      </c>
      <c r="H6976" s="63">
        <f>'דוח 132'!D6976</f>
        <v>0</v>
      </c>
      <c r="I6976" s="63">
        <f>'דוח 132'!C6976</f>
        <v>0</v>
      </c>
      <c r="J6976" s="63">
        <f>'דוח 132'!B6976</f>
        <v>0</v>
      </c>
      <c r="K6976" s="63">
        <f>'דוח 132'!A6976</f>
        <v>0</v>
      </c>
    </row>
    <row r="6977" spans="1:11" x14ac:dyDescent="0.2">
      <c r="A6977" s="63">
        <f>'דוח 132'!K6977</f>
        <v>15704</v>
      </c>
      <c r="B6977" s="63">
        <f>'דוח 132'!J6977</f>
        <v>9158</v>
      </c>
      <c r="C6977" s="63" t="str">
        <f>'דוח 132'!I6977</f>
        <v xml:space="preserve">סה"כ קונצרני והלוואות </v>
      </c>
      <c r="D6977" s="63">
        <f>'דוח 132'!H6977</f>
        <v>3.1854697382267703</v>
      </c>
      <c r="E6977" s="63">
        <f>'דוח 132'!G6977</f>
        <v>27.170245475199497</v>
      </c>
      <c r="F6977" s="63">
        <f>'דוח 132'!F6977</f>
        <v>27.152114059597196</v>
      </c>
      <c r="G6977" s="63">
        <f>'דוח 132'!E6977</f>
        <v>0</v>
      </c>
      <c r="H6977" s="63">
        <f>'דוח 132'!D6977</f>
        <v>32</v>
      </c>
      <c r="I6977" s="63">
        <f>'דוח 132'!C6977</f>
        <v>0</v>
      </c>
      <c r="J6977" s="63">
        <f>'דוח 132'!B6977</f>
        <v>0</v>
      </c>
      <c r="K6977" s="63">
        <f>'דוח 132'!A6977</f>
        <v>0</v>
      </c>
    </row>
    <row r="6978" spans="1:11" x14ac:dyDescent="0.2">
      <c r="A6978" s="63">
        <f>'דוח 132'!K6978</f>
        <v>15749</v>
      </c>
      <c r="B6978" s="63">
        <f>'דוח 132'!J6978</f>
        <v>9158</v>
      </c>
      <c r="C6978" s="63" t="str">
        <f>'דוח 132'!I6978</f>
        <v>סה"כ לא סחירים</v>
      </c>
      <c r="D6978" s="63">
        <f>'דוח 132'!H6978</f>
        <v>0</v>
      </c>
      <c r="E6978" s="63">
        <f>'דוח 132'!G6978</f>
        <v>0</v>
      </c>
      <c r="F6978" s="63">
        <f>'דוח 132'!F6978</f>
        <v>0</v>
      </c>
      <c r="G6978" s="63">
        <f>'דוח 132'!E6978</f>
        <v>0</v>
      </c>
      <c r="H6978" s="63">
        <f>'דוח 132'!D6978</f>
        <v>0</v>
      </c>
      <c r="I6978" s="63">
        <f>'דוח 132'!C6978</f>
        <v>0</v>
      </c>
      <c r="J6978" s="63">
        <f>'דוח 132'!B6978</f>
        <v>0</v>
      </c>
      <c r="K6978" s="63">
        <f>'דוח 132'!A6978</f>
        <v>0</v>
      </c>
    </row>
    <row r="6979" spans="1:11" x14ac:dyDescent="0.2">
      <c r="A6979" s="63">
        <f>'דוח 132'!K6979</f>
        <v>11258</v>
      </c>
      <c r="B6979" s="63">
        <f>'דוח 132'!J6979</f>
        <v>9158</v>
      </c>
      <c r="C6979" s="63" t="str">
        <f>'דוח 132'!I6979</f>
        <v>כל נכסי הקופה</v>
      </c>
      <c r="D6979" s="63">
        <f>'דוח 132'!H6979</f>
        <v>2.5590741887575099</v>
      </c>
      <c r="E6979" s="63">
        <f>'דוח 132'!G6979</f>
        <v>100</v>
      </c>
      <c r="F6979" s="63">
        <f>'דוח 132'!F6979</f>
        <v>100</v>
      </c>
      <c r="G6979" s="63">
        <f>'דוח 132'!E6979</f>
        <v>0</v>
      </c>
      <c r="H6979" s="63">
        <f>'דוח 132'!D6979</f>
        <v>0</v>
      </c>
      <c r="I6979" s="63">
        <f>'דוח 132'!C6979</f>
        <v>0</v>
      </c>
      <c r="J6979" s="63">
        <f>'דוח 132'!B6979</f>
        <v>0</v>
      </c>
      <c r="K6979" s="63">
        <f>'דוח 132'!A6979</f>
        <v>0</v>
      </c>
    </row>
    <row r="6980" spans="1:11" x14ac:dyDescent="0.2">
      <c r="A6980" s="63">
        <f>'דוח 132'!K6980</f>
        <v>15705</v>
      </c>
      <c r="B6980" s="63">
        <f>'דוח 132'!J6980</f>
        <v>9158</v>
      </c>
      <c r="C6980" s="63" t="str">
        <f>'דוח 132'!I6980</f>
        <v>סה"כ ממשלתי</v>
      </c>
      <c r="D6980" s="63">
        <f>'דוח 132'!H6980</f>
        <v>3.2332344497065804</v>
      </c>
      <c r="E6980" s="63">
        <f>'דוח 132'!G6980</f>
        <v>52.427384886289396</v>
      </c>
      <c r="F6980" s="63">
        <f>'דוח 132'!F6980</f>
        <v>52.398050263691097</v>
      </c>
      <c r="G6980" s="63">
        <f>'דוח 132'!E6980</f>
        <v>0</v>
      </c>
      <c r="H6980" s="63">
        <f>'דוח 132'!D6980</f>
        <v>56</v>
      </c>
      <c r="I6980" s="63">
        <f>'דוח 132'!C6980</f>
        <v>0</v>
      </c>
      <c r="J6980" s="63">
        <f>'דוח 132'!B6980</f>
        <v>0</v>
      </c>
      <c r="K6980" s="63">
        <f>'דוח 132'!A6980</f>
        <v>0</v>
      </c>
    </row>
    <row r="6981" spans="1:11" x14ac:dyDescent="0.2">
      <c r="A6981" s="63">
        <f>'דוח 132'!K6981</f>
        <v>16144</v>
      </c>
      <c r="B6981" s="63">
        <f>'דוח 132'!J6981</f>
        <v>9158</v>
      </c>
      <c r="C6981" s="63" t="str">
        <f>'דוח 132'!I6981</f>
        <v>סך חשיפת מט"ח</v>
      </c>
      <c r="D6981" s="63">
        <f>'דוח 132'!H6981</f>
        <v>1.3809852200892898</v>
      </c>
      <c r="E6981" s="63">
        <f>'דוח 132'!G6981</f>
        <v>5.1241057786486301</v>
      </c>
      <c r="F6981" s="63">
        <f>'דוח 132'!F6981</f>
        <v>5.1107072996946794</v>
      </c>
      <c r="G6981" s="63">
        <f>'דוח 132'!E6981</f>
        <v>0</v>
      </c>
      <c r="H6981" s="63">
        <f>'דוח 132'!D6981</f>
        <v>0</v>
      </c>
      <c r="I6981" s="63">
        <f>'דוח 132'!C6981</f>
        <v>0</v>
      </c>
      <c r="J6981" s="63">
        <f>'דוח 132'!B6981</f>
        <v>0</v>
      </c>
      <c r="K6981" s="63">
        <f>'דוח 132'!A6981</f>
        <v>0</v>
      </c>
    </row>
    <row r="6982" spans="1:11" x14ac:dyDescent="0.2">
      <c r="A6982" s="63">
        <f>'דוח 132'!K6982</f>
        <v>12755</v>
      </c>
      <c r="B6982" s="63">
        <f>'דוח 132'!J6982</f>
        <v>9158</v>
      </c>
      <c r="C6982" s="63" t="str">
        <f>'דוח 132'!I6982</f>
        <v xml:space="preserve">נזילות מט"ח </v>
      </c>
      <c r="D6982" s="63">
        <f>'דוח 132'!H6982</f>
        <v>0</v>
      </c>
      <c r="E6982" s="63">
        <f>'דוח 132'!G6982</f>
        <v>2.0124984736729501</v>
      </c>
      <c r="F6982" s="63">
        <f>'דוח 132'!F6982</f>
        <v>2.0055827511127302</v>
      </c>
      <c r="G6982" s="63">
        <f>'דוח 132'!E6982</f>
        <v>0</v>
      </c>
      <c r="H6982" s="63">
        <f>'דוח 132'!D6982</f>
        <v>0</v>
      </c>
      <c r="I6982" s="63">
        <f>'דוח 132'!C6982</f>
        <v>0</v>
      </c>
      <c r="J6982" s="63">
        <f>'דוח 132'!B6982</f>
        <v>0</v>
      </c>
      <c r="K6982" s="63">
        <f>'דוח 132'!A6982</f>
        <v>0</v>
      </c>
    </row>
    <row r="6983" spans="1:11" x14ac:dyDescent="0.2">
      <c r="A6983" s="63">
        <f>'דוח 132'!K6983</f>
        <v>12359</v>
      </c>
      <c r="B6983" s="63">
        <f>'דוח 132'!J6983</f>
        <v>9158</v>
      </c>
      <c r="C6983" s="63" t="str">
        <f>'דוח 132'!I6983</f>
        <v xml:space="preserve">קונצרני לא סחיר צמוד מדד </v>
      </c>
      <c r="D6983" s="63">
        <f>'דוח 132'!H6983</f>
        <v>0</v>
      </c>
      <c r="E6983" s="63">
        <f>'דוח 132'!G6983</f>
        <v>0</v>
      </c>
      <c r="F6983" s="63">
        <f>'דוח 132'!F6983</f>
        <v>0</v>
      </c>
      <c r="G6983" s="63">
        <f>'דוח 132'!E6983</f>
        <v>0</v>
      </c>
      <c r="H6983" s="63">
        <f>'דוח 132'!D6983</f>
        <v>0</v>
      </c>
      <c r="I6983" s="63">
        <f>'דוח 132'!C6983</f>
        <v>0</v>
      </c>
      <c r="J6983" s="63">
        <f>'דוח 132'!B6983</f>
        <v>0</v>
      </c>
      <c r="K6983" s="63">
        <f>'דוח 132'!A6983</f>
        <v>0</v>
      </c>
    </row>
    <row r="6984" spans="1:11" x14ac:dyDescent="0.2">
      <c r="A6984" s="63">
        <f>'דוח 132'!K6984</f>
        <v>0</v>
      </c>
      <c r="B6984" s="63">
        <f>'דוח 132'!J6984</f>
        <v>0</v>
      </c>
      <c r="C6984" s="63">
        <f>'דוח 132'!I6984</f>
        <v>0</v>
      </c>
      <c r="D6984" s="63">
        <f>'דוח 132'!H6984</f>
        <v>0</v>
      </c>
      <c r="E6984" s="63">
        <f>'דוח 132'!G6984</f>
        <v>0</v>
      </c>
      <c r="F6984" s="63">
        <f>'דוח 132'!F6984</f>
        <v>0</v>
      </c>
      <c r="G6984" s="63">
        <f>'דוח 132'!E6984</f>
        <v>0</v>
      </c>
      <c r="H6984" s="63">
        <f>'דוח 132'!D6984</f>
        <v>0</v>
      </c>
      <c r="I6984" s="63">
        <f>'דוח 132'!C6984</f>
        <v>0</v>
      </c>
      <c r="J6984" s="63">
        <f>'דוח 132'!B6984</f>
        <v>0</v>
      </c>
      <c r="K6984" s="63">
        <f>'דוח 132'!A6984</f>
        <v>0</v>
      </c>
    </row>
    <row r="6985" spans="1:11" x14ac:dyDescent="0.2">
      <c r="A6985" s="63" t="str">
        <f>'דוח 132'!K6985</f>
        <v>קוד קבוצה</v>
      </c>
      <c r="B6985" s="63" t="str">
        <f>'דוח 132'!J6985</f>
        <v>קוד קופה</v>
      </c>
      <c r="C6985" s="63">
        <f>'דוח 132'!I6985</f>
        <v>0</v>
      </c>
      <c r="D6985" s="63" t="str">
        <f>'דוח 132'!H6985</f>
        <v>9166  תת פסגות2-קב רשף</v>
      </c>
      <c r="E6985" s="63">
        <f>'דוח 132'!G6985</f>
        <v>0</v>
      </c>
      <c r="F6985" s="63">
        <f>'דוח 132'!F6985</f>
        <v>0</v>
      </c>
      <c r="G6985" s="63">
        <f>'דוח 132'!E6985</f>
        <v>0</v>
      </c>
      <c r="H6985" s="63">
        <f>'דוח 132'!D6985</f>
        <v>0</v>
      </c>
      <c r="I6985" s="63">
        <f>'דוח 132'!C6985</f>
        <v>0</v>
      </c>
      <c r="J6985" s="63">
        <f>'דוח 132'!B6985</f>
        <v>0</v>
      </c>
      <c r="K6985" s="63">
        <f>'דוח 132'!A6985</f>
        <v>0</v>
      </c>
    </row>
    <row r="6986" spans="1:11" x14ac:dyDescent="0.2">
      <c r="A6986" s="63">
        <f>'דוח 132'!K6986</f>
        <v>0</v>
      </c>
      <c r="B6986" s="63">
        <f>'דוח 132'!J6986</f>
        <v>0</v>
      </c>
      <c r="C6986" s="63">
        <f>'דוח 132'!I6986</f>
        <v>0</v>
      </c>
      <c r="D6986" s="63">
        <f>'דוח 132'!H6986</f>
        <v>0</v>
      </c>
      <c r="E6986" s="63">
        <f>'דוח 132'!G6986</f>
        <v>0</v>
      </c>
      <c r="F6986" s="63" t="str">
        <f>'דוח 132'!F6986</f>
        <v>שווי קופה באשח  559.34</v>
      </c>
      <c r="G6986" s="63">
        <f>'דוח 132'!E6986</f>
        <v>0</v>
      </c>
      <c r="H6986" s="63">
        <f>'דוח 132'!D6986</f>
        <v>0</v>
      </c>
      <c r="I6986" s="63">
        <f>'דוח 132'!C6986</f>
        <v>0</v>
      </c>
      <c r="J6986" s="63">
        <f>'דוח 132'!B6986</f>
        <v>0</v>
      </c>
      <c r="K6986" s="63">
        <f>'דוח 132'!A6986</f>
        <v>0</v>
      </c>
    </row>
    <row r="6987" spans="1:11" x14ac:dyDescent="0.2">
      <c r="A6987" s="63">
        <f>'דוח 132'!K6987</f>
        <v>0</v>
      </c>
      <c r="B6987" s="63">
        <f>'דוח 132'!J6987</f>
        <v>0</v>
      </c>
      <c r="C6987" s="63" t="str">
        <f>'דוח 132'!I6987</f>
        <v>תאור קבוצה</v>
      </c>
      <c r="D6987" s="63" t="str">
        <f>'דוח 132'!H6987</f>
        <v>מח"מ</v>
      </c>
      <c r="E6987" s="63" t="str">
        <f>'דוח 132'!G6987</f>
        <v>חשיפה</v>
      </c>
      <c r="F6987" s="63" t="str">
        <f>'דוח 132'!F6987</f>
        <v>חשיפה</v>
      </c>
      <c r="G6987" s="63">
        <f>'דוח 132'!E6987</f>
        <v>0</v>
      </c>
      <c r="H6987" s="63" t="str">
        <f>'דוח 132'!D6987</f>
        <v>חשיפה</v>
      </c>
      <c r="I6987" s="63">
        <f>'דוח 132'!C6987</f>
        <v>0</v>
      </c>
      <c r="J6987" s="63" t="str">
        <f>'דוח 132'!B6987</f>
        <v>מח"מ</v>
      </c>
      <c r="K6987" s="63">
        <f>'דוח 132'!A6987</f>
        <v>0</v>
      </c>
    </row>
    <row r="6988" spans="1:11" x14ac:dyDescent="0.2">
      <c r="A6988" s="63">
        <f>'דוח 132'!K6988</f>
        <v>0</v>
      </c>
      <c r="B6988" s="63">
        <f>'דוח 132'!J6988</f>
        <v>0</v>
      </c>
      <c r="C6988" s="63">
        <f>'דוח 132'!I6988</f>
        <v>0</v>
      </c>
      <c r="D6988" s="63">
        <f>'דוח 132'!H6988</f>
        <v>0</v>
      </c>
      <c r="E6988" s="63" t="str">
        <f>'דוח 132'!G6988</f>
        <v>30/12/18</v>
      </c>
      <c r="F6988" s="63" t="str">
        <f>'דוח 132'!F6988</f>
        <v>31/12/18</v>
      </c>
      <c r="G6988" s="63" t="str">
        <f>'דוח 132'!E6988</f>
        <v>מינ'</v>
      </c>
      <c r="H6988" s="63" t="str">
        <f>'דוח 132'!D6988</f>
        <v>מקס'</v>
      </c>
      <c r="I6988" s="63" t="str">
        <f>'דוח 132'!C6988</f>
        <v>מינ'</v>
      </c>
      <c r="J6988" s="63" t="str">
        <f>'דוח 132'!B6988</f>
        <v>מקס'</v>
      </c>
      <c r="K6988" s="63">
        <f>'דוח 132'!A6988</f>
        <v>0</v>
      </c>
    </row>
    <row r="6989" spans="1:11" x14ac:dyDescent="0.2">
      <c r="A6989" s="63">
        <f>'דוח 132'!K6989</f>
        <v>13591</v>
      </c>
      <c r="B6989" s="63">
        <f>'דוח 132'!J6989</f>
        <v>9166</v>
      </c>
      <c r="C6989" s="63" t="str">
        <f>'דוח 132'!I6989</f>
        <v xml:space="preserve">צמוד מדד (כולל מיועדות) </v>
      </c>
      <c r="D6989" s="63">
        <f>'דוח 132'!H6989</f>
        <v>3.04376798411012</v>
      </c>
      <c r="E6989" s="63">
        <f>'דוח 132'!G6989</f>
        <v>49.447264336128399</v>
      </c>
      <c r="F6989" s="63">
        <f>'דוח 132'!F6989</f>
        <v>49.429985297561593</v>
      </c>
      <c r="G6989" s="63">
        <f>'דוח 132'!E6989</f>
        <v>0</v>
      </c>
      <c r="H6989" s="63">
        <f>'דוח 132'!D6989</f>
        <v>0</v>
      </c>
      <c r="I6989" s="63">
        <f>'דוח 132'!C6989</f>
        <v>0</v>
      </c>
      <c r="J6989" s="63">
        <f>'דוח 132'!B6989</f>
        <v>0</v>
      </c>
      <c r="K6989" s="63">
        <f>'דוח 132'!A6989</f>
        <v>0</v>
      </c>
    </row>
    <row r="6990" spans="1:11" x14ac:dyDescent="0.2">
      <c r="A6990" s="63">
        <f>'דוח 132'!K6990</f>
        <v>19967</v>
      </c>
      <c r="B6990" s="63">
        <f>'דוח 132'!J6990</f>
        <v>9166</v>
      </c>
      <c r="C6990" s="63" t="str">
        <f>'דוח 132'!I6990</f>
        <v>צמוד מדד ללא מיועדות</v>
      </c>
      <c r="D6990" s="63">
        <f>'דוח 132'!H6990</f>
        <v>3.04376798411012</v>
      </c>
      <c r="E6990" s="63">
        <f>'דוח 132'!G6990</f>
        <v>49.447264336128399</v>
      </c>
      <c r="F6990" s="63">
        <f>'דוח 132'!F6990</f>
        <v>49.429985297561593</v>
      </c>
      <c r="G6990" s="63">
        <f>'דוח 132'!E6990</f>
        <v>0</v>
      </c>
      <c r="H6990" s="63">
        <f>'דוח 132'!D6990</f>
        <v>0</v>
      </c>
      <c r="I6990" s="63">
        <f>'דוח 132'!C6990</f>
        <v>0</v>
      </c>
      <c r="J6990" s="63">
        <f>'דוח 132'!B6990</f>
        <v>0</v>
      </c>
      <c r="K6990" s="63">
        <f>'דוח 132'!A6990</f>
        <v>0</v>
      </c>
    </row>
    <row r="6991" spans="1:11" x14ac:dyDescent="0.2">
      <c r="A6991" s="63">
        <f>'דוח 132'!K6991</f>
        <v>15744</v>
      </c>
      <c r="B6991" s="63">
        <f>'דוח 132'!J6991</f>
        <v>9166</v>
      </c>
      <c r="C6991" s="63" t="str">
        <f>'דוח 132'!I6991</f>
        <v xml:space="preserve">סה"כ ממשלתי צמוד מדד כולל מיועדות </v>
      </c>
      <c r="D6991" s="63">
        <f>'דוח 132'!H6991</f>
        <v>2.2487798242972898</v>
      </c>
      <c r="E6991" s="63">
        <f>'דוח 132'!G6991</f>
        <v>21.318173603273397</v>
      </c>
      <c r="F6991" s="63">
        <f>'דוח 132'!F6991</f>
        <v>21.310769487444201</v>
      </c>
      <c r="G6991" s="63">
        <f>'דוח 132'!E6991</f>
        <v>0</v>
      </c>
      <c r="H6991" s="63">
        <f>'דוח 132'!D6991</f>
        <v>0</v>
      </c>
      <c r="I6991" s="63">
        <f>'דוח 132'!C6991</f>
        <v>0</v>
      </c>
      <c r="J6991" s="63">
        <f>'דוח 132'!B6991</f>
        <v>0</v>
      </c>
      <c r="K6991" s="63">
        <f>'דוח 132'!A6991</f>
        <v>0</v>
      </c>
    </row>
    <row r="6992" spans="1:11" x14ac:dyDescent="0.2">
      <c r="A6992" s="63">
        <f>'דוח 132'!K6992</f>
        <v>13462</v>
      </c>
      <c r="B6992" s="63">
        <f>'דוח 132'!J6992</f>
        <v>9166</v>
      </c>
      <c r="C6992" s="63" t="str">
        <f>'דוח 132'!I6992</f>
        <v xml:space="preserve">קונצרני סחיר צמוד מדד </v>
      </c>
      <c r="D6992" s="63">
        <f>'דוח 132'!H6992</f>
        <v>3.6462673401882899</v>
      </c>
      <c r="E6992" s="63">
        <f>'דוח 132'!G6992</f>
        <v>28.129090732854998</v>
      </c>
      <c r="F6992" s="63">
        <f>'דוח 132'!F6992</f>
        <v>28.119215810117396</v>
      </c>
      <c r="G6992" s="63">
        <f>'דוח 132'!E6992</f>
        <v>0</v>
      </c>
      <c r="H6992" s="63">
        <f>'דוח 132'!D6992</f>
        <v>0</v>
      </c>
      <c r="I6992" s="63">
        <f>'דוח 132'!C6992</f>
        <v>0</v>
      </c>
      <c r="J6992" s="63">
        <f>'דוח 132'!B6992</f>
        <v>0</v>
      </c>
      <c r="K6992" s="63">
        <f>'דוח 132'!A6992</f>
        <v>0</v>
      </c>
    </row>
    <row r="6993" spans="1:11" x14ac:dyDescent="0.2">
      <c r="A6993" s="63">
        <f>'דוח 132'!K6993</f>
        <v>15544</v>
      </c>
      <c r="B6993" s="63">
        <f>'דוח 132'!J6993</f>
        <v>9166</v>
      </c>
      <c r="C6993" s="63" t="str">
        <f>'דוח 132'!I6993</f>
        <v>הלוואה צמוד מדד</v>
      </c>
      <c r="D6993" s="63">
        <f>'דוח 132'!H6993</f>
        <v>0</v>
      </c>
      <c r="E6993" s="63">
        <f>'דוח 132'!G6993</f>
        <v>0</v>
      </c>
      <c r="F6993" s="63">
        <f>'דוח 132'!F6993</f>
        <v>0</v>
      </c>
      <c r="G6993" s="63">
        <f>'דוח 132'!E6993</f>
        <v>0</v>
      </c>
      <c r="H6993" s="63">
        <f>'דוח 132'!D6993</f>
        <v>0</v>
      </c>
      <c r="I6993" s="63">
        <f>'דוח 132'!C6993</f>
        <v>0</v>
      </c>
      <c r="J6993" s="63">
        <f>'דוח 132'!B6993</f>
        <v>0</v>
      </c>
      <c r="K6993" s="63">
        <f>'דוח 132'!A6993</f>
        <v>0</v>
      </c>
    </row>
    <row r="6994" spans="1:11" x14ac:dyDescent="0.2">
      <c r="A6994" s="63">
        <f>'דוח 132'!K6994</f>
        <v>12978</v>
      </c>
      <c r="B6994" s="63">
        <f>'דוח 132'!J6994</f>
        <v>9166</v>
      </c>
      <c r="C6994" s="63" t="str">
        <f>'דוח 132'!I6994</f>
        <v xml:space="preserve">פקדונות לא סחירים </v>
      </c>
      <c r="D6994" s="63">
        <f>'דוח 132'!H6994</f>
        <v>0</v>
      </c>
      <c r="E6994" s="63">
        <f>'דוח 132'!G6994</f>
        <v>0</v>
      </c>
      <c r="F6994" s="63">
        <f>'דוח 132'!F6994</f>
        <v>0</v>
      </c>
      <c r="G6994" s="63">
        <f>'דוח 132'!E6994</f>
        <v>0</v>
      </c>
      <c r="H6994" s="63">
        <f>'דוח 132'!D6994</f>
        <v>0</v>
      </c>
      <c r="I6994" s="63">
        <f>'דוח 132'!C6994</f>
        <v>0</v>
      </c>
      <c r="J6994" s="63">
        <f>'דוח 132'!B6994</f>
        <v>0</v>
      </c>
      <c r="K6994" s="63">
        <f>'דוח 132'!A6994</f>
        <v>0</v>
      </c>
    </row>
    <row r="6995" spans="1:11" x14ac:dyDescent="0.2">
      <c r="A6995" s="63">
        <f>'דוח 132'!K6995</f>
        <v>17726</v>
      </c>
      <c r="B6995" s="63">
        <f>'דוח 132'!J6995</f>
        <v>9166</v>
      </c>
      <c r="C6995" s="63" t="str">
        <f>'דוח 132'!I6995</f>
        <v>לא צמוד כולל נזילות</v>
      </c>
      <c r="D6995" s="63">
        <f>'דוח 132'!H6995</f>
        <v>2.5603425844119201</v>
      </c>
      <c r="E6995" s="63">
        <f>'דוח 132'!G6995</f>
        <v>50.552735663871601</v>
      </c>
      <c r="F6995" s="63">
        <f>'דוח 132'!F6995</f>
        <v>50.570014702438499</v>
      </c>
      <c r="G6995" s="63">
        <f>'דוח 132'!E6995</f>
        <v>0</v>
      </c>
      <c r="H6995" s="63">
        <f>'דוח 132'!D6995</f>
        <v>0</v>
      </c>
      <c r="I6995" s="63">
        <f>'דוח 132'!C6995</f>
        <v>0</v>
      </c>
      <c r="J6995" s="63">
        <f>'דוח 132'!B6995</f>
        <v>0</v>
      </c>
      <c r="K6995" s="63">
        <f>'דוח 132'!A6995</f>
        <v>0</v>
      </c>
    </row>
    <row r="6996" spans="1:11" x14ac:dyDescent="0.2">
      <c r="A6996" s="63">
        <f>'דוח 132'!K6996</f>
        <v>17727</v>
      </c>
      <c r="B6996" s="63">
        <f>'דוח 132'!J6996</f>
        <v>9166</v>
      </c>
      <c r="C6996" s="63" t="str">
        <f>'דוח 132'!I6996</f>
        <v>עו"ש ש"ח</v>
      </c>
      <c r="D6996" s="63">
        <f>'דוח 132'!H6996</f>
        <v>0</v>
      </c>
      <c r="E6996" s="63">
        <f>'דוח 132'!G6996</f>
        <v>6.2050078647623703</v>
      </c>
      <c r="F6996" s="63">
        <f>'דוח 132'!F6996</f>
        <v>6.2430987062866095</v>
      </c>
      <c r="G6996" s="63">
        <f>'דוח 132'!E6996</f>
        <v>0</v>
      </c>
      <c r="H6996" s="63">
        <f>'דוח 132'!D6996</f>
        <v>0</v>
      </c>
      <c r="I6996" s="63">
        <f>'דוח 132'!C6996</f>
        <v>0</v>
      </c>
      <c r="J6996" s="63">
        <f>'דוח 132'!B6996</f>
        <v>0</v>
      </c>
      <c r="K6996" s="63">
        <f>'דוח 132'!A6996</f>
        <v>0</v>
      </c>
    </row>
    <row r="6997" spans="1:11" x14ac:dyDescent="0.2">
      <c r="A6997" s="63">
        <f>'דוח 132'!K6997</f>
        <v>13592</v>
      </c>
      <c r="B6997" s="63">
        <f>'דוח 132'!J6997</f>
        <v>9166</v>
      </c>
      <c r="C6997" s="63" t="str">
        <f>'דוח 132'!I6997</f>
        <v xml:space="preserve">לא צמוד - לא כולל נזילות </v>
      </c>
      <c r="D6997" s="63">
        <f>'דוח 132'!H6997</f>
        <v>2.9209467707663297</v>
      </c>
      <c r="E6997" s="63">
        <f>'דוח 132'!G6997</f>
        <v>44.347727799109194</v>
      </c>
      <c r="F6997" s="63">
        <f>'דוח 132'!F6997</f>
        <v>44.326915996151797</v>
      </c>
      <c r="G6997" s="63">
        <f>'דוח 132'!E6997</f>
        <v>0</v>
      </c>
      <c r="H6997" s="63">
        <f>'דוח 132'!D6997</f>
        <v>0</v>
      </c>
      <c r="I6997" s="63">
        <f>'דוח 132'!C6997</f>
        <v>0</v>
      </c>
      <c r="J6997" s="63">
        <f>'דוח 132'!B6997</f>
        <v>0</v>
      </c>
      <c r="K6997" s="63">
        <f>'דוח 132'!A6997</f>
        <v>0</v>
      </c>
    </row>
    <row r="6998" spans="1:11" x14ac:dyDescent="0.2">
      <c r="A6998" s="63">
        <f>'דוח 132'!K6998</f>
        <v>11566</v>
      </c>
      <c r="B6998" s="63">
        <f>'דוח 132'!J6998</f>
        <v>9166</v>
      </c>
      <c r="C6998" s="63" t="str">
        <f>'דוח 132'!I6998</f>
        <v>מק"מ</v>
      </c>
      <c r="D6998" s="63">
        <f>'דוח 132'!H6998</f>
        <v>0.53865846887739011</v>
      </c>
      <c r="E6998" s="63">
        <f>'דוח 132'!G6998</f>
        <v>26.449114803203496</v>
      </c>
      <c r="F6998" s="63">
        <f>'דוח 132'!F6998</f>
        <v>26.436964151076001</v>
      </c>
      <c r="G6998" s="63">
        <f>'דוח 132'!E6998</f>
        <v>0</v>
      </c>
      <c r="H6998" s="63">
        <f>'דוח 132'!D6998</f>
        <v>0</v>
      </c>
      <c r="I6998" s="63">
        <f>'דוח 132'!C6998</f>
        <v>0</v>
      </c>
      <c r="J6998" s="63">
        <f>'דוח 132'!B6998</f>
        <v>0</v>
      </c>
      <c r="K6998" s="63">
        <f>'דוח 132'!A6998</f>
        <v>0</v>
      </c>
    </row>
    <row r="6999" spans="1:11" x14ac:dyDescent="0.2">
      <c r="A6999" s="63">
        <f>'דוח 132'!K6999</f>
        <v>13419</v>
      </c>
      <c r="B6999" s="63">
        <f>'דוח 132'!J6999</f>
        <v>9166</v>
      </c>
      <c r="C6999" s="63" t="str">
        <f>'דוח 132'!I6999</f>
        <v>ממשלתי  לא צמוד (שחר)</v>
      </c>
      <c r="D6999" s="63">
        <f>'דוח 132'!H6999</f>
        <v>7.6077310543684495</v>
      </c>
      <c r="E6999" s="63">
        <f>'דוח 132'!G6999</f>
        <v>13.0418087053497</v>
      </c>
      <c r="F6999" s="63">
        <f>'דוח 132'!F6999</f>
        <v>13.019412664428099</v>
      </c>
      <c r="G6999" s="63">
        <f>'דוח 132'!E6999</f>
        <v>0</v>
      </c>
      <c r="H6999" s="63">
        <f>'דוח 132'!D6999</f>
        <v>0</v>
      </c>
      <c r="I6999" s="63">
        <f>'דוח 132'!C6999</f>
        <v>0</v>
      </c>
      <c r="J6999" s="63">
        <f>'דוח 132'!B6999</f>
        <v>0</v>
      </c>
      <c r="K6999" s="63">
        <f>'דוח 132'!A6999</f>
        <v>0</v>
      </c>
    </row>
    <row r="7000" spans="1:11" x14ac:dyDescent="0.2">
      <c r="A7000" s="63">
        <f>'דוח 132'!K7000</f>
        <v>11568</v>
      </c>
      <c r="B7000" s="63">
        <f>'דוח 132'!J7000</f>
        <v>9166</v>
      </c>
      <c r="C7000" s="63" t="str">
        <f>'דוח 132'!I7000</f>
        <v>אג"ח ממשלתי לא צמוד ריבית משתנה-"גילון"</v>
      </c>
      <c r="D7000" s="63">
        <f>'דוח 132'!H7000</f>
        <v>0</v>
      </c>
      <c r="E7000" s="63">
        <f>'דוח 132'!G7000</f>
        <v>0</v>
      </c>
      <c r="F7000" s="63">
        <f>'דוח 132'!F7000</f>
        <v>0</v>
      </c>
      <c r="G7000" s="63">
        <f>'דוח 132'!E7000</f>
        <v>0</v>
      </c>
      <c r="H7000" s="63">
        <f>'דוח 132'!D7000</f>
        <v>0</v>
      </c>
      <c r="I7000" s="63">
        <f>'דוח 132'!C7000</f>
        <v>0</v>
      </c>
      <c r="J7000" s="63">
        <f>'דוח 132'!B7000</f>
        <v>0</v>
      </c>
      <c r="K7000" s="63">
        <f>'דוח 132'!A7000</f>
        <v>0</v>
      </c>
    </row>
    <row r="7001" spans="1:11" x14ac:dyDescent="0.2">
      <c r="A7001" s="63">
        <f>'דוח 132'!K7001</f>
        <v>12479</v>
      </c>
      <c r="B7001" s="63">
        <f>'דוח 132'!J7001</f>
        <v>9166</v>
      </c>
      <c r="C7001" s="63" t="str">
        <f>'דוח 132'!I7001</f>
        <v>קונצרני ריבית קבועה</v>
      </c>
      <c r="D7001" s="63">
        <f>'דוח 132'!H7001</f>
        <v>3.8034465329397698</v>
      </c>
      <c r="E7001" s="63">
        <f>'דוח 132'!G7001</f>
        <v>3.8461516442686503</v>
      </c>
      <c r="F7001" s="63">
        <f>'דוח 132'!F7001</f>
        <v>3.86002610671932</v>
      </c>
      <c r="G7001" s="63">
        <f>'דוח 132'!E7001</f>
        <v>0</v>
      </c>
      <c r="H7001" s="63">
        <f>'דוח 132'!D7001</f>
        <v>0</v>
      </c>
      <c r="I7001" s="63">
        <f>'דוח 132'!C7001</f>
        <v>0</v>
      </c>
      <c r="J7001" s="63">
        <f>'דוח 132'!B7001</f>
        <v>0</v>
      </c>
      <c r="K7001" s="63">
        <f>'דוח 132'!A7001</f>
        <v>0</v>
      </c>
    </row>
    <row r="7002" spans="1:11" x14ac:dyDescent="0.2">
      <c r="A7002" s="63">
        <f>'דוח 132'!K7002</f>
        <v>12480</v>
      </c>
      <c r="B7002" s="63">
        <f>'דוח 132'!J7002</f>
        <v>9166</v>
      </c>
      <c r="C7002" s="63" t="str">
        <f>'דוח 132'!I7002</f>
        <v>קונצרני ריבית משתנה</v>
      </c>
      <c r="D7002" s="63">
        <f>'דוח 132'!H7002</f>
        <v>1.49080164819903</v>
      </c>
      <c r="E7002" s="63">
        <f>'דוח 132'!G7002</f>
        <v>1.0106526462874199</v>
      </c>
      <c r="F7002" s="63">
        <f>'דוח 132'!F7002</f>
        <v>1.01051307392845</v>
      </c>
      <c r="G7002" s="63">
        <f>'דוח 132'!E7002</f>
        <v>0</v>
      </c>
      <c r="H7002" s="63">
        <f>'דוח 132'!D7002</f>
        <v>0</v>
      </c>
      <c r="I7002" s="63">
        <f>'דוח 132'!C7002</f>
        <v>0</v>
      </c>
      <c r="J7002" s="63">
        <f>'דוח 132'!B7002</f>
        <v>0</v>
      </c>
      <c r="K7002" s="63">
        <f>'דוח 132'!A7002</f>
        <v>0</v>
      </c>
    </row>
    <row r="7003" spans="1:11" x14ac:dyDescent="0.2">
      <c r="A7003" s="63">
        <f>'דוח 132'!K7003</f>
        <v>11578</v>
      </c>
      <c r="B7003" s="63">
        <f>'דוח 132'!J7003</f>
        <v>9166</v>
      </c>
      <c r="C7003" s="63" t="str">
        <f>'דוח 132'!I7003</f>
        <v>אג"ח לא צמוד לא סחיר (ללא עמיתים)</v>
      </c>
      <c r="D7003" s="63">
        <f>'דוח 132'!H7003</f>
        <v>0</v>
      </c>
      <c r="E7003" s="63">
        <f>'דוח 132'!G7003</f>
        <v>0</v>
      </c>
      <c r="F7003" s="63">
        <f>'דוח 132'!F7003</f>
        <v>0</v>
      </c>
      <c r="G7003" s="63">
        <f>'דוח 132'!E7003</f>
        <v>0</v>
      </c>
      <c r="H7003" s="63">
        <f>'דוח 132'!D7003</f>
        <v>0</v>
      </c>
      <c r="I7003" s="63">
        <f>'דוח 132'!C7003</f>
        <v>0</v>
      </c>
      <c r="J7003" s="63">
        <f>'דוח 132'!B7003</f>
        <v>0</v>
      </c>
      <c r="K7003" s="63">
        <f>'דוח 132'!A7003</f>
        <v>0</v>
      </c>
    </row>
    <row r="7004" spans="1:11" x14ac:dyDescent="0.2">
      <c r="A7004" s="63">
        <f>'דוח 132'!K7004</f>
        <v>12497</v>
      </c>
      <c r="B7004" s="63">
        <f>'דוח 132'!J7004</f>
        <v>9166</v>
      </c>
      <c r="C7004" s="63" t="str">
        <f>'דוח 132'!I7004</f>
        <v>קונצרני לא סחיר ריבית משתנה (נע"מים)</v>
      </c>
      <c r="D7004" s="63">
        <f>'דוח 132'!H7004</f>
        <v>0</v>
      </c>
      <c r="E7004" s="63">
        <f>'דוח 132'!G7004</f>
        <v>0</v>
      </c>
      <c r="F7004" s="63">
        <f>'דוח 132'!F7004</f>
        <v>0</v>
      </c>
      <c r="G7004" s="63">
        <f>'דוח 132'!E7004</f>
        <v>0</v>
      </c>
      <c r="H7004" s="63">
        <f>'דוח 132'!D7004</f>
        <v>0</v>
      </c>
      <c r="I7004" s="63">
        <f>'דוח 132'!C7004</f>
        <v>0</v>
      </c>
      <c r="J7004" s="63">
        <f>'דוח 132'!B7004</f>
        <v>0</v>
      </c>
      <c r="K7004" s="63">
        <f>'דוח 132'!A7004</f>
        <v>0</v>
      </c>
    </row>
    <row r="7005" spans="1:11" x14ac:dyDescent="0.2">
      <c r="A7005" s="63">
        <f>'דוח 132'!K7005</f>
        <v>15546</v>
      </c>
      <c r="B7005" s="63">
        <f>'דוח 132'!J7005</f>
        <v>9166</v>
      </c>
      <c r="C7005" s="63" t="str">
        <f>'דוח 132'!I7005</f>
        <v>הלוואה לא צמוד</v>
      </c>
      <c r="D7005" s="63">
        <f>'דוח 132'!H7005</f>
        <v>0</v>
      </c>
      <c r="E7005" s="63">
        <f>'דוח 132'!G7005</f>
        <v>0</v>
      </c>
      <c r="F7005" s="63">
        <f>'דוח 132'!F7005</f>
        <v>0</v>
      </c>
      <c r="G7005" s="63">
        <f>'דוח 132'!E7005</f>
        <v>0</v>
      </c>
      <c r="H7005" s="63">
        <f>'דוח 132'!D7005</f>
        <v>0</v>
      </c>
      <c r="I7005" s="63">
        <f>'דוח 132'!C7005</f>
        <v>0</v>
      </c>
      <c r="J7005" s="63">
        <f>'דוח 132'!B7005</f>
        <v>0</v>
      </c>
      <c r="K7005" s="63">
        <f>'דוח 132'!A7005</f>
        <v>0</v>
      </c>
    </row>
    <row r="7006" spans="1:11" x14ac:dyDescent="0.2">
      <c r="A7006" s="63">
        <f>'דוח 132'!K7006</f>
        <v>12481</v>
      </c>
      <c r="B7006" s="63">
        <f>'דוח 132'!J7006</f>
        <v>9166</v>
      </c>
      <c r="C7006" s="63" t="str">
        <f>'דוח 132'!I7006</f>
        <v>הלוואות לעמיתים.</v>
      </c>
      <c r="D7006" s="63">
        <f>'דוח 132'!H7006</f>
        <v>0</v>
      </c>
      <c r="E7006" s="63">
        <f>'דוח 132'!G7006</f>
        <v>0</v>
      </c>
      <c r="F7006" s="63">
        <f>'דוח 132'!F7006</f>
        <v>0</v>
      </c>
      <c r="G7006" s="63">
        <f>'דוח 132'!E7006</f>
        <v>0</v>
      </c>
      <c r="H7006" s="63">
        <f>'דוח 132'!D7006</f>
        <v>0</v>
      </c>
      <c r="I7006" s="63">
        <f>'דוח 132'!C7006</f>
        <v>0</v>
      </c>
      <c r="J7006" s="63">
        <f>'דוח 132'!B7006</f>
        <v>0</v>
      </c>
      <c r="K7006" s="63">
        <f>'דוח 132'!A7006</f>
        <v>0</v>
      </c>
    </row>
    <row r="7007" spans="1:11" x14ac:dyDescent="0.2">
      <c r="A7007" s="63">
        <f>'דוח 132'!K7007</f>
        <v>13594</v>
      </c>
      <c r="B7007" s="63">
        <f>'דוח 132'!J7007</f>
        <v>9166</v>
      </c>
      <c r="C7007" s="63" t="str">
        <f>'דוח 132'!I7007</f>
        <v>מט"ח וצמוד מט"ח</v>
      </c>
      <c r="D7007" s="63">
        <f>'דוח 132'!H7007</f>
        <v>0</v>
      </c>
      <c r="E7007" s="63">
        <f>'דוח 132'!G7007</f>
        <v>0</v>
      </c>
      <c r="F7007" s="63">
        <f>'דוח 132'!F7007</f>
        <v>0</v>
      </c>
      <c r="G7007" s="63">
        <f>'דוח 132'!E7007</f>
        <v>0</v>
      </c>
      <c r="H7007" s="63">
        <f>'דוח 132'!D7007</f>
        <v>0</v>
      </c>
      <c r="I7007" s="63">
        <f>'דוח 132'!C7007</f>
        <v>0</v>
      </c>
      <c r="J7007" s="63">
        <f>'דוח 132'!B7007</f>
        <v>0</v>
      </c>
      <c r="K7007" s="63">
        <f>'דוח 132'!A7007</f>
        <v>0</v>
      </c>
    </row>
    <row r="7008" spans="1:11" x14ac:dyDescent="0.2">
      <c r="A7008" s="63">
        <f>'דוח 132'!K7008</f>
        <v>15609</v>
      </c>
      <c r="B7008" s="63">
        <f>'דוח 132'!J7008</f>
        <v>9166</v>
      </c>
      <c r="C7008" s="63" t="str">
        <f>'דוח 132'!I7008</f>
        <v>אג"ח ממשלתי צמוד מט"ח סחיר (1022)</v>
      </c>
      <c r="D7008" s="63">
        <f>'דוח 132'!H7008</f>
        <v>0</v>
      </c>
      <c r="E7008" s="63">
        <f>'דוח 132'!G7008</f>
        <v>0</v>
      </c>
      <c r="F7008" s="63">
        <f>'דוח 132'!F7008</f>
        <v>0</v>
      </c>
      <c r="G7008" s="63">
        <f>'דוח 132'!E7008</f>
        <v>0</v>
      </c>
      <c r="H7008" s="63">
        <f>'דוח 132'!D7008</f>
        <v>0</v>
      </c>
      <c r="I7008" s="63">
        <f>'דוח 132'!C7008</f>
        <v>0</v>
      </c>
      <c r="J7008" s="63">
        <f>'דוח 132'!B7008</f>
        <v>0</v>
      </c>
      <c r="K7008" s="63">
        <f>'דוח 132'!A7008</f>
        <v>0</v>
      </c>
    </row>
    <row r="7009" spans="1:11" x14ac:dyDescent="0.2">
      <c r="A7009" s="63">
        <f>'דוח 132'!K7009</f>
        <v>11524</v>
      </c>
      <c r="B7009" s="63">
        <f>'דוח 132'!J7009</f>
        <v>9166</v>
      </c>
      <c r="C7009" s="63" t="str">
        <f>'דוח 132'!I7009</f>
        <v xml:space="preserve"> אג"ח קונצרני בחו"ל </v>
      </c>
      <c r="D7009" s="63">
        <f>'דוח 132'!H7009</f>
        <v>0</v>
      </c>
      <c r="E7009" s="63">
        <f>'דוח 132'!G7009</f>
        <v>0</v>
      </c>
      <c r="F7009" s="63">
        <f>'דוח 132'!F7009</f>
        <v>0</v>
      </c>
      <c r="G7009" s="63">
        <f>'דוח 132'!E7009</f>
        <v>0</v>
      </c>
      <c r="H7009" s="63">
        <f>'דוח 132'!D7009</f>
        <v>0</v>
      </c>
      <c r="I7009" s="63">
        <f>'דוח 132'!C7009</f>
        <v>0</v>
      </c>
      <c r="J7009" s="63">
        <f>'דוח 132'!B7009</f>
        <v>0</v>
      </c>
      <c r="K7009" s="63">
        <f>'דוח 132'!A7009</f>
        <v>0</v>
      </c>
    </row>
    <row r="7010" spans="1:11" x14ac:dyDescent="0.2">
      <c r="A7010" s="63">
        <f>'דוח 132'!K7010</f>
        <v>15745</v>
      </c>
      <c r="B7010" s="63">
        <f>'דוח 132'!J7010</f>
        <v>9166</v>
      </c>
      <c r="C7010" s="63" t="str">
        <f>'דוח 132'!I7010</f>
        <v>סה"כ קונצרני צמוד מט"ח</v>
      </c>
      <c r="D7010" s="63">
        <f>'דוח 132'!H7010</f>
        <v>0</v>
      </c>
      <c r="E7010" s="63">
        <f>'דוח 132'!G7010</f>
        <v>0</v>
      </c>
      <c r="F7010" s="63">
        <f>'דוח 132'!F7010</f>
        <v>0</v>
      </c>
      <c r="G7010" s="63">
        <f>'דוח 132'!E7010</f>
        <v>0</v>
      </c>
      <c r="H7010" s="63">
        <f>'דוח 132'!D7010</f>
        <v>0</v>
      </c>
      <c r="I7010" s="63">
        <f>'דוח 132'!C7010</f>
        <v>0</v>
      </c>
      <c r="J7010" s="63">
        <f>'דוח 132'!B7010</f>
        <v>0</v>
      </c>
      <c r="K7010" s="63">
        <f>'דוח 132'!A7010</f>
        <v>0</v>
      </c>
    </row>
    <row r="7011" spans="1:11" x14ac:dyDescent="0.2">
      <c r="A7011" s="63">
        <f>'דוח 132'!K7011</f>
        <v>15545</v>
      </c>
      <c r="B7011" s="63">
        <f>'דוח 132'!J7011</f>
        <v>9166</v>
      </c>
      <c r="C7011" s="63" t="str">
        <f>'דוח 132'!I7011</f>
        <v>הלוואה צמוד מט"ח</v>
      </c>
      <c r="D7011" s="63">
        <f>'דוח 132'!H7011</f>
        <v>0</v>
      </c>
      <c r="E7011" s="63">
        <f>'דוח 132'!G7011</f>
        <v>0</v>
      </c>
      <c r="F7011" s="63">
        <f>'דוח 132'!F7011</f>
        <v>0</v>
      </c>
      <c r="G7011" s="63">
        <f>'דוח 132'!E7011</f>
        <v>0</v>
      </c>
      <c r="H7011" s="63">
        <f>'דוח 132'!D7011</f>
        <v>0</v>
      </c>
      <c r="I7011" s="63">
        <f>'דוח 132'!C7011</f>
        <v>0</v>
      </c>
      <c r="J7011" s="63">
        <f>'דוח 132'!B7011</f>
        <v>0</v>
      </c>
      <c r="K7011" s="63">
        <f>'דוח 132'!A7011</f>
        <v>0</v>
      </c>
    </row>
    <row r="7012" spans="1:11" x14ac:dyDescent="0.2">
      <c r="A7012" s="63">
        <f>'דוח 132'!K7012</f>
        <v>13595</v>
      </c>
      <c r="B7012" s="63">
        <f>'דוח 132'!J7012</f>
        <v>9166</v>
      </c>
      <c r="C7012" s="63" t="str">
        <f>'דוח 132'!I7012</f>
        <v>סה"כ מניות והמירים</v>
      </c>
      <c r="D7012" s="63">
        <f>'דוח 132'!H7012</f>
        <v>0</v>
      </c>
      <c r="E7012" s="63">
        <f>'דוח 132'!G7012</f>
        <v>0</v>
      </c>
      <c r="F7012" s="63">
        <f>'דוח 132'!F7012</f>
        <v>0</v>
      </c>
      <c r="G7012" s="63">
        <f>'דוח 132'!E7012</f>
        <v>0</v>
      </c>
      <c r="H7012" s="63">
        <f>'דוח 132'!D7012</f>
        <v>0</v>
      </c>
      <c r="I7012" s="63">
        <f>'דוח 132'!C7012</f>
        <v>0</v>
      </c>
      <c r="J7012" s="63">
        <f>'דוח 132'!B7012</f>
        <v>0</v>
      </c>
      <c r="K7012" s="63">
        <f>'דוח 132'!A7012</f>
        <v>0</v>
      </c>
    </row>
    <row r="7013" spans="1:11" x14ac:dyDescent="0.2">
      <c r="A7013" s="63">
        <f>'דוח 132'!K7013</f>
        <v>15610</v>
      </c>
      <c r="B7013" s="63">
        <f>'דוח 132'!J7013</f>
        <v>9166</v>
      </c>
      <c r="C7013" s="63" t="str">
        <f>'דוח 132'!I7013</f>
        <v>נגזרים מתוך מניות והמירים</v>
      </c>
      <c r="D7013" s="63">
        <f>'דוח 132'!H7013</f>
        <v>0</v>
      </c>
      <c r="E7013" s="63">
        <f>'דוח 132'!G7013</f>
        <v>0</v>
      </c>
      <c r="F7013" s="63">
        <f>'דוח 132'!F7013</f>
        <v>0</v>
      </c>
      <c r="G7013" s="63">
        <f>'דוח 132'!E7013</f>
        <v>0</v>
      </c>
      <c r="H7013" s="63">
        <f>'דוח 132'!D7013</f>
        <v>0</v>
      </c>
      <c r="I7013" s="63">
        <f>'דוח 132'!C7013</f>
        <v>0</v>
      </c>
      <c r="J7013" s="63">
        <f>'דוח 132'!B7013</f>
        <v>0</v>
      </c>
      <c r="K7013" s="63">
        <f>'דוח 132'!A7013</f>
        <v>0</v>
      </c>
    </row>
    <row r="7014" spans="1:11" x14ac:dyDescent="0.2">
      <c r="A7014" s="63">
        <f>'דוח 132'!K7014</f>
        <v>15611</v>
      </c>
      <c r="B7014" s="63">
        <f>'דוח 132'!J7014</f>
        <v>9166</v>
      </c>
      <c r="C7014" s="63" t="str">
        <f>'דוח 132'!I7014</f>
        <v>מניות והמירים בארץ</v>
      </c>
      <c r="D7014" s="63">
        <f>'דוח 132'!H7014</f>
        <v>0</v>
      </c>
      <c r="E7014" s="63">
        <f>'דוח 132'!G7014</f>
        <v>0</v>
      </c>
      <c r="F7014" s="63">
        <f>'דוח 132'!F7014</f>
        <v>0</v>
      </c>
      <c r="G7014" s="63">
        <f>'דוח 132'!E7014</f>
        <v>0</v>
      </c>
      <c r="H7014" s="63">
        <f>'דוח 132'!D7014</f>
        <v>0</v>
      </c>
      <c r="I7014" s="63">
        <f>'דוח 132'!C7014</f>
        <v>0</v>
      </c>
      <c r="J7014" s="63">
        <f>'דוח 132'!B7014</f>
        <v>0</v>
      </c>
      <c r="K7014" s="63">
        <f>'דוח 132'!A7014</f>
        <v>0</v>
      </c>
    </row>
    <row r="7015" spans="1:11" x14ac:dyDescent="0.2">
      <c r="A7015" s="63">
        <f>'דוח 132'!K7015</f>
        <v>15608</v>
      </c>
      <c r="B7015" s="63">
        <f>'דוח 132'!J7015</f>
        <v>9166</v>
      </c>
      <c r="C7015" s="63" t="str">
        <f>'דוח 132'!I7015</f>
        <v>מניות חו"ל</v>
      </c>
      <c r="D7015" s="63">
        <f>'דוח 132'!H7015</f>
        <v>0</v>
      </c>
      <c r="E7015" s="63">
        <f>'דוח 132'!G7015</f>
        <v>0</v>
      </c>
      <c r="F7015" s="63">
        <f>'דוח 132'!F7015</f>
        <v>0</v>
      </c>
      <c r="G7015" s="63">
        <f>'דוח 132'!E7015</f>
        <v>0</v>
      </c>
      <c r="H7015" s="63">
        <f>'דוח 132'!D7015</f>
        <v>0</v>
      </c>
      <c r="I7015" s="63">
        <f>'דוח 132'!C7015</f>
        <v>0</v>
      </c>
      <c r="J7015" s="63">
        <f>'דוח 132'!B7015</f>
        <v>0</v>
      </c>
      <c r="K7015" s="63">
        <f>'דוח 132'!A7015</f>
        <v>0</v>
      </c>
    </row>
    <row r="7016" spans="1:11" x14ac:dyDescent="0.2">
      <c r="A7016" s="63">
        <f>'דוח 132'!K7016</f>
        <v>15584</v>
      </c>
      <c r="B7016" s="63">
        <f>'דוח 132'!J7016</f>
        <v>9166</v>
      </c>
      <c r="C7016" s="63" t="str">
        <f>'דוח 132'!I7016</f>
        <v>נכסים אלטרנטיביים</v>
      </c>
      <c r="D7016" s="63">
        <f>'דוח 132'!H7016</f>
        <v>0</v>
      </c>
      <c r="E7016" s="63">
        <f>'דוח 132'!G7016</f>
        <v>0</v>
      </c>
      <c r="F7016" s="63">
        <f>'דוח 132'!F7016</f>
        <v>0</v>
      </c>
      <c r="G7016" s="63">
        <f>'דוח 132'!E7016</f>
        <v>0</v>
      </c>
      <c r="H7016" s="63">
        <f>'דוח 132'!D7016</f>
        <v>0</v>
      </c>
      <c r="I7016" s="63">
        <f>'דוח 132'!C7016</f>
        <v>0</v>
      </c>
      <c r="J7016" s="63">
        <f>'דוח 132'!B7016</f>
        <v>0</v>
      </c>
      <c r="K7016" s="63">
        <f>'דוח 132'!A7016</f>
        <v>0</v>
      </c>
    </row>
    <row r="7017" spans="1:11" x14ac:dyDescent="0.2">
      <c r="A7017" s="63">
        <f>'דוח 132'!K7017</f>
        <v>17728</v>
      </c>
      <c r="B7017" s="63">
        <f>'דוח 132'!J7017</f>
        <v>9166</v>
      </c>
      <c r="C7017" s="63" t="str">
        <f>'דוח 132'!I7017</f>
        <v>נכסי נדל"ן</v>
      </c>
      <c r="D7017" s="63">
        <f>'דוח 132'!H7017</f>
        <v>0</v>
      </c>
      <c r="E7017" s="63">
        <f>'דוח 132'!G7017</f>
        <v>0</v>
      </c>
      <c r="F7017" s="63">
        <f>'דוח 132'!F7017</f>
        <v>0</v>
      </c>
      <c r="G7017" s="63">
        <f>'דוח 132'!E7017</f>
        <v>0</v>
      </c>
      <c r="H7017" s="63">
        <f>'דוח 132'!D7017</f>
        <v>0</v>
      </c>
      <c r="I7017" s="63">
        <f>'דוח 132'!C7017</f>
        <v>0</v>
      </c>
      <c r="J7017" s="63">
        <f>'דוח 132'!B7017</f>
        <v>0</v>
      </c>
      <c r="K7017" s="63">
        <f>'דוח 132'!A7017</f>
        <v>0</v>
      </c>
    </row>
    <row r="7018" spans="1:11" x14ac:dyDescent="0.2">
      <c r="A7018" s="63">
        <f>'דוח 132'!K7018</f>
        <v>15624</v>
      </c>
      <c r="B7018" s="63">
        <f>'דוח 132'!J7018</f>
        <v>9166</v>
      </c>
      <c r="C7018" s="63" t="str">
        <f>'דוח 132'!I7018</f>
        <v>נגזרים מתוך חשיפת מט"ח</v>
      </c>
      <c r="D7018" s="63">
        <f>'דוח 132'!H7018</f>
        <v>0</v>
      </c>
      <c r="E7018" s="63">
        <f>'דוח 132'!G7018</f>
        <v>0</v>
      </c>
      <c r="F7018" s="63">
        <f>'דוח 132'!F7018</f>
        <v>0</v>
      </c>
      <c r="G7018" s="63">
        <f>'דוח 132'!E7018</f>
        <v>0</v>
      </c>
      <c r="H7018" s="63">
        <f>'דוח 132'!D7018</f>
        <v>0</v>
      </c>
      <c r="I7018" s="63">
        <f>'דוח 132'!C7018</f>
        <v>0</v>
      </c>
      <c r="J7018" s="63">
        <f>'דוח 132'!B7018</f>
        <v>0</v>
      </c>
      <c r="K7018" s="63">
        <f>'דוח 132'!A7018</f>
        <v>0</v>
      </c>
    </row>
    <row r="7019" spans="1:11" x14ac:dyDescent="0.2">
      <c r="A7019" s="63">
        <f>'דוח 132'!K7019</f>
        <v>15644</v>
      </c>
      <c r="B7019" s="63">
        <f>'דוח 132'!J7019</f>
        <v>9166</v>
      </c>
      <c r="C7019" s="63" t="str">
        <f>'דוח 132'!I7019</f>
        <v>סה"כ נזילות</v>
      </c>
      <c r="D7019" s="63">
        <f>'דוח 132'!H7019</f>
        <v>0</v>
      </c>
      <c r="E7019" s="63">
        <f>'דוח 132'!G7019</f>
        <v>6.2050078647623703</v>
      </c>
      <c r="F7019" s="63">
        <f>'דוח 132'!F7019</f>
        <v>6.2430987062866095</v>
      </c>
      <c r="G7019" s="63">
        <f>'דוח 132'!E7019</f>
        <v>0</v>
      </c>
      <c r="H7019" s="63">
        <f>'דוח 132'!D7019</f>
        <v>0</v>
      </c>
      <c r="I7019" s="63">
        <f>'דוח 132'!C7019</f>
        <v>0</v>
      </c>
      <c r="J7019" s="63">
        <f>'דוח 132'!B7019</f>
        <v>0</v>
      </c>
      <c r="K7019" s="63">
        <f>'דוח 132'!A7019</f>
        <v>0</v>
      </c>
    </row>
    <row r="7020" spans="1:11" x14ac:dyDescent="0.2">
      <c r="A7020" s="63">
        <f>'דוח 132'!K7020</f>
        <v>15704</v>
      </c>
      <c r="B7020" s="63">
        <f>'דוח 132'!J7020</f>
        <v>9166</v>
      </c>
      <c r="C7020" s="63" t="str">
        <f>'דוח 132'!I7020</f>
        <v xml:space="preserve">סה"כ קונצרני והלוואות </v>
      </c>
      <c r="D7020" s="63">
        <f>'דוח 132'!H7020</f>
        <v>3.59863405297093</v>
      </c>
      <c r="E7020" s="63">
        <f>'דוח 132'!G7020</f>
        <v>32.985895023411096</v>
      </c>
      <c r="F7020" s="63">
        <f>'דוח 132'!F7020</f>
        <v>32.989754990765093</v>
      </c>
      <c r="G7020" s="63">
        <f>'דוח 132'!E7020</f>
        <v>31</v>
      </c>
      <c r="H7020" s="63">
        <f>'דוח 132'!D7020</f>
        <v>37</v>
      </c>
      <c r="I7020" s="63">
        <f>'דוח 132'!C7020</f>
        <v>0</v>
      </c>
      <c r="J7020" s="63">
        <f>'דוח 132'!B7020</f>
        <v>0</v>
      </c>
      <c r="K7020" s="63">
        <f>'דוח 132'!A7020</f>
        <v>0</v>
      </c>
    </row>
    <row r="7021" spans="1:11" x14ac:dyDescent="0.2">
      <c r="A7021" s="63">
        <f>'דוח 132'!K7021</f>
        <v>15749</v>
      </c>
      <c r="B7021" s="63">
        <f>'דוח 132'!J7021</f>
        <v>9166</v>
      </c>
      <c r="C7021" s="63" t="str">
        <f>'דוח 132'!I7021</f>
        <v>סה"כ לא סחירים</v>
      </c>
      <c r="D7021" s="63">
        <f>'דוח 132'!H7021</f>
        <v>0</v>
      </c>
      <c r="E7021" s="63">
        <f>'דוח 132'!G7021</f>
        <v>0</v>
      </c>
      <c r="F7021" s="63">
        <f>'דוח 132'!F7021</f>
        <v>0</v>
      </c>
      <c r="G7021" s="63">
        <f>'דוח 132'!E7021</f>
        <v>0</v>
      </c>
      <c r="H7021" s="63">
        <f>'דוח 132'!D7021</f>
        <v>0</v>
      </c>
      <c r="I7021" s="63">
        <f>'דוח 132'!C7021</f>
        <v>0</v>
      </c>
      <c r="J7021" s="63">
        <f>'דוח 132'!B7021</f>
        <v>0</v>
      </c>
      <c r="K7021" s="63">
        <f>'דוח 132'!A7021</f>
        <v>0</v>
      </c>
    </row>
    <row r="7022" spans="1:11" x14ac:dyDescent="0.2">
      <c r="A7022" s="63">
        <f>'דוח 132'!K7022</f>
        <v>11258</v>
      </c>
      <c r="B7022" s="63">
        <f>'דוח 132'!J7022</f>
        <v>9166</v>
      </c>
      <c r="C7022" s="63" t="str">
        <f>'דוח 132'!I7022</f>
        <v>כל נכסי הקופה</v>
      </c>
      <c r="D7022" s="63">
        <f>'דוח 132'!H7022</f>
        <v>2.7992996884074199</v>
      </c>
      <c r="E7022" s="63">
        <f>'דוח 132'!G7022</f>
        <v>100</v>
      </c>
      <c r="F7022" s="63">
        <f>'דוח 132'!F7022</f>
        <v>100</v>
      </c>
      <c r="G7022" s="63">
        <f>'דוח 132'!E7022</f>
        <v>0</v>
      </c>
      <c r="H7022" s="63">
        <f>'דוח 132'!D7022</f>
        <v>0</v>
      </c>
      <c r="I7022" s="63">
        <f>'דוח 132'!C7022</f>
        <v>0</v>
      </c>
      <c r="J7022" s="63">
        <f>'דוח 132'!B7022</f>
        <v>0</v>
      </c>
      <c r="K7022" s="63">
        <f>'דוח 132'!A7022</f>
        <v>0</v>
      </c>
    </row>
    <row r="7023" spans="1:11" x14ac:dyDescent="0.2">
      <c r="A7023" s="63">
        <f>'דוח 132'!K7023</f>
        <v>15705</v>
      </c>
      <c r="B7023" s="63">
        <f>'דוח 132'!J7023</f>
        <v>9166</v>
      </c>
      <c r="C7023" s="63" t="str">
        <f>'דוח 132'!I7023</f>
        <v>סה"כ ממשלתי</v>
      </c>
      <c r="D7023" s="63">
        <f>'דוח 132'!H7023</f>
        <v>2.6529452663138402</v>
      </c>
      <c r="E7023" s="63">
        <f>'דוח 132'!G7023</f>
        <v>60.809097111826496</v>
      </c>
      <c r="F7023" s="63">
        <f>'דוח 132'!F7023</f>
        <v>60.767146302948298</v>
      </c>
      <c r="G7023" s="63">
        <f>'דוח 132'!E7023</f>
        <v>59</v>
      </c>
      <c r="H7023" s="63">
        <f>'דוח 132'!D7023</f>
        <v>65</v>
      </c>
      <c r="I7023" s="63">
        <f>'דוח 132'!C7023</f>
        <v>0</v>
      </c>
      <c r="J7023" s="63">
        <f>'דוח 132'!B7023</f>
        <v>0</v>
      </c>
      <c r="K7023" s="63">
        <f>'דוח 132'!A7023</f>
        <v>0</v>
      </c>
    </row>
    <row r="7024" spans="1:11" x14ac:dyDescent="0.2">
      <c r="A7024" s="63">
        <f>'דוח 132'!K7024</f>
        <v>16144</v>
      </c>
      <c r="B7024" s="63">
        <f>'דוח 132'!J7024</f>
        <v>9166</v>
      </c>
      <c r="C7024" s="63" t="str">
        <f>'דוח 132'!I7024</f>
        <v>סך חשיפת מט"ח</v>
      </c>
      <c r="D7024" s="63">
        <f>'דוח 132'!H7024</f>
        <v>0</v>
      </c>
      <c r="E7024" s="63">
        <f>'דוח 132'!G7024</f>
        <v>0</v>
      </c>
      <c r="F7024" s="63">
        <f>'דוח 132'!F7024</f>
        <v>0</v>
      </c>
      <c r="G7024" s="63">
        <f>'דוח 132'!E7024</f>
        <v>0</v>
      </c>
      <c r="H7024" s="63">
        <f>'דוח 132'!D7024</f>
        <v>0</v>
      </c>
      <c r="I7024" s="63">
        <f>'דוח 132'!C7024</f>
        <v>0</v>
      </c>
      <c r="J7024" s="63">
        <f>'דוח 132'!B7024</f>
        <v>0</v>
      </c>
      <c r="K7024" s="63">
        <f>'דוח 132'!A7024</f>
        <v>0</v>
      </c>
    </row>
    <row r="7025" spans="1:11" x14ac:dyDescent="0.2">
      <c r="A7025" s="63">
        <f>'דוח 132'!K7025</f>
        <v>12755</v>
      </c>
      <c r="B7025" s="63">
        <f>'דוח 132'!J7025</f>
        <v>9166</v>
      </c>
      <c r="C7025" s="63" t="str">
        <f>'דוח 132'!I7025</f>
        <v xml:space="preserve">נזילות מט"ח </v>
      </c>
      <c r="D7025" s="63">
        <f>'דוח 132'!H7025</f>
        <v>0</v>
      </c>
      <c r="E7025" s="63">
        <f>'דוח 132'!G7025</f>
        <v>0</v>
      </c>
      <c r="F7025" s="63">
        <f>'דוח 132'!F7025</f>
        <v>0</v>
      </c>
      <c r="G7025" s="63">
        <f>'דוח 132'!E7025</f>
        <v>0</v>
      </c>
      <c r="H7025" s="63">
        <f>'דוח 132'!D7025</f>
        <v>0</v>
      </c>
      <c r="I7025" s="63">
        <f>'דוח 132'!C7025</f>
        <v>0</v>
      </c>
      <c r="J7025" s="63">
        <f>'דוח 132'!B7025</f>
        <v>0</v>
      </c>
      <c r="K7025" s="63">
        <f>'דוח 132'!A7025</f>
        <v>0</v>
      </c>
    </row>
    <row r="7026" spans="1:11" x14ac:dyDescent="0.2">
      <c r="A7026" s="63">
        <f>'דוח 132'!K7026</f>
        <v>12359</v>
      </c>
      <c r="B7026" s="63">
        <f>'דוח 132'!J7026</f>
        <v>9166</v>
      </c>
      <c r="C7026" s="63" t="str">
        <f>'דוח 132'!I7026</f>
        <v xml:space="preserve">קונצרני לא סחיר צמוד מדד </v>
      </c>
      <c r="D7026" s="63">
        <f>'דוח 132'!H7026</f>
        <v>0</v>
      </c>
      <c r="E7026" s="63">
        <f>'דוח 132'!G7026</f>
        <v>0</v>
      </c>
      <c r="F7026" s="63">
        <f>'דוח 132'!F7026</f>
        <v>0</v>
      </c>
      <c r="G7026" s="63">
        <f>'דוח 132'!E7026</f>
        <v>0</v>
      </c>
      <c r="H7026" s="63">
        <f>'דוח 132'!D7026</f>
        <v>0</v>
      </c>
      <c r="I7026" s="63">
        <f>'דוח 132'!C7026</f>
        <v>0</v>
      </c>
      <c r="J7026" s="63">
        <f>'דוח 132'!B7026</f>
        <v>0</v>
      </c>
      <c r="K7026" s="63">
        <f>'דוח 132'!A7026</f>
        <v>0</v>
      </c>
    </row>
    <row r="7027" spans="1:11" x14ac:dyDescent="0.2">
      <c r="A7027" s="63">
        <f>'דוח 132'!K7027</f>
        <v>0</v>
      </c>
      <c r="B7027" s="63">
        <f>'דוח 132'!J7027</f>
        <v>0</v>
      </c>
      <c r="C7027" s="63">
        <f>'דוח 132'!I7027</f>
        <v>0</v>
      </c>
      <c r="D7027" s="63">
        <f>'דוח 132'!H7027</f>
        <v>0</v>
      </c>
      <c r="E7027" s="63">
        <f>'דוח 132'!G7027</f>
        <v>0</v>
      </c>
      <c r="F7027" s="63">
        <f>'דוח 132'!F7027</f>
        <v>0</v>
      </c>
      <c r="G7027" s="63">
        <f>'דוח 132'!E7027</f>
        <v>0</v>
      </c>
      <c r="H7027" s="63">
        <f>'דוח 132'!D7027</f>
        <v>0</v>
      </c>
      <c r="I7027" s="63">
        <f>'דוח 132'!C7027</f>
        <v>0</v>
      </c>
      <c r="J7027" s="63">
        <f>'דוח 132'!B7027</f>
        <v>0</v>
      </c>
      <c r="K7027" s="63">
        <f>'דוח 132'!A7027</f>
        <v>0</v>
      </c>
    </row>
    <row r="7028" spans="1:11" x14ac:dyDescent="0.2">
      <c r="A7028" s="63" t="str">
        <f>'דוח 132'!K7028</f>
        <v>קוד קבוצה</v>
      </c>
      <c r="B7028" s="63" t="str">
        <f>'דוח 132'!J7028</f>
        <v>קוד קופה</v>
      </c>
      <c r="C7028" s="63">
        <f>'דוח 132'!I7028</f>
        <v>0</v>
      </c>
      <c r="D7028" s="63" t="str">
        <f>'דוח 132'!H7028</f>
        <v>9174  תת פסגות2-קב שמעון ברזילי</v>
      </c>
      <c r="E7028" s="63">
        <f>'דוח 132'!G7028</f>
        <v>0</v>
      </c>
      <c r="F7028" s="63">
        <f>'דוח 132'!F7028</f>
        <v>0</v>
      </c>
      <c r="G7028" s="63">
        <f>'דוח 132'!E7028</f>
        <v>0</v>
      </c>
      <c r="H7028" s="63">
        <f>'דוח 132'!D7028</f>
        <v>0</v>
      </c>
      <c r="I7028" s="63">
        <f>'דוח 132'!C7028</f>
        <v>0</v>
      </c>
      <c r="J7028" s="63">
        <f>'דוח 132'!B7028</f>
        <v>0</v>
      </c>
      <c r="K7028" s="63">
        <f>'דוח 132'!A7028</f>
        <v>0</v>
      </c>
    </row>
    <row r="7029" spans="1:11" x14ac:dyDescent="0.2">
      <c r="A7029" s="63">
        <f>'דוח 132'!K7029</f>
        <v>0</v>
      </c>
      <c r="B7029" s="63">
        <f>'דוח 132'!J7029</f>
        <v>0</v>
      </c>
      <c r="C7029" s="63">
        <f>'דוח 132'!I7029</f>
        <v>0</v>
      </c>
      <c r="D7029" s="63">
        <f>'דוח 132'!H7029</f>
        <v>0</v>
      </c>
      <c r="E7029" s="63">
        <f>'דוח 132'!G7029</f>
        <v>0</v>
      </c>
      <c r="F7029" s="63" t="str">
        <f>'דוח 132'!F7029</f>
        <v>שווי קופה באשח  1,203.13</v>
      </c>
      <c r="G7029" s="63">
        <f>'דוח 132'!E7029</f>
        <v>0</v>
      </c>
      <c r="H7029" s="63">
        <f>'דוח 132'!D7029</f>
        <v>0</v>
      </c>
      <c r="I7029" s="63">
        <f>'דוח 132'!C7029</f>
        <v>0</v>
      </c>
      <c r="J7029" s="63">
        <f>'דוח 132'!B7029</f>
        <v>0</v>
      </c>
      <c r="K7029" s="63">
        <f>'דוח 132'!A7029</f>
        <v>0</v>
      </c>
    </row>
    <row r="7030" spans="1:11" x14ac:dyDescent="0.2">
      <c r="A7030" s="63">
        <f>'דוח 132'!K7030</f>
        <v>0</v>
      </c>
      <c r="B7030" s="63">
        <f>'דוח 132'!J7030</f>
        <v>0</v>
      </c>
      <c r="C7030" s="63" t="str">
        <f>'דוח 132'!I7030</f>
        <v>תאור קבוצה</v>
      </c>
      <c r="D7030" s="63" t="str">
        <f>'דוח 132'!H7030</f>
        <v>מח"מ</v>
      </c>
      <c r="E7030" s="63" t="str">
        <f>'דוח 132'!G7030</f>
        <v>חשיפה</v>
      </c>
      <c r="F7030" s="63" t="str">
        <f>'דוח 132'!F7030</f>
        <v>חשיפה</v>
      </c>
      <c r="G7030" s="63">
        <f>'דוח 132'!E7030</f>
        <v>0</v>
      </c>
      <c r="H7030" s="63" t="str">
        <f>'דוח 132'!D7030</f>
        <v>חשיפה</v>
      </c>
      <c r="I7030" s="63">
        <f>'דוח 132'!C7030</f>
        <v>0</v>
      </c>
      <c r="J7030" s="63" t="str">
        <f>'דוח 132'!B7030</f>
        <v>מח"מ</v>
      </c>
      <c r="K7030" s="63">
        <f>'דוח 132'!A7030</f>
        <v>0</v>
      </c>
    </row>
    <row r="7031" spans="1:11" x14ac:dyDescent="0.2">
      <c r="A7031" s="63">
        <f>'דוח 132'!K7031</f>
        <v>0</v>
      </c>
      <c r="B7031" s="63">
        <f>'דוח 132'!J7031</f>
        <v>0</v>
      </c>
      <c r="C7031" s="63">
        <f>'דוח 132'!I7031</f>
        <v>0</v>
      </c>
      <c r="D7031" s="63">
        <f>'דוח 132'!H7031</f>
        <v>0</v>
      </c>
      <c r="E7031" s="63" t="str">
        <f>'דוח 132'!G7031</f>
        <v>30/12/18</v>
      </c>
      <c r="F7031" s="63" t="str">
        <f>'דוח 132'!F7031</f>
        <v>31/12/18</v>
      </c>
      <c r="G7031" s="63" t="str">
        <f>'דוח 132'!E7031</f>
        <v>מינ'</v>
      </c>
      <c r="H7031" s="63" t="str">
        <f>'דוח 132'!D7031</f>
        <v>מקס'</v>
      </c>
      <c r="I7031" s="63" t="str">
        <f>'דוח 132'!C7031</f>
        <v>מינ'</v>
      </c>
      <c r="J7031" s="63" t="str">
        <f>'דוח 132'!B7031</f>
        <v>מקס'</v>
      </c>
      <c r="K7031" s="63">
        <f>'דוח 132'!A7031</f>
        <v>0</v>
      </c>
    </row>
    <row r="7032" spans="1:11" x14ac:dyDescent="0.2">
      <c r="A7032" s="63">
        <f>'דוח 132'!K7032</f>
        <v>13591</v>
      </c>
      <c r="B7032" s="63">
        <f>'דוח 132'!J7032</f>
        <v>9174</v>
      </c>
      <c r="C7032" s="63" t="str">
        <f>'דוח 132'!I7032</f>
        <v xml:space="preserve">צמוד מדד (כולל מיועדות) </v>
      </c>
      <c r="D7032" s="63">
        <f>'דוח 132'!H7032</f>
        <v>3.6976342172620202</v>
      </c>
      <c r="E7032" s="63">
        <f>'דוח 132'!G7032</f>
        <v>37.026666887713098</v>
      </c>
      <c r="F7032" s="63">
        <f>'דוח 132'!F7032</f>
        <v>36.987230156240592</v>
      </c>
      <c r="G7032" s="63">
        <f>'דוח 132'!E7032</f>
        <v>0</v>
      </c>
      <c r="H7032" s="63">
        <f>'דוח 132'!D7032</f>
        <v>0</v>
      </c>
      <c r="I7032" s="63">
        <f>'דוח 132'!C7032</f>
        <v>0</v>
      </c>
      <c r="J7032" s="63">
        <f>'דוח 132'!B7032</f>
        <v>0</v>
      </c>
      <c r="K7032" s="63">
        <f>'דוח 132'!A7032</f>
        <v>0</v>
      </c>
    </row>
    <row r="7033" spans="1:11" x14ac:dyDescent="0.2">
      <c r="A7033" s="63">
        <f>'דוח 132'!K7033</f>
        <v>19967</v>
      </c>
      <c r="B7033" s="63">
        <f>'דוח 132'!J7033</f>
        <v>9174</v>
      </c>
      <c r="C7033" s="63" t="str">
        <f>'דוח 132'!I7033</f>
        <v>צמוד מדד ללא מיועדות</v>
      </c>
      <c r="D7033" s="63">
        <f>'דוח 132'!H7033</f>
        <v>3.6976342172620202</v>
      </c>
      <c r="E7033" s="63">
        <f>'דוח 132'!G7033</f>
        <v>37.026666887713098</v>
      </c>
      <c r="F7033" s="63">
        <f>'דוח 132'!F7033</f>
        <v>36.987230156240592</v>
      </c>
      <c r="G7033" s="63">
        <f>'דוח 132'!E7033</f>
        <v>0</v>
      </c>
      <c r="H7033" s="63">
        <f>'דוח 132'!D7033</f>
        <v>0</v>
      </c>
      <c r="I7033" s="63">
        <f>'דוח 132'!C7033</f>
        <v>0</v>
      </c>
      <c r="J7033" s="63">
        <f>'דוח 132'!B7033</f>
        <v>0</v>
      </c>
      <c r="K7033" s="63">
        <f>'דוח 132'!A7033</f>
        <v>0</v>
      </c>
    </row>
    <row r="7034" spans="1:11" x14ac:dyDescent="0.2">
      <c r="A7034" s="63">
        <f>'דוח 132'!K7034</f>
        <v>15744</v>
      </c>
      <c r="B7034" s="63">
        <f>'דוח 132'!J7034</f>
        <v>9174</v>
      </c>
      <c r="C7034" s="63" t="str">
        <f>'דוח 132'!I7034</f>
        <v xml:space="preserve">סה"כ ממשלתי צמוד מדד כולל מיועדות </v>
      </c>
      <c r="D7034" s="63">
        <f>'דוח 132'!H7034</f>
        <v>5.0142429518169491</v>
      </c>
      <c r="E7034" s="63">
        <f>'דוח 132'!G7034</f>
        <v>8.6984068675992905</v>
      </c>
      <c r="F7034" s="63">
        <f>'דוח 132'!F7034</f>
        <v>8.6892927904632913</v>
      </c>
      <c r="G7034" s="63">
        <f>'דוח 132'!E7034</f>
        <v>0</v>
      </c>
      <c r="H7034" s="63">
        <f>'דוח 132'!D7034</f>
        <v>0</v>
      </c>
      <c r="I7034" s="63">
        <f>'דוח 132'!C7034</f>
        <v>0</v>
      </c>
      <c r="J7034" s="63">
        <f>'דוח 132'!B7034</f>
        <v>0</v>
      </c>
      <c r="K7034" s="63">
        <f>'דוח 132'!A7034</f>
        <v>0</v>
      </c>
    </row>
    <row r="7035" spans="1:11" x14ac:dyDescent="0.2">
      <c r="A7035" s="63">
        <f>'דוח 132'!K7035</f>
        <v>13462</v>
      </c>
      <c r="B7035" s="63">
        <f>'דוח 132'!J7035</f>
        <v>9174</v>
      </c>
      <c r="C7035" s="63" t="str">
        <f>'דוח 132'!I7035</f>
        <v xml:space="preserve">קונצרני סחיר צמוד מדד </v>
      </c>
      <c r="D7035" s="63">
        <f>'דוח 132'!H7035</f>
        <v>3.2933503771661399</v>
      </c>
      <c r="E7035" s="63">
        <f>'דוח 132'!G7035</f>
        <v>28.328260020113802</v>
      </c>
      <c r="F7035" s="63">
        <f>'דוח 132'!F7035</f>
        <v>28.297937365777297</v>
      </c>
      <c r="G7035" s="63">
        <f>'דוח 132'!E7035</f>
        <v>0</v>
      </c>
      <c r="H7035" s="63">
        <f>'דוח 132'!D7035</f>
        <v>0</v>
      </c>
      <c r="I7035" s="63">
        <f>'דוח 132'!C7035</f>
        <v>0</v>
      </c>
      <c r="J7035" s="63">
        <f>'דוח 132'!B7035</f>
        <v>0</v>
      </c>
      <c r="K7035" s="63">
        <f>'דוח 132'!A7035</f>
        <v>0</v>
      </c>
    </row>
    <row r="7036" spans="1:11" x14ac:dyDescent="0.2">
      <c r="A7036" s="63">
        <f>'דוח 132'!K7036</f>
        <v>15544</v>
      </c>
      <c r="B7036" s="63">
        <f>'דוח 132'!J7036</f>
        <v>9174</v>
      </c>
      <c r="C7036" s="63" t="str">
        <f>'דוח 132'!I7036</f>
        <v>הלוואה צמוד מדד</v>
      </c>
      <c r="D7036" s="63">
        <f>'דוח 132'!H7036</f>
        <v>0</v>
      </c>
      <c r="E7036" s="63">
        <f>'דוח 132'!G7036</f>
        <v>0</v>
      </c>
      <c r="F7036" s="63">
        <f>'דוח 132'!F7036</f>
        <v>0</v>
      </c>
      <c r="G7036" s="63">
        <f>'דוח 132'!E7036</f>
        <v>0</v>
      </c>
      <c r="H7036" s="63">
        <f>'דוח 132'!D7036</f>
        <v>0</v>
      </c>
      <c r="I7036" s="63">
        <f>'דוח 132'!C7036</f>
        <v>0</v>
      </c>
      <c r="J7036" s="63">
        <f>'דוח 132'!B7036</f>
        <v>0</v>
      </c>
      <c r="K7036" s="63">
        <f>'דוח 132'!A7036</f>
        <v>0</v>
      </c>
    </row>
    <row r="7037" spans="1:11" x14ac:dyDescent="0.2">
      <c r="A7037" s="63">
        <f>'דוח 132'!K7037</f>
        <v>12978</v>
      </c>
      <c r="B7037" s="63">
        <f>'דוח 132'!J7037</f>
        <v>9174</v>
      </c>
      <c r="C7037" s="63" t="str">
        <f>'דוח 132'!I7037</f>
        <v xml:space="preserve">פקדונות לא סחירים </v>
      </c>
      <c r="D7037" s="63">
        <f>'דוח 132'!H7037</f>
        <v>0</v>
      </c>
      <c r="E7037" s="63">
        <f>'דוח 132'!G7037</f>
        <v>0</v>
      </c>
      <c r="F7037" s="63">
        <f>'דוח 132'!F7037</f>
        <v>0</v>
      </c>
      <c r="G7037" s="63">
        <f>'דוח 132'!E7037</f>
        <v>0</v>
      </c>
      <c r="H7037" s="63">
        <f>'דוח 132'!D7037</f>
        <v>0</v>
      </c>
      <c r="I7037" s="63">
        <f>'דוח 132'!C7037</f>
        <v>0</v>
      </c>
      <c r="J7037" s="63">
        <f>'דוח 132'!B7037</f>
        <v>0</v>
      </c>
      <c r="K7037" s="63">
        <f>'דוח 132'!A7037</f>
        <v>0</v>
      </c>
    </row>
    <row r="7038" spans="1:11" x14ac:dyDescent="0.2">
      <c r="A7038" s="63">
        <f>'דוח 132'!K7038</f>
        <v>17726</v>
      </c>
      <c r="B7038" s="63">
        <f>'דוח 132'!J7038</f>
        <v>9174</v>
      </c>
      <c r="C7038" s="63" t="str">
        <f>'דוח 132'!I7038</f>
        <v>לא צמוד כולל נזילות</v>
      </c>
      <c r="D7038" s="63">
        <f>'דוח 132'!H7038</f>
        <v>2.0724688194214798</v>
      </c>
      <c r="E7038" s="63">
        <f>'דוח 132'!G7038</f>
        <v>39.236827829991199</v>
      </c>
      <c r="F7038" s="63">
        <f>'דוח 132'!F7038</f>
        <v>39.236869721794299</v>
      </c>
      <c r="G7038" s="63">
        <f>'דוח 132'!E7038</f>
        <v>0</v>
      </c>
      <c r="H7038" s="63">
        <f>'דוח 132'!D7038</f>
        <v>0</v>
      </c>
      <c r="I7038" s="63">
        <f>'דוח 132'!C7038</f>
        <v>0</v>
      </c>
      <c r="J7038" s="63">
        <f>'דוח 132'!B7038</f>
        <v>0</v>
      </c>
      <c r="K7038" s="63">
        <f>'דוח 132'!A7038</f>
        <v>0</v>
      </c>
    </row>
    <row r="7039" spans="1:11" x14ac:dyDescent="0.2">
      <c r="A7039" s="63">
        <f>'דוח 132'!K7039</f>
        <v>17727</v>
      </c>
      <c r="B7039" s="63">
        <f>'דוח 132'!J7039</f>
        <v>9174</v>
      </c>
      <c r="C7039" s="63" t="str">
        <f>'דוח 132'!I7039</f>
        <v>עו"ש ש"ח</v>
      </c>
      <c r="D7039" s="63">
        <f>'דוח 132'!H7039</f>
        <v>0</v>
      </c>
      <c r="E7039" s="63">
        <f>'דוח 132'!G7039</f>
        <v>1.9855420461215398</v>
      </c>
      <c r="F7039" s="63">
        <f>'דוח 132'!F7039</f>
        <v>2.0456817933602305</v>
      </c>
      <c r="G7039" s="63">
        <f>'דוח 132'!E7039</f>
        <v>0</v>
      </c>
      <c r="H7039" s="63">
        <f>'דוח 132'!D7039</f>
        <v>0</v>
      </c>
      <c r="I7039" s="63">
        <f>'דוח 132'!C7039</f>
        <v>0</v>
      </c>
      <c r="J7039" s="63">
        <f>'דוח 132'!B7039</f>
        <v>0</v>
      </c>
      <c r="K7039" s="63">
        <f>'דוח 132'!A7039</f>
        <v>0</v>
      </c>
    </row>
    <row r="7040" spans="1:11" x14ac:dyDescent="0.2">
      <c r="A7040" s="63">
        <f>'דוח 132'!K7040</f>
        <v>13592</v>
      </c>
      <c r="B7040" s="63">
        <f>'דוח 132'!J7040</f>
        <v>9174</v>
      </c>
      <c r="C7040" s="63" t="str">
        <f>'דוח 132'!I7040</f>
        <v xml:space="preserve">לא צמוד - לא כולל נזילות </v>
      </c>
      <c r="D7040" s="63">
        <f>'דוח 132'!H7040</f>
        <v>2.1864638802771696</v>
      </c>
      <c r="E7040" s="63">
        <f>'דוח 132'!G7040</f>
        <v>37.251285783869697</v>
      </c>
      <c r="F7040" s="63">
        <f>'דוח 132'!F7040</f>
        <v>37.191187928434104</v>
      </c>
      <c r="G7040" s="63">
        <f>'דוח 132'!E7040</f>
        <v>0</v>
      </c>
      <c r="H7040" s="63">
        <f>'דוח 132'!D7040</f>
        <v>0</v>
      </c>
      <c r="I7040" s="63">
        <f>'דוח 132'!C7040</f>
        <v>0</v>
      </c>
      <c r="J7040" s="63">
        <f>'דוח 132'!B7040</f>
        <v>0</v>
      </c>
      <c r="K7040" s="63">
        <f>'דוח 132'!A7040</f>
        <v>0</v>
      </c>
    </row>
    <row r="7041" spans="1:11" x14ac:dyDescent="0.2">
      <c r="A7041" s="63">
        <f>'דוח 132'!K7041</f>
        <v>11566</v>
      </c>
      <c r="B7041" s="63">
        <f>'דוח 132'!J7041</f>
        <v>9174</v>
      </c>
      <c r="C7041" s="63" t="str">
        <f>'דוח 132'!I7041</f>
        <v>מק"מ</v>
      </c>
      <c r="D7041" s="63">
        <f>'דוח 132'!H7041</f>
        <v>0.35731959874110703</v>
      </c>
      <c r="E7041" s="63">
        <f>'דוח 132'!G7041</f>
        <v>17.540341277136296</v>
      </c>
      <c r="F7041" s="63">
        <f>'דוח 132'!F7041</f>
        <v>17.511795469721797</v>
      </c>
      <c r="G7041" s="63">
        <f>'דוח 132'!E7041</f>
        <v>0</v>
      </c>
      <c r="H7041" s="63">
        <f>'דוח 132'!D7041</f>
        <v>0</v>
      </c>
      <c r="I7041" s="63">
        <f>'דוח 132'!C7041</f>
        <v>0</v>
      </c>
      <c r="J7041" s="63">
        <f>'דוח 132'!B7041</f>
        <v>0</v>
      </c>
      <c r="K7041" s="63">
        <f>'דוח 132'!A7041</f>
        <v>0</v>
      </c>
    </row>
    <row r="7042" spans="1:11" x14ac:dyDescent="0.2">
      <c r="A7042" s="63">
        <f>'דוח 132'!K7042</f>
        <v>13419</v>
      </c>
      <c r="B7042" s="63">
        <f>'דוח 132'!J7042</f>
        <v>9174</v>
      </c>
      <c r="C7042" s="63" t="str">
        <f>'דוח 132'!I7042</f>
        <v>ממשלתי  לא צמוד (שחר)</v>
      </c>
      <c r="D7042" s="63">
        <f>'דוח 132'!H7042</f>
        <v>3.9720860234864102</v>
      </c>
      <c r="E7042" s="63">
        <f>'דוח 132'!G7042</f>
        <v>15.8541187296098</v>
      </c>
      <c r="F7042" s="63">
        <f>'דוח 132'!F7042</f>
        <v>15.8169722775085</v>
      </c>
      <c r="G7042" s="63">
        <f>'דוח 132'!E7042</f>
        <v>0</v>
      </c>
      <c r="H7042" s="63">
        <f>'דוח 132'!D7042</f>
        <v>0</v>
      </c>
      <c r="I7042" s="63">
        <f>'דוח 132'!C7042</f>
        <v>0</v>
      </c>
      <c r="J7042" s="63">
        <f>'דוח 132'!B7042</f>
        <v>0</v>
      </c>
      <c r="K7042" s="63">
        <f>'דוח 132'!A7042</f>
        <v>0</v>
      </c>
    </row>
    <row r="7043" spans="1:11" x14ac:dyDescent="0.2">
      <c r="A7043" s="63">
        <f>'דוח 132'!K7043</f>
        <v>11568</v>
      </c>
      <c r="B7043" s="63">
        <f>'דוח 132'!J7043</f>
        <v>9174</v>
      </c>
      <c r="C7043" s="63" t="str">
        <f>'דוח 132'!I7043</f>
        <v>אג"ח ממשלתי לא צמוד ריבית משתנה-"גילון"</v>
      </c>
      <c r="D7043" s="63">
        <f>'דוח 132'!H7043</f>
        <v>0</v>
      </c>
      <c r="E7043" s="63">
        <f>'דוח 132'!G7043</f>
        <v>0</v>
      </c>
      <c r="F7043" s="63">
        <f>'דוח 132'!F7043</f>
        <v>0</v>
      </c>
      <c r="G7043" s="63">
        <f>'דוח 132'!E7043</f>
        <v>0</v>
      </c>
      <c r="H7043" s="63">
        <f>'דוח 132'!D7043</f>
        <v>0</v>
      </c>
      <c r="I7043" s="63">
        <f>'דוח 132'!C7043</f>
        <v>0</v>
      </c>
      <c r="J7043" s="63">
        <f>'דוח 132'!B7043</f>
        <v>0</v>
      </c>
      <c r="K7043" s="63">
        <f>'דוח 132'!A7043</f>
        <v>0</v>
      </c>
    </row>
    <row r="7044" spans="1:11" x14ac:dyDescent="0.2">
      <c r="A7044" s="63">
        <f>'דוח 132'!K7044</f>
        <v>12479</v>
      </c>
      <c r="B7044" s="63">
        <f>'דוח 132'!J7044</f>
        <v>9174</v>
      </c>
      <c r="C7044" s="63" t="str">
        <f>'דוח 132'!I7044</f>
        <v>קונצרני ריבית קבועה</v>
      </c>
      <c r="D7044" s="63">
        <f>'דוח 132'!H7044</f>
        <v>3.7918881575368597</v>
      </c>
      <c r="E7044" s="63">
        <f>'דוח 132'!G7044</f>
        <v>2.8349999400893</v>
      </c>
      <c r="F7044" s="63">
        <f>'דוח 132'!F7044</f>
        <v>2.84194893425606</v>
      </c>
      <c r="G7044" s="63">
        <f>'דוח 132'!E7044</f>
        <v>0</v>
      </c>
      <c r="H7044" s="63">
        <f>'דוח 132'!D7044</f>
        <v>0</v>
      </c>
      <c r="I7044" s="63">
        <f>'דוח 132'!C7044</f>
        <v>0</v>
      </c>
      <c r="J7044" s="63">
        <f>'דוח 132'!B7044</f>
        <v>0</v>
      </c>
      <c r="K7044" s="63">
        <f>'דוח 132'!A7044</f>
        <v>0</v>
      </c>
    </row>
    <row r="7045" spans="1:11" x14ac:dyDescent="0.2">
      <c r="A7045" s="63">
        <f>'דוח 132'!K7045</f>
        <v>12480</v>
      </c>
      <c r="B7045" s="63">
        <f>'דוח 132'!J7045</f>
        <v>9174</v>
      </c>
      <c r="C7045" s="63" t="str">
        <f>'דוח 132'!I7045</f>
        <v>קונצרני ריבית משתנה</v>
      </c>
      <c r="D7045" s="63">
        <f>'דוח 132'!H7045</f>
        <v>1.4279229508023099</v>
      </c>
      <c r="E7045" s="63">
        <f>'דוח 132'!G7045</f>
        <v>1.0218258370342299</v>
      </c>
      <c r="F7045" s="63">
        <f>'דוח 132'!F7045</f>
        <v>1.0204712469477599</v>
      </c>
      <c r="G7045" s="63">
        <f>'דוח 132'!E7045</f>
        <v>0</v>
      </c>
      <c r="H7045" s="63">
        <f>'דוח 132'!D7045</f>
        <v>0</v>
      </c>
      <c r="I7045" s="63">
        <f>'דוח 132'!C7045</f>
        <v>0</v>
      </c>
      <c r="J7045" s="63">
        <f>'דוח 132'!B7045</f>
        <v>0</v>
      </c>
      <c r="K7045" s="63">
        <f>'דוח 132'!A7045</f>
        <v>0</v>
      </c>
    </row>
    <row r="7046" spans="1:11" x14ac:dyDescent="0.2">
      <c r="A7046" s="63">
        <f>'דוח 132'!K7046</f>
        <v>11578</v>
      </c>
      <c r="B7046" s="63">
        <f>'דוח 132'!J7046</f>
        <v>9174</v>
      </c>
      <c r="C7046" s="63" t="str">
        <f>'דוח 132'!I7046</f>
        <v>אג"ח לא צמוד לא סחיר (ללא עמיתים)</v>
      </c>
      <c r="D7046" s="63">
        <f>'דוח 132'!H7046</f>
        <v>0</v>
      </c>
      <c r="E7046" s="63">
        <f>'דוח 132'!G7046</f>
        <v>0</v>
      </c>
      <c r="F7046" s="63">
        <f>'דוח 132'!F7046</f>
        <v>0</v>
      </c>
      <c r="G7046" s="63">
        <f>'דוח 132'!E7046</f>
        <v>0</v>
      </c>
      <c r="H7046" s="63">
        <f>'דוח 132'!D7046</f>
        <v>0</v>
      </c>
      <c r="I7046" s="63">
        <f>'דוח 132'!C7046</f>
        <v>0</v>
      </c>
      <c r="J7046" s="63">
        <f>'דוח 132'!B7046</f>
        <v>0</v>
      </c>
      <c r="K7046" s="63">
        <f>'דוח 132'!A7046</f>
        <v>0</v>
      </c>
    </row>
    <row r="7047" spans="1:11" x14ac:dyDescent="0.2">
      <c r="A7047" s="63">
        <f>'דוח 132'!K7047</f>
        <v>12497</v>
      </c>
      <c r="B7047" s="63">
        <f>'דוח 132'!J7047</f>
        <v>9174</v>
      </c>
      <c r="C7047" s="63" t="str">
        <f>'דוח 132'!I7047</f>
        <v>קונצרני לא סחיר ריבית משתנה (נע"מים)</v>
      </c>
      <c r="D7047" s="63">
        <f>'דוח 132'!H7047</f>
        <v>0</v>
      </c>
      <c r="E7047" s="63">
        <f>'דוח 132'!G7047</f>
        <v>0</v>
      </c>
      <c r="F7047" s="63">
        <f>'דוח 132'!F7047</f>
        <v>0</v>
      </c>
      <c r="G7047" s="63">
        <f>'דוח 132'!E7047</f>
        <v>0</v>
      </c>
      <c r="H7047" s="63">
        <f>'דוח 132'!D7047</f>
        <v>0</v>
      </c>
      <c r="I7047" s="63">
        <f>'דוח 132'!C7047</f>
        <v>0</v>
      </c>
      <c r="J7047" s="63">
        <f>'דוח 132'!B7047</f>
        <v>0</v>
      </c>
      <c r="K7047" s="63">
        <f>'דוח 132'!A7047</f>
        <v>0</v>
      </c>
    </row>
    <row r="7048" spans="1:11" x14ac:dyDescent="0.2">
      <c r="A7048" s="63">
        <f>'דוח 132'!K7048</f>
        <v>15546</v>
      </c>
      <c r="B7048" s="63">
        <f>'דוח 132'!J7048</f>
        <v>9174</v>
      </c>
      <c r="C7048" s="63" t="str">
        <f>'דוח 132'!I7048</f>
        <v>הלוואה לא צמוד</v>
      </c>
      <c r="D7048" s="63">
        <f>'דוח 132'!H7048</f>
        <v>0</v>
      </c>
      <c r="E7048" s="63">
        <f>'דוח 132'!G7048</f>
        <v>0</v>
      </c>
      <c r="F7048" s="63">
        <f>'דוח 132'!F7048</f>
        <v>0</v>
      </c>
      <c r="G7048" s="63">
        <f>'דוח 132'!E7048</f>
        <v>0</v>
      </c>
      <c r="H7048" s="63">
        <f>'דוח 132'!D7048</f>
        <v>0</v>
      </c>
      <c r="I7048" s="63">
        <f>'דוח 132'!C7048</f>
        <v>0</v>
      </c>
      <c r="J7048" s="63">
        <f>'דוח 132'!B7048</f>
        <v>0</v>
      </c>
      <c r="K7048" s="63">
        <f>'דוח 132'!A7048</f>
        <v>0</v>
      </c>
    </row>
    <row r="7049" spans="1:11" x14ac:dyDescent="0.2">
      <c r="A7049" s="63">
        <f>'דוח 132'!K7049</f>
        <v>12481</v>
      </c>
      <c r="B7049" s="63">
        <f>'דוח 132'!J7049</f>
        <v>9174</v>
      </c>
      <c r="C7049" s="63" t="str">
        <f>'דוח 132'!I7049</f>
        <v>הלוואות לעמיתים.</v>
      </c>
      <c r="D7049" s="63">
        <f>'דוח 132'!H7049</f>
        <v>0</v>
      </c>
      <c r="E7049" s="63">
        <f>'דוח 132'!G7049</f>
        <v>0</v>
      </c>
      <c r="F7049" s="63">
        <f>'דוח 132'!F7049</f>
        <v>0</v>
      </c>
      <c r="G7049" s="63">
        <f>'דוח 132'!E7049</f>
        <v>0</v>
      </c>
      <c r="H7049" s="63">
        <f>'דוח 132'!D7049</f>
        <v>0</v>
      </c>
      <c r="I7049" s="63">
        <f>'דוח 132'!C7049</f>
        <v>0</v>
      </c>
      <c r="J7049" s="63">
        <f>'דוח 132'!B7049</f>
        <v>0</v>
      </c>
      <c r="K7049" s="63">
        <f>'דוח 132'!A7049</f>
        <v>0</v>
      </c>
    </row>
    <row r="7050" spans="1:11" x14ac:dyDescent="0.2">
      <c r="A7050" s="63">
        <f>'דוח 132'!K7050</f>
        <v>13594</v>
      </c>
      <c r="B7050" s="63">
        <f>'דוח 132'!J7050</f>
        <v>9174</v>
      </c>
      <c r="C7050" s="63" t="str">
        <f>'דוח 132'!I7050</f>
        <v>מט"ח וצמוד מט"ח</v>
      </c>
      <c r="D7050" s="63">
        <f>'דוח 132'!H7050</f>
        <v>0</v>
      </c>
      <c r="E7050" s="63">
        <f>'דוח 132'!G7050</f>
        <v>1.2487570612290699</v>
      </c>
      <c r="F7050" s="63">
        <f>'דוח 132'!F7050</f>
        <v>1.2390999021386999</v>
      </c>
      <c r="G7050" s="63">
        <f>'דוח 132'!E7050</f>
        <v>0</v>
      </c>
      <c r="H7050" s="63">
        <f>'דוח 132'!D7050</f>
        <v>0</v>
      </c>
      <c r="I7050" s="63">
        <f>'דוח 132'!C7050</f>
        <v>0</v>
      </c>
      <c r="J7050" s="63">
        <f>'דוח 132'!B7050</f>
        <v>0</v>
      </c>
      <c r="K7050" s="63">
        <f>'דוח 132'!A7050</f>
        <v>0</v>
      </c>
    </row>
    <row r="7051" spans="1:11" x14ac:dyDescent="0.2">
      <c r="A7051" s="63">
        <f>'דוח 132'!K7051</f>
        <v>15609</v>
      </c>
      <c r="B7051" s="63">
        <f>'דוח 132'!J7051</f>
        <v>9174</v>
      </c>
      <c r="C7051" s="63" t="str">
        <f>'דוח 132'!I7051</f>
        <v>אג"ח ממשלתי צמוד מט"ח סחיר (1022)</v>
      </c>
      <c r="D7051" s="63">
        <f>'דוח 132'!H7051</f>
        <v>0</v>
      </c>
      <c r="E7051" s="63">
        <f>'דוח 132'!G7051</f>
        <v>0</v>
      </c>
      <c r="F7051" s="63">
        <f>'דוח 132'!F7051</f>
        <v>0</v>
      </c>
      <c r="G7051" s="63">
        <f>'דוח 132'!E7051</f>
        <v>0</v>
      </c>
      <c r="H7051" s="63">
        <f>'דוח 132'!D7051</f>
        <v>0</v>
      </c>
      <c r="I7051" s="63">
        <f>'דוח 132'!C7051</f>
        <v>0</v>
      </c>
      <c r="J7051" s="63">
        <f>'דוח 132'!B7051</f>
        <v>0</v>
      </c>
      <c r="K7051" s="63">
        <f>'דוח 132'!A7051</f>
        <v>0</v>
      </c>
    </row>
    <row r="7052" spans="1:11" x14ac:dyDescent="0.2">
      <c r="A7052" s="63">
        <f>'דוח 132'!K7052</f>
        <v>11524</v>
      </c>
      <c r="B7052" s="63">
        <f>'דוח 132'!J7052</f>
        <v>9174</v>
      </c>
      <c r="C7052" s="63" t="str">
        <f>'דוח 132'!I7052</f>
        <v xml:space="preserve"> אג"ח קונצרני בחו"ל </v>
      </c>
      <c r="D7052" s="63">
        <f>'דוח 132'!H7052</f>
        <v>0</v>
      </c>
      <c r="E7052" s="63">
        <f>'דוח 132'!G7052</f>
        <v>0</v>
      </c>
      <c r="F7052" s="63">
        <f>'דוח 132'!F7052</f>
        <v>0</v>
      </c>
      <c r="G7052" s="63">
        <f>'דוח 132'!E7052</f>
        <v>0</v>
      </c>
      <c r="H7052" s="63">
        <f>'דוח 132'!D7052</f>
        <v>0</v>
      </c>
      <c r="I7052" s="63">
        <f>'דוח 132'!C7052</f>
        <v>0</v>
      </c>
      <c r="J7052" s="63">
        <f>'דוח 132'!B7052</f>
        <v>0</v>
      </c>
      <c r="K7052" s="63">
        <f>'דוח 132'!A7052</f>
        <v>0</v>
      </c>
    </row>
    <row r="7053" spans="1:11" x14ac:dyDescent="0.2">
      <c r="A7053" s="63">
        <f>'דוח 132'!K7053</f>
        <v>15745</v>
      </c>
      <c r="B7053" s="63">
        <f>'דוח 132'!J7053</f>
        <v>9174</v>
      </c>
      <c r="C7053" s="63" t="str">
        <f>'דוח 132'!I7053</f>
        <v>סה"כ קונצרני צמוד מט"ח</v>
      </c>
      <c r="D7053" s="63">
        <f>'דוח 132'!H7053</f>
        <v>0</v>
      </c>
      <c r="E7053" s="63">
        <f>'דוח 132'!G7053</f>
        <v>0</v>
      </c>
      <c r="F7053" s="63">
        <f>'דוח 132'!F7053</f>
        <v>0</v>
      </c>
      <c r="G7053" s="63">
        <f>'דוח 132'!E7053</f>
        <v>0</v>
      </c>
      <c r="H7053" s="63">
        <f>'דוח 132'!D7053</f>
        <v>0</v>
      </c>
      <c r="I7053" s="63">
        <f>'דוח 132'!C7053</f>
        <v>0</v>
      </c>
      <c r="J7053" s="63">
        <f>'דוח 132'!B7053</f>
        <v>0</v>
      </c>
      <c r="K7053" s="63">
        <f>'דוח 132'!A7053</f>
        <v>0</v>
      </c>
    </row>
    <row r="7054" spans="1:11" x14ac:dyDescent="0.2">
      <c r="A7054" s="63">
        <f>'דוח 132'!K7054</f>
        <v>15545</v>
      </c>
      <c r="B7054" s="63">
        <f>'דוח 132'!J7054</f>
        <v>9174</v>
      </c>
      <c r="C7054" s="63" t="str">
        <f>'דוח 132'!I7054</f>
        <v>הלוואה צמוד מט"ח</v>
      </c>
      <c r="D7054" s="63">
        <f>'דוח 132'!H7054</f>
        <v>0</v>
      </c>
      <c r="E7054" s="63">
        <f>'דוח 132'!G7054</f>
        <v>0</v>
      </c>
      <c r="F7054" s="63">
        <f>'דוח 132'!F7054</f>
        <v>0</v>
      </c>
      <c r="G7054" s="63">
        <f>'דוח 132'!E7054</f>
        <v>0</v>
      </c>
      <c r="H7054" s="63">
        <f>'דוח 132'!D7054</f>
        <v>0</v>
      </c>
      <c r="I7054" s="63">
        <f>'דוח 132'!C7054</f>
        <v>0</v>
      </c>
      <c r="J7054" s="63">
        <f>'דוח 132'!B7054</f>
        <v>0</v>
      </c>
      <c r="K7054" s="63">
        <f>'דוח 132'!A7054</f>
        <v>0</v>
      </c>
    </row>
    <row r="7055" spans="1:11" x14ac:dyDescent="0.2">
      <c r="A7055" s="63">
        <f>'דוח 132'!K7055</f>
        <v>13595</v>
      </c>
      <c r="B7055" s="63">
        <f>'דוח 132'!J7055</f>
        <v>9174</v>
      </c>
      <c r="C7055" s="63" t="str">
        <f>'דוח 132'!I7055</f>
        <v>סה"כ מניות והמירים</v>
      </c>
      <c r="D7055" s="63">
        <f>'דוח 132'!H7055</f>
        <v>0</v>
      </c>
      <c r="E7055" s="63">
        <f>'דוח 132'!G7055</f>
        <v>22.4877482210666</v>
      </c>
      <c r="F7055" s="63">
        <f>'דוח 132'!F7055</f>
        <v>22.5368002198264</v>
      </c>
      <c r="G7055" s="63">
        <f>'דוח 132'!E7055</f>
        <v>0</v>
      </c>
      <c r="H7055" s="63">
        <f>'דוח 132'!D7055</f>
        <v>0</v>
      </c>
      <c r="I7055" s="63">
        <f>'דוח 132'!C7055</f>
        <v>0</v>
      </c>
      <c r="J7055" s="63">
        <f>'דוח 132'!B7055</f>
        <v>0</v>
      </c>
      <c r="K7055" s="63">
        <f>'דוח 132'!A7055</f>
        <v>0</v>
      </c>
    </row>
    <row r="7056" spans="1:11" x14ac:dyDescent="0.2">
      <c r="A7056" s="63">
        <f>'דוח 132'!K7056</f>
        <v>15610</v>
      </c>
      <c r="B7056" s="63">
        <f>'דוח 132'!J7056</f>
        <v>9174</v>
      </c>
      <c r="C7056" s="63" t="str">
        <f>'דוח 132'!I7056</f>
        <v>נגזרים מתוך מניות והמירים</v>
      </c>
      <c r="D7056" s="63">
        <f>'דוח 132'!H7056</f>
        <v>0</v>
      </c>
      <c r="E7056" s="63">
        <f>'דוח 132'!G7056</f>
        <v>0</v>
      </c>
      <c r="F7056" s="63">
        <f>'דוח 132'!F7056</f>
        <v>0</v>
      </c>
      <c r="G7056" s="63">
        <f>'דוח 132'!E7056</f>
        <v>0</v>
      </c>
      <c r="H7056" s="63">
        <f>'דוח 132'!D7056</f>
        <v>0</v>
      </c>
      <c r="I7056" s="63">
        <f>'דוח 132'!C7056</f>
        <v>0</v>
      </c>
      <c r="J7056" s="63">
        <f>'דוח 132'!B7056</f>
        <v>0</v>
      </c>
      <c r="K7056" s="63">
        <f>'דוח 132'!A7056</f>
        <v>0</v>
      </c>
    </row>
    <row r="7057" spans="1:11" x14ac:dyDescent="0.2">
      <c r="A7057" s="63">
        <f>'דוח 132'!K7057</f>
        <v>15611</v>
      </c>
      <c r="B7057" s="63">
        <f>'דוח 132'!J7057</f>
        <v>9174</v>
      </c>
      <c r="C7057" s="63" t="str">
        <f>'דוח 132'!I7057</f>
        <v>מניות והמירים בארץ</v>
      </c>
      <c r="D7057" s="63">
        <f>'דוח 132'!H7057</f>
        <v>0</v>
      </c>
      <c r="E7057" s="63">
        <f>'דוח 132'!G7057</f>
        <v>10.992267090425301</v>
      </c>
      <c r="F7057" s="63">
        <f>'דוח 132'!F7057</f>
        <v>10.977890694233402</v>
      </c>
      <c r="G7057" s="63">
        <f>'דוח 132'!E7057</f>
        <v>0</v>
      </c>
      <c r="H7057" s="63">
        <f>'דוח 132'!D7057</f>
        <v>0</v>
      </c>
      <c r="I7057" s="63">
        <f>'דוח 132'!C7057</f>
        <v>0</v>
      </c>
      <c r="J7057" s="63">
        <f>'דוח 132'!B7057</f>
        <v>0</v>
      </c>
      <c r="K7057" s="63">
        <f>'דוח 132'!A7057</f>
        <v>0</v>
      </c>
    </row>
    <row r="7058" spans="1:11" x14ac:dyDescent="0.2">
      <c r="A7058" s="63">
        <f>'דוח 132'!K7058</f>
        <v>15608</v>
      </c>
      <c r="B7058" s="63">
        <f>'דוח 132'!J7058</f>
        <v>9174</v>
      </c>
      <c r="C7058" s="63" t="str">
        <f>'דוח 132'!I7058</f>
        <v>מניות חו"ל</v>
      </c>
      <c r="D7058" s="63">
        <f>'דוח 132'!H7058</f>
        <v>0</v>
      </c>
      <c r="E7058" s="63">
        <f>'דוח 132'!G7058</f>
        <v>11.495481130641299</v>
      </c>
      <c r="F7058" s="63">
        <f>'דוח 132'!F7058</f>
        <v>11.558909525593</v>
      </c>
      <c r="G7058" s="63">
        <f>'דוח 132'!E7058</f>
        <v>0</v>
      </c>
      <c r="H7058" s="63">
        <f>'דוח 132'!D7058</f>
        <v>0</v>
      </c>
      <c r="I7058" s="63">
        <f>'דוח 132'!C7058</f>
        <v>0</v>
      </c>
      <c r="J7058" s="63">
        <f>'דוח 132'!B7058</f>
        <v>0</v>
      </c>
      <c r="K7058" s="63">
        <f>'דוח 132'!A7058</f>
        <v>0</v>
      </c>
    </row>
    <row r="7059" spans="1:11" x14ac:dyDescent="0.2">
      <c r="A7059" s="63">
        <f>'דוח 132'!K7059</f>
        <v>15584</v>
      </c>
      <c r="B7059" s="63">
        <f>'דוח 132'!J7059</f>
        <v>9174</v>
      </c>
      <c r="C7059" s="63" t="str">
        <f>'דוח 132'!I7059</f>
        <v>נכסים אלטרנטיביים</v>
      </c>
      <c r="D7059" s="63">
        <f>'דוח 132'!H7059</f>
        <v>0</v>
      </c>
      <c r="E7059" s="63">
        <f>'דוח 132'!G7059</f>
        <v>0</v>
      </c>
      <c r="F7059" s="63">
        <f>'דוח 132'!F7059</f>
        <v>0</v>
      </c>
      <c r="G7059" s="63">
        <f>'דוח 132'!E7059</f>
        <v>0</v>
      </c>
      <c r="H7059" s="63">
        <f>'דוח 132'!D7059</f>
        <v>0</v>
      </c>
      <c r="I7059" s="63">
        <f>'דוח 132'!C7059</f>
        <v>0</v>
      </c>
      <c r="J7059" s="63">
        <f>'דוח 132'!B7059</f>
        <v>0</v>
      </c>
      <c r="K7059" s="63">
        <f>'דוח 132'!A7059</f>
        <v>0</v>
      </c>
    </row>
    <row r="7060" spans="1:11" x14ac:dyDescent="0.2">
      <c r="A7060" s="63">
        <f>'דוח 132'!K7060</f>
        <v>17728</v>
      </c>
      <c r="B7060" s="63">
        <f>'דוח 132'!J7060</f>
        <v>9174</v>
      </c>
      <c r="C7060" s="63" t="str">
        <f>'דוח 132'!I7060</f>
        <v>נכסי נדל"ן</v>
      </c>
      <c r="D7060" s="63">
        <f>'דוח 132'!H7060</f>
        <v>0</v>
      </c>
      <c r="E7060" s="63">
        <f>'דוח 132'!G7060</f>
        <v>0</v>
      </c>
      <c r="F7060" s="63">
        <f>'דוח 132'!F7060</f>
        <v>0</v>
      </c>
      <c r="G7060" s="63">
        <f>'דוח 132'!E7060</f>
        <v>0</v>
      </c>
      <c r="H7060" s="63">
        <f>'דוח 132'!D7060</f>
        <v>0</v>
      </c>
      <c r="I7060" s="63">
        <f>'דוח 132'!C7060</f>
        <v>0</v>
      </c>
      <c r="J7060" s="63">
        <f>'דוח 132'!B7060</f>
        <v>0</v>
      </c>
      <c r="K7060" s="63">
        <f>'דוח 132'!A7060</f>
        <v>0</v>
      </c>
    </row>
    <row r="7061" spans="1:11" x14ac:dyDescent="0.2">
      <c r="A7061" s="63">
        <f>'דוח 132'!K7061</f>
        <v>15624</v>
      </c>
      <c r="B7061" s="63">
        <f>'דוח 132'!J7061</f>
        <v>9174</v>
      </c>
      <c r="C7061" s="63" t="str">
        <f>'דוח 132'!I7061</f>
        <v>נגזרים מתוך חשיפת מט"ח</v>
      </c>
      <c r="D7061" s="63">
        <f>'דוח 132'!H7061</f>
        <v>0</v>
      </c>
      <c r="E7061" s="63">
        <f>'דוח 132'!G7061</f>
        <v>0</v>
      </c>
      <c r="F7061" s="63">
        <f>'דוח 132'!F7061</f>
        <v>0</v>
      </c>
      <c r="G7061" s="63">
        <f>'דוח 132'!E7061</f>
        <v>0</v>
      </c>
      <c r="H7061" s="63">
        <f>'דוח 132'!D7061</f>
        <v>0</v>
      </c>
      <c r="I7061" s="63">
        <f>'דוח 132'!C7061</f>
        <v>0</v>
      </c>
      <c r="J7061" s="63">
        <f>'דוח 132'!B7061</f>
        <v>0</v>
      </c>
      <c r="K7061" s="63">
        <f>'דוח 132'!A7061</f>
        <v>0</v>
      </c>
    </row>
    <row r="7062" spans="1:11" x14ac:dyDescent="0.2">
      <c r="A7062" s="63">
        <f>'דוח 132'!K7062</f>
        <v>15644</v>
      </c>
      <c r="B7062" s="63">
        <f>'דוח 132'!J7062</f>
        <v>9174</v>
      </c>
      <c r="C7062" s="63" t="str">
        <f>'דוח 132'!I7062</f>
        <v>סה"כ נזילות</v>
      </c>
      <c r="D7062" s="63">
        <f>'דוח 132'!H7062</f>
        <v>0</v>
      </c>
      <c r="E7062" s="63">
        <f>'דוח 132'!G7062</f>
        <v>3.2342991073506204</v>
      </c>
      <c r="F7062" s="63">
        <f>'דוח 132'!F7062</f>
        <v>3.2847816954989297</v>
      </c>
      <c r="G7062" s="63">
        <f>'דוח 132'!E7062</f>
        <v>0</v>
      </c>
      <c r="H7062" s="63">
        <f>'דוח 132'!D7062</f>
        <v>0</v>
      </c>
      <c r="I7062" s="63">
        <f>'דוח 132'!C7062</f>
        <v>0</v>
      </c>
      <c r="J7062" s="63">
        <f>'דוח 132'!B7062</f>
        <v>0</v>
      </c>
      <c r="K7062" s="63">
        <f>'דוח 132'!A7062</f>
        <v>0</v>
      </c>
    </row>
    <row r="7063" spans="1:11" x14ac:dyDescent="0.2">
      <c r="A7063" s="63">
        <f>'דוח 132'!K7063</f>
        <v>15704</v>
      </c>
      <c r="B7063" s="63">
        <f>'דוח 132'!J7063</f>
        <v>9174</v>
      </c>
      <c r="C7063" s="63" t="str">
        <f>'דוח 132'!I7063</f>
        <v xml:space="preserve">סה"כ קונצרני והלוואות </v>
      </c>
      <c r="D7063" s="63">
        <f>'דוח 132'!H7063</f>
        <v>3.2782138496088802</v>
      </c>
      <c r="E7063" s="63">
        <f>'דוח 132'!G7063</f>
        <v>32.185085797237399</v>
      </c>
      <c r="F7063" s="63">
        <f>'דוח 132'!F7063</f>
        <v>32.160357546981196</v>
      </c>
      <c r="G7063" s="63">
        <f>'דוח 132'!E7063</f>
        <v>27</v>
      </c>
      <c r="H7063" s="63">
        <f>'דוח 132'!D7063</f>
        <v>33</v>
      </c>
      <c r="I7063" s="63">
        <f>'דוח 132'!C7063</f>
        <v>0</v>
      </c>
      <c r="J7063" s="63">
        <f>'דוח 132'!B7063</f>
        <v>0</v>
      </c>
      <c r="K7063" s="63">
        <f>'דוח 132'!A7063</f>
        <v>0</v>
      </c>
    </row>
    <row r="7064" spans="1:11" x14ac:dyDescent="0.2">
      <c r="A7064" s="63">
        <f>'דוח 132'!K7064</f>
        <v>15749</v>
      </c>
      <c r="B7064" s="63">
        <f>'דוח 132'!J7064</f>
        <v>9174</v>
      </c>
      <c r="C7064" s="63" t="str">
        <f>'דוח 132'!I7064</f>
        <v>סה"כ לא סחירים</v>
      </c>
      <c r="D7064" s="63">
        <f>'דוח 132'!H7064</f>
        <v>0</v>
      </c>
      <c r="E7064" s="63">
        <f>'דוח 132'!G7064</f>
        <v>0</v>
      </c>
      <c r="F7064" s="63">
        <f>'דוח 132'!F7064</f>
        <v>0</v>
      </c>
      <c r="G7064" s="63">
        <f>'דוח 132'!E7064</f>
        <v>0</v>
      </c>
      <c r="H7064" s="63">
        <f>'דוח 132'!D7064</f>
        <v>0</v>
      </c>
      <c r="I7064" s="63">
        <f>'דוח 132'!C7064</f>
        <v>0</v>
      </c>
      <c r="J7064" s="63">
        <f>'דוח 132'!B7064</f>
        <v>0</v>
      </c>
      <c r="K7064" s="63">
        <f>'דוח 132'!A7064</f>
        <v>0</v>
      </c>
    </row>
    <row r="7065" spans="1:11" x14ac:dyDescent="0.2">
      <c r="A7065" s="63">
        <f>'דוח 132'!K7065</f>
        <v>11258</v>
      </c>
      <c r="B7065" s="63">
        <f>'דוח 132'!J7065</f>
        <v>9174</v>
      </c>
      <c r="C7065" s="63" t="str">
        <f>'דוח 132'!I7065</f>
        <v>כל נכסי הקופה</v>
      </c>
      <c r="D7065" s="63">
        <f>'דוח 132'!H7065</f>
        <v>2.1808243689758302</v>
      </c>
      <c r="E7065" s="63">
        <f>'דוח 132'!G7065</f>
        <v>100</v>
      </c>
      <c r="F7065" s="63">
        <f>'דוח 132'!F7065</f>
        <v>100</v>
      </c>
      <c r="G7065" s="63">
        <f>'דוח 132'!E7065</f>
        <v>0</v>
      </c>
      <c r="H7065" s="63">
        <f>'דוח 132'!D7065</f>
        <v>0</v>
      </c>
      <c r="I7065" s="63">
        <f>'דוח 132'!C7065</f>
        <v>0</v>
      </c>
      <c r="J7065" s="63">
        <f>'דוח 132'!B7065</f>
        <v>0</v>
      </c>
      <c r="K7065" s="63">
        <f>'דוח 132'!A7065</f>
        <v>0</v>
      </c>
    </row>
    <row r="7066" spans="1:11" x14ac:dyDescent="0.2">
      <c r="A7066" s="63">
        <f>'דוח 132'!K7066</f>
        <v>15705</v>
      </c>
      <c r="B7066" s="63">
        <f>'דוח 132'!J7066</f>
        <v>9174</v>
      </c>
      <c r="C7066" s="63" t="str">
        <f>'דוח 132'!I7066</f>
        <v>סה"כ ממשלתי</v>
      </c>
      <c r="D7066" s="63">
        <f>'דוח 132'!H7066</f>
        <v>2.6810829899594202</v>
      </c>
      <c r="E7066" s="63">
        <f>'דוח 132'!G7066</f>
        <v>42.092866874345404</v>
      </c>
      <c r="F7066" s="63">
        <f>'דוח 132'!F7066</f>
        <v>42.0180605376936</v>
      </c>
      <c r="G7066" s="63">
        <f>'דוח 132'!E7066</f>
        <v>40</v>
      </c>
      <c r="H7066" s="63">
        <f>'דוח 132'!D7066</f>
        <v>46</v>
      </c>
      <c r="I7066" s="63">
        <f>'דוח 132'!C7066</f>
        <v>0</v>
      </c>
      <c r="J7066" s="63">
        <f>'דוח 132'!B7066</f>
        <v>0</v>
      </c>
      <c r="K7066" s="63">
        <f>'דוח 132'!A7066</f>
        <v>0</v>
      </c>
    </row>
    <row r="7067" spans="1:11" x14ac:dyDescent="0.2">
      <c r="A7067" s="63">
        <f>'דוח 132'!K7067</f>
        <v>16144</v>
      </c>
      <c r="B7067" s="63">
        <f>'דוח 132'!J7067</f>
        <v>9174</v>
      </c>
      <c r="C7067" s="63" t="str">
        <f>'דוח 132'!I7067</f>
        <v>סך חשיפת מט"ח</v>
      </c>
      <c r="D7067" s="63">
        <f>'דוח 132'!H7067</f>
        <v>0</v>
      </c>
      <c r="E7067" s="63">
        <f>'דוח 132'!G7067</f>
        <v>6.1784572512038496</v>
      </c>
      <c r="F7067" s="63">
        <f>'דוח 132'!F7067</f>
        <v>6.1849362422092895</v>
      </c>
      <c r="G7067" s="63">
        <f>'דוח 132'!E7067</f>
        <v>0</v>
      </c>
      <c r="H7067" s="63">
        <f>'דוח 132'!D7067</f>
        <v>0</v>
      </c>
      <c r="I7067" s="63">
        <f>'דוח 132'!C7067</f>
        <v>0</v>
      </c>
      <c r="J7067" s="63">
        <f>'דוח 132'!B7067</f>
        <v>0</v>
      </c>
      <c r="K7067" s="63">
        <f>'דוח 132'!A7067</f>
        <v>0</v>
      </c>
    </row>
    <row r="7068" spans="1:11" x14ac:dyDescent="0.2">
      <c r="A7068" s="63">
        <f>'דוח 132'!K7068</f>
        <v>12755</v>
      </c>
      <c r="B7068" s="63">
        <f>'דוח 132'!J7068</f>
        <v>9174</v>
      </c>
      <c r="C7068" s="63" t="str">
        <f>'דוח 132'!I7068</f>
        <v xml:space="preserve">נזילות מט"ח </v>
      </c>
      <c r="D7068" s="63">
        <f>'דוח 132'!H7068</f>
        <v>0</v>
      </c>
      <c r="E7068" s="63">
        <f>'דוח 132'!G7068</f>
        <v>1.2487570612290699</v>
      </c>
      <c r="F7068" s="63">
        <f>'דוח 132'!F7068</f>
        <v>1.2390999021386999</v>
      </c>
      <c r="G7068" s="63">
        <f>'דוח 132'!E7068</f>
        <v>0</v>
      </c>
      <c r="H7068" s="63">
        <f>'דוח 132'!D7068</f>
        <v>0</v>
      </c>
      <c r="I7068" s="63">
        <f>'דוח 132'!C7068</f>
        <v>0</v>
      </c>
      <c r="J7068" s="63">
        <f>'דוח 132'!B7068</f>
        <v>0</v>
      </c>
      <c r="K7068" s="63">
        <f>'דוח 132'!A7068</f>
        <v>0</v>
      </c>
    </row>
    <row r="7069" spans="1:11" x14ac:dyDescent="0.2">
      <c r="A7069" s="63">
        <f>'דוח 132'!K7069</f>
        <v>12359</v>
      </c>
      <c r="B7069" s="63">
        <f>'דוח 132'!J7069</f>
        <v>9174</v>
      </c>
      <c r="C7069" s="63" t="str">
        <f>'דוח 132'!I7069</f>
        <v xml:space="preserve">קונצרני לא סחיר צמוד מדד </v>
      </c>
      <c r="D7069" s="63">
        <f>'דוח 132'!H7069</f>
        <v>0</v>
      </c>
      <c r="E7069" s="63">
        <f>'דוח 132'!G7069</f>
        <v>0</v>
      </c>
      <c r="F7069" s="63">
        <f>'דוח 132'!F7069</f>
        <v>0</v>
      </c>
      <c r="G7069" s="63">
        <f>'דוח 132'!E7069</f>
        <v>0</v>
      </c>
      <c r="H7069" s="63">
        <f>'דוח 132'!D7069</f>
        <v>0</v>
      </c>
      <c r="I7069" s="63">
        <f>'דוח 132'!C7069</f>
        <v>0</v>
      </c>
      <c r="J7069" s="63">
        <f>'דוח 132'!B7069</f>
        <v>0</v>
      </c>
      <c r="K7069" s="63">
        <f>'דוח 132'!A7069</f>
        <v>0</v>
      </c>
    </row>
    <row r="7070" spans="1:11" x14ac:dyDescent="0.2">
      <c r="A7070" s="63">
        <f>'דוח 132'!K7070</f>
        <v>0</v>
      </c>
      <c r="B7070" s="63">
        <f>'דוח 132'!J7070</f>
        <v>0</v>
      </c>
      <c r="C7070" s="63">
        <f>'דוח 132'!I7070</f>
        <v>0</v>
      </c>
      <c r="D7070" s="63">
        <f>'דוח 132'!H7070</f>
        <v>0</v>
      </c>
      <c r="E7070" s="63">
        <f>'דוח 132'!G7070</f>
        <v>0</v>
      </c>
      <c r="F7070" s="63">
        <f>'דוח 132'!F7070</f>
        <v>0</v>
      </c>
      <c r="G7070" s="63">
        <f>'דוח 132'!E7070</f>
        <v>0</v>
      </c>
      <c r="H7070" s="63">
        <f>'דוח 132'!D7070</f>
        <v>0</v>
      </c>
      <c r="I7070" s="63">
        <f>'דוח 132'!C7070</f>
        <v>0</v>
      </c>
      <c r="J7070" s="63">
        <f>'דוח 132'!B7070</f>
        <v>0</v>
      </c>
      <c r="K7070" s="63">
        <f>'דוח 132'!A7070</f>
        <v>0</v>
      </c>
    </row>
    <row r="7071" spans="1:11" x14ac:dyDescent="0.2">
      <c r="A7071" s="63" t="str">
        <f>'דוח 132'!K7071</f>
        <v>קוד קבוצה</v>
      </c>
      <c r="B7071" s="63" t="str">
        <f>'דוח 132'!J7071</f>
        <v>קוד קופה</v>
      </c>
      <c r="C7071" s="63">
        <f>'דוח 132'!I7071</f>
        <v>0</v>
      </c>
      <c r="D7071" s="63" t="str">
        <f>'דוח 132'!H7071</f>
        <v>9182  תת פסגות2-קב פארם</v>
      </c>
      <c r="E7071" s="63">
        <f>'דוח 132'!G7071</f>
        <v>0</v>
      </c>
      <c r="F7071" s="63">
        <f>'דוח 132'!F7071</f>
        <v>0</v>
      </c>
      <c r="G7071" s="63">
        <f>'דוח 132'!E7071</f>
        <v>0</v>
      </c>
      <c r="H7071" s="63">
        <f>'דוח 132'!D7071</f>
        <v>0</v>
      </c>
      <c r="I7071" s="63">
        <f>'דוח 132'!C7071</f>
        <v>0</v>
      </c>
      <c r="J7071" s="63">
        <f>'דוח 132'!B7071</f>
        <v>0</v>
      </c>
      <c r="K7071" s="63">
        <f>'דוח 132'!A7071</f>
        <v>0</v>
      </c>
    </row>
    <row r="7072" spans="1:11" x14ac:dyDescent="0.2">
      <c r="A7072" s="63">
        <f>'דוח 132'!K7072</f>
        <v>0</v>
      </c>
      <c r="B7072" s="63">
        <f>'דוח 132'!J7072</f>
        <v>0</v>
      </c>
      <c r="C7072" s="63">
        <f>'דוח 132'!I7072</f>
        <v>0</v>
      </c>
      <c r="D7072" s="63">
        <f>'דוח 132'!H7072</f>
        <v>0</v>
      </c>
      <c r="E7072" s="63">
        <f>'דוח 132'!G7072</f>
        <v>0</v>
      </c>
      <c r="F7072" s="63" t="str">
        <f>'דוח 132'!F7072</f>
        <v>שווי קופה באשח  728.43</v>
      </c>
      <c r="G7072" s="63">
        <f>'דוח 132'!E7072</f>
        <v>0</v>
      </c>
      <c r="H7072" s="63">
        <f>'דוח 132'!D7072</f>
        <v>0</v>
      </c>
      <c r="I7072" s="63">
        <f>'דוח 132'!C7072</f>
        <v>0</v>
      </c>
      <c r="J7072" s="63">
        <f>'דוח 132'!B7072</f>
        <v>0</v>
      </c>
      <c r="K7072" s="63">
        <f>'דוח 132'!A7072</f>
        <v>0</v>
      </c>
    </row>
    <row r="7073" spans="1:11" x14ac:dyDescent="0.2">
      <c r="A7073" s="63">
        <f>'דוח 132'!K7073</f>
        <v>0</v>
      </c>
      <c r="B7073" s="63">
        <f>'דוח 132'!J7073</f>
        <v>0</v>
      </c>
      <c r="C7073" s="63" t="str">
        <f>'דוח 132'!I7073</f>
        <v>תאור קבוצה</v>
      </c>
      <c r="D7073" s="63" t="str">
        <f>'דוח 132'!H7073</f>
        <v>מח"מ</v>
      </c>
      <c r="E7073" s="63" t="str">
        <f>'דוח 132'!G7073</f>
        <v>חשיפה</v>
      </c>
      <c r="F7073" s="63" t="str">
        <f>'דוח 132'!F7073</f>
        <v>חשיפה</v>
      </c>
      <c r="G7073" s="63">
        <f>'דוח 132'!E7073</f>
        <v>0</v>
      </c>
      <c r="H7073" s="63" t="str">
        <f>'דוח 132'!D7073</f>
        <v>חשיפה</v>
      </c>
      <c r="I7073" s="63">
        <f>'דוח 132'!C7073</f>
        <v>0</v>
      </c>
      <c r="J7073" s="63" t="str">
        <f>'דוח 132'!B7073</f>
        <v>מח"מ</v>
      </c>
      <c r="K7073" s="63">
        <f>'דוח 132'!A7073</f>
        <v>0</v>
      </c>
    </row>
    <row r="7074" spans="1:11" x14ac:dyDescent="0.2">
      <c r="A7074" s="63">
        <f>'דוח 132'!K7074</f>
        <v>0</v>
      </c>
      <c r="B7074" s="63">
        <f>'דוח 132'!J7074</f>
        <v>0</v>
      </c>
      <c r="C7074" s="63">
        <f>'דוח 132'!I7074</f>
        <v>0</v>
      </c>
      <c r="D7074" s="63">
        <f>'דוח 132'!H7074</f>
        <v>0</v>
      </c>
      <c r="E7074" s="63" t="str">
        <f>'דוח 132'!G7074</f>
        <v>30/12/18</v>
      </c>
      <c r="F7074" s="63" t="str">
        <f>'דוח 132'!F7074</f>
        <v>31/12/18</v>
      </c>
      <c r="G7074" s="63" t="str">
        <f>'דוח 132'!E7074</f>
        <v>מינ'</v>
      </c>
      <c r="H7074" s="63" t="str">
        <f>'דוח 132'!D7074</f>
        <v>מקס'</v>
      </c>
      <c r="I7074" s="63" t="str">
        <f>'דוח 132'!C7074</f>
        <v>מינ'</v>
      </c>
      <c r="J7074" s="63" t="str">
        <f>'דוח 132'!B7074</f>
        <v>מקס'</v>
      </c>
      <c r="K7074" s="63">
        <f>'דוח 132'!A7074</f>
        <v>0</v>
      </c>
    </row>
    <row r="7075" spans="1:11" x14ac:dyDescent="0.2">
      <c r="A7075" s="63">
        <f>'דוח 132'!K7075</f>
        <v>13591</v>
      </c>
      <c r="B7075" s="63">
        <f>'דוח 132'!J7075</f>
        <v>9182</v>
      </c>
      <c r="C7075" s="63" t="str">
        <f>'דוח 132'!I7075</f>
        <v xml:space="preserve">צמוד מדד (כולל מיועדות) </v>
      </c>
      <c r="D7075" s="63">
        <f>'דוח 132'!H7075</f>
        <v>3.5793606215571803</v>
      </c>
      <c r="E7075" s="63">
        <f>'דוח 132'!G7075</f>
        <v>48.414375667918598</v>
      </c>
      <c r="F7075" s="63">
        <f>'דוח 132'!F7075</f>
        <v>48.261740344831196</v>
      </c>
      <c r="G7075" s="63">
        <f>'דוח 132'!E7075</f>
        <v>0</v>
      </c>
      <c r="H7075" s="63">
        <f>'דוח 132'!D7075</f>
        <v>0</v>
      </c>
      <c r="I7075" s="63">
        <f>'דוח 132'!C7075</f>
        <v>0</v>
      </c>
      <c r="J7075" s="63">
        <f>'דוח 132'!B7075</f>
        <v>0</v>
      </c>
      <c r="K7075" s="63">
        <f>'דוח 132'!A7075</f>
        <v>0</v>
      </c>
    </row>
    <row r="7076" spans="1:11" x14ac:dyDescent="0.2">
      <c r="A7076" s="63">
        <f>'דוח 132'!K7076</f>
        <v>19967</v>
      </c>
      <c r="B7076" s="63">
        <f>'דוח 132'!J7076</f>
        <v>9182</v>
      </c>
      <c r="C7076" s="63" t="str">
        <f>'דוח 132'!I7076</f>
        <v>צמוד מדד ללא מיועדות</v>
      </c>
      <c r="D7076" s="63">
        <f>'דוח 132'!H7076</f>
        <v>3.5793606215571803</v>
      </c>
      <c r="E7076" s="63">
        <f>'דוח 132'!G7076</f>
        <v>48.414375667918598</v>
      </c>
      <c r="F7076" s="63">
        <f>'דוח 132'!F7076</f>
        <v>48.261740344831196</v>
      </c>
      <c r="G7076" s="63">
        <f>'דוח 132'!E7076</f>
        <v>0</v>
      </c>
      <c r="H7076" s="63">
        <f>'דוח 132'!D7076</f>
        <v>0</v>
      </c>
      <c r="I7076" s="63">
        <f>'דוח 132'!C7076</f>
        <v>0</v>
      </c>
      <c r="J7076" s="63">
        <f>'דוח 132'!B7076</f>
        <v>0</v>
      </c>
      <c r="K7076" s="63">
        <f>'דוח 132'!A7076</f>
        <v>0</v>
      </c>
    </row>
    <row r="7077" spans="1:11" x14ac:dyDescent="0.2">
      <c r="A7077" s="63">
        <f>'דוח 132'!K7077</f>
        <v>15744</v>
      </c>
      <c r="B7077" s="63">
        <f>'דוח 132'!J7077</f>
        <v>9182</v>
      </c>
      <c r="C7077" s="63" t="str">
        <f>'דוח 132'!I7077</f>
        <v xml:space="preserve">סה"כ ממשלתי צמוד מדד כולל מיועדות </v>
      </c>
      <c r="D7077" s="63">
        <f>'דוח 132'!H7077</f>
        <v>3.8488025661025298</v>
      </c>
      <c r="E7077" s="63">
        <f>'דוח 132'!G7077</f>
        <v>23.272150913086499</v>
      </c>
      <c r="F7077" s="63">
        <f>'דוח 132'!F7077</f>
        <v>23.273234622005198</v>
      </c>
      <c r="G7077" s="63">
        <f>'דוח 132'!E7077</f>
        <v>0</v>
      </c>
      <c r="H7077" s="63">
        <f>'דוח 132'!D7077</f>
        <v>0</v>
      </c>
      <c r="I7077" s="63">
        <f>'דוח 132'!C7077</f>
        <v>0</v>
      </c>
      <c r="J7077" s="63">
        <f>'דוח 132'!B7077</f>
        <v>0</v>
      </c>
      <c r="K7077" s="63">
        <f>'דוח 132'!A7077</f>
        <v>0</v>
      </c>
    </row>
    <row r="7078" spans="1:11" x14ac:dyDescent="0.2">
      <c r="A7078" s="63">
        <f>'דוח 132'!K7078</f>
        <v>13462</v>
      </c>
      <c r="B7078" s="63">
        <f>'דוח 132'!J7078</f>
        <v>9182</v>
      </c>
      <c r="C7078" s="63" t="str">
        <f>'דוח 132'!I7078</f>
        <v xml:space="preserve">קונצרני סחיר צמוד מדד </v>
      </c>
      <c r="D7078" s="63">
        <f>'דוח 132'!H7078</f>
        <v>3.32841381977682</v>
      </c>
      <c r="E7078" s="63">
        <f>'דוח 132'!G7078</f>
        <v>25.1422247548321</v>
      </c>
      <c r="F7078" s="63">
        <f>'דוח 132'!F7078</f>
        <v>24.988505722825998</v>
      </c>
      <c r="G7078" s="63">
        <f>'דוח 132'!E7078</f>
        <v>0</v>
      </c>
      <c r="H7078" s="63">
        <f>'דוח 132'!D7078</f>
        <v>0</v>
      </c>
      <c r="I7078" s="63">
        <f>'דוח 132'!C7078</f>
        <v>0</v>
      </c>
      <c r="J7078" s="63">
        <f>'דוח 132'!B7078</f>
        <v>0</v>
      </c>
      <c r="K7078" s="63">
        <f>'דוח 132'!A7078</f>
        <v>0</v>
      </c>
    </row>
    <row r="7079" spans="1:11" x14ac:dyDescent="0.2">
      <c r="A7079" s="63">
        <f>'דוח 132'!K7079</f>
        <v>15544</v>
      </c>
      <c r="B7079" s="63">
        <f>'דוח 132'!J7079</f>
        <v>9182</v>
      </c>
      <c r="C7079" s="63" t="str">
        <f>'דוח 132'!I7079</f>
        <v>הלוואה צמוד מדד</v>
      </c>
      <c r="D7079" s="63">
        <f>'דוח 132'!H7079</f>
        <v>0</v>
      </c>
      <c r="E7079" s="63">
        <f>'דוח 132'!G7079</f>
        <v>0</v>
      </c>
      <c r="F7079" s="63">
        <f>'דוח 132'!F7079</f>
        <v>0</v>
      </c>
      <c r="G7079" s="63">
        <f>'דוח 132'!E7079</f>
        <v>0</v>
      </c>
      <c r="H7079" s="63">
        <f>'דוח 132'!D7079</f>
        <v>0</v>
      </c>
      <c r="I7079" s="63">
        <f>'דוח 132'!C7079</f>
        <v>0</v>
      </c>
      <c r="J7079" s="63">
        <f>'דוח 132'!B7079</f>
        <v>0</v>
      </c>
      <c r="K7079" s="63">
        <f>'דוח 132'!A7079</f>
        <v>0</v>
      </c>
    </row>
    <row r="7080" spans="1:11" x14ac:dyDescent="0.2">
      <c r="A7080" s="63">
        <f>'דוח 132'!K7080</f>
        <v>12978</v>
      </c>
      <c r="B7080" s="63">
        <f>'דוח 132'!J7080</f>
        <v>9182</v>
      </c>
      <c r="C7080" s="63" t="str">
        <f>'דוח 132'!I7080</f>
        <v xml:space="preserve">פקדונות לא סחירים </v>
      </c>
      <c r="D7080" s="63">
        <f>'דוח 132'!H7080</f>
        <v>0</v>
      </c>
      <c r="E7080" s="63">
        <f>'דוח 132'!G7080</f>
        <v>0</v>
      </c>
      <c r="F7080" s="63">
        <f>'דוח 132'!F7080</f>
        <v>0</v>
      </c>
      <c r="G7080" s="63">
        <f>'דוח 132'!E7080</f>
        <v>0</v>
      </c>
      <c r="H7080" s="63">
        <f>'דוח 132'!D7080</f>
        <v>0</v>
      </c>
      <c r="I7080" s="63">
        <f>'דוח 132'!C7080</f>
        <v>0</v>
      </c>
      <c r="J7080" s="63">
        <f>'דוח 132'!B7080</f>
        <v>0</v>
      </c>
      <c r="K7080" s="63">
        <f>'דוח 132'!A7080</f>
        <v>0</v>
      </c>
    </row>
    <row r="7081" spans="1:11" x14ac:dyDescent="0.2">
      <c r="A7081" s="63">
        <f>'דוח 132'!K7081</f>
        <v>17726</v>
      </c>
      <c r="B7081" s="63">
        <f>'דוח 132'!J7081</f>
        <v>9182</v>
      </c>
      <c r="C7081" s="63" t="str">
        <f>'דוח 132'!I7081</f>
        <v>לא צמוד כולל נזילות</v>
      </c>
      <c r="D7081" s="63">
        <f>'דוח 132'!H7081</f>
        <v>2.8626122638033999</v>
      </c>
      <c r="E7081" s="63">
        <f>'דוח 132'!G7081</f>
        <v>50.858267621460499</v>
      </c>
      <c r="F7081" s="63">
        <f>'דוח 132'!F7081</f>
        <v>51.011350186005401</v>
      </c>
      <c r="G7081" s="63">
        <f>'דוח 132'!E7081</f>
        <v>0</v>
      </c>
      <c r="H7081" s="63">
        <f>'דוח 132'!D7081</f>
        <v>0</v>
      </c>
      <c r="I7081" s="63">
        <f>'דוח 132'!C7081</f>
        <v>0</v>
      </c>
      <c r="J7081" s="63">
        <f>'דוח 132'!B7081</f>
        <v>0</v>
      </c>
      <c r="K7081" s="63">
        <f>'דוח 132'!A7081</f>
        <v>0</v>
      </c>
    </row>
    <row r="7082" spans="1:11" x14ac:dyDescent="0.2">
      <c r="A7082" s="63">
        <f>'דוח 132'!K7082</f>
        <v>17727</v>
      </c>
      <c r="B7082" s="63">
        <f>'דוח 132'!J7082</f>
        <v>9182</v>
      </c>
      <c r="C7082" s="63" t="str">
        <f>'דוח 132'!I7082</f>
        <v>עו"ש ש"ח</v>
      </c>
      <c r="D7082" s="63">
        <f>'דוח 132'!H7082</f>
        <v>0</v>
      </c>
      <c r="E7082" s="63">
        <f>'דוח 132'!G7082</f>
        <v>3.53997729689784</v>
      </c>
      <c r="F7082" s="63">
        <f>'דוח 132'!F7082</f>
        <v>3.7032720789822799</v>
      </c>
      <c r="G7082" s="63">
        <f>'דוח 132'!E7082</f>
        <v>0</v>
      </c>
      <c r="H7082" s="63">
        <f>'דוח 132'!D7082</f>
        <v>0</v>
      </c>
      <c r="I7082" s="63">
        <f>'דוח 132'!C7082</f>
        <v>0</v>
      </c>
      <c r="J7082" s="63">
        <f>'דוח 132'!B7082</f>
        <v>0</v>
      </c>
      <c r="K7082" s="63">
        <f>'דוח 132'!A7082</f>
        <v>0</v>
      </c>
    </row>
    <row r="7083" spans="1:11" x14ac:dyDescent="0.2">
      <c r="A7083" s="63">
        <f>'דוח 132'!K7083</f>
        <v>13592</v>
      </c>
      <c r="B7083" s="63">
        <f>'דוח 132'!J7083</f>
        <v>9182</v>
      </c>
      <c r="C7083" s="63" t="str">
        <f>'דוח 132'!I7083</f>
        <v xml:space="preserve">לא צמוד - לא כולל נזילות </v>
      </c>
      <c r="D7083" s="63">
        <f>'דוח 132'!H7083</f>
        <v>3.0866972931193901</v>
      </c>
      <c r="E7083" s="63">
        <f>'דוח 132'!G7083</f>
        <v>47.318290324562703</v>
      </c>
      <c r="F7083" s="63">
        <f>'דוח 132'!F7083</f>
        <v>47.308078107023093</v>
      </c>
      <c r="G7083" s="63">
        <f>'דוח 132'!E7083</f>
        <v>0</v>
      </c>
      <c r="H7083" s="63">
        <f>'דוח 132'!D7083</f>
        <v>0</v>
      </c>
      <c r="I7083" s="63">
        <f>'דוח 132'!C7083</f>
        <v>0</v>
      </c>
      <c r="J7083" s="63">
        <f>'דוח 132'!B7083</f>
        <v>0</v>
      </c>
      <c r="K7083" s="63">
        <f>'דוח 132'!A7083</f>
        <v>0</v>
      </c>
    </row>
    <row r="7084" spans="1:11" x14ac:dyDescent="0.2">
      <c r="A7084" s="63">
        <f>'דוח 132'!K7084</f>
        <v>11566</v>
      </c>
      <c r="B7084" s="63">
        <f>'דוח 132'!J7084</f>
        <v>9182</v>
      </c>
      <c r="C7084" s="63" t="str">
        <f>'דוח 132'!I7084</f>
        <v>מק"מ</v>
      </c>
      <c r="D7084" s="63">
        <f>'דוח 132'!H7084</f>
        <v>0.56119295189630702</v>
      </c>
      <c r="E7084" s="63">
        <f>'דוח 132'!G7084</f>
        <v>15.399784233026997</v>
      </c>
      <c r="F7084" s="63">
        <f>'דוח 132'!F7084</f>
        <v>15.3965477233149</v>
      </c>
      <c r="G7084" s="63">
        <f>'דוח 132'!E7084</f>
        <v>0</v>
      </c>
      <c r="H7084" s="63">
        <f>'דוח 132'!D7084</f>
        <v>0</v>
      </c>
      <c r="I7084" s="63">
        <f>'דוח 132'!C7084</f>
        <v>0</v>
      </c>
      <c r="J7084" s="63">
        <f>'דוח 132'!B7084</f>
        <v>0</v>
      </c>
      <c r="K7084" s="63">
        <f>'דוח 132'!A7084</f>
        <v>0</v>
      </c>
    </row>
    <row r="7085" spans="1:11" x14ac:dyDescent="0.2">
      <c r="A7085" s="63">
        <f>'דוח 132'!K7085</f>
        <v>13419</v>
      </c>
      <c r="B7085" s="63">
        <f>'דוח 132'!J7085</f>
        <v>9182</v>
      </c>
      <c r="C7085" s="63" t="str">
        <f>'דוח 132'!I7085</f>
        <v>ממשלתי  לא צמוד (שחר)</v>
      </c>
      <c r="D7085" s="63">
        <f>'דוח 132'!H7085</f>
        <v>4.6332181028200994</v>
      </c>
      <c r="E7085" s="63">
        <f>'דוח 132'!G7085</f>
        <v>24.090007386331198</v>
      </c>
      <c r="F7085" s="63">
        <f>'דוח 132'!F7085</f>
        <v>24.060159655376101</v>
      </c>
      <c r="G7085" s="63">
        <f>'דוח 132'!E7085</f>
        <v>0</v>
      </c>
      <c r="H7085" s="63">
        <f>'דוח 132'!D7085</f>
        <v>0</v>
      </c>
      <c r="I7085" s="63">
        <f>'דוח 132'!C7085</f>
        <v>0</v>
      </c>
      <c r="J7085" s="63">
        <f>'דוח 132'!B7085</f>
        <v>0</v>
      </c>
      <c r="K7085" s="63">
        <f>'דוח 132'!A7085</f>
        <v>0</v>
      </c>
    </row>
    <row r="7086" spans="1:11" x14ac:dyDescent="0.2">
      <c r="A7086" s="63">
        <f>'דוח 132'!K7086</f>
        <v>11568</v>
      </c>
      <c r="B7086" s="63">
        <f>'דוח 132'!J7086</f>
        <v>9182</v>
      </c>
      <c r="C7086" s="63" t="str">
        <f>'דוח 132'!I7086</f>
        <v>אג"ח ממשלתי לא צמוד ריבית משתנה-"גילון"</v>
      </c>
      <c r="D7086" s="63">
        <f>'דוח 132'!H7086</f>
        <v>0</v>
      </c>
      <c r="E7086" s="63">
        <f>'דוח 132'!G7086</f>
        <v>0</v>
      </c>
      <c r="F7086" s="63">
        <f>'דוח 132'!F7086</f>
        <v>0</v>
      </c>
      <c r="G7086" s="63">
        <f>'דוח 132'!E7086</f>
        <v>0</v>
      </c>
      <c r="H7086" s="63">
        <f>'דוח 132'!D7086</f>
        <v>0</v>
      </c>
      <c r="I7086" s="63">
        <f>'דוח 132'!C7086</f>
        <v>0</v>
      </c>
      <c r="J7086" s="63">
        <f>'דוח 132'!B7086</f>
        <v>0</v>
      </c>
      <c r="K7086" s="63">
        <f>'דוח 132'!A7086</f>
        <v>0</v>
      </c>
    </row>
    <row r="7087" spans="1:11" x14ac:dyDescent="0.2">
      <c r="A7087" s="63">
        <f>'דוח 132'!K7087</f>
        <v>12479</v>
      </c>
      <c r="B7087" s="63">
        <f>'דוח 132'!J7087</f>
        <v>9182</v>
      </c>
      <c r="C7087" s="63" t="str">
        <f>'דוח 132'!I7087</f>
        <v>קונצרני ריבית קבועה</v>
      </c>
      <c r="D7087" s="63">
        <f>'דוח 132'!H7087</f>
        <v>3.78348992653682</v>
      </c>
      <c r="E7087" s="63">
        <f>'דוח 132'!G7087</f>
        <v>6.5065513286694001</v>
      </c>
      <c r="F7087" s="63">
        <f>'דוח 132'!F7087</f>
        <v>6.5302361987299991</v>
      </c>
      <c r="G7087" s="63">
        <f>'דוח 132'!E7087</f>
        <v>0</v>
      </c>
      <c r="H7087" s="63">
        <f>'דוח 132'!D7087</f>
        <v>0</v>
      </c>
      <c r="I7087" s="63">
        <f>'דוח 132'!C7087</f>
        <v>0</v>
      </c>
      <c r="J7087" s="63">
        <f>'דוח 132'!B7087</f>
        <v>0</v>
      </c>
      <c r="K7087" s="63">
        <f>'דוח 132'!A7087</f>
        <v>0</v>
      </c>
    </row>
    <row r="7088" spans="1:11" x14ac:dyDescent="0.2">
      <c r="A7088" s="63">
        <f>'דוח 132'!K7088</f>
        <v>12480</v>
      </c>
      <c r="B7088" s="63">
        <f>'דוח 132'!J7088</f>
        <v>9182</v>
      </c>
      <c r="C7088" s="63" t="str">
        <f>'דוח 132'!I7088</f>
        <v>קונצרני ריבית משתנה</v>
      </c>
      <c r="D7088" s="63">
        <f>'דוח 132'!H7088</f>
        <v>0.91</v>
      </c>
      <c r="E7088" s="63">
        <f>'דוח 132'!G7088</f>
        <v>1.32194737653507</v>
      </c>
      <c r="F7088" s="63">
        <f>'דוח 132'!F7088</f>
        <v>1.32113452960212</v>
      </c>
      <c r="G7088" s="63">
        <f>'דוח 132'!E7088</f>
        <v>0</v>
      </c>
      <c r="H7088" s="63">
        <f>'דוח 132'!D7088</f>
        <v>0</v>
      </c>
      <c r="I7088" s="63">
        <f>'דוח 132'!C7088</f>
        <v>0</v>
      </c>
      <c r="J7088" s="63">
        <f>'דוח 132'!B7088</f>
        <v>0</v>
      </c>
      <c r="K7088" s="63">
        <f>'דוח 132'!A7088</f>
        <v>0</v>
      </c>
    </row>
    <row r="7089" spans="1:11" x14ac:dyDescent="0.2">
      <c r="A7089" s="63">
        <f>'דוח 132'!K7089</f>
        <v>11578</v>
      </c>
      <c r="B7089" s="63">
        <f>'דוח 132'!J7089</f>
        <v>9182</v>
      </c>
      <c r="C7089" s="63" t="str">
        <f>'דוח 132'!I7089</f>
        <v>אג"ח לא צמוד לא סחיר (ללא עמיתים)</v>
      </c>
      <c r="D7089" s="63">
        <f>'דוח 132'!H7089</f>
        <v>0</v>
      </c>
      <c r="E7089" s="63">
        <f>'דוח 132'!G7089</f>
        <v>0</v>
      </c>
      <c r="F7089" s="63">
        <f>'דוח 132'!F7089</f>
        <v>0</v>
      </c>
      <c r="G7089" s="63">
        <f>'דוח 132'!E7089</f>
        <v>0</v>
      </c>
      <c r="H7089" s="63">
        <f>'דוח 132'!D7089</f>
        <v>0</v>
      </c>
      <c r="I7089" s="63">
        <f>'דוח 132'!C7089</f>
        <v>0</v>
      </c>
      <c r="J7089" s="63">
        <f>'דוח 132'!B7089</f>
        <v>0</v>
      </c>
      <c r="K7089" s="63">
        <f>'דוח 132'!A7089</f>
        <v>0</v>
      </c>
    </row>
    <row r="7090" spans="1:11" x14ac:dyDescent="0.2">
      <c r="A7090" s="63">
        <f>'דוח 132'!K7090</f>
        <v>12497</v>
      </c>
      <c r="B7090" s="63">
        <f>'דוח 132'!J7090</f>
        <v>9182</v>
      </c>
      <c r="C7090" s="63" t="str">
        <f>'דוח 132'!I7090</f>
        <v>קונצרני לא סחיר ריבית משתנה (נע"מים)</v>
      </c>
      <c r="D7090" s="63">
        <f>'דוח 132'!H7090</f>
        <v>0</v>
      </c>
      <c r="E7090" s="63">
        <f>'דוח 132'!G7090</f>
        <v>0</v>
      </c>
      <c r="F7090" s="63">
        <f>'דוח 132'!F7090</f>
        <v>0</v>
      </c>
      <c r="G7090" s="63">
        <f>'דוח 132'!E7090</f>
        <v>0</v>
      </c>
      <c r="H7090" s="63">
        <f>'דוח 132'!D7090</f>
        <v>0</v>
      </c>
      <c r="I7090" s="63">
        <f>'דוח 132'!C7090</f>
        <v>0</v>
      </c>
      <c r="J7090" s="63">
        <f>'דוח 132'!B7090</f>
        <v>0</v>
      </c>
      <c r="K7090" s="63">
        <f>'דוח 132'!A7090</f>
        <v>0</v>
      </c>
    </row>
    <row r="7091" spans="1:11" x14ac:dyDescent="0.2">
      <c r="A7091" s="63">
        <f>'דוח 132'!K7091</f>
        <v>15546</v>
      </c>
      <c r="B7091" s="63">
        <f>'דוח 132'!J7091</f>
        <v>9182</v>
      </c>
      <c r="C7091" s="63" t="str">
        <f>'דוח 132'!I7091</f>
        <v>הלוואה לא צמוד</v>
      </c>
      <c r="D7091" s="63">
        <f>'דוח 132'!H7091</f>
        <v>0</v>
      </c>
      <c r="E7091" s="63">
        <f>'דוח 132'!G7091</f>
        <v>0</v>
      </c>
      <c r="F7091" s="63">
        <f>'דוח 132'!F7091</f>
        <v>0</v>
      </c>
      <c r="G7091" s="63">
        <f>'דוח 132'!E7091</f>
        <v>0</v>
      </c>
      <c r="H7091" s="63">
        <f>'דוח 132'!D7091</f>
        <v>0</v>
      </c>
      <c r="I7091" s="63">
        <f>'דוח 132'!C7091</f>
        <v>0</v>
      </c>
      <c r="J7091" s="63">
        <f>'דוח 132'!B7091</f>
        <v>0</v>
      </c>
      <c r="K7091" s="63">
        <f>'דוח 132'!A7091</f>
        <v>0</v>
      </c>
    </row>
    <row r="7092" spans="1:11" x14ac:dyDescent="0.2">
      <c r="A7092" s="63">
        <f>'דוח 132'!K7092</f>
        <v>12481</v>
      </c>
      <c r="B7092" s="63">
        <f>'דוח 132'!J7092</f>
        <v>9182</v>
      </c>
      <c r="C7092" s="63" t="str">
        <f>'דוח 132'!I7092</f>
        <v>הלוואות לעמיתים.</v>
      </c>
      <c r="D7092" s="63">
        <f>'דוח 132'!H7092</f>
        <v>0</v>
      </c>
      <c r="E7092" s="63">
        <f>'דוח 132'!G7092</f>
        <v>0</v>
      </c>
      <c r="F7092" s="63">
        <f>'דוח 132'!F7092</f>
        <v>0</v>
      </c>
      <c r="G7092" s="63">
        <f>'דוח 132'!E7092</f>
        <v>0</v>
      </c>
      <c r="H7092" s="63">
        <f>'דוח 132'!D7092</f>
        <v>0</v>
      </c>
      <c r="I7092" s="63">
        <f>'דוח 132'!C7092</f>
        <v>0</v>
      </c>
      <c r="J7092" s="63">
        <f>'דוח 132'!B7092</f>
        <v>0</v>
      </c>
      <c r="K7092" s="63">
        <f>'דוח 132'!A7092</f>
        <v>0</v>
      </c>
    </row>
    <row r="7093" spans="1:11" x14ac:dyDescent="0.2">
      <c r="A7093" s="63">
        <f>'דוח 132'!K7093</f>
        <v>13594</v>
      </c>
      <c r="B7093" s="63">
        <f>'דוח 132'!J7093</f>
        <v>9182</v>
      </c>
      <c r="C7093" s="63" t="str">
        <f>'דוח 132'!I7093</f>
        <v>מט"ח וצמוד מט"ח</v>
      </c>
      <c r="D7093" s="63">
        <f>'דוח 132'!H7093</f>
        <v>0</v>
      </c>
      <c r="E7093" s="63">
        <f>'דוח 132'!G7093</f>
        <v>0.72735671062086205</v>
      </c>
      <c r="F7093" s="63">
        <f>'דוח 132'!F7093</f>
        <v>0.72690946916338506</v>
      </c>
      <c r="G7093" s="63">
        <f>'דוח 132'!E7093</f>
        <v>0</v>
      </c>
      <c r="H7093" s="63">
        <f>'דוח 132'!D7093</f>
        <v>0</v>
      </c>
      <c r="I7093" s="63">
        <f>'דוח 132'!C7093</f>
        <v>0</v>
      </c>
      <c r="J7093" s="63">
        <f>'דוח 132'!B7093</f>
        <v>0</v>
      </c>
      <c r="K7093" s="63">
        <f>'דוח 132'!A7093</f>
        <v>0</v>
      </c>
    </row>
    <row r="7094" spans="1:11" x14ac:dyDescent="0.2">
      <c r="A7094" s="63">
        <f>'דוח 132'!K7094</f>
        <v>15609</v>
      </c>
      <c r="B7094" s="63">
        <f>'דוח 132'!J7094</f>
        <v>9182</v>
      </c>
      <c r="C7094" s="63" t="str">
        <f>'דוח 132'!I7094</f>
        <v>אג"ח ממשלתי צמוד מט"ח סחיר (1022)</v>
      </c>
      <c r="D7094" s="63">
        <f>'דוח 132'!H7094</f>
        <v>0</v>
      </c>
      <c r="E7094" s="63">
        <f>'דוח 132'!G7094</f>
        <v>0.72735671062086205</v>
      </c>
      <c r="F7094" s="63">
        <f>'דוח 132'!F7094</f>
        <v>0.72690946916338506</v>
      </c>
      <c r="G7094" s="63">
        <f>'דוח 132'!E7094</f>
        <v>0</v>
      </c>
      <c r="H7094" s="63">
        <f>'דוח 132'!D7094</f>
        <v>0</v>
      </c>
      <c r="I7094" s="63">
        <f>'דוח 132'!C7094</f>
        <v>0</v>
      </c>
      <c r="J7094" s="63">
        <f>'דוח 132'!B7094</f>
        <v>0</v>
      </c>
      <c r="K7094" s="63">
        <f>'דוח 132'!A7094</f>
        <v>0</v>
      </c>
    </row>
    <row r="7095" spans="1:11" x14ac:dyDescent="0.2">
      <c r="A7095" s="63">
        <f>'דוח 132'!K7095</f>
        <v>11524</v>
      </c>
      <c r="B7095" s="63">
        <f>'דוח 132'!J7095</f>
        <v>9182</v>
      </c>
      <c r="C7095" s="63" t="str">
        <f>'דוח 132'!I7095</f>
        <v xml:space="preserve"> אג"ח קונצרני בחו"ל </v>
      </c>
      <c r="D7095" s="63">
        <f>'דוח 132'!H7095</f>
        <v>0</v>
      </c>
      <c r="E7095" s="63">
        <f>'דוח 132'!G7095</f>
        <v>0</v>
      </c>
      <c r="F7095" s="63">
        <f>'דוח 132'!F7095</f>
        <v>0</v>
      </c>
      <c r="G7095" s="63">
        <f>'דוח 132'!E7095</f>
        <v>0</v>
      </c>
      <c r="H7095" s="63">
        <f>'דוח 132'!D7095</f>
        <v>0</v>
      </c>
      <c r="I7095" s="63">
        <f>'דוח 132'!C7095</f>
        <v>0</v>
      </c>
      <c r="J7095" s="63">
        <f>'דוח 132'!B7095</f>
        <v>0</v>
      </c>
      <c r="K7095" s="63">
        <f>'דוח 132'!A7095</f>
        <v>0</v>
      </c>
    </row>
    <row r="7096" spans="1:11" x14ac:dyDescent="0.2">
      <c r="A7096" s="63">
        <f>'דוח 132'!K7096</f>
        <v>15745</v>
      </c>
      <c r="B7096" s="63">
        <f>'דוח 132'!J7096</f>
        <v>9182</v>
      </c>
      <c r="C7096" s="63" t="str">
        <f>'דוח 132'!I7096</f>
        <v>סה"כ קונצרני צמוד מט"ח</v>
      </c>
      <c r="D7096" s="63">
        <f>'דוח 132'!H7096</f>
        <v>0</v>
      </c>
      <c r="E7096" s="63">
        <f>'דוח 132'!G7096</f>
        <v>0</v>
      </c>
      <c r="F7096" s="63">
        <f>'דוח 132'!F7096</f>
        <v>0</v>
      </c>
      <c r="G7096" s="63">
        <f>'דוח 132'!E7096</f>
        <v>0</v>
      </c>
      <c r="H7096" s="63">
        <f>'דוח 132'!D7096</f>
        <v>0</v>
      </c>
      <c r="I7096" s="63">
        <f>'דוח 132'!C7096</f>
        <v>0</v>
      </c>
      <c r="J7096" s="63">
        <f>'דוח 132'!B7096</f>
        <v>0</v>
      </c>
      <c r="K7096" s="63">
        <f>'דוח 132'!A7096</f>
        <v>0</v>
      </c>
    </row>
    <row r="7097" spans="1:11" x14ac:dyDescent="0.2">
      <c r="A7097" s="63">
        <f>'דוח 132'!K7097</f>
        <v>15545</v>
      </c>
      <c r="B7097" s="63">
        <f>'דוח 132'!J7097</f>
        <v>9182</v>
      </c>
      <c r="C7097" s="63" t="str">
        <f>'דוח 132'!I7097</f>
        <v>הלוואה צמוד מט"ח</v>
      </c>
      <c r="D7097" s="63">
        <f>'דוח 132'!H7097</f>
        <v>0</v>
      </c>
      <c r="E7097" s="63">
        <f>'דוח 132'!G7097</f>
        <v>0</v>
      </c>
      <c r="F7097" s="63">
        <f>'דוח 132'!F7097</f>
        <v>0</v>
      </c>
      <c r="G7097" s="63">
        <f>'דוח 132'!E7097</f>
        <v>0</v>
      </c>
      <c r="H7097" s="63">
        <f>'דוח 132'!D7097</f>
        <v>0</v>
      </c>
      <c r="I7097" s="63">
        <f>'דוח 132'!C7097</f>
        <v>0</v>
      </c>
      <c r="J7097" s="63">
        <f>'דוח 132'!B7097</f>
        <v>0</v>
      </c>
      <c r="K7097" s="63">
        <f>'דוח 132'!A7097</f>
        <v>0</v>
      </c>
    </row>
    <row r="7098" spans="1:11" x14ac:dyDescent="0.2">
      <c r="A7098" s="63">
        <f>'דוח 132'!K7098</f>
        <v>13595</v>
      </c>
      <c r="B7098" s="63">
        <f>'דוח 132'!J7098</f>
        <v>9182</v>
      </c>
      <c r="C7098" s="63" t="str">
        <f>'דוח 132'!I7098</f>
        <v>סה"כ מניות והמירים</v>
      </c>
      <c r="D7098" s="63">
        <f>'דוח 132'!H7098</f>
        <v>0</v>
      </c>
      <c r="E7098" s="63">
        <f>'דוח 132'!G7098</f>
        <v>0</v>
      </c>
      <c r="F7098" s="63">
        <f>'דוח 132'!F7098</f>
        <v>0</v>
      </c>
      <c r="G7098" s="63">
        <f>'דוח 132'!E7098</f>
        <v>0</v>
      </c>
      <c r="H7098" s="63">
        <f>'דוח 132'!D7098</f>
        <v>0</v>
      </c>
      <c r="I7098" s="63">
        <f>'דוח 132'!C7098</f>
        <v>0</v>
      </c>
      <c r="J7098" s="63">
        <f>'דוח 132'!B7098</f>
        <v>0</v>
      </c>
      <c r="K7098" s="63">
        <f>'דוח 132'!A7098</f>
        <v>0</v>
      </c>
    </row>
    <row r="7099" spans="1:11" x14ac:dyDescent="0.2">
      <c r="A7099" s="63">
        <f>'דוח 132'!K7099</f>
        <v>15610</v>
      </c>
      <c r="B7099" s="63">
        <f>'דוח 132'!J7099</f>
        <v>9182</v>
      </c>
      <c r="C7099" s="63" t="str">
        <f>'דוח 132'!I7099</f>
        <v>נגזרים מתוך מניות והמירים</v>
      </c>
      <c r="D7099" s="63">
        <f>'דוח 132'!H7099</f>
        <v>0</v>
      </c>
      <c r="E7099" s="63">
        <f>'דוח 132'!G7099</f>
        <v>0</v>
      </c>
      <c r="F7099" s="63">
        <f>'דוח 132'!F7099</f>
        <v>0</v>
      </c>
      <c r="G7099" s="63">
        <f>'דוח 132'!E7099</f>
        <v>0</v>
      </c>
      <c r="H7099" s="63">
        <f>'דוח 132'!D7099</f>
        <v>0</v>
      </c>
      <c r="I7099" s="63">
        <f>'דוח 132'!C7099</f>
        <v>0</v>
      </c>
      <c r="J7099" s="63">
        <f>'דוח 132'!B7099</f>
        <v>0</v>
      </c>
      <c r="K7099" s="63">
        <f>'דוח 132'!A7099</f>
        <v>0</v>
      </c>
    </row>
    <row r="7100" spans="1:11" x14ac:dyDescent="0.2">
      <c r="A7100" s="63">
        <f>'דוח 132'!K7100</f>
        <v>15611</v>
      </c>
      <c r="B7100" s="63">
        <f>'דוח 132'!J7100</f>
        <v>9182</v>
      </c>
      <c r="C7100" s="63" t="str">
        <f>'דוח 132'!I7100</f>
        <v>מניות והמירים בארץ</v>
      </c>
      <c r="D7100" s="63">
        <f>'דוח 132'!H7100</f>
        <v>0</v>
      </c>
      <c r="E7100" s="63">
        <f>'דוח 132'!G7100</f>
        <v>0</v>
      </c>
      <c r="F7100" s="63">
        <f>'דוח 132'!F7100</f>
        <v>0</v>
      </c>
      <c r="G7100" s="63">
        <f>'דוח 132'!E7100</f>
        <v>0</v>
      </c>
      <c r="H7100" s="63">
        <f>'דוח 132'!D7100</f>
        <v>0</v>
      </c>
      <c r="I7100" s="63">
        <f>'דוח 132'!C7100</f>
        <v>0</v>
      </c>
      <c r="J7100" s="63">
        <f>'דוח 132'!B7100</f>
        <v>0</v>
      </c>
      <c r="K7100" s="63">
        <f>'דוח 132'!A7100</f>
        <v>0</v>
      </c>
    </row>
    <row r="7101" spans="1:11" x14ac:dyDescent="0.2">
      <c r="A7101" s="63">
        <f>'דוח 132'!K7101</f>
        <v>15608</v>
      </c>
      <c r="B7101" s="63">
        <f>'דוח 132'!J7101</f>
        <v>9182</v>
      </c>
      <c r="C7101" s="63" t="str">
        <f>'דוח 132'!I7101</f>
        <v>מניות חו"ל</v>
      </c>
      <c r="D7101" s="63">
        <f>'דוח 132'!H7101</f>
        <v>0</v>
      </c>
      <c r="E7101" s="63">
        <f>'דוח 132'!G7101</f>
        <v>0</v>
      </c>
      <c r="F7101" s="63">
        <f>'דוח 132'!F7101</f>
        <v>0</v>
      </c>
      <c r="G7101" s="63">
        <f>'דוח 132'!E7101</f>
        <v>0</v>
      </c>
      <c r="H7101" s="63">
        <f>'דוח 132'!D7101</f>
        <v>0</v>
      </c>
      <c r="I7101" s="63">
        <f>'דוח 132'!C7101</f>
        <v>0</v>
      </c>
      <c r="J7101" s="63">
        <f>'דוח 132'!B7101</f>
        <v>0</v>
      </c>
      <c r="K7101" s="63">
        <f>'דוח 132'!A7101</f>
        <v>0</v>
      </c>
    </row>
    <row r="7102" spans="1:11" x14ac:dyDescent="0.2">
      <c r="A7102" s="63">
        <f>'דוח 132'!K7102</f>
        <v>15584</v>
      </c>
      <c r="B7102" s="63">
        <f>'דוח 132'!J7102</f>
        <v>9182</v>
      </c>
      <c r="C7102" s="63" t="str">
        <f>'דוח 132'!I7102</f>
        <v>נכסים אלטרנטיביים</v>
      </c>
      <c r="D7102" s="63">
        <f>'דוח 132'!H7102</f>
        <v>0</v>
      </c>
      <c r="E7102" s="63">
        <f>'דוח 132'!G7102</f>
        <v>0</v>
      </c>
      <c r="F7102" s="63">
        <f>'דוח 132'!F7102</f>
        <v>0</v>
      </c>
      <c r="G7102" s="63">
        <f>'דוח 132'!E7102</f>
        <v>0</v>
      </c>
      <c r="H7102" s="63">
        <f>'דוח 132'!D7102</f>
        <v>0</v>
      </c>
      <c r="I7102" s="63">
        <f>'דוח 132'!C7102</f>
        <v>0</v>
      </c>
      <c r="J7102" s="63">
        <f>'דוח 132'!B7102</f>
        <v>0</v>
      </c>
      <c r="K7102" s="63">
        <f>'דוח 132'!A7102</f>
        <v>0</v>
      </c>
    </row>
    <row r="7103" spans="1:11" x14ac:dyDescent="0.2">
      <c r="A7103" s="63">
        <f>'דוח 132'!K7103</f>
        <v>17728</v>
      </c>
      <c r="B7103" s="63">
        <f>'דוח 132'!J7103</f>
        <v>9182</v>
      </c>
      <c r="C7103" s="63" t="str">
        <f>'דוח 132'!I7103</f>
        <v>נכסי נדל"ן</v>
      </c>
      <c r="D7103" s="63">
        <f>'דוח 132'!H7103</f>
        <v>0</v>
      </c>
      <c r="E7103" s="63">
        <f>'דוח 132'!G7103</f>
        <v>0</v>
      </c>
      <c r="F7103" s="63">
        <f>'דוח 132'!F7103</f>
        <v>0</v>
      </c>
      <c r="G7103" s="63">
        <f>'דוח 132'!E7103</f>
        <v>0</v>
      </c>
      <c r="H7103" s="63">
        <f>'דוח 132'!D7103</f>
        <v>0</v>
      </c>
      <c r="I7103" s="63">
        <f>'דוח 132'!C7103</f>
        <v>0</v>
      </c>
      <c r="J7103" s="63">
        <f>'דוח 132'!B7103</f>
        <v>0</v>
      </c>
      <c r="K7103" s="63">
        <f>'דוח 132'!A7103</f>
        <v>0</v>
      </c>
    </row>
    <row r="7104" spans="1:11" x14ac:dyDescent="0.2">
      <c r="A7104" s="63">
        <f>'דוח 132'!K7104</f>
        <v>15624</v>
      </c>
      <c r="B7104" s="63">
        <f>'דוח 132'!J7104</f>
        <v>9182</v>
      </c>
      <c r="C7104" s="63" t="str">
        <f>'דוח 132'!I7104</f>
        <v>נגזרים מתוך חשיפת מט"ח</v>
      </c>
      <c r="D7104" s="63">
        <f>'דוח 132'!H7104</f>
        <v>0</v>
      </c>
      <c r="E7104" s="63">
        <f>'דוח 132'!G7104</f>
        <v>0</v>
      </c>
      <c r="F7104" s="63">
        <f>'דוח 132'!F7104</f>
        <v>0</v>
      </c>
      <c r="G7104" s="63">
        <f>'דוח 132'!E7104</f>
        <v>0</v>
      </c>
      <c r="H7104" s="63">
        <f>'דוח 132'!D7104</f>
        <v>0</v>
      </c>
      <c r="I7104" s="63">
        <f>'דוח 132'!C7104</f>
        <v>0</v>
      </c>
      <c r="J7104" s="63">
        <f>'דוח 132'!B7104</f>
        <v>0</v>
      </c>
      <c r="K7104" s="63">
        <f>'דוח 132'!A7104</f>
        <v>0</v>
      </c>
    </row>
    <row r="7105" spans="1:11" x14ac:dyDescent="0.2">
      <c r="A7105" s="63">
        <f>'דוח 132'!K7105</f>
        <v>15644</v>
      </c>
      <c r="B7105" s="63">
        <f>'דוח 132'!J7105</f>
        <v>9182</v>
      </c>
      <c r="C7105" s="63" t="str">
        <f>'דוח 132'!I7105</f>
        <v>סה"כ נזילות</v>
      </c>
      <c r="D7105" s="63">
        <f>'דוח 132'!H7105</f>
        <v>0</v>
      </c>
      <c r="E7105" s="63">
        <f>'דוח 132'!G7105</f>
        <v>3.53997729689784</v>
      </c>
      <c r="F7105" s="63">
        <f>'דוח 132'!F7105</f>
        <v>3.7032720789822799</v>
      </c>
      <c r="G7105" s="63">
        <f>'דוח 132'!E7105</f>
        <v>0</v>
      </c>
      <c r="H7105" s="63">
        <f>'דוח 132'!D7105</f>
        <v>0</v>
      </c>
      <c r="I7105" s="63">
        <f>'דוח 132'!C7105</f>
        <v>0</v>
      </c>
      <c r="J7105" s="63">
        <f>'דוח 132'!B7105</f>
        <v>0</v>
      </c>
      <c r="K7105" s="63">
        <f>'דוח 132'!A7105</f>
        <v>0</v>
      </c>
    </row>
    <row r="7106" spans="1:11" x14ac:dyDescent="0.2">
      <c r="A7106" s="63">
        <f>'דוח 132'!K7106</f>
        <v>15704</v>
      </c>
      <c r="B7106" s="63">
        <f>'דוח 132'!J7106</f>
        <v>9182</v>
      </c>
      <c r="C7106" s="63" t="str">
        <f>'דוח 132'!I7106</f>
        <v xml:space="preserve">סה"כ קונצרני והלוואות </v>
      </c>
      <c r="D7106" s="63">
        <f>'דוח 132'!H7106</f>
        <v>3.3216142954556798</v>
      </c>
      <c r="E7106" s="63">
        <f>'דוח 132'!G7106</f>
        <v>32.970723460036602</v>
      </c>
      <c r="F7106" s="63">
        <f>'דוח 132'!F7106</f>
        <v>32.839876451158098</v>
      </c>
      <c r="G7106" s="63">
        <f>'דוח 132'!E7106</f>
        <v>31</v>
      </c>
      <c r="H7106" s="63">
        <f>'דוח 132'!D7106</f>
        <v>37</v>
      </c>
      <c r="I7106" s="63">
        <f>'דוח 132'!C7106</f>
        <v>0</v>
      </c>
      <c r="J7106" s="63">
        <f>'דוח 132'!B7106</f>
        <v>0</v>
      </c>
      <c r="K7106" s="63">
        <f>'דוח 132'!A7106</f>
        <v>0</v>
      </c>
    </row>
    <row r="7107" spans="1:11" x14ac:dyDescent="0.2">
      <c r="A7107" s="63">
        <f>'דוח 132'!K7107</f>
        <v>15749</v>
      </c>
      <c r="B7107" s="63">
        <f>'דוח 132'!J7107</f>
        <v>9182</v>
      </c>
      <c r="C7107" s="63" t="str">
        <f>'דוח 132'!I7107</f>
        <v>סה"כ לא סחירים</v>
      </c>
      <c r="D7107" s="63">
        <f>'דוח 132'!H7107</f>
        <v>0</v>
      </c>
      <c r="E7107" s="63">
        <f>'דוח 132'!G7107</f>
        <v>0</v>
      </c>
      <c r="F7107" s="63">
        <f>'דוח 132'!F7107</f>
        <v>0</v>
      </c>
      <c r="G7107" s="63">
        <f>'דוח 132'!E7107</f>
        <v>0</v>
      </c>
      <c r="H7107" s="63">
        <f>'דוח 132'!D7107</f>
        <v>0</v>
      </c>
      <c r="I7107" s="63">
        <f>'דוח 132'!C7107</f>
        <v>0</v>
      </c>
      <c r="J7107" s="63">
        <f>'דוח 132'!B7107</f>
        <v>0</v>
      </c>
      <c r="K7107" s="63">
        <f>'דוח 132'!A7107</f>
        <v>0</v>
      </c>
    </row>
    <row r="7108" spans="1:11" x14ac:dyDescent="0.2">
      <c r="A7108" s="63">
        <f>'דוח 132'!K7108</f>
        <v>11258</v>
      </c>
      <c r="B7108" s="63">
        <f>'דוח 132'!J7108</f>
        <v>9182</v>
      </c>
      <c r="C7108" s="63" t="str">
        <f>'דוח 132'!I7108</f>
        <v>כל נכסי הקופה</v>
      </c>
      <c r="D7108" s="63">
        <f>'דוח 132'!H7108</f>
        <v>3.1877188955373499</v>
      </c>
      <c r="E7108" s="63">
        <f>'דוח 132'!G7108</f>
        <v>100</v>
      </c>
      <c r="F7108" s="63">
        <f>'דוח 132'!F7108</f>
        <v>100</v>
      </c>
      <c r="G7108" s="63">
        <f>'דוח 132'!E7108</f>
        <v>0</v>
      </c>
      <c r="H7108" s="63">
        <f>'דוח 132'!D7108</f>
        <v>0</v>
      </c>
      <c r="I7108" s="63">
        <f>'דוח 132'!C7108</f>
        <v>0</v>
      </c>
      <c r="J7108" s="63">
        <f>'דוח 132'!B7108</f>
        <v>0</v>
      </c>
      <c r="K7108" s="63">
        <f>'דוח 132'!A7108</f>
        <v>0</v>
      </c>
    </row>
    <row r="7109" spans="1:11" x14ac:dyDescent="0.2">
      <c r="A7109" s="63">
        <f>'דוח 132'!K7109</f>
        <v>15705</v>
      </c>
      <c r="B7109" s="63">
        <f>'דוח 132'!J7109</f>
        <v>9182</v>
      </c>
      <c r="C7109" s="63" t="str">
        <f>'דוח 132'!I7109</f>
        <v>סה"כ ממשלתי</v>
      </c>
      <c r="D7109" s="63">
        <f>'דוח 132'!H7109</f>
        <v>3.3044577790337897</v>
      </c>
      <c r="E7109" s="63">
        <f>'דוח 132'!G7109</f>
        <v>63.489299243065496</v>
      </c>
      <c r="F7109" s="63">
        <f>'דוח 132'!F7109</f>
        <v>63.4568514698597</v>
      </c>
      <c r="G7109" s="63">
        <f>'דוח 132'!E7109</f>
        <v>59</v>
      </c>
      <c r="H7109" s="63">
        <f>'דוח 132'!D7109</f>
        <v>65</v>
      </c>
      <c r="I7109" s="63">
        <f>'דוח 132'!C7109</f>
        <v>0</v>
      </c>
      <c r="J7109" s="63">
        <f>'דוח 132'!B7109</f>
        <v>0</v>
      </c>
      <c r="K7109" s="63">
        <f>'דוח 132'!A7109</f>
        <v>0</v>
      </c>
    </row>
    <row r="7110" spans="1:11" x14ac:dyDescent="0.2">
      <c r="A7110" s="63">
        <f>'דוח 132'!K7110</f>
        <v>16144</v>
      </c>
      <c r="B7110" s="63">
        <f>'דוח 132'!J7110</f>
        <v>9182</v>
      </c>
      <c r="C7110" s="63" t="str">
        <f>'דוח 132'!I7110</f>
        <v>סך חשיפת מט"ח</v>
      </c>
      <c r="D7110" s="63">
        <f>'דוח 132'!H7110</f>
        <v>0</v>
      </c>
      <c r="E7110" s="63">
        <f>'דוח 132'!G7110</f>
        <v>0</v>
      </c>
      <c r="F7110" s="63">
        <f>'דוח 132'!F7110</f>
        <v>0</v>
      </c>
      <c r="G7110" s="63">
        <f>'דוח 132'!E7110</f>
        <v>0</v>
      </c>
      <c r="H7110" s="63">
        <f>'דוח 132'!D7110</f>
        <v>0</v>
      </c>
      <c r="I7110" s="63">
        <f>'דוח 132'!C7110</f>
        <v>0</v>
      </c>
      <c r="J7110" s="63">
        <f>'דוח 132'!B7110</f>
        <v>0</v>
      </c>
      <c r="K7110" s="63">
        <f>'דוח 132'!A7110</f>
        <v>0</v>
      </c>
    </row>
    <row r="7111" spans="1:11" x14ac:dyDescent="0.2">
      <c r="A7111" s="63">
        <f>'דוח 132'!K7111</f>
        <v>12755</v>
      </c>
      <c r="B7111" s="63">
        <f>'דוח 132'!J7111</f>
        <v>9182</v>
      </c>
      <c r="C7111" s="63" t="str">
        <f>'דוח 132'!I7111</f>
        <v xml:space="preserve">נזילות מט"ח </v>
      </c>
      <c r="D7111" s="63">
        <f>'דוח 132'!H7111</f>
        <v>0</v>
      </c>
      <c r="E7111" s="63">
        <f>'דוח 132'!G7111</f>
        <v>0</v>
      </c>
      <c r="F7111" s="63">
        <f>'דוח 132'!F7111</f>
        <v>0</v>
      </c>
      <c r="G7111" s="63">
        <f>'דוח 132'!E7111</f>
        <v>0</v>
      </c>
      <c r="H7111" s="63">
        <f>'דוח 132'!D7111</f>
        <v>0</v>
      </c>
      <c r="I7111" s="63">
        <f>'דוח 132'!C7111</f>
        <v>0</v>
      </c>
      <c r="J7111" s="63">
        <f>'דוח 132'!B7111</f>
        <v>0</v>
      </c>
      <c r="K7111" s="63">
        <f>'דוח 132'!A7111</f>
        <v>0</v>
      </c>
    </row>
    <row r="7112" spans="1:11" x14ac:dyDescent="0.2">
      <c r="A7112" s="63">
        <f>'דוח 132'!K7112</f>
        <v>12359</v>
      </c>
      <c r="B7112" s="63">
        <f>'דוח 132'!J7112</f>
        <v>9182</v>
      </c>
      <c r="C7112" s="63" t="str">
        <f>'דוח 132'!I7112</f>
        <v xml:space="preserve">קונצרני לא סחיר צמוד מדד </v>
      </c>
      <c r="D7112" s="63">
        <f>'דוח 132'!H7112</f>
        <v>0</v>
      </c>
      <c r="E7112" s="63">
        <f>'דוח 132'!G7112</f>
        <v>0</v>
      </c>
      <c r="F7112" s="63">
        <f>'דוח 132'!F7112</f>
        <v>0</v>
      </c>
      <c r="G7112" s="63">
        <f>'דוח 132'!E7112</f>
        <v>0</v>
      </c>
      <c r="H7112" s="63">
        <f>'דוח 132'!D7112</f>
        <v>0</v>
      </c>
      <c r="I7112" s="63">
        <f>'דוח 132'!C7112</f>
        <v>0</v>
      </c>
      <c r="J7112" s="63">
        <f>'דוח 132'!B7112</f>
        <v>0</v>
      </c>
      <c r="K7112" s="63">
        <f>'דוח 132'!A7112</f>
        <v>0</v>
      </c>
    </row>
    <row r="7113" spans="1:11" x14ac:dyDescent="0.2">
      <c r="A7113" s="63">
        <f>'דוח 132'!K7113</f>
        <v>0</v>
      </c>
      <c r="B7113" s="63">
        <f>'דוח 132'!J7113</f>
        <v>0</v>
      </c>
      <c r="C7113" s="63">
        <f>'דוח 132'!I7113</f>
        <v>0</v>
      </c>
      <c r="D7113" s="63">
        <f>'דוח 132'!H7113</f>
        <v>0</v>
      </c>
      <c r="E7113" s="63">
        <f>'דוח 132'!G7113</f>
        <v>0</v>
      </c>
      <c r="F7113" s="63">
        <f>'דוח 132'!F7113</f>
        <v>0</v>
      </c>
      <c r="G7113" s="63">
        <f>'דוח 132'!E7113</f>
        <v>0</v>
      </c>
      <c r="H7113" s="63">
        <f>'דוח 132'!D7113</f>
        <v>0</v>
      </c>
      <c r="I7113" s="63">
        <f>'דוח 132'!C7113</f>
        <v>0</v>
      </c>
      <c r="J7113" s="63">
        <f>'דוח 132'!B7113</f>
        <v>0</v>
      </c>
      <c r="K7113" s="63">
        <f>'דוח 132'!A7113</f>
        <v>0</v>
      </c>
    </row>
    <row r="7114" spans="1:11" x14ac:dyDescent="0.2">
      <c r="A7114" s="63" t="str">
        <f>'דוח 132'!K7114</f>
        <v>קוד קבוצה</v>
      </c>
      <c r="B7114" s="63" t="str">
        <f>'דוח 132'!J7114</f>
        <v>קוד קופה</v>
      </c>
      <c r="C7114" s="63">
        <f>'דוח 132'!I7114</f>
        <v>0</v>
      </c>
      <c r="D7114" s="63" t="str">
        <f>'דוח 132'!H7114</f>
        <v>9239  תת פסגות2-קב מור</v>
      </c>
      <c r="E7114" s="63">
        <f>'דוח 132'!G7114</f>
        <v>0</v>
      </c>
      <c r="F7114" s="63">
        <f>'דוח 132'!F7114</f>
        <v>0</v>
      </c>
      <c r="G7114" s="63">
        <f>'דוח 132'!E7114</f>
        <v>0</v>
      </c>
      <c r="H7114" s="63">
        <f>'דוח 132'!D7114</f>
        <v>0</v>
      </c>
      <c r="I7114" s="63">
        <f>'דוח 132'!C7114</f>
        <v>0</v>
      </c>
      <c r="J7114" s="63">
        <f>'דוח 132'!B7114</f>
        <v>0</v>
      </c>
      <c r="K7114" s="63">
        <f>'דוח 132'!A7114</f>
        <v>0</v>
      </c>
    </row>
    <row r="7115" spans="1:11" x14ac:dyDescent="0.2">
      <c r="A7115" s="63">
        <f>'דוח 132'!K7115</f>
        <v>0</v>
      </c>
      <c r="B7115" s="63">
        <f>'דוח 132'!J7115</f>
        <v>0</v>
      </c>
      <c r="C7115" s="63">
        <f>'דוח 132'!I7115</f>
        <v>0</v>
      </c>
      <c r="D7115" s="63">
        <f>'דוח 132'!H7115</f>
        <v>0</v>
      </c>
      <c r="E7115" s="63">
        <f>'דוח 132'!G7115</f>
        <v>0</v>
      </c>
      <c r="F7115" s="63" t="str">
        <f>'דוח 132'!F7115</f>
        <v>שווי קופה באשח  817.69</v>
      </c>
      <c r="G7115" s="63">
        <f>'דוח 132'!E7115</f>
        <v>0</v>
      </c>
      <c r="H7115" s="63">
        <f>'דוח 132'!D7115</f>
        <v>0</v>
      </c>
      <c r="I7115" s="63">
        <f>'דוח 132'!C7115</f>
        <v>0</v>
      </c>
      <c r="J7115" s="63">
        <f>'דוח 132'!B7115</f>
        <v>0</v>
      </c>
      <c r="K7115" s="63">
        <f>'דוח 132'!A7115</f>
        <v>0</v>
      </c>
    </row>
    <row r="7116" spans="1:11" x14ac:dyDescent="0.2">
      <c r="A7116" s="63">
        <f>'דוח 132'!K7116</f>
        <v>0</v>
      </c>
      <c r="B7116" s="63">
        <f>'דוח 132'!J7116</f>
        <v>0</v>
      </c>
      <c r="C7116" s="63" t="str">
        <f>'דוח 132'!I7116</f>
        <v>תאור קבוצה</v>
      </c>
      <c r="D7116" s="63" t="str">
        <f>'דוח 132'!H7116</f>
        <v>מח"מ</v>
      </c>
      <c r="E7116" s="63" t="str">
        <f>'דוח 132'!G7116</f>
        <v>חשיפה</v>
      </c>
      <c r="F7116" s="63" t="str">
        <f>'דוח 132'!F7116</f>
        <v>חשיפה</v>
      </c>
      <c r="G7116" s="63">
        <f>'דוח 132'!E7116</f>
        <v>0</v>
      </c>
      <c r="H7116" s="63" t="str">
        <f>'דוח 132'!D7116</f>
        <v>חשיפה</v>
      </c>
      <c r="I7116" s="63">
        <f>'דוח 132'!C7116</f>
        <v>0</v>
      </c>
      <c r="J7116" s="63" t="str">
        <f>'דוח 132'!B7116</f>
        <v>מח"מ</v>
      </c>
      <c r="K7116" s="63">
        <f>'דוח 132'!A7116</f>
        <v>0</v>
      </c>
    </row>
    <row r="7117" spans="1:11" x14ac:dyDescent="0.2">
      <c r="A7117" s="63">
        <f>'דוח 132'!K7117</f>
        <v>0</v>
      </c>
      <c r="B7117" s="63">
        <f>'דוח 132'!J7117</f>
        <v>0</v>
      </c>
      <c r="C7117" s="63">
        <f>'דוח 132'!I7117</f>
        <v>0</v>
      </c>
      <c r="D7117" s="63">
        <f>'דוח 132'!H7117</f>
        <v>0</v>
      </c>
      <c r="E7117" s="63" t="str">
        <f>'דוח 132'!G7117</f>
        <v>30/12/18</v>
      </c>
      <c r="F7117" s="63" t="str">
        <f>'דוח 132'!F7117</f>
        <v>31/12/18</v>
      </c>
      <c r="G7117" s="63" t="str">
        <f>'דוח 132'!E7117</f>
        <v>מינ'</v>
      </c>
      <c r="H7117" s="63" t="str">
        <f>'דוח 132'!D7117</f>
        <v>מקס'</v>
      </c>
      <c r="I7117" s="63" t="str">
        <f>'דוח 132'!C7117</f>
        <v>מינ'</v>
      </c>
      <c r="J7117" s="63" t="str">
        <f>'דוח 132'!B7117</f>
        <v>מקס'</v>
      </c>
      <c r="K7117" s="63">
        <f>'דוח 132'!A7117</f>
        <v>0</v>
      </c>
    </row>
    <row r="7118" spans="1:11" x14ac:dyDescent="0.2">
      <c r="A7118" s="63">
        <f>'דוח 132'!K7118</f>
        <v>13591</v>
      </c>
      <c r="B7118" s="63">
        <f>'דוח 132'!J7118</f>
        <v>9239</v>
      </c>
      <c r="C7118" s="63" t="str">
        <f>'דוח 132'!I7118</f>
        <v xml:space="preserve">צמוד מדד (כולל מיועדות) </v>
      </c>
      <c r="D7118" s="63">
        <f>'דוח 132'!H7118</f>
        <v>3.5445977859622304</v>
      </c>
      <c r="E7118" s="63">
        <f>'דוח 132'!G7118</f>
        <v>39.910230066927497</v>
      </c>
      <c r="F7118" s="63">
        <f>'דוח 132'!F7118</f>
        <v>39.8392753274344</v>
      </c>
      <c r="G7118" s="63">
        <f>'דוח 132'!E7118</f>
        <v>0</v>
      </c>
      <c r="H7118" s="63">
        <f>'דוח 132'!D7118</f>
        <v>0</v>
      </c>
      <c r="I7118" s="63">
        <f>'דוח 132'!C7118</f>
        <v>0</v>
      </c>
      <c r="J7118" s="63">
        <f>'דוח 132'!B7118</f>
        <v>0</v>
      </c>
      <c r="K7118" s="63">
        <f>'דוח 132'!A7118</f>
        <v>0</v>
      </c>
    </row>
    <row r="7119" spans="1:11" x14ac:dyDescent="0.2">
      <c r="A7119" s="63">
        <f>'דוח 132'!K7119</f>
        <v>19967</v>
      </c>
      <c r="B7119" s="63">
        <f>'דוח 132'!J7119</f>
        <v>9239</v>
      </c>
      <c r="C7119" s="63" t="str">
        <f>'דוח 132'!I7119</f>
        <v>צמוד מדד ללא מיועדות</v>
      </c>
      <c r="D7119" s="63">
        <f>'דוח 132'!H7119</f>
        <v>3.5445977859622304</v>
      </c>
      <c r="E7119" s="63">
        <f>'דוח 132'!G7119</f>
        <v>39.910230066927497</v>
      </c>
      <c r="F7119" s="63">
        <f>'דוח 132'!F7119</f>
        <v>39.8392753274344</v>
      </c>
      <c r="G7119" s="63">
        <f>'דוח 132'!E7119</f>
        <v>0</v>
      </c>
      <c r="H7119" s="63">
        <f>'דוח 132'!D7119</f>
        <v>0</v>
      </c>
      <c r="I7119" s="63">
        <f>'דוח 132'!C7119</f>
        <v>0</v>
      </c>
      <c r="J7119" s="63">
        <f>'דוח 132'!B7119</f>
        <v>0</v>
      </c>
      <c r="K7119" s="63">
        <f>'דוח 132'!A7119</f>
        <v>0</v>
      </c>
    </row>
    <row r="7120" spans="1:11" x14ac:dyDescent="0.2">
      <c r="A7120" s="63">
        <f>'דוח 132'!K7120</f>
        <v>15744</v>
      </c>
      <c r="B7120" s="63">
        <f>'דוח 132'!J7120</f>
        <v>9239</v>
      </c>
      <c r="C7120" s="63" t="str">
        <f>'דוח 132'!I7120</f>
        <v xml:space="preserve">סה"כ ממשלתי צמוד מדד כולל מיועדות </v>
      </c>
      <c r="D7120" s="63">
        <f>'דוח 132'!H7120</f>
        <v>3.7052291886262201</v>
      </c>
      <c r="E7120" s="63">
        <f>'דוח 132'!G7120</f>
        <v>18.041471675631698</v>
      </c>
      <c r="F7120" s="63">
        <f>'דוח 132'!F7120</f>
        <v>18.019661068703098</v>
      </c>
      <c r="G7120" s="63">
        <f>'דוח 132'!E7120</f>
        <v>0</v>
      </c>
      <c r="H7120" s="63">
        <f>'דוח 132'!D7120</f>
        <v>0</v>
      </c>
      <c r="I7120" s="63">
        <f>'דוח 132'!C7120</f>
        <v>0</v>
      </c>
      <c r="J7120" s="63">
        <f>'דוח 132'!B7120</f>
        <v>0</v>
      </c>
      <c r="K7120" s="63">
        <f>'דוח 132'!A7120</f>
        <v>0</v>
      </c>
    </row>
    <row r="7121" spans="1:11" x14ac:dyDescent="0.2">
      <c r="A7121" s="63">
        <f>'דוח 132'!K7121</f>
        <v>13462</v>
      </c>
      <c r="B7121" s="63">
        <f>'דוח 132'!J7121</f>
        <v>9239</v>
      </c>
      <c r="C7121" s="63" t="str">
        <f>'דוח 132'!I7121</f>
        <v xml:space="preserve">קונצרני סחיר צמוד מדד </v>
      </c>
      <c r="D7121" s="63">
        <f>'דוח 132'!H7121</f>
        <v>3.4119408380128804</v>
      </c>
      <c r="E7121" s="63">
        <f>'דוח 132'!G7121</f>
        <v>21.868758391295799</v>
      </c>
      <c r="F7121" s="63">
        <f>'דוח 132'!F7121</f>
        <v>21.819614258731296</v>
      </c>
      <c r="G7121" s="63">
        <f>'דוח 132'!E7121</f>
        <v>0</v>
      </c>
      <c r="H7121" s="63">
        <f>'דוח 132'!D7121</f>
        <v>0</v>
      </c>
      <c r="I7121" s="63">
        <f>'דוח 132'!C7121</f>
        <v>0</v>
      </c>
      <c r="J7121" s="63">
        <f>'דוח 132'!B7121</f>
        <v>0</v>
      </c>
      <c r="K7121" s="63">
        <f>'דוח 132'!A7121</f>
        <v>0</v>
      </c>
    </row>
    <row r="7122" spans="1:11" x14ac:dyDescent="0.2">
      <c r="A7122" s="63">
        <f>'דוח 132'!K7122</f>
        <v>15544</v>
      </c>
      <c r="B7122" s="63">
        <f>'דוח 132'!J7122</f>
        <v>9239</v>
      </c>
      <c r="C7122" s="63" t="str">
        <f>'דוח 132'!I7122</f>
        <v>הלוואה צמוד מדד</v>
      </c>
      <c r="D7122" s="63">
        <f>'דוח 132'!H7122</f>
        <v>0</v>
      </c>
      <c r="E7122" s="63">
        <f>'דוח 132'!G7122</f>
        <v>0</v>
      </c>
      <c r="F7122" s="63">
        <f>'דוח 132'!F7122</f>
        <v>0</v>
      </c>
      <c r="G7122" s="63">
        <f>'דוח 132'!E7122</f>
        <v>0</v>
      </c>
      <c r="H7122" s="63">
        <f>'דוח 132'!D7122</f>
        <v>0</v>
      </c>
      <c r="I7122" s="63">
        <f>'דוח 132'!C7122</f>
        <v>0</v>
      </c>
      <c r="J7122" s="63">
        <f>'דוח 132'!B7122</f>
        <v>0</v>
      </c>
      <c r="K7122" s="63">
        <f>'דוח 132'!A7122</f>
        <v>0</v>
      </c>
    </row>
    <row r="7123" spans="1:11" x14ac:dyDescent="0.2">
      <c r="A7123" s="63">
        <f>'דוח 132'!K7123</f>
        <v>12978</v>
      </c>
      <c r="B7123" s="63">
        <f>'דוח 132'!J7123</f>
        <v>9239</v>
      </c>
      <c r="C7123" s="63" t="str">
        <f>'דוח 132'!I7123</f>
        <v xml:space="preserve">פקדונות לא סחירים </v>
      </c>
      <c r="D7123" s="63">
        <f>'דוח 132'!H7123</f>
        <v>0</v>
      </c>
      <c r="E7123" s="63">
        <f>'דוח 132'!G7123</f>
        <v>0</v>
      </c>
      <c r="F7123" s="63">
        <f>'דוח 132'!F7123</f>
        <v>0</v>
      </c>
      <c r="G7123" s="63">
        <f>'דוח 132'!E7123</f>
        <v>0</v>
      </c>
      <c r="H7123" s="63">
        <f>'דוח 132'!D7123</f>
        <v>0</v>
      </c>
      <c r="I7123" s="63">
        <f>'דוח 132'!C7123</f>
        <v>0</v>
      </c>
      <c r="J7123" s="63">
        <f>'דוח 132'!B7123</f>
        <v>0</v>
      </c>
      <c r="K7123" s="63">
        <f>'דוח 132'!A7123</f>
        <v>0</v>
      </c>
    </row>
    <row r="7124" spans="1:11" x14ac:dyDescent="0.2">
      <c r="A7124" s="63">
        <f>'דוח 132'!K7124</f>
        <v>17726</v>
      </c>
      <c r="B7124" s="63">
        <f>'דוח 132'!J7124</f>
        <v>9239</v>
      </c>
      <c r="C7124" s="63" t="str">
        <f>'דוח 132'!I7124</f>
        <v>לא צמוד כולל נזילות</v>
      </c>
      <c r="D7124" s="63">
        <f>'דוח 132'!H7124</f>
        <v>2.0697631722563501</v>
      </c>
      <c r="E7124" s="63">
        <f>'דוח 132'!G7124</f>
        <v>35.964135646162497</v>
      </c>
      <c r="F7124" s="63">
        <f>'דוח 132'!F7124</f>
        <v>35.993534559140798</v>
      </c>
      <c r="G7124" s="63">
        <f>'דוח 132'!E7124</f>
        <v>0</v>
      </c>
      <c r="H7124" s="63">
        <f>'דוח 132'!D7124</f>
        <v>0</v>
      </c>
      <c r="I7124" s="63">
        <f>'דוח 132'!C7124</f>
        <v>0</v>
      </c>
      <c r="J7124" s="63">
        <f>'דוח 132'!B7124</f>
        <v>0</v>
      </c>
      <c r="K7124" s="63">
        <f>'דוח 132'!A7124</f>
        <v>0</v>
      </c>
    </row>
    <row r="7125" spans="1:11" x14ac:dyDescent="0.2">
      <c r="A7125" s="63">
        <f>'דוח 132'!K7125</f>
        <v>17727</v>
      </c>
      <c r="B7125" s="63">
        <f>'דוח 132'!J7125</f>
        <v>9239</v>
      </c>
      <c r="C7125" s="63" t="str">
        <f>'דוח 132'!I7125</f>
        <v>עו"ש ש"ח</v>
      </c>
      <c r="D7125" s="63">
        <f>'דוח 132'!H7125</f>
        <v>0</v>
      </c>
      <c r="E7125" s="63">
        <f>'דוח 132'!G7125</f>
        <v>3.7442187305661703</v>
      </c>
      <c r="F7125" s="63">
        <f>'דוח 132'!F7125</f>
        <v>3.8157073455627399</v>
      </c>
      <c r="G7125" s="63">
        <f>'דוח 132'!E7125</f>
        <v>0</v>
      </c>
      <c r="H7125" s="63">
        <f>'דוח 132'!D7125</f>
        <v>0</v>
      </c>
      <c r="I7125" s="63">
        <f>'דוח 132'!C7125</f>
        <v>0</v>
      </c>
      <c r="J7125" s="63">
        <f>'דוח 132'!B7125</f>
        <v>0</v>
      </c>
      <c r="K7125" s="63">
        <f>'דוח 132'!A7125</f>
        <v>0</v>
      </c>
    </row>
    <row r="7126" spans="1:11" x14ac:dyDescent="0.2">
      <c r="A7126" s="63">
        <f>'דוח 132'!K7126</f>
        <v>13592</v>
      </c>
      <c r="B7126" s="63">
        <f>'דוח 132'!J7126</f>
        <v>9239</v>
      </c>
      <c r="C7126" s="63" t="str">
        <f>'דוח 132'!I7126</f>
        <v xml:space="preserve">לא צמוד - לא כולל נזילות </v>
      </c>
      <c r="D7126" s="63">
        <f>'דוח 132'!H7126</f>
        <v>2.3151995868263597</v>
      </c>
      <c r="E7126" s="63">
        <f>'דוח 132'!G7126</f>
        <v>32.2199169155964</v>
      </c>
      <c r="F7126" s="63">
        <f>'דוח 132'!F7126</f>
        <v>32.177827213578098</v>
      </c>
      <c r="G7126" s="63">
        <f>'דוח 132'!E7126</f>
        <v>0</v>
      </c>
      <c r="H7126" s="63">
        <f>'דוח 132'!D7126</f>
        <v>0</v>
      </c>
      <c r="I7126" s="63">
        <f>'דוח 132'!C7126</f>
        <v>0</v>
      </c>
      <c r="J7126" s="63">
        <f>'דוח 132'!B7126</f>
        <v>0</v>
      </c>
      <c r="K7126" s="63">
        <f>'דוח 132'!A7126</f>
        <v>0</v>
      </c>
    </row>
    <row r="7127" spans="1:11" x14ac:dyDescent="0.2">
      <c r="A7127" s="63">
        <f>'דוח 132'!K7127</f>
        <v>11566</v>
      </c>
      <c r="B7127" s="63">
        <f>'דוח 132'!J7127</f>
        <v>9239</v>
      </c>
      <c r="C7127" s="63" t="str">
        <f>'דוח 132'!I7127</f>
        <v>מק"מ</v>
      </c>
      <c r="D7127" s="63">
        <f>'דוח 132'!H7127</f>
        <v>0.43799499199066705</v>
      </c>
      <c r="E7127" s="63">
        <f>'דוח 132'!G7127</f>
        <v>15.271254354143398</v>
      </c>
      <c r="F7127" s="63">
        <f>'דוח 132'!F7127</f>
        <v>15.243977472022298</v>
      </c>
      <c r="G7127" s="63">
        <f>'דוח 132'!E7127</f>
        <v>0</v>
      </c>
      <c r="H7127" s="63">
        <f>'דוח 132'!D7127</f>
        <v>0</v>
      </c>
      <c r="I7127" s="63">
        <f>'דוח 132'!C7127</f>
        <v>0</v>
      </c>
      <c r="J7127" s="63">
        <f>'דוח 132'!B7127</f>
        <v>0</v>
      </c>
      <c r="K7127" s="63">
        <f>'דוח 132'!A7127</f>
        <v>0</v>
      </c>
    </row>
    <row r="7128" spans="1:11" x14ac:dyDescent="0.2">
      <c r="A7128" s="63">
        <f>'דוח 132'!K7128</f>
        <v>13419</v>
      </c>
      <c r="B7128" s="63">
        <f>'דוח 132'!J7128</f>
        <v>9239</v>
      </c>
      <c r="C7128" s="63" t="str">
        <f>'דוח 132'!I7128</f>
        <v>ממשלתי  לא צמוד (שחר)</v>
      </c>
      <c r="D7128" s="63">
        <f>'דוח 132'!H7128</f>
        <v>4.1604415558263295</v>
      </c>
      <c r="E7128" s="63">
        <f>'דוח 132'!G7128</f>
        <v>10.516766405795298</v>
      </c>
      <c r="F7128" s="63">
        <f>'דוח 132'!F7128</f>
        <v>10.4943466160277</v>
      </c>
      <c r="G7128" s="63">
        <f>'דוח 132'!E7128</f>
        <v>0</v>
      </c>
      <c r="H7128" s="63">
        <f>'דוח 132'!D7128</f>
        <v>0</v>
      </c>
      <c r="I7128" s="63">
        <f>'דוח 132'!C7128</f>
        <v>0</v>
      </c>
      <c r="J7128" s="63">
        <f>'דוח 132'!B7128</f>
        <v>0</v>
      </c>
      <c r="K7128" s="63">
        <f>'דוח 132'!A7128</f>
        <v>0</v>
      </c>
    </row>
    <row r="7129" spans="1:11" x14ac:dyDescent="0.2">
      <c r="A7129" s="63">
        <f>'דוח 132'!K7129</f>
        <v>11568</v>
      </c>
      <c r="B7129" s="63">
        <f>'דוח 132'!J7129</f>
        <v>9239</v>
      </c>
      <c r="C7129" s="63" t="str">
        <f>'דוח 132'!I7129</f>
        <v>אג"ח ממשלתי לא צמוד ריבית משתנה-"גילון"</v>
      </c>
      <c r="D7129" s="63">
        <f>'דוח 132'!H7129</f>
        <v>0</v>
      </c>
      <c r="E7129" s="63">
        <f>'דוח 132'!G7129</f>
        <v>0</v>
      </c>
      <c r="F7129" s="63">
        <f>'דוח 132'!F7129</f>
        <v>0</v>
      </c>
      <c r="G7129" s="63">
        <f>'דוח 132'!E7129</f>
        <v>0</v>
      </c>
      <c r="H7129" s="63">
        <f>'דוח 132'!D7129</f>
        <v>0</v>
      </c>
      <c r="I7129" s="63">
        <f>'דוח 132'!C7129</f>
        <v>0</v>
      </c>
      <c r="J7129" s="63">
        <f>'דוח 132'!B7129</f>
        <v>0</v>
      </c>
      <c r="K7129" s="63">
        <f>'דוח 132'!A7129</f>
        <v>0</v>
      </c>
    </row>
    <row r="7130" spans="1:11" x14ac:dyDescent="0.2">
      <c r="A7130" s="63">
        <f>'דוח 132'!K7130</f>
        <v>12479</v>
      </c>
      <c r="B7130" s="63">
        <f>'דוח 132'!J7130</f>
        <v>9239</v>
      </c>
      <c r="C7130" s="63" t="str">
        <f>'דוח 132'!I7130</f>
        <v>קונצרני ריבית קבועה</v>
      </c>
      <c r="D7130" s="63">
        <f>'דוח 132'!H7130</f>
        <v>4.1993897366840498</v>
      </c>
      <c r="E7130" s="63">
        <f>'דוח 132'!G7130</f>
        <v>5.4009248805830294</v>
      </c>
      <c r="F7130" s="63">
        <f>'דוח 132'!F7130</f>
        <v>5.4099992684260299</v>
      </c>
      <c r="G7130" s="63">
        <f>'דוח 132'!E7130</f>
        <v>0</v>
      </c>
      <c r="H7130" s="63">
        <f>'דוח 132'!D7130</f>
        <v>0</v>
      </c>
      <c r="I7130" s="63">
        <f>'דוח 132'!C7130</f>
        <v>0</v>
      </c>
      <c r="J7130" s="63">
        <f>'דוח 132'!B7130</f>
        <v>0</v>
      </c>
      <c r="K7130" s="63">
        <f>'דוח 132'!A7130</f>
        <v>0</v>
      </c>
    </row>
    <row r="7131" spans="1:11" x14ac:dyDescent="0.2">
      <c r="A7131" s="63">
        <f>'דוח 132'!K7131</f>
        <v>12480</v>
      </c>
      <c r="B7131" s="63">
        <f>'דוח 132'!J7131</f>
        <v>9239</v>
      </c>
      <c r="C7131" s="63" t="str">
        <f>'דוח 132'!I7131</f>
        <v>קונצרני ריבית משתנה</v>
      </c>
      <c r="D7131" s="63">
        <f>'דוח 132'!H7131</f>
        <v>1.4001844706787998</v>
      </c>
      <c r="E7131" s="63">
        <f>'דוח 132'!G7131</f>
        <v>1.0309712750745799</v>
      </c>
      <c r="F7131" s="63">
        <f>'דוח 132'!F7131</f>
        <v>1.02950385710206</v>
      </c>
      <c r="G7131" s="63">
        <f>'דוח 132'!E7131</f>
        <v>0</v>
      </c>
      <c r="H7131" s="63">
        <f>'דוח 132'!D7131</f>
        <v>0</v>
      </c>
      <c r="I7131" s="63">
        <f>'דוח 132'!C7131</f>
        <v>0</v>
      </c>
      <c r="J7131" s="63">
        <f>'דוח 132'!B7131</f>
        <v>0</v>
      </c>
      <c r="K7131" s="63">
        <f>'דוח 132'!A7131</f>
        <v>0</v>
      </c>
    </row>
    <row r="7132" spans="1:11" x14ac:dyDescent="0.2">
      <c r="A7132" s="63">
        <f>'דוח 132'!K7132</f>
        <v>11578</v>
      </c>
      <c r="B7132" s="63">
        <f>'דוח 132'!J7132</f>
        <v>9239</v>
      </c>
      <c r="C7132" s="63" t="str">
        <f>'דוח 132'!I7132</f>
        <v>אג"ח לא צמוד לא סחיר (ללא עמיתים)</v>
      </c>
      <c r="D7132" s="63">
        <f>'דוח 132'!H7132</f>
        <v>0</v>
      </c>
      <c r="E7132" s="63">
        <f>'דוח 132'!G7132</f>
        <v>0</v>
      </c>
      <c r="F7132" s="63">
        <f>'דוח 132'!F7132</f>
        <v>0</v>
      </c>
      <c r="G7132" s="63">
        <f>'דוח 132'!E7132</f>
        <v>0</v>
      </c>
      <c r="H7132" s="63">
        <f>'דוח 132'!D7132</f>
        <v>0</v>
      </c>
      <c r="I7132" s="63">
        <f>'דוח 132'!C7132</f>
        <v>0</v>
      </c>
      <c r="J7132" s="63">
        <f>'דוח 132'!B7132</f>
        <v>0</v>
      </c>
      <c r="K7132" s="63">
        <f>'דוח 132'!A7132</f>
        <v>0</v>
      </c>
    </row>
    <row r="7133" spans="1:11" x14ac:dyDescent="0.2">
      <c r="A7133" s="63">
        <f>'דוח 132'!K7133</f>
        <v>12497</v>
      </c>
      <c r="B7133" s="63">
        <f>'דוח 132'!J7133</f>
        <v>9239</v>
      </c>
      <c r="C7133" s="63" t="str">
        <f>'דוח 132'!I7133</f>
        <v>קונצרני לא סחיר ריבית משתנה (נע"מים)</v>
      </c>
      <c r="D7133" s="63">
        <f>'דוח 132'!H7133</f>
        <v>0</v>
      </c>
      <c r="E7133" s="63">
        <f>'דוח 132'!G7133</f>
        <v>0</v>
      </c>
      <c r="F7133" s="63">
        <f>'דוח 132'!F7133</f>
        <v>0</v>
      </c>
      <c r="G7133" s="63">
        <f>'דוח 132'!E7133</f>
        <v>0</v>
      </c>
      <c r="H7133" s="63">
        <f>'דוח 132'!D7133</f>
        <v>0</v>
      </c>
      <c r="I7133" s="63">
        <f>'דוח 132'!C7133</f>
        <v>0</v>
      </c>
      <c r="J7133" s="63">
        <f>'דוח 132'!B7133</f>
        <v>0</v>
      </c>
      <c r="K7133" s="63">
        <f>'דוח 132'!A7133</f>
        <v>0</v>
      </c>
    </row>
    <row r="7134" spans="1:11" x14ac:dyDescent="0.2">
      <c r="A7134" s="63">
        <f>'דוח 132'!K7134</f>
        <v>15546</v>
      </c>
      <c r="B7134" s="63">
        <f>'דוח 132'!J7134</f>
        <v>9239</v>
      </c>
      <c r="C7134" s="63" t="str">
        <f>'דוח 132'!I7134</f>
        <v>הלוואה לא צמוד</v>
      </c>
      <c r="D7134" s="63">
        <f>'דוח 132'!H7134</f>
        <v>0</v>
      </c>
      <c r="E7134" s="63">
        <f>'דוח 132'!G7134</f>
        <v>0</v>
      </c>
      <c r="F7134" s="63">
        <f>'דוח 132'!F7134</f>
        <v>0</v>
      </c>
      <c r="G7134" s="63">
        <f>'דוח 132'!E7134</f>
        <v>0</v>
      </c>
      <c r="H7134" s="63">
        <f>'דוח 132'!D7134</f>
        <v>0</v>
      </c>
      <c r="I7134" s="63">
        <f>'דוח 132'!C7134</f>
        <v>0</v>
      </c>
      <c r="J7134" s="63">
        <f>'דוח 132'!B7134</f>
        <v>0</v>
      </c>
      <c r="K7134" s="63">
        <f>'דוח 132'!A7134</f>
        <v>0</v>
      </c>
    </row>
    <row r="7135" spans="1:11" x14ac:dyDescent="0.2">
      <c r="A7135" s="63">
        <f>'דוח 132'!K7135</f>
        <v>12481</v>
      </c>
      <c r="B7135" s="63">
        <f>'דוח 132'!J7135</f>
        <v>9239</v>
      </c>
      <c r="C7135" s="63" t="str">
        <f>'דוח 132'!I7135</f>
        <v>הלוואות לעמיתים.</v>
      </c>
      <c r="D7135" s="63">
        <f>'דוח 132'!H7135</f>
        <v>0</v>
      </c>
      <c r="E7135" s="63">
        <f>'דוח 132'!G7135</f>
        <v>0</v>
      </c>
      <c r="F7135" s="63">
        <f>'דוח 132'!F7135</f>
        <v>0</v>
      </c>
      <c r="G7135" s="63">
        <f>'דוח 132'!E7135</f>
        <v>0</v>
      </c>
      <c r="H7135" s="63">
        <f>'דוח 132'!D7135</f>
        <v>0</v>
      </c>
      <c r="I7135" s="63">
        <f>'דוח 132'!C7135</f>
        <v>0</v>
      </c>
      <c r="J7135" s="63">
        <f>'דוח 132'!B7135</f>
        <v>0</v>
      </c>
      <c r="K7135" s="63">
        <f>'דוח 132'!A7135</f>
        <v>0</v>
      </c>
    </row>
    <row r="7136" spans="1:11" x14ac:dyDescent="0.2">
      <c r="A7136" s="63">
        <f>'דוח 132'!K7136</f>
        <v>13594</v>
      </c>
      <c r="B7136" s="63">
        <f>'דוח 132'!J7136</f>
        <v>9239</v>
      </c>
      <c r="C7136" s="63" t="str">
        <f>'דוח 132'!I7136</f>
        <v>מט"ח וצמוד מט"ח</v>
      </c>
      <c r="D7136" s="63">
        <f>'דוח 132'!H7136</f>
        <v>0</v>
      </c>
      <c r="E7136" s="63">
        <f>'דוח 132'!G7136</f>
        <v>1.80089274436389</v>
      </c>
      <c r="F7136" s="63">
        <f>'דוח 132'!F7136</f>
        <v>1.7869874295242498</v>
      </c>
      <c r="G7136" s="63">
        <f>'דוח 132'!E7136</f>
        <v>0</v>
      </c>
      <c r="H7136" s="63">
        <f>'דוח 132'!D7136</f>
        <v>0</v>
      </c>
      <c r="I7136" s="63">
        <f>'דוח 132'!C7136</f>
        <v>0</v>
      </c>
      <c r="J7136" s="63">
        <f>'דוח 132'!B7136</f>
        <v>0</v>
      </c>
      <c r="K7136" s="63">
        <f>'דוח 132'!A7136</f>
        <v>0</v>
      </c>
    </row>
    <row r="7137" spans="1:11" x14ac:dyDescent="0.2">
      <c r="A7137" s="63">
        <f>'דוח 132'!K7137</f>
        <v>15609</v>
      </c>
      <c r="B7137" s="63">
        <f>'דוח 132'!J7137</f>
        <v>9239</v>
      </c>
      <c r="C7137" s="63" t="str">
        <f>'דוח 132'!I7137</f>
        <v>אג"ח ממשלתי צמוד מט"ח סחיר (1022)</v>
      </c>
      <c r="D7137" s="63">
        <f>'דוח 132'!H7137</f>
        <v>0</v>
      </c>
      <c r="E7137" s="63">
        <f>'דוח 132'!G7137</f>
        <v>0</v>
      </c>
      <c r="F7137" s="63">
        <f>'דוח 132'!F7137</f>
        <v>0</v>
      </c>
      <c r="G7137" s="63">
        <f>'דוח 132'!E7137</f>
        <v>0</v>
      </c>
      <c r="H7137" s="63">
        <f>'דוח 132'!D7137</f>
        <v>0</v>
      </c>
      <c r="I7137" s="63">
        <f>'דוח 132'!C7137</f>
        <v>0</v>
      </c>
      <c r="J7137" s="63">
        <f>'דוח 132'!B7137</f>
        <v>0</v>
      </c>
      <c r="K7137" s="63">
        <f>'דוח 132'!A7137</f>
        <v>0</v>
      </c>
    </row>
    <row r="7138" spans="1:11" x14ac:dyDescent="0.2">
      <c r="A7138" s="63">
        <f>'דוח 132'!K7138</f>
        <v>11524</v>
      </c>
      <c r="B7138" s="63">
        <f>'דוח 132'!J7138</f>
        <v>9239</v>
      </c>
      <c r="C7138" s="63" t="str">
        <f>'דוח 132'!I7138</f>
        <v xml:space="preserve"> אג"ח קונצרני בחו"ל </v>
      </c>
      <c r="D7138" s="63">
        <f>'דוח 132'!H7138</f>
        <v>0</v>
      </c>
      <c r="E7138" s="63">
        <f>'דוח 132'!G7138</f>
        <v>0</v>
      </c>
      <c r="F7138" s="63">
        <f>'דוח 132'!F7138</f>
        <v>0</v>
      </c>
      <c r="G7138" s="63">
        <f>'דוח 132'!E7138</f>
        <v>0</v>
      </c>
      <c r="H7138" s="63">
        <f>'דוח 132'!D7138</f>
        <v>0</v>
      </c>
      <c r="I7138" s="63">
        <f>'דוח 132'!C7138</f>
        <v>0</v>
      </c>
      <c r="J7138" s="63">
        <f>'דוח 132'!B7138</f>
        <v>0</v>
      </c>
      <c r="K7138" s="63">
        <f>'דוח 132'!A7138</f>
        <v>0</v>
      </c>
    </row>
    <row r="7139" spans="1:11" x14ac:dyDescent="0.2">
      <c r="A7139" s="63">
        <f>'דוח 132'!K7139</f>
        <v>15745</v>
      </c>
      <c r="B7139" s="63">
        <f>'דוח 132'!J7139</f>
        <v>9239</v>
      </c>
      <c r="C7139" s="63" t="str">
        <f>'דוח 132'!I7139</f>
        <v>סה"כ קונצרני צמוד מט"ח</v>
      </c>
      <c r="D7139" s="63">
        <f>'דוח 132'!H7139</f>
        <v>0</v>
      </c>
      <c r="E7139" s="63">
        <f>'דוח 132'!G7139</f>
        <v>0</v>
      </c>
      <c r="F7139" s="63">
        <f>'דוח 132'!F7139</f>
        <v>0</v>
      </c>
      <c r="G7139" s="63">
        <f>'דוח 132'!E7139</f>
        <v>0</v>
      </c>
      <c r="H7139" s="63">
        <f>'דוח 132'!D7139</f>
        <v>0</v>
      </c>
      <c r="I7139" s="63">
        <f>'דוח 132'!C7139</f>
        <v>0</v>
      </c>
      <c r="J7139" s="63">
        <f>'דוח 132'!B7139</f>
        <v>0</v>
      </c>
      <c r="K7139" s="63">
        <f>'דוח 132'!A7139</f>
        <v>0</v>
      </c>
    </row>
    <row r="7140" spans="1:11" x14ac:dyDescent="0.2">
      <c r="A7140" s="63">
        <f>'דוח 132'!K7140</f>
        <v>15545</v>
      </c>
      <c r="B7140" s="63">
        <f>'דוח 132'!J7140</f>
        <v>9239</v>
      </c>
      <c r="C7140" s="63" t="str">
        <f>'דוח 132'!I7140</f>
        <v>הלוואה צמוד מט"ח</v>
      </c>
      <c r="D7140" s="63">
        <f>'דוח 132'!H7140</f>
        <v>0</v>
      </c>
      <c r="E7140" s="63">
        <f>'דוח 132'!G7140</f>
        <v>0</v>
      </c>
      <c r="F7140" s="63">
        <f>'דוח 132'!F7140</f>
        <v>0</v>
      </c>
      <c r="G7140" s="63">
        <f>'דוח 132'!E7140</f>
        <v>0</v>
      </c>
      <c r="H7140" s="63">
        <f>'דוח 132'!D7140</f>
        <v>0</v>
      </c>
      <c r="I7140" s="63">
        <f>'דוח 132'!C7140</f>
        <v>0</v>
      </c>
      <c r="J7140" s="63">
        <f>'דוח 132'!B7140</f>
        <v>0</v>
      </c>
      <c r="K7140" s="63">
        <f>'דוח 132'!A7140</f>
        <v>0</v>
      </c>
    </row>
    <row r="7141" spans="1:11" x14ac:dyDescent="0.2">
      <c r="A7141" s="63">
        <f>'דוח 132'!K7141</f>
        <v>13595</v>
      </c>
      <c r="B7141" s="63">
        <f>'דוח 132'!J7141</f>
        <v>9239</v>
      </c>
      <c r="C7141" s="63" t="str">
        <f>'דוח 132'!I7141</f>
        <v>סה"כ מניות והמירים</v>
      </c>
      <c r="D7141" s="63">
        <f>'דוח 132'!H7141</f>
        <v>0</v>
      </c>
      <c r="E7141" s="63">
        <f>'דוח 132'!G7141</f>
        <v>22.3247415425461</v>
      </c>
      <c r="F7141" s="63">
        <f>'דוח 132'!F7141</f>
        <v>22.380202683900503</v>
      </c>
      <c r="G7141" s="63">
        <f>'דוח 132'!E7141</f>
        <v>0</v>
      </c>
      <c r="H7141" s="63">
        <f>'דוח 132'!D7141</f>
        <v>0</v>
      </c>
      <c r="I7141" s="63">
        <f>'דוח 132'!C7141</f>
        <v>0</v>
      </c>
      <c r="J7141" s="63">
        <f>'דוח 132'!B7141</f>
        <v>0</v>
      </c>
      <c r="K7141" s="63">
        <f>'דוח 132'!A7141</f>
        <v>0</v>
      </c>
    </row>
    <row r="7142" spans="1:11" x14ac:dyDescent="0.2">
      <c r="A7142" s="63">
        <f>'דוח 132'!K7142</f>
        <v>15610</v>
      </c>
      <c r="B7142" s="63">
        <f>'דוח 132'!J7142</f>
        <v>9239</v>
      </c>
      <c r="C7142" s="63" t="str">
        <f>'דוח 132'!I7142</f>
        <v>נגזרים מתוך מניות והמירים</v>
      </c>
      <c r="D7142" s="63">
        <f>'דוח 132'!H7142</f>
        <v>0</v>
      </c>
      <c r="E7142" s="63">
        <f>'דוח 132'!G7142</f>
        <v>0</v>
      </c>
      <c r="F7142" s="63">
        <f>'דוח 132'!F7142</f>
        <v>0</v>
      </c>
      <c r="G7142" s="63">
        <f>'דוח 132'!E7142</f>
        <v>0</v>
      </c>
      <c r="H7142" s="63">
        <f>'דוח 132'!D7142</f>
        <v>0</v>
      </c>
      <c r="I7142" s="63">
        <f>'דוח 132'!C7142</f>
        <v>0</v>
      </c>
      <c r="J7142" s="63">
        <f>'דוח 132'!B7142</f>
        <v>0</v>
      </c>
      <c r="K7142" s="63">
        <f>'דוח 132'!A7142</f>
        <v>0</v>
      </c>
    </row>
    <row r="7143" spans="1:11" x14ac:dyDescent="0.2">
      <c r="A7143" s="63">
        <f>'דוח 132'!K7143</f>
        <v>15611</v>
      </c>
      <c r="B7143" s="63">
        <f>'דוח 132'!J7143</f>
        <v>9239</v>
      </c>
      <c r="C7143" s="63" t="str">
        <f>'דוח 132'!I7143</f>
        <v>מניות והמירים בארץ</v>
      </c>
      <c r="D7143" s="63">
        <f>'דוח 132'!H7143</f>
        <v>0</v>
      </c>
      <c r="E7143" s="63">
        <f>'דוח 132'!G7143</f>
        <v>10.358916894730099</v>
      </c>
      <c r="F7143" s="63">
        <f>'דוח 132'!F7143</f>
        <v>10.3493354967638</v>
      </c>
      <c r="G7143" s="63">
        <f>'דוח 132'!E7143</f>
        <v>0</v>
      </c>
      <c r="H7143" s="63">
        <f>'דוח 132'!D7143</f>
        <v>0</v>
      </c>
      <c r="I7143" s="63">
        <f>'דוח 132'!C7143</f>
        <v>0</v>
      </c>
      <c r="J7143" s="63">
        <f>'דוח 132'!B7143</f>
        <v>0</v>
      </c>
      <c r="K7143" s="63">
        <f>'דוח 132'!A7143</f>
        <v>0</v>
      </c>
    </row>
    <row r="7144" spans="1:11" x14ac:dyDescent="0.2">
      <c r="A7144" s="63">
        <f>'דוח 132'!K7144</f>
        <v>15608</v>
      </c>
      <c r="B7144" s="63">
        <f>'דוח 132'!J7144</f>
        <v>9239</v>
      </c>
      <c r="C7144" s="63" t="str">
        <f>'דוח 132'!I7144</f>
        <v>מניות חו"ל</v>
      </c>
      <c r="D7144" s="63">
        <f>'דוח 132'!H7144</f>
        <v>0</v>
      </c>
      <c r="E7144" s="63">
        <f>'דוח 132'!G7144</f>
        <v>11.965824647816</v>
      </c>
      <c r="F7144" s="63">
        <f>'דוח 132'!F7144</f>
        <v>12.030867187136698</v>
      </c>
      <c r="G7144" s="63">
        <f>'דוח 132'!E7144</f>
        <v>0</v>
      </c>
      <c r="H7144" s="63">
        <f>'דוח 132'!D7144</f>
        <v>0</v>
      </c>
      <c r="I7144" s="63">
        <f>'דוח 132'!C7144</f>
        <v>0</v>
      </c>
      <c r="J7144" s="63">
        <f>'דוח 132'!B7144</f>
        <v>0</v>
      </c>
      <c r="K7144" s="63">
        <f>'דוח 132'!A7144</f>
        <v>0</v>
      </c>
    </row>
    <row r="7145" spans="1:11" x14ac:dyDescent="0.2">
      <c r="A7145" s="63">
        <f>'דוח 132'!K7145</f>
        <v>15584</v>
      </c>
      <c r="B7145" s="63">
        <f>'דוח 132'!J7145</f>
        <v>9239</v>
      </c>
      <c r="C7145" s="63" t="str">
        <f>'דוח 132'!I7145</f>
        <v>נכסים אלטרנטיביים</v>
      </c>
      <c r="D7145" s="63">
        <f>'דוח 132'!H7145</f>
        <v>0</v>
      </c>
      <c r="E7145" s="63">
        <f>'דוח 132'!G7145</f>
        <v>0</v>
      </c>
      <c r="F7145" s="63">
        <f>'דוח 132'!F7145</f>
        <v>0</v>
      </c>
      <c r="G7145" s="63">
        <f>'דוח 132'!E7145</f>
        <v>0</v>
      </c>
      <c r="H7145" s="63">
        <f>'דוח 132'!D7145</f>
        <v>0</v>
      </c>
      <c r="I7145" s="63">
        <f>'דוח 132'!C7145</f>
        <v>0</v>
      </c>
      <c r="J7145" s="63">
        <f>'דוח 132'!B7145</f>
        <v>0</v>
      </c>
      <c r="K7145" s="63">
        <f>'דוח 132'!A7145</f>
        <v>0</v>
      </c>
    </row>
    <row r="7146" spans="1:11" x14ac:dyDescent="0.2">
      <c r="A7146" s="63">
        <f>'דוח 132'!K7146</f>
        <v>17728</v>
      </c>
      <c r="B7146" s="63">
        <f>'דוח 132'!J7146</f>
        <v>9239</v>
      </c>
      <c r="C7146" s="63" t="str">
        <f>'דוח 132'!I7146</f>
        <v>נכסי נדל"ן</v>
      </c>
      <c r="D7146" s="63">
        <f>'דוח 132'!H7146</f>
        <v>0</v>
      </c>
      <c r="E7146" s="63">
        <f>'דוח 132'!G7146</f>
        <v>0</v>
      </c>
      <c r="F7146" s="63">
        <f>'דוח 132'!F7146</f>
        <v>0</v>
      </c>
      <c r="G7146" s="63">
        <f>'דוח 132'!E7146</f>
        <v>0</v>
      </c>
      <c r="H7146" s="63">
        <f>'דוח 132'!D7146</f>
        <v>0</v>
      </c>
      <c r="I7146" s="63">
        <f>'דוח 132'!C7146</f>
        <v>0</v>
      </c>
      <c r="J7146" s="63">
        <f>'דוח 132'!B7146</f>
        <v>0</v>
      </c>
      <c r="K7146" s="63">
        <f>'דוח 132'!A7146</f>
        <v>0</v>
      </c>
    </row>
    <row r="7147" spans="1:11" x14ac:dyDescent="0.2">
      <c r="A7147" s="63">
        <f>'דוח 132'!K7147</f>
        <v>15624</v>
      </c>
      <c r="B7147" s="63">
        <f>'דוח 132'!J7147</f>
        <v>9239</v>
      </c>
      <c r="C7147" s="63" t="str">
        <f>'דוח 132'!I7147</f>
        <v>נגזרים מתוך חשיפת מט"ח</v>
      </c>
      <c r="D7147" s="63">
        <f>'דוח 132'!H7147</f>
        <v>0</v>
      </c>
      <c r="E7147" s="63">
        <f>'דוח 132'!G7147</f>
        <v>0</v>
      </c>
      <c r="F7147" s="63">
        <f>'דוח 132'!F7147</f>
        <v>0</v>
      </c>
      <c r="G7147" s="63">
        <f>'דוח 132'!E7147</f>
        <v>0</v>
      </c>
      <c r="H7147" s="63">
        <f>'דוח 132'!D7147</f>
        <v>0</v>
      </c>
      <c r="I7147" s="63">
        <f>'דוח 132'!C7147</f>
        <v>0</v>
      </c>
      <c r="J7147" s="63">
        <f>'דוח 132'!B7147</f>
        <v>0</v>
      </c>
      <c r="K7147" s="63">
        <f>'דוח 132'!A7147</f>
        <v>0</v>
      </c>
    </row>
    <row r="7148" spans="1:11" x14ac:dyDescent="0.2">
      <c r="A7148" s="63">
        <f>'דוח 132'!K7148</f>
        <v>15644</v>
      </c>
      <c r="B7148" s="63">
        <f>'דוח 132'!J7148</f>
        <v>9239</v>
      </c>
      <c r="C7148" s="63" t="str">
        <f>'דוח 132'!I7148</f>
        <v>סה"כ נזילות</v>
      </c>
      <c r="D7148" s="63">
        <f>'דוח 132'!H7148</f>
        <v>0</v>
      </c>
      <c r="E7148" s="63">
        <f>'דוח 132'!G7148</f>
        <v>5.5451114749300592</v>
      </c>
      <c r="F7148" s="63">
        <f>'דוח 132'!F7148</f>
        <v>5.6026947750869898</v>
      </c>
      <c r="G7148" s="63">
        <f>'דוח 132'!E7148</f>
        <v>0</v>
      </c>
      <c r="H7148" s="63">
        <f>'דוח 132'!D7148</f>
        <v>0</v>
      </c>
      <c r="I7148" s="63">
        <f>'דוח 132'!C7148</f>
        <v>0</v>
      </c>
      <c r="J7148" s="63">
        <f>'דוח 132'!B7148</f>
        <v>0</v>
      </c>
      <c r="K7148" s="63">
        <f>'דוח 132'!A7148</f>
        <v>0</v>
      </c>
    </row>
    <row r="7149" spans="1:11" x14ac:dyDescent="0.2">
      <c r="A7149" s="63">
        <f>'דוח 132'!K7149</f>
        <v>15704</v>
      </c>
      <c r="B7149" s="63">
        <f>'דוח 132'!J7149</f>
        <v>9239</v>
      </c>
      <c r="C7149" s="63" t="str">
        <f>'דוח 132'!I7149</f>
        <v xml:space="preserve">סה"כ קונצרני והלוואות </v>
      </c>
      <c r="D7149" s="63">
        <f>'דוח 132'!H7149</f>
        <v>3.4894021046281298</v>
      </c>
      <c r="E7149" s="63">
        <f>'דוח 132'!G7149</f>
        <v>28.300654546953396</v>
      </c>
      <c r="F7149" s="63">
        <f>'דוח 132'!F7149</f>
        <v>28.259117384259397</v>
      </c>
      <c r="G7149" s="63">
        <f>'דוח 132'!E7149</f>
        <v>27</v>
      </c>
      <c r="H7149" s="63">
        <f>'דוח 132'!D7149</f>
        <v>33</v>
      </c>
      <c r="I7149" s="63">
        <f>'דוח 132'!C7149</f>
        <v>0</v>
      </c>
      <c r="J7149" s="63">
        <f>'דוח 132'!B7149</f>
        <v>0</v>
      </c>
      <c r="K7149" s="63">
        <f>'דוח 132'!A7149</f>
        <v>0</v>
      </c>
    </row>
    <row r="7150" spans="1:11" x14ac:dyDescent="0.2">
      <c r="A7150" s="63">
        <f>'דוח 132'!K7150</f>
        <v>15749</v>
      </c>
      <c r="B7150" s="63">
        <f>'דוח 132'!J7150</f>
        <v>9239</v>
      </c>
      <c r="C7150" s="63" t="str">
        <f>'דוח 132'!I7150</f>
        <v>סה"כ לא סחירים</v>
      </c>
      <c r="D7150" s="63">
        <f>'דוח 132'!H7150</f>
        <v>0</v>
      </c>
      <c r="E7150" s="63">
        <f>'דוח 132'!G7150</f>
        <v>0</v>
      </c>
      <c r="F7150" s="63">
        <f>'דוח 132'!F7150</f>
        <v>0</v>
      </c>
      <c r="G7150" s="63">
        <f>'דוח 132'!E7150</f>
        <v>0</v>
      </c>
      <c r="H7150" s="63">
        <f>'דוח 132'!D7150</f>
        <v>0</v>
      </c>
      <c r="I7150" s="63">
        <f>'דוח 132'!C7150</f>
        <v>0</v>
      </c>
      <c r="J7150" s="63">
        <f>'דוח 132'!B7150</f>
        <v>0</v>
      </c>
      <c r="K7150" s="63">
        <f>'דוח 132'!A7150</f>
        <v>0</v>
      </c>
    </row>
    <row r="7151" spans="1:11" x14ac:dyDescent="0.2">
      <c r="A7151" s="63">
        <f>'דוח 132'!K7151</f>
        <v>11258</v>
      </c>
      <c r="B7151" s="63">
        <f>'דוח 132'!J7151</f>
        <v>9239</v>
      </c>
      <c r="C7151" s="63" t="str">
        <f>'דוח 132'!I7151</f>
        <v>כל נכסי הקופה</v>
      </c>
      <c r="D7151" s="63">
        <f>'דוח 132'!H7151</f>
        <v>2.1571229938981</v>
      </c>
      <c r="E7151" s="63">
        <f>'דוח 132'!G7151</f>
        <v>100</v>
      </c>
      <c r="F7151" s="63">
        <f>'דוח 132'!F7151</f>
        <v>100</v>
      </c>
      <c r="G7151" s="63">
        <f>'דוח 132'!E7151</f>
        <v>0</v>
      </c>
      <c r="H7151" s="63">
        <f>'דוח 132'!D7151</f>
        <v>0</v>
      </c>
      <c r="I7151" s="63">
        <f>'דוח 132'!C7151</f>
        <v>0</v>
      </c>
      <c r="J7151" s="63">
        <f>'דוח 132'!B7151</f>
        <v>0</v>
      </c>
      <c r="K7151" s="63">
        <f>'דוח 132'!A7151</f>
        <v>0</v>
      </c>
    </row>
    <row r="7152" spans="1:11" x14ac:dyDescent="0.2">
      <c r="A7152" s="63">
        <f>'דוח 132'!K7152</f>
        <v>15705</v>
      </c>
      <c r="B7152" s="63">
        <f>'דוח 132'!J7152</f>
        <v>9239</v>
      </c>
      <c r="C7152" s="63" t="str">
        <f>'דוח 132'!I7152</f>
        <v>סה"כ ממשלתי</v>
      </c>
      <c r="D7152" s="63">
        <f>'דוח 132'!H7152</f>
        <v>2.6761944201667398</v>
      </c>
      <c r="E7152" s="63">
        <f>'דוח 132'!G7152</f>
        <v>43.829492435570494</v>
      </c>
      <c r="F7152" s="63">
        <f>'דוח 132'!F7152</f>
        <v>43.757985156753101</v>
      </c>
      <c r="G7152" s="63">
        <f>'דוח 132'!E7152</f>
        <v>40</v>
      </c>
      <c r="H7152" s="63">
        <f>'דוח 132'!D7152</f>
        <v>46</v>
      </c>
      <c r="I7152" s="63">
        <f>'דוח 132'!C7152</f>
        <v>0</v>
      </c>
      <c r="J7152" s="63">
        <f>'דוח 132'!B7152</f>
        <v>0</v>
      </c>
      <c r="K7152" s="63">
        <f>'דוח 132'!A7152</f>
        <v>0</v>
      </c>
    </row>
    <row r="7153" spans="1:11" x14ac:dyDescent="0.2">
      <c r="A7153" s="63">
        <f>'דוח 132'!K7153</f>
        <v>16144</v>
      </c>
      <c r="B7153" s="63">
        <f>'דוח 132'!J7153</f>
        <v>9239</v>
      </c>
      <c r="C7153" s="63" t="str">
        <f>'דוח 132'!I7153</f>
        <v>סך חשיפת מט"ח</v>
      </c>
      <c r="D7153" s="63">
        <f>'דוח 132'!H7153</f>
        <v>0</v>
      </c>
      <c r="E7153" s="63">
        <f>'דוח 132'!G7153</f>
        <v>5.9574262240786702</v>
      </c>
      <c r="F7153" s="63">
        <f>'דוח 132'!F7153</f>
        <v>5.9602426849268397</v>
      </c>
      <c r="G7153" s="63">
        <f>'דוח 132'!E7153</f>
        <v>0</v>
      </c>
      <c r="H7153" s="63">
        <f>'דוח 132'!D7153</f>
        <v>0</v>
      </c>
      <c r="I7153" s="63">
        <f>'דוח 132'!C7153</f>
        <v>0</v>
      </c>
      <c r="J7153" s="63">
        <f>'דוח 132'!B7153</f>
        <v>0</v>
      </c>
      <c r="K7153" s="63">
        <f>'דוח 132'!A7153</f>
        <v>0</v>
      </c>
    </row>
    <row r="7154" spans="1:11" x14ac:dyDescent="0.2">
      <c r="A7154" s="63">
        <f>'דוח 132'!K7154</f>
        <v>12755</v>
      </c>
      <c r="B7154" s="63">
        <f>'דוח 132'!J7154</f>
        <v>9239</v>
      </c>
      <c r="C7154" s="63" t="str">
        <f>'דוח 132'!I7154</f>
        <v xml:space="preserve">נזילות מט"ח </v>
      </c>
      <c r="D7154" s="63">
        <f>'דוח 132'!H7154</f>
        <v>0</v>
      </c>
      <c r="E7154" s="63">
        <f>'דוח 132'!G7154</f>
        <v>1.80089274436389</v>
      </c>
      <c r="F7154" s="63">
        <f>'דוח 132'!F7154</f>
        <v>1.7869874295242498</v>
      </c>
      <c r="G7154" s="63">
        <f>'דוח 132'!E7154</f>
        <v>0</v>
      </c>
      <c r="H7154" s="63">
        <f>'דוח 132'!D7154</f>
        <v>0</v>
      </c>
      <c r="I7154" s="63">
        <f>'דוח 132'!C7154</f>
        <v>0</v>
      </c>
      <c r="J7154" s="63">
        <f>'דוח 132'!B7154</f>
        <v>0</v>
      </c>
      <c r="K7154" s="63">
        <f>'דוח 132'!A7154</f>
        <v>0</v>
      </c>
    </row>
    <row r="7155" spans="1:11" x14ac:dyDescent="0.2">
      <c r="A7155" s="63">
        <f>'דוח 132'!K7155</f>
        <v>12359</v>
      </c>
      <c r="B7155" s="63">
        <f>'דוח 132'!J7155</f>
        <v>9239</v>
      </c>
      <c r="C7155" s="63" t="str">
        <f>'דוח 132'!I7155</f>
        <v xml:space="preserve">קונצרני לא סחיר צמוד מדד </v>
      </c>
      <c r="D7155" s="63">
        <f>'דוח 132'!H7155</f>
        <v>0</v>
      </c>
      <c r="E7155" s="63">
        <f>'דוח 132'!G7155</f>
        <v>0</v>
      </c>
      <c r="F7155" s="63">
        <f>'דוח 132'!F7155</f>
        <v>0</v>
      </c>
      <c r="G7155" s="63">
        <f>'דוח 132'!E7155</f>
        <v>0</v>
      </c>
      <c r="H7155" s="63">
        <f>'דוח 132'!D7155</f>
        <v>0</v>
      </c>
      <c r="I7155" s="63">
        <f>'דוח 132'!C7155</f>
        <v>0</v>
      </c>
      <c r="J7155" s="63">
        <f>'דוח 132'!B7155</f>
        <v>0</v>
      </c>
      <c r="K7155" s="63">
        <f>'דוח 132'!A7155</f>
        <v>0</v>
      </c>
    </row>
    <row r="7156" spans="1:11" x14ac:dyDescent="0.2">
      <c r="A7156" s="63">
        <f>'דוח 132'!K7156</f>
        <v>0</v>
      </c>
      <c r="B7156" s="63">
        <f>'דוח 132'!J7156</f>
        <v>0</v>
      </c>
      <c r="C7156" s="63">
        <f>'דוח 132'!I7156</f>
        <v>0</v>
      </c>
      <c r="D7156" s="63">
        <f>'דוח 132'!H7156</f>
        <v>0</v>
      </c>
      <c r="E7156" s="63">
        <f>'דוח 132'!G7156</f>
        <v>0</v>
      </c>
      <c r="F7156" s="63">
        <f>'דוח 132'!F7156</f>
        <v>0</v>
      </c>
      <c r="G7156" s="63">
        <f>'דוח 132'!E7156</f>
        <v>0</v>
      </c>
      <c r="H7156" s="63">
        <f>'דוח 132'!D7156</f>
        <v>0</v>
      </c>
      <c r="I7156" s="63">
        <f>'דוח 132'!C7156</f>
        <v>0</v>
      </c>
      <c r="J7156" s="63">
        <f>'דוח 132'!B7156</f>
        <v>0</v>
      </c>
      <c r="K7156" s="63">
        <f>'דוח 132'!A7156</f>
        <v>0</v>
      </c>
    </row>
    <row r="7157" spans="1:11" x14ac:dyDescent="0.2">
      <c r="A7157" s="63" t="str">
        <f>'דוח 132'!K7157</f>
        <v>קוד קבוצה</v>
      </c>
      <c r="B7157" s="63" t="str">
        <f>'דוח 132'!J7157</f>
        <v>קוד קופה</v>
      </c>
      <c r="C7157" s="63">
        <f>'דוח 132'!I7157</f>
        <v>0</v>
      </c>
      <c r="D7157" s="63" t="str">
        <f>'דוח 132'!H7157</f>
        <v>9247  תת פסגות2-קב רמית</v>
      </c>
      <c r="E7157" s="63">
        <f>'דוח 132'!G7157</f>
        <v>0</v>
      </c>
      <c r="F7157" s="63">
        <f>'דוח 132'!F7157</f>
        <v>0</v>
      </c>
      <c r="G7157" s="63">
        <f>'דוח 132'!E7157</f>
        <v>0</v>
      </c>
      <c r="H7157" s="63">
        <f>'דוח 132'!D7157</f>
        <v>0</v>
      </c>
      <c r="I7157" s="63">
        <f>'דוח 132'!C7157</f>
        <v>0</v>
      </c>
      <c r="J7157" s="63">
        <f>'דוח 132'!B7157</f>
        <v>0</v>
      </c>
      <c r="K7157" s="63">
        <f>'דוח 132'!A7157</f>
        <v>0</v>
      </c>
    </row>
    <row r="7158" spans="1:11" x14ac:dyDescent="0.2">
      <c r="A7158" s="63">
        <f>'דוח 132'!K7158</f>
        <v>0</v>
      </c>
      <c r="B7158" s="63">
        <f>'דוח 132'!J7158</f>
        <v>0</v>
      </c>
      <c r="C7158" s="63">
        <f>'דוח 132'!I7158</f>
        <v>0</v>
      </c>
      <c r="D7158" s="63">
        <f>'דוח 132'!H7158</f>
        <v>0</v>
      </c>
      <c r="E7158" s="63">
        <f>'דוח 132'!G7158</f>
        <v>0</v>
      </c>
      <c r="F7158" s="63" t="str">
        <f>'דוח 132'!F7158</f>
        <v>שווי קופה באשח  871.41</v>
      </c>
      <c r="G7158" s="63">
        <f>'דוח 132'!E7158</f>
        <v>0</v>
      </c>
      <c r="H7158" s="63">
        <f>'דוח 132'!D7158</f>
        <v>0</v>
      </c>
      <c r="I7158" s="63">
        <f>'דוח 132'!C7158</f>
        <v>0</v>
      </c>
      <c r="J7158" s="63">
        <f>'דוח 132'!B7158</f>
        <v>0</v>
      </c>
      <c r="K7158" s="63">
        <f>'דוח 132'!A7158</f>
        <v>0</v>
      </c>
    </row>
    <row r="7159" spans="1:11" x14ac:dyDescent="0.2">
      <c r="A7159" s="63">
        <f>'דוח 132'!K7159</f>
        <v>0</v>
      </c>
      <c r="B7159" s="63">
        <f>'דוח 132'!J7159</f>
        <v>0</v>
      </c>
      <c r="C7159" s="63" t="str">
        <f>'דוח 132'!I7159</f>
        <v>תאור קבוצה</v>
      </c>
      <c r="D7159" s="63" t="str">
        <f>'דוח 132'!H7159</f>
        <v>מח"מ</v>
      </c>
      <c r="E7159" s="63" t="str">
        <f>'דוח 132'!G7159</f>
        <v>חשיפה</v>
      </c>
      <c r="F7159" s="63" t="str">
        <f>'דוח 132'!F7159</f>
        <v>חשיפה</v>
      </c>
      <c r="G7159" s="63">
        <f>'דוח 132'!E7159</f>
        <v>0</v>
      </c>
      <c r="H7159" s="63" t="str">
        <f>'דוח 132'!D7159</f>
        <v>חשיפה</v>
      </c>
      <c r="I7159" s="63">
        <f>'דוח 132'!C7159</f>
        <v>0</v>
      </c>
      <c r="J7159" s="63" t="str">
        <f>'דוח 132'!B7159</f>
        <v>מח"מ</v>
      </c>
      <c r="K7159" s="63">
        <f>'דוח 132'!A7159</f>
        <v>0</v>
      </c>
    </row>
    <row r="7160" spans="1:11" x14ac:dyDescent="0.2">
      <c r="A7160" s="63">
        <f>'דוח 132'!K7160</f>
        <v>0</v>
      </c>
      <c r="B7160" s="63">
        <f>'דוח 132'!J7160</f>
        <v>0</v>
      </c>
      <c r="C7160" s="63">
        <f>'דוח 132'!I7160</f>
        <v>0</v>
      </c>
      <c r="D7160" s="63">
        <f>'דוח 132'!H7160</f>
        <v>0</v>
      </c>
      <c r="E7160" s="63" t="str">
        <f>'דוח 132'!G7160</f>
        <v>30/12/18</v>
      </c>
      <c r="F7160" s="63" t="str">
        <f>'דוח 132'!F7160</f>
        <v>31/12/18</v>
      </c>
      <c r="G7160" s="63" t="str">
        <f>'דוח 132'!E7160</f>
        <v>מינ'</v>
      </c>
      <c r="H7160" s="63" t="str">
        <f>'דוח 132'!D7160</f>
        <v>מקס'</v>
      </c>
      <c r="I7160" s="63" t="str">
        <f>'דוח 132'!C7160</f>
        <v>מינ'</v>
      </c>
      <c r="J7160" s="63" t="str">
        <f>'דוח 132'!B7160</f>
        <v>מקס'</v>
      </c>
      <c r="K7160" s="63">
        <f>'דוח 132'!A7160</f>
        <v>0</v>
      </c>
    </row>
    <row r="7161" spans="1:11" x14ac:dyDescent="0.2">
      <c r="A7161" s="63">
        <f>'דוח 132'!K7161</f>
        <v>13591</v>
      </c>
      <c r="B7161" s="63">
        <f>'דוח 132'!J7161</f>
        <v>9247</v>
      </c>
      <c r="C7161" s="63" t="str">
        <f>'דוח 132'!I7161</f>
        <v xml:space="preserve">צמוד מדד (כולל מיועדות) </v>
      </c>
      <c r="D7161" s="63">
        <f>'דוח 132'!H7161</f>
        <v>3.3721173094862</v>
      </c>
      <c r="E7161" s="63">
        <f>'דוח 132'!G7161</f>
        <v>38.715482319792599</v>
      </c>
      <c r="F7161" s="63">
        <f>'דוח 132'!F7161</f>
        <v>38.638268385296399</v>
      </c>
      <c r="G7161" s="63">
        <f>'דוח 132'!E7161</f>
        <v>0</v>
      </c>
      <c r="H7161" s="63">
        <f>'דוח 132'!D7161</f>
        <v>0</v>
      </c>
      <c r="I7161" s="63">
        <f>'דוח 132'!C7161</f>
        <v>0</v>
      </c>
      <c r="J7161" s="63">
        <f>'דוח 132'!B7161</f>
        <v>0</v>
      </c>
      <c r="K7161" s="63">
        <f>'דוח 132'!A7161</f>
        <v>0</v>
      </c>
    </row>
    <row r="7162" spans="1:11" x14ac:dyDescent="0.2">
      <c r="A7162" s="63">
        <f>'דוח 132'!K7162</f>
        <v>19967</v>
      </c>
      <c r="B7162" s="63">
        <f>'דוח 132'!J7162</f>
        <v>9247</v>
      </c>
      <c r="C7162" s="63" t="str">
        <f>'דוח 132'!I7162</f>
        <v>צמוד מדד ללא מיועדות</v>
      </c>
      <c r="D7162" s="63">
        <f>'דוח 132'!H7162</f>
        <v>3.3721173094862</v>
      </c>
      <c r="E7162" s="63">
        <f>'דוח 132'!G7162</f>
        <v>38.715482319792599</v>
      </c>
      <c r="F7162" s="63">
        <f>'דוח 132'!F7162</f>
        <v>38.638268385296399</v>
      </c>
      <c r="G7162" s="63">
        <f>'דוח 132'!E7162</f>
        <v>0</v>
      </c>
      <c r="H7162" s="63">
        <f>'דוח 132'!D7162</f>
        <v>0</v>
      </c>
      <c r="I7162" s="63">
        <f>'דוח 132'!C7162</f>
        <v>0</v>
      </c>
      <c r="J7162" s="63">
        <f>'דוח 132'!B7162</f>
        <v>0</v>
      </c>
      <c r="K7162" s="63">
        <f>'דוח 132'!A7162</f>
        <v>0</v>
      </c>
    </row>
    <row r="7163" spans="1:11" x14ac:dyDescent="0.2">
      <c r="A7163" s="63">
        <f>'דוח 132'!K7163</f>
        <v>15744</v>
      </c>
      <c r="B7163" s="63">
        <f>'דוח 132'!J7163</f>
        <v>9247</v>
      </c>
      <c r="C7163" s="63" t="str">
        <f>'דוח 132'!I7163</f>
        <v xml:space="preserve">סה"כ ממשלתי צמוד מדד כולל מיועדות </v>
      </c>
      <c r="D7163" s="63">
        <f>'דוח 132'!H7163</f>
        <v>3.30332863456937</v>
      </c>
      <c r="E7163" s="63">
        <f>'דוח 132'!G7163</f>
        <v>13.705184137003497</v>
      </c>
      <c r="F7163" s="63">
        <f>'דוח 132'!F7163</f>
        <v>13.688920748348099</v>
      </c>
      <c r="G7163" s="63">
        <f>'דוח 132'!E7163</f>
        <v>0</v>
      </c>
      <c r="H7163" s="63">
        <f>'דוח 132'!D7163</f>
        <v>0</v>
      </c>
      <c r="I7163" s="63">
        <f>'דוח 132'!C7163</f>
        <v>0</v>
      </c>
      <c r="J7163" s="63">
        <f>'דוח 132'!B7163</f>
        <v>0</v>
      </c>
      <c r="K7163" s="63">
        <f>'דוח 132'!A7163</f>
        <v>0</v>
      </c>
    </row>
    <row r="7164" spans="1:11" x14ac:dyDescent="0.2">
      <c r="A7164" s="63">
        <f>'דוח 132'!K7164</f>
        <v>13462</v>
      </c>
      <c r="B7164" s="63">
        <f>'דוח 132'!J7164</f>
        <v>9247</v>
      </c>
      <c r="C7164" s="63" t="str">
        <f>'דוח 132'!I7164</f>
        <v xml:space="preserve">קונצרני סחיר צמוד מדד </v>
      </c>
      <c r="D7164" s="63">
        <f>'דוח 132'!H7164</f>
        <v>3.4098594874791002</v>
      </c>
      <c r="E7164" s="63">
        <f>'דוח 132'!G7164</f>
        <v>25.010298182789096</v>
      </c>
      <c r="F7164" s="63">
        <f>'דוח 132'!F7164</f>
        <v>24.9493476369483</v>
      </c>
      <c r="G7164" s="63">
        <f>'דוח 132'!E7164</f>
        <v>0</v>
      </c>
      <c r="H7164" s="63">
        <f>'דוח 132'!D7164</f>
        <v>0</v>
      </c>
      <c r="I7164" s="63">
        <f>'דוח 132'!C7164</f>
        <v>0</v>
      </c>
      <c r="J7164" s="63">
        <f>'דוח 132'!B7164</f>
        <v>0</v>
      </c>
      <c r="K7164" s="63">
        <f>'דוח 132'!A7164</f>
        <v>0</v>
      </c>
    </row>
    <row r="7165" spans="1:11" x14ac:dyDescent="0.2">
      <c r="A7165" s="63">
        <f>'דוח 132'!K7165</f>
        <v>15544</v>
      </c>
      <c r="B7165" s="63">
        <f>'דוח 132'!J7165</f>
        <v>9247</v>
      </c>
      <c r="C7165" s="63" t="str">
        <f>'דוח 132'!I7165</f>
        <v>הלוואה צמוד מדד</v>
      </c>
      <c r="D7165" s="63">
        <f>'דוח 132'!H7165</f>
        <v>0</v>
      </c>
      <c r="E7165" s="63">
        <f>'דוח 132'!G7165</f>
        <v>0</v>
      </c>
      <c r="F7165" s="63">
        <f>'דוח 132'!F7165</f>
        <v>0</v>
      </c>
      <c r="G7165" s="63">
        <f>'דוח 132'!E7165</f>
        <v>0</v>
      </c>
      <c r="H7165" s="63">
        <f>'דוח 132'!D7165</f>
        <v>0</v>
      </c>
      <c r="I7165" s="63">
        <f>'דוח 132'!C7165</f>
        <v>0</v>
      </c>
      <c r="J7165" s="63">
        <f>'דוח 132'!B7165</f>
        <v>0</v>
      </c>
      <c r="K7165" s="63">
        <f>'דוח 132'!A7165</f>
        <v>0</v>
      </c>
    </row>
    <row r="7166" spans="1:11" x14ac:dyDescent="0.2">
      <c r="A7166" s="63">
        <f>'דוח 132'!K7166</f>
        <v>12978</v>
      </c>
      <c r="B7166" s="63">
        <f>'דוח 132'!J7166</f>
        <v>9247</v>
      </c>
      <c r="C7166" s="63" t="str">
        <f>'דוח 132'!I7166</f>
        <v xml:space="preserve">פקדונות לא סחירים </v>
      </c>
      <c r="D7166" s="63">
        <f>'דוח 132'!H7166</f>
        <v>0</v>
      </c>
      <c r="E7166" s="63">
        <f>'דוח 132'!G7166</f>
        <v>0</v>
      </c>
      <c r="F7166" s="63">
        <f>'דוח 132'!F7166</f>
        <v>0</v>
      </c>
      <c r="G7166" s="63">
        <f>'דוח 132'!E7166</f>
        <v>0</v>
      </c>
      <c r="H7166" s="63">
        <f>'דוח 132'!D7166</f>
        <v>0</v>
      </c>
      <c r="I7166" s="63">
        <f>'דוח 132'!C7166</f>
        <v>0</v>
      </c>
      <c r="J7166" s="63">
        <f>'דוח 132'!B7166</f>
        <v>0</v>
      </c>
      <c r="K7166" s="63">
        <f>'דוח 132'!A7166</f>
        <v>0</v>
      </c>
    </row>
    <row r="7167" spans="1:11" x14ac:dyDescent="0.2">
      <c r="A7167" s="63">
        <f>'דוח 132'!K7167</f>
        <v>17726</v>
      </c>
      <c r="B7167" s="63">
        <f>'דוח 132'!J7167</f>
        <v>9247</v>
      </c>
      <c r="C7167" s="63" t="str">
        <f>'דוח 132'!I7167</f>
        <v>לא צמוד כולל נזילות</v>
      </c>
      <c r="D7167" s="63">
        <f>'דוח 132'!H7167</f>
        <v>1.42916445868682</v>
      </c>
      <c r="E7167" s="63">
        <f>'דוח 132'!G7167</f>
        <v>42.486886034045497</v>
      </c>
      <c r="F7167" s="63">
        <f>'דוח 132'!F7167</f>
        <v>42.5065418079434</v>
      </c>
      <c r="G7167" s="63">
        <f>'דוח 132'!E7167</f>
        <v>0</v>
      </c>
      <c r="H7167" s="63">
        <f>'דוח 132'!D7167</f>
        <v>0</v>
      </c>
      <c r="I7167" s="63">
        <f>'דוח 132'!C7167</f>
        <v>0</v>
      </c>
      <c r="J7167" s="63">
        <f>'דוח 132'!B7167</f>
        <v>0</v>
      </c>
      <c r="K7167" s="63">
        <f>'דוח 132'!A7167</f>
        <v>0</v>
      </c>
    </row>
    <row r="7168" spans="1:11" x14ac:dyDescent="0.2">
      <c r="A7168" s="63">
        <f>'דוח 132'!K7168</f>
        <v>17727</v>
      </c>
      <c r="B7168" s="63">
        <f>'דוח 132'!J7168</f>
        <v>9247</v>
      </c>
      <c r="C7168" s="63" t="str">
        <f>'דוח 132'!I7168</f>
        <v>עו"ש ש"ח</v>
      </c>
      <c r="D7168" s="63">
        <f>'דוח 132'!H7168</f>
        <v>0</v>
      </c>
      <c r="E7168" s="63">
        <f>'דוח 132'!G7168</f>
        <v>12.440512912560601</v>
      </c>
      <c r="F7168" s="63">
        <f>'דוח 132'!F7168</f>
        <v>12.5065124302843</v>
      </c>
      <c r="G7168" s="63">
        <f>'דוח 132'!E7168</f>
        <v>0</v>
      </c>
      <c r="H7168" s="63">
        <f>'דוח 132'!D7168</f>
        <v>0</v>
      </c>
      <c r="I7168" s="63">
        <f>'דוח 132'!C7168</f>
        <v>0</v>
      </c>
      <c r="J7168" s="63">
        <f>'דוח 132'!B7168</f>
        <v>0</v>
      </c>
      <c r="K7168" s="63">
        <f>'דוח 132'!A7168</f>
        <v>0</v>
      </c>
    </row>
    <row r="7169" spans="1:11" x14ac:dyDescent="0.2">
      <c r="A7169" s="63">
        <f>'דוח 132'!K7169</f>
        <v>13592</v>
      </c>
      <c r="B7169" s="63">
        <f>'דוח 132'!J7169</f>
        <v>9247</v>
      </c>
      <c r="C7169" s="63" t="str">
        <f>'דוח 132'!I7169</f>
        <v xml:space="preserve">לא צמוד - לא כולל נזילות </v>
      </c>
      <c r="D7169" s="63">
        <f>'דוח 132'!H7169</f>
        <v>2.0249593108344501</v>
      </c>
      <c r="E7169" s="63">
        <f>'דוח 132'!G7169</f>
        <v>30.046373121484798</v>
      </c>
      <c r="F7169" s="63">
        <f>'דוח 132'!F7169</f>
        <v>30.0000293776591</v>
      </c>
      <c r="G7169" s="63">
        <f>'דוח 132'!E7169</f>
        <v>0</v>
      </c>
      <c r="H7169" s="63">
        <f>'דוח 132'!D7169</f>
        <v>0</v>
      </c>
      <c r="I7169" s="63">
        <f>'דוח 132'!C7169</f>
        <v>0</v>
      </c>
      <c r="J7169" s="63">
        <f>'דוח 132'!B7169</f>
        <v>0</v>
      </c>
      <c r="K7169" s="63">
        <f>'דוח 132'!A7169</f>
        <v>0</v>
      </c>
    </row>
    <row r="7170" spans="1:11" x14ac:dyDescent="0.2">
      <c r="A7170" s="63">
        <f>'דוח 132'!K7170</f>
        <v>11566</v>
      </c>
      <c r="B7170" s="63">
        <f>'דוח 132'!J7170</f>
        <v>9247</v>
      </c>
      <c r="C7170" s="63" t="str">
        <f>'דוח 132'!I7170</f>
        <v>מק"מ</v>
      </c>
      <c r="D7170" s="63">
        <f>'דוח 132'!H7170</f>
        <v>0.51923153295239399</v>
      </c>
      <c r="E7170" s="63">
        <f>'דוח 132'!G7170</f>
        <v>18.658936843556603</v>
      </c>
      <c r="F7170" s="63">
        <f>'דוח 132'!F7170</f>
        <v>18.629874637266202</v>
      </c>
      <c r="G7170" s="63">
        <f>'דוח 132'!E7170</f>
        <v>0</v>
      </c>
      <c r="H7170" s="63">
        <f>'דוח 132'!D7170</f>
        <v>0</v>
      </c>
      <c r="I7170" s="63">
        <f>'דוח 132'!C7170</f>
        <v>0</v>
      </c>
      <c r="J7170" s="63">
        <f>'דוח 132'!B7170</f>
        <v>0</v>
      </c>
      <c r="K7170" s="63">
        <f>'דוח 132'!A7170</f>
        <v>0</v>
      </c>
    </row>
    <row r="7171" spans="1:11" x14ac:dyDescent="0.2">
      <c r="A7171" s="63">
        <f>'דוח 132'!K7171</f>
        <v>13419</v>
      </c>
      <c r="B7171" s="63">
        <f>'דוח 132'!J7171</f>
        <v>9247</v>
      </c>
      <c r="C7171" s="63" t="str">
        <f>'דוח 132'!I7171</f>
        <v>ממשלתי  לא צמוד (שחר)</v>
      </c>
      <c r="D7171" s="63">
        <f>'דוח 132'!H7171</f>
        <v>4.7103039061713199</v>
      </c>
      <c r="E7171" s="63">
        <f>'דוח 132'!G7171</f>
        <v>8.91872811294858</v>
      </c>
      <c r="F7171" s="63">
        <f>'דוח 132'!F7171</f>
        <v>8.8990540944607393</v>
      </c>
      <c r="G7171" s="63">
        <f>'דוח 132'!E7171</f>
        <v>0</v>
      </c>
      <c r="H7171" s="63">
        <f>'דוח 132'!D7171</f>
        <v>0</v>
      </c>
      <c r="I7171" s="63">
        <f>'דוח 132'!C7171</f>
        <v>0</v>
      </c>
      <c r="J7171" s="63">
        <f>'דוח 132'!B7171</f>
        <v>0</v>
      </c>
      <c r="K7171" s="63">
        <f>'דוח 132'!A7171</f>
        <v>0</v>
      </c>
    </row>
    <row r="7172" spans="1:11" x14ac:dyDescent="0.2">
      <c r="A7172" s="63">
        <f>'דוח 132'!K7172</f>
        <v>11568</v>
      </c>
      <c r="B7172" s="63">
        <f>'דוח 132'!J7172</f>
        <v>9247</v>
      </c>
      <c r="C7172" s="63" t="str">
        <f>'דוח 132'!I7172</f>
        <v>אג"ח ממשלתי לא צמוד ריבית משתנה-"גילון"</v>
      </c>
      <c r="D7172" s="63">
        <f>'דוח 132'!H7172</f>
        <v>0</v>
      </c>
      <c r="E7172" s="63">
        <f>'דוח 132'!G7172</f>
        <v>0</v>
      </c>
      <c r="F7172" s="63">
        <f>'דוח 132'!F7172</f>
        <v>0</v>
      </c>
      <c r="G7172" s="63">
        <f>'דוח 132'!E7172</f>
        <v>0</v>
      </c>
      <c r="H7172" s="63">
        <f>'דוח 132'!D7172</f>
        <v>0</v>
      </c>
      <c r="I7172" s="63">
        <f>'דוח 132'!C7172</f>
        <v>0</v>
      </c>
      <c r="J7172" s="63">
        <f>'דוח 132'!B7172</f>
        <v>0</v>
      </c>
      <c r="K7172" s="63">
        <f>'דוח 132'!A7172</f>
        <v>0</v>
      </c>
    </row>
    <row r="7173" spans="1:11" x14ac:dyDescent="0.2">
      <c r="A7173" s="63">
        <f>'דוח 132'!K7173</f>
        <v>12479</v>
      </c>
      <c r="B7173" s="63">
        <f>'דוח 132'!J7173</f>
        <v>9247</v>
      </c>
      <c r="C7173" s="63" t="str">
        <f>'דוח 132'!I7173</f>
        <v>קונצרני ריבית קבועה</v>
      </c>
      <c r="D7173" s="63">
        <f>'דוח 132'!H7173</f>
        <v>4.0181838425062493</v>
      </c>
      <c r="E7173" s="63">
        <f>'דוח 132'!G7173</f>
        <v>2.0747071813711302</v>
      </c>
      <c r="F7173" s="63">
        <f>'דוח 132'!F7173</f>
        <v>2.0773860787168901</v>
      </c>
      <c r="G7173" s="63">
        <f>'דוח 132'!E7173</f>
        <v>0</v>
      </c>
      <c r="H7173" s="63">
        <f>'דוח 132'!D7173</f>
        <v>0</v>
      </c>
      <c r="I7173" s="63">
        <f>'דוח 132'!C7173</f>
        <v>0</v>
      </c>
      <c r="J7173" s="63">
        <f>'דוח 132'!B7173</f>
        <v>0</v>
      </c>
      <c r="K7173" s="63">
        <f>'דוח 132'!A7173</f>
        <v>0</v>
      </c>
    </row>
    <row r="7174" spans="1:11" x14ac:dyDescent="0.2">
      <c r="A7174" s="63">
        <f>'דוח 132'!K7174</f>
        <v>12480</v>
      </c>
      <c r="B7174" s="63">
        <f>'דוח 132'!J7174</f>
        <v>9247</v>
      </c>
      <c r="C7174" s="63" t="str">
        <f>'דוח 132'!I7174</f>
        <v>קונצרני ריבית משתנה</v>
      </c>
      <c r="D7174" s="63">
        <f>'דוח 132'!H7174</f>
        <v>2.06</v>
      </c>
      <c r="E7174" s="63">
        <f>'דוח 132'!G7174</f>
        <v>0.39400098360852098</v>
      </c>
      <c r="F7174" s="63">
        <f>'דוח 132'!F7174</f>
        <v>0.39371456721521203</v>
      </c>
      <c r="G7174" s="63">
        <f>'דוח 132'!E7174</f>
        <v>0</v>
      </c>
      <c r="H7174" s="63">
        <f>'דוח 132'!D7174</f>
        <v>0</v>
      </c>
      <c r="I7174" s="63">
        <f>'דוח 132'!C7174</f>
        <v>0</v>
      </c>
      <c r="J7174" s="63">
        <f>'דוח 132'!B7174</f>
        <v>0</v>
      </c>
      <c r="K7174" s="63">
        <f>'דוח 132'!A7174</f>
        <v>0</v>
      </c>
    </row>
    <row r="7175" spans="1:11" x14ac:dyDescent="0.2">
      <c r="A7175" s="63">
        <f>'דוח 132'!K7175</f>
        <v>11578</v>
      </c>
      <c r="B7175" s="63">
        <f>'דוח 132'!J7175</f>
        <v>9247</v>
      </c>
      <c r="C7175" s="63" t="str">
        <f>'דוח 132'!I7175</f>
        <v>אג"ח לא צמוד לא סחיר (ללא עמיתים)</v>
      </c>
      <c r="D7175" s="63">
        <f>'דוח 132'!H7175</f>
        <v>0</v>
      </c>
      <c r="E7175" s="63">
        <f>'דוח 132'!G7175</f>
        <v>0</v>
      </c>
      <c r="F7175" s="63">
        <f>'דוח 132'!F7175</f>
        <v>0</v>
      </c>
      <c r="G7175" s="63">
        <f>'דוח 132'!E7175</f>
        <v>0</v>
      </c>
      <c r="H7175" s="63">
        <f>'דוח 132'!D7175</f>
        <v>0</v>
      </c>
      <c r="I7175" s="63">
        <f>'דוח 132'!C7175</f>
        <v>0</v>
      </c>
      <c r="J7175" s="63">
        <f>'דוח 132'!B7175</f>
        <v>0</v>
      </c>
      <c r="K7175" s="63">
        <f>'דוח 132'!A7175</f>
        <v>0</v>
      </c>
    </row>
    <row r="7176" spans="1:11" x14ac:dyDescent="0.2">
      <c r="A7176" s="63">
        <f>'דוח 132'!K7176</f>
        <v>12497</v>
      </c>
      <c r="B7176" s="63">
        <f>'דוח 132'!J7176</f>
        <v>9247</v>
      </c>
      <c r="C7176" s="63" t="str">
        <f>'דוח 132'!I7176</f>
        <v>קונצרני לא סחיר ריבית משתנה (נע"מים)</v>
      </c>
      <c r="D7176" s="63">
        <f>'דוח 132'!H7176</f>
        <v>0</v>
      </c>
      <c r="E7176" s="63">
        <f>'דוח 132'!G7176</f>
        <v>0</v>
      </c>
      <c r="F7176" s="63">
        <f>'דוח 132'!F7176</f>
        <v>0</v>
      </c>
      <c r="G7176" s="63">
        <f>'דוח 132'!E7176</f>
        <v>0</v>
      </c>
      <c r="H7176" s="63">
        <f>'דוח 132'!D7176</f>
        <v>0</v>
      </c>
      <c r="I7176" s="63">
        <f>'דוח 132'!C7176</f>
        <v>0</v>
      </c>
      <c r="J7176" s="63">
        <f>'דוח 132'!B7176</f>
        <v>0</v>
      </c>
      <c r="K7176" s="63">
        <f>'דוח 132'!A7176</f>
        <v>0</v>
      </c>
    </row>
    <row r="7177" spans="1:11" x14ac:dyDescent="0.2">
      <c r="A7177" s="63">
        <f>'דוח 132'!K7177</f>
        <v>15546</v>
      </c>
      <c r="B7177" s="63">
        <f>'דוח 132'!J7177</f>
        <v>9247</v>
      </c>
      <c r="C7177" s="63" t="str">
        <f>'דוח 132'!I7177</f>
        <v>הלוואה לא צמוד</v>
      </c>
      <c r="D7177" s="63">
        <f>'דוח 132'!H7177</f>
        <v>0</v>
      </c>
      <c r="E7177" s="63">
        <f>'דוח 132'!G7177</f>
        <v>0</v>
      </c>
      <c r="F7177" s="63">
        <f>'דוח 132'!F7177</f>
        <v>0</v>
      </c>
      <c r="G7177" s="63">
        <f>'דוח 132'!E7177</f>
        <v>0</v>
      </c>
      <c r="H7177" s="63">
        <f>'דוח 132'!D7177</f>
        <v>0</v>
      </c>
      <c r="I7177" s="63">
        <f>'דוח 132'!C7177</f>
        <v>0</v>
      </c>
      <c r="J7177" s="63">
        <f>'דוח 132'!B7177</f>
        <v>0</v>
      </c>
      <c r="K7177" s="63">
        <f>'דוח 132'!A7177</f>
        <v>0</v>
      </c>
    </row>
    <row r="7178" spans="1:11" x14ac:dyDescent="0.2">
      <c r="A7178" s="63">
        <f>'דוח 132'!K7178</f>
        <v>12481</v>
      </c>
      <c r="B7178" s="63">
        <f>'דוח 132'!J7178</f>
        <v>9247</v>
      </c>
      <c r="C7178" s="63" t="str">
        <f>'דוח 132'!I7178</f>
        <v>הלוואות לעמיתים.</v>
      </c>
      <c r="D7178" s="63">
        <f>'דוח 132'!H7178</f>
        <v>0</v>
      </c>
      <c r="E7178" s="63">
        <f>'דוח 132'!G7178</f>
        <v>0</v>
      </c>
      <c r="F7178" s="63">
        <f>'דוח 132'!F7178</f>
        <v>0</v>
      </c>
      <c r="G7178" s="63">
        <f>'דוח 132'!E7178</f>
        <v>0</v>
      </c>
      <c r="H7178" s="63">
        <f>'דוח 132'!D7178</f>
        <v>0</v>
      </c>
      <c r="I7178" s="63">
        <f>'דוח 132'!C7178</f>
        <v>0</v>
      </c>
      <c r="J7178" s="63">
        <f>'דוח 132'!B7178</f>
        <v>0</v>
      </c>
      <c r="K7178" s="63">
        <f>'דוח 132'!A7178</f>
        <v>0</v>
      </c>
    </row>
    <row r="7179" spans="1:11" x14ac:dyDescent="0.2">
      <c r="A7179" s="63">
        <f>'דוח 132'!K7179</f>
        <v>13594</v>
      </c>
      <c r="B7179" s="63">
        <f>'דוח 132'!J7179</f>
        <v>9247</v>
      </c>
      <c r="C7179" s="63" t="str">
        <f>'דוח 132'!I7179</f>
        <v>מט"ח וצמוד מט"ח</v>
      </c>
      <c r="D7179" s="63">
        <f>'דוח 132'!H7179</f>
        <v>0</v>
      </c>
      <c r="E7179" s="63">
        <f>'דוח 132'!G7179</f>
        <v>1.3146368542470899</v>
      </c>
      <c r="F7179" s="63">
        <f>'דוח 132'!F7179</f>
        <v>1.3046905288538599</v>
      </c>
      <c r="G7179" s="63">
        <f>'דוח 132'!E7179</f>
        <v>0</v>
      </c>
      <c r="H7179" s="63">
        <f>'דוח 132'!D7179</f>
        <v>0</v>
      </c>
      <c r="I7179" s="63">
        <f>'דוח 132'!C7179</f>
        <v>0</v>
      </c>
      <c r="J7179" s="63">
        <f>'דוח 132'!B7179</f>
        <v>0</v>
      </c>
      <c r="K7179" s="63">
        <f>'דוח 132'!A7179</f>
        <v>0</v>
      </c>
    </row>
    <row r="7180" spans="1:11" x14ac:dyDescent="0.2">
      <c r="A7180" s="63">
        <f>'דוח 132'!K7180</f>
        <v>15609</v>
      </c>
      <c r="B7180" s="63">
        <f>'דוח 132'!J7180</f>
        <v>9247</v>
      </c>
      <c r="C7180" s="63" t="str">
        <f>'דוח 132'!I7180</f>
        <v>אג"ח ממשלתי צמוד מט"ח סחיר (1022)</v>
      </c>
      <c r="D7180" s="63">
        <f>'דוח 132'!H7180</f>
        <v>0</v>
      </c>
      <c r="E7180" s="63">
        <f>'דוח 132'!G7180</f>
        <v>4.3480513663045298E-2</v>
      </c>
      <c r="F7180" s="63">
        <f>'דוח 132'!F7180</f>
        <v>4.3402048595972804E-2</v>
      </c>
      <c r="G7180" s="63">
        <f>'דוח 132'!E7180</f>
        <v>0</v>
      </c>
      <c r="H7180" s="63">
        <f>'דוח 132'!D7180</f>
        <v>0</v>
      </c>
      <c r="I7180" s="63">
        <f>'דוח 132'!C7180</f>
        <v>0</v>
      </c>
      <c r="J7180" s="63">
        <f>'דוח 132'!B7180</f>
        <v>0</v>
      </c>
      <c r="K7180" s="63">
        <f>'דוח 132'!A7180</f>
        <v>0</v>
      </c>
    </row>
    <row r="7181" spans="1:11" x14ac:dyDescent="0.2">
      <c r="A7181" s="63">
        <f>'דוח 132'!K7181</f>
        <v>11524</v>
      </c>
      <c r="B7181" s="63">
        <f>'דוח 132'!J7181</f>
        <v>9247</v>
      </c>
      <c r="C7181" s="63" t="str">
        <f>'דוח 132'!I7181</f>
        <v xml:space="preserve"> אג"ח קונצרני בחו"ל </v>
      </c>
      <c r="D7181" s="63">
        <f>'דוח 132'!H7181</f>
        <v>0</v>
      </c>
      <c r="E7181" s="63">
        <f>'דוח 132'!G7181</f>
        <v>0</v>
      </c>
      <c r="F7181" s="63">
        <f>'דוח 132'!F7181</f>
        <v>0</v>
      </c>
      <c r="G7181" s="63">
        <f>'דוח 132'!E7181</f>
        <v>0</v>
      </c>
      <c r="H7181" s="63">
        <f>'דוח 132'!D7181</f>
        <v>0</v>
      </c>
      <c r="I7181" s="63">
        <f>'דוח 132'!C7181</f>
        <v>0</v>
      </c>
      <c r="J7181" s="63">
        <f>'דוח 132'!B7181</f>
        <v>0</v>
      </c>
      <c r="K7181" s="63">
        <f>'דוח 132'!A7181</f>
        <v>0</v>
      </c>
    </row>
    <row r="7182" spans="1:11" x14ac:dyDescent="0.2">
      <c r="A7182" s="63">
        <f>'דוח 132'!K7182</f>
        <v>15745</v>
      </c>
      <c r="B7182" s="63">
        <f>'דוח 132'!J7182</f>
        <v>9247</v>
      </c>
      <c r="C7182" s="63" t="str">
        <f>'דוח 132'!I7182</f>
        <v>סה"כ קונצרני צמוד מט"ח</v>
      </c>
      <c r="D7182" s="63">
        <f>'דוח 132'!H7182</f>
        <v>0</v>
      </c>
      <c r="E7182" s="63">
        <f>'דוח 132'!G7182</f>
        <v>0</v>
      </c>
      <c r="F7182" s="63">
        <f>'דוח 132'!F7182</f>
        <v>0</v>
      </c>
      <c r="G7182" s="63">
        <f>'דוח 132'!E7182</f>
        <v>0</v>
      </c>
      <c r="H7182" s="63">
        <f>'דוח 132'!D7182</f>
        <v>0</v>
      </c>
      <c r="I7182" s="63">
        <f>'דוח 132'!C7182</f>
        <v>0</v>
      </c>
      <c r="J7182" s="63">
        <f>'דוח 132'!B7182</f>
        <v>0</v>
      </c>
      <c r="K7182" s="63">
        <f>'דוח 132'!A7182</f>
        <v>0</v>
      </c>
    </row>
    <row r="7183" spans="1:11" x14ac:dyDescent="0.2">
      <c r="A7183" s="63">
        <f>'דוח 132'!K7183</f>
        <v>15545</v>
      </c>
      <c r="B7183" s="63">
        <f>'דוח 132'!J7183</f>
        <v>9247</v>
      </c>
      <c r="C7183" s="63" t="str">
        <f>'דוח 132'!I7183</f>
        <v>הלוואה צמוד מט"ח</v>
      </c>
      <c r="D7183" s="63">
        <f>'דוח 132'!H7183</f>
        <v>0</v>
      </c>
      <c r="E7183" s="63">
        <f>'דוח 132'!G7183</f>
        <v>0</v>
      </c>
      <c r="F7183" s="63">
        <f>'דוח 132'!F7183</f>
        <v>0</v>
      </c>
      <c r="G7183" s="63">
        <f>'דוח 132'!E7183</f>
        <v>0</v>
      </c>
      <c r="H7183" s="63">
        <f>'דוח 132'!D7183</f>
        <v>0</v>
      </c>
      <c r="I7183" s="63">
        <f>'דוח 132'!C7183</f>
        <v>0</v>
      </c>
      <c r="J7183" s="63">
        <f>'דוח 132'!B7183</f>
        <v>0</v>
      </c>
      <c r="K7183" s="63">
        <f>'דוח 132'!A7183</f>
        <v>0</v>
      </c>
    </row>
    <row r="7184" spans="1:11" x14ac:dyDescent="0.2">
      <c r="A7184" s="63">
        <f>'דוח 132'!K7184</f>
        <v>13595</v>
      </c>
      <c r="B7184" s="63">
        <f>'דוח 132'!J7184</f>
        <v>9247</v>
      </c>
      <c r="C7184" s="63" t="str">
        <f>'דוח 132'!I7184</f>
        <v>סה"כ מניות והמירים</v>
      </c>
      <c r="D7184" s="63">
        <f>'דוח 132'!H7184</f>
        <v>0</v>
      </c>
      <c r="E7184" s="63">
        <f>'דוח 132'!G7184</f>
        <v>17.482994791914898</v>
      </c>
      <c r="F7184" s="63">
        <f>'דוח 132'!F7184</f>
        <v>17.550499277906297</v>
      </c>
      <c r="G7184" s="63">
        <f>'דוח 132'!E7184</f>
        <v>0</v>
      </c>
      <c r="H7184" s="63">
        <f>'דוח 132'!D7184</f>
        <v>0</v>
      </c>
      <c r="I7184" s="63">
        <f>'דוח 132'!C7184</f>
        <v>0</v>
      </c>
      <c r="J7184" s="63">
        <f>'דוח 132'!B7184</f>
        <v>0</v>
      </c>
      <c r="K7184" s="63">
        <f>'דוח 132'!A7184</f>
        <v>0</v>
      </c>
    </row>
    <row r="7185" spans="1:11" x14ac:dyDescent="0.2">
      <c r="A7185" s="63">
        <f>'דוח 132'!K7185</f>
        <v>15610</v>
      </c>
      <c r="B7185" s="63">
        <f>'דוח 132'!J7185</f>
        <v>9247</v>
      </c>
      <c r="C7185" s="63" t="str">
        <f>'דוח 132'!I7185</f>
        <v>נגזרים מתוך מניות והמירים</v>
      </c>
      <c r="D7185" s="63">
        <f>'דוח 132'!H7185</f>
        <v>0</v>
      </c>
      <c r="E7185" s="63">
        <f>'דוח 132'!G7185</f>
        <v>0</v>
      </c>
      <c r="F7185" s="63">
        <f>'דוח 132'!F7185</f>
        <v>0</v>
      </c>
      <c r="G7185" s="63">
        <f>'דוח 132'!E7185</f>
        <v>0</v>
      </c>
      <c r="H7185" s="63">
        <f>'דוח 132'!D7185</f>
        <v>0</v>
      </c>
      <c r="I7185" s="63">
        <f>'דוח 132'!C7185</f>
        <v>0</v>
      </c>
      <c r="J7185" s="63">
        <f>'דוח 132'!B7185</f>
        <v>0</v>
      </c>
      <c r="K7185" s="63">
        <f>'דוח 132'!A7185</f>
        <v>0</v>
      </c>
    </row>
    <row r="7186" spans="1:11" x14ac:dyDescent="0.2">
      <c r="A7186" s="63">
        <f>'דוח 132'!K7186</f>
        <v>15611</v>
      </c>
      <c r="B7186" s="63">
        <f>'דוח 132'!J7186</f>
        <v>9247</v>
      </c>
      <c r="C7186" s="63" t="str">
        <f>'דוח 132'!I7186</f>
        <v>מניות והמירים בארץ</v>
      </c>
      <c r="D7186" s="63">
        <f>'דוח 132'!H7186</f>
        <v>0</v>
      </c>
      <c r="E7186" s="63">
        <f>'דוח 132'!G7186</f>
        <v>8.0107957582397002</v>
      </c>
      <c r="F7186" s="63">
        <f>'דוח 132'!F7186</f>
        <v>8.0133165256401302</v>
      </c>
      <c r="G7186" s="63">
        <f>'דוח 132'!E7186</f>
        <v>0</v>
      </c>
      <c r="H7186" s="63">
        <f>'דוח 132'!D7186</f>
        <v>0</v>
      </c>
      <c r="I7186" s="63">
        <f>'דוח 132'!C7186</f>
        <v>0</v>
      </c>
      <c r="J7186" s="63">
        <f>'דוח 132'!B7186</f>
        <v>0</v>
      </c>
      <c r="K7186" s="63">
        <f>'דוח 132'!A7186</f>
        <v>0</v>
      </c>
    </row>
    <row r="7187" spans="1:11" x14ac:dyDescent="0.2">
      <c r="A7187" s="63">
        <f>'דוח 132'!K7187</f>
        <v>15608</v>
      </c>
      <c r="B7187" s="63">
        <f>'דוח 132'!J7187</f>
        <v>9247</v>
      </c>
      <c r="C7187" s="63" t="str">
        <f>'דוח 132'!I7187</f>
        <v>מניות חו"ל</v>
      </c>
      <c r="D7187" s="63">
        <f>'דוח 132'!H7187</f>
        <v>0</v>
      </c>
      <c r="E7187" s="63">
        <f>'דוח 132'!G7187</f>
        <v>9.4721990336751603</v>
      </c>
      <c r="F7187" s="63">
        <f>'דוח 132'!F7187</f>
        <v>9.5371827522661903</v>
      </c>
      <c r="G7187" s="63">
        <f>'דוח 132'!E7187</f>
        <v>0</v>
      </c>
      <c r="H7187" s="63">
        <f>'דוח 132'!D7187</f>
        <v>0</v>
      </c>
      <c r="I7187" s="63">
        <f>'דוח 132'!C7187</f>
        <v>0</v>
      </c>
      <c r="J7187" s="63">
        <f>'דוח 132'!B7187</f>
        <v>0</v>
      </c>
      <c r="K7187" s="63">
        <f>'דוח 132'!A7187</f>
        <v>0</v>
      </c>
    </row>
    <row r="7188" spans="1:11" x14ac:dyDescent="0.2">
      <c r="A7188" s="63">
        <f>'דוח 132'!K7188</f>
        <v>15584</v>
      </c>
      <c r="B7188" s="63">
        <f>'דוח 132'!J7188</f>
        <v>9247</v>
      </c>
      <c r="C7188" s="63" t="str">
        <f>'דוח 132'!I7188</f>
        <v>נכסים אלטרנטיביים</v>
      </c>
      <c r="D7188" s="63">
        <f>'דוח 132'!H7188</f>
        <v>0</v>
      </c>
      <c r="E7188" s="63">
        <f>'דוח 132'!G7188</f>
        <v>0</v>
      </c>
      <c r="F7188" s="63">
        <f>'דוח 132'!F7188</f>
        <v>0</v>
      </c>
      <c r="G7188" s="63">
        <f>'דוח 132'!E7188</f>
        <v>0</v>
      </c>
      <c r="H7188" s="63">
        <f>'דוח 132'!D7188</f>
        <v>0</v>
      </c>
      <c r="I7188" s="63">
        <f>'דוח 132'!C7188</f>
        <v>0</v>
      </c>
      <c r="J7188" s="63">
        <f>'דוח 132'!B7188</f>
        <v>0</v>
      </c>
      <c r="K7188" s="63">
        <f>'דוח 132'!A7188</f>
        <v>0</v>
      </c>
    </row>
    <row r="7189" spans="1:11" x14ac:dyDescent="0.2">
      <c r="A7189" s="63">
        <f>'דוח 132'!K7189</f>
        <v>17728</v>
      </c>
      <c r="B7189" s="63">
        <f>'דוח 132'!J7189</f>
        <v>9247</v>
      </c>
      <c r="C7189" s="63" t="str">
        <f>'דוח 132'!I7189</f>
        <v>נכסי נדל"ן</v>
      </c>
      <c r="D7189" s="63">
        <f>'דוח 132'!H7189</f>
        <v>0</v>
      </c>
      <c r="E7189" s="63">
        <f>'דוח 132'!G7189</f>
        <v>0</v>
      </c>
      <c r="F7189" s="63">
        <f>'דוח 132'!F7189</f>
        <v>0</v>
      </c>
      <c r="G7189" s="63">
        <f>'דוח 132'!E7189</f>
        <v>0</v>
      </c>
      <c r="H7189" s="63">
        <f>'דוח 132'!D7189</f>
        <v>0</v>
      </c>
      <c r="I7189" s="63">
        <f>'דוח 132'!C7189</f>
        <v>0</v>
      </c>
      <c r="J7189" s="63">
        <f>'דוח 132'!B7189</f>
        <v>0</v>
      </c>
      <c r="K7189" s="63">
        <f>'דוח 132'!A7189</f>
        <v>0</v>
      </c>
    </row>
    <row r="7190" spans="1:11" x14ac:dyDescent="0.2">
      <c r="A7190" s="63">
        <f>'דוח 132'!K7190</f>
        <v>15624</v>
      </c>
      <c r="B7190" s="63">
        <f>'דוח 132'!J7190</f>
        <v>9247</v>
      </c>
      <c r="C7190" s="63" t="str">
        <f>'דוח 132'!I7190</f>
        <v>נגזרים מתוך חשיפת מט"ח</v>
      </c>
      <c r="D7190" s="63">
        <f>'דוח 132'!H7190</f>
        <v>0</v>
      </c>
      <c r="E7190" s="63">
        <f>'דוח 132'!G7190</f>
        <v>0</v>
      </c>
      <c r="F7190" s="63">
        <f>'דוח 132'!F7190</f>
        <v>0</v>
      </c>
      <c r="G7190" s="63">
        <f>'דוח 132'!E7190</f>
        <v>0</v>
      </c>
      <c r="H7190" s="63">
        <f>'דוח 132'!D7190</f>
        <v>0</v>
      </c>
      <c r="I7190" s="63">
        <f>'דוח 132'!C7190</f>
        <v>0</v>
      </c>
      <c r="J7190" s="63">
        <f>'דוח 132'!B7190</f>
        <v>0</v>
      </c>
      <c r="K7190" s="63">
        <f>'דוח 132'!A7190</f>
        <v>0</v>
      </c>
    </row>
    <row r="7191" spans="1:11" x14ac:dyDescent="0.2">
      <c r="A7191" s="63">
        <f>'דוח 132'!K7191</f>
        <v>15644</v>
      </c>
      <c r="B7191" s="63">
        <f>'דוח 132'!J7191</f>
        <v>9247</v>
      </c>
      <c r="C7191" s="63" t="str">
        <f>'דוח 132'!I7191</f>
        <v>סה"כ נזילות</v>
      </c>
      <c r="D7191" s="63">
        <f>'דוח 132'!H7191</f>
        <v>0</v>
      </c>
      <c r="E7191" s="63">
        <f>'דוח 132'!G7191</f>
        <v>13.7116692531447</v>
      </c>
      <c r="F7191" s="63">
        <f>'דוח 132'!F7191</f>
        <v>13.767800910542199</v>
      </c>
      <c r="G7191" s="63">
        <f>'דוח 132'!E7191</f>
        <v>0</v>
      </c>
      <c r="H7191" s="63">
        <f>'דוח 132'!D7191</f>
        <v>0</v>
      </c>
      <c r="I7191" s="63">
        <f>'דוח 132'!C7191</f>
        <v>0</v>
      </c>
      <c r="J7191" s="63">
        <f>'דוח 132'!B7191</f>
        <v>0</v>
      </c>
      <c r="K7191" s="63">
        <f>'דוח 132'!A7191</f>
        <v>0</v>
      </c>
    </row>
    <row r="7192" spans="1:11" x14ac:dyDescent="0.2">
      <c r="A7192" s="63">
        <f>'דוח 132'!K7192</f>
        <v>15704</v>
      </c>
      <c r="B7192" s="63">
        <f>'דוח 132'!J7192</f>
        <v>9247</v>
      </c>
      <c r="C7192" s="63" t="str">
        <f>'דוח 132'!I7192</f>
        <v xml:space="preserve">סה"כ קונצרני והלוואות </v>
      </c>
      <c r="D7192" s="63">
        <f>'דוח 132'!H7192</f>
        <v>3.436564565201</v>
      </c>
      <c r="E7192" s="63">
        <f>'דוח 132'!G7192</f>
        <v>27.479006347768699</v>
      </c>
      <c r="F7192" s="63">
        <f>'דוח 132'!F7192</f>
        <v>27.4204482828804</v>
      </c>
      <c r="G7192" s="63">
        <f>'דוח 132'!E7192</f>
        <v>27</v>
      </c>
      <c r="H7192" s="63">
        <f>'דוח 132'!D7192</f>
        <v>33</v>
      </c>
      <c r="I7192" s="63">
        <f>'דוח 132'!C7192</f>
        <v>0</v>
      </c>
      <c r="J7192" s="63">
        <f>'דוח 132'!B7192</f>
        <v>0</v>
      </c>
      <c r="K7192" s="63">
        <f>'דוח 132'!A7192</f>
        <v>0</v>
      </c>
    </row>
    <row r="7193" spans="1:11" x14ac:dyDescent="0.2">
      <c r="A7193" s="63">
        <f>'דוח 132'!K7193</f>
        <v>15749</v>
      </c>
      <c r="B7193" s="63">
        <f>'דוח 132'!J7193</f>
        <v>9247</v>
      </c>
      <c r="C7193" s="63" t="str">
        <f>'דוח 132'!I7193</f>
        <v>סה"כ לא סחירים</v>
      </c>
      <c r="D7193" s="63">
        <f>'דוח 132'!H7193</f>
        <v>0</v>
      </c>
      <c r="E7193" s="63">
        <f>'דוח 132'!G7193</f>
        <v>0</v>
      </c>
      <c r="F7193" s="63">
        <f>'דוח 132'!F7193</f>
        <v>0</v>
      </c>
      <c r="G7193" s="63">
        <f>'דוח 132'!E7193</f>
        <v>0</v>
      </c>
      <c r="H7193" s="63">
        <f>'דוח 132'!D7193</f>
        <v>0</v>
      </c>
      <c r="I7193" s="63">
        <f>'דוח 132'!C7193</f>
        <v>0</v>
      </c>
      <c r="J7193" s="63">
        <f>'דוח 132'!B7193</f>
        <v>0</v>
      </c>
      <c r="K7193" s="63">
        <f>'דוח 132'!A7193</f>
        <v>0</v>
      </c>
    </row>
    <row r="7194" spans="1:11" x14ac:dyDescent="0.2">
      <c r="A7194" s="63">
        <f>'דוח 132'!K7194</f>
        <v>11258</v>
      </c>
      <c r="B7194" s="63">
        <f>'דוח 132'!J7194</f>
        <v>9247</v>
      </c>
      <c r="C7194" s="63" t="str">
        <f>'דוח 132'!I7194</f>
        <v>כל נכסי הקופה</v>
      </c>
      <c r="D7194" s="63">
        <f>'דוח 132'!H7194</f>
        <v>1.9104161244422899</v>
      </c>
      <c r="E7194" s="63">
        <f>'דוח 132'!G7194</f>
        <v>100</v>
      </c>
      <c r="F7194" s="63">
        <f>'דוח 132'!F7194</f>
        <v>100</v>
      </c>
      <c r="G7194" s="63">
        <f>'דוח 132'!E7194</f>
        <v>0</v>
      </c>
      <c r="H7194" s="63">
        <f>'דוח 132'!D7194</f>
        <v>0</v>
      </c>
      <c r="I7194" s="63">
        <f>'דוח 132'!C7194</f>
        <v>0</v>
      </c>
      <c r="J7194" s="63">
        <f>'דוח 132'!B7194</f>
        <v>0</v>
      </c>
      <c r="K7194" s="63">
        <f>'דוח 132'!A7194</f>
        <v>0</v>
      </c>
    </row>
    <row r="7195" spans="1:11" x14ac:dyDescent="0.2">
      <c r="A7195" s="63">
        <f>'דוח 132'!K7195</f>
        <v>15705</v>
      </c>
      <c r="B7195" s="63">
        <f>'דוח 132'!J7195</f>
        <v>9247</v>
      </c>
      <c r="C7195" s="63" t="str">
        <f>'דוח 132'!I7195</f>
        <v>סה"כ ממשלתי</v>
      </c>
      <c r="D7195" s="63">
        <f>'דוח 132'!H7195</f>
        <v>2.3462563040795401</v>
      </c>
      <c r="E7195" s="63">
        <f>'דוח 132'!G7195</f>
        <v>41.326329607171807</v>
      </c>
      <c r="F7195" s="63">
        <f>'דוח 132'!F7195</f>
        <v>41.261251528671103</v>
      </c>
      <c r="G7195" s="63">
        <f>'דוח 132'!E7195</f>
        <v>40</v>
      </c>
      <c r="H7195" s="63">
        <f>'דוח 132'!D7195</f>
        <v>46</v>
      </c>
      <c r="I7195" s="63">
        <f>'דוח 132'!C7195</f>
        <v>0</v>
      </c>
      <c r="J7195" s="63">
        <f>'דוח 132'!B7195</f>
        <v>0</v>
      </c>
      <c r="K7195" s="63">
        <f>'דוח 132'!A7195</f>
        <v>0</v>
      </c>
    </row>
    <row r="7196" spans="1:11" x14ac:dyDescent="0.2">
      <c r="A7196" s="63">
        <f>'דוח 132'!K7196</f>
        <v>16144</v>
      </c>
      <c r="B7196" s="63">
        <f>'דוח 132'!J7196</f>
        <v>9247</v>
      </c>
      <c r="C7196" s="63" t="str">
        <f>'דוח 132'!I7196</f>
        <v>סך חשיפת מט"ח</v>
      </c>
      <c r="D7196" s="63">
        <f>'דוח 132'!H7196</f>
        <v>0</v>
      </c>
      <c r="E7196" s="63">
        <f>'דוח 132'!G7196</f>
        <v>4.6596818329133995</v>
      </c>
      <c r="F7196" s="63">
        <f>'דוח 132'!F7196</f>
        <v>4.6711166475757793</v>
      </c>
      <c r="G7196" s="63">
        <f>'דוח 132'!E7196</f>
        <v>0</v>
      </c>
      <c r="H7196" s="63">
        <f>'דוח 132'!D7196</f>
        <v>0</v>
      </c>
      <c r="I7196" s="63">
        <f>'דוח 132'!C7196</f>
        <v>0</v>
      </c>
      <c r="J7196" s="63">
        <f>'דוח 132'!B7196</f>
        <v>0</v>
      </c>
      <c r="K7196" s="63">
        <f>'דוח 132'!A7196</f>
        <v>0</v>
      </c>
    </row>
    <row r="7197" spans="1:11" x14ac:dyDescent="0.2">
      <c r="A7197" s="63">
        <f>'דוח 132'!K7197</f>
        <v>12755</v>
      </c>
      <c r="B7197" s="63">
        <f>'דוח 132'!J7197</f>
        <v>9247</v>
      </c>
      <c r="C7197" s="63" t="str">
        <f>'דוח 132'!I7197</f>
        <v xml:space="preserve">נזילות מט"ח </v>
      </c>
      <c r="D7197" s="63">
        <f>'דוח 132'!H7197</f>
        <v>0</v>
      </c>
      <c r="E7197" s="63">
        <f>'דוח 132'!G7197</f>
        <v>1.27115634058404</v>
      </c>
      <c r="F7197" s="63">
        <f>'דוח 132'!F7197</f>
        <v>1.2612884802578899</v>
      </c>
      <c r="G7197" s="63">
        <f>'דוח 132'!E7197</f>
        <v>0</v>
      </c>
      <c r="H7197" s="63">
        <f>'דוח 132'!D7197</f>
        <v>0</v>
      </c>
      <c r="I7197" s="63">
        <f>'דוח 132'!C7197</f>
        <v>0</v>
      </c>
      <c r="J7197" s="63">
        <f>'דוח 132'!B7197</f>
        <v>0</v>
      </c>
      <c r="K7197" s="63">
        <f>'דוח 132'!A7197</f>
        <v>0</v>
      </c>
    </row>
    <row r="7198" spans="1:11" x14ac:dyDescent="0.2">
      <c r="A7198" s="63">
        <f>'דוח 132'!K7198</f>
        <v>12359</v>
      </c>
      <c r="B7198" s="63">
        <f>'דוח 132'!J7198</f>
        <v>9247</v>
      </c>
      <c r="C7198" s="63" t="str">
        <f>'דוח 132'!I7198</f>
        <v xml:space="preserve">קונצרני לא סחיר צמוד מדד </v>
      </c>
      <c r="D7198" s="63">
        <f>'דוח 132'!H7198</f>
        <v>0</v>
      </c>
      <c r="E7198" s="63">
        <f>'דוח 132'!G7198</f>
        <v>0</v>
      </c>
      <c r="F7198" s="63">
        <f>'דוח 132'!F7198</f>
        <v>0</v>
      </c>
      <c r="G7198" s="63">
        <f>'דוח 132'!E7198</f>
        <v>0</v>
      </c>
      <c r="H7198" s="63">
        <f>'דוח 132'!D7198</f>
        <v>0</v>
      </c>
      <c r="I7198" s="63">
        <f>'דוח 132'!C7198</f>
        <v>0</v>
      </c>
      <c r="J7198" s="63">
        <f>'דוח 132'!B7198</f>
        <v>0</v>
      </c>
      <c r="K7198" s="63">
        <f>'דוח 132'!A7198</f>
        <v>0</v>
      </c>
    </row>
    <row r="7199" spans="1:11" x14ac:dyDescent="0.2">
      <c r="A7199" s="63">
        <f>'דוח 132'!K7199</f>
        <v>0</v>
      </c>
      <c r="B7199" s="63">
        <f>'דוח 132'!J7199</f>
        <v>0</v>
      </c>
      <c r="C7199" s="63">
        <f>'דוח 132'!I7199</f>
        <v>0</v>
      </c>
      <c r="D7199" s="63">
        <f>'דוח 132'!H7199</f>
        <v>0</v>
      </c>
      <c r="E7199" s="63">
        <f>'דוח 132'!G7199</f>
        <v>0</v>
      </c>
      <c r="F7199" s="63">
        <f>'דוח 132'!F7199</f>
        <v>0</v>
      </c>
      <c r="G7199" s="63">
        <f>'דוח 132'!E7199</f>
        <v>0</v>
      </c>
      <c r="H7199" s="63">
        <f>'דוח 132'!D7199</f>
        <v>0</v>
      </c>
      <c r="I7199" s="63">
        <f>'דוח 132'!C7199</f>
        <v>0</v>
      </c>
      <c r="J7199" s="63">
        <f>'דוח 132'!B7199</f>
        <v>0</v>
      </c>
      <c r="K7199" s="63">
        <f>'דוח 132'!A7199</f>
        <v>0</v>
      </c>
    </row>
    <row r="7200" spans="1:11" x14ac:dyDescent="0.2">
      <c r="A7200" s="63" t="str">
        <f>'דוח 132'!K7200</f>
        <v>קוד קבוצה</v>
      </c>
      <c r="B7200" s="63" t="str">
        <f>'דוח 132'!J7200</f>
        <v>קוד קופה</v>
      </c>
      <c r="C7200" s="63">
        <f>'דוח 132'!I7200</f>
        <v>0</v>
      </c>
      <c r="D7200" s="63" t="str">
        <f>'דוח 132'!H7200</f>
        <v>9263  תת פסגות2-קב נזארין</v>
      </c>
      <c r="E7200" s="63">
        <f>'דוח 132'!G7200</f>
        <v>0</v>
      </c>
      <c r="F7200" s="63">
        <f>'דוח 132'!F7200</f>
        <v>0</v>
      </c>
      <c r="G7200" s="63">
        <f>'דוח 132'!E7200</f>
        <v>0</v>
      </c>
      <c r="H7200" s="63">
        <f>'דוח 132'!D7200</f>
        <v>0</v>
      </c>
      <c r="I7200" s="63">
        <f>'דוח 132'!C7200</f>
        <v>0</v>
      </c>
      <c r="J7200" s="63">
        <f>'דוח 132'!B7200</f>
        <v>0</v>
      </c>
      <c r="K7200" s="63">
        <f>'דוח 132'!A7200</f>
        <v>0</v>
      </c>
    </row>
    <row r="7201" spans="1:11" x14ac:dyDescent="0.2">
      <c r="A7201" s="63">
        <f>'דוח 132'!K7201</f>
        <v>0</v>
      </c>
      <c r="B7201" s="63">
        <f>'דוח 132'!J7201</f>
        <v>0</v>
      </c>
      <c r="C7201" s="63">
        <f>'דוח 132'!I7201</f>
        <v>0</v>
      </c>
      <c r="D7201" s="63">
        <f>'דוח 132'!H7201</f>
        <v>0</v>
      </c>
      <c r="E7201" s="63">
        <f>'דוח 132'!G7201</f>
        <v>0</v>
      </c>
      <c r="F7201" s="63" t="str">
        <f>'דוח 132'!F7201</f>
        <v>שווי קופה באשח  0.63</v>
      </c>
      <c r="G7201" s="63">
        <f>'דוח 132'!E7201</f>
        <v>0</v>
      </c>
      <c r="H7201" s="63">
        <f>'דוח 132'!D7201</f>
        <v>0</v>
      </c>
      <c r="I7201" s="63">
        <f>'דוח 132'!C7201</f>
        <v>0</v>
      </c>
      <c r="J7201" s="63">
        <f>'דוח 132'!B7201</f>
        <v>0</v>
      </c>
      <c r="K7201" s="63">
        <f>'דוח 132'!A7201</f>
        <v>0</v>
      </c>
    </row>
    <row r="7202" spans="1:11" x14ac:dyDescent="0.2">
      <c r="A7202" s="63">
        <f>'דוח 132'!K7202</f>
        <v>0</v>
      </c>
      <c r="B7202" s="63">
        <f>'דוח 132'!J7202</f>
        <v>0</v>
      </c>
      <c r="C7202" s="63" t="str">
        <f>'דוח 132'!I7202</f>
        <v>תאור קבוצה</v>
      </c>
      <c r="D7202" s="63" t="str">
        <f>'דוח 132'!H7202</f>
        <v>מח"מ</v>
      </c>
      <c r="E7202" s="63" t="str">
        <f>'דוח 132'!G7202</f>
        <v>חשיפה</v>
      </c>
      <c r="F7202" s="63" t="str">
        <f>'דוח 132'!F7202</f>
        <v>חשיפה</v>
      </c>
      <c r="G7202" s="63">
        <f>'דוח 132'!E7202</f>
        <v>0</v>
      </c>
      <c r="H7202" s="63" t="str">
        <f>'דוח 132'!D7202</f>
        <v>חשיפה</v>
      </c>
      <c r="I7202" s="63">
        <f>'דוח 132'!C7202</f>
        <v>0</v>
      </c>
      <c r="J7202" s="63" t="str">
        <f>'דוח 132'!B7202</f>
        <v>מח"מ</v>
      </c>
      <c r="K7202" s="63">
        <f>'דוח 132'!A7202</f>
        <v>0</v>
      </c>
    </row>
    <row r="7203" spans="1:11" x14ac:dyDescent="0.2">
      <c r="A7203" s="63">
        <f>'דוח 132'!K7203</f>
        <v>0</v>
      </c>
      <c r="B7203" s="63">
        <f>'דוח 132'!J7203</f>
        <v>0</v>
      </c>
      <c r="C7203" s="63">
        <f>'דוח 132'!I7203</f>
        <v>0</v>
      </c>
      <c r="D7203" s="63">
        <f>'דוח 132'!H7203</f>
        <v>0</v>
      </c>
      <c r="E7203" s="63" t="str">
        <f>'דוח 132'!G7203</f>
        <v>30/12/18</v>
      </c>
      <c r="F7203" s="63" t="str">
        <f>'דוח 132'!F7203</f>
        <v>31/12/18</v>
      </c>
      <c r="G7203" s="63" t="str">
        <f>'דוח 132'!E7203</f>
        <v>מינ'</v>
      </c>
      <c r="H7203" s="63" t="str">
        <f>'דוח 132'!D7203</f>
        <v>מקס'</v>
      </c>
      <c r="I7203" s="63" t="str">
        <f>'דוח 132'!C7203</f>
        <v>מינ'</v>
      </c>
      <c r="J7203" s="63" t="str">
        <f>'דוח 132'!B7203</f>
        <v>מקס'</v>
      </c>
      <c r="K7203" s="63">
        <f>'דוח 132'!A7203</f>
        <v>0</v>
      </c>
    </row>
    <row r="7204" spans="1:11" x14ac:dyDescent="0.2">
      <c r="A7204" s="63">
        <f>'דוח 132'!K7204</f>
        <v>13591</v>
      </c>
      <c r="B7204" s="63">
        <f>'דוח 132'!J7204</f>
        <v>9263</v>
      </c>
      <c r="C7204" s="63" t="str">
        <f>'דוח 132'!I7204</f>
        <v xml:space="preserve">צמוד מדד (כולל מיועדות) </v>
      </c>
      <c r="D7204" s="63">
        <f>'דוח 132'!H7204</f>
        <v>0</v>
      </c>
      <c r="E7204" s="63">
        <f>'דוח 132'!G7204</f>
        <v>0</v>
      </c>
      <c r="F7204" s="63">
        <f>'דוח 132'!F7204</f>
        <v>0</v>
      </c>
      <c r="G7204" s="63">
        <f>'דוח 132'!E7204</f>
        <v>36</v>
      </c>
      <c r="H7204" s="63">
        <f>'דוח 132'!D7204</f>
        <v>54</v>
      </c>
      <c r="I7204" s="63">
        <f>'דוח 132'!C7204</f>
        <v>3.5</v>
      </c>
      <c r="J7204" s="63">
        <f>'דוח 132'!B7204</f>
        <v>5.5</v>
      </c>
      <c r="K7204" s="63">
        <f>'דוח 132'!A7204</f>
        <v>0</v>
      </c>
    </row>
    <row r="7205" spans="1:11" x14ac:dyDescent="0.2">
      <c r="A7205" s="63">
        <f>'דוח 132'!K7205</f>
        <v>19967</v>
      </c>
      <c r="B7205" s="63">
        <f>'דוח 132'!J7205</f>
        <v>9263</v>
      </c>
      <c r="C7205" s="63" t="str">
        <f>'דוח 132'!I7205</f>
        <v>צמוד מדד ללא מיועדות</v>
      </c>
      <c r="D7205" s="63">
        <f>'דוח 132'!H7205</f>
        <v>0</v>
      </c>
      <c r="E7205" s="63">
        <f>'דוח 132'!G7205</f>
        <v>0</v>
      </c>
      <c r="F7205" s="63">
        <f>'דוח 132'!F7205</f>
        <v>0</v>
      </c>
      <c r="G7205" s="63">
        <f>'דוח 132'!E7205</f>
        <v>0</v>
      </c>
      <c r="H7205" s="63">
        <f>'דוח 132'!D7205</f>
        <v>0</v>
      </c>
      <c r="I7205" s="63">
        <f>'דוח 132'!C7205</f>
        <v>0</v>
      </c>
      <c r="J7205" s="63">
        <f>'דוח 132'!B7205</f>
        <v>0</v>
      </c>
      <c r="K7205" s="63">
        <f>'דוח 132'!A7205</f>
        <v>0</v>
      </c>
    </row>
    <row r="7206" spans="1:11" x14ac:dyDescent="0.2">
      <c r="A7206" s="63">
        <f>'דוח 132'!K7206</f>
        <v>15744</v>
      </c>
      <c r="B7206" s="63">
        <f>'דוח 132'!J7206</f>
        <v>9263</v>
      </c>
      <c r="C7206" s="63" t="str">
        <f>'דוח 132'!I7206</f>
        <v xml:space="preserve">סה"כ ממשלתי צמוד מדד כולל מיועדות </v>
      </c>
      <c r="D7206" s="63">
        <f>'דוח 132'!H7206</f>
        <v>0</v>
      </c>
      <c r="E7206" s="63">
        <f>'דוח 132'!G7206</f>
        <v>0</v>
      </c>
      <c r="F7206" s="63">
        <f>'דוח 132'!F7206</f>
        <v>0</v>
      </c>
      <c r="G7206" s="63">
        <f>'דוח 132'!E7206</f>
        <v>0</v>
      </c>
      <c r="H7206" s="63">
        <f>'דוח 132'!D7206</f>
        <v>0</v>
      </c>
      <c r="I7206" s="63">
        <f>'דוח 132'!C7206</f>
        <v>0</v>
      </c>
      <c r="J7206" s="63">
        <f>'דוח 132'!B7206</f>
        <v>0</v>
      </c>
      <c r="K7206" s="63">
        <f>'דוח 132'!A7206</f>
        <v>0</v>
      </c>
    </row>
    <row r="7207" spans="1:11" x14ac:dyDescent="0.2">
      <c r="A7207" s="63">
        <f>'דוח 132'!K7207</f>
        <v>13462</v>
      </c>
      <c r="B7207" s="63">
        <f>'דוח 132'!J7207</f>
        <v>9263</v>
      </c>
      <c r="C7207" s="63" t="str">
        <f>'דוח 132'!I7207</f>
        <v xml:space="preserve">קונצרני סחיר צמוד מדד </v>
      </c>
      <c r="D7207" s="63">
        <f>'דוח 132'!H7207</f>
        <v>0</v>
      </c>
      <c r="E7207" s="63">
        <f>'דוח 132'!G7207</f>
        <v>0</v>
      </c>
      <c r="F7207" s="63">
        <f>'דוח 132'!F7207</f>
        <v>0</v>
      </c>
      <c r="G7207" s="63">
        <f>'דוח 132'!E7207</f>
        <v>0</v>
      </c>
      <c r="H7207" s="63">
        <f>'דוח 132'!D7207</f>
        <v>0</v>
      </c>
      <c r="I7207" s="63">
        <f>'דוח 132'!C7207</f>
        <v>0</v>
      </c>
      <c r="J7207" s="63">
        <f>'דוח 132'!B7207</f>
        <v>0</v>
      </c>
      <c r="K7207" s="63">
        <f>'דוח 132'!A7207</f>
        <v>0</v>
      </c>
    </row>
    <row r="7208" spans="1:11" x14ac:dyDescent="0.2">
      <c r="A7208" s="63">
        <f>'דוח 132'!K7208</f>
        <v>15544</v>
      </c>
      <c r="B7208" s="63">
        <f>'דוח 132'!J7208</f>
        <v>9263</v>
      </c>
      <c r="C7208" s="63" t="str">
        <f>'דוח 132'!I7208</f>
        <v>הלוואה צמוד מדד</v>
      </c>
      <c r="D7208" s="63">
        <f>'דוח 132'!H7208</f>
        <v>0</v>
      </c>
      <c r="E7208" s="63">
        <f>'דוח 132'!G7208</f>
        <v>0</v>
      </c>
      <c r="F7208" s="63">
        <f>'דוח 132'!F7208</f>
        <v>0</v>
      </c>
      <c r="G7208" s="63">
        <f>'דוח 132'!E7208</f>
        <v>0</v>
      </c>
      <c r="H7208" s="63">
        <f>'דוח 132'!D7208</f>
        <v>0</v>
      </c>
      <c r="I7208" s="63">
        <f>'דוח 132'!C7208</f>
        <v>0</v>
      </c>
      <c r="J7208" s="63">
        <f>'דוח 132'!B7208</f>
        <v>0</v>
      </c>
      <c r="K7208" s="63">
        <f>'דוח 132'!A7208</f>
        <v>0</v>
      </c>
    </row>
    <row r="7209" spans="1:11" x14ac:dyDescent="0.2">
      <c r="A7209" s="63">
        <f>'דוח 132'!K7209</f>
        <v>12978</v>
      </c>
      <c r="B7209" s="63">
        <f>'דוח 132'!J7209</f>
        <v>9263</v>
      </c>
      <c r="C7209" s="63" t="str">
        <f>'דוח 132'!I7209</f>
        <v xml:space="preserve">פקדונות לא סחירים </v>
      </c>
      <c r="D7209" s="63">
        <f>'דוח 132'!H7209</f>
        <v>0</v>
      </c>
      <c r="E7209" s="63">
        <f>'דוח 132'!G7209</f>
        <v>0</v>
      </c>
      <c r="F7209" s="63">
        <f>'דוח 132'!F7209</f>
        <v>0</v>
      </c>
      <c r="G7209" s="63">
        <f>'דוח 132'!E7209</f>
        <v>0</v>
      </c>
      <c r="H7209" s="63">
        <f>'דוח 132'!D7209</f>
        <v>0</v>
      </c>
      <c r="I7209" s="63">
        <f>'דוח 132'!C7209</f>
        <v>0</v>
      </c>
      <c r="J7209" s="63">
        <f>'דוח 132'!B7209</f>
        <v>0</v>
      </c>
      <c r="K7209" s="63">
        <f>'דוח 132'!A7209</f>
        <v>0</v>
      </c>
    </row>
    <row r="7210" spans="1:11" x14ac:dyDescent="0.2">
      <c r="A7210" s="63">
        <f>'דוח 132'!K7210</f>
        <v>17726</v>
      </c>
      <c r="B7210" s="63">
        <f>'דוח 132'!J7210</f>
        <v>9263</v>
      </c>
      <c r="C7210" s="63" t="str">
        <f>'דוח 132'!I7210</f>
        <v>לא צמוד כולל נזילות</v>
      </c>
      <c r="D7210" s="63">
        <f>'דוח 132'!H7210</f>
        <v>0</v>
      </c>
      <c r="E7210" s="63">
        <f>'דוח 132'!G7210</f>
        <v>100</v>
      </c>
      <c r="F7210" s="63">
        <f>'דוח 132'!F7210</f>
        <v>100</v>
      </c>
      <c r="G7210" s="63">
        <f>'דוח 132'!E7210</f>
        <v>0</v>
      </c>
      <c r="H7210" s="63">
        <f>'דוח 132'!D7210</f>
        <v>0</v>
      </c>
      <c r="I7210" s="63">
        <f>'דוח 132'!C7210</f>
        <v>0</v>
      </c>
      <c r="J7210" s="63">
        <f>'דוח 132'!B7210</f>
        <v>0</v>
      </c>
      <c r="K7210" s="63">
        <f>'דוח 132'!A7210</f>
        <v>0</v>
      </c>
    </row>
    <row r="7211" spans="1:11" x14ac:dyDescent="0.2">
      <c r="A7211" s="63">
        <f>'דוח 132'!K7211</f>
        <v>17727</v>
      </c>
      <c r="B7211" s="63">
        <f>'דוח 132'!J7211</f>
        <v>9263</v>
      </c>
      <c r="C7211" s="63" t="str">
        <f>'דוח 132'!I7211</f>
        <v>עו"ש ש"ח</v>
      </c>
      <c r="D7211" s="63">
        <f>'דוח 132'!H7211</f>
        <v>0</v>
      </c>
      <c r="E7211" s="63">
        <f>'דוח 132'!G7211</f>
        <v>100</v>
      </c>
      <c r="F7211" s="63">
        <f>'דוח 132'!F7211</f>
        <v>100</v>
      </c>
      <c r="G7211" s="63">
        <f>'דוח 132'!E7211</f>
        <v>0</v>
      </c>
      <c r="H7211" s="63">
        <f>'דוח 132'!D7211</f>
        <v>0</v>
      </c>
      <c r="I7211" s="63">
        <f>'דוח 132'!C7211</f>
        <v>0</v>
      </c>
      <c r="J7211" s="63">
        <f>'דוח 132'!B7211</f>
        <v>0</v>
      </c>
      <c r="K7211" s="63">
        <f>'דוח 132'!A7211</f>
        <v>0</v>
      </c>
    </row>
    <row r="7212" spans="1:11" x14ac:dyDescent="0.2">
      <c r="A7212" s="63">
        <f>'דוח 132'!K7212</f>
        <v>13592</v>
      </c>
      <c r="B7212" s="63">
        <f>'דוח 132'!J7212</f>
        <v>9263</v>
      </c>
      <c r="C7212" s="63" t="str">
        <f>'דוח 132'!I7212</f>
        <v xml:space="preserve">לא צמוד - לא כולל נזילות </v>
      </c>
      <c r="D7212" s="63">
        <f>'דוח 132'!H7212</f>
        <v>0</v>
      </c>
      <c r="E7212" s="63">
        <f>'דוח 132'!G7212</f>
        <v>0</v>
      </c>
      <c r="F7212" s="63">
        <f>'דוח 132'!F7212</f>
        <v>0</v>
      </c>
      <c r="G7212" s="63">
        <f>'דוח 132'!E7212</f>
        <v>36</v>
      </c>
      <c r="H7212" s="63">
        <f>'דוח 132'!D7212</f>
        <v>54</v>
      </c>
      <c r="I7212" s="63">
        <f>'דוח 132'!C7212</f>
        <v>1.5</v>
      </c>
      <c r="J7212" s="63">
        <f>'דוח 132'!B7212</f>
        <v>3.5</v>
      </c>
      <c r="K7212" s="63">
        <f>'דוח 132'!A7212</f>
        <v>0</v>
      </c>
    </row>
    <row r="7213" spans="1:11" x14ac:dyDescent="0.2">
      <c r="A7213" s="63">
        <f>'דוח 132'!K7213</f>
        <v>11566</v>
      </c>
      <c r="B7213" s="63">
        <f>'דוח 132'!J7213</f>
        <v>9263</v>
      </c>
      <c r="C7213" s="63" t="str">
        <f>'דוח 132'!I7213</f>
        <v>מק"מ</v>
      </c>
      <c r="D7213" s="63">
        <f>'דוח 132'!H7213</f>
        <v>0</v>
      </c>
      <c r="E7213" s="63">
        <f>'דוח 132'!G7213</f>
        <v>0</v>
      </c>
      <c r="F7213" s="63">
        <f>'דוח 132'!F7213</f>
        <v>0</v>
      </c>
      <c r="G7213" s="63">
        <f>'דוח 132'!E7213</f>
        <v>0</v>
      </c>
      <c r="H7213" s="63">
        <f>'דוח 132'!D7213</f>
        <v>0</v>
      </c>
      <c r="I7213" s="63">
        <f>'דוח 132'!C7213</f>
        <v>0</v>
      </c>
      <c r="J7213" s="63">
        <f>'דוח 132'!B7213</f>
        <v>0</v>
      </c>
      <c r="K7213" s="63">
        <f>'דוח 132'!A7213</f>
        <v>0</v>
      </c>
    </row>
    <row r="7214" spans="1:11" x14ac:dyDescent="0.2">
      <c r="A7214" s="63">
        <f>'דוח 132'!K7214</f>
        <v>13419</v>
      </c>
      <c r="B7214" s="63">
        <f>'דוח 132'!J7214</f>
        <v>9263</v>
      </c>
      <c r="C7214" s="63" t="str">
        <f>'דוח 132'!I7214</f>
        <v>ממשלתי  לא צמוד (שחר)</v>
      </c>
      <c r="D7214" s="63">
        <f>'דוח 132'!H7214</f>
        <v>0</v>
      </c>
      <c r="E7214" s="63">
        <f>'דוח 132'!G7214</f>
        <v>0</v>
      </c>
      <c r="F7214" s="63">
        <f>'דוח 132'!F7214</f>
        <v>0</v>
      </c>
      <c r="G7214" s="63">
        <f>'דוח 132'!E7214</f>
        <v>0</v>
      </c>
      <c r="H7214" s="63">
        <f>'דוח 132'!D7214</f>
        <v>0</v>
      </c>
      <c r="I7214" s="63">
        <f>'דוח 132'!C7214</f>
        <v>0</v>
      </c>
      <c r="J7214" s="63">
        <f>'דוח 132'!B7214</f>
        <v>0</v>
      </c>
      <c r="K7214" s="63">
        <f>'דוח 132'!A7214</f>
        <v>0</v>
      </c>
    </row>
    <row r="7215" spans="1:11" x14ac:dyDescent="0.2">
      <c r="A7215" s="63">
        <f>'דוח 132'!K7215</f>
        <v>11568</v>
      </c>
      <c r="B7215" s="63">
        <f>'דוח 132'!J7215</f>
        <v>9263</v>
      </c>
      <c r="C7215" s="63" t="str">
        <f>'דוח 132'!I7215</f>
        <v>אג"ח ממשלתי לא צמוד ריבית משתנה-"גילון"</v>
      </c>
      <c r="D7215" s="63">
        <f>'דוח 132'!H7215</f>
        <v>0</v>
      </c>
      <c r="E7215" s="63">
        <f>'דוח 132'!G7215</f>
        <v>0</v>
      </c>
      <c r="F7215" s="63">
        <f>'דוח 132'!F7215</f>
        <v>0</v>
      </c>
      <c r="G7215" s="63">
        <f>'דוח 132'!E7215</f>
        <v>0</v>
      </c>
      <c r="H7215" s="63">
        <f>'דוח 132'!D7215</f>
        <v>0</v>
      </c>
      <c r="I7215" s="63">
        <f>'דוח 132'!C7215</f>
        <v>0</v>
      </c>
      <c r="J7215" s="63">
        <f>'דוח 132'!B7215</f>
        <v>0</v>
      </c>
      <c r="K7215" s="63">
        <f>'דוח 132'!A7215</f>
        <v>0</v>
      </c>
    </row>
    <row r="7216" spans="1:11" x14ac:dyDescent="0.2">
      <c r="A7216" s="63">
        <f>'דוח 132'!K7216</f>
        <v>12479</v>
      </c>
      <c r="B7216" s="63">
        <f>'דוח 132'!J7216</f>
        <v>9263</v>
      </c>
      <c r="C7216" s="63" t="str">
        <f>'דוח 132'!I7216</f>
        <v>קונצרני ריבית קבועה</v>
      </c>
      <c r="D7216" s="63">
        <f>'דוח 132'!H7216</f>
        <v>0</v>
      </c>
      <c r="E7216" s="63">
        <f>'דוח 132'!G7216</f>
        <v>0</v>
      </c>
      <c r="F7216" s="63">
        <f>'דוח 132'!F7216</f>
        <v>0</v>
      </c>
      <c r="G7216" s="63">
        <f>'דוח 132'!E7216</f>
        <v>0</v>
      </c>
      <c r="H7216" s="63">
        <f>'דוח 132'!D7216</f>
        <v>0</v>
      </c>
      <c r="I7216" s="63">
        <f>'דוח 132'!C7216</f>
        <v>0</v>
      </c>
      <c r="J7216" s="63">
        <f>'דוח 132'!B7216</f>
        <v>0</v>
      </c>
      <c r="K7216" s="63">
        <f>'דוח 132'!A7216</f>
        <v>0</v>
      </c>
    </row>
    <row r="7217" spans="1:11" x14ac:dyDescent="0.2">
      <c r="A7217" s="63">
        <f>'דוח 132'!K7217</f>
        <v>12480</v>
      </c>
      <c r="B7217" s="63">
        <f>'דוח 132'!J7217</f>
        <v>9263</v>
      </c>
      <c r="C7217" s="63" t="str">
        <f>'דוח 132'!I7217</f>
        <v>קונצרני ריבית משתנה</v>
      </c>
      <c r="D7217" s="63">
        <f>'דוח 132'!H7217</f>
        <v>0</v>
      </c>
      <c r="E7217" s="63">
        <f>'דוח 132'!G7217</f>
        <v>0</v>
      </c>
      <c r="F7217" s="63">
        <f>'דוח 132'!F7217</f>
        <v>0</v>
      </c>
      <c r="G7217" s="63">
        <f>'דוח 132'!E7217</f>
        <v>0</v>
      </c>
      <c r="H7217" s="63">
        <f>'דוח 132'!D7217</f>
        <v>0</v>
      </c>
      <c r="I7217" s="63">
        <f>'דוח 132'!C7217</f>
        <v>0</v>
      </c>
      <c r="J7217" s="63">
        <f>'דוח 132'!B7217</f>
        <v>0</v>
      </c>
      <c r="K7217" s="63">
        <f>'דוח 132'!A7217</f>
        <v>0</v>
      </c>
    </row>
    <row r="7218" spans="1:11" x14ac:dyDescent="0.2">
      <c r="A7218" s="63">
        <f>'דוח 132'!K7218</f>
        <v>11578</v>
      </c>
      <c r="B7218" s="63">
        <f>'דוח 132'!J7218</f>
        <v>9263</v>
      </c>
      <c r="C7218" s="63" t="str">
        <f>'דוח 132'!I7218</f>
        <v>אג"ח לא צמוד לא סחיר (ללא עמיתים)</v>
      </c>
      <c r="D7218" s="63">
        <f>'דוח 132'!H7218</f>
        <v>0</v>
      </c>
      <c r="E7218" s="63">
        <f>'דוח 132'!G7218</f>
        <v>0</v>
      </c>
      <c r="F7218" s="63">
        <f>'דוח 132'!F7218</f>
        <v>0</v>
      </c>
      <c r="G7218" s="63">
        <f>'דוח 132'!E7218</f>
        <v>0</v>
      </c>
      <c r="H7218" s="63">
        <f>'דוח 132'!D7218</f>
        <v>0</v>
      </c>
      <c r="I7218" s="63">
        <f>'דוח 132'!C7218</f>
        <v>0</v>
      </c>
      <c r="J7218" s="63">
        <f>'דוח 132'!B7218</f>
        <v>0</v>
      </c>
      <c r="K7218" s="63">
        <f>'דוח 132'!A7218</f>
        <v>0</v>
      </c>
    </row>
    <row r="7219" spans="1:11" x14ac:dyDescent="0.2">
      <c r="A7219" s="63">
        <f>'דוח 132'!K7219</f>
        <v>12497</v>
      </c>
      <c r="B7219" s="63">
        <f>'דוח 132'!J7219</f>
        <v>9263</v>
      </c>
      <c r="C7219" s="63" t="str">
        <f>'דוח 132'!I7219</f>
        <v>קונצרני לא סחיר ריבית משתנה (נע"מים)</v>
      </c>
      <c r="D7219" s="63">
        <f>'דוח 132'!H7219</f>
        <v>0</v>
      </c>
      <c r="E7219" s="63">
        <f>'דוח 132'!G7219</f>
        <v>0</v>
      </c>
      <c r="F7219" s="63">
        <f>'דוח 132'!F7219</f>
        <v>0</v>
      </c>
      <c r="G7219" s="63">
        <f>'דוח 132'!E7219</f>
        <v>0</v>
      </c>
      <c r="H7219" s="63">
        <f>'דוח 132'!D7219</f>
        <v>0</v>
      </c>
      <c r="I7219" s="63">
        <f>'דוח 132'!C7219</f>
        <v>0</v>
      </c>
      <c r="J7219" s="63">
        <f>'דוח 132'!B7219</f>
        <v>0</v>
      </c>
      <c r="K7219" s="63">
        <f>'דוח 132'!A7219</f>
        <v>0</v>
      </c>
    </row>
    <row r="7220" spans="1:11" x14ac:dyDescent="0.2">
      <c r="A7220" s="63">
        <f>'דוח 132'!K7220</f>
        <v>15546</v>
      </c>
      <c r="B7220" s="63">
        <f>'דוח 132'!J7220</f>
        <v>9263</v>
      </c>
      <c r="C7220" s="63" t="str">
        <f>'דוח 132'!I7220</f>
        <v>הלוואה לא צמוד</v>
      </c>
      <c r="D7220" s="63">
        <f>'דוח 132'!H7220</f>
        <v>0</v>
      </c>
      <c r="E7220" s="63">
        <f>'דוח 132'!G7220</f>
        <v>0</v>
      </c>
      <c r="F7220" s="63">
        <f>'דוח 132'!F7220</f>
        <v>0</v>
      </c>
      <c r="G7220" s="63">
        <f>'דוח 132'!E7220</f>
        <v>0</v>
      </c>
      <c r="H7220" s="63">
        <f>'דוח 132'!D7220</f>
        <v>0</v>
      </c>
      <c r="I7220" s="63">
        <f>'דוח 132'!C7220</f>
        <v>0</v>
      </c>
      <c r="J7220" s="63">
        <f>'דוח 132'!B7220</f>
        <v>0</v>
      </c>
      <c r="K7220" s="63">
        <f>'דוח 132'!A7220</f>
        <v>0</v>
      </c>
    </row>
    <row r="7221" spans="1:11" x14ac:dyDescent="0.2">
      <c r="A7221" s="63">
        <f>'דוח 132'!K7221</f>
        <v>12481</v>
      </c>
      <c r="B7221" s="63">
        <f>'דוח 132'!J7221</f>
        <v>9263</v>
      </c>
      <c r="C7221" s="63" t="str">
        <f>'דוח 132'!I7221</f>
        <v>הלוואות לעמיתים.</v>
      </c>
      <c r="D7221" s="63">
        <f>'דוח 132'!H7221</f>
        <v>0</v>
      </c>
      <c r="E7221" s="63">
        <f>'דוח 132'!G7221</f>
        <v>0</v>
      </c>
      <c r="F7221" s="63">
        <f>'דוח 132'!F7221</f>
        <v>0</v>
      </c>
      <c r="G7221" s="63">
        <f>'דוח 132'!E7221</f>
        <v>0</v>
      </c>
      <c r="H7221" s="63">
        <f>'דוח 132'!D7221</f>
        <v>0</v>
      </c>
      <c r="I7221" s="63">
        <f>'דוח 132'!C7221</f>
        <v>0</v>
      </c>
      <c r="J7221" s="63">
        <f>'דוח 132'!B7221</f>
        <v>0</v>
      </c>
      <c r="K7221" s="63">
        <f>'דוח 132'!A7221</f>
        <v>0</v>
      </c>
    </row>
    <row r="7222" spans="1:11" x14ac:dyDescent="0.2">
      <c r="A7222" s="63">
        <f>'דוח 132'!K7222</f>
        <v>13594</v>
      </c>
      <c r="B7222" s="63">
        <f>'דוח 132'!J7222</f>
        <v>9263</v>
      </c>
      <c r="C7222" s="63" t="str">
        <f>'דוח 132'!I7222</f>
        <v>מט"ח וצמוד מט"ח</v>
      </c>
      <c r="D7222" s="63">
        <f>'דוח 132'!H7222</f>
        <v>0</v>
      </c>
      <c r="E7222" s="63">
        <f>'דוח 132'!G7222</f>
        <v>0</v>
      </c>
      <c r="F7222" s="63">
        <f>'דוח 132'!F7222</f>
        <v>0</v>
      </c>
      <c r="G7222" s="63">
        <f>'דוח 132'!E7222</f>
        <v>0</v>
      </c>
      <c r="H7222" s="63">
        <f>'דוח 132'!D7222</f>
        <v>0</v>
      </c>
      <c r="I7222" s="63">
        <f>'דוח 132'!C7222</f>
        <v>0</v>
      </c>
      <c r="J7222" s="63">
        <f>'דוח 132'!B7222</f>
        <v>0</v>
      </c>
      <c r="K7222" s="63">
        <f>'דוח 132'!A7222</f>
        <v>0</v>
      </c>
    </row>
    <row r="7223" spans="1:11" x14ac:dyDescent="0.2">
      <c r="A7223" s="63">
        <f>'דוח 132'!K7223</f>
        <v>15609</v>
      </c>
      <c r="B7223" s="63">
        <f>'דוח 132'!J7223</f>
        <v>9263</v>
      </c>
      <c r="C7223" s="63" t="str">
        <f>'דוח 132'!I7223</f>
        <v>אג"ח ממשלתי צמוד מט"ח סחיר (1022)</v>
      </c>
      <c r="D7223" s="63">
        <f>'דוח 132'!H7223</f>
        <v>0</v>
      </c>
      <c r="E7223" s="63">
        <f>'דוח 132'!G7223</f>
        <v>0</v>
      </c>
      <c r="F7223" s="63">
        <f>'דוח 132'!F7223</f>
        <v>0</v>
      </c>
      <c r="G7223" s="63">
        <f>'דוח 132'!E7223</f>
        <v>0</v>
      </c>
      <c r="H7223" s="63">
        <f>'דוח 132'!D7223</f>
        <v>0</v>
      </c>
      <c r="I7223" s="63">
        <f>'דוח 132'!C7223</f>
        <v>0</v>
      </c>
      <c r="J7223" s="63">
        <f>'דוח 132'!B7223</f>
        <v>0</v>
      </c>
      <c r="K7223" s="63">
        <f>'דוח 132'!A7223</f>
        <v>0</v>
      </c>
    </row>
    <row r="7224" spans="1:11" x14ac:dyDescent="0.2">
      <c r="A7224" s="63">
        <f>'דוח 132'!K7224</f>
        <v>11524</v>
      </c>
      <c r="B7224" s="63">
        <f>'דוח 132'!J7224</f>
        <v>9263</v>
      </c>
      <c r="C7224" s="63" t="str">
        <f>'דוח 132'!I7224</f>
        <v xml:space="preserve"> אג"ח קונצרני בחו"ל </v>
      </c>
      <c r="D7224" s="63">
        <f>'דוח 132'!H7224</f>
        <v>0</v>
      </c>
      <c r="E7224" s="63">
        <f>'דוח 132'!G7224</f>
        <v>0</v>
      </c>
      <c r="F7224" s="63">
        <f>'דוח 132'!F7224</f>
        <v>0</v>
      </c>
      <c r="G7224" s="63">
        <f>'דוח 132'!E7224</f>
        <v>0</v>
      </c>
      <c r="H7224" s="63">
        <f>'דוח 132'!D7224</f>
        <v>0</v>
      </c>
      <c r="I7224" s="63">
        <f>'דוח 132'!C7224</f>
        <v>0</v>
      </c>
      <c r="J7224" s="63">
        <f>'דוח 132'!B7224</f>
        <v>0</v>
      </c>
      <c r="K7224" s="63">
        <f>'דוח 132'!A7224</f>
        <v>0</v>
      </c>
    </row>
    <row r="7225" spans="1:11" x14ac:dyDescent="0.2">
      <c r="A7225" s="63">
        <f>'דוח 132'!K7225</f>
        <v>15745</v>
      </c>
      <c r="B7225" s="63">
        <f>'דוח 132'!J7225</f>
        <v>9263</v>
      </c>
      <c r="C7225" s="63" t="str">
        <f>'דוח 132'!I7225</f>
        <v>סה"כ קונצרני צמוד מט"ח</v>
      </c>
      <c r="D7225" s="63">
        <f>'דוח 132'!H7225</f>
        <v>0</v>
      </c>
      <c r="E7225" s="63">
        <f>'דוח 132'!G7225</f>
        <v>0</v>
      </c>
      <c r="F7225" s="63">
        <f>'דוח 132'!F7225</f>
        <v>0</v>
      </c>
      <c r="G7225" s="63">
        <f>'דוח 132'!E7225</f>
        <v>0</v>
      </c>
      <c r="H7225" s="63">
        <f>'דוח 132'!D7225</f>
        <v>0</v>
      </c>
      <c r="I7225" s="63">
        <f>'דוח 132'!C7225</f>
        <v>0</v>
      </c>
      <c r="J7225" s="63">
        <f>'דוח 132'!B7225</f>
        <v>0</v>
      </c>
      <c r="K7225" s="63">
        <f>'דוח 132'!A7225</f>
        <v>0</v>
      </c>
    </row>
    <row r="7226" spans="1:11" x14ac:dyDescent="0.2">
      <c r="A7226" s="63">
        <f>'דוח 132'!K7226</f>
        <v>15545</v>
      </c>
      <c r="B7226" s="63">
        <f>'דוח 132'!J7226</f>
        <v>9263</v>
      </c>
      <c r="C7226" s="63" t="str">
        <f>'דוח 132'!I7226</f>
        <v>הלוואה צמוד מט"ח</v>
      </c>
      <c r="D7226" s="63">
        <f>'דוח 132'!H7226</f>
        <v>0</v>
      </c>
      <c r="E7226" s="63">
        <f>'דוח 132'!G7226</f>
        <v>0</v>
      </c>
      <c r="F7226" s="63">
        <f>'דוח 132'!F7226</f>
        <v>0</v>
      </c>
      <c r="G7226" s="63">
        <f>'דוח 132'!E7226</f>
        <v>0</v>
      </c>
      <c r="H7226" s="63">
        <f>'דוח 132'!D7226</f>
        <v>0</v>
      </c>
      <c r="I7226" s="63">
        <f>'דוח 132'!C7226</f>
        <v>0</v>
      </c>
      <c r="J7226" s="63">
        <f>'דוח 132'!B7226</f>
        <v>0</v>
      </c>
      <c r="K7226" s="63">
        <f>'דוח 132'!A7226</f>
        <v>0</v>
      </c>
    </row>
    <row r="7227" spans="1:11" x14ac:dyDescent="0.2">
      <c r="A7227" s="63">
        <f>'דוח 132'!K7227</f>
        <v>13595</v>
      </c>
      <c r="B7227" s="63">
        <f>'דוח 132'!J7227</f>
        <v>9263</v>
      </c>
      <c r="C7227" s="63" t="str">
        <f>'דוח 132'!I7227</f>
        <v>סה"כ מניות והמירים</v>
      </c>
      <c r="D7227" s="63">
        <f>'דוח 132'!H7227</f>
        <v>0</v>
      </c>
      <c r="E7227" s="63">
        <f>'דוח 132'!G7227</f>
        <v>0</v>
      </c>
      <c r="F7227" s="63">
        <f>'דוח 132'!F7227</f>
        <v>0</v>
      </c>
      <c r="G7227" s="63">
        <f>'דוח 132'!E7227</f>
        <v>0</v>
      </c>
      <c r="H7227" s="63">
        <f>'דוח 132'!D7227</f>
        <v>0</v>
      </c>
      <c r="I7227" s="63">
        <f>'דוח 132'!C7227</f>
        <v>0</v>
      </c>
      <c r="J7227" s="63">
        <f>'דוח 132'!B7227</f>
        <v>0</v>
      </c>
      <c r="K7227" s="63">
        <f>'דוח 132'!A7227</f>
        <v>0</v>
      </c>
    </row>
    <row r="7228" spans="1:11" x14ac:dyDescent="0.2">
      <c r="A7228" s="63">
        <f>'דוח 132'!K7228</f>
        <v>15610</v>
      </c>
      <c r="B7228" s="63">
        <f>'דוח 132'!J7228</f>
        <v>9263</v>
      </c>
      <c r="C7228" s="63" t="str">
        <f>'דוח 132'!I7228</f>
        <v>נגזרים מתוך מניות והמירים</v>
      </c>
      <c r="D7228" s="63">
        <f>'דוח 132'!H7228</f>
        <v>0</v>
      </c>
      <c r="E7228" s="63">
        <f>'דוח 132'!G7228</f>
        <v>0</v>
      </c>
      <c r="F7228" s="63">
        <f>'דוח 132'!F7228</f>
        <v>0</v>
      </c>
      <c r="G7228" s="63">
        <f>'דוח 132'!E7228</f>
        <v>0</v>
      </c>
      <c r="H7228" s="63">
        <f>'דוח 132'!D7228</f>
        <v>0</v>
      </c>
      <c r="I7228" s="63">
        <f>'דוח 132'!C7228</f>
        <v>0</v>
      </c>
      <c r="J7228" s="63">
        <f>'דוח 132'!B7228</f>
        <v>0</v>
      </c>
      <c r="K7228" s="63">
        <f>'דוח 132'!A7228</f>
        <v>0</v>
      </c>
    </row>
    <row r="7229" spans="1:11" x14ac:dyDescent="0.2">
      <c r="A7229" s="63">
        <f>'דוח 132'!K7229</f>
        <v>15611</v>
      </c>
      <c r="B7229" s="63">
        <f>'דוח 132'!J7229</f>
        <v>9263</v>
      </c>
      <c r="C7229" s="63" t="str">
        <f>'דוח 132'!I7229</f>
        <v>מניות והמירים בארץ</v>
      </c>
      <c r="D7229" s="63">
        <f>'דוח 132'!H7229</f>
        <v>0</v>
      </c>
      <c r="E7229" s="63">
        <f>'דוח 132'!G7229</f>
        <v>0</v>
      </c>
      <c r="F7229" s="63">
        <f>'דוח 132'!F7229</f>
        <v>0</v>
      </c>
      <c r="G7229" s="63">
        <f>'דוח 132'!E7229</f>
        <v>0</v>
      </c>
      <c r="H7229" s="63">
        <f>'דוח 132'!D7229</f>
        <v>0</v>
      </c>
      <c r="I7229" s="63">
        <f>'דוח 132'!C7229</f>
        <v>0</v>
      </c>
      <c r="J7229" s="63">
        <f>'דוח 132'!B7229</f>
        <v>0</v>
      </c>
      <c r="K7229" s="63">
        <f>'דוח 132'!A7229</f>
        <v>0</v>
      </c>
    </row>
    <row r="7230" spans="1:11" x14ac:dyDescent="0.2">
      <c r="A7230" s="63">
        <f>'דוח 132'!K7230</f>
        <v>15608</v>
      </c>
      <c r="B7230" s="63">
        <f>'דוח 132'!J7230</f>
        <v>9263</v>
      </c>
      <c r="C7230" s="63" t="str">
        <f>'דוח 132'!I7230</f>
        <v>מניות חו"ל</v>
      </c>
      <c r="D7230" s="63">
        <f>'דוח 132'!H7230</f>
        <v>0</v>
      </c>
      <c r="E7230" s="63">
        <f>'דוח 132'!G7230</f>
        <v>0</v>
      </c>
      <c r="F7230" s="63">
        <f>'דוח 132'!F7230</f>
        <v>0</v>
      </c>
      <c r="G7230" s="63">
        <f>'דוח 132'!E7230</f>
        <v>0</v>
      </c>
      <c r="H7230" s="63">
        <f>'דוח 132'!D7230</f>
        <v>0</v>
      </c>
      <c r="I7230" s="63">
        <f>'דוח 132'!C7230</f>
        <v>0</v>
      </c>
      <c r="J7230" s="63">
        <f>'דוח 132'!B7230</f>
        <v>0</v>
      </c>
      <c r="K7230" s="63">
        <f>'דוח 132'!A7230</f>
        <v>0</v>
      </c>
    </row>
    <row r="7231" spans="1:11" x14ac:dyDescent="0.2">
      <c r="A7231" s="63">
        <f>'דוח 132'!K7231</f>
        <v>15584</v>
      </c>
      <c r="B7231" s="63">
        <f>'דוח 132'!J7231</f>
        <v>9263</v>
      </c>
      <c r="C7231" s="63" t="str">
        <f>'דוח 132'!I7231</f>
        <v>נכסים אלטרנטיביים</v>
      </c>
      <c r="D7231" s="63">
        <f>'דוח 132'!H7231</f>
        <v>0</v>
      </c>
      <c r="E7231" s="63">
        <f>'דוח 132'!G7231</f>
        <v>0</v>
      </c>
      <c r="F7231" s="63">
        <f>'דוח 132'!F7231</f>
        <v>0</v>
      </c>
      <c r="G7231" s="63">
        <f>'דוח 132'!E7231</f>
        <v>0</v>
      </c>
      <c r="H7231" s="63">
        <f>'דוח 132'!D7231</f>
        <v>0</v>
      </c>
      <c r="I7231" s="63">
        <f>'דוח 132'!C7231</f>
        <v>0</v>
      </c>
      <c r="J7231" s="63">
        <f>'דוח 132'!B7231</f>
        <v>0</v>
      </c>
      <c r="K7231" s="63">
        <f>'דוח 132'!A7231</f>
        <v>0</v>
      </c>
    </row>
    <row r="7232" spans="1:11" x14ac:dyDescent="0.2">
      <c r="A7232" s="63">
        <f>'דוח 132'!K7232</f>
        <v>17728</v>
      </c>
      <c r="B7232" s="63">
        <f>'דוח 132'!J7232</f>
        <v>9263</v>
      </c>
      <c r="C7232" s="63" t="str">
        <f>'דוח 132'!I7232</f>
        <v>נכסי נדל"ן</v>
      </c>
      <c r="D7232" s="63">
        <f>'דוח 132'!H7232</f>
        <v>0</v>
      </c>
      <c r="E7232" s="63">
        <f>'דוח 132'!G7232</f>
        <v>0</v>
      </c>
      <c r="F7232" s="63">
        <f>'דוח 132'!F7232</f>
        <v>0</v>
      </c>
      <c r="G7232" s="63">
        <f>'דוח 132'!E7232</f>
        <v>0</v>
      </c>
      <c r="H7232" s="63">
        <f>'דוח 132'!D7232</f>
        <v>0</v>
      </c>
      <c r="I7232" s="63">
        <f>'דוח 132'!C7232</f>
        <v>0</v>
      </c>
      <c r="J7232" s="63">
        <f>'דוח 132'!B7232</f>
        <v>0</v>
      </c>
      <c r="K7232" s="63">
        <f>'דוח 132'!A7232</f>
        <v>0</v>
      </c>
    </row>
    <row r="7233" spans="1:11" x14ac:dyDescent="0.2">
      <c r="A7233" s="63">
        <f>'דוח 132'!K7233</f>
        <v>15624</v>
      </c>
      <c r="B7233" s="63">
        <f>'דוח 132'!J7233</f>
        <v>9263</v>
      </c>
      <c r="C7233" s="63" t="str">
        <f>'דוח 132'!I7233</f>
        <v>נגזרים מתוך חשיפת מט"ח</v>
      </c>
      <c r="D7233" s="63">
        <f>'דוח 132'!H7233</f>
        <v>0</v>
      </c>
      <c r="E7233" s="63">
        <f>'דוח 132'!G7233</f>
        <v>0</v>
      </c>
      <c r="F7233" s="63">
        <f>'דוח 132'!F7233</f>
        <v>0</v>
      </c>
      <c r="G7233" s="63">
        <f>'דוח 132'!E7233</f>
        <v>0</v>
      </c>
      <c r="H7233" s="63">
        <f>'דוח 132'!D7233</f>
        <v>0</v>
      </c>
      <c r="I7233" s="63">
        <f>'דוח 132'!C7233</f>
        <v>0</v>
      </c>
      <c r="J7233" s="63">
        <f>'דוח 132'!B7233</f>
        <v>0</v>
      </c>
      <c r="K7233" s="63">
        <f>'דוח 132'!A7233</f>
        <v>0</v>
      </c>
    </row>
    <row r="7234" spans="1:11" x14ac:dyDescent="0.2">
      <c r="A7234" s="63">
        <f>'דוח 132'!K7234</f>
        <v>15644</v>
      </c>
      <c r="B7234" s="63">
        <f>'דוח 132'!J7234</f>
        <v>9263</v>
      </c>
      <c r="C7234" s="63" t="str">
        <f>'דוח 132'!I7234</f>
        <v>סה"כ נזילות</v>
      </c>
      <c r="D7234" s="63">
        <f>'דוח 132'!H7234</f>
        <v>0</v>
      </c>
      <c r="E7234" s="63">
        <f>'דוח 132'!G7234</f>
        <v>100</v>
      </c>
      <c r="F7234" s="63">
        <f>'דוח 132'!F7234</f>
        <v>100</v>
      </c>
      <c r="G7234" s="63">
        <f>'דוח 132'!E7234</f>
        <v>0</v>
      </c>
      <c r="H7234" s="63">
        <f>'דוח 132'!D7234</f>
        <v>0</v>
      </c>
      <c r="I7234" s="63">
        <f>'דוח 132'!C7234</f>
        <v>0</v>
      </c>
      <c r="J7234" s="63">
        <f>'דוח 132'!B7234</f>
        <v>0</v>
      </c>
      <c r="K7234" s="63">
        <f>'דוח 132'!A7234</f>
        <v>0</v>
      </c>
    </row>
    <row r="7235" spans="1:11" x14ac:dyDescent="0.2">
      <c r="A7235" s="63">
        <f>'דוח 132'!K7235</f>
        <v>15704</v>
      </c>
      <c r="B7235" s="63">
        <f>'דוח 132'!J7235</f>
        <v>9263</v>
      </c>
      <c r="C7235" s="63" t="str">
        <f>'דוח 132'!I7235</f>
        <v xml:space="preserve">סה"כ קונצרני והלוואות </v>
      </c>
      <c r="D7235" s="63">
        <f>'דוח 132'!H7235</f>
        <v>0</v>
      </c>
      <c r="E7235" s="63">
        <f>'דוח 132'!G7235</f>
        <v>0</v>
      </c>
      <c r="F7235" s="63">
        <f>'דוח 132'!F7235</f>
        <v>0</v>
      </c>
      <c r="G7235" s="63">
        <f>'דוח 132'!E7235</f>
        <v>0</v>
      </c>
      <c r="H7235" s="63">
        <f>'דוח 132'!D7235</f>
        <v>32</v>
      </c>
      <c r="I7235" s="63">
        <f>'דוח 132'!C7235</f>
        <v>0</v>
      </c>
      <c r="J7235" s="63">
        <f>'דוח 132'!B7235</f>
        <v>0</v>
      </c>
      <c r="K7235" s="63">
        <f>'דוח 132'!A7235</f>
        <v>0</v>
      </c>
    </row>
    <row r="7236" spans="1:11" x14ac:dyDescent="0.2">
      <c r="A7236" s="63">
        <f>'דוח 132'!K7236</f>
        <v>15749</v>
      </c>
      <c r="B7236" s="63">
        <f>'דוח 132'!J7236</f>
        <v>9263</v>
      </c>
      <c r="C7236" s="63" t="str">
        <f>'דוח 132'!I7236</f>
        <v>סה"כ לא סחירים</v>
      </c>
      <c r="D7236" s="63">
        <f>'דוח 132'!H7236</f>
        <v>0</v>
      </c>
      <c r="E7236" s="63">
        <f>'דוח 132'!G7236</f>
        <v>0</v>
      </c>
      <c r="F7236" s="63">
        <f>'דוח 132'!F7236</f>
        <v>0</v>
      </c>
      <c r="G7236" s="63">
        <f>'דוח 132'!E7236</f>
        <v>0</v>
      </c>
      <c r="H7236" s="63">
        <f>'דוח 132'!D7236</f>
        <v>0</v>
      </c>
      <c r="I7236" s="63">
        <f>'דוח 132'!C7236</f>
        <v>0</v>
      </c>
      <c r="J7236" s="63">
        <f>'דוח 132'!B7236</f>
        <v>0</v>
      </c>
      <c r="K7236" s="63">
        <f>'דוח 132'!A7236</f>
        <v>0</v>
      </c>
    </row>
    <row r="7237" spans="1:11" x14ac:dyDescent="0.2">
      <c r="A7237" s="63">
        <f>'דוח 132'!K7237</f>
        <v>11258</v>
      </c>
      <c r="B7237" s="63">
        <f>'דוח 132'!J7237</f>
        <v>9263</v>
      </c>
      <c r="C7237" s="63" t="str">
        <f>'דוח 132'!I7237</f>
        <v>כל נכסי הקופה</v>
      </c>
      <c r="D7237" s="63">
        <f>'דוח 132'!H7237</f>
        <v>0</v>
      </c>
      <c r="E7237" s="63">
        <f>'דוח 132'!G7237</f>
        <v>100</v>
      </c>
      <c r="F7237" s="63">
        <f>'דוח 132'!F7237</f>
        <v>100</v>
      </c>
      <c r="G7237" s="63">
        <f>'דוח 132'!E7237</f>
        <v>0</v>
      </c>
      <c r="H7237" s="63">
        <f>'דוח 132'!D7237</f>
        <v>0</v>
      </c>
      <c r="I7237" s="63">
        <f>'דוח 132'!C7237</f>
        <v>0</v>
      </c>
      <c r="J7237" s="63">
        <f>'דוח 132'!B7237</f>
        <v>0</v>
      </c>
      <c r="K7237" s="63">
        <f>'דוח 132'!A7237</f>
        <v>0</v>
      </c>
    </row>
    <row r="7238" spans="1:11" x14ac:dyDescent="0.2">
      <c r="A7238" s="63">
        <f>'דוח 132'!K7238</f>
        <v>15705</v>
      </c>
      <c r="B7238" s="63">
        <f>'דוח 132'!J7238</f>
        <v>9263</v>
      </c>
      <c r="C7238" s="63" t="str">
        <f>'דוח 132'!I7238</f>
        <v>סה"כ ממשלתי</v>
      </c>
      <c r="D7238" s="63">
        <f>'דוח 132'!H7238</f>
        <v>0</v>
      </c>
      <c r="E7238" s="63">
        <f>'דוח 132'!G7238</f>
        <v>0</v>
      </c>
      <c r="F7238" s="63">
        <f>'דוח 132'!F7238</f>
        <v>0</v>
      </c>
      <c r="G7238" s="63">
        <f>'דוח 132'!E7238</f>
        <v>0</v>
      </c>
      <c r="H7238" s="63">
        <f>'דוח 132'!D7238</f>
        <v>56</v>
      </c>
      <c r="I7238" s="63">
        <f>'דוח 132'!C7238</f>
        <v>0</v>
      </c>
      <c r="J7238" s="63">
        <f>'דוח 132'!B7238</f>
        <v>0</v>
      </c>
      <c r="K7238" s="63">
        <f>'דוח 132'!A7238</f>
        <v>0</v>
      </c>
    </row>
    <row r="7239" spans="1:11" x14ac:dyDescent="0.2">
      <c r="A7239" s="63">
        <f>'דוח 132'!K7239</f>
        <v>16144</v>
      </c>
      <c r="B7239" s="63">
        <f>'דוח 132'!J7239</f>
        <v>9263</v>
      </c>
      <c r="C7239" s="63" t="str">
        <f>'דוח 132'!I7239</f>
        <v>סך חשיפת מט"ח</v>
      </c>
      <c r="D7239" s="63">
        <f>'דוח 132'!H7239</f>
        <v>0</v>
      </c>
      <c r="E7239" s="63">
        <f>'דוח 132'!G7239</f>
        <v>0</v>
      </c>
      <c r="F7239" s="63">
        <f>'דוח 132'!F7239</f>
        <v>0</v>
      </c>
      <c r="G7239" s="63">
        <f>'דוח 132'!E7239</f>
        <v>0</v>
      </c>
      <c r="H7239" s="63">
        <f>'דוח 132'!D7239</f>
        <v>0</v>
      </c>
      <c r="I7239" s="63">
        <f>'דוח 132'!C7239</f>
        <v>0</v>
      </c>
      <c r="J7239" s="63">
        <f>'דוח 132'!B7239</f>
        <v>0</v>
      </c>
      <c r="K7239" s="63">
        <f>'דוח 132'!A7239</f>
        <v>0</v>
      </c>
    </row>
    <row r="7240" spans="1:11" x14ac:dyDescent="0.2">
      <c r="A7240" s="63">
        <f>'דוח 132'!K7240</f>
        <v>12755</v>
      </c>
      <c r="B7240" s="63">
        <f>'דוח 132'!J7240</f>
        <v>9263</v>
      </c>
      <c r="C7240" s="63" t="str">
        <f>'דוח 132'!I7240</f>
        <v xml:space="preserve">נזילות מט"ח </v>
      </c>
      <c r="D7240" s="63">
        <f>'דוח 132'!H7240</f>
        <v>0</v>
      </c>
      <c r="E7240" s="63">
        <f>'דוח 132'!G7240</f>
        <v>0</v>
      </c>
      <c r="F7240" s="63">
        <f>'דוח 132'!F7240</f>
        <v>0</v>
      </c>
      <c r="G7240" s="63">
        <f>'דוח 132'!E7240</f>
        <v>0</v>
      </c>
      <c r="H7240" s="63">
        <f>'דוח 132'!D7240</f>
        <v>0</v>
      </c>
      <c r="I7240" s="63">
        <f>'דוח 132'!C7240</f>
        <v>0</v>
      </c>
      <c r="J7240" s="63">
        <f>'דוח 132'!B7240</f>
        <v>0</v>
      </c>
      <c r="K7240" s="63">
        <f>'דוח 132'!A7240</f>
        <v>0</v>
      </c>
    </row>
    <row r="7241" spans="1:11" x14ac:dyDescent="0.2">
      <c r="A7241" s="63">
        <f>'דוח 132'!K7241</f>
        <v>12359</v>
      </c>
      <c r="B7241" s="63">
        <f>'דוח 132'!J7241</f>
        <v>9263</v>
      </c>
      <c r="C7241" s="63" t="str">
        <f>'דוח 132'!I7241</f>
        <v xml:space="preserve">קונצרני לא סחיר צמוד מדד </v>
      </c>
      <c r="D7241" s="63">
        <f>'דוח 132'!H7241</f>
        <v>0</v>
      </c>
      <c r="E7241" s="63">
        <f>'דוח 132'!G7241</f>
        <v>0</v>
      </c>
      <c r="F7241" s="63">
        <f>'דוח 132'!F7241</f>
        <v>0</v>
      </c>
      <c r="G7241" s="63">
        <f>'דוח 132'!E7241</f>
        <v>0</v>
      </c>
      <c r="H7241" s="63">
        <f>'דוח 132'!D7241</f>
        <v>0</v>
      </c>
      <c r="I7241" s="63">
        <f>'דוח 132'!C7241</f>
        <v>0</v>
      </c>
      <c r="J7241" s="63">
        <f>'דוח 132'!B7241</f>
        <v>0</v>
      </c>
      <c r="K7241" s="63">
        <f>'דוח 132'!A7241</f>
        <v>0</v>
      </c>
    </row>
    <row r="7242" spans="1:11" x14ac:dyDescent="0.2">
      <c r="A7242" s="63">
        <f>'דוח 132'!K7242</f>
        <v>0</v>
      </c>
      <c r="B7242" s="63">
        <f>'דוח 132'!J7242</f>
        <v>0</v>
      </c>
      <c r="C7242" s="63">
        <f>'דוח 132'!I7242</f>
        <v>0</v>
      </c>
      <c r="D7242" s="63">
        <f>'דוח 132'!H7242</f>
        <v>0</v>
      </c>
      <c r="E7242" s="63">
        <f>'דוח 132'!G7242</f>
        <v>0</v>
      </c>
      <c r="F7242" s="63">
        <f>'דוח 132'!F7242</f>
        <v>0</v>
      </c>
      <c r="G7242" s="63">
        <f>'דוח 132'!E7242</f>
        <v>0</v>
      </c>
      <c r="H7242" s="63">
        <f>'דוח 132'!D7242</f>
        <v>0</v>
      </c>
      <c r="I7242" s="63">
        <f>'דוח 132'!C7242</f>
        <v>0</v>
      </c>
      <c r="J7242" s="63">
        <f>'דוח 132'!B7242</f>
        <v>0</v>
      </c>
      <c r="K7242" s="63">
        <f>'דוח 132'!A7242</f>
        <v>0</v>
      </c>
    </row>
    <row r="7243" spans="1:11" x14ac:dyDescent="0.2">
      <c r="A7243" s="63" t="str">
        <f>'דוח 132'!K7243</f>
        <v>קוד קבוצה</v>
      </c>
      <c r="B7243" s="63" t="str">
        <f>'דוח 132'!J7243</f>
        <v>קוד קופה</v>
      </c>
      <c r="C7243" s="63">
        <f>'דוח 132'!I7243</f>
        <v>0</v>
      </c>
      <c r="D7243" s="63" t="str">
        <f>'דוח 132'!H7243</f>
        <v>9328  תעשיות רדימיקס</v>
      </c>
      <c r="E7243" s="63">
        <f>'דוח 132'!G7243</f>
        <v>0</v>
      </c>
      <c r="F7243" s="63">
        <f>'דוח 132'!F7243</f>
        <v>0</v>
      </c>
      <c r="G7243" s="63">
        <f>'דוח 132'!E7243</f>
        <v>0</v>
      </c>
      <c r="H7243" s="63">
        <f>'דוח 132'!D7243</f>
        <v>0</v>
      </c>
      <c r="I7243" s="63">
        <f>'דוח 132'!C7243</f>
        <v>0</v>
      </c>
      <c r="J7243" s="63">
        <f>'דוח 132'!B7243</f>
        <v>0</v>
      </c>
      <c r="K7243" s="63">
        <f>'דוח 132'!A7243</f>
        <v>0</v>
      </c>
    </row>
    <row r="7244" spans="1:11" x14ac:dyDescent="0.2">
      <c r="A7244" s="63">
        <f>'דוח 132'!K7244</f>
        <v>0</v>
      </c>
      <c r="B7244" s="63">
        <f>'דוח 132'!J7244</f>
        <v>0</v>
      </c>
      <c r="C7244" s="63">
        <f>'דוח 132'!I7244</f>
        <v>0</v>
      </c>
      <c r="D7244" s="63">
        <f>'דוח 132'!H7244</f>
        <v>0</v>
      </c>
      <c r="E7244" s="63">
        <f>'דוח 132'!G7244</f>
        <v>0</v>
      </c>
      <c r="F7244" s="63" t="str">
        <f>'דוח 132'!F7244</f>
        <v>שווי קופה באשח  9,260.34</v>
      </c>
      <c r="G7244" s="63">
        <f>'דוח 132'!E7244</f>
        <v>0</v>
      </c>
      <c r="H7244" s="63">
        <f>'דוח 132'!D7244</f>
        <v>0</v>
      </c>
      <c r="I7244" s="63">
        <f>'דוח 132'!C7244</f>
        <v>0</v>
      </c>
      <c r="J7244" s="63">
        <f>'דוח 132'!B7244</f>
        <v>0</v>
      </c>
      <c r="K7244" s="63">
        <f>'דוח 132'!A7244</f>
        <v>0</v>
      </c>
    </row>
    <row r="7245" spans="1:11" x14ac:dyDescent="0.2">
      <c r="A7245" s="63">
        <f>'דוח 132'!K7245</f>
        <v>0</v>
      </c>
      <c r="B7245" s="63">
        <f>'דוח 132'!J7245</f>
        <v>0</v>
      </c>
      <c r="C7245" s="63" t="str">
        <f>'דוח 132'!I7245</f>
        <v>תאור קבוצה</v>
      </c>
      <c r="D7245" s="63" t="str">
        <f>'דוח 132'!H7245</f>
        <v>מח"מ</v>
      </c>
      <c r="E7245" s="63" t="str">
        <f>'דוח 132'!G7245</f>
        <v>חשיפה</v>
      </c>
      <c r="F7245" s="63" t="str">
        <f>'דוח 132'!F7245</f>
        <v>חשיפה</v>
      </c>
      <c r="G7245" s="63">
        <f>'דוח 132'!E7245</f>
        <v>0</v>
      </c>
      <c r="H7245" s="63" t="str">
        <f>'דוח 132'!D7245</f>
        <v>חשיפה</v>
      </c>
      <c r="I7245" s="63">
        <f>'דוח 132'!C7245</f>
        <v>0</v>
      </c>
      <c r="J7245" s="63" t="str">
        <f>'דוח 132'!B7245</f>
        <v>מח"מ</v>
      </c>
      <c r="K7245" s="63">
        <f>'דוח 132'!A7245</f>
        <v>0</v>
      </c>
    </row>
    <row r="7246" spans="1:11" x14ac:dyDescent="0.2">
      <c r="A7246" s="63">
        <f>'דוח 132'!K7246</f>
        <v>0</v>
      </c>
      <c r="B7246" s="63">
        <f>'דוח 132'!J7246</f>
        <v>0</v>
      </c>
      <c r="C7246" s="63">
        <f>'דוח 132'!I7246</f>
        <v>0</v>
      </c>
      <c r="D7246" s="63">
        <f>'דוח 132'!H7246</f>
        <v>0</v>
      </c>
      <c r="E7246" s="63" t="str">
        <f>'דוח 132'!G7246</f>
        <v>30/12/18</v>
      </c>
      <c r="F7246" s="63" t="str">
        <f>'דוח 132'!F7246</f>
        <v>31/12/18</v>
      </c>
      <c r="G7246" s="63" t="str">
        <f>'דוח 132'!E7246</f>
        <v>מינ'</v>
      </c>
      <c r="H7246" s="63" t="str">
        <f>'דוח 132'!D7246</f>
        <v>מקס'</v>
      </c>
      <c r="I7246" s="63" t="str">
        <f>'דוח 132'!C7246</f>
        <v>מינ'</v>
      </c>
      <c r="J7246" s="63" t="str">
        <f>'דוח 132'!B7246</f>
        <v>מקס'</v>
      </c>
      <c r="K7246" s="63">
        <f>'דוח 132'!A7246</f>
        <v>0</v>
      </c>
    </row>
    <row r="7247" spans="1:11" x14ac:dyDescent="0.2">
      <c r="A7247" s="63">
        <f>'דוח 132'!K7247</f>
        <v>13591</v>
      </c>
      <c r="B7247" s="63">
        <f>'דוח 132'!J7247</f>
        <v>9328</v>
      </c>
      <c r="C7247" s="63" t="str">
        <f>'דוח 132'!I7247</f>
        <v xml:space="preserve">צמוד מדד (כולל מיועדות) </v>
      </c>
      <c r="D7247" s="63">
        <f>'דוח 132'!H7247</f>
        <v>2.8345592275181999</v>
      </c>
      <c r="E7247" s="63">
        <f>'דוח 132'!G7247</f>
        <v>37.299612064990797</v>
      </c>
      <c r="F7247" s="63">
        <f>'דוח 132'!F7247</f>
        <v>37.275828590192198</v>
      </c>
      <c r="G7247" s="63">
        <f>'דוח 132'!E7247</f>
        <v>0</v>
      </c>
      <c r="H7247" s="63">
        <f>'דוח 132'!D7247</f>
        <v>0</v>
      </c>
      <c r="I7247" s="63">
        <f>'דוח 132'!C7247</f>
        <v>0</v>
      </c>
      <c r="J7247" s="63">
        <f>'דוח 132'!B7247</f>
        <v>0</v>
      </c>
      <c r="K7247" s="63">
        <f>'דוח 132'!A7247</f>
        <v>0</v>
      </c>
    </row>
    <row r="7248" spans="1:11" x14ac:dyDescent="0.2">
      <c r="A7248" s="63">
        <f>'דוח 132'!K7248</f>
        <v>19967</v>
      </c>
      <c r="B7248" s="63">
        <f>'דוח 132'!J7248</f>
        <v>9328</v>
      </c>
      <c r="C7248" s="63" t="str">
        <f>'דוח 132'!I7248</f>
        <v>צמוד מדד ללא מיועדות</v>
      </c>
      <c r="D7248" s="63">
        <f>'דוח 132'!H7248</f>
        <v>2.8345592275181999</v>
      </c>
      <c r="E7248" s="63">
        <f>'דוח 132'!G7248</f>
        <v>37.299612064990797</v>
      </c>
      <c r="F7248" s="63">
        <f>'דוח 132'!F7248</f>
        <v>37.275828590192198</v>
      </c>
      <c r="G7248" s="63">
        <f>'דוח 132'!E7248</f>
        <v>0</v>
      </c>
      <c r="H7248" s="63">
        <f>'דוח 132'!D7248</f>
        <v>0</v>
      </c>
      <c r="I7248" s="63">
        <f>'דוח 132'!C7248</f>
        <v>0</v>
      </c>
      <c r="J7248" s="63">
        <f>'דוח 132'!B7248</f>
        <v>0</v>
      </c>
      <c r="K7248" s="63">
        <f>'דוח 132'!A7248</f>
        <v>0</v>
      </c>
    </row>
    <row r="7249" spans="1:11" x14ac:dyDescent="0.2">
      <c r="A7249" s="63">
        <f>'דוח 132'!K7249</f>
        <v>15744</v>
      </c>
      <c r="B7249" s="63">
        <f>'דוח 132'!J7249</f>
        <v>9328</v>
      </c>
      <c r="C7249" s="63" t="str">
        <f>'דוח 132'!I7249</f>
        <v xml:space="preserve">סה"כ ממשלתי צמוד מדד כולל מיועדות </v>
      </c>
      <c r="D7249" s="63">
        <f>'דוח 132'!H7249</f>
        <v>2.3675680960580099</v>
      </c>
      <c r="E7249" s="63">
        <f>'דוח 132'!G7249</f>
        <v>15.430522217496499</v>
      </c>
      <c r="F7249" s="63">
        <f>'דוח 132'!F7249</f>
        <v>15.407941841341399</v>
      </c>
      <c r="G7249" s="63">
        <f>'דוח 132'!E7249</f>
        <v>0</v>
      </c>
      <c r="H7249" s="63">
        <f>'דוח 132'!D7249</f>
        <v>0</v>
      </c>
      <c r="I7249" s="63">
        <f>'דוח 132'!C7249</f>
        <v>0</v>
      </c>
      <c r="J7249" s="63">
        <f>'דוח 132'!B7249</f>
        <v>0</v>
      </c>
      <c r="K7249" s="63">
        <f>'דוח 132'!A7249</f>
        <v>0</v>
      </c>
    </row>
    <row r="7250" spans="1:11" x14ac:dyDescent="0.2">
      <c r="A7250" s="63">
        <f>'דוח 132'!K7250</f>
        <v>13462</v>
      </c>
      <c r="B7250" s="63">
        <f>'דוח 132'!J7250</f>
        <v>9328</v>
      </c>
      <c r="C7250" s="63" t="str">
        <f>'דוח 132'!I7250</f>
        <v xml:space="preserve">קונצרני סחיר צמוד מדד </v>
      </c>
      <c r="D7250" s="63">
        <f>'דוח 132'!H7250</f>
        <v>3.1635975235638401</v>
      </c>
      <c r="E7250" s="63">
        <f>'דוח 132'!G7250</f>
        <v>21.869089847494298</v>
      </c>
      <c r="F7250" s="63">
        <f>'דוח 132'!F7250</f>
        <v>21.8678867488509</v>
      </c>
      <c r="G7250" s="63">
        <f>'דוח 132'!E7250</f>
        <v>0</v>
      </c>
      <c r="H7250" s="63">
        <f>'דוח 132'!D7250</f>
        <v>0</v>
      </c>
      <c r="I7250" s="63">
        <f>'דוח 132'!C7250</f>
        <v>0</v>
      </c>
      <c r="J7250" s="63">
        <f>'דוח 132'!B7250</f>
        <v>0</v>
      </c>
      <c r="K7250" s="63">
        <f>'דוח 132'!A7250</f>
        <v>0</v>
      </c>
    </row>
    <row r="7251" spans="1:11" x14ac:dyDescent="0.2">
      <c r="A7251" s="63">
        <f>'דוח 132'!K7251</f>
        <v>15544</v>
      </c>
      <c r="B7251" s="63">
        <f>'דוח 132'!J7251</f>
        <v>9328</v>
      </c>
      <c r="C7251" s="63" t="str">
        <f>'דוח 132'!I7251</f>
        <v>הלוואה צמוד מדד</v>
      </c>
      <c r="D7251" s="63">
        <f>'דוח 132'!H7251</f>
        <v>0</v>
      </c>
      <c r="E7251" s="63">
        <f>'דוח 132'!G7251</f>
        <v>0</v>
      </c>
      <c r="F7251" s="63">
        <f>'דוח 132'!F7251</f>
        <v>0</v>
      </c>
      <c r="G7251" s="63">
        <f>'דוח 132'!E7251</f>
        <v>0</v>
      </c>
      <c r="H7251" s="63">
        <f>'דוח 132'!D7251</f>
        <v>0</v>
      </c>
      <c r="I7251" s="63">
        <f>'דוח 132'!C7251</f>
        <v>0</v>
      </c>
      <c r="J7251" s="63">
        <f>'דוח 132'!B7251</f>
        <v>0</v>
      </c>
      <c r="K7251" s="63">
        <f>'דוח 132'!A7251</f>
        <v>0</v>
      </c>
    </row>
    <row r="7252" spans="1:11" x14ac:dyDescent="0.2">
      <c r="A7252" s="63">
        <f>'דוח 132'!K7252</f>
        <v>12978</v>
      </c>
      <c r="B7252" s="63">
        <f>'דוח 132'!J7252</f>
        <v>9328</v>
      </c>
      <c r="C7252" s="63" t="str">
        <f>'דוח 132'!I7252</f>
        <v xml:space="preserve">פקדונות לא סחירים </v>
      </c>
      <c r="D7252" s="63">
        <f>'דוח 132'!H7252</f>
        <v>0</v>
      </c>
      <c r="E7252" s="63">
        <f>'דוח 132'!G7252</f>
        <v>0</v>
      </c>
      <c r="F7252" s="63">
        <f>'דוח 132'!F7252</f>
        <v>0</v>
      </c>
      <c r="G7252" s="63">
        <f>'דוח 132'!E7252</f>
        <v>0</v>
      </c>
      <c r="H7252" s="63">
        <f>'דוח 132'!D7252</f>
        <v>0</v>
      </c>
      <c r="I7252" s="63">
        <f>'דוח 132'!C7252</f>
        <v>0</v>
      </c>
      <c r="J7252" s="63">
        <f>'דוח 132'!B7252</f>
        <v>0</v>
      </c>
      <c r="K7252" s="63">
        <f>'דוח 132'!A7252</f>
        <v>0</v>
      </c>
    </row>
    <row r="7253" spans="1:11" x14ac:dyDescent="0.2">
      <c r="A7253" s="63">
        <f>'דוח 132'!K7253</f>
        <v>17726</v>
      </c>
      <c r="B7253" s="63">
        <f>'דוח 132'!J7253</f>
        <v>9328</v>
      </c>
      <c r="C7253" s="63" t="str">
        <f>'דוח 132'!I7253</f>
        <v>לא צמוד כולל נזילות</v>
      </c>
      <c r="D7253" s="63">
        <f>'דוח 132'!H7253</f>
        <v>2.0159764363302801</v>
      </c>
      <c r="E7253" s="63">
        <f>'דוח 132'!G7253</f>
        <v>39.6428611803546</v>
      </c>
      <c r="F7253" s="63">
        <f>'דוח 132'!F7253</f>
        <v>39.611086660605295</v>
      </c>
      <c r="G7253" s="63">
        <f>'דוח 132'!E7253</f>
        <v>0</v>
      </c>
      <c r="H7253" s="63">
        <f>'דוח 132'!D7253</f>
        <v>0</v>
      </c>
      <c r="I7253" s="63">
        <f>'דוח 132'!C7253</f>
        <v>0</v>
      </c>
      <c r="J7253" s="63">
        <f>'דוח 132'!B7253</f>
        <v>0</v>
      </c>
      <c r="K7253" s="63">
        <f>'דוח 132'!A7253</f>
        <v>0</v>
      </c>
    </row>
    <row r="7254" spans="1:11" x14ac:dyDescent="0.2">
      <c r="A7254" s="63">
        <f>'דוח 132'!K7254</f>
        <v>17727</v>
      </c>
      <c r="B7254" s="63">
        <f>'דוח 132'!J7254</f>
        <v>9328</v>
      </c>
      <c r="C7254" s="63" t="str">
        <f>'דוח 132'!I7254</f>
        <v>עו"ש ש"ח</v>
      </c>
      <c r="D7254" s="63">
        <f>'דוח 132'!H7254</f>
        <v>0</v>
      </c>
      <c r="E7254" s="63">
        <f>'דוח 132'!G7254</f>
        <v>5.883563458061559</v>
      </c>
      <c r="F7254" s="63">
        <f>'דוח 132'!F7254</f>
        <v>5.9455154223860198</v>
      </c>
      <c r="G7254" s="63">
        <f>'דוח 132'!E7254</f>
        <v>0</v>
      </c>
      <c r="H7254" s="63">
        <f>'דוח 132'!D7254</f>
        <v>0</v>
      </c>
      <c r="I7254" s="63">
        <f>'דוח 132'!C7254</f>
        <v>0</v>
      </c>
      <c r="J7254" s="63">
        <f>'דוח 132'!B7254</f>
        <v>0</v>
      </c>
      <c r="K7254" s="63">
        <f>'דוח 132'!A7254</f>
        <v>0</v>
      </c>
    </row>
    <row r="7255" spans="1:11" x14ac:dyDescent="0.2">
      <c r="A7255" s="63">
        <f>'דוח 132'!K7255</f>
        <v>13592</v>
      </c>
      <c r="B7255" s="63">
        <f>'דוח 132'!J7255</f>
        <v>9328</v>
      </c>
      <c r="C7255" s="63" t="str">
        <f>'דוח 132'!I7255</f>
        <v xml:space="preserve">לא צמוד - לא כולל נזילות </v>
      </c>
      <c r="D7255" s="63">
        <f>'דוח 132'!H7255</f>
        <v>2.3720083868519199</v>
      </c>
      <c r="E7255" s="63">
        <f>'דוח 132'!G7255</f>
        <v>33.759297722292999</v>
      </c>
      <c r="F7255" s="63">
        <f>'דוח 132'!F7255</f>
        <v>33.6655712382193</v>
      </c>
      <c r="G7255" s="63">
        <f>'דוח 132'!E7255</f>
        <v>0</v>
      </c>
      <c r="H7255" s="63">
        <f>'דוח 132'!D7255</f>
        <v>0</v>
      </c>
      <c r="I7255" s="63">
        <f>'דוח 132'!C7255</f>
        <v>0</v>
      </c>
      <c r="J7255" s="63">
        <f>'דוח 132'!B7255</f>
        <v>0</v>
      </c>
      <c r="K7255" s="63">
        <f>'דוח 132'!A7255</f>
        <v>0</v>
      </c>
    </row>
    <row r="7256" spans="1:11" x14ac:dyDescent="0.2">
      <c r="A7256" s="63">
        <f>'דוח 132'!K7256</f>
        <v>11566</v>
      </c>
      <c r="B7256" s="63">
        <f>'דוח 132'!J7256</f>
        <v>9328</v>
      </c>
      <c r="C7256" s="63" t="str">
        <f>'דוח 132'!I7256</f>
        <v>מק"מ</v>
      </c>
      <c r="D7256" s="63">
        <f>'דוח 132'!H7256</f>
        <v>0.56723735855703794</v>
      </c>
      <c r="E7256" s="63">
        <f>'דוח 132'!G7256</f>
        <v>19.662584189508699</v>
      </c>
      <c r="F7256" s="63">
        <f>'דוח 132'!F7256</f>
        <v>19.631445567249898</v>
      </c>
      <c r="G7256" s="63">
        <f>'דוח 132'!E7256</f>
        <v>0</v>
      </c>
      <c r="H7256" s="63">
        <f>'דוח 132'!D7256</f>
        <v>0</v>
      </c>
      <c r="I7256" s="63">
        <f>'דוח 132'!C7256</f>
        <v>0</v>
      </c>
      <c r="J7256" s="63">
        <f>'דוח 132'!B7256</f>
        <v>0</v>
      </c>
      <c r="K7256" s="63">
        <f>'דוח 132'!A7256</f>
        <v>0</v>
      </c>
    </row>
    <row r="7257" spans="1:11" x14ac:dyDescent="0.2">
      <c r="A7257" s="63">
        <f>'דוח 132'!K7257</f>
        <v>13419</v>
      </c>
      <c r="B7257" s="63">
        <f>'דוח 132'!J7257</f>
        <v>9328</v>
      </c>
      <c r="C7257" s="63" t="str">
        <f>'דוח 132'!I7257</f>
        <v>ממשלתי  לא צמוד (שחר)</v>
      </c>
      <c r="D7257" s="63">
        <f>'דוח 132'!H7257</f>
        <v>6.0134254780888092</v>
      </c>
      <c r="E7257" s="63">
        <f>'דוח 132'!G7257</f>
        <v>8.1823599006589198</v>
      </c>
      <c r="F7257" s="63">
        <f>'דוח 132'!F7257</f>
        <v>8.1630420719363403</v>
      </c>
      <c r="G7257" s="63">
        <f>'דוח 132'!E7257</f>
        <v>0</v>
      </c>
      <c r="H7257" s="63">
        <f>'דוח 132'!D7257</f>
        <v>0</v>
      </c>
      <c r="I7257" s="63">
        <f>'דוח 132'!C7257</f>
        <v>0</v>
      </c>
      <c r="J7257" s="63">
        <f>'דוח 132'!B7257</f>
        <v>0</v>
      </c>
      <c r="K7257" s="63">
        <f>'דוח 132'!A7257</f>
        <v>0</v>
      </c>
    </row>
    <row r="7258" spans="1:11" x14ac:dyDescent="0.2">
      <c r="A7258" s="63">
        <f>'דוח 132'!K7258</f>
        <v>11568</v>
      </c>
      <c r="B7258" s="63">
        <f>'דוח 132'!J7258</f>
        <v>9328</v>
      </c>
      <c r="C7258" s="63" t="str">
        <f>'דוח 132'!I7258</f>
        <v>אג"ח ממשלתי לא צמוד ריבית משתנה-"גילון"</v>
      </c>
      <c r="D7258" s="63">
        <f>'דוח 132'!H7258</f>
        <v>0</v>
      </c>
      <c r="E7258" s="63">
        <f>'דוח 132'!G7258</f>
        <v>0</v>
      </c>
      <c r="F7258" s="63">
        <f>'דוח 132'!F7258</f>
        <v>0</v>
      </c>
      <c r="G7258" s="63">
        <f>'דוח 132'!E7258</f>
        <v>0</v>
      </c>
      <c r="H7258" s="63">
        <f>'דוח 132'!D7258</f>
        <v>0</v>
      </c>
      <c r="I7258" s="63">
        <f>'דוח 132'!C7258</f>
        <v>0</v>
      </c>
      <c r="J7258" s="63">
        <f>'דוח 132'!B7258</f>
        <v>0</v>
      </c>
      <c r="K7258" s="63">
        <f>'דוח 132'!A7258</f>
        <v>0</v>
      </c>
    </row>
    <row r="7259" spans="1:11" x14ac:dyDescent="0.2">
      <c r="A7259" s="63">
        <f>'דוח 132'!K7259</f>
        <v>12479</v>
      </c>
      <c r="B7259" s="63">
        <f>'דוח 132'!J7259</f>
        <v>9328</v>
      </c>
      <c r="C7259" s="63" t="str">
        <f>'דוח 132'!I7259</f>
        <v>קונצרני ריבית קבועה</v>
      </c>
      <c r="D7259" s="63">
        <f>'דוח 132'!H7259</f>
        <v>3.6881012725854094</v>
      </c>
      <c r="E7259" s="63">
        <f>'דוח 132'!G7259</f>
        <v>5.0305643717362898</v>
      </c>
      <c r="F7259" s="63">
        <f>'דוח 132'!F7259</f>
        <v>4.9885639621625497</v>
      </c>
      <c r="G7259" s="63">
        <f>'דוח 132'!E7259</f>
        <v>0</v>
      </c>
      <c r="H7259" s="63">
        <f>'דוח 132'!D7259</f>
        <v>0</v>
      </c>
      <c r="I7259" s="63">
        <f>'דוח 132'!C7259</f>
        <v>0</v>
      </c>
      <c r="J7259" s="63">
        <f>'דוח 132'!B7259</f>
        <v>0</v>
      </c>
      <c r="K7259" s="63">
        <f>'דוח 132'!A7259</f>
        <v>0</v>
      </c>
    </row>
    <row r="7260" spans="1:11" x14ac:dyDescent="0.2">
      <c r="A7260" s="63">
        <f>'דוח 132'!K7260</f>
        <v>12480</v>
      </c>
      <c r="B7260" s="63">
        <f>'דוח 132'!J7260</f>
        <v>9328</v>
      </c>
      <c r="C7260" s="63" t="str">
        <f>'דוח 132'!I7260</f>
        <v>קונצרני ריבית משתנה</v>
      </c>
      <c r="D7260" s="63">
        <f>'דוח 132'!H7260</f>
        <v>1.3973102400851998</v>
      </c>
      <c r="E7260" s="63">
        <f>'דוח 132'!G7260</f>
        <v>0.88378926038906103</v>
      </c>
      <c r="F7260" s="63">
        <f>'דוח 132'!F7260</f>
        <v>0.88251963687053003</v>
      </c>
      <c r="G7260" s="63">
        <f>'דוח 132'!E7260</f>
        <v>0</v>
      </c>
      <c r="H7260" s="63">
        <f>'דוח 132'!D7260</f>
        <v>0</v>
      </c>
      <c r="I7260" s="63">
        <f>'דוח 132'!C7260</f>
        <v>0</v>
      </c>
      <c r="J7260" s="63">
        <f>'דוח 132'!B7260</f>
        <v>0</v>
      </c>
      <c r="K7260" s="63">
        <f>'דוח 132'!A7260</f>
        <v>0</v>
      </c>
    </row>
    <row r="7261" spans="1:11" x14ac:dyDescent="0.2">
      <c r="A7261" s="63">
        <f>'דוח 132'!K7261</f>
        <v>11578</v>
      </c>
      <c r="B7261" s="63">
        <f>'דוח 132'!J7261</f>
        <v>9328</v>
      </c>
      <c r="C7261" s="63" t="str">
        <f>'דוח 132'!I7261</f>
        <v>אג"ח לא צמוד לא סחיר (ללא עמיתים)</v>
      </c>
      <c r="D7261" s="63">
        <f>'דוח 132'!H7261</f>
        <v>0</v>
      </c>
      <c r="E7261" s="63">
        <f>'דוח 132'!G7261</f>
        <v>0</v>
      </c>
      <c r="F7261" s="63">
        <f>'דוח 132'!F7261</f>
        <v>0</v>
      </c>
      <c r="G7261" s="63">
        <f>'דוח 132'!E7261</f>
        <v>0</v>
      </c>
      <c r="H7261" s="63">
        <f>'דוח 132'!D7261</f>
        <v>0</v>
      </c>
      <c r="I7261" s="63">
        <f>'דוח 132'!C7261</f>
        <v>0</v>
      </c>
      <c r="J7261" s="63">
        <f>'דוח 132'!B7261</f>
        <v>0</v>
      </c>
      <c r="K7261" s="63">
        <f>'דוח 132'!A7261</f>
        <v>0</v>
      </c>
    </row>
    <row r="7262" spans="1:11" x14ac:dyDescent="0.2">
      <c r="A7262" s="63">
        <f>'דוח 132'!K7262</f>
        <v>12497</v>
      </c>
      <c r="B7262" s="63">
        <f>'דוח 132'!J7262</f>
        <v>9328</v>
      </c>
      <c r="C7262" s="63" t="str">
        <f>'דוח 132'!I7262</f>
        <v>קונצרני לא סחיר ריבית משתנה (נע"מים)</v>
      </c>
      <c r="D7262" s="63">
        <f>'דוח 132'!H7262</f>
        <v>0</v>
      </c>
      <c r="E7262" s="63">
        <f>'דוח 132'!G7262</f>
        <v>0</v>
      </c>
      <c r="F7262" s="63">
        <f>'דוח 132'!F7262</f>
        <v>0</v>
      </c>
      <c r="G7262" s="63">
        <f>'דוח 132'!E7262</f>
        <v>0</v>
      </c>
      <c r="H7262" s="63">
        <f>'דוח 132'!D7262</f>
        <v>0</v>
      </c>
      <c r="I7262" s="63">
        <f>'דוח 132'!C7262</f>
        <v>0</v>
      </c>
      <c r="J7262" s="63">
        <f>'דוח 132'!B7262</f>
        <v>0</v>
      </c>
      <c r="K7262" s="63">
        <f>'דוח 132'!A7262</f>
        <v>0</v>
      </c>
    </row>
    <row r="7263" spans="1:11" x14ac:dyDescent="0.2">
      <c r="A7263" s="63">
        <f>'דוח 132'!K7263</f>
        <v>15546</v>
      </c>
      <c r="B7263" s="63">
        <f>'דוח 132'!J7263</f>
        <v>9328</v>
      </c>
      <c r="C7263" s="63" t="str">
        <f>'דוח 132'!I7263</f>
        <v>הלוואה לא צמוד</v>
      </c>
      <c r="D7263" s="63">
        <f>'דוח 132'!H7263</f>
        <v>0</v>
      </c>
      <c r="E7263" s="63">
        <f>'דוח 132'!G7263</f>
        <v>0</v>
      </c>
      <c r="F7263" s="63">
        <f>'דוח 132'!F7263</f>
        <v>0</v>
      </c>
      <c r="G7263" s="63">
        <f>'דוח 132'!E7263</f>
        <v>0</v>
      </c>
      <c r="H7263" s="63">
        <f>'דוח 132'!D7263</f>
        <v>0</v>
      </c>
      <c r="I7263" s="63">
        <f>'דוח 132'!C7263</f>
        <v>0</v>
      </c>
      <c r="J7263" s="63">
        <f>'דוח 132'!B7263</f>
        <v>0</v>
      </c>
      <c r="K7263" s="63">
        <f>'דוח 132'!A7263</f>
        <v>0</v>
      </c>
    </row>
    <row r="7264" spans="1:11" x14ac:dyDescent="0.2">
      <c r="A7264" s="63">
        <f>'דוח 132'!K7264</f>
        <v>12481</v>
      </c>
      <c r="B7264" s="63">
        <f>'דוח 132'!J7264</f>
        <v>9328</v>
      </c>
      <c r="C7264" s="63" t="str">
        <f>'דוח 132'!I7264</f>
        <v>הלוואות לעמיתים.</v>
      </c>
      <c r="D7264" s="63">
        <f>'דוח 132'!H7264</f>
        <v>0</v>
      </c>
      <c r="E7264" s="63">
        <f>'דוח 132'!G7264</f>
        <v>0</v>
      </c>
      <c r="F7264" s="63">
        <f>'דוח 132'!F7264</f>
        <v>0</v>
      </c>
      <c r="G7264" s="63">
        <f>'דוח 132'!E7264</f>
        <v>0</v>
      </c>
      <c r="H7264" s="63">
        <f>'דוח 132'!D7264</f>
        <v>0</v>
      </c>
      <c r="I7264" s="63">
        <f>'דוח 132'!C7264</f>
        <v>0</v>
      </c>
      <c r="J7264" s="63">
        <f>'דוח 132'!B7264</f>
        <v>0</v>
      </c>
      <c r="K7264" s="63">
        <f>'דוח 132'!A7264</f>
        <v>0</v>
      </c>
    </row>
    <row r="7265" spans="1:11" x14ac:dyDescent="0.2">
      <c r="A7265" s="63">
        <f>'דוח 132'!K7265</f>
        <v>13594</v>
      </c>
      <c r="B7265" s="63">
        <f>'דוח 132'!J7265</f>
        <v>9328</v>
      </c>
      <c r="C7265" s="63" t="str">
        <f>'דוח 132'!I7265</f>
        <v>מט"ח וצמוד מט"ח</v>
      </c>
      <c r="D7265" s="63">
        <f>'דוח 132'!H7265</f>
        <v>0</v>
      </c>
      <c r="E7265" s="63">
        <f>'דוח 132'!G7265</f>
        <v>0.53159107638073511</v>
      </c>
      <c r="F7265" s="63">
        <f>'דוח 132'!F7265</f>
        <v>0.52735644012177008</v>
      </c>
      <c r="G7265" s="63">
        <f>'דוח 132'!E7265</f>
        <v>0</v>
      </c>
      <c r="H7265" s="63">
        <f>'דוח 132'!D7265</f>
        <v>0</v>
      </c>
      <c r="I7265" s="63">
        <f>'דוח 132'!C7265</f>
        <v>0</v>
      </c>
      <c r="J7265" s="63">
        <f>'דוח 132'!B7265</f>
        <v>0</v>
      </c>
      <c r="K7265" s="63">
        <f>'דוח 132'!A7265</f>
        <v>0</v>
      </c>
    </row>
    <row r="7266" spans="1:11" x14ac:dyDescent="0.2">
      <c r="A7266" s="63">
        <f>'דוח 132'!K7266</f>
        <v>15609</v>
      </c>
      <c r="B7266" s="63">
        <f>'דוח 132'!J7266</f>
        <v>9328</v>
      </c>
      <c r="C7266" s="63" t="str">
        <f>'דוח 132'!I7266</f>
        <v>אג"ח ממשלתי צמוד מט"ח סחיר (1022)</v>
      </c>
      <c r="D7266" s="63">
        <f>'דוח 132'!H7266</f>
        <v>0</v>
      </c>
      <c r="E7266" s="63">
        <f>'דוח 132'!G7266</f>
        <v>0</v>
      </c>
      <c r="F7266" s="63">
        <f>'דוח 132'!F7266</f>
        <v>0</v>
      </c>
      <c r="G7266" s="63">
        <f>'דוח 132'!E7266</f>
        <v>0</v>
      </c>
      <c r="H7266" s="63">
        <f>'דוח 132'!D7266</f>
        <v>0</v>
      </c>
      <c r="I7266" s="63">
        <f>'דוח 132'!C7266</f>
        <v>0</v>
      </c>
      <c r="J7266" s="63">
        <f>'דוח 132'!B7266</f>
        <v>0</v>
      </c>
      <c r="K7266" s="63">
        <f>'דוח 132'!A7266</f>
        <v>0</v>
      </c>
    </row>
    <row r="7267" spans="1:11" x14ac:dyDescent="0.2">
      <c r="A7267" s="63">
        <f>'דוח 132'!K7267</f>
        <v>11524</v>
      </c>
      <c r="B7267" s="63">
        <f>'דוח 132'!J7267</f>
        <v>9328</v>
      </c>
      <c r="C7267" s="63" t="str">
        <f>'דוח 132'!I7267</f>
        <v xml:space="preserve"> אג"ח קונצרני בחו"ל </v>
      </c>
      <c r="D7267" s="63">
        <f>'דוח 132'!H7267</f>
        <v>0</v>
      </c>
      <c r="E7267" s="63">
        <f>'דוח 132'!G7267</f>
        <v>0</v>
      </c>
      <c r="F7267" s="63">
        <f>'דוח 132'!F7267</f>
        <v>0</v>
      </c>
      <c r="G7267" s="63">
        <f>'דוח 132'!E7267</f>
        <v>0</v>
      </c>
      <c r="H7267" s="63">
        <f>'דוח 132'!D7267</f>
        <v>0</v>
      </c>
      <c r="I7267" s="63">
        <f>'דוח 132'!C7267</f>
        <v>0</v>
      </c>
      <c r="J7267" s="63">
        <f>'דוח 132'!B7267</f>
        <v>0</v>
      </c>
      <c r="K7267" s="63">
        <f>'דוח 132'!A7267</f>
        <v>0</v>
      </c>
    </row>
    <row r="7268" spans="1:11" x14ac:dyDescent="0.2">
      <c r="A7268" s="63">
        <f>'דוח 132'!K7268</f>
        <v>15745</v>
      </c>
      <c r="B7268" s="63">
        <f>'דוח 132'!J7268</f>
        <v>9328</v>
      </c>
      <c r="C7268" s="63" t="str">
        <f>'דוח 132'!I7268</f>
        <v>סה"כ קונצרני צמוד מט"ח</v>
      </c>
      <c r="D7268" s="63">
        <f>'דוח 132'!H7268</f>
        <v>0</v>
      </c>
      <c r="E7268" s="63">
        <f>'דוח 132'!G7268</f>
        <v>0</v>
      </c>
      <c r="F7268" s="63">
        <f>'דוח 132'!F7268</f>
        <v>0</v>
      </c>
      <c r="G7268" s="63">
        <f>'דוח 132'!E7268</f>
        <v>0</v>
      </c>
      <c r="H7268" s="63">
        <f>'דוח 132'!D7268</f>
        <v>0</v>
      </c>
      <c r="I7268" s="63">
        <f>'דוח 132'!C7268</f>
        <v>0</v>
      </c>
      <c r="J7268" s="63">
        <f>'דוח 132'!B7268</f>
        <v>0</v>
      </c>
      <c r="K7268" s="63">
        <f>'דוח 132'!A7268</f>
        <v>0</v>
      </c>
    </row>
    <row r="7269" spans="1:11" x14ac:dyDescent="0.2">
      <c r="A7269" s="63">
        <f>'דוח 132'!K7269</f>
        <v>15545</v>
      </c>
      <c r="B7269" s="63">
        <f>'דוח 132'!J7269</f>
        <v>9328</v>
      </c>
      <c r="C7269" s="63" t="str">
        <f>'דוח 132'!I7269</f>
        <v>הלוואה צמוד מט"ח</v>
      </c>
      <c r="D7269" s="63">
        <f>'דוח 132'!H7269</f>
        <v>0</v>
      </c>
      <c r="E7269" s="63">
        <f>'דוח 132'!G7269</f>
        <v>0</v>
      </c>
      <c r="F7269" s="63">
        <f>'דוח 132'!F7269</f>
        <v>0</v>
      </c>
      <c r="G7269" s="63">
        <f>'דוח 132'!E7269</f>
        <v>0</v>
      </c>
      <c r="H7269" s="63">
        <f>'דוח 132'!D7269</f>
        <v>0</v>
      </c>
      <c r="I7269" s="63">
        <f>'דוח 132'!C7269</f>
        <v>0</v>
      </c>
      <c r="J7269" s="63">
        <f>'דוח 132'!B7269</f>
        <v>0</v>
      </c>
      <c r="K7269" s="63">
        <f>'דוח 132'!A7269</f>
        <v>0</v>
      </c>
    </row>
    <row r="7270" spans="1:11" x14ac:dyDescent="0.2">
      <c r="A7270" s="63">
        <f>'דוח 132'!K7270</f>
        <v>13595</v>
      </c>
      <c r="B7270" s="63">
        <f>'דוח 132'!J7270</f>
        <v>9328</v>
      </c>
      <c r="C7270" s="63" t="str">
        <f>'דוח 132'!I7270</f>
        <v>סה"כ מניות והמירים</v>
      </c>
      <c r="D7270" s="63">
        <f>'דוח 132'!H7270</f>
        <v>0</v>
      </c>
      <c r="E7270" s="63">
        <f>'דוח 132'!G7270</f>
        <v>22.5259356782739</v>
      </c>
      <c r="F7270" s="63">
        <f>'דוח 132'!F7270</f>
        <v>22.5857283090807</v>
      </c>
      <c r="G7270" s="63">
        <f>'דוח 132'!E7270</f>
        <v>0</v>
      </c>
      <c r="H7270" s="63">
        <f>'דוח 132'!D7270</f>
        <v>0</v>
      </c>
      <c r="I7270" s="63">
        <f>'דוח 132'!C7270</f>
        <v>0</v>
      </c>
      <c r="J7270" s="63">
        <f>'דוח 132'!B7270</f>
        <v>0</v>
      </c>
      <c r="K7270" s="63">
        <f>'דוח 132'!A7270</f>
        <v>0</v>
      </c>
    </row>
    <row r="7271" spans="1:11" x14ac:dyDescent="0.2">
      <c r="A7271" s="63">
        <f>'דוח 132'!K7271</f>
        <v>15610</v>
      </c>
      <c r="B7271" s="63">
        <f>'דוח 132'!J7271</f>
        <v>9328</v>
      </c>
      <c r="C7271" s="63" t="str">
        <f>'דוח 132'!I7271</f>
        <v>נגזרים מתוך מניות והמירים</v>
      </c>
      <c r="D7271" s="63">
        <f>'דוח 132'!H7271</f>
        <v>0</v>
      </c>
      <c r="E7271" s="63">
        <f>'דוח 132'!G7271</f>
        <v>0</v>
      </c>
      <c r="F7271" s="63">
        <f>'דוח 132'!F7271</f>
        <v>0</v>
      </c>
      <c r="G7271" s="63">
        <f>'דוח 132'!E7271</f>
        <v>0</v>
      </c>
      <c r="H7271" s="63">
        <f>'דוח 132'!D7271</f>
        <v>0</v>
      </c>
      <c r="I7271" s="63">
        <f>'דוח 132'!C7271</f>
        <v>0</v>
      </c>
      <c r="J7271" s="63">
        <f>'דוח 132'!B7271</f>
        <v>0</v>
      </c>
      <c r="K7271" s="63">
        <f>'דוח 132'!A7271</f>
        <v>0</v>
      </c>
    </row>
    <row r="7272" spans="1:11" x14ac:dyDescent="0.2">
      <c r="A7272" s="63">
        <f>'דוח 132'!K7272</f>
        <v>15611</v>
      </c>
      <c r="B7272" s="63">
        <f>'דוח 132'!J7272</f>
        <v>9328</v>
      </c>
      <c r="C7272" s="63" t="str">
        <f>'דוח 132'!I7272</f>
        <v>מניות והמירים בארץ</v>
      </c>
      <c r="D7272" s="63">
        <f>'דוח 132'!H7272</f>
        <v>0</v>
      </c>
      <c r="E7272" s="63">
        <f>'דוח 132'!G7272</f>
        <v>10.085036709704799</v>
      </c>
      <c r="F7272" s="63">
        <f>'דוח 132'!F7272</f>
        <v>10.0768344132915</v>
      </c>
      <c r="G7272" s="63">
        <f>'דוח 132'!E7272</f>
        <v>0</v>
      </c>
      <c r="H7272" s="63">
        <f>'דוח 132'!D7272</f>
        <v>0</v>
      </c>
      <c r="I7272" s="63">
        <f>'דוח 132'!C7272</f>
        <v>0</v>
      </c>
      <c r="J7272" s="63">
        <f>'דוח 132'!B7272</f>
        <v>0</v>
      </c>
      <c r="K7272" s="63">
        <f>'דוח 132'!A7272</f>
        <v>0</v>
      </c>
    </row>
    <row r="7273" spans="1:11" x14ac:dyDescent="0.2">
      <c r="A7273" s="63">
        <f>'דוח 132'!K7273</f>
        <v>15608</v>
      </c>
      <c r="B7273" s="63">
        <f>'דוח 132'!J7273</f>
        <v>9328</v>
      </c>
      <c r="C7273" s="63" t="str">
        <f>'דוח 132'!I7273</f>
        <v>מניות חו"ל</v>
      </c>
      <c r="D7273" s="63">
        <f>'דוח 132'!H7273</f>
        <v>0</v>
      </c>
      <c r="E7273" s="63">
        <f>'דוח 132'!G7273</f>
        <v>12.440898968569099</v>
      </c>
      <c r="F7273" s="63">
        <f>'דוח 132'!F7273</f>
        <v>12.508893895789198</v>
      </c>
      <c r="G7273" s="63">
        <f>'דוח 132'!E7273</f>
        <v>0</v>
      </c>
      <c r="H7273" s="63">
        <f>'דוח 132'!D7273</f>
        <v>0</v>
      </c>
      <c r="I7273" s="63">
        <f>'דוח 132'!C7273</f>
        <v>0</v>
      </c>
      <c r="J7273" s="63">
        <f>'דוח 132'!B7273</f>
        <v>0</v>
      </c>
      <c r="K7273" s="63">
        <f>'דוח 132'!A7273</f>
        <v>0</v>
      </c>
    </row>
    <row r="7274" spans="1:11" x14ac:dyDescent="0.2">
      <c r="A7274" s="63">
        <f>'דוח 132'!K7274</f>
        <v>15584</v>
      </c>
      <c r="B7274" s="63">
        <f>'דוח 132'!J7274</f>
        <v>9328</v>
      </c>
      <c r="C7274" s="63" t="str">
        <f>'דוח 132'!I7274</f>
        <v>נכסים אלטרנטיביים</v>
      </c>
      <c r="D7274" s="63">
        <f>'דוח 132'!H7274</f>
        <v>0</v>
      </c>
      <c r="E7274" s="63">
        <f>'דוח 132'!G7274</f>
        <v>0</v>
      </c>
      <c r="F7274" s="63">
        <f>'דוח 132'!F7274</f>
        <v>0</v>
      </c>
      <c r="G7274" s="63">
        <f>'דוח 132'!E7274</f>
        <v>0</v>
      </c>
      <c r="H7274" s="63">
        <f>'דוח 132'!D7274</f>
        <v>0</v>
      </c>
      <c r="I7274" s="63">
        <f>'דוח 132'!C7274</f>
        <v>0</v>
      </c>
      <c r="J7274" s="63">
        <f>'דוח 132'!B7274</f>
        <v>0</v>
      </c>
      <c r="K7274" s="63">
        <f>'דוח 132'!A7274</f>
        <v>0</v>
      </c>
    </row>
    <row r="7275" spans="1:11" x14ac:dyDescent="0.2">
      <c r="A7275" s="63">
        <f>'דוח 132'!K7275</f>
        <v>17728</v>
      </c>
      <c r="B7275" s="63">
        <f>'דוח 132'!J7275</f>
        <v>9328</v>
      </c>
      <c r="C7275" s="63" t="str">
        <f>'דוח 132'!I7275</f>
        <v>נכסי נדל"ן</v>
      </c>
      <c r="D7275" s="63">
        <f>'דוח 132'!H7275</f>
        <v>0</v>
      </c>
      <c r="E7275" s="63">
        <f>'דוח 132'!G7275</f>
        <v>0</v>
      </c>
      <c r="F7275" s="63">
        <f>'דוח 132'!F7275</f>
        <v>0</v>
      </c>
      <c r="G7275" s="63">
        <f>'דוח 132'!E7275</f>
        <v>0</v>
      </c>
      <c r="H7275" s="63">
        <f>'דוח 132'!D7275</f>
        <v>0</v>
      </c>
      <c r="I7275" s="63">
        <f>'דוח 132'!C7275</f>
        <v>0</v>
      </c>
      <c r="J7275" s="63">
        <f>'דוח 132'!B7275</f>
        <v>0</v>
      </c>
      <c r="K7275" s="63">
        <f>'דוח 132'!A7275</f>
        <v>0</v>
      </c>
    </row>
    <row r="7276" spans="1:11" x14ac:dyDescent="0.2">
      <c r="A7276" s="63">
        <f>'דוח 132'!K7276</f>
        <v>15624</v>
      </c>
      <c r="B7276" s="63">
        <f>'דוח 132'!J7276</f>
        <v>9328</v>
      </c>
      <c r="C7276" s="63" t="str">
        <f>'דוח 132'!I7276</f>
        <v>נגזרים מתוך חשיפת מט"ח</v>
      </c>
      <c r="D7276" s="63">
        <f>'דוח 132'!H7276</f>
        <v>0</v>
      </c>
      <c r="E7276" s="63">
        <f>'דוח 132'!G7276</f>
        <v>0</v>
      </c>
      <c r="F7276" s="63">
        <f>'דוח 132'!F7276</f>
        <v>0</v>
      </c>
      <c r="G7276" s="63">
        <f>'דוח 132'!E7276</f>
        <v>0</v>
      </c>
      <c r="H7276" s="63">
        <f>'דוח 132'!D7276</f>
        <v>0</v>
      </c>
      <c r="I7276" s="63">
        <f>'דוח 132'!C7276</f>
        <v>0</v>
      </c>
      <c r="J7276" s="63">
        <f>'דוח 132'!B7276</f>
        <v>0</v>
      </c>
      <c r="K7276" s="63">
        <f>'דוח 132'!A7276</f>
        <v>0</v>
      </c>
    </row>
    <row r="7277" spans="1:11" x14ac:dyDescent="0.2">
      <c r="A7277" s="63">
        <f>'דוח 132'!K7277</f>
        <v>15644</v>
      </c>
      <c r="B7277" s="63">
        <f>'דוח 132'!J7277</f>
        <v>9328</v>
      </c>
      <c r="C7277" s="63" t="str">
        <f>'דוח 132'!I7277</f>
        <v>סה"כ נזילות</v>
      </c>
      <c r="D7277" s="63">
        <f>'דוח 132'!H7277</f>
        <v>0</v>
      </c>
      <c r="E7277" s="63">
        <f>'דוח 132'!G7277</f>
        <v>6.4151545344422898</v>
      </c>
      <c r="F7277" s="63">
        <f>'דוח 132'!F7277</f>
        <v>6.4728718625077892</v>
      </c>
      <c r="G7277" s="63">
        <f>'דוח 132'!E7277</f>
        <v>0</v>
      </c>
      <c r="H7277" s="63">
        <f>'דוח 132'!D7277</f>
        <v>0</v>
      </c>
      <c r="I7277" s="63">
        <f>'דוח 132'!C7277</f>
        <v>0</v>
      </c>
      <c r="J7277" s="63">
        <f>'דוח 132'!B7277</f>
        <v>0</v>
      </c>
      <c r="K7277" s="63">
        <f>'דוח 132'!A7277</f>
        <v>0</v>
      </c>
    </row>
    <row r="7278" spans="1:11" x14ac:dyDescent="0.2">
      <c r="A7278" s="63">
        <f>'דוח 132'!K7278</f>
        <v>15704</v>
      </c>
      <c r="B7278" s="63">
        <f>'דוח 132'!J7278</f>
        <v>9328</v>
      </c>
      <c r="C7278" s="63" t="str">
        <f>'דוח 132'!I7278</f>
        <v xml:space="preserve">סה"כ קונצרני והלוואות </v>
      </c>
      <c r="D7278" s="63">
        <f>'דוח 132'!H7278</f>
        <v>3.2017293386636099</v>
      </c>
      <c r="E7278" s="63">
        <f>'דוח 132'!G7278</f>
        <v>27.783443479619599</v>
      </c>
      <c r="F7278" s="63">
        <f>'דוח 132'!F7278</f>
        <v>27.7389703478839</v>
      </c>
      <c r="G7278" s="63">
        <f>'דוח 132'!E7278</f>
        <v>27</v>
      </c>
      <c r="H7278" s="63">
        <f>'דוח 132'!D7278</f>
        <v>33</v>
      </c>
      <c r="I7278" s="63">
        <f>'דוח 132'!C7278</f>
        <v>0</v>
      </c>
      <c r="J7278" s="63">
        <f>'דוח 132'!B7278</f>
        <v>0</v>
      </c>
      <c r="K7278" s="63">
        <f>'דוח 132'!A7278</f>
        <v>0</v>
      </c>
    </row>
    <row r="7279" spans="1:11" x14ac:dyDescent="0.2">
      <c r="A7279" s="63">
        <f>'דוח 132'!K7279</f>
        <v>15749</v>
      </c>
      <c r="B7279" s="63">
        <f>'דוח 132'!J7279</f>
        <v>9328</v>
      </c>
      <c r="C7279" s="63" t="str">
        <f>'דוח 132'!I7279</f>
        <v>סה"כ לא סחירים</v>
      </c>
      <c r="D7279" s="63">
        <f>'דוח 132'!H7279</f>
        <v>0</v>
      </c>
      <c r="E7279" s="63">
        <f>'דוח 132'!G7279</f>
        <v>0</v>
      </c>
      <c r="F7279" s="63">
        <f>'דוח 132'!F7279</f>
        <v>0</v>
      </c>
      <c r="G7279" s="63">
        <f>'דוח 132'!E7279</f>
        <v>0</v>
      </c>
      <c r="H7279" s="63">
        <f>'דוח 132'!D7279</f>
        <v>0</v>
      </c>
      <c r="I7279" s="63">
        <f>'דוח 132'!C7279</f>
        <v>0</v>
      </c>
      <c r="J7279" s="63">
        <f>'דוח 132'!B7279</f>
        <v>0</v>
      </c>
      <c r="K7279" s="63">
        <f>'דוח 132'!A7279</f>
        <v>0</v>
      </c>
    </row>
    <row r="7280" spans="1:11" x14ac:dyDescent="0.2">
      <c r="A7280" s="63">
        <f>'דוח 132'!K7280</f>
        <v>11258</v>
      </c>
      <c r="B7280" s="63">
        <f>'דוח 132'!J7280</f>
        <v>9328</v>
      </c>
      <c r="C7280" s="63" t="str">
        <f>'דוח 132'!I7280</f>
        <v>כל נכסי הקופה</v>
      </c>
      <c r="D7280" s="63">
        <f>'דוח 132'!H7280</f>
        <v>1.8551556121893298</v>
      </c>
      <c r="E7280" s="63">
        <f>'דוח 132'!G7280</f>
        <v>100</v>
      </c>
      <c r="F7280" s="63">
        <f>'דוח 132'!F7280</f>
        <v>100</v>
      </c>
      <c r="G7280" s="63">
        <f>'דוח 132'!E7280</f>
        <v>0</v>
      </c>
      <c r="H7280" s="63">
        <f>'דוח 132'!D7280</f>
        <v>0</v>
      </c>
      <c r="I7280" s="63">
        <f>'דוח 132'!C7280</f>
        <v>0</v>
      </c>
      <c r="J7280" s="63">
        <f>'דוח 132'!B7280</f>
        <v>0</v>
      </c>
      <c r="K7280" s="63">
        <f>'דוח 132'!A7280</f>
        <v>0</v>
      </c>
    </row>
    <row r="7281" spans="1:11" x14ac:dyDescent="0.2">
      <c r="A7281" s="63">
        <f>'דוח 132'!K7281</f>
        <v>15705</v>
      </c>
      <c r="B7281" s="63">
        <f>'דוח 132'!J7281</f>
        <v>9328</v>
      </c>
      <c r="C7281" s="63" t="str">
        <f>'דוח 132'!I7281</f>
        <v>סה"כ ממשלתי</v>
      </c>
      <c r="D7281" s="63">
        <f>'דוח 132'!H7281</f>
        <v>2.2383668509980299</v>
      </c>
      <c r="E7281" s="63">
        <f>'דוח 132'!G7281</f>
        <v>43.275466307664203</v>
      </c>
      <c r="F7281" s="63">
        <f>'דוח 132'!F7281</f>
        <v>43.202429480527591</v>
      </c>
      <c r="G7281" s="63">
        <f>'דוח 132'!E7281</f>
        <v>40</v>
      </c>
      <c r="H7281" s="63">
        <f>'דוח 132'!D7281</f>
        <v>46</v>
      </c>
      <c r="I7281" s="63">
        <f>'דוח 132'!C7281</f>
        <v>0</v>
      </c>
      <c r="J7281" s="63">
        <f>'דוח 132'!B7281</f>
        <v>0</v>
      </c>
      <c r="K7281" s="63">
        <f>'דוח 132'!A7281</f>
        <v>0</v>
      </c>
    </row>
    <row r="7282" spans="1:11" x14ac:dyDescent="0.2">
      <c r="A7282" s="63">
        <f>'דוח 132'!K7282</f>
        <v>16144</v>
      </c>
      <c r="B7282" s="63">
        <f>'דוח 132'!J7282</f>
        <v>9328</v>
      </c>
      <c r="C7282" s="63" t="str">
        <f>'דוח 132'!I7282</f>
        <v>סך חשיפת מט"ח</v>
      </c>
      <c r="D7282" s="63">
        <f>'דוח 132'!H7282</f>
        <v>0</v>
      </c>
      <c r="E7282" s="63">
        <f>'דוח 132'!G7282</f>
        <v>8.5883727282543205</v>
      </c>
      <c r="F7282" s="63">
        <f>'דוח 132'!F7282</f>
        <v>8.6332042845095796</v>
      </c>
      <c r="G7282" s="63">
        <f>'דוח 132'!E7282</f>
        <v>0</v>
      </c>
      <c r="H7282" s="63">
        <f>'דוח 132'!D7282</f>
        <v>0</v>
      </c>
      <c r="I7282" s="63">
        <f>'דוח 132'!C7282</f>
        <v>0</v>
      </c>
      <c r="J7282" s="63">
        <f>'דוח 132'!B7282</f>
        <v>0</v>
      </c>
      <c r="K7282" s="63">
        <f>'דוח 132'!A7282</f>
        <v>0</v>
      </c>
    </row>
    <row r="7283" spans="1:11" x14ac:dyDescent="0.2">
      <c r="A7283" s="63">
        <f>'דוח 132'!K7283</f>
        <v>12755</v>
      </c>
      <c r="B7283" s="63">
        <f>'דוח 132'!J7283</f>
        <v>9328</v>
      </c>
      <c r="C7283" s="63" t="str">
        <f>'דוח 132'!I7283</f>
        <v xml:space="preserve">נזילות מט"ח </v>
      </c>
      <c r="D7283" s="63">
        <f>'דוח 132'!H7283</f>
        <v>0</v>
      </c>
      <c r="E7283" s="63">
        <f>'דוח 132'!G7283</f>
        <v>0.53159107638073511</v>
      </c>
      <c r="F7283" s="63">
        <f>'דוח 132'!F7283</f>
        <v>0.52735644012177008</v>
      </c>
      <c r="G7283" s="63">
        <f>'דוח 132'!E7283</f>
        <v>0</v>
      </c>
      <c r="H7283" s="63">
        <f>'דוח 132'!D7283</f>
        <v>0</v>
      </c>
      <c r="I7283" s="63">
        <f>'דוח 132'!C7283</f>
        <v>0</v>
      </c>
      <c r="J7283" s="63">
        <f>'דוח 132'!B7283</f>
        <v>0</v>
      </c>
      <c r="K7283" s="63">
        <f>'דוח 132'!A7283</f>
        <v>0</v>
      </c>
    </row>
    <row r="7284" spans="1:11" x14ac:dyDescent="0.2">
      <c r="A7284" s="63">
        <f>'דוח 132'!K7284</f>
        <v>12359</v>
      </c>
      <c r="B7284" s="63">
        <f>'דוח 132'!J7284</f>
        <v>9328</v>
      </c>
      <c r="C7284" s="63" t="str">
        <f>'דוח 132'!I7284</f>
        <v xml:space="preserve">קונצרני לא סחיר צמוד מדד </v>
      </c>
      <c r="D7284" s="63">
        <f>'דוח 132'!H7284</f>
        <v>0</v>
      </c>
      <c r="E7284" s="63">
        <f>'דוח 132'!G7284</f>
        <v>0</v>
      </c>
      <c r="F7284" s="63">
        <f>'דוח 132'!F7284</f>
        <v>0</v>
      </c>
      <c r="G7284" s="63">
        <f>'דוח 132'!E7284</f>
        <v>0</v>
      </c>
      <c r="H7284" s="63">
        <f>'דוח 132'!D7284</f>
        <v>0</v>
      </c>
      <c r="I7284" s="63">
        <f>'דוח 132'!C7284</f>
        <v>0</v>
      </c>
      <c r="J7284" s="63">
        <f>'דוח 132'!B7284</f>
        <v>0</v>
      </c>
      <c r="K7284" s="63">
        <f>'דוח 132'!A7284</f>
        <v>0</v>
      </c>
    </row>
    <row r="7285" spans="1:11" x14ac:dyDescent="0.2">
      <c r="A7285" s="63">
        <f>'דוח 132'!K7285</f>
        <v>0</v>
      </c>
      <c r="B7285" s="63">
        <f>'דוח 132'!J7285</f>
        <v>0</v>
      </c>
      <c r="C7285" s="63">
        <f>'דוח 132'!I7285</f>
        <v>0</v>
      </c>
      <c r="D7285" s="63">
        <f>'דוח 132'!H7285</f>
        <v>0</v>
      </c>
      <c r="E7285" s="63">
        <f>'דוח 132'!G7285</f>
        <v>0</v>
      </c>
      <c r="F7285" s="63">
        <f>'דוח 132'!F7285</f>
        <v>0</v>
      </c>
      <c r="G7285" s="63">
        <f>'דוח 132'!E7285</f>
        <v>0</v>
      </c>
      <c r="H7285" s="63">
        <f>'דוח 132'!D7285</f>
        <v>0</v>
      </c>
      <c r="I7285" s="63">
        <f>'דוח 132'!C7285</f>
        <v>0</v>
      </c>
      <c r="J7285" s="63">
        <f>'דוח 132'!B7285</f>
        <v>0</v>
      </c>
      <c r="K7285" s="63">
        <f>'דוח 132'!A7285</f>
        <v>0</v>
      </c>
    </row>
    <row r="7286" spans="1:11" x14ac:dyDescent="0.2">
      <c r="A7286" s="63" t="str">
        <f>'דוח 132'!K7286</f>
        <v>קוד קבוצה</v>
      </c>
      <c r="B7286" s="63" t="str">
        <f>'דוח 132'!J7286</f>
        <v>קוד קופה</v>
      </c>
      <c r="C7286" s="63">
        <f>'דוח 132'!I7286</f>
        <v>0</v>
      </c>
      <c r="D7286" s="63" t="str">
        <f>'דוח 132'!H7286</f>
        <v>9336  פסגות גדיש אג"ח ממשלת ישראל</v>
      </c>
      <c r="E7286" s="63">
        <f>'דוח 132'!G7286</f>
        <v>0</v>
      </c>
      <c r="F7286" s="63">
        <f>'דוח 132'!F7286</f>
        <v>0</v>
      </c>
      <c r="G7286" s="63">
        <f>'דוח 132'!E7286</f>
        <v>0</v>
      </c>
      <c r="H7286" s="63">
        <f>'דוח 132'!D7286</f>
        <v>0</v>
      </c>
      <c r="I7286" s="63">
        <f>'דוח 132'!C7286</f>
        <v>0</v>
      </c>
      <c r="J7286" s="63">
        <f>'דוח 132'!B7286</f>
        <v>0</v>
      </c>
      <c r="K7286" s="63">
        <f>'דוח 132'!A7286</f>
        <v>0</v>
      </c>
    </row>
    <row r="7287" spans="1:11" x14ac:dyDescent="0.2">
      <c r="A7287" s="63">
        <f>'דוח 132'!K7287</f>
        <v>0</v>
      </c>
      <c r="B7287" s="63">
        <f>'דוח 132'!J7287</f>
        <v>0</v>
      </c>
      <c r="C7287" s="63">
        <f>'דוח 132'!I7287</f>
        <v>0</v>
      </c>
      <c r="D7287" s="63">
        <f>'דוח 132'!H7287</f>
        <v>0</v>
      </c>
      <c r="E7287" s="63">
        <f>'דוח 132'!G7287</f>
        <v>0</v>
      </c>
      <c r="F7287" s="63" t="str">
        <f>'דוח 132'!F7287</f>
        <v>שווי קופה באשח  269,522.41</v>
      </c>
      <c r="G7287" s="63">
        <f>'דוח 132'!E7287</f>
        <v>0</v>
      </c>
      <c r="H7287" s="63">
        <f>'דוח 132'!D7287</f>
        <v>0</v>
      </c>
      <c r="I7287" s="63">
        <f>'דוח 132'!C7287</f>
        <v>0</v>
      </c>
      <c r="J7287" s="63">
        <f>'דוח 132'!B7287</f>
        <v>0</v>
      </c>
      <c r="K7287" s="63">
        <f>'דוח 132'!A7287</f>
        <v>0</v>
      </c>
    </row>
    <row r="7288" spans="1:11" x14ac:dyDescent="0.2">
      <c r="A7288" s="63">
        <f>'דוח 132'!K7288</f>
        <v>0</v>
      </c>
      <c r="B7288" s="63">
        <f>'דוח 132'!J7288</f>
        <v>0</v>
      </c>
      <c r="C7288" s="63" t="str">
        <f>'דוח 132'!I7288</f>
        <v>תאור קבוצה</v>
      </c>
      <c r="D7288" s="63" t="str">
        <f>'דוח 132'!H7288</f>
        <v>מח"מ</v>
      </c>
      <c r="E7288" s="63" t="str">
        <f>'דוח 132'!G7288</f>
        <v>חשיפה</v>
      </c>
      <c r="F7288" s="63" t="str">
        <f>'דוח 132'!F7288</f>
        <v>חשיפה</v>
      </c>
      <c r="G7288" s="63">
        <f>'דוח 132'!E7288</f>
        <v>0</v>
      </c>
      <c r="H7288" s="63" t="str">
        <f>'דוח 132'!D7288</f>
        <v>חשיפה</v>
      </c>
      <c r="I7288" s="63">
        <f>'דוח 132'!C7288</f>
        <v>0</v>
      </c>
      <c r="J7288" s="63" t="str">
        <f>'דוח 132'!B7288</f>
        <v>מח"מ</v>
      </c>
      <c r="K7288" s="63">
        <f>'דוח 132'!A7288</f>
        <v>0</v>
      </c>
    </row>
    <row r="7289" spans="1:11" x14ac:dyDescent="0.2">
      <c r="A7289" s="63">
        <f>'דוח 132'!K7289</f>
        <v>0</v>
      </c>
      <c r="B7289" s="63">
        <f>'דוח 132'!J7289</f>
        <v>0</v>
      </c>
      <c r="C7289" s="63">
        <f>'דוח 132'!I7289</f>
        <v>0</v>
      </c>
      <c r="D7289" s="63">
        <f>'דוח 132'!H7289</f>
        <v>0</v>
      </c>
      <c r="E7289" s="63" t="str">
        <f>'דוח 132'!G7289</f>
        <v>30/12/18</v>
      </c>
      <c r="F7289" s="63" t="str">
        <f>'דוח 132'!F7289</f>
        <v>31/12/18</v>
      </c>
      <c r="G7289" s="63" t="str">
        <f>'דוח 132'!E7289</f>
        <v>מינ'</v>
      </c>
      <c r="H7289" s="63" t="str">
        <f>'דוח 132'!D7289</f>
        <v>מקס'</v>
      </c>
      <c r="I7289" s="63" t="str">
        <f>'דוח 132'!C7289</f>
        <v>מינ'</v>
      </c>
      <c r="J7289" s="63" t="str">
        <f>'דוח 132'!B7289</f>
        <v>מקס'</v>
      </c>
      <c r="K7289" s="63">
        <f>'דוח 132'!A7289</f>
        <v>0</v>
      </c>
    </row>
    <row r="7290" spans="1:11" x14ac:dyDescent="0.2">
      <c r="A7290" s="63">
        <f>'דוח 132'!K7290</f>
        <v>13591</v>
      </c>
      <c r="B7290" s="63">
        <f>'דוח 132'!J7290</f>
        <v>9336</v>
      </c>
      <c r="C7290" s="63" t="str">
        <f>'דוח 132'!I7290</f>
        <v xml:space="preserve">צמוד מדד (כולל מיועדות) </v>
      </c>
      <c r="D7290" s="63">
        <f>'דוח 132'!H7290</f>
        <v>4.3546622559530395</v>
      </c>
      <c r="E7290" s="63">
        <f>'דוח 132'!G7290</f>
        <v>51.696270590611597</v>
      </c>
      <c r="F7290" s="63">
        <f>'דוח 132'!F7290</f>
        <v>51.635147279676097</v>
      </c>
      <c r="G7290" s="63">
        <f>'דוח 132'!E7290</f>
        <v>0</v>
      </c>
      <c r="H7290" s="63">
        <f>'דוח 132'!D7290</f>
        <v>0</v>
      </c>
      <c r="I7290" s="63">
        <f>'דוח 132'!C7290</f>
        <v>3.5</v>
      </c>
      <c r="J7290" s="63">
        <f>'דוח 132'!B7290</f>
        <v>5.5</v>
      </c>
      <c r="K7290" s="63">
        <f>'דוח 132'!A7290</f>
        <v>0</v>
      </c>
    </row>
    <row r="7291" spans="1:11" x14ac:dyDescent="0.2">
      <c r="A7291" s="63">
        <f>'דוח 132'!K7291</f>
        <v>19967</v>
      </c>
      <c r="B7291" s="63">
        <f>'דוח 132'!J7291</f>
        <v>9336</v>
      </c>
      <c r="C7291" s="63" t="str">
        <f>'דוח 132'!I7291</f>
        <v>צמוד מדד ללא מיועדות</v>
      </c>
      <c r="D7291" s="63">
        <f>'דוח 132'!H7291</f>
        <v>4.3546622559530395</v>
      </c>
      <c r="E7291" s="63">
        <f>'דוח 132'!G7291</f>
        <v>51.696270590611597</v>
      </c>
      <c r="F7291" s="63">
        <f>'דוח 132'!F7291</f>
        <v>51.635147279676097</v>
      </c>
      <c r="G7291" s="63">
        <f>'דוח 132'!E7291</f>
        <v>0</v>
      </c>
      <c r="H7291" s="63">
        <f>'דוח 132'!D7291</f>
        <v>0</v>
      </c>
      <c r="I7291" s="63">
        <f>'דוח 132'!C7291</f>
        <v>0</v>
      </c>
      <c r="J7291" s="63">
        <f>'דוח 132'!B7291</f>
        <v>0</v>
      </c>
      <c r="K7291" s="63">
        <f>'דוח 132'!A7291</f>
        <v>0</v>
      </c>
    </row>
    <row r="7292" spans="1:11" x14ac:dyDescent="0.2">
      <c r="A7292" s="63">
        <f>'דוח 132'!K7292</f>
        <v>15744</v>
      </c>
      <c r="B7292" s="63">
        <f>'דוח 132'!J7292</f>
        <v>9336</v>
      </c>
      <c r="C7292" s="63" t="str">
        <f>'דוח 132'!I7292</f>
        <v xml:space="preserve">סה"כ ממשלתי צמוד מדד כולל מיועדות </v>
      </c>
      <c r="D7292" s="63">
        <f>'דוח 132'!H7292</f>
        <v>4.3546622559530395</v>
      </c>
      <c r="E7292" s="63">
        <f>'דוח 132'!G7292</f>
        <v>51.696270590611597</v>
      </c>
      <c r="F7292" s="63">
        <f>'דוח 132'!F7292</f>
        <v>51.635147279676097</v>
      </c>
      <c r="G7292" s="63">
        <f>'דוח 132'!E7292</f>
        <v>0</v>
      </c>
      <c r="H7292" s="63">
        <f>'דוח 132'!D7292</f>
        <v>0</v>
      </c>
      <c r="I7292" s="63">
        <f>'דוח 132'!C7292</f>
        <v>0</v>
      </c>
      <c r="J7292" s="63">
        <f>'דוח 132'!B7292</f>
        <v>0</v>
      </c>
      <c r="K7292" s="63">
        <f>'דוח 132'!A7292</f>
        <v>0</v>
      </c>
    </row>
    <row r="7293" spans="1:11" x14ac:dyDescent="0.2">
      <c r="A7293" s="63">
        <f>'דוח 132'!K7293</f>
        <v>13462</v>
      </c>
      <c r="B7293" s="63">
        <f>'דוח 132'!J7293</f>
        <v>9336</v>
      </c>
      <c r="C7293" s="63" t="str">
        <f>'דוח 132'!I7293</f>
        <v xml:space="preserve">קונצרני סחיר צמוד מדד </v>
      </c>
      <c r="D7293" s="63">
        <f>'דוח 132'!H7293</f>
        <v>0</v>
      </c>
      <c r="E7293" s="63">
        <f>'דוח 132'!G7293</f>
        <v>0</v>
      </c>
      <c r="F7293" s="63">
        <f>'דוח 132'!F7293</f>
        <v>0</v>
      </c>
      <c r="G7293" s="63">
        <f>'דוח 132'!E7293</f>
        <v>0</v>
      </c>
      <c r="H7293" s="63">
        <f>'דוח 132'!D7293</f>
        <v>0</v>
      </c>
      <c r="I7293" s="63">
        <f>'דוח 132'!C7293</f>
        <v>0</v>
      </c>
      <c r="J7293" s="63">
        <f>'דוח 132'!B7293</f>
        <v>0</v>
      </c>
      <c r="K7293" s="63">
        <f>'דוח 132'!A7293</f>
        <v>0</v>
      </c>
    </row>
    <row r="7294" spans="1:11" x14ac:dyDescent="0.2">
      <c r="A7294" s="63">
        <f>'דוח 132'!K7294</f>
        <v>15544</v>
      </c>
      <c r="B7294" s="63">
        <f>'דוח 132'!J7294</f>
        <v>9336</v>
      </c>
      <c r="C7294" s="63" t="str">
        <f>'דוח 132'!I7294</f>
        <v>הלוואה צמוד מדד</v>
      </c>
      <c r="D7294" s="63">
        <f>'דוח 132'!H7294</f>
        <v>0</v>
      </c>
      <c r="E7294" s="63">
        <f>'דוח 132'!G7294</f>
        <v>0</v>
      </c>
      <c r="F7294" s="63">
        <f>'דוח 132'!F7294</f>
        <v>0</v>
      </c>
      <c r="G7294" s="63">
        <f>'דוח 132'!E7294</f>
        <v>0</v>
      </c>
      <c r="H7294" s="63">
        <f>'דוח 132'!D7294</f>
        <v>0</v>
      </c>
      <c r="I7294" s="63">
        <f>'דוח 132'!C7294</f>
        <v>0</v>
      </c>
      <c r="J7294" s="63">
        <f>'דוח 132'!B7294</f>
        <v>0</v>
      </c>
      <c r="K7294" s="63">
        <f>'דוח 132'!A7294</f>
        <v>0</v>
      </c>
    </row>
    <row r="7295" spans="1:11" x14ac:dyDescent="0.2">
      <c r="A7295" s="63">
        <f>'דוח 132'!K7295</f>
        <v>12978</v>
      </c>
      <c r="B7295" s="63">
        <f>'דוח 132'!J7295</f>
        <v>9336</v>
      </c>
      <c r="C7295" s="63" t="str">
        <f>'דוח 132'!I7295</f>
        <v xml:space="preserve">פקדונות לא סחירים </v>
      </c>
      <c r="D7295" s="63">
        <f>'דוח 132'!H7295</f>
        <v>0</v>
      </c>
      <c r="E7295" s="63">
        <f>'דוח 132'!G7295</f>
        <v>0</v>
      </c>
      <c r="F7295" s="63">
        <f>'דוח 132'!F7295</f>
        <v>0</v>
      </c>
      <c r="G7295" s="63">
        <f>'דוח 132'!E7295</f>
        <v>0</v>
      </c>
      <c r="H7295" s="63">
        <f>'דוח 132'!D7295</f>
        <v>0</v>
      </c>
      <c r="I7295" s="63">
        <f>'דוח 132'!C7295</f>
        <v>0</v>
      </c>
      <c r="J7295" s="63">
        <f>'דוח 132'!B7295</f>
        <v>0</v>
      </c>
      <c r="K7295" s="63">
        <f>'דוח 132'!A7295</f>
        <v>0</v>
      </c>
    </row>
    <row r="7296" spans="1:11" x14ac:dyDescent="0.2">
      <c r="A7296" s="63">
        <f>'דוח 132'!K7296</f>
        <v>17726</v>
      </c>
      <c r="B7296" s="63">
        <f>'דוח 132'!J7296</f>
        <v>9336</v>
      </c>
      <c r="C7296" s="63" t="str">
        <f>'דוח 132'!I7296</f>
        <v>לא צמוד כולל נזילות</v>
      </c>
      <c r="D7296" s="63">
        <f>'דוח 132'!H7296</f>
        <v>3.4978165168130899</v>
      </c>
      <c r="E7296" s="63">
        <f>'דוח 132'!G7296</f>
        <v>48.303729409388396</v>
      </c>
      <c r="F7296" s="63">
        <f>'דוח 132'!F7296</f>
        <v>48.364852720323903</v>
      </c>
      <c r="G7296" s="63">
        <f>'דוח 132'!E7296</f>
        <v>0</v>
      </c>
      <c r="H7296" s="63">
        <f>'דוח 132'!D7296</f>
        <v>0</v>
      </c>
      <c r="I7296" s="63">
        <f>'דוח 132'!C7296</f>
        <v>2.5</v>
      </c>
      <c r="J7296" s="63">
        <f>'דוח 132'!B7296</f>
        <v>4.5</v>
      </c>
      <c r="K7296" s="63">
        <f>'דוח 132'!A7296</f>
        <v>0</v>
      </c>
    </row>
    <row r="7297" spans="1:11" x14ac:dyDescent="0.2">
      <c r="A7297" s="63">
        <f>'דוח 132'!K7297</f>
        <v>17727</v>
      </c>
      <c r="B7297" s="63">
        <f>'דוח 132'!J7297</f>
        <v>9336</v>
      </c>
      <c r="C7297" s="63" t="str">
        <f>'דוח 132'!I7297</f>
        <v>עו"ש ש"ח</v>
      </c>
      <c r="D7297" s="63">
        <f>'דוח 132'!H7297</f>
        <v>0</v>
      </c>
      <c r="E7297" s="63">
        <f>'דוח 132'!G7297</f>
        <v>2.5651919342649401</v>
      </c>
      <c r="F7297" s="63">
        <f>'דוח 132'!F7297</f>
        <v>2.7125868972009699</v>
      </c>
      <c r="G7297" s="63">
        <f>'דוח 132'!E7297</f>
        <v>0</v>
      </c>
      <c r="H7297" s="63">
        <f>'דוח 132'!D7297</f>
        <v>0</v>
      </c>
      <c r="I7297" s="63">
        <f>'דוח 132'!C7297</f>
        <v>0</v>
      </c>
      <c r="J7297" s="63">
        <f>'דוח 132'!B7297</f>
        <v>0</v>
      </c>
      <c r="K7297" s="63">
        <f>'דוח 132'!A7297</f>
        <v>0</v>
      </c>
    </row>
    <row r="7298" spans="1:11" x14ac:dyDescent="0.2">
      <c r="A7298" s="63">
        <f>'דוח 132'!K7298</f>
        <v>13592</v>
      </c>
      <c r="B7298" s="63">
        <f>'דוח 132'!J7298</f>
        <v>9336</v>
      </c>
      <c r="C7298" s="63" t="str">
        <f>'דוח 132'!I7298</f>
        <v xml:space="preserve">לא צמוד - לא כולל נזילות </v>
      </c>
      <c r="D7298" s="63">
        <f>'דוח 132'!H7298</f>
        <v>3.7056513543889902</v>
      </c>
      <c r="E7298" s="63">
        <f>'דוח 132'!G7298</f>
        <v>45.738537475123501</v>
      </c>
      <c r="F7298" s="63">
        <f>'דוח 132'!F7298</f>
        <v>45.652265823122896</v>
      </c>
      <c r="G7298" s="63">
        <f>'דוח 132'!E7298</f>
        <v>0</v>
      </c>
      <c r="H7298" s="63">
        <f>'דוח 132'!D7298</f>
        <v>0</v>
      </c>
      <c r="I7298" s="63">
        <f>'דוח 132'!C7298</f>
        <v>0</v>
      </c>
      <c r="J7298" s="63">
        <f>'דוח 132'!B7298</f>
        <v>0</v>
      </c>
      <c r="K7298" s="63">
        <f>'דוח 132'!A7298</f>
        <v>0</v>
      </c>
    </row>
    <row r="7299" spans="1:11" x14ac:dyDescent="0.2">
      <c r="A7299" s="63">
        <f>'דוח 132'!K7299</f>
        <v>11566</v>
      </c>
      <c r="B7299" s="63">
        <f>'דוח 132'!J7299</f>
        <v>9336</v>
      </c>
      <c r="C7299" s="63" t="str">
        <f>'דוח 132'!I7299</f>
        <v>מק"מ</v>
      </c>
      <c r="D7299" s="63">
        <f>'דוח 132'!H7299</f>
        <v>0.65412617609443602</v>
      </c>
      <c r="E7299" s="63">
        <f>'דוח 132'!G7299</f>
        <v>11.951481095669299</v>
      </c>
      <c r="F7299" s="63">
        <f>'דוח 132'!F7299</f>
        <v>11.936103038035098</v>
      </c>
      <c r="G7299" s="63">
        <f>'דוח 132'!E7299</f>
        <v>0</v>
      </c>
      <c r="H7299" s="63">
        <f>'דוח 132'!D7299</f>
        <v>0</v>
      </c>
      <c r="I7299" s="63">
        <f>'דוח 132'!C7299</f>
        <v>0</v>
      </c>
      <c r="J7299" s="63">
        <f>'דוח 132'!B7299</f>
        <v>0</v>
      </c>
      <c r="K7299" s="63">
        <f>'דוח 132'!A7299</f>
        <v>0</v>
      </c>
    </row>
    <row r="7300" spans="1:11" x14ac:dyDescent="0.2">
      <c r="A7300" s="63">
        <f>'דוח 132'!K7300</f>
        <v>13419</v>
      </c>
      <c r="B7300" s="63">
        <f>'דוח 132'!J7300</f>
        <v>9336</v>
      </c>
      <c r="C7300" s="63" t="str">
        <f>'דוח 132'!I7300</f>
        <v>ממשלתי  לא צמוד (שחר)</v>
      </c>
      <c r="D7300" s="63">
        <f>'דוח 132'!H7300</f>
        <v>4.9761963973785592</v>
      </c>
      <c r="E7300" s="63">
        <f>'דוח 132'!G7300</f>
        <v>32.474792201270198</v>
      </c>
      <c r="F7300" s="63">
        <f>'דוח 132'!F7300</f>
        <v>32.406046927117991</v>
      </c>
      <c r="G7300" s="63">
        <f>'דוח 132'!E7300</f>
        <v>0</v>
      </c>
      <c r="H7300" s="63">
        <f>'דוח 132'!D7300</f>
        <v>0</v>
      </c>
      <c r="I7300" s="63">
        <f>'דוח 132'!C7300</f>
        <v>0</v>
      </c>
      <c r="J7300" s="63">
        <f>'דוח 132'!B7300</f>
        <v>0</v>
      </c>
      <c r="K7300" s="63">
        <f>'דוח 132'!A7300</f>
        <v>0</v>
      </c>
    </row>
    <row r="7301" spans="1:11" x14ac:dyDescent="0.2">
      <c r="A7301" s="63">
        <f>'דוח 132'!K7301</f>
        <v>11568</v>
      </c>
      <c r="B7301" s="63">
        <f>'דוח 132'!J7301</f>
        <v>9336</v>
      </c>
      <c r="C7301" s="63" t="str">
        <f>'דוח 132'!I7301</f>
        <v>אג"ח ממשלתי לא צמוד ריבית משתנה-"גילון"</v>
      </c>
      <c r="D7301" s="63">
        <f>'דוח 132'!H7301</f>
        <v>0</v>
      </c>
      <c r="E7301" s="63">
        <f>'דוח 132'!G7301</f>
        <v>0</v>
      </c>
      <c r="F7301" s="63">
        <f>'דוח 132'!F7301</f>
        <v>0</v>
      </c>
      <c r="G7301" s="63">
        <f>'דוח 132'!E7301</f>
        <v>0</v>
      </c>
      <c r="H7301" s="63">
        <f>'דוח 132'!D7301</f>
        <v>0</v>
      </c>
      <c r="I7301" s="63">
        <f>'דוח 132'!C7301</f>
        <v>0</v>
      </c>
      <c r="J7301" s="63">
        <f>'דוח 132'!B7301</f>
        <v>0</v>
      </c>
      <c r="K7301" s="63">
        <f>'דוח 132'!A7301</f>
        <v>0</v>
      </c>
    </row>
    <row r="7302" spans="1:11" x14ac:dyDescent="0.2">
      <c r="A7302" s="63">
        <f>'דוח 132'!K7302</f>
        <v>12479</v>
      </c>
      <c r="B7302" s="63">
        <f>'דוח 132'!J7302</f>
        <v>9336</v>
      </c>
      <c r="C7302" s="63" t="str">
        <f>'דוח 132'!I7302</f>
        <v>קונצרני ריבית קבועה</v>
      </c>
      <c r="D7302" s="63">
        <f>'דוח 132'!H7302</f>
        <v>0</v>
      </c>
      <c r="E7302" s="63">
        <f>'דוח 132'!G7302</f>
        <v>0</v>
      </c>
      <c r="F7302" s="63">
        <f>'דוח 132'!F7302</f>
        <v>0</v>
      </c>
      <c r="G7302" s="63">
        <f>'דוח 132'!E7302</f>
        <v>0</v>
      </c>
      <c r="H7302" s="63">
        <f>'דוח 132'!D7302</f>
        <v>0</v>
      </c>
      <c r="I7302" s="63">
        <f>'דוח 132'!C7302</f>
        <v>0</v>
      </c>
      <c r="J7302" s="63">
        <f>'דוח 132'!B7302</f>
        <v>0</v>
      </c>
      <c r="K7302" s="63">
        <f>'דוח 132'!A7302</f>
        <v>0</v>
      </c>
    </row>
    <row r="7303" spans="1:11" x14ac:dyDescent="0.2">
      <c r="A7303" s="63">
        <f>'דוח 132'!K7303</f>
        <v>12480</v>
      </c>
      <c r="B7303" s="63">
        <f>'דוח 132'!J7303</f>
        <v>9336</v>
      </c>
      <c r="C7303" s="63" t="str">
        <f>'דוח 132'!I7303</f>
        <v>קונצרני ריבית משתנה</v>
      </c>
      <c r="D7303" s="63">
        <f>'דוח 132'!H7303</f>
        <v>0</v>
      </c>
      <c r="E7303" s="63">
        <f>'דוח 132'!G7303</f>
        <v>0</v>
      </c>
      <c r="F7303" s="63">
        <f>'דוח 132'!F7303</f>
        <v>0</v>
      </c>
      <c r="G7303" s="63">
        <f>'דוח 132'!E7303</f>
        <v>0</v>
      </c>
      <c r="H7303" s="63">
        <f>'דוח 132'!D7303</f>
        <v>0</v>
      </c>
      <c r="I7303" s="63">
        <f>'דוח 132'!C7303</f>
        <v>0</v>
      </c>
      <c r="J7303" s="63">
        <f>'דוח 132'!B7303</f>
        <v>0</v>
      </c>
      <c r="K7303" s="63">
        <f>'דוח 132'!A7303</f>
        <v>0</v>
      </c>
    </row>
    <row r="7304" spans="1:11" x14ac:dyDescent="0.2">
      <c r="A7304" s="63">
        <f>'דוח 132'!K7304</f>
        <v>11578</v>
      </c>
      <c r="B7304" s="63">
        <f>'דוח 132'!J7304</f>
        <v>9336</v>
      </c>
      <c r="C7304" s="63" t="str">
        <f>'דוח 132'!I7304</f>
        <v>אג"ח לא צמוד לא סחיר (ללא עמיתים)</v>
      </c>
      <c r="D7304" s="63">
        <f>'דוח 132'!H7304</f>
        <v>0</v>
      </c>
      <c r="E7304" s="63">
        <f>'דוח 132'!G7304</f>
        <v>0</v>
      </c>
      <c r="F7304" s="63">
        <f>'דוח 132'!F7304</f>
        <v>0</v>
      </c>
      <c r="G7304" s="63">
        <f>'דוח 132'!E7304</f>
        <v>0</v>
      </c>
      <c r="H7304" s="63">
        <f>'דוח 132'!D7304</f>
        <v>0</v>
      </c>
      <c r="I7304" s="63">
        <f>'דוח 132'!C7304</f>
        <v>0</v>
      </c>
      <c r="J7304" s="63">
        <f>'דוח 132'!B7304</f>
        <v>0</v>
      </c>
      <c r="K7304" s="63">
        <f>'דוח 132'!A7304</f>
        <v>0</v>
      </c>
    </row>
    <row r="7305" spans="1:11" x14ac:dyDescent="0.2">
      <c r="A7305" s="63">
        <f>'דוח 132'!K7305</f>
        <v>12497</v>
      </c>
      <c r="B7305" s="63">
        <f>'דוח 132'!J7305</f>
        <v>9336</v>
      </c>
      <c r="C7305" s="63" t="str">
        <f>'דוח 132'!I7305</f>
        <v>קונצרני לא סחיר ריבית משתנה (נע"מים)</v>
      </c>
      <c r="D7305" s="63">
        <f>'דוח 132'!H7305</f>
        <v>0</v>
      </c>
      <c r="E7305" s="63">
        <f>'דוח 132'!G7305</f>
        <v>0</v>
      </c>
      <c r="F7305" s="63">
        <f>'דוח 132'!F7305</f>
        <v>0</v>
      </c>
      <c r="G7305" s="63">
        <f>'דוח 132'!E7305</f>
        <v>0</v>
      </c>
      <c r="H7305" s="63">
        <f>'דוח 132'!D7305</f>
        <v>0</v>
      </c>
      <c r="I7305" s="63">
        <f>'דוח 132'!C7305</f>
        <v>0</v>
      </c>
      <c r="J7305" s="63">
        <f>'דוח 132'!B7305</f>
        <v>0</v>
      </c>
      <c r="K7305" s="63">
        <f>'דוח 132'!A7305</f>
        <v>0</v>
      </c>
    </row>
    <row r="7306" spans="1:11" x14ac:dyDescent="0.2">
      <c r="A7306" s="63">
        <f>'דוח 132'!K7306</f>
        <v>15546</v>
      </c>
      <c r="B7306" s="63">
        <f>'דוח 132'!J7306</f>
        <v>9336</v>
      </c>
      <c r="C7306" s="63" t="str">
        <f>'דוח 132'!I7306</f>
        <v>הלוואה לא צמוד</v>
      </c>
      <c r="D7306" s="63">
        <f>'דוח 132'!H7306</f>
        <v>0</v>
      </c>
      <c r="E7306" s="63">
        <f>'דוח 132'!G7306</f>
        <v>0</v>
      </c>
      <c r="F7306" s="63">
        <f>'דוח 132'!F7306</f>
        <v>0</v>
      </c>
      <c r="G7306" s="63">
        <f>'דוח 132'!E7306</f>
        <v>0</v>
      </c>
      <c r="H7306" s="63">
        <f>'דוח 132'!D7306</f>
        <v>0</v>
      </c>
      <c r="I7306" s="63">
        <f>'דוח 132'!C7306</f>
        <v>0</v>
      </c>
      <c r="J7306" s="63">
        <f>'דוח 132'!B7306</f>
        <v>0</v>
      </c>
      <c r="K7306" s="63">
        <f>'דוח 132'!A7306</f>
        <v>0</v>
      </c>
    </row>
    <row r="7307" spans="1:11" x14ac:dyDescent="0.2">
      <c r="A7307" s="63">
        <f>'דוח 132'!K7307</f>
        <v>12481</v>
      </c>
      <c r="B7307" s="63">
        <f>'דוח 132'!J7307</f>
        <v>9336</v>
      </c>
      <c r="C7307" s="63" t="str">
        <f>'דוח 132'!I7307</f>
        <v>הלוואות לעמיתים.</v>
      </c>
      <c r="D7307" s="63">
        <f>'דוח 132'!H7307</f>
        <v>0.08</v>
      </c>
      <c r="E7307" s="63">
        <f>'דוח 132'!G7307</f>
        <v>1.3122641781839999</v>
      </c>
      <c r="F7307" s="63">
        <f>'דוח 132'!F7307</f>
        <v>1.3101158579698</v>
      </c>
      <c r="G7307" s="63">
        <f>'דוח 132'!E7307</f>
        <v>0</v>
      </c>
      <c r="H7307" s="63">
        <f>'דוח 132'!D7307</f>
        <v>4</v>
      </c>
      <c r="I7307" s="63">
        <f>'דוח 132'!C7307</f>
        <v>0</v>
      </c>
      <c r="J7307" s="63">
        <f>'דוח 132'!B7307</f>
        <v>0</v>
      </c>
      <c r="K7307" s="63">
        <f>'דוח 132'!A7307</f>
        <v>0</v>
      </c>
    </row>
    <row r="7308" spans="1:11" x14ac:dyDescent="0.2">
      <c r="A7308" s="63">
        <f>'דוח 132'!K7308</f>
        <v>13594</v>
      </c>
      <c r="B7308" s="63">
        <f>'דוח 132'!J7308</f>
        <v>9336</v>
      </c>
      <c r="C7308" s="63" t="str">
        <f>'דוח 132'!I7308</f>
        <v>מט"ח וצמוד מט"ח</v>
      </c>
      <c r="D7308" s="63">
        <f>'דוח 132'!H7308</f>
        <v>0</v>
      </c>
      <c r="E7308" s="63">
        <f>'דוח 132'!G7308</f>
        <v>0</v>
      </c>
      <c r="F7308" s="63">
        <f>'דוח 132'!F7308</f>
        <v>0</v>
      </c>
      <c r="G7308" s="63">
        <f>'דוח 132'!E7308</f>
        <v>0</v>
      </c>
      <c r="H7308" s="63">
        <f>'דוח 132'!D7308</f>
        <v>0</v>
      </c>
      <c r="I7308" s="63">
        <f>'דוח 132'!C7308</f>
        <v>0</v>
      </c>
      <c r="J7308" s="63">
        <f>'דוח 132'!B7308</f>
        <v>0</v>
      </c>
      <c r="K7308" s="63">
        <f>'דוח 132'!A7308</f>
        <v>0</v>
      </c>
    </row>
    <row r="7309" spans="1:11" x14ac:dyDescent="0.2">
      <c r="A7309" s="63">
        <f>'דוח 132'!K7309</f>
        <v>15609</v>
      </c>
      <c r="B7309" s="63">
        <f>'דוח 132'!J7309</f>
        <v>9336</v>
      </c>
      <c r="C7309" s="63" t="str">
        <f>'דוח 132'!I7309</f>
        <v>אג"ח ממשלתי צמוד מט"ח סחיר (1022)</v>
      </c>
      <c r="D7309" s="63">
        <f>'דוח 132'!H7309</f>
        <v>0</v>
      </c>
      <c r="E7309" s="63">
        <f>'דוח 132'!G7309</f>
        <v>0</v>
      </c>
      <c r="F7309" s="63">
        <f>'דוח 132'!F7309</f>
        <v>0</v>
      </c>
      <c r="G7309" s="63">
        <f>'דוח 132'!E7309</f>
        <v>0</v>
      </c>
      <c r="H7309" s="63">
        <f>'דוח 132'!D7309</f>
        <v>0</v>
      </c>
      <c r="I7309" s="63">
        <f>'דוח 132'!C7309</f>
        <v>0</v>
      </c>
      <c r="J7309" s="63">
        <f>'דוח 132'!B7309</f>
        <v>0</v>
      </c>
      <c r="K7309" s="63">
        <f>'דוח 132'!A7309</f>
        <v>0</v>
      </c>
    </row>
    <row r="7310" spans="1:11" x14ac:dyDescent="0.2">
      <c r="A7310" s="63">
        <f>'דוח 132'!K7310</f>
        <v>11524</v>
      </c>
      <c r="B7310" s="63">
        <f>'דוח 132'!J7310</f>
        <v>9336</v>
      </c>
      <c r="C7310" s="63" t="str">
        <f>'דוח 132'!I7310</f>
        <v xml:space="preserve"> אג"ח קונצרני בחו"ל </v>
      </c>
      <c r="D7310" s="63">
        <f>'דוח 132'!H7310</f>
        <v>0</v>
      </c>
      <c r="E7310" s="63">
        <f>'דוח 132'!G7310</f>
        <v>0</v>
      </c>
      <c r="F7310" s="63">
        <f>'דוח 132'!F7310</f>
        <v>0</v>
      </c>
      <c r="G7310" s="63">
        <f>'דוח 132'!E7310</f>
        <v>0</v>
      </c>
      <c r="H7310" s="63">
        <f>'דוח 132'!D7310</f>
        <v>0</v>
      </c>
      <c r="I7310" s="63">
        <f>'דוח 132'!C7310</f>
        <v>0</v>
      </c>
      <c r="J7310" s="63">
        <f>'דוח 132'!B7310</f>
        <v>0</v>
      </c>
      <c r="K7310" s="63">
        <f>'דוח 132'!A7310</f>
        <v>0</v>
      </c>
    </row>
    <row r="7311" spans="1:11" x14ac:dyDescent="0.2">
      <c r="A7311" s="63">
        <f>'דוח 132'!K7311</f>
        <v>15745</v>
      </c>
      <c r="B7311" s="63">
        <f>'דוח 132'!J7311</f>
        <v>9336</v>
      </c>
      <c r="C7311" s="63" t="str">
        <f>'דוח 132'!I7311</f>
        <v>סה"כ קונצרני צמוד מט"ח</v>
      </c>
      <c r="D7311" s="63">
        <f>'דוח 132'!H7311</f>
        <v>0</v>
      </c>
      <c r="E7311" s="63">
        <f>'דוח 132'!G7311</f>
        <v>0</v>
      </c>
      <c r="F7311" s="63">
        <f>'דוח 132'!F7311</f>
        <v>0</v>
      </c>
      <c r="G7311" s="63">
        <f>'דוח 132'!E7311</f>
        <v>0</v>
      </c>
      <c r="H7311" s="63">
        <f>'דוח 132'!D7311</f>
        <v>0</v>
      </c>
      <c r="I7311" s="63">
        <f>'דוח 132'!C7311</f>
        <v>0</v>
      </c>
      <c r="J7311" s="63">
        <f>'דוח 132'!B7311</f>
        <v>0</v>
      </c>
      <c r="K7311" s="63">
        <f>'דוח 132'!A7311</f>
        <v>0</v>
      </c>
    </row>
    <row r="7312" spans="1:11" x14ac:dyDescent="0.2">
      <c r="A7312" s="63">
        <f>'דוח 132'!K7312</f>
        <v>15545</v>
      </c>
      <c r="B7312" s="63">
        <f>'דוח 132'!J7312</f>
        <v>9336</v>
      </c>
      <c r="C7312" s="63" t="str">
        <f>'דוח 132'!I7312</f>
        <v>הלוואה צמוד מט"ח</v>
      </c>
      <c r="D7312" s="63">
        <f>'דוח 132'!H7312</f>
        <v>0</v>
      </c>
      <c r="E7312" s="63">
        <f>'דוח 132'!G7312</f>
        <v>0</v>
      </c>
      <c r="F7312" s="63">
        <f>'דוח 132'!F7312</f>
        <v>0</v>
      </c>
      <c r="G7312" s="63">
        <f>'דוח 132'!E7312</f>
        <v>0</v>
      </c>
      <c r="H7312" s="63">
        <f>'דוח 132'!D7312</f>
        <v>0</v>
      </c>
      <c r="I7312" s="63">
        <f>'דוח 132'!C7312</f>
        <v>0</v>
      </c>
      <c r="J7312" s="63">
        <f>'דוח 132'!B7312</f>
        <v>0</v>
      </c>
      <c r="K7312" s="63">
        <f>'דוח 132'!A7312</f>
        <v>0</v>
      </c>
    </row>
    <row r="7313" spans="1:11" x14ac:dyDescent="0.2">
      <c r="A7313" s="63">
        <f>'דוח 132'!K7313</f>
        <v>13595</v>
      </c>
      <c r="B7313" s="63">
        <f>'דוח 132'!J7313</f>
        <v>9336</v>
      </c>
      <c r="C7313" s="63" t="str">
        <f>'דוח 132'!I7313</f>
        <v>סה"כ מניות והמירים</v>
      </c>
      <c r="D7313" s="63">
        <f>'דוח 132'!H7313</f>
        <v>0</v>
      </c>
      <c r="E7313" s="63">
        <f>'דוח 132'!G7313</f>
        <v>0</v>
      </c>
      <c r="F7313" s="63">
        <f>'דוח 132'!F7313</f>
        <v>0</v>
      </c>
      <c r="G7313" s="63">
        <f>'דוח 132'!E7313</f>
        <v>0</v>
      </c>
      <c r="H7313" s="63">
        <f>'דוח 132'!D7313</f>
        <v>0</v>
      </c>
      <c r="I7313" s="63">
        <f>'דוח 132'!C7313</f>
        <v>0</v>
      </c>
      <c r="J7313" s="63">
        <f>'דוח 132'!B7313</f>
        <v>0</v>
      </c>
      <c r="K7313" s="63">
        <f>'דוח 132'!A7313</f>
        <v>0</v>
      </c>
    </row>
    <row r="7314" spans="1:11" x14ac:dyDescent="0.2">
      <c r="A7314" s="63">
        <f>'דוח 132'!K7314</f>
        <v>15610</v>
      </c>
      <c r="B7314" s="63">
        <f>'דוח 132'!J7314</f>
        <v>9336</v>
      </c>
      <c r="C7314" s="63" t="str">
        <f>'דוח 132'!I7314</f>
        <v>נגזרים מתוך מניות והמירים</v>
      </c>
      <c r="D7314" s="63">
        <f>'דוח 132'!H7314</f>
        <v>0</v>
      </c>
      <c r="E7314" s="63">
        <f>'דוח 132'!G7314</f>
        <v>0</v>
      </c>
      <c r="F7314" s="63">
        <f>'דוח 132'!F7314</f>
        <v>0</v>
      </c>
      <c r="G7314" s="63">
        <f>'דוח 132'!E7314</f>
        <v>0</v>
      </c>
      <c r="H7314" s="63">
        <f>'דוח 132'!D7314</f>
        <v>0</v>
      </c>
      <c r="I7314" s="63">
        <f>'דוח 132'!C7314</f>
        <v>0</v>
      </c>
      <c r="J7314" s="63">
        <f>'דוח 132'!B7314</f>
        <v>0</v>
      </c>
      <c r="K7314" s="63">
        <f>'דוח 132'!A7314</f>
        <v>0</v>
      </c>
    </row>
    <row r="7315" spans="1:11" x14ac:dyDescent="0.2">
      <c r="A7315" s="63">
        <f>'דוח 132'!K7315</f>
        <v>15611</v>
      </c>
      <c r="B7315" s="63">
        <f>'דוח 132'!J7315</f>
        <v>9336</v>
      </c>
      <c r="C7315" s="63" t="str">
        <f>'דוח 132'!I7315</f>
        <v>מניות והמירים בארץ</v>
      </c>
      <c r="D7315" s="63">
        <f>'דוח 132'!H7315</f>
        <v>0</v>
      </c>
      <c r="E7315" s="63">
        <f>'דוח 132'!G7315</f>
        <v>0</v>
      </c>
      <c r="F7315" s="63">
        <f>'דוח 132'!F7315</f>
        <v>0</v>
      </c>
      <c r="G7315" s="63">
        <f>'דוח 132'!E7315</f>
        <v>0</v>
      </c>
      <c r="H7315" s="63">
        <f>'דוח 132'!D7315</f>
        <v>0</v>
      </c>
      <c r="I7315" s="63">
        <f>'דוח 132'!C7315</f>
        <v>0</v>
      </c>
      <c r="J7315" s="63">
        <f>'דוח 132'!B7315</f>
        <v>0</v>
      </c>
      <c r="K7315" s="63">
        <f>'דוח 132'!A7315</f>
        <v>0</v>
      </c>
    </row>
    <row r="7316" spans="1:11" x14ac:dyDescent="0.2">
      <c r="A7316" s="63">
        <f>'דוח 132'!K7316</f>
        <v>15608</v>
      </c>
      <c r="B7316" s="63">
        <f>'דוח 132'!J7316</f>
        <v>9336</v>
      </c>
      <c r="C7316" s="63" t="str">
        <f>'דוח 132'!I7316</f>
        <v>מניות חו"ל</v>
      </c>
      <c r="D7316" s="63">
        <f>'דוח 132'!H7316</f>
        <v>0</v>
      </c>
      <c r="E7316" s="63">
        <f>'דוח 132'!G7316</f>
        <v>0</v>
      </c>
      <c r="F7316" s="63">
        <f>'דוח 132'!F7316</f>
        <v>0</v>
      </c>
      <c r="G7316" s="63">
        <f>'דוח 132'!E7316</f>
        <v>0</v>
      </c>
      <c r="H7316" s="63">
        <f>'דוח 132'!D7316</f>
        <v>0</v>
      </c>
      <c r="I7316" s="63">
        <f>'דוח 132'!C7316</f>
        <v>0</v>
      </c>
      <c r="J7316" s="63">
        <f>'דוח 132'!B7316</f>
        <v>0</v>
      </c>
      <c r="K7316" s="63">
        <f>'דוח 132'!A7316</f>
        <v>0</v>
      </c>
    </row>
    <row r="7317" spans="1:11" x14ac:dyDescent="0.2">
      <c r="A7317" s="63">
        <f>'דוח 132'!K7317</f>
        <v>15584</v>
      </c>
      <c r="B7317" s="63">
        <f>'דוח 132'!J7317</f>
        <v>9336</v>
      </c>
      <c r="C7317" s="63" t="str">
        <f>'דוח 132'!I7317</f>
        <v>נכסים אלטרנטיביים</v>
      </c>
      <c r="D7317" s="63">
        <f>'דוח 132'!H7317</f>
        <v>0</v>
      </c>
      <c r="E7317" s="63">
        <f>'דוח 132'!G7317</f>
        <v>0</v>
      </c>
      <c r="F7317" s="63">
        <f>'דוח 132'!F7317</f>
        <v>0</v>
      </c>
      <c r="G7317" s="63">
        <f>'דוח 132'!E7317</f>
        <v>0</v>
      </c>
      <c r="H7317" s="63">
        <f>'דוח 132'!D7317</f>
        <v>0</v>
      </c>
      <c r="I7317" s="63">
        <f>'דוח 132'!C7317</f>
        <v>0</v>
      </c>
      <c r="J7317" s="63">
        <f>'דוח 132'!B7317</f>
        <v>0</v>
      </c>
      <c r="K7317" s="63">
        <f>'דוח 132'!A7317</f>
        <v>0</v>
      </c>
    </row>
    <row r="7318" spans="1:11" x14ac:dyDescent="0.2">
      <c r="A7318" s="63">
        <f>'דוח 132'!K7318</f>
        <v>17728</v>
      </c>
      <c r="B7318" s="63">
        <f>'דוח 132'!J7318</f>
        <v>9336</v>
      </c>
      <c r="C7318" s="63" t="str">
        <f>'דוח 132'!I7318</f>
        <v>נכסי נדל"ן</v>
      </c>
      <c r="D7318" s="63">
        <f>'דוח 132'!H7318</f>
        <v>0</v>
      </c>
      <c r="E7318" s="63">
        <f>'דוח 132'!G7318</f>
        <v>0</v>
      </c>
      <c r="F7318" s="63">
        <f>'דוח 132'!F7318</f>
        <v>0</v>
      </c>
      <c r="G7318" s="63">
        <f>'דוח 132'!E7318</f>
        <v>0</v>
      </c>
      <c r="H7318" s="63">
        <f>'דוח 132'!D7318</f>
        <v>0</v>
      </c>
      <c r="I7318" s="63">
        <f>'דוח 132'!C7318</f>
        <v>0</v>
      </c>
      <c r="J7318" s="63">
        <f>'דוח 132'!B7318</f>
        <v>0</v>
      </c>
      <c r="K7318" s="63">
        <f>'דוח 132'!A7318</f>
        <v>0</v>
      </c>
    </row>
    <row r="7319" spans="1:11" x14ac:dyDescent="0.2">
      <c r="A7319" s="63">
        <f>'דוח 132'!K7319</f>
        <v>15624</v>
      </c>
      <c r="B7319" s="63">
        <f>'דוח 132'!J7319</f>
        <v>9336</v>
      </c>
      <c r="C7319" s="63" t="str">
        <f>'דוח 132'!I7319</f>
        <v>נגזרים מתוך חשיפת מט"ח</v>
      </c>
      <c r="D7319" s="63">
        <f>'דוח 132'!H7319</f>
        <v>0</v>
      </c>
      <c r="E7319" s="63">
        <f>'דוח 132'!G7319</f>
        <v>0</v>
      </c>
      <c r="F7319" s="63">
        <f>'דוח 132'!F7319</f>
        <v>0</v>
      </c>
      <c r="G7319" s="63">
        <f>'דוח 132'!E7319</f>
        <v>0</v>
      </c>
      <c r="H7319" s="63">
        <f>'דוח 132'!D7319</f>
        <v>0</v>
      </c>
      <c r="I7319" s="63">
        <f>'דוח 132'!C7319</f>
        <v>0</v>
      </c>
      <c r="J7319" s="63">
        <f>'דוח 132'!B7319</f>
        <v>0</v>
      </c>
      <c r="K7319" s="63">
        <f>'דוח 132'!A7319</f>
        <v>0</v>
      </c>
    </row>
    <row r="7320" spans="1:11" x14ac:dyDescent="0.2">
      <c r="A7320" s="63">
        <f>'דוח 132'!K7320</f>
        <v>15644</v>
      </c>
      <c r="B7320" s="63">
        <f>'דוח 132'!J7320</f>
        <v>9336</v>
      </c>
      <c r="C7320" s="63" t="str">
        <f>'דוח 132'!I7320</f>
        <v>סה"כ נזילות</v>
      </c>
      <c r="D7320" s="63">
        <f>'דוח 132'!H7320</f>
        <v>0</v>
      </c>
      <c r="E7320" s="63">
        <f>'דוח 132'!G7320</f>
        <v>2.5651919342649401</v>
      </c>
      <c r="F7320" s="63">
        <f>'דוח 132'!F7320</f>
        <v>2.7125868972009699</v>
      </c>
      <c r="G7320" s="63">
        <f>'דוח 132'!E7320</f>
        <v>1</v>
      </c>
      <c r="H7320" s="63">
        <f>'דוח 132'!D7320</f>
        <v>10</v>
      </c>
      <c r="I7320" s="63">
        <f>'דוח 132'!C7320</f>
        <v>0</v>
      </c>
      <c r="J7320" s="63">
        <f>'דוח 132'!B7320</f>
        <v>0</v>
      </c>
      <c r="K7320" s="63">
        <f>'דוח 132'!A7320</f>
        <v>0</v>
      </c>
    </row>
    <row r="7321" spans="1:11" x14ac:dyDescent="0.2">
      <c r="A7321" s="63">
        <f>'דוח 132'!K7321</f>
        <v>15704</v>
      </c>
      <c r="B7321" s="63">
        <f>'דוח 132'!J7321</f>
        <v>9336</v>
      </c>
      <c r="C7321" s="63" t="str">
        <f>'דוח 132'!I7321</f>
        <v xml:space="preserve">סה"כ קונצרני והלוואות </v>
      </c>
      <c r="D7321" s="63">
        <f>'דוח 132'!H7321</f>
        <v>0</v>
      </c>
      <c r="E7321" s="63">
        <f>'דוח 132'!G7321</f>
        <v>0</v>
      </c>
      <c r="F7321" s="63">
        <f>'דוח 132'!F7321</f>
        <v>0</v>
      </c>
      <c r="G7321" s="63">
        <f>'דוח 132'!E7321</f>
        <v>0</v>
      </c>
      <c r="H7321" s="63">
        <f>'דוח 132'!D7321</f>
        <v>0</v>
      </c>
      <c r="I7321" s="63">
        <f>'דוח 132'!C7321</f>
        <v>0</v>
      </c>
      <c r="J7321" s="63">
        <f>'דוח 132'!B7321</f>
        <v>0</v>
      </c>
      <c r="K7321" s="63">
        <f>'דוח 132'!A7321</f>
        <v>0</v>
      </c>
    </row>
    <row r="7322" spans="1:11" x14ac:dyDescent="0.2">
      <c r="A7322" s="63">
        <f>'דוח 132'!K7322</f>
        <v>15749</v>
      </c>
      <c r="B7322" s="63">
        <f>'דוח 132'!J7322</f>
        <v>9336</v>
      </c>
      <c r="C7322" s="63" t="str">
        <f>'דוח 132'!I7322</f>
        <v>סה"כ לא סחירים</v>
      </c>
      <c r="D7322" s="63">
        <f>'דוח 132'!H7322</f>
        <v>0.08</v>
      </c>
      <c r="E7322" s="63">
        <f>'דוח 132'!G7322</f>
        <v>1.3122641781839999</v>
      </c>
      <c r="F7322" s="63">
        <f>'דוח 132'!F7322</f>
        <v>1.3101158579698</v>
      </c>
      <c r="G7322" s="63">
        <f>'דוח 132'!E7322</f>
        <v>0</v>
      </c>
      <c r="H7322" s="63">
        <f>'דוח 132'!D7322</f>
        <v>0</v>
      </c>
      <c r="I7322" s="63">
        <f>'דוח 132'!C7322</f>
        <v>0</v>
      </c>
      <c r="J7322" s="63">
        <f>'דוח 132'!B7322</f>
        <v>0</v>
      </c>
      <c r="K7322" s="63">
        <f>'דוח 132'!A7322</f>
        <v>0</v>
      </c>
    </row>
    <row r="7323" spans="1:11" x14ac:dyDescent="0.2">
      <c r="A7323" s="63">
        <f>'דוח 132'!K7323</f>
        <v>11258</v>
      </c>
      <c r="B7323" s="63">
        <f>'דוח 132'!J7323</f>
        <v>9336</v>
      </c>
      <c r="C7323" s="63" t="str">
        <f>'דוח 132'!I7323</f>
        <v>כל נכסי הקופה</v>
      </c>
      <c r="D7323" s="63">
        <f>'דוח 132'!H7323</f>
        <v>3.94025007617764</v>
      </c>
      <c r="E7323" s="63">
        <f>'דוח 132'!G7323</f>
        <v>100</v>
      </c>
      <c r="F7323" s="63">
        <f>'דוח 132'!F7323</f>
        <v>100</v>
      </c>
      <c r="G7323" s="63">
        <f>'דוח 132'!E7323</f>
        <v>0</v>
      </c>
      <c r="H7323" s="63">
        <f>'דוח 132'!D7323</f>
        <v>0</v>
      </c>
      <c r="I7323" s="63">
        <f>'דוח 132'!C7323</f>
        <v>0</v>
      </c>
      <c r="J7323" s="63">
        <f>'דוח 132'!B7323</f>
        <v>0</v>
      </c>
      <c r="K7323" s="63">
        <f>'דוח 132'!A7323</f>
        <v>0</v>
      </c>
    </row>
    <row r="7324" spans="1:11" x14ac:dyDescent="0.2">
      <c r="A7324" s="63">
        <f>'דוח 132'!K7324</f>
        <v>15705</v>
      </c>
      <c r="B7324" s="63">
        <f>'דוח 132'!J7324</f>
        <v>9336</v>
      </c>
      <c r="C7324" s="63" t="str">
        <f>'דוח 132'!I7324</f>
        <v>סה"כ ממשלתי</v>
      </c>
      <c r="D7324" s="63">
        <f>'דוח 132'!H7324</f>
        <v>4.1043060146221002</v>
      </c>
      <c r="E7324" s="63">
        <f>'דוח 132'!G7324</f>
        <v>96.122543887551103</v>
      </c>
      <c r="F7324" s="63">
        <f>'דוח 132'!F7324</f>
        <v>95.977297244829302</v>
      </c>
      <c r="G7324" s="63">
        <f>'דוח 132'!E7324</f>
        <v>90</v>
      </c>
      <c r="H7324" s="63">
        <f>'דוח 132'!D7324</f>
        <v>100</v>
      </c>
      <c r="I7324" s="63">
        <f>'דוח 132'!C7324</f>
        <v>0</v>
      </c>
      <c r="J7324" s="63">
        <f>'דוח 132'!B7324</f>
        <v>0</v>
      </c>
      <c r="K7324" s="63">
        <f>'דוח 132'!A7324</f>
        <v>0</v>
      </c>
    </row>
    <row r="7325" spans="1:11" x14ac:dyDescent="0.2">
      <c r="A7325" s="63">
        <f>'דוח 132'!K7325</f>
        <v>16144</v>
      </c>
      <c r="B7325" s="63">
        <f>'דוח 132'!J7325</f>
        <v>9336</v>
      </c>
      <c r="C7325" s="63" t="str">
        <f>'דוח 132'!I7325</f>
        <v>סך חשיפת מט"ח</v>
      </c>
      <c r="D7325" s="63">
        <f>'דוח 132'!H7325</f>
        <v>0</v>
      </c>
      <c r="E7325" s="63">
        <f>'דוח 132'!G7325</f>
        <v>0</v>
      </c>
      <c r="F7325" s="63">
        <f>'דוח 132'!F7325</f>
        <v>0</v>
      </c>
      <c r="G7325" s="63">
        <f>'דוח 132'!E7325</f>
        <v>0</v>
      </c>
      <c r="H7325" s="63">
        <f>'דוח 132'!D7325</f>
        <v>0</v>
      </c>
      <c r="I7325" s="63">
        <f>'דוח 132'!C7325</f>
        <v>0</v>
      </c>
      <c r="J7325" s="63">
        <f>'דוח 132'!B7325</f>
        <v>0</v>
      </c>
      <c r="K7325" s="63">
        <f>'דוח 132'!A7325</f>
        <v>0</v>
      </c>
    </row>
    <row r="7326" spans="1:11" x14ac:dyDescent="0.2">
      <c r="A7326" s="63">
        <f>'דוח 132'!K7326</f>
        <v>12755</v>
      </c>
      <c r="B7326" s="63">
        <f>'דוח 132'!J7326</f>
        <v>9336</v>
      </c>
      <c r="C7326" s="63" t="str">
        <f>'דוח 132'!I7326</f>
        <v xml:space="preserve">נזילות מט"ח </v>
      </c>
      <c r="D7326" s="63">
        <f>'דוח 132'!H7326</f>
        <v>0</v>
      </c>
      <c r="E7326" s="63">
        <f>'דוח 132'!G7326</f>
        <v>0</v>
      </c>
      <c r="F7326" s="63">
        <f>'דוח 132'!F7326</f>
        <v>0</v>
      </c>
      <c r="G7326" s="63">
        <f>'דוח 132'!E7326</f>
        <v>0</v>
      </c>
      <c r="H7326" s="63">
        <f>'דוח 132'!D7326</f>
        <v>0</v>
      </c>
      <c r="I7326" s="63">
        <f>'דוח 132'!C7326</f>
        <v>0</v>
      </c>
      <c r="J7326" s="63">
        <f>'דוח 132'!B7326</f>
        <v>0</v>
      </c>
      <c r="K7326" s="63">
        <f>'דוח 132'!A7326</f>
        <v>0</v>
      </c>
    </row>
    <row r="7327" spans="1:11" x14ac:dyDescent="0.2">
      <c r="A7327" s="63">
        <f>'דוח 132'!K7327</f>
        <v>12359</v>
      </c>
      <c r="B7327" s="63">
        <f>'דוח 132'!J7327</f>
        <v>9336</v>
      </c>
      <c r="C7327" s="63" t="str">
        <f>'דוח 132'!I7327</f>
        <v xml:space="preserve">קונצרני לא סחיר צמוד מדד </v>
      </c>
      <c r="D7327" s="63">
        <f>'דוח 132'!H7327</f>
        <v>0</v>
      </c>
      <c r="E7327" s="63">
        <f>'דוח 132'!G7327</f>
        <v>0</v>
      </c>
      <c r="F7327" s="63">
        <f>'דוח 132'!F7327</f>
        <v>0</v>
      </c>
      <c r="G7327" s="63">
        <f>'דוח 132'!E7327</f>
        <v>0</v>
      </c>
      <c r="H7327" s="63">
        <f>'דוח 132'!D7327</f>
        <v>0</v>
      </c>
      <c r="I7327" s="63">
        <f>'דוח 132'!C7327</f>
        <v>0</v>
      </c>
      <c r="J7327" s="63">
        <f>'דוח 132'!B7327</f>
        <v>0</v>
      </c>
      <c r="K7327" s="63">
        <f>'דוח 132'!A7327</f>
        <v>0</v>
      </c>
    </row>
    <row r="7328" spans="1:11" x14ac:dyDescent="0.2">
      <c r="A7328" s="63">
        <f>'דוח 132'!K7328</f>
        <v>0</v>
      </c>
      <c r="B7328" s="63">
        <f>'דוח 132'!J7328</f>
        <v>0</v>
      </c>
      <c r="C7328" s="63">
        <f>'דוח 132'!I7328</f>
        <v>0</v>
      </c>
      <c r="D7328" s="63">
        <f>'דוח 132'!H7328</f>
        <v>0</v>
      </c>
      <c r="E7328" s="63">
        <f>'דוח 132'!G7328</f>
        <v>0</v>
      </c>
      <c r="F7328" s="63">
        <f>'דוח 132'!F7328</f>
        <v>0</v>
      </c>
      <c r="G7328" s="63">
        <f>'דוח 132'!E7328</f>
        <v>0</v>
      </c>
      <c r="H7328" s="63">
        <f>'דוח 132'!D7328</f>
        <v>0</v>
      </c>
      <c r="I7328" s="63">
        <f>'דוח 132'!C7328</f>
        <v>0</v>
      </c>
      <c r="J7328" s="63">
        <f>'דוח 132'!B7328</f>
        <v>0</v>
      </c>
      <c r="K7328" s="63">
        <f>'דוח 132'!A7328</f>
        <v>0</v>
      </c>
    </row>
    <row r="7329" spans="1:11" x14ac:dyDescent="0.2">
      <c r="A7329" s="63" t="str">
        <f>'דוח 132'!K7329</f>
        <v>קוד קבוצה</v>
      </c>
      <c r="B7329" s="63" t="str">
        <f>'דוח 132'!J7329</f>
        <v>קוד קופה</v>
      </c>
      <c r="C7329" s="63">
        <f>'דוח 132'!I7329</f>
        <v>0</v>
      </c>
      <c r="D7329" s="63" t="str">
        <f>'דוח 132'!H7329</f>
        <v>9379  פסגות שיא השתלמות אג"ח ממשלת ישראל</v>
      </c>
      <c r="E7329" s="63">
        <f>'דוח 132'!G7329</f>
        <v>0</v>
      </c>
      <c r="F7329" s="63">
        <f>'דוח 132'!F7329</f>
        <v>0</v>
      </c>
      <c r="G7329" s="63">
        <f>'דוח 132'!E7329</f>
        <v>0</v>
      </c>
      <c r="H7329" s="63">
        <f>'דוח 132'!D7329</f>
        <v>0</v>
      </c>
      <c r="I7329" s="63">
        <f>'דוח 132'!C7329</f>
        <v>0</v>
      </c>
      <c r="J7329" s="63">
        <f>'דוח 132'!B7329</f>
        <v>0</v>
      </c>
      <c r="K7329" s="63">
        <f>'דוח 132'!A7329</f>
        <v>0</v>
      </c>
    </row>
    <row r="7330" spans="1:11" x14ac:dyDescent="0.2">
      <c r="A7330" s="63">
        <f>'דוח 132'!K7330</f>
        <v>0</v>
      </c>
      <c r="B7330" s="63">
        <f>'דוח 132'!J7330</f>
        <v>0</v>
      </c>
      <c r="C7330" s="63">
        <f>'דוח 132'!I7330</f>
        <v>0</v>
      </c>
      <c r="D7330" s="63">
        <f>'דוח 132'!H7330</f>
        <v>0</v>
      </c>
      <c r="E7330" s="63">
        <f>'דוח 132'!G7330</f>
        <v>0</v>
      </c>
      <c r="F7330" s="63" t="str">
        <f>'דוח 132'!F7330</f>
        <v>שווי קופה באשח  172,308.7</v>
      </c>
      <c r="G7330" s="63">
        <f>'דוח 132'!E7330</f>
        <v>0</v>
      </c>
      <c r="H7330" s="63">
        <f>'דוח 132'!D7330</f>
        <v>0</v>
      </c>
      <c r="I7330" s="63">
        <f>'דוח 132'!C7330</f>
        <v>0</v>
      </c>
      <c r="J7330" s="63">
        <f>'דוח 132'!B7330</f>
        <v>0</v>
      </c>
      <c r="K7330" s="63">
        <f>'דוח 132'!A7330</f>
        <v>0</v>
      </c>
    </row>
    <row r="7331" spans="1:11" x14ac:dyDescent="0.2">
      <c r="A7331" s="63">
        <f>'דוח 132'!K7331</f>
        <v>0</v>
      </c>
      <c r="B7331" s="63">
        <f>'דוח 132'!J7331</f>
        <v>0</v>
      </c>
      <c r="C7331" s="63" t="str">
        <f>'דוח 132'!I7331</f>
        <v>תאור קבוצה</v>
      </c>
      <c r="D7331" s="63" t="str">
        <f>'דוח 132'!H7331</f>
        <v>מח"מ</v>
      </c>
      <c r="E7331" s="63" t="str">
        <f>'דוח 132'!G7331</f>
        <v>חשיפה</v>
      </c>
      <c r="F7331" s="63" t="str">
        <f>'דוח 132'!F7331</f>
        <v>חשיפה</v>
      </c>
      <c r="G7331" s="63">
        <f>'דוח 132'!E7331</f>
        <v>0</v>
      </c>
      <c r="H7331" s="63" t="str">
        <f>'דוח 132'!D7331</f>
        <v>חשיפה</v>
      </c>
      <c r="I7331" s="63">
        <f>'דוח 132'!C7331</f>
        <v>0</v>
      </c>
      <c r="J7331" s="63" t="str">
        <f>'דוח 132'!B7331</f>
        <v>מח"מ</v>
      </c>
      <c r="K7331" s="63">
        <f>'דוח 132'!A7331</f>
        <v>0</v>
      </c>
    </row>
    <row r="7332" spans="1:11" x14ac:dyDescent="0.2">
      <c r="A7332" s="63">
        <f>'דוח 132'!K7332</f>
        <v>0</v>
      </c>
      <c r="B7332" s="63">
        <f>'דוח 132'!J7332</f>
        <v>0</v>
      </c>
      <c r="C7332" s="63">
        <f>'דוח 132'!I7332</f>
        <v>0</v>
      </c>
      <c r="D7332" s="63">
        <f>'דוח 132'!H7332</f>
        <v>0</v>
      </c>
      <c r="E7332" s="63" t="str">
        <f>'דוח 132'!G7332</f>
        <v>30/12/18</v>
      </c>
      <c r="F7332" s="63" t="str">
        <f>'דוח 132'!F7332</f>
        <v>31/12/18</v>
      </c>
      <c r="G7332" s="63" t="str">
        <f>'דוח 132'!E7332</f>
        <v>מינ'</v>
      </c>
      <c r="H7332" s="63" t="str">
        <f>'דוח 132'!D7332</f>
        <v>מקס'</v>
      </c>
      <c r="I7332" s="63" t="str">
        <f>'דוח 132'!C7332</f>
        <v>מינ'</v>
      </c>
      <c r="J7332" s="63" t="str">
        <f>'דוח 132'!B7332</f>
        <v>מקס'</v>
      </c>
      <c r="K7332" s="63">
        <f>'דוח 132'!A7332</f>
        <v>0</v>
      </c>
    </row>
    <row r="7333" spans="1:11" x14ac:dyDescent="0.2">
      <c r="A7333" s="63">
        <f>'דוח 132'!K7333</f>
        <v>13591</v>
      </c>
      <c r="B7333" s="63">
        <f>'דוח 132'!J7333</f>
        <v>9379</v>
      </c>
      <c r="C7333" s="63" t="str">
        <f>'דוח 132'!I7333</f>
        <v xml:space="preserve">צמוד מדד (כולל מיועדות) </v>
      </c>
      <c r="D7333" s="63">
        <f>'דוח 132'!H7333</f>
        <v>4.4116540216260596</v>
      </c>
      <c r="E7333" s="63">
        <f>'דוח 132'!G7333</f>
        <v>51.0698928687859</v>
      </c>
      <c r="F7333" s="63">
        <f>'דוח 132'!F7333</f>
        <v>50.915433463394201</v>
      </c>
      <c r="G7333" s="63">
        <f>'דוח 132'!E7333</f>
        <v>0</v>
      </c>
      <c r="H7333" s="63">
        <f>'דוח 132'!D7333</f>
        <v>0</v>
      </c>
      <c r="I7333" s="63">
        <f>'דוח 132'!C7333</f>
        <v>3.5</v>
      </c>
      <c r="J7333" s="63">
        <f>'דוח 132'!B7333</f>
        <v>5.5</v>
      </c>
      <c r="K7333" s="63">
        <f>'דוח 132'!A7333</f>
        <v>0</v>
      </c>
    </row>
    <row r="7334" spans="1:11" x14ac:dyDescent="0.2">
      <c r="A7334" s="63">
        <f>'דוח 132'!K7334</f>
        <v>19967</v>
      </c>
      <c r="B7334" s="63">
        <f>'דוח 132'!J7334</f>
        <v>9379</v>
      </c>
      <c r="C7334" s="63" t="str">
        <f>'דוח 132'!I7334</f>
        <v>צמוד מדד ללא מיועדות</v>
      </c>
      <c r="D7334" s="63">
        <f>'דוח 132'!H7334</f>
        <v>4.4116540216260596</v>
      </c>
      <c r="E7334" s="63">
        <f>'דוח 132'!G7334</f>
        <v>51.0698928687859</v>
      </c>
      <c r="F7334" s="63">
        <f>'דוח 132'!F7334</f>
        <v>50.915433463394201</v>
      </c>
      <c r="G7334" s="63">
        <f>'דוח 132'!E7334</f>
        <v>0</v>
      </c>
      <c r="H7334" s="63">
        <f>'דוח 132'!D7334</f>
        <v>0</v>
      </c>
      <c r="I7334" s="63">
        <f>'דוח 132'!C7334</f>
        <v>0</v>
      </c>
      <c r="J7334" s="63">
        <f>'דוח 132'!B7334</f>
        <v>0</v>
      </c>
      <c r="K7334" s="63">
        <f>'דוח 132'!A7334</f>
        <v>0</v>
      </c>
    </row>
    <row r="7335" spans="1:11" x14ac:dyDescent="0.2">
      <c r="A7335" s="63">
        <f>'דוח 132'!K7335</f>
        <v>15744</v>
      </c>
      <c r="B7335" s="63">
        <f>'דוח 132'!J7335</f>
        <v>9379</v>
      </c>
      <c r="C7335" s="63" t="str">
        <f>'דוח 132'!I7335</f>
        <v xml:space="preserve">סה"כ ממשלתי צמוד מדד כולל מיועדות </v>
      </c>
      <c r="D7335" s="63">
        <f>'דוח 132'!H7335</f>
        <v>4.4116540216260596</v>
      </c>
      <c r="E7335" s="63">
        <f>'דוח 132'!G7335</f>
        <v>51.0698928687859</v>
      </c>
      <c r="F7335" s="63">
        <f>'דוח 132'!F7335</f>
        <v>50.915433463394201</v>
      </c>
      <c r="G7335" s="63">
        <f>'דוח 132'!E7335</f>
        <v>0</v>
      </c>
      <c r="H7335" s="63">
        <f>'דוח 132'!D7335</f>
        <v>0</v>
      </c>
      <c r="I7335" s="63">
        <f>'דוח 132'!C7335</f>
        <v>0</v>
      </c>
      <c r="J7335" s="63">
        <f>'דוח 132'!B7335</f>
        <v>0</v>
      </c>
      <c r="K7335" s="63">
        <f>'דוח 132'!A7335</f>
        <v>0</v>
      </c>
    </row>
    <row r="7336" spans="1:11" x14ac:dyDescent="0.2">
      <c r="A7336" s="63">
        <f>'דוח 132'!K7336</f>
        <v>13462</v>
      </c>
      <c r="B7336" s="63">
        <f>'דוח 132'!J7336</f>
        <v>9379</v>
      </c>
      <c r="C7336" s="63" t="str">
        <f>'דוח 132'!I7336</f>
        <v xml:space="preserve">קונצרני סחיר צמוד מדד </v>
      </c>
      <c r="D7336" s="63">
        <f>'דוח 132'!H7336</f>
        <v>0</v>
      </c>
      <c r="E7336" s="63">
        <f>'דוח 132'!G7336</f>
        <v>0</v>
      </c>
      <c r="F7336" s="63">
        <f>'דוח 132'!F7336</f>
        <v>0</v>
      </c>
      <c r="G7336" s="63">
        <f>'דוח 132'!E7336</f>
        <v>0</v>
      </c>
      <c r="H7336" s="63">
        <f>'דוח 132'!D7336</f>
        <v>0</v>
      </c>
      <c r="I7336" s="63">
        <f>'דוח 132'!C7336</f>
        <v>0</v>
      </c>
      <c r="J7336" s="63">
        <f>'דוח 132'!B7336</f>
        <v>0</v>
      </c>
      <c r="K7336" s="63">
        <f>'דוח 132'!A7336</f>
        <v>0</v>
      </c>
    </row>
    <row r="7337" spans="1:11" x14ac:dyDescent="0.2">
      <c r="A7337" s="63">
        <f>'דוח 132'!K7337</f>
        <v>15544</v>
      </c>
      <c r="B7337" s="63">
        <f>'דוח 132'!J7337</f>
        <v>9379</v>
      </c>
      <c r="C7337" s="63" t="str">
        <f>'דוח 132'!I7337</f>
        <v>הלוואה צמוד מדד</v>
      </c>
      <c r="D7337" s="63">
        <f>'דוח 132'!H7337</f>
        <v>0</v>
      </c>
      <c r="E7337" s="63">
        <f>'דוח 132'!G7337</f>
        <v>0</v>
      </c>
      <c r="F7337" s="63">
        <f>'דוח 132'!F7337</f>
        <v>0</v>
      </c>
      <c r="G7337" s="63">
        <f>'דוח 132'!E7337</f>
        <v>0</v>
      </c>
      <c r="H7337" s="63">
        <f>'דוח 132'!D7337</f>
        <v>0</v>
      </c>
      <c r="I7337" s="63">
        <f>'דוח 132'!C7337</f>
        <v>0</v>
      </c>
      <c r="J7337" s="63">
        <f>'דוח 132'!B7337</f>
        <v>0</v>
      </c>
      <c r="K7337" s="63">
        <f>'דוח 132'!A7337</f>
        <v>0</v>
      </c>
    </row>
    <row r="7338" spans="1:11" x14ac:dyDescent="0.2">
      <c r="A7338" s="63">
        <f>'דוח 132'!K7338</f>
        <v>12978</v>
      </c>
      <c r="B7338" s="63">
        <f>'דוח 132'!J7338</f>
        <v>9379</v>
      </c>
      <c r="C7338" s="63" t="str">
        <f>'דוח 132'!I7338</f>
        <v xml:space="preserve">פקדונות לא סחירים </v>
      </c>
      <c r="D7338" s="63">
        <f>'דוח 132'!H7338</f>
        <v>0</v>
      </c>
      <c r="E7338" s="63">
        <f>'דוח 132'!G7338</f>
        <v>0</v>
      </c>
      <c r="F7338" s="63">
        <f>'דוח 132'!F7338</f>
        <v>0</v>
      </c>
      <c r="G7338" s="63">
        <f>'דוח 132'!E7338</f>
        <v>0</v>
      </c>
      <c r="H7338" s="63">
        <f>'דוח 132'!D7338</f>
        <v>0</v>
      </c>
      <c r="I7338" s="63">
        <f>'דוח 132'!C7338</f>
        <v>0</v>
      </c>
      <c r="J7338" s="63">
        <f>'דוח 132'!B7338</f>
        <v>0</v>
      </c>
      <c r="K7338" s="63">
        <f>'דוח 132'!A7338</f>
        <v>0</v>
      </c>
    </row>
    <row r="7339" spans="1:11" x14ac:dyDescent="0.2">
      <c r="A7339" s="63">
        <f>'דוח 132'!K7339</f>
        <v>17726</v>
      </c>
      <c r="B7339" s="63">
        <f>'דוח 132'!J7339</f>
        <v>9379</v>
      </c>
      <c r="C7339" s="63" t="str">
        <f>'דוח 132'!I7339</f>
        <v>לא צמוד כולל נזילות</v>
      </c>
      <c r="D7339" s="63">
        <f>'דוח 132'!H7339</f>
        <v>3.3272930817832003</v>
      </c>
      <c r="E7339" s="63">
        <f>'דוח 132'!G7339</f>
        <v>48.930107131214093</v>
      </c>
      <c r="F7339" s="63">
        <f>'דוח 132'!F7339</f>
        <v>49.084566536605791</v>
      </c>
      <c r="G7339" s="63">
        <f>'דוח 132'!E7339</f>
        <v>0</v>
      </c>
      <c r="H7339" s="63">
        <f>'דוח 132'!D7339</f>
        <v>0</v>
      </c>
      <c r="I7339" s="63">
        <f>'דוח 132'!C7339</f>
        <v>2.5</v>
      </c>
      <c r="J7339" s="63">
        <f>'דוח 132'!B7339</f>
        <v>4.5</v>
      </c>
      <c r="K7339" s="63">
        <f>'דוח 132'!A7339</f>
        <v>0</v>
      </c>
    </row>
    <row r="7340" spans="1:11" x14ac:dyDescent="0.2">
      <c r="A7340" s="63">
        <f>'דוח 132'!K7340</f>
        <v>17727</v>
      </c>
      <c r="B7340" s="63">
        <f>'דוח 132'!J7340</f>
        <v>9379</v>
      </c>
      <c r="C7340" s="63" t="str">
        <f>'דוח 132'!I7340</f>
        <v>עו"ש ש"ח</v>
      </c>
      <c r="D7340" s="63">
        <f>'דוח 132'!H7340</f>
        <v>0</v>
      </c>
      <c r="E7340" s="63">
        <f>'דוח 132'!G7340</f>
        <v>3.5390572385671999</v>
      </c>
      <c r="F7340" s="63">
        <f>'דוח 132'!F7340</f>
        <v>3.8683774905760999</v>
      </c>
      <c r="G7340" s="63">
        <f>'דוח 132'!E7340</f>
        <v>0</v>
      </c>
      <c r="H7340" s="63">
        <f>'דוח 132'!D7340</f>
        <v>0</v>
      </c>
      <c r="I7340" s="63">
        <f>'דוח 132'!C7340</f>
        <v>0</v>
      </c>
      <c r="J7340" s="63">
        <f>'דוח 132'!B7340</f>
        <v>0</v>
      </c>
      <c r="K7340" s="63">
        <f>'דוח 132'!A7340</f>
        <v>0</v>
      </c>
    </row>
    <row r="7341" spans="1:11" x14ac:dyDescent="0.2">
      <c r="A7341" s="63">
        <f>'דוח 132'!K7341</f>
        <v>13592</v>
      </c>
      <c r="B7341" s="63">
        <f>'דוח 132'!J7341</f>
        <v>9379</v>
      </c>
      <c r="C7341" s="63" t="str">
        <f>'דוח 132'!I7341</f>
        <v xml:space="preserve">לא צמוד - לא כולל נזילות </v>
      </c>
      <c r="D7341" s="63">
        <f>'דוח 132'!H7341</f>
        <v>3.6119527564191301</v>
      </c>
      <c r="E7341" s="63">
        <f>'דוח 132'!G7341</f>
        <v>45.39104989264689</v>
      </c>
      <c r="F7341" s="63">
        <f>'דוח 132'!F7341</f>
        <v>45.216189046029697</v>
      </c>
      <c r="G7341" s="63">
        <f>'דוח 132'!E7341</f>
        <v>0</v>
      </c>
      <c r="H7341" s="63">
        <f>'דוח 132'!D7341</f>
        <v>0</v>
      </c>
      <c r="I7341" s="63">
        <f>'דוח 132'!C7341</f>
        <v>0</v>
      </c>
      <c r="J7341" s="63">
        <f>'דוח 132'!B7341</f>
        <v>0</v>
      </c>
      <c r="K7341" s="63">
        <f>'דוח 132'!A7341</f>
        <v>0</v>
      </c>
    </row>
    <row r="7342" spans="1:11" x14ac:dyDescent="0.2">
      <c r="A7342" s="63">
        <f>'דוח 132'!K7342</f>
        <v>11566</v>
      </c>
      <c r="B7342" s="63">
        <f>'דוח 132'!J7342</f>
        <v>9379</v>
      </c>
      <c r="C7342" s="63" t="str">
        <f>'דוח 132'!I7342</f>
        <v>מק"מ</v>
      </c>
      <c r="D7342" s="63">
        <f>'דוח 132'!H7342</f>
        <v>0.72186450165881</v>
      </c>
      <c r="E7342" s="63">
        <f>'דוח 132'!G7342</f>
        <v>10.909864904596999</v>
      </c>
      <c r="F7342" s="63">
        <f>'דוח 132'!F7342</f>
        <v>10.8752198462729</v>
      </c>
      <c r="G7342" s="63">
        <f>'דוח 132'!E7342</f>
        <v>0</v>
      </c>
      <c r="H7342" s="63">
        <f>'דוח 132'!D7342</f>
        <v>0</v>
      </c>
      <c r="I7342" s="63">
        <f>'דוח 132'!C7342</f>
        <v>0</v>
      </c>
      <c r="J7342" s="63">
        <f>'דוח 132'!B7342</f>
        <v>0</v>
      </c>
      <c r="K7342" s="63">
        <f>'דוח 132'!A7342</f>
        <v>0</v>
      </c>
    </row>
    <row r="7343" spans="1:11" x14ac:dyDescent="0.2">
      <c r="A7343" s="63">
        <f>'דוח 132'!K7343</f>
        <v>13419</v>
      </c>
      <c r="B7343" s="63">
        <f>'דוח 132'!J7343</f>
        <v>9379</v>
      </c>
      <c r="C7343" s="63" t="str">
        <f>'דוח 132'!I7343</f>
        <v>ממשלתי  לא צמוד (שחר)</v>
      </c>
      <c r="D7343" s="63">
        <f>'דוח 132'!H7343</f>
        <v>4.6544245643794895</v>
      </c>
      <c r="E7343" s="63">
        <f>'דוח 132'!G7343</f>
        <v>33.522664071426597</v>
      </c>
      <c r="F7343" s="63">
        <f>'דוח 132'!F7343</f>
        <v>33.385844234498101</v>
      </c>
      <c r="G7343" s="63">
        <f>'דוח 132'!E7343</f>
        <v>0</v>
      </c>
      <c r="H7343" s="63">
        <f>'דוח 132'!D7343</f>
        <v>0</v>
      </c>
      <c r="I7343" s="63">
        <f>'דוח 132'!C7343</f>
        <v>0</v>
      </c>
      <c r="J7343" s="63">
        <f>'דוח 132'!B7343</f>
        <v>0</v>
      </c>
      <c r="K7343" s="63">
        <f>'דוח 132'!A7343</f>
        <v>0</v>
      </c>
    </row>
    <row r="7344" spans="1:11" x14ac:dyDescent="0.2">
      <c r="A7344" s="63">
        <f>'דוח 132'!K7344</f>
        <v>11568</v>
      </c>
      <c r="B7344" s="63">
        <f>'דוח 132'!J7344</f>
        <v>9379</v>
      </c>
      <c r="C7344" s="63" t="str">
        <f>'דוח 132'!I7344</f>
        <v>אג"ח ממשלתי לא צמוד ריבית משתנה-"גילון"</v>
      </c>
      <c r="D7344" s="63">
        <f>'דוח 132'!H7344</f>
        <v>0</v>
      </c>
      <c r="E7344" s="63">
        <f>'דוח 132'!G7344</f>
        <v>0</v>
      </c>
      <c r="F7344" s="63">
        <f>'דוח 132'!F7344</f>
        <v>0</v>
      </c>
      <c r="G7344" s="63">
        <f>'דוח 132'!E7344</f>
        <v>0</v>
      </c>
      <c r="H7344" s="63">
        <f>'דוח 132'!D7344</f>
        <v>0</v>
      </c>
      <c r="I7344" s="63">
        <f>'דוח 132'!C7344</f>
        <v>0</v>
      </c>
      <c r="J7344" s="63">
        <f>'דוח 132'!B7344</f>
        <v>0</v>
      </c>
      <c r="K7344" s="63">
        <f>'דוח 132'!A7344</f>
        <v>0</v>
      </c>
    </row>
    <row r="7345" spans="1:11" x14ac:dyDescent="0.2">
      <c r="A7345" s="63">
        <f>'דוח 132'!K7345</f>
        <v>12479</v>
      </c>
      <c r="B7345" s="63">
        <f>'דוח 132'!J7345</f>
        <v>9379</v>
      </c>
      <c r="C7345" s="63" t="str">
        <f>'דוח 132'!I7345</f>
        <v>קונצרני ריבית קבועה</v>
      </c>
      <c r="D7345" s="63">
        <f>'דוח 132'!H7345</f>
        <v>0</v>
      </c>
      <c r="E7345" s="63">
        <f>'דוח 132'!G7345</f>
        <v>0</v>
      </c>
      <c r="F7345" s="63">
        <f>'דוח 132'!F7345</f>
        <v>0</v>
      </c>
      <c r="G7345" s="63">
        <f>'דוח 132'!E7345</f>
        <v>0</v>
      </c>
      <c r="H7345" s="63">
        <f>'דוח 132'!D7345</f>
        <v>0</v>
      </c>
      <c r="I7345" s="63">
        <f>'דוח 132'!C7345</f>
        <v>0</v>
      </c>
      <c r="J7345" s="63">
        <f>'דוח 132'!B7345</f>
        <v>0</v>
      </c>
      <c r="K7345" s="63">
        <f>'דוח 132'!A7345</f>
        <v>0</v>
      </c>
    </row>
    <row r="7346" spans="1:11" x14ac:dyDescent="0.2">
      <c r="A7346" s="63">
        <f>'דוח 132'!K7346</f>
        <v>12480</v>
      </c>
      <c r="B7346" s="63">
        <f>'דוח 132'!J7346</f>
        <v>9379</v>
      </c>
      <c r="C7346" s="63" t="str">
        <f>'דוח 132'!I7346</f>
        <v>קונצרני ריבית משתנה</v>
      </c>
      <c r="D7346" s="63">
        <f>'דוח 132'!H7346</f>
        <v>0</v>
      </c>
      <c r="E7346" s="63">
        <f>'דוח 132'!G7346</f>
        <v>0</v>
      </c>
      <c r="F7346" s="63">
        <f>'דוח 132'!F7346</f>
        <v>0</v>
      </c>
      <c r="G7346" s="63">
        <f>'דוח 132'!E7346</f>
        <v>0</v>
      </c>
      <c r="H7346" s="63">
        <f>'דוח 132'!D7346</f>
        <v>0</v>
      </c>
      <c r="I7346" s="63">
        <f>'דוח 132'!C7346</f>
        <v>0</v>
      </c>
      <c r="J7346" s="63">
        <f>'דוח 132'!B7346</f>
        <v>0</v>
      </c>
      <c r="K7346" s="63">
        <f>'דוח 132'!A7346</f>
        <v>0</v>
      </c>
    </row>
    <row r="7347" spans="1:11" x14ac:dyDescent="0.2">
      <c r="A7347" s="63">
        <f>'דוח 132'!K7347</f>
        <v>11578</v>
      </c>
      <c r="B7347" s="63">
        <f>'דוח 132'!J7347</f>
        <v>9379</v>
      </c>
      <c r="C7347" s="63" t="str">
        <f>'דוח 132'!I7347</f>
        <v>אג"ח לא צמוד לא סחיר (ללא עמיתים)</v>
      </c>
      <c r="D7347" s="63">
        <f>'דוח 132'!H7347</f>
        <v>0</v>
      </c>
      <c r="E7347" s="63">
        <f>'דוח 132'!G7347</f>
        <v>0</v>
      </c>
      <c r="F7347" s="63">
        <f>'דוח 132'!F7347</f>
        <v>0</v>
      </c>
      <c r="G7347" s="63">
        <f>'דוח 132'!E7347</f>
        <v>0</v>
      </c>
      <c r="H7347" s="63">
        <f>'דוח 132'!D7347</f>
        <v>0</v>
      </c>
      <c r="I7347" s="63">
        <f>'דוח 132'!C7347</f>
        <v>0</v>
      </c>
      <c r="J7347" s="63">
        <f>'דוח 132'!B7347</f>
        <v>0</v>
      </c>
      <c r="K7347" s="63">
        <f>'דוח 132'!A7347</f>
        <v>0</v>
      </c>
    </row>
    <row r="7348" spans="1:11" x14ac:dyDescent="0.2">
      <c r="A7348" s="63">
        <f>'דוח 132'!K7348</f>
        <v>12497</v>
      </c>
      <c r="B7348" s="63">
        <f>'דוח 132'!J7348</f>
        <v>9379</v>
      </c>
      <c r="C7348" s="63" t="str">
        <f>'דוח 132'!I7348</f>
        <v>קונצרני לא סחיר ריבית משתנה (נע"מים)</v>
      </c>
      <c r="D7348" s="63">
        <f>'דוח 132'!H7348</f>
        <v>0</v>
      </c>
      <c r="E7348" s="63">
        <f>'דוח 132'!G7348</f>
        <v>0</v>
      </c>
      <c r="F7348" s="63">
        <f>'דוח 132'!F7348</f>
        <v>0</v>
      </c>
      <c r="G7348" s="63">
        <f>'דוח 132'!E7348</f>
        <v>0</v>
      </c>
      <c r="H7348" s="63">
        <f>'דוח 132'!D7348</f>
        <v>0</v>
      </c>
      <c r="I7348" s="63">
        <f>'דוח 132'!C7348</f>
        <v>0</v>
      </c>
      <c r="J7348" s="63">
        <f>'דוח 132'!B7348</f>
        <v>0</v>
      </c>
      <c r="K7348" s="63">
        <f>'דוח 132'!A7348</f>
        <v>0</v>
      </c>
    </row>
    <row r="7349" spans="1:11" x14ac:dyDescent="0.2">
      <c r="A7349" s="63">
        <f>'דוח 132'!K7349</f>
        <v>15546</v>
      </c>
      <c r="B7349" s="63">
        <f>'דוח 132'!J7349</f>
        <v>9379</v>
      </c>
      <c r="C7349" s="63" t="str">
        <f>'דוח 132'!I7349</f>
        <v>הלוואה לא צמוד</v>
      </c>
      <c r="D7349" s="63">
        <f>'דוח 132'!H7349</f>
        <v>0</v>
      </c>
      <c r="E7349" s="63">
        <f>'דוח 132'!G7349</f>
        <v>0</v>
      </c>
      <c r="F7349" s="63">
        <f>'דוח 132'!F7349</f>
        <v>0</v>
      </c>
      <c r="G7349" s="63">
        <f>'דוח 132'!E7349</f>
        <v>0</v>
      </c>
      <c r="H7349" s="63">
        <f>'דוח 132'!D7349</f>
        <v>0</v>
      </c>
      <c r="I7349" s="63">
        <f>'דוח 132'!C7349</f>
        <v>0</v>
      </c>
      <c r="J7349" s="63">
        <f>'דוח 132'!B7349</f>
        <v>0</v>
      </c>
      <c r="K7349" s="63">
        <f>'דוח 132'!A7349</f>
        <v>0</v>
      </c>
    </row>
    <row r="7350" spans="1:11" x14ac:dyDescent="0.2">
      <c r="A7350" s="63">
        <f>'דוח 132'!K7350</f>
        <v>12481</v>
      </c>
      <c r="B7350" s="63">
        <f>'דוח 132'!J7350</f>
        <v>9379</v>
      </c>
      <c r="C7350" s="63" t="str">
        <f>'דוח 132'!I7350</f>
        <v>הלוואות לעמיתים.</v>
      </c>
      <c r="D7350" s="63">
        <f>'דוח 132'!H7350</f>
        <v>0.08</v>
      </c>
      <c r="E7350" s="63">
        <f>'דוח 132'!G7350</f>
        <v>0.95852091662325101</v>
      </c>
      <c r="F7350" s="63">
        <f>'דוח 132'!F7350</f>
        <v>0.95512496525871793</v>
      </c>
      <c r="G7350" s="63">
        <f>'דוח 132'!E7350</f>
        <v>0</v>
      </c>
      <c r="H7350" s="63">
        <f>'דוח 132'!D7350</f>
        <v>4</v>
      </c>
      <c r="I7350" s="63">
        <f>'דוח 132'!C7350</f>
        <v>0</v>
      </c>
      <c r="J7350" s="63">
        <f>'דוח 132'!B7350</f>
        <v>0</v>
      </c>
      <c r="K7350" s="63">
        <f>'דוח 132'!A7350</f>
        <v>0</v>
      </c>
    </row>
    <row r="7351" spans="1:11" x14ac:dyDescent="0.2">
      <c r="A7351" s="63">
        <f>'דוח 132'!K7351</f>
        <v>13594</v>
      </c>
      <c r="B7351" s="63">
        <f>'דוח 132'!J7351</f>
        <v>9379</v>
      </c>
      <c r="C7351" s="63" t="str">
        <f>'דוח 132'!I7351</f>
        <v>מט"ח וצמוד מט"ח</v>
      </c>
      <c r="D7351" s="63">
        <f>'דוח 132'!H7351</f>
        <v>0</v>
      </c>
      <c r="E7351" s="63">
        <f>'דוח 132'!G7351</f>
        <v>0</v>
      </c>
      <c r="F7351" s="63">
        <f>'דוח 132'!F7351</f>
        <v>0</v>
      </c>
      <c r="G7351" s="63">
        <f>'דוח 132'!E7351</f>
        <v>0</v>
      </c>
      <c r="H7351" s="63">
        <f>'דוח 132'!D7351</f>
        <v>0</v>
      </c>
      <c r="I7351" s="63">
        <f>'דוח 132'!C7351</f>
        <v>0</v>
      </c>
      <c r="J7351" s="63">
        <f>'דוח 132'!B7351</f>
        <v>0</v>
      </c>
      <c r="K7351" s="63">
        <f>'דוח 132'!A7351</f>
        <v>0</v>
      </c>
    </row>
    <row r="7352" spans="1:11" x14ac:dyDescent="0.2">
      <c r="A7352" s="63">
        <f>'דוח 132'!K7352</f>
        <v>15609</v>
      </c>
      <c r="B7352" s="63">
        <f>'דוח 132'!J7352</f>
        <v>9379</v>
      </c>
      <c r="C7352" s="63" t="str">
        <f>'דוח 132'!I7352</f>
        <v>אג"ח ממשלתי צמוד מט"ח סחיר (1022)</v>
      </c>
      <c r="D7352" s="63">
        <f>'דוח 132'!H7352</f>
        <v>0</v>
      </c>
      <c r="E7352" s="63">
        <f>'דוח 132'!G7352</f>
        <v>0</v>
      </c>
      <c r="F7352" s="63">
        <f>'דוח 132'!F7352</f>
        <v>0</v>
      </c>
      <c r="G7352" s="63">
        <f>'דוח 132'!E7352</f>
        <v>0</v>
      </c>
      <c r="H7352" s="63">
        <f>'דוח 132'!D7352</f>
        <v>0</v>
      </c>
      <c r="I7352" s="63">
        <f>'דוח 132'!C7352</f>
        <v>0</v>
      </c>
      <c r="J7352" s="63">
        <f>'דוח 132'!B7352</f>
        <v>0</v>
      </c>
      <c r="K7352" s="63">
        <f>'דוח 132'!A7352</f>
        <v>0</v>
      </c>
    </row>
    <row r="7353" spans="1:11" x14ac:dyDescent="0.2">
      <c r="A7353" s="63">
        <f>'דוח 132'!K7353</f>
        <v>11524</v>
      </c>
      <c r="B7353" s="63">
        <f>'דוח 132'!J7353</f>
        <v>9379</v>
      </c>
      <c r="C7353" s="63" t="str">
        <f>'דוח 132'!I7353</f>
        <v xml:space="preserve"> אג"ח קונצרני בחו"ל </v>
      </c>
      <c r="D7353" s="63">
        <f>'דוח 132'!H7353</f>
        <v>0</v>
      </c>
      <c r="E7353" s="63">
        <f>'דוח 132'!G7353</f>
        <v>0</v>
      </c>
      <c r="F7353" s="63">
        <f>'דוח 132'!F7353</f>
        <v>0</v>
      </c>
      <c r="G7353" s="63">
        <f>'דוח 132'!E7353</f>
        <v>0</v>
      </c>
      <c r="H7353" s="63">
        <f>'דוח 132'!D7353</f>
        <v>0</v>
      </c>
      <c r="I7353" s="63">
        <f>'דוח 132'!C7353</f>
        <v>0</v>
      </c>
      <c r="J7353" s="63">
        <f>'דוח 132'!B7353</f>
        <v>0</v>
      </c>
      <c r="K7353" s="63">
        <f>'דוח 132'!A7353</f>
        <v>0</v>
      </c>
    </row>
    <row r="7354" spans="1:11" x14ac:dyDescent="0.2">
      <c r="A7354" s="63">
        <f>'דוח 132'!K7354</f>
        <v>15745</v>
      </c>
      <c r="B7354" s="63">
        <f>'דוח 132'!J7354</f>
        <v>9379</v>
      </c>
      <c r="C7354" s="63" t="str">
        <f>'דוח 132'!I7354</f>
        <v>סה"כ קונצרני צמוד מט"ח</v>
      </c>
      <c r="D7354" s="63">
        <f>'דוח 132'!H7354</f>
        <v>0</v>
      </c>
      <c r="E7354" s="63">
        <f>'דוח 132'!G7354</f>
        <v>0</v>
      </c>
      <c r="F7354" s="63">
        <f>'דוח 132'!F7354</f>
        <v>0</v>
      </c>
      <c r="G7354" s="63">
        <f>'דוח 132'!E7354</f>
        <v>0</v>
      </c>
      <c r="H7354" s="63">
        <f>'דוח 132'!D7354</f>
        <v>0</v>
      </c>
      <c r="I7354" s="63">
        <f>'דוח 132'!C7354</f>
        <v>0</v>
      </c>
      <c r="J7354" s="63">
        <f>'דוח 132'!B7354</f>
        <v>0</v>
      </c>
      <c r="K7354" s="63">
        <f>'דוח 132'!A7354</f>
        <v>0</v>
      </c>
    </row>
    <row r="7355" spans="1:11" x14ac:dyDescent="0.2">
      <c r="A7355" s="63">
        <f>'דוח 132'!K7355</f>
        <v>15545</v>
      </c>
      <c r="B7355" s="63">
        <f>'דוח 132'!J7355</f>
        <v>9379</v>
      </c>
      <c r="C7355" s="63" t="str">
        <f>'דוח 132'!I7355</f>
        <v>הלוואה צמוד מט"ח</v>
      </c>
      <c r="D7355" s="63">
        <f>'דוח 132'!H7355</f>
        <v>0</v>
      </c>
      <c r="E7355" s="63">
        <f>'דוח 132'!G7355</f>
        <v>0</v>
      </c>
      <c r="F7355" s="63">
        <f>'דוח 132'!F7355</f>
        <v>0</v>
      </c>
      <c r="G7355" s="63">
        <f>'דוח 132'!E7355</f>
        <v>0</v>
      </c>
      <c r="H7355" s="63">
        <f>'דוח 132'!D7355</f>
        <v>0</v>
      </c>
      <c r="I7355" s="63">
        <f>'דוח 132'!C7355</f>
        <v>0</v>
      </c>
      <c r="J7355" s="63">
        <f>'דוח 132'!B7355</f>
        <v>0</v>
      </c>
      <c r="K7355" s="63">
        <f>'דוח 132'!A7355</f>
        <v>0</v>
      </c>
    </row>
    <row r="7356" spans="1:11" x14ac:dyDescent="0.2">
      <c r="A7356" s="63">
        <f>'דוח 132'!K7356</f>
        <v>13595</v>
      </c>
      <c r="B7356" s="63">
        <f>'דוח 132'!J7356</f>
        <v>9379</v>
      </c>
      <c r="C7356" s="63" t="str">
        <f>'דוח 132'!I7356</f>
        <v>סה"כ מניות והמירים</v>
      </c>
      <c r="D7356" s="63">
        <f>'דוח 132'!H7356</f>
        <v>0</v>
      </c>
      <c r="E7356" s="63">
        <f>'דוח 132'!G7356</f>
        <v>0</v>
      </c>
      <c r="F7356" s="63">
        <f>'דוח 132'!F7356</f>
        <v>0</v>
      </c>
      <c r="G7356" s="63">
        <f>'דוח 132'!E7356</f>
        <v>0</v>
      </c>
      <c r="H7356" s="63">
        <f>'דוח 132'!D7356</f>
        <v>0</v>
      </c>
      <c r="I7356" s="63">
        <f>'דוח 132'!C7356</f>
        <v>0</v>
      </c>
      <c r="J7356" s="63">
        <f>'דוח 132'!B7356</f>
        <v>0</v>
      </c>
      <c r="K7356" s="63">
        <f>'דוח 132'!A7356</f>
        <v>0</v>
      </c>
    </row>
    <row r="7357" spans="1:11" x14ac:dyDescent="0.2">
      <c r="A7357" s="63">
        <f>'דוח 132'!K7357</f>
        <v>15610</v>
      </c>
      <c r="B7357" s="63">
        <f>'דוח 132'!J7357</f>
        <v>9379</v>
      </c>
      <c r="C7357" s="63" t="str">
        <f>'דוח 132'!I7357</f>
        <v>נגזרים מתוך מניות והמירים</v>
      </c>
      <c r="D7357" s="63">
        <f>'דוח 132'!H7357</f>
        <v>0</v>
      </c>
      <c r="E7357" s="63">
        <f>'דוח 132'!G7357</f>
        <v>0</v>
      </c>
      <c r="F7357" s="63">
        <f>'דוח 132'!F7357</f>
        <v>0</v>
      </c>
      <c r="G7357" s="63">
        <f>'דוח 132'!E7357</f>
        <v>0</v>
      </c>
      <c r="H7357" s="63">
        <f>'דוח 132'!D7357</f>
        <v>0</v>
      </c>
      <c r="I7357" s="63">
        <f>'דוח 132'!C7357</f>
        <v>0</v>
      </c>
      <c r="J7357" s="63">
        <f>'דוח 132'!B7357</f>
        <v>0</v>
      </c>
      <c r="K7357" s="63">
        <f>'דוח 132'!A7357</f>
        <v>0</v>
      </c>
    </row>
    <row r="7358" spans="1:11" x14ac:dyDescent="0.2">
      <c r="A7358" s="63">
        <f>'דוח 132'!K7358</f>
        <v>15611</v>
      </c>
      <c r="B7358" s="63">
        <f>'דוח 132'!J7358</f>
        <v>9379</v>
      </c>
      <c r="C7358" s="63" t="str">
        <f>'דוח 132'!I7358</f>
        <v>מניות והמירים בארץ</v>
      </c>
      <c r="D7358" s="63">
        <f>'דוח 132'!H7358</f>
        <v>0</v>
      </c>
      <c r="E7358" s="63">
        <f>'דוח 132'!G7358</f>
        <v>0</v>
      </c>
      <c r="F7358" s="63">
        <f>'דוח 132'!F7358</f>
        <v>0</v>
      </c>
      <c r="G7358" s="63">
        <f>'דוח 132'!E7358</f>
        <v>0</v>
      </c>
      <c r="H7358" s="63">
        <f>'דוח 132'!D7358</f>
        <v>0</v>
      </c>
      <c r="I7358" s="63">
        <f>'דוח 132'!C7358</f>
        <v>0</v>
      </c>
      <c r="J7358" s="63">
        <f>'דוח 132'!B7358</f>
        <v>0</v>
      </c>
      <c r="K7358" s="63">
        <f>'דוח 132'!A7358</f>
        <v>0</v>
      </c>
    </row>
    <row r="7359" spans="1:11" x14ac:dyDescent="0.2">
      <c r="A7359" s="63">
        <f>'דוח 132'!K7359</f>
        <v>15608</v>
      </c>
      <c r="B7359" s="63">
        <f>'דוח 132'!J7359</f>
        <v>9379</v>
      </c>
      <c r="C7359" s="63" t="str">
        <f>'דוח 132'!I7359</f>
        <v>מניות חו"ל</v>
      </c>
      <c r="D7359" s="63">
        <f>'דוח 132'!H7359</f>
        <v>0</v>
      </c>
      <c r="E7359" s="63">
        <f>'דוח 132'!G7359</f>
        <v>0</v>
      </c>
      <c r="F7359" s="63">
        <f>'דוח 132'!F7359</f>
        <v>0</v>
      </c>
      <c r="G7359" s="63">
        <f>'דוח 132'!E7359</f>
        <v>0</v>
      </c>
      <c r="H7359" s="63">
        <f>'דוח 132'!D7359</f>
        <v>0</v>
      </c>
      <c r="I7359" s="63">
        <f>'דוח 132'!C7359</f>
        <v>0</v>
      </c>
      <c r="J7359" s="63">
        <f>'דוח 132'!B7359</f>
        <v>0</v>
      </c>
      <c r="K7359" s="63">
        <f>'דוח 132'!A7359</f>
        <v>0</v>
      </c>
    </row>
    <row r="7360" spans="1:11" x14ac:dyDescent="0.2">
      <c r="A7360" s="63">
        <f>'דוח 132'!K7360</f>
        <v>15584</v>
      </c>
      <c r="B7360" s="63">
        <f>'דוח 132'!J7360</f>
        <v>9379</v>
      </c>
      <c r="C7360" s="63" t="str">
        <f>'דוח 132'!I7360</f>
        <v>נכסים אלטרנטיביים</v>
      </c>
      <c r="D7360" s="63">
        <f>'דוח 132'!H7360</f>
        <v>0</v>
      </c>
      <c r="E7360" s="63">
        <f>'דוח 132'!G7360</f>
        <v>0</v>
      </c>
      <c r="F7360" s="63">
        <f>'דוח 132'!F7360</f>
        <v>0</v>
      </c>
      <c r="G7360" s="63">
        <f>'דוח 132'!E7360</f>
        <v>0</v>
      </c>
      <c r="H7360" s="63">
        <f>'דוח 132'!D7360</f>
        <v>0</v>
      </c>
      <c r="I7360" s="63">
        <f>'דוח 132'!C7360</f>
        <v>0</v>
      </c>
      <c r="J7360" s="63">
        <f>'דוח 132'!B7360</f>
        <v>0</v>
      </c>
      <c r="K7360" s="63">
        <f>'דוח 132'!A7360</f>
        <v>0</v>
      </c>
    </row>
    <row r="7361" spans="1:11" x14ac:dyDescent="0.2">
      <c r="A7361" s="63">
        <f>'דוח 132'!K7361</f>
        <v>17728</v>
      </c>
      <c r="B7361" s="63">
        <f>'דוח 132'!J7361</f>
        <v>9379</v>
      </c>
      <c r="C7361" s="63" t="str">
        <f>'דוח 132'!I7361</f>
        <v>נכסי נדל"ן</v>
      </c>
      <c r="D7361" s="63">
        <f>'דוח 132'!H7361</f>
        <v>0</v>
      </c>
      <c r="E7361" s="63">
        <f>'דוח 132'!G7361</f>
        <v>0</v>
      </c>
      <c r="F7361" s="63">
        <f>'דוח 132'!F7361</f>
        <v>0</v>
      </c>
      <c r="G7361" s="63">
        <f>'דוח 132'!E7361</f>
        <v>0</v>
      </c>
      <c r="H7361" s="63">
        <f>'דוח 132'!D7361</f>
        <v>0</v>
      </c>
      <c r="I7361" s="63">
        <f>'דוח 132'!C7361</f>
        <v>0</v>
      </c>
      <c r="J7361" s="63">
        <f>'דוח 132'!B7361</f>
        <v>0</v>
      </c>
      <c r="K7361" s="63">
        <f>'דוח 132'!A7361</f>
        <v>0</v>
      </c>
    </row>
    <row r="7362" spans="1:11" x14ac:dyDescent="0.2">
      <c r="A7362" s="63">
        <f>'דוח 132'!K7362</f>
        <v>15624</v>
      </c>
      <c r="B7362" s="63">
        <f>'דוח 132'!J7362</f>
        <v>9379</v>
      </c>
      <c r="C7362" s="63" t="str">
        <f>'דוח 132'!I7362</f>
        <v>נגזרים מתוך חשיפת מט"ח</v>
      </c>
      <c r="D7362" s="63">
        <f>'דוח 132'!H7362</f>
        <v>0</v>
      </c>
      <c r="E7362" s="63">
        <f>'דוח 132'!G7362</f>
        <v>0</v>
      </c>
      <c r="F7362" s="63">
        <f>'דוח 132'!F7362</f>
        <v>0</v>
      </c>
      <c r="G7362" s="63">
        <f>'דוח 132'!E7362</f>
        <v>0</v>
      </c>
      <c r="H7362" s="63">
        <f>'דוח 132'!D7362</f>
        <v>0</v>
      </c>
      <c r="I7362" s="63">
        <f>'דוח 132'!C7362</f>
        <v>0</v>
      </c>
      <c r="J7362" s="63">
        <f>'דוח 132'!B7362</f>
        <v>0</v>
      </c>
      <c r="K7362" s="63">
        <f>'דוח 132'!A7362</f>
        <v>0</v>
      </c>
    </row>
    <row r="7363" spans="1:11" x14ac:dyDescent="0.2">
      <c r="A7363" s="63">
        <f>'דוח 132'!K7363</f>
        <v>15644</v>
      </c>
      <c r="B7363" s="63">
        <f>'דוח 132'!J7363</f>
        <v>9379</v>
      </c>
      <c r="C7363" s="63" t="str">
        <f>'דוח 132'!I7363</f>
        <v>סה"כ נזילות</v>
      </c>
      <c r="D7363" s="63">
        <f>'דוח 132'!H7363</f>
        <v>0</v>
      </c>
      <c r="E7363" s="63">
        <f>'דוח 132'!G7363</f>
        <v>3.5390572385671999</v>
      </c>
      <c r="F7363" s="63">
        <f>'דוח 132'!F7363</f>
        <v>3.8683774905760999</v>
      </c>
      <c r="G7363" s="63">
        <f>'דוח 132'!E7363</f>
        <v>1</v>
      </c>
      <c r="H7363" s="63">
        <f>'דוח 132'!D7363</f>
        <v>10</v>
      </c>
      <c r="I7363" s="63">
        <f>'דוח 132'!C7363</f>
        <v>0</v>
      </c>
      <c r="J7363" s="63">
        <f>'דוח 132'!B7363</f>
        <v>0</v>
      </c>
      <c r="K7363" s="63">
        <f>'דוח 132'!A7363</f>
        <v>0</v>
      </c>
    </row>
    <row r="7364" spans="1:11" x14ac:dyDescent="0.2">
      <c r="A7364" s="63">
        <f>'דוח 132'!K7364</f>
        <v>15704</v>
      </c>
      <c r="B7364" s="63">
        <f>'דוח 132'!J7364</f>
        <v>9379</v>
      </c>
      <c r="C7364" s="63" t="str">
        <f>'דוח 132'!I7364</f>
        <v xml:space="preserve">סה"כ קונצרני והלוואות </v>
      </c>
      <c r="D7364" s="63">
        <f>'דוח 132'!H7364</f>
        <v>0</v>
      </c>
      <c r="E7364" s="63">
        <f>'דוח 132'!G7364</f>
        <v>0</v>
      </c>
      <c r="F7364" s="63">
        <f>'דוח 132'!F7364</f>
        <v>0</v>
      </c>
      <c r="G7364" s="63">
        <f>'דוח 132'!E7364</f>
        <v>0</v>
      </c>
      <c r="H7364" s="63">
        <f>'דוח 132'!D7364</f>
        <v>0</v>
      </c>
      <c r="I7364" s="63">
        <f>'דוח 132'!C7364</f>
        <v>0</v>
      </c>
      <c r="J7364" s="63">
        <f>'דוח 132'!B7364</f>
        <v>0</v>
      </c>
      <c r="K7364" s="63">
        <f>'דוח 132'!A7364</f>
        <v>0</v>
      </c>
    </row>
    <row r="7365" spans="1:11" x14ac:dyDescent="0.2">
      <c r="A7365" s="63">
        <f>'דוח 132'!K7365</f>
        <v>15749</v>
      </c>
      <c r="B7365" s="63">
        <f>'דוח 132'!J7365</f>
        <v>9379</v>
      </c>
      <c r="C7365" s="63" t="str">
        <f>'דוח 132'!I7365</f>
        <v>סה"כ לא סחירים</v>
      </c>
      <c r="D7365" s="63">
        <f>'דוח 132'!H7365</f>
        <v>0.08</v>
      </c>
      <c r="E7365" s="63">
        <f>'דוח 132'!G7365</f>
        <v>0.95852091662325101</v>
      </c>
      <c r="F7365" s="63">
        <f>'דוח 132'!F7365</f>
        <v>0.95512496525871793</v>
      </c>
      <c r="G7365" s="63">
        <f>'דוח 132'!E7365</f>
        <v>0</v>
      </c>
      <c r="H7365" s="63">
        <f>'דוח 132'!D7365</f>
        <v>0</v>
      </c>
      <c r="I7365" s="63">
        <f>'דוח 132'!C7365</f>
        <v>0</v>
      </c>
      <c r="J7365" s="63">
        <f>'דוח 132'!B7365</f>
        <v>0</v>
      </c>
      <c r="K7365" s="63">
        <f>'דוח 132'!A7365</f>
        <v>0</v>
      </c>
    </row>
    <row r="7366" spans="1:11" x14ac:dyDescent="0.2">
      <c r="A7366" s="63">
        <f>'דוח 132'!K7366</f>
        <v>11258</v>
      </c>
      <c r="B7366" s="63">
        <f>'דוח 132'!J7366</f>
        <v>9379</v>
      </c>
      <c r="C7366" s="63" t="str">
        <f>'דוח 132'!I7366</f>
        <v>כל נכסי הקופה</v>
      </c>
      <c r="D7366" s="63">
        <f>'דוח 132'!H7366</f>
        <v>3.8794001546119303</v>
      </c>
      <c r="E7366" s="63">
        <f>'דוח 132'!G7366</f>
        <v>100</v>
      </c>
      <c r="F7366" s="63">
        <f>'דוח 132'!F7366</f>
        <v>100</v>
      </c>
      <c r="G7366" s="63">
        <f>'דוח 132'!E7366</f>
        <v>0</v>
      </c>
      <c r="H7366" s="63">
        <f>'דוח 132'!D7366</f>
        <v>0</v>
      </c>
      <c r="I7366" s="63">
        <f>'דוח 132'!C7366</f>
        <v>0</v>
      </c>
      <c r="J7366" s="63">
        <f>'דוח 132'!B7366</f>
        <v>0</v>
      </c>
      <c r="K7366" s="63">
        <f>'דוח 132'!A7366</f>
        <v>0</v>
      </c>
    </row>
    <row r="7367" spans="1:11" x14ac:dyDescent="0.2">
      <c r="A7367" s="63">
        <f>'דוח 132'!K7367</f>
        <v>15705</v>
      </c>
      <c r="B7367" s="63">
        <f>'דוח 132'!J7367</f>
        <v>9379</v>
      </c>
      <c r="C7367" s="63" t="str">
        <f>'דוח 132'!I7367</f>
        <v>סה"כ ממשלתי</v>
      </c>
      <c r="D7367" s="63">
        <f>'דוח 132'!H7367</f>
        <v>4.0752036003845395</v>
      </c>
      <c r="E7367" s="63">
        <f>'דוח 132'!G7367</f>
        <v>95.502421844809504</v>
      </c>
      <c r="F7367" s="63">
        <f>'דוח 132'!F7367</f>
        <v>95.176497544165201</v>
      </c>
      <c r="G7367" s="63">
        <f>'דוח 132'!E7367</f>
        <v>90</v>
      </c>
      <c r="H7367" s="63">
        <f>'דוח 132'!D7367</f>
        <v>100</v>
      </c>
      <c r="I7367" s="63">
        <f>'דוח 132'!C7367</f>
        <v>0</v>
      </c>
      <c r="J7367" s="63">
        <f>'דוח 132'!B7367</f>
        <v>0</v>
      </c>
      <c r="K7367" s="63">
        <f>'דוח 132'!A7367</f>
        <v>0</v>
      </c>
    </row>
    <row r="7368" spans="1:11" x14ac:dyDescent="0.2">
      <c r="A7368" s="63">
        <f>'דוח 132'!K7368</f>
        <v>16144</v>
      </c>
      <c r="B7368" s="63">
        <f>'דוח 132'!J7368</f>
        <v>9379</v>
      </c>
      <c r="C7368" s="63" t="str">
        <f>'דוח 132'!I7368</f>
        <v>סך חשיפת מט"ח</v>
      </c>
      <c r="D7368" s="63">
        <f>'דוח 132'!H7368</f>
        <v>0</v>
      </c>
      <c r="E7368" s="63">
        <f>'דוח 132'!G7368</f>
        <v>0</v>
      </c>
      <c r="F7368" s="63">
        <f>'דוח 132'!F7368</f>
        <v>0</v>
      </c>
      <c r="G7368" s="63">
        <f>'דוח 132'!E7368</f>
        <v>0</v>
      </c>
      <c r="H7368" s="63">
        <f>'דוח 132'!D7368</f>
        <v>0</v>
      </c>
      <c r="I7368" s="63">
        <f>'דוח 132'!C7368</f>
        <v>0</v>
      </c>
      <c r="J7368" s="63">
        <f>'דוח 132'!B7368</f>
        <v>0</v>
      </c>
      <c r="K7368" s="63">
        <f>'דוח 132'!A7368</f>
        <v>0</v>
      </c>
    </row>
    <row r="7369" spans="1:11" x14ac:dyDescent="0.2">
      <c r="A7369" s="63">
        <f>'דוח 132'!K7369</f>
        <v>12755</v>
      </c>
      <c r="B7369" s="63">
        <f>'דוח 132'!J7369</f>
        <v>9379</v>
      </c>
      <c r="C7369" s="63" t="str">
        <f>'דוח 132'!I7369</f>
        <v xml:space="preserve">נזילות מט"ח </v>
      </c>
      <c r="D7369" s="63">
        <f>'דוח 132'!H7369</f>
        <v>0</v>
      </c>
      <c r="E7369" s="63">
        <f>'דוח 132'!G7369</f>
        <v>0</v>
      </c>
      <c r="F7369" s="63">
        <f>'דוח 132'!F7369</f>
        <v>0</v>
      </c>
      <c r="G7369" s="63">
        <f>'דוח 132'!E7369</f>
        <v>0</v>
      </c>
      <c r="H7369" s="63">
        <f>'דוח 132'!D7369</f>
        <v>0</v>
      </c>
      <c r="I7369" s="63">
        <f>'דוח 132'!C7369</f>
        <v>0</v>
      </c>
      <c r="J7369" s="63">
        <f>'דוח 132'!B7369</f>
        <v>0</v>
      </c>
      <c r="K7369" s="63">
        <f>'דוח 132'!A7369</f>
        <v>0</v>
      </c>
    </row>
    <row r="7370" spans="1:11" x14ac:dyDescent="0.2">
      <c r="A7370" s="63">
        <f>'דוח 132'!K7370</f>
        <v>12359</v>
      </c>
      <c r="B7370" s="63">
        <f>'דוח 132'!J7370</f>
        <v>9379</v>
      </c>
      <c r="C7370" s="63" t="str">
        <f>'דוח 132'!I7370</f>
        <v xml:space="preserve">קונצרני לא סחיר צמוד מדד </v>
      </c>
      <c r="D7370" s="63">
        <f>'דוח 132'!H7370</f>
        <v>0</v>
      </c>
      <c r="E7370" s="63">
        <f>'דוח 132'!G7370</f>
        <v>0</v>
      </c>
      <c r="F7370" s="63">
        <f>'דוח 132'!F7370</f>
        <v>0</v>
      </c>
      <c r="G7370" s="63">
        <f>'דוח 132'!E7370</f>
        <v>0</v>
      </c>
      <c r="H7370" s="63">
        <f>'דוח 132'!D7370</f>
        <v>0</v>
      </c>
      <c r="I7370" s="63">
        <f>'דוח 132'!C7370</f>
        <v>0</v>
      </c>
      <c r="J7370" s="63">
        <f>'דוח 132'!B7370</f>
        <v>0</v>
      </c>
      <c r="K7370" s="63">
        <f>'דוח 132'!A7370</f>
        <v>0</v>
      </c>
    </row>
    <row r="7371" spans="1:11" x14ac:dyDescent="0.2">
      <c r="A7371" s="63">
        <f>'דוח 132'!K7371</f>
        <v>0</v>
      </c>
      <c r="B7371" s="63">
        <f>'דוח 132'!J7371</f>
        <v>0</v>
      </c>
      <c r="C7371" s="63">
        <f>'דוח 132'!I7371</f>
        <v>0</v>
      </c>
      <c r="D7371" s="63">
        <f>'דוח 132'!H7371</f>
        <v>0</v>
      </c>
      <c r="E7371" s="63">
        <f>'דוח 132'!G7371</f>
        <v>0</v>
      </c>
      <c r="F7371" s="63">
        <f>'דוח 132'!F7371</f>
        <v>0</v>
      </c>
      <c r="G7371" s="63">
        <f>'דוח 132'!E7371</f>
        <v>0</v>
      </c>
      <c r="H7371" s="63">
        <f>'דוח 132'!D7371</f>
        <v>0</v>
      </c>
      <c r="I7371" s="63">
        <f>'דוח 132'!C7371</f>
        <v>0</v>
      </c>
      <c r="J7371" s="63">
        <f>'דוח 132'!B7371</f>
        <v>0</v>
      </c>
      <c r="K7371" s="63">
        <f>'דוח 132'!A7371</f>
        <v>0</v>
      </c>
    </row>
    <row r="7372" spans="1:11" x14ac:dyDescent="0.2">
      <c r="A7372" s="63" t="str">
        <f>'דוח 132'!K7372</f>
        <v>קוד קבוצה</v>
      </c>
      <c r="B7372" s="63" t="str">
        <f>'דוח 132'!J7372</f>
        <v>קוד קופה</v>
      </c>
      <c r="C7372" s="63">
        <f>'דוח 132'!I7372</f>
        <v>0</v>
      </c>
      <c r="D7372" s="63" t="str">
        <f>'דוח 132'!H7372</f>
        <v>9387  פסגות  פיצויים כספית</v>
      </c>
      <c r="E7372" s="63">
        <f>'דוח 132'!G7372</f>
        <v>0</v>
      </c>
      <c r="F7372" s="63">
        <f>'דוח 132'!F7372</f>
        <v>0</v>
      </c>
      <c r="G7372" s="63">
        <f>'דוח 132'!E7372</f>
        <v>0</v>
      </c>
      <c r="H7372" s="63">
        <f>'דוח 132'!D7372</f>
        <v>0</v>
      </c>
      <c r="I7372" s="63">
        <f>'דוח 132'!C7372</f>
        <v>0</v>
      </c>
      <c r="J7372" s="63">
        <f>'דוח 132'!B7372</f>
        <v>0</v>
      </c>
      <c r="K7372" s="63">
        <f>'דוח 132'!A7372</f>
        <v>0</v>
      </c>
    </row>
    <row r="7373" spans="1:11" x14ac:dyDescent="0.2">
      <c r="A7373" s="63">
        <f>'דוח 132'!K7373</f>
        <v>0</v>
      </c>
      <c r="B7373" s="63">
        <f>'דוח 132'!J7373</f>
        <v>0</v>
      </c>
      <c r="C7373" s="63">
        <f>'דוח 132'!I7373</f>
        <v>0</v>
      </c>
      <c r="D7373" s="63">
        <f>'דוח 132'!H7373</f>
        <v>0</v>
      </c>
      <c r="E7373" s="63">
        <f>'דוח 132'!G7373</f>
        <v>0</v>
      </c>
      <c r="F7373" s="63" t="str">
        <f>'דוח 132'!F7373</f>
        <v>שווי קופה באשח  10,359.62</v>
      </c>
      <c r="G7373" s="63">
        <f>'דוח 132'!E7373</f>
        <v>0</v>
      </c>
      <c r="H7373" s="63">
        <f>'דוח 132'!D7373</f>
        <v>0</v>
      </c>
      <c r="I7373" s="63">
        <f>'דוח 132'!C7373</f>
        <v>0</v>
      </c>
      <c r="J7373" s="63">
        <f>'דוח 132'!B7373</f>
        <v>0</v>
      </c>
      <c r="K7373" s="63">
        <f>'דוח 132'!A7373</f>
        <v>0</v>
      </c>
    </row>
    <row r="7374" spans="1:11" x14ac:dyDescent="0.2">
      <c r="A7374" s="63">
        <f>'דוח 132'!K7374</f>
        <v>0</v>
      </c>
      <c r="B7374" s="63">
        <f>'דוח 132'!J7374</f>
        <v>0</v>
      </c>
      <c r="C7374" s="63" t="str">
        <f>'דוח 132'!I7374</f>
        <v>תאור קבוצה</v>
      </c>
      <c r="D7374" s="63" t="str">
        <f>'דוח 132'!H7374</f>
        <v>מח"מ</v>
      </c>
      <c r="E7374" s="63" t="str">
        <f>'דוח 132'!G7374</f>
        <v>חשיפה</v>
      </c>
      <c r="F7374" s="63" t="str">
        <f>'דוח 132'!F7374</f>
        <v>חשיפה</v>
      </c>
      <c r="G7374" s="63">
        <f>'דוח 132'!E7374</f>
        <v>0</v>
      </c>
      <c r="H7374" s="63" t="str">
        <f>'דוח 132'!D7374</f>
        <v>חשיפה</v>
      </c>
      <c r="I7374" s="63">
        <f>'דוח 132'!C7374</f>
        <v>0</v>
      </c>
      <c r="J7374" s="63" t="str">
        <f>'דוח 132'!B7374</f>
        <v>מח"מ</v>
      </c>
      <c r="K7374" s="63">
        <f>'דוח 132'!A7374</f>
        <v>0</v>
      </c>
    </row>
    <row r="7375" spans="1:11" x14ac:dyDescent="0.2">
      <c r="A7375" s="63">
        <f>'דוח 132'!K7375</f>
        <v>0</v>
      </c>
      <c r="B7375" s="63">
        <f>'דוח 132'!J7375</f>
        <v>0</v>
      </c>
      <c r="C7375" s="63">
        <f>'דוח 132'!I7375</f>
        <v>0</v>
      </c>
      <c r="D7375" s="63">
        <f>'דוח 132'!H7375</f>
        <v>0</v>
      </c>
      <c r="E7375" s="63" t="str">
        <f>'דוח 132'!G7375</f>
        <v>30/12/18</v>
      </c>
      <c r="F7375" s="63" t="str">
        <f>'דוח 132'!F7375</f>
        <v>31/12/18</v>
      </c>
      <c r="G7375" s="63" t="str">
        <f>'דוח 132'!E7375</f>
        <v>מינ'</v>
      </c>
      <c r="H7375" s="63" t="str">
        <f>'דוח 132'!D7375</f>
        <v>מקס'</v>
      </c>
      <c r="I7375" s="63" t="str">
        <f>'דוח 132'!C7375</f>
        <v>מינ'</v>
      </c>
      <c r="J7375" s="63" t="str">
        <f>'דוח 132'!B7375</f>
        <v>מקס'</v>
      </c>
      <c r="K7375" s="63">
        <f>'דוח 132'!A7375</f>
        <v>0</v>
      </c>
    </row>
    <row r="7376" spans="1:11" x14ac:dyDescent="0.2">
      <c r="A7376" s="63">
        <f>'דוח 132'!K7376</f>
        <v>13591</v>
      </c>
      <c r="B7376" s="63">
        <f>'דוח 132'!J7376</f>
        <v>9387</v>
      </c>
      <c r="C7376" s="63" t="str">
        <f>'דוח 132'!I7376</f>
        <v xml:space="preserve">צמוד מדד (כולל מיועדות) </v>
      </c>
      <c r="D7376" s="63">
        <f>'דוח 132'!H7376</f>
        <v>0</v>
      </c>
      <c r="E7376" s="63">
        <f>'דוח 132'!G7376</f>
        <v>0</v>
      </c>
      <c r="F7376" s="63">
        <f>'דוח 132'!F7376</f>
        <v>0</v>
      </c>
      <c r="G7376" s="63">
        <f>'דוח 132'!E7376</f>
        <v>0</v>
      </c>
      <c r="H7376" s="63">
        <f>'דוח 132'!D7376</f>
        <v>0</v>
      </c>
      <c r="I7376" s="63">
        <f>'דוח 132'!C7376</f>
        <v>0</v>
      </c>
      <c r="J7376" s="63">
        <f>'דוח 132'!B7376</f>
        <v>0</v>
      </c>
      <c r="K7376" s="63">
        <f>'דוח 132'!A7376</f>
        <v>0</v>
      </c>
    </row>
    <row r="7377" spans="1:11" x14ac:dyDescent="0.2">
      <c r="A7377" s="63">
        <f>'דוח 132'!K7377</f>
        <v>19967</v>
      </c>
      <c r="B7377" s="63">
        <f>'דוח 132'!J7377</f>
        <v>9387</v>
      </c>
      <c r="C7377" s="63" t="str">
        <f>'דוח 132'!I7377</f>
        <v>צמוד מדד ללא מיועדות</v>
      </c>
      <c r="D7377" s="63">
        <f>'דוח 132'!H7377</f>
        <v>0</v>
      </c>
      <c r="E7377" s="63">
        <f>'דוח 132'!G7377</f>
        <v>0</v>
      </c>
      <c r="F7377" s="63">
        <f>'דוח 132'!F7377</f>
        <v>0</v>
      </c>
      <c r="G7377" s="63">
        <f>'דוח 132'!E7377</f>
        <v>0</v>
      </c>
      <c r="H7377" s="63">
        <f>'דוח 132'!D7377</f>
        <v>0</v>
      </c>
      <c r="I7377" s="63">
        <f>'דוח 132'!C7377</f>
        <v>0</v>
      </c>
      <c r="J7377" s="63">
        <f>'דוח 132'!B7377</f>
        <v>0</v>
      </c>
      <c r="K7377" s="63">
        <f>'דוח 132'!A7377</f>
        <v>0</v>
      </c>
    </row>
    <row r="7378" spans="1:11" x14ac:dyDescent="0.2">
      <c r="A7378" s="63">
        <f>'דוח 132'!K7378</f>
        <v>15744</v>
      </c>
      <c r="B7378" s="63">
        <f>'דוח 132'!J7378</f>
        <v>9387</v>
      </c>
      <c r="C7378" s="63" t="str">
        <f>'דוח 132'!I7378</f>
        <v xml:space="preserve">סה"כ ממשלתי צמוד מדד כולל מיועדות </v>
      </c>
      <c r="D7378" s="63">
        <f>'דוח 132'!H7378</f>
        <v>0</v>
      </c>
      <c r="E7378" s="63">
        <f>'דוח 132'!G7378</f>
        <v>0</v>
      </c>
      <c r="F7378" s="63">
        <f>'דוח 132'!F7378</f>
        <v>0</v>
      </c>
      <c r="G7378" s="63">
        <f>'דוח 132'!E7378</f>
        <v>0</v>
      </c>
      <c r="H7378" s="63">
        <f>'דוח 132'!D7378</f>
        <v>0</v>
      </c>
      <c r="I7378" s="63">
        <f>'דוח 132'!C7378</f>
        <v>0</v>
      </c>
      <c r="J7378" s="63">
        <f>'דוח 132'!B7378</f>
        <v>0</v>
      </c>
      <c r="K7378" s="63">
        <f>'דוח 132'!A7378</f>
        <v>0</v>
      </c>
    </row>
    <row r="7379" spans="1:11" x14ac:dyDescent="0.2">
      <c r="A7379" s="63">
        <f>'דוח 132'!K7379</f>
        <v>13462</v>
      </c>
      <c r="B7379" s="63">
        <f>'דוח 132'!J7379</f>
        <v>9387</v>
      </c>
      <c r="C7379" s="63" t="str">
        <f>'דוח 132'!I7379</f>
        <v xml:space="preserve">קונצרני סחיר צמוד מדד </v>
      </c>
      <c r="D7379" s="63">
        <f>'דוח 132'!H7379</f>
        <v>0</v>
      </c>
      <c r="E7379" s="63">
        <f>'דוח 132'!G7379</f>
        <v>0</v>
      </c>
      <c r="F7379" s="63">
        <f>'דוח 132'!F7379</f>
        <v>0</v>
      </c>
      <c r="G7379" s="63">
        <f>'דוח 132'!E7379</f>
        <v>0</v>
      </c>
      <c r="H7379" s="63">
        <f>'דוח 132'!D7379</f>
        <v>0</v>
      </c>
      <c r="I7379" s="63">
        <f>'דוח 132'!C7379</f>
        <v>0</v>
      </c>
      <c r="J7379" s="63">
        <f>'דוח 132'!B7379</f>
        <v>0</v>
      </c>
      <c r="K7379" s="63">
        <f>'דוח 132'!A7379</f>
        <v>0</v>
      </c>
    </row>
    <row r="7380" spans="1:11" x14ac:dyDescent="0.2">
      <c r="A7380" s="63">
        <f>'דוח 132'!K7380</f>
        <v>15544</v>
      </c>
      <c r="B7380" s="63">
        <f>'דוח 132'!J7380</f>
        <v>9387</v>
      </c>
      <c r="C7380" s="63" t="str">
        <f>'דוח 132'!I7380</f>
        <v>הלוואה צמוד מדד</v>
      </c>
      <c r="D7380" s="63">
        <f>'דוח 132'!H7380</f>
        <v>0</v>
      </c>
      <c r="E7380" s="63">
        <f>'דוח 132'!G7380</f>
        <v>0</v>
      </c>
      <c r="F7380" s="63">
        <f>'דוח 132'!F7380</f>
        <v>0</v>
      </c>
      <c r="G7380" s="63">
        <f>'דוח 132'!E7380</f>
        <v>0</v>
      </c>
      <c r="H7380" s="63">
        <f>'דוח 132'!D7380</f>
        <v>0</v>
      </c>
      <c r="I7380" s="63">
        <f>'דוח 132'!C7380</f>
        <v>0</v>
      </c>
      <c r="J7380" s="63">
        <f>'דוח 132'!B7380</f>
        <v>0</v>
      </c>
      <c r="K7380" s="63">
        <f>'דוח 132'!A7380</f>
        <v>0</v>
      </c>
    </row>
    <row r="7381" spans="1:11" x14ac:dyDescent="0.2">
      <c r="A7381" s="63">
        <f>'דוח 132'!K7381</f>
        <v>12978</v>
      </c>
      <c r="B7381" s="63">
        <f>'דוח 132'!J7381</f>
        <v>9387</v>
      </c>
      <c r="C7381" s="63" t="str">
        <f>'דוח 132'!I7381</f>
        <v xml:space="preserve">פקדונות לא סחירים </v>
      </c>
      <c r="D7381" s="63">
        <f>'דוח 132'!H7381</f>
        <v>0</v>
      </c>
      <c r="E7381" s="63">
        <f>'דוח 132'!G7381</f>
        <v>0</v>
      </c>
      <c r="F7381" s="63">
        <f>'דוח 132'!F7381</f>
        <v>0</v>
      </c>
      <c r="G7381" s="63">
        <f>'דוח 132'!E7381</f>
        <v>0</v>
      </c>
      <c r="H7381" s="63">
        <f>'דוח 132'!D7381</f>
        <v>0</v>
      </c>
      <c r="I7381" s="63">
        <f>'דוח 132'!C7381</f>
        <v>0</v>
      </c>
      <c r="J7381" s="63">
        <f>'דוח 132'!B7381</f>
        <v>0</v>
      </c>
      <c r="K7381" s="63">
        <f>'דוח 132'!A7381</f>
        <v>0</v>
      </c>
    </row>
    <row r="7382" spans="1:11" x14ac:dyDescent="0.2">
      <c r="A7382" s="63">
        <f>'דוח 132'!K7382</f>
        <v>17726</v>
      </c>
      <c r="B7382" s="63">
        <f>'דוח 132'!J7382</f>
        <v>9387</v>
      </c>
      <c r="C7382" s="63" t="str">
        <f>'דוח 132'!I7382</f>
        <v>לא צמוד כולל נזילות</v>
      </c>
      <c r="D7382" s="63">
        <f>'דוח 132'!H7382</f>
        <v>0.17235220209679902</v>
      </c>
      <c r="E7382" s="63">
        <f>'דוח 132'!G7382</f>
        <v>100</v>
      </c>
      <c r="F7382" s="63">
        <f>'דוח 132'!F7382</f>
        <v>100</v>
      </c>
      <c r="G7382" s="63">
        <f>'דוח 132'!E7382</f>
        <v>0</v>
      </c>
      <c r="H7382" s="63">
        <f>'דוח 132'!D7382</f>
        <v>0</v>
      </c>
      <c r="I7382" s="63">
        <f>'דוח 132'!C7382</f>
        <v>0</v>
      </c>
      <c r="J7382" s="63">
        <f>'דוח 132'!B7382</f>
        <v>0</v>
      </c>
      <c r="K7382" s="63">
        <f>'דוח 132'!A7382</f>
        <v>0</v>
      </c>
    </row>
    <row r="7383" spans="1:11" x14ac:dyDescent="0.2">
      <c r="A7383" s="63">
        <f>'דוח 132'!K7383</f>
        <v>17727</v>
      </c>
      <c r="B7383" s="63">
        <f>'דוח 132'!J7383</f>
        <v>9387</v>
      </c>
      <c r="C7383" s="63" t="str">
        <f>'דוח 132'!I7383</f>
        <v>עו"ש ש"ח</v>
      </c>
      <c r="D7383" s="63">
        <f>'דוח 132'!H7383</f>
        <v>0</v>
      </c>
      <c r="E7383" s="63">
        <f>'דוח 132'!G7383</f>
        <v>58.827786497805796</v>
      </c>
      <c r="F7383" s="63">
        <f>'דוח 132'!F7383</f>
        <v>58.823785400105706</v>
      </c>
      <c r="G7383" s="63">
        <f>'דוח 132'!E7383</f>
        <v>0</v>
      </c>
      <c r="H7383" s="63">
        <f>'דוח 132'!D7383</f>
        <v>0</v>
      </c>
      <c r="I7383" s="63">
        <f>'דוח 132'!C7383</f>
        <v>0</v>
      </c>
      <c r="J7383" s="63">
        <f>'דוח 132'!B7383</f>
        <v>0</v>
      </c>
      <c r="K7383" s="63">
        <f>'דוח 132'!A7383</f>
        <v>0</v>
      </c>
    </row>
    <row r="7384" spans="1:11" x14ac:dyDescent="0.2">
      <c r="A7384" s="63">
        <f>'דוח 132'!K7384</f>
        <v>13592</v>
      </c>
      <c r="B7384" s="63">
        <f>'דוח 132'!J7384</f>
        <v>9387</v>
      </c>
      <c r="C7384" s="63" t="str">
        <f>'דוח 132'!I7384</f>
        <v xml:space="preserve">לא צמוד - לא כולל נזילות </v>
      </c>
      <c r="D7384" s="63">
        <f>'דוח 132'!H7384</f>
        <v>0.41857223586852299</v>
      </c>
      <c r="E7384" s="63">
        <f>'דוח 132'!G7384</f>
        <v>41.172213502194197</v>
      </c>
      <c r="F7384" s="63">
        <f>'דוח 132'!F7384</f>
        <v>41.176214599894301</v>
      </c>
      <c r="G7384" s="63">
        <f>'דוח 132'!E7384</f>
        <v>0</v>
      </c>
      <c r="H7384" s="63">
        <f>'דוח 132'!D7384</f>
        <v>0</v>
      </c>
      <c r="I7384" s="63">
        <f>'דוח 132'!C7384</f>
        <v>0</v>
      </c>
      <c r="J7384" s="63">
        <f>'דוח 132'!B7384</f>
        <v>0</v>
      </c>
      <c r="K7384" s="63">
        <f>'דוח 132'!A7384</f>
        <v>0</v>
      </c>
    </row>
    <row r="7385" spans="1:11" x14ac:dyDescent="0.2">
      <c r="A7385" s="63">
        <f>'דוח 132'!K7385</f>
        <v>11566</v>
      </c>
      <c r="B7385" s="63">
        <f>'דוח 132'!J7385</f>
        <v>9387</v>
      </c>
      <c r="C7385" s="63" t="str">
        <f>'דוח 132'!I7385</f>
        <v>מק"מ</v>
      </c>
      <c r="D7385" s="63">
        <f>'דוח 132'!H7385</f>
        <v>0.44811804095800001</v>
      </c>
      <c r="E7385" s="63">
        <f>'דוח 132'!G7385</f>
        <v>38.457126522262193</v>
      </c>
      <c r="F7385" s="63">
        <f>'דוח 132'!F7385</f>
        <v>38.461339723868193</v>
      </c>
      <c r="G7385" s="63">
        <f>'דוח 132'!E7385</f>
        <v>0</v>
      </c>
      <c r="H7385" s="63">
        <f>'דוח 132'!D7385</f>
        <v>0</v>
      </c>
      <c r="I7385" s="63">
        <f>'דוח 132'!C7385</f>
        <v>0</v>
      </c>
      <c r="J7385" s="63">
        <f>'דוח 132'!B7385</f>
        <v>0</v>
      </c>
      <c r="K7385" s="63">
        <f>'דוח 132'!A7385</f>
        <v>0</v>
      </c>
    </row>
    <row r="7386" spans="1:11" x14ac:dyDescent="0.2">
      <c r="A7386" s="63">
        <f>'דוח 132'!K7386</f>
        <v>13419</v>
      </c>
      <c r="B7386" s="63">
        <f>'דוח 132'!J7386</f>
        <v>9387</v>
      </c>
      <c r="C7386" s="63" t="str">
        <f>'דוח 132'!I7386</f>
        <v>ממשלתי  לא צמוד (שחר)</v>
      </c>
      <c r="D7386" s="63">
        <f>'דוח 132'!H7386</f>
        <v>0</v>
      </c>
      <c r="E7386" s="63">
        <f>'דוח 132'!G7386</f>
        <v>0</v>
      </c>
      <c r="F7386" s="63">
        <f>'דוח 132'!F7386</f>
        <v>0</v>
      </c>
      <c r="G7386" s="63">
        <f>'דוח 132'!E7386</f>
        <v>0</v>
      </c>
      <c r="H7386" s="63">
        <f>'דוח 132'!D7386</f>
        <v>0</v>
      </c>
      <c r="I7386" s="63">
        <f>'דוח 132'!C7386</f>
        <v>0</v>
      </c>
      <c r="J7386" s="63">
        <f>'דוח 132'!B7386</f>
        <v>0</v>
      </c>
      <c r="K7386" s="63">
        <f>'דוח 132'!A7386</f>
        <v>0</v>
      </c>
    </row>
    <row r="7387" spans="1:11" x14ac:dyDescent="0.2">
      <c r="A7387" s="63">
        <f>'דוח 132'!K7387</f>
        <v>11568</v>
      </c>
      <c r="B7387" s="63">
        <f>'דוח 132'!J7387</f>
        <v>9387</v>
      </c>
      <c r="C7387" s="63" t="str">
        <f>'דוח 132'!I7387</f>
        <v>אג"ח ממשלתי לא צמוד ריבית משתנה-"גילון"</v>
      </c>
      <c r="D7387" s="63">
        <f>'דוח 132'!H7387</f>
        <v>0</v>
      </c>
      <c r="E7387" s="63">
        <f>'דוח 132'!G7387</f>
        <v>0</v>
      </c>
      <c r="F7387" s="63">
        <f>'דוח 132'!F7387</f>
        <v>0</v>
      </c>
      <c r="G7387" s="63">
        <f>'דוח 132'!E7387</f>
        <v>0</v>
      </c>
      <c r="H7387" s="63">
        <f>'דוח 132'!D7387</f>
        <v>0</v>
      </c>
      <c r="I7387" s="63">
        <f>'דוח 132'!C7387</f>
        <v>0</v>
      </c>
      <c r="J7387" s="63">
        <f>'דוח 132'!B7387</f>
        <v>0</v>
      </c>
      <c r="K7387" s="63">
        <f>'דוח 132'!A7387</f>
        <v>0</v>
      </c>
    </row>
    <row r="7388" spans="1:11" x14ac:dyDescent="0.2">
      <c r="A7388" s="63">
        <f>'דוח 132'!K7388</f>
        <v>12479</v>
      </c>
      <c r="B7388" s="63">
        <f>'דוח 132'!J7388</f>
        <v>9387</v>
      </c>
      <c r="C7388" s="63" t="str">
        <f>'דוח 132'!I7388</f>
        <v>קונצרני ריבית קבועה</v>
      </c>
      <c r="D7388" s="63">
        <f>'דוח 132'!H7388</f>
        <v>0</v>
      </c>
      <c r="E7388" s="63">
        <f>'דוח 132'!G7388</f>
        <v>0</v>
      </c>
      <c r="F7388" s="63">
        <f>'דוח 132'!F7388</f>
        <v>0</v>
      </c>
      <c r="G7388" s="63">
        <f>'דוח 132'!E7388</f>
        <v>0</v>
      </c>
      <c r="H7388" s="63">
        <f>'דוח 132'!D7388</f>
        <v>0</v>
      </c>
      <c r="I7388" s="63">
        <f>'דוח 132'!C7388</f>
        <v>0</v>
      </c>
      <c r="J7388" s="63">
        <f>'דוח 132'!B7388</f>
        <v>0</v>
      </c>
      <c r="K7388" s="63">
        <f>'דוח 132'!A7388</f>
        <v>0</v>
      </c>
    </row>
    <row r="7389" spans="1:11" x14ac:dyDescent="0.2">
      <c r="A7389" s="63">
        <f>'דוח 132'!K7389</f>
        <v>12480</v>
      </c>
      <c r="B7389" s="63">
        <f>'דוח 132'!J7389</f>
        <v>9387</v>
      </c>
      <c r="C7389" s="63" t="str">
        <f>'דוח 132'!I7389</f>
        <v>קונצרני ריבית משתנה</v>
      </c>
      <c r="D7389" s="63">
        <f>'דוח 132'!H7389</f>
        <v>0</v>
      </c>
      <c r="E7389" s="63">
        <f>'דוח 132'!G7389</f>
        <v>0</v>
      </c>
      <c r="F7389" s="63">
        <f>'דוח 132'!F7389</f>
        <v>0</v>
      </c>
      <c r="G7389" s="63">
        <f>'דוח 132'!E7389</f>
        <v>0</v>
      </c>
      <c r="H7389" s="63">
        <f>'דוח 132'!D7389</f>
        <v>0</v>
      </c>
      <c r="I7389" s="63">
        <f>'דוח 132'!C7389</f>
        <v>0</v>
      </c>
      <c r="J7389" s="63">
        <f>'דוח 132'!B7389</f>
        <v>0</v>
      </c>
      <c r="K7389" s="63">
        <f>'דוח 132'!A7389</f>
        <v>0</v>
      </c>
    </row>
    <row r="7390" spans="1:11" x14ac:dyDescent="0.2">
      <c r="A7390" s="63">
        <f>'דוח 132'!K7390</f>
        <v>11578</v>
      </c>
      <c r="B7390" s="63">
        <f>'דוח 132'!J7390</f>
        <v>9387</v>
      </c>
      <c r="C7390" s="63" t="str">
        <f>'דוח 132'!I7390</f>
        <v>אג"ח לא צמוד לא סחיר (ללא עמיתים)</v>
      </c>
      <c r="D7390" s="63">
        <f>'דוח 132'!H7390</f>
        <v>0</v>
      </c>
      <c r="E7390" s="63">
        <f>'דוח 132'!G7390</f>
        <v>0</v>
      </c>
      <c r="F7390" s="63">
        <f>'דוח 132'!F7390</f>
        <v>0</v>
      </c>
      <c r="G7390" s="63">
        <f>'דוח 132'!E7390</f>
        <v>0</v>
      </c>
      <c r="H7390" s="63">
        <f>'דוח 132'!D7390</f>
        <v>0</v>
      </c>
      <c r="I7390" s="63">
        <f>'דוח 132'!C7390</f>
        <v>0</v>
      </c>
      <c r="J7390" s="63">
        <f>'דוח 132'!B7390</f>
        <v>0</v>
      </c>
      <c r="K7390" s="63">
        <f>'דוח 132'!A7390</f>
        <v>0</v>
      </c>
    </row>
    <row r="7391" spans="1:11" x14ac:dyDescent="0.2">
      <c r="A7391" s="63">
        <f>'דוח 132'!K7391</f>
        <v>12497</v>
      </c>
      <c r="B7391" s="63">
        <f>'דוח 132'!J7391</f>
        <v>9387</v>
      </c>
      <c r="C7391" s="63" t="str">
        <f>'דוח 132'!I7391</f>
        <v>קונצרני לא סחיר ריבית משתנה (נע"מים)</v>
      </c>
      <c r="D7391" s="63">
        <f>'דוח 132'!H7391</f>
        <v>0</v>
      </c>
      <c r="E7391" s="63">
        <f>'דוח 132'!G7391</f>
        <v>0</v>
      </c>
      <c r="F7391" s="63">
        <f>'דוח 132'!F7391</f>
        <v>0</v>
      </c>
      <c r="G7391" s="63">
        <f>'דוח 132'!E7391</f>
        <v>0</v>
      </c>
      <c r="H7391" s="63">
        <f>'דוח 132'!D7391</f>
        <v>0</v>
      </c>
      <c r="I7391" s="63">
        <f>'דוח 132'!C7391</f>
        <v>0</v>
      </c>
      <c r="J7391" s="63">
        <f>'דוח 132'!B7391</f>
        <v>0</v>
      </c>
      <c r="K7391" s="63">
        <f>'דוח 132'!A7391</f>
        <v>0</v>
      </c>
    </row>
    <row r="7392" spans="1:11" x14ac:dyDescent="0.2">
      <c r="A7392" s="63">
        <f>'דוח 132'!K7392</f>
        <v>15546</v>
      </c>
      <c r="B7392" s="63">
        <f>'דוח 132'!J7392</f>
        <v>9387</v>
      </c>
      <c r="C7392" s="63" t="str">
        <f>'דוח 132'!I7392</f>
        <v>הלוואה לא צמוד</v>
      </c>
      <c r="D7392" s="63">
        <f>'דוח 132'!H7392</f>
        <v>0</v>
      </c>
      <c r="E7392" s="63">
        <f>'דוח 132'!G7392</f>
        <v>0</v>
      </c>
      <c r="F7392" s="63">
        <f>'דוח 132'!F7392</f>
        <v>0</v>
      </c>
      <c r="G7392" s="63">
        <f>'דוח 132'!E7392</f>
        <v>0</v>
      </c>
      <c r="H7392" s="63">
        <f>'דוח 132'!D7392</f>
        <v>0</v>
      </c>
      <c r="I7392" s="63">
        <f>'דוח 132'!C7392</f>
        <v>0</v>
      </c>
      <c r="J7392" s="63">
        <f>'דוח 132'!B7392</f>
        <v>0</v>
      </c>
      <c r="K7392" s="63">
        <f>'דוח 132'!A7392</f>
        <v>0</v>
      </c>
    </row>
    <row r="7393" spans="1:11" x14ac:dyDescent="0.2">
      <c r="A7393" s="63">
        <f>'דוח 132'!K7393</f>
        <v>12481</v>
      </c>
      <c r="B7393" s="63">
        <f>'דוח 132'!J7393</f>
        <v>9387</v>
      </c>
      <c r="C7393" s="63" t="str">
        <f>'דוח 132'!I7393</f>
        <v>הלוואות לעמיתים.</v>
      </c>
      <c r="D7393" s="63">
        <f>'דוח 132'!H7393</f>
        <v>0</v>
      </c>
      <c r="E7393" s="63">
        <f>'דוח 132'!G7393</f>
        <v>0</v>
      </c>
      <c r="F7393" s="63">
        <f>'דוח 132'!F7393</f>
        <v>0</v>
      </c>
      <c r="G7393" s="63">
        <f>'דוח 132'!E7393</f>
        <v>0</v>
      </c>
      <c r="H7393" s="63">
        <f>'דוח 132'!D7393</f>
        <v>0</v>
      </c>
      <c r="I7393" s="63">
        <f>'דוח 132'!C7393</f>
        <v>0</v>
      </c>
      <c r="J7393" s="63">
        <f>'דוח 132'!B7393</f>
        <v>0</v>
      </c>
      <c r="K7393" s="63">
        <f>'דוח 132'!A7393</f>
        <v>0</v>
      </c>
    </row>
    <row r="7394" spans="1:11" x14ac:dyDescent="0.2">
      <c r="A7394" s="63">
        <f>'דוח 132'!K7394</f>
        <v>13594</v>
      </c>
      <c r="B7394" s="63">
        <f>'דוח 132'!J7394</f>
        <v>9387</v>
      </c>
      <c r="C7394" s="63" t="str">
        <f>'דוח 132'!I7394</f>
        <v>מט"ח וצמוד מט"ח</v>
      </c>
      <c r="D7394" s="63">
        <f>'דוח 132'!H7394</f>
        <v>0</v>
      </c>
      <c r="E7394" s="63">
        <f>'דוח 132'!G7394</f>
        <v>0</v>
      </c>
      <c r="F7394" s="63">
        <f>'דוח 132'!F7394</f>
        <v>0</v>
      </c>
      <c r="G7394" s="63">
        <f>'דוח 132'!E7394</f>
        <v>0</v>
      </c>
      <c r="H7394" s="63">
        <f>'דוח 132'!D7394</f>
        <v>0</v>
      </c>
      <c r="I7394" s="63">
        <f>'דוח 132'!C7394</f>
        <v>0</v>
      </c>
      <c r="J7394" s="63">
        <f>'דוח 132'!B7394</f>
        <v>0</v>
      </c>
      <c r="K7394" s="63">
        <f>'דוח 132'!A7394</f>
        <v>0</v>
      </c>
    </row>
    <row r="7395" spans="1:11" x14ac:dyDescent="0.2">
      <c r="A7395" s="63">
        <f>'דוח 132'!K7395</f>
        <v>15609</v>
      </c>
      <c r="B7395" s="63">
        <f>'דוח 132'!J7395</f>
        <v>9387</v>
      </c>
      <c r="C7395" s="63" t="str">
        <f>'דוח 132'!I7395</f>
        <v>אג"ח ממשלתי צמוד מט"ח סחיר (1022)</v>
      </c>
      <c r="D7395" s="63">
        <f>'דוח 132'!H7395</f>
        <v>0</v>
      </c>
      <c r="E7395" s="63">
        <f>'דוח 132'!G7395</f>
        <v>0</v>
      </c>
      <c r="F7395" s="63">
        <f>'דוח 132'!F7395</f>
        <v>0</v>
      </c>
      <c r="G7395" s="63">
        <f>'דוח 132'!E7395</f>
        <v>0</v>
      </c>
      <c r="H7395" s="63">
        <f>'דוח 132'!D7395</f>
        <v>0</v>
      </c>
      <c r="I7395" s="63">
        <f>'דוח 132'!C7395</f>
        <v>0</v>
      </c>
      <c r="J7395" s="63">
        <f>'דוח 132'!B7395</f>
        <v>0</v>
      </c>
      <c r="K7395" s="63">
        <f>'דוח 132'!A7395</f>
        <v>0</v>
      </c>
    </row>
    <row r="7396" spans="1:11" x14ac:dyDescent="0.2">
      <c r="A7396" s="63">
        <f>'דוח 132'!K7396</f>
        <v>11524</v>
      </c>
      <c r="B7396" s="63">
        <f>'דוח 132'!J7396</f>
        <v>9387</v>
      </c>
      <c r="C7396" s="63" t="str">
        <f>'דוח 132'!I7396</f>
        <v xml:space="preserve"> אג"ח קונצרני בחו"ל </v>
      </c>
      <c r="D7396" s="63">
        <f>'דוח 132'!H7396</f>
        <v>0</v>
      </c>
      <c r="E7396" s="63">
        <f>'דוח 132'!G7396</f>
        <v>0</v>
      </c>
      <c r="F7396" s="63">
        <f>'דוח 132'!F7396</f>
        <v>0</v>
      </c>
      <c r="G7396" s="63">
        <f>'דוח 132'!E7396</f>
        <v>0</v>
      </c>
      <c r="H7396" s="63">
        <f>'דוח 132'!D7396</f>
        <v>0</v>
      </c>
      <c r="I7396" s="63">
        <f>'דוח 132'!C7396</f>
        <v>0</v>
      </c>
      <c r="J7396" s="63">
        <f>'דוח 132'!B7396</f>
        <v>0</v>
      </c>
      <c r="K7396" s="63">
        <f>'דוח 132'!A7396</f>
        <v>0</v>
      </c>
    </row>
    <row r="7397" spans="1:11" x14ac:dyDescent="0.2">
      <c r="A7397" s="63">
        <f>'דוח 132'!K7397</f>
        <v>15745</v>
      </c>
      <c r="B7397" s="63">
        <f>'דוח 132'!J7397</f>
        <v>9387</v>
      </c>
      <c r="C7397" s="63" t="str">
        <f>'דוח 132'!I7397</f>
        <v>סה"כ קונצרני צמוד מט"ח</v>
      </c>
      <c r="D7397" s="63">
        <f>'דוח 132'!H7397</f>
        <v>0</v>
      </c>
      <c r="E7397" s="63">
        <f>'דוח 132'!G7397</f>
        <v>0</v>
      </c>
      <c r="F7397" s="63">
        <f>'דוח 132'!F7397</f>
        <v>0</v>
      </c>
      <c r="G7397" s="63">
        <f>'דוח 132'!E7397</f>
        <v>0</v>
      </c>
      <c r="H7397" s="63">
        <f>'דוח 132'!D7397</f>
        <v>0</v>
      </c>
      <c r="I7397" s="63">
        <f>'דוח 132'!C7397</f>
        <v>0</v>
      </c>
      <c r="J7397" s="63">
        <f>'דוח 132'!B7397</f>
        <v>0</v>
      </c>
      <c r="K7397" s="63">
        <f>'דוח 132'!A7397</f>
        <v>0</v>
      </c>
    </row>
    <row r="7398" spans="1:11" x14ac:dyDescent="0.2">
      <c r="A7398" s="63">
        <f>'דוח 132'!K7398</f>
        <v>15545</v>
      </c>
      <c r="B7398" s="63">
        <f>'דוח 132'!J7398</f>
        <v>9387</v>
      </c>
      <c r="C7398" s="63" t="str">
        <f>'דוח 132'!I7398</f>
        <v>הלוואה צמוד מט"ח</v>
      </c>
      <c r="D7398" s="63">
        <f>'דוח 132'!H7398</f>
        <v>0</v>
      </c>
      <c r="E7398" s="63">
        <f>'דוח 132'!G7398</f>
        <v>0</v>
      </c>
      <c r="F7398" s="63">
        <f>'דוח 132'!F7398</f>
        <v>0</v>
      </c>
      <c r="G7398" s="63">
        <f>'דוח 132'!E7398</f>
        <v>0</v>
      </c>
      <c r="H7398" s="63">
        <f>'דוח 132'!D7398</f>
        <v>0</v>
      </c>
      <c r="I7398" s="63">
        <f>'דוח 132'!C7398</f>
        <v>0</v>
      </c>
      <c r="J7398" s="63">
        <f>'דוח 132'!B7398</f>
        <v>0</v>
      </c>
      <c r="K7398" s="63">
        <f>'דוח 132'!A7398</f>
        <v>0</v>
      </c>
    </row>
    <row r="7399" spans="1:11" x14ac:dyDescent="0.2">
      <c r="A7399" s="63">
        <f>'דוח 132'!K7399</f>
        <v>13595</v>
      </c>
      <c r="B7399" s="63">
        <f>'דוח 132'!J7399</f>
        <v>9387</v>
      </c>
      <c r="C7399" s="63" t="str">
        <f>'דוח 132'!I7399</f>
        <v>סה"כ מניות והמירים</v>
      </c>
      <c r="D7399" s="63">
        <f>'דוח 132'!H7399</f>
        <v>0</v>
      </c>
      <c r="E7399" s="63">
        <f>'דוח 132'!G7399</f>
        <v>0</v>
      </c>
      <c r="F7399" s="63">
        <f>'דוח 132'!F7399</f>
        <v>0</v>
      </c>
      <c r="G7399" s="63">
        <f>'דוח 132'!E7399</f>
        <v>0</v>
      </c>
      <c r="H7399" s="63">
        <f>'דוח 132'!D7399</f>
        <v>0</v>
      </c>
      <c r="I7399" s="63">
        <f>'דוח 132'!C7399</f>
        <v>0</v>
      </c>
      <c r="J7399" s="63">
        <f>'דוח 132'!B7399</f>
        <v>0</v>
      </c>
      <c r="K7399" s="63">
        <f>'דוח 132'!A7399</f>
        <v>0</v>
      </c>
    </row>
    <row r="7400" spans="1:11" x14ac:dyDescent="0.2">
      <c r="A7400" s="63">
        <f>'דוח 132'!K7400</f>
        <v>15610</v>
      </c>
      <c r="B7400" s="63">
        <f>'דוח 132'!J7400</f>
        <v>9387</v>
      </c>
      <c r="C7400" s="63" t="str">
        <f>'דוח 132'!I7400</f>
        <v>נגזרים מתוך מניות והמירים</v>
      </c>
      <c r="D7400" s="63">
        <f>'דוח 132'!H7400</f>
        <v>0</v>
      </c>
      <c r="E7400" s="63">
        <f>'דוח 132'!G7400</f>
        <v>0</v>
      </c>
      <c r="F7400" s="63">
        <f>'דוח 132'!F7400</f>
        <v>0</v>
      </c>
      <c r="G7400" s="63">
        <f>'דוח 132'!E7400</f>
        <v>0</v>
      </c>
      <c r="H7400" s="63">
        <f>'דוח 132'!D7400</f>
        <v>0</v>
      </c>
      <c r="I7400" s="63">
        <f>'דוח 132'!C7400</f>
        <v>0</v>
      </c>
      <c r="J7400" s="63">
        <f>'דוח 132'!B7400</f>
        <v>0</v>
      </c>
      <c r="K7400" s="63">
        <f>'דוח 132'!A7400</f>
        <v>0</v>
      </c>
    </row>
    <row r="7401" spans="1:11" x14ac:dyDescent="0.2">
      <c r="A7401" s="63">
        <f>'דוח 132'!K7401</f>
        <v>15611</v>
      </c>
      <c r="B7401" s="63">
        <f>'דוח 132'!J7401</f>
        <v>9387</v>
      </c>
      <c r="C7401" s="63" t="str">
        <f>'דוח 132'!I7401</f>
        <v>מניות והמירים בארץ</v>
      </c>
      <c r="D7401" s="63">
        <f>'דוח 132'!H7401</f>
        <v>0</v>
      </c>
      <c r="E7401" s="63">
        <f>'דוח 132'!G7401</f>
        <v>0</v>
      </c>
      <c r="F7401" s="63">
        <f>'דוח 132'!F7401</f>
        <v>0</v>
      </c>
      <c r="G7401" s="63">
        <f>'דוח 132'!E7401</f>
        <v>0</v>
      </c>
      <c r="H7401" s="63">
        <f>'דוח 132'!D7401</f>
        <v>0</v>
      </c>
      <c r="I7401" s="63">
        <f>'דוח 132'!C7401</f>
        <v>0</v>
      </c>
      <c r="J7401" s="63">
        <f>'דוח 132'!B7401</f>
        <v>0</v>
      </c>
      <c r="K7401" s="63">
        <f>'דוח 132'!A7401</f>
        <v>0</v>
      </c>
    </row>
    <row r="7402" spans="1:11" x14ac:dyDescent="0.2">
      <c r="A7402" s="63">
        <f>'דוח 132'!K7402</f>
        <v>15608</v>
      </c>
      <c r="B7402" s="63">
        <f>'דוח 132'!J7402</f>
        <v>9387</v>
      </c>
      <c r="C7402" s="63" t="str">
        <f>'דוח 132'!I7402</f>
        <v>מניות חו"ל</v>
      </c>
      <c r="D7402" s="63">
        <f>'דוח 132'!H7402</f>
        <v>0</v>
      </c>
      <c r="E7402" s="63">
        <f>'דוח 132'!G7402</f>
        <v>0</v>
      </c>
      <c r="F7402" s="63">
        <f>'דוח 132'!F7402</f>
        <v>0</v>
      </c>
      <c r="G7402" s="63">
        <f>'דוח 132'!E7402</f>
        <v>0</v>
      </c>
      <c r="H7402" s="63">
        <f>'דוח 132'!D7402</f>
        <v>0</v>
      </c>
      <c r="I7402" s="63">
        <f>'דוח 132'!C7402</f>
        <v>0</v>
      </c>
      <c r="J7402" s="63">
        <f>'דוח 132'!B7402</f>
        <v>0</v>
      </c>
      <c r="K7402" s="63">
        <f>'דוח 132'!A7402</f>
        <v>0</v>
      </c>
    </row>
    <row r="7403" spans="1:11" x14ac:dyDescent="0.2">
      <c r="A7403" s="63">
        <f>'דוח 132'!K7403</f>
        <v>15584</v>
      </c>
      <c r="B7403" s="63">
        <f>'דוח 132'!J7403</f>
        <v>9387</v>
      </c>
      <c r="C7403" s="63" t="str">
        <f>'דוח 132'!I7403</f>
        <v>נכסים אלטרנטיביים</v>
      </c>
      <c r="D7403" s="63">
        <f>'דוח 132'!H7403</f>
        <v>0</v>
      </c>
      <c r="E7403" s="63">
        <f>'דוח 132'!G7403</f>
        <v>0</v>
      </c>
      <c r="F7403" s="63">
        <f>'דוח 132'!F7403</f>
        <v>0</v>
      </c>
      <c r="G7403" s="63">
        <f>'דוח 132'!E7403</f>
        <v>0</v>
      </c>
      <c r="H7403" s="63">
        <f>'דוח 132'!D7403</f>
        <v>0</v>
      </c>
      <c r="I7403" s="63">
        <f>'דוח 132'!C7403</f>
        <v>0</v>
      </c>
      <c r="J7403" s="63">
        <f>'דוח 132'!B7403</f>
        <v>0</v>
      </c>
      <c r="K7403" s="63">
        <f>'דוח 132'!A7403</f>
        <v>0</v>
      </c>
    </row>
    <row r="7404" spans="1:11" x14ac:dyDescent="0.2">
      <c r="A7404" s="63">
        <f>'דוח 132'!K7404</f>
        <v>17728</v>
      </c>
      <c r="B7404" s="63">
        <f>'דוח 132'!J7404</f>
        <v>9387</v>
      </c>
      <c r="C7404" s="63" t="str">
        <f>'דוח 132'!I7404</f>
        <v>נכסי נדל"ן</v>
      </c>
      <c r="D7404" s="63">
        <f>'דוח 132'!H7404</f>
        <v>0</v>
      </c>
      <c r="E7404" s="63">
        <f>'דוח 132'!G7404</f>
        <v>0</v>
      </c>
      <c r="F7404" s="63">
        <f>'דוח 132'!F7404</f>
        <v>0</v>
      </c>
      <c r="G7404" s="63">
        <f>'דוח 132'!E7404</f>
        <v>0</v>
      </c>
      <c r="H7404" s="63">
        <f>'דוח 132'!D7404</f>
        <v>0</v>
      </c>
      <c r="I7404" s="63">
        <f>'דוח 132'!C7404</f>
        <v>0</v>
      </c>
      <c r="J7404" s="63">
        <f>'דוח 132'!B7404</f>
        <v>0</v>
      </c>
      <c r="K7404" s="63">
        <f>'דוח 132'!A7404</f>
        <v>0</v>
      </c>
    </row>
    <row r="7405" spans="1:11" x14ac:dyDescent="0.2">
      <c r="A7405" s="63">
        <f>'דוח 132'!K7405</f>
        <v>15624</v>
      </c>
      <c r="B7405" s="63">
        <f>'דוח 132'!J7405</f>
        <v>9387</v>
      </c>
      <c r="C7405" s="63" t="str">
        <f>'דוח 132'!I7405</f>
        <v>נגזרים מתוך חשיפת מט"ח</v>
      </c>
      <c r="D7405" s="63">
        <f>'דוח 132'!H7405</f>
        <v>0</v>
      </c>
      <c r="E7405" s="63">
        <f>'דוח 132'!G7405</f>
        <v>0</v>
      </c>
      <c r="F7405" s="63">
        <f>'דוח 132'!F7405</f>
        <v>0</v>
      </c>
      <c r="G7405" s="63">
        <f>'דוח 132'!E7405</f>
        <v>0</v>
      </c>
      <c r="H7405" s="63">
        <f>'דוח 132'!D7405</f>
        <v>0</v>
      </c>
      <c r="I7405" s="63">
        <f>'דוח 132'!C7405</f>
        <v>0</v>
      </c>
      <c r="J7405" s="63">
        <f>'דוח 132'!B7405</f>
        <v>0</v>
      </c>
      <c r="K7405" s="63">
        <f>'דוח 132'!A7405</f>
        <v>0</v>
      </c>
    </row>
    <row r="7406" spans="1:11" x14ac:dyDescent="0.2">
      <c r="A7406" s="63">
        <f>'דוח 132'!K7406</f>
        <v>15644</v>
      </c>
      <c r="B7406" s="63">
        <f>'דוח 132'!J7406</f>
        <v>9387</v>
      </c>
      <c r="C7406" s="63" t="str">
        <f>'דוח 132'!I7406</f>
        <v>סה"כ נזילות</v>
      </c>
      <c r="D7406" s="63">
        <f>'דוח 132'!H7406</f>
        <v>0</v>
      </c>
      <c r="E7406" s="63">
        <f>'דוח 132'!G7406</f>
        <v>58.827786497805796</v>
      </c>
      <c r="F7406" s="63">
        <f>'דוח 132'!F7406</f>
        <v>58.823785400105706</v>
      </c>
      <c r="G7406" s="63">
        <f>'דוח 132'!E7406</f>
        <v>1</v>
      </c>
      <c r="H7406" s="63">
        <f>'דוח 132'!D7406</f>
        <v>0</v>
      </c>
      <c r="I7406" s="63">
        <f>'דוח 132'!C7406</f>
        <v>0</v>
      </c>
      <c r="J7406" s="63">
        <f>'דוח 132'!B7406</f>
        <v>0</v>
      </c>
      <c r="K7406" s="63">
        <f>'דוח 132'!A7406</f>
        <v>0</v>
      </c>
    </row>
    <row r="7407" spans="1:11" x14ac:dyDescent="0.2">
      <c r="A7407" s="63">
        <f>'דוח 132'!K7407</f>
        <v>15704</v>
      </c>
      <c r="B7407" s="63">
        <f>'דוח 132'!J7407</f>
        <v>9387</v>
      </c>
      <c r="C7407" s="63" t="str">
        <f>'דוח 132'!I7407</f>
        <v xml:space="preserve">סה"כ קונצרני והלוואות </v>
      </c>
      <c r="D7407" s="63">
        <f>'דוח 132'!H7407</f>
        <v>0</v>
      </c>
      <c r="E7407" s="63">
        <f>'דוח 132'!G7407</f>
        <v>0</v>
      </c>
      <c r="F7407" s="63">
        <f>'דוח 132'!F7407</f>
        <v>0</v>
      </c>
      <c r="G7407" s="63">
        <f>'דוח 132'!E7407</f>
        <v>0</v>
      </c>
      <c r="H7407" s="63">
        <f>'דוח 132'!D7407</f>
        <v>10</v>
      </c>
      <c r="I7407" s="63">
        <f>'דוח 132'!C7407</f>
        <v>0</v>
      </c>
      <c r="J7407" s="63">
        <f>'דוח 132'!B7407</f>
        <v>0</v>
      </c>
      <c r="K7407" s="63">
        <f>'דוח 132'!A7407</f>
        <v>0</v>
      </c>
    </row>
    <row r="7408" spans="1:11" x14ac:dyDescent="0.2">
      <c r="A7408" s="63">
        <f>'דוח 132'!K7408</f>
        <v>15749</v>
      </c>
      <c r="B7408" s="63">
        <f>'דוח 132'!J7408</f>
        <v>9387</v>
      </c>
      <c r="C7408" s="63" t="str">
        <f>'דוח 132'!I7408</f>
        <v>סה"כ לא סחירים</v>
      </c>
      <c r="D7408" s="63">
        <f>'דוח 132'!H7408</f>
        <v>0</v>
      </c>
      <c r="E7408" s="63">
        <f>'דוח 132'!G7408</f>
        <v>0</v>
      </c>
      <c r="F7408" s="63">
        <f>'דוח 132'!F7408</f>
        <v>0</v>
      </c>
      <c r="G7408" s="63">
        <f>'דוח 132'!E7408</f>
        <v>0</v>
      </c>
      <c r="H7408" s="63">
        <f>'דוח 132'!D7408</f>
        <v>0</v>
      </c>
      <c r="I7408" s="63">
        <f>'דוח 132'!C7408</f>
        <v>0</v>
      </c>
      <c r="J7408" s="63">
        <f>'דוח 132'!B7408</f>
        <v>0</v>
      </c>
      <c r="K7408" s="63">
        <f>'דוח 132'!A7408</f>
        <v>0</v>
      </c>
    </row>
    <row r="7409" spans="1:11" x14ac:dyDescent="0.2">
      <c r="A7409" s="63">
        <f>'דוח 132'!K7409</f>
        <v>11258</v>
      </c>
      <c r="B7409" s="63">
        <f>'דוח 132'!J7409</f>
        <v>9387</v>
      </c>
      <c r="C7409" s="63" t="str">
        <f>'דוח 132'!I7409</f>
        <v>כל נכסי הקופה</v>
      </c>
      <c r="D7409" s="63">
        <f>'דוח 132'!H7409</f>
        <v>0.17235220209679902</v>
      </c>
      <c r="E7409" s="63">
        <f>'דוח 132'!G7409</f>
        <v>100</v>
      </c>
      <c r="F7409" s="63">
        <f>'דוח 132'!F7409</f>
        <v>100</v>
      </c>
      <c r="G7409" s="63">
        <f>'דוח 132'!E7409</f>
        <v>0</v>
      </c>
      <c r="H7409" s="63">
        <f>'דוח 132'!D7409</f>
        <v>0</v>
      </c>
      <c r="I7409" s="63">
        <f>'דוח 132'!C7409</f>
        <v>0</v>
      </c>
      <c r="J7409" s="63">
        <f>'דוח 132'!B7409</f>
        <v>0</v>
      </c>
      <c r="K7409" s="63">
        <f>'דוח 132'!A7409</f>
        <v>0</v>
      </c>
    </row>
    <row r="7410" spans="1:11" x14ac:dyDescent="0.2">
      <c r="A7410" s="63">
        <f>'דוח 132'!K7410</f>
        <v>15705</v>
      </c>
      <c r="B7410" s="63">
        <f>'דוח 132'!J7410</f>
        <v>9387</v>
      </c>
      <c r="C7410" s="63" t="str">
        <f>'דוח 132'!I7410</f>
        <v>סה"כ ממשלתי</v>
      </c>
      <c r="D7410" s="63">
        <f>'דוח 132'!H7410</f>
        <v>0.41857223586852299</v>
      </c>
      <c r="E7410" s="63">
        <f>'דוח 132'!G7410</f>
        <v>41.172213502194197</v>
      </c>
      <c r="F7410" s="63">
        <f>'דוח 132'!F7410</f>
        <v>41.176214599894301</v>
      </c>
      <c r="G7410" s="63">
        <f>'דוח 132'!E7410</f>
        <v>0</v>
      </c>
      <c r="H7410" s="63">
        <f>'דוח 132'!D7410</f>
        <v>0</v>
      </c>
      <c r="I7410" s="63">
        <f>'דוח 132'!C7410</f>
        <v>0</v>
      </c>
      <c r="J7410" s="63">
        <f>'דוח 132'!B7410</f>
        <v>0</v>
      </c>
      <c r="K7410" s="63">
        <f>'דוח 132'!A7410</f>
        <v>0</v>
      </c>
    </row>
    <row r="7411" spans="1:11" x14ac:dyDescent="0.2">
      <c r="A7411" s="63">
        <f>'דוח 132'!K7411</f>
        <v>16144</v>
      </c>
      <c r="B7411" s="63">
        <f>'דוח 132'!J7411</f>
        <v>9387</v>
      </c>
      <c r="C7411" s="63" t="str">
        <f>'דוח 132'!I7411</f>
        <v>סך חשיפת מט"ח</v>
      </c>
      <c r="D7411" s="63">
        <f>'דוח 132'!H7411</f>
        <v>0</v>
      </c>
      <c r="E7411" s="63">
        <f>'דוח 132'!G7411</f>
        <v>0</v>
      </c>
      <c r="F7411" s="63">
        <f>'דוח 132'!F7411</f>
        <v>0</v>
      </c>
      <c r="G7411" s="63">
        <f>'דוח 132'!E7411</f>
        <v>0</v>
      </c>
      <c r="H7411" s="63">
        <f>'דוח 132'!D7411</f>
        <v>0</v>
      </c>
      <c r="I7411" s="63">
        <f>'דוח 132'!C7411</f>
        <v>0</v>
      </c>
      <c r="J7411" s="63">
        <f>'דוח 132'!B7411</f>
        <v>0</v>
      </c>
      <c r="K7411" s="63">
        <f>'דוח 132'!A7411</f>
        <v>0</v>
      </c>
    </row>
    <row r="7412" spans="1:11" x14ac:dyDescent="0.2">
      <c r="A7412" s="63">
        <f>'דוח 132'!K7412</f>
        <v>12755</v>
      </c>
      <c r="B7412" s="63">
        <f>'דוח 132'!J7412</f>
        <v>9387</v>
      </c>
      <c r="C7412" s="63" t="str">
        <f>'דוח 132'!I7412</f>
        <v xml:space="preserve">נזילות מט"ח </v>
      </c>
      <c r="D7412" s="63">
        <f>'דוח 132'!H7412</f>
        <v>0</v>
      </c>
      <c r="E7412" s="63">
        <f>'דוח 132'!G7412</f>
        <v>0</v>
      </c>
      <c r="F7412" s="63">
        <f>'דוח 132'!F7412</f>
        <v>0</v>
      </c>
      <c r="G7412" s="63">
        <f>'דוח 132'!E7412</f>
        <v>0</v>
      </c>
      <c r="H7412" s="63">
        <f>'דוח 132'!D7412</f>
        <v>0</v>
      </c>
      <c r="I7412" s="63">
        <f>'דוח 132'!C7412</f>
        <v>0</v>
      </c>
      <c r="J7412" s="63">
        <f>'דוח 132'!B7412</f>
        <v>0</v>
      </c>
      <c r="K7412" s="63">
        <f>'דוח 132'!A7412</f>
        <v>0</v>
      </c>
    </row>
    <row r="7413" spans="1:11" x14ac:dyDescent="0.2">
      <c r="A7413" s="63">
        <f>'דוח 132'!K7413</f>
        <v>12359</v>
      </c>
      <c r="B7413" s="63">
        <f>'דוח 132'!J7413</f>
        <v>9387</v>
      </c>
      <c r="C7413" s="63" t="str">
        <f>'דוח 132'!I7413</f>
        <v xml:space="preserve">קונצרני לא סחיר צמוד מדד </v>
      </c>
      <c r="D7413" s="63">
        <f>'דוח 132'!H7413</f>
        <v>0</v>
      </c>
      <c r="E7413" s="63">
        <f>'דוח 132'!G7413</f>
        <v>0</v>
      </c>
      <c r="F7413" s="63">
        <f>'דוח 132'!F7413</f>
        <v>0</v>
      </c>
      <c r="G7413" s="63">
        <f>'דוח 132'!E7413</f>
        <v>0</v>
      </c>
      <c r="H7413" s="63">
        <f>'דוח 132'!D7413</f>
        <v>0</v>
      </c>
      <c r="I7413" s="63">
        <f>'דוח 132'!C7413</f>
        <v>0</v>
      </c>
      <c r="J7413" s="63">
        <f>'דוח 132'!B7413</f>
        <v>0</v>
      </c>
      <c r="K7413" s="63">
        <f>'דוח 132'!A7413</f>
        <v>0</v>
      </c>
    </row>
    <row r="7414" spans="1:11" x14ac:dyDescent="0.2">
      <c r="A7414" s="63">
        <f>'דוח 132'!K7414</f>
        <v>0</v>
      </c>
      <c r="B7414" s="63">
        <f>'דוח 132'!J7414</f>
        <v>0</v>
      </c>
      <c r="C7414" s="63">
        <f>'דוח 132'!I7414</f>
        <v>0</v>
      </c>
      <c r="D7414" s="63">
        <f>'דוח 132'!H7414</f>
        <v>0</v>
      </c>
      <c r="E7414" s="63">
        <f>'דוח 132'!G7414</f>
        <v>0</v>
      </c>
      <c r="F7414" s="63">
        <f>'דוח 132'!F7414</f>
        <v>0</v>
      </c>
      <c r="G7414" s="63">
        <f>'דוח 132'!E7414</f>
        <v>0</v>
      </c>
      <c r="H7414" s="63">
        <f>'דוח 132'!D7414</f>
        <v>0</v>
      </c>
      <c r="I7414" s="63">
        <f>'דוח 132'!C7414</f>
        <v>0</v>
      </c>
      <c r="J7414" s="63">
        <f>'דוח 132'!B7414</f>
        <v>0</v>
      </c>
      <c r="K7414" s="63">
        <f>'דוח 132'!A7414</f>
        <v>0</v>
      </c>
    </row>
    <row r="7415" spans="1:11" x14ac:dyDescent="0.2">
      <c r="A7415" s="63" t="str">
        <f>'דוח 132'!K7415</f>
        <v>קוד קבוצה</v>
      </c>
      <c r="B7415" s="63" t="str">
        <f>'דוח 132'!J7415</f>
        <v>קוד קופה</v>
      </c>
      <c r="C7415" s="63">
        <f>'דוח 132'!I7415</f>
        <v>0</v>
      </c>
      <c r="D7415" s="63" t="str">
        <f>'דוח 132'!H7415</f>
        <v>9395  קבוצת אשטרום</v>
      </c>
      <c r="E7415" s="63">
        <f>'דוח 132'!G7415</f>
        <v>0</v>
      </c>
      <c r="F7415" s="63">
        <f>'דוח 132'!F7415</f>
        <v>0</v>
      </c>
      <c r="G7415" s="63">
        <f>'דוח 132'!E7415</f>
        <v>0</v>
      </c>
      <c r="H7415" s="63">
        <f>'דוח 132'!D7415</f>
        <v>0</v>
      </c>
      <c r="I7415" s="63">
        <f>'דוח 132'!C7415</f>
        <v>0</v>
      </c>
      <c r="J7415" s="63">
        <f>'דוח 132'!B7415</f>
        <v>0</v>
      </c>
      <c r="K7415" s="63">
        <f>'דוח 132'!A7415</f>
        <v>0</v>
      </c>
    </row>
    <row r="7416" spans="1:11" x14ac:dyDescent="0.2">
      <c r="A7416" s="63">
        <f>'דוח 132'!K7416</f>
        <v>0</v>
      </c>
      <c r="B7416" s="63">
        <f>'דוח 132'!J7416</f>
        <v>0</v>
      </c>
      <c r="C7416" s="63">
        <f>'דוח 132'!I7416</f>
        <v>0</v>
      </c>
      <c r="D7416" s="63">
        <f>'דוח 132'!H7416</f>
        <v>0</v>
      </c>
      <c r="E7416" s="63">
        <f>'דוח 132'!G7416</f>
        <v>0</v>
      </c>
      <c r="F7416" s="63" t="str">
        <f>'דוח 132'!F7416</f>
        <v>שווי קופה באשח  628.08</v>
      </c>
      <c r="G7416" s="63">
        <f>'דוח 132'!E7416</f>
        <v>0</v>
      </c>
      <c r="H7416" s="63">
        <f>'דוח 132'!D7416</f>
        <v>0</v>
      </c>
      <c r="I7416" s="63">
        <f>'דוח 132'!C7416</f>
        <v>0</v>
      </c>
      <c r="J7416" s="63">
        <f>'דוח 132'!B7416</f>
        <v>0</v>
      </c>
      <c r="K7416" s="63">
        <f>'דוח 132'!A7416</f>
        <v>0</v>
      </c>
    </row>
    <row r="7417" spans="1:11" x14ac:dyDescent="0.2">
      <c r="A7417" s="63">
        <f>'דוח 132'!K7417</f>
        <v>0</v>
      </c>
      <c r="B7417" s="63">
        <f>'דוח 132'!J7417</f>
        <v>0</v>
      </c>
      <c r="C7417" s="63" t="str">
        <f>'דוח 132'!I7417</f>
        <v>תאור קבוצה</v>
      </c>
      <c r="D7417" s="63" t="str">
        <f>'דוח 132'!H7417</f>
        <v>מח"מ</v>
      </c>
      <c r="E7417" s="63" t="str">
        <f>'דוח 132'!G7417</f>
        <v>חשיפה</v>
      </c>
      <c r="F7417" s="63" t="str">
        <f>'דוח 132'!F7417</f>
        <v>חשיפה</v>
      </c>
      <c r="G7417" s="63">
        <f>'דוח 132'!E7417</f>
        <v>0</v>
      </c>
      <c r="H7417" s="63" t="str">
        <f>'דוח 132'!D7417</f>
        <v>חשיפה</v>
      </c>
      <c r="I7417" s="63">
        <f>'דוח 132'!C7417</f>
        <v>0</v>
      </c>
      <c r="J7417" s="63" t="str">
        <f>'דוח 132'!B7417</f>
        <v>מח"מ</v>
      </c>
      <c r="K7417" s="63">
        <f>'דוח 132'!A7417</f>
        <v>0</v>
      </c>
    </row>
    <row r="7418" spans="1:11" x14ac:dyDescent="0.2">
      <c r="A7418" s="63">
        <f>'דוח 132'!K7418</f>
        <v>0</v>
      </c>
      <c r="B7418" s="63">
        <f>'דוח 132'!J7418</f>
        <v>0</v>
      </c>
      <c r="C7418" s="63">
        <f>'דוח 132'!I7418</f>
        <v>0</v>
      </c>
      <c r="D7418" s="63">
        <f>'דוח 132'!H7418</f>
        <v>0</v>
      </c>
      <c r="E7418" s="63" t="str">
        <f>'דוח 132'!G7418</f>
        <v>30/12/18</v>
      </c>
      <c r="F7418" s="63" t="str">
        <f>'דוח 132'!F7418</f>
        <v>31/12/18</v>
      </c>
      <c r="G7418" s="63" t="str">
        <f>'דוח 132'!E7418</f>
        <v>מינ'</v>
      </c>
      <c r="H7418" s="63" t="str">
        <f>'דוח 132'!D7418</f>
        <v>מקס'</v>
      </c>
      <c r="I7418" s="63" t="str">
        <f>'דוח 132'!C7418</f>
        <v>מינ'</v>
      </c>
      <c r="J7418" s="63" t="str">
        <f>'דוח 132'!B7418</f>
        <v>מקס'</v>
      </c>
      <c r="K7418" s="63">
        <f>'דוח 132'!A7418</f>
        <v>0</v>
      </c>
    </row>
    <row r="7419" spans="1:11" x14ac:dyDescent="0.2">
      <c r="A7419" s="63">
        <f>'דוח 132'!K7419</f>
        <v>13591</v>
      </c>
      <c r="B7419" s="63">
        <f>'דוח 132'!J7419</f>
        <v>9395</v>
      </c>
      <c r="C7419" s="63" t="str">
        <f>'דוח 132'!I7419</f>
        <v xml:space="preserve">צמוד מדד (כולל מיועדות) </v>
      </c>
      <c r="D7419" s="63">
        <f>'דוח 132'!H7419</f>
        <v>4.1780666433460691</v>
      </c>
      <c r="E7419" s="63">
        <f>'דוח 132'!G7419</f>
        <v>40.703458245018503</v>
      </c>
      <c r="F7419" s="63">
        <f>'דוח 132'!F7419</f>
        <v>40.694693146282205</v>
      </c>
      <c r="G7419" s="63">
        <f>'דוח 132'!E7419</f>
        <v>36</v>
      </c>
      <c r="H7419" s="63">
        <f>'דוח 132'!D7419</f>
        <v>54</v>
      </c>
      <c r="I7419" s="63">
        <f>'דוח 132'!C7419</f>
        <v>4</v>
      </c>
      <c r="J7419" s="63">
        <f>'דוח 132'!B7419</f>
        <v>6</v>
      </c>
      <c r="K7419" s="63">
        <f>'דוח 132'!A7419</f>
        <v>0</v>
      </c>
    </row>
    <row r="7420" spans="1:11" x14ac:dyDescent="0.2">
      <c r="A7420" s="63">
        <f>'דוח 132'!K7420</f>
        <v>19967</v>
      </c>
      <c r="B7420" s="63">
        <f>'דוח 132'!J7420</f>
        <v>9395</v>
      </c>
      <c r="C7420" s="63" t="str">
        <f>'דוח 132'!I7420</f>
        <v>צמוד מדד ללא מיועדות</v>
      </c>
      <c r="D7420" s="63">
        <f>'דוח 132'!H7420</f>
        <v>4.1780666433460691</v>
      </c>
      <c r="E7420" s="63">
        <f>'דוח 132'!G7420</f>
        <v>40.703458245018503</v>
      </c>
      <c r="F7420" s="63">
        <f>'דוח 132'!F7420</f>
        <v>40.694693146282205</v>
      </c>
      <c r="G7420" s="63">
        <f>'דוח 132'!E7420</f>
        <v>0</v>
      </c>
      <c r="H7420" s="63">
        <f>'דוח 132'!D7420</f>
        <v>0</v>
      </c>
      <c r="I7420" s="63">
        <f>'דוח 132'!C7420</f>
        <v>0</v>
      </c>
      <c r="J7420" s="63">
        <f>'דוח 132'!B7420</f>
        <v>0</v>
      </c>
      <c r="K7420" s="63">
        <f>'דוח 132'!A7420</f>
        <v>0</v>
      </c>
    </row>
    <row r="7421" spans="1:11" x14ac:dyDescent="0.2">
      <c r="A7421" s="63">
        <f>'דוח 132'!K7421</f>
        <v>15744</v>
      </c>
      <c r="B7421" s="63">
        <f>'דוח 132'!J7421</f>
        <v>9395</v>
      </c>
      <c r="C7421" s="63" t="str">
        <f>'דוח 132'!I7421</f>
        <v xml:space="preserve">סה"כ ממשלתי צמוד מדד כולל מיועדות </v>
      </c>
      <c r="D7421" s="63">
        <f>'דוח 132'!H7421</f>
        <v>5.9602058453391589</v>
      </c>
      <c r="E7421" s="63">
        <f>'דוח 132'!G7421</f>
        <v>12.2506262605727</v>
      </c>
      <c r="F7421" s="63">
        <f>'דוח 132'!F7421</f>
        <v>12.2326813034009</v>
      </c>
      <c r="G7421" s="63">
        <f>'דוח 132'!E7421</f>
        <v>0</v>
      </c>
      <c r="H7421" s="63">
        <f>'דוח 132'!D7421</f>
        <v>0</v>
      </c>
      <c r="I7421" s="63">
        <f>'דוח 132'!C7421</f>
        <v>0</v>
      </c>
      <c r="J7421" s="63">
        <f>'דוח 132'!B7421</f>
        <v>0</v>
      </c>
      <c r="K7421" s="63">
        <f>'דוח 132'!A7421</f>
        <v>0</v>
      </c>
    </row>
    <row r="7422" spans="1:11" x14ac:dyDescent="0.2">
      <c r="A7422" s="63">
        <f>'דוח 132'!K7422</f>
        <v>13462</v>
      </c>
      <c r="B7422" s="63">
        <f>'דוח 132'!J7422</f>
        <v>9395</v>
      </c>
      <c r="C7422" s="63" t="str">
        <f>'דוח 132'!I7422</f>
        <v xml:space="preserve">קונצרני סחיר צמוד מדד </v>
      </c>
      <c r="D7422" s="63">
        <f>'דוח 132'!H7422</f>
        <v>3.4121214594067601</v>
      </c>
      <c r="E7422" s="63">
        <f>'דוח 132'!G7422</f>
        <v>28.452831984445801</v>
      </c>
      <c r="F7422" s="63">
        <f>'דוח 132'!F7422</f>
        <v>28.462011842881299</v>
      </c>
      <c r="G7422" s="63">
        <f>'דוח 132'!E7422</f>
        <v>0</v>
      </c>
      <c r="H7422" s="63">
        <f>'דוח 132'!D7422</f>
        <v>0</v>
      </c>
      <c r="I7422" s="63">
        <f>'דוח 132'!C7422</f>
        <v>0</v>
      </c>
      <c r="J7422" s="63">
        <f>'דוח 132'!B7422</f>
        <v>0</v>
      </c>
      <c r="K7422" s="63">
        <f>'דוח 132'!A7422</f>
        <v>0</v>
      </c>
    </row>
    <row r="7423" spans="1:11" x14ac:dyDescent="0.2">
      <c r="A7423" s="63">
        <f>'דוח 132'!K7423</f>
        <v>15544</v>
      </c>
      <c r="B7423" s="63">
        <f>'דוח 132'!J7423</f>
        <v>9395</v>
      </c>
      <c r="C7423" s="63" t="str">
        <f>'דוח 132'!I7423</f>
        <v>הלוואה צמוד מדד</v>
      </c>
      <c r="D7423" s="63">
        <f>'דוח 132'!H7423</f>
        <v>0</v>
      </c>
      <c r="E7423" s="63">
        <f>'דוח 132'!G7423</f>
        <v>0</v>
      </c>
      <c r="F7423" s="63">
        <f>'דוח 132'!F7423</f>
        <v>0</v>
      </c>
      <c r="G7423" s="63">
        <f>'דוח 132'!E7423</f>
        <v>0</v>
      </c>
      <c r="H7423" s="63">
        <f>'דוח 132'!D7423</f>
        <v>0</v>
      </c>
      <c r="I7423" s="63">
        <f>'דוח 132'!C7423</f>
        <v>0</v>
      </c>
      <c r="J7423" s="63">
        <f>'דוח 132'!B7423</f>
        <v>0</v>
      </c>
      <c r="K7423" s="63">
        <f>'דוח 132'!A7423</f>
        <v>0</v>
      </c>
    </row>
    <row r="7424" spans="1:11" x14ac:dyDescent="0.2">
      <c r="A7424" s="63">
        <f>'דוח 132'!K7424</f>
        <v>12978</v>
      </c>
      <c r="B7424" s="63">
        <f>'דוח 132'!J7424</f>
        <v>9395</v>
      </c>
      <c r="C7424" s="63" t="str">
        <f>'דוח 132'!I7424</f>
        <v xml:space="preserve">פקדונות לא סחירים </v>
      </c>
      <c r="D7424" s="63">
        <f>'דוח 132'!H7424</f>
        <v>0</v>
      </c>
      <c r="E7424" s="63">
        <f>'דוח 132'!G7424</f>
        <v>0</v>
      </c>
      <c r="F7424" s="63">
        <f>'דוח 132'!F7424</f>
        <v>0</v>
      </c>
      <c r="G7424" s="63">
        <f>'דוח 132'!E7424</f>
        <v>0</v>
      </c>
      <c r="H7424" s="63">
        <f>'דוח 132'!D7424</f>
        <v>0</v>
      </c>
      <c r="I7424" s="63">
        <f>'דוח 132'!C7424</f>
        <v>0</v>
      </c>
      <c r="J7424" s="63">
        <f>'דוח 132'!B7424</f>
        <v>0</v>
      </c>
      <c r="K7424" s="63">
        <f>'דוח 132'!A7424</f>
        <v>0</v>
      </c>
    </row>
    <row r="7425" spans="1:11" x14ac:dyDescent="0.2">
      <c r="A7425" s="63">
        <f>'דוח 132'!K7425</f>
        <v>17726</v>
      </c>
      <c r="B7425" s="63">
        <f>'דוח 132'!J7425</f>
        <v>9395</v>
      </c>
      <c r="C7425" s="63" t="str">
        <f>'דוח 132'!I7425</f>
        <v>לא צמוד כולל נזילות</v>
      </c>
      <c r="D7425" s="63">
        <f>'דוח 132'!H7425</f>
        <v>2.79625496648254</v>
      </c>
      <c r="E7425" s="63">
        <f>'דוח 132'!G7425</f>
        <v>43.500172051316596</v>
      </c>
      <c r="F7425" s="63">
        <f>'דוח 132'!F7425</f>
        <v>43.530073478748797</v>
      </c>
      <c r="G7425" s="63">
        <f>'דוח 132'!E7425</f>
        <v>36</v>
      </c>
      <c r="H7425" s="63">
        <f>'דוח 132'!D7425</f>
        <v>54</v>
      </c>
      <c r="I7425" s="63">
        <f>'דוח 132'!C7425</f>
        <v>2</v>
      </c>
      <c r="J7425" s="63">
        <f>'דוח 132'!B7425</f>
        <v>4</v>
      </c>
      <c r="K7425" s="63">
        <f>'דוח 132'!A7425</f>
        <v>0</v>
      </c>
    </row>
    <row r="7426" spans="1:11" x14ac:dyDescent="0.2">
      <c r="A7426" s="63">
        <f>'דוח 132'!K7426</f>
        <v>17727</v>
      </c>
      <c r="B7426" s="63">
        <f>'דוח 132'!J7426</f>
        <v>9395</v>
      </c>
      <c r="C7426" s="63" t="str">
        <f>'דוח 132'!I7426</f>
        <v>עו"ש ש"ח</v>
      </c>
      <c r="D7426" s="63">
        <f>'דוח 132'!H7426</f>
        <v>0</v>
      </c>
      <c r="E7426" s="63">
        <f>'דוח 132'!G7426</f>
        <v>9.7164045384548992</v>
      </c>
      <c r="F7426" s="63">
        <f>'דוח 132'!F7426</f>
        <v>9.7095093895456284</v>
      </c>
      <c r="G7426" s="63">
        <f>'דוח 132'!E7426</f>
        <v>0</v>
      </c>
      <c r="H7426" s="63">
        <f>'דוח 132'!D7426</f>
        <v>0</v>
      </c>
      <c r="I7426" s="63">
        <f>'דוח 132'!C7426</f>
        <v>0</v>
      </c>
      <c r="J7426" s="63">
        <f>'דוח 132'!B7426</f>
        <v>0</v>
      </c>
      <c r="K7426" s="63">
        <f>'דוח 132'!A7426</f>
        <v>0</v>
      </c>
    </row>
    <row r="7427" spans="1:11" x14ac:dyDescent="0.2">
      <c r="A7427" s="63">
        <f>'דוח 132'!K7427</f>
        <v>13592</v>
      </c>
      <c r="B7427" s="63">
        <f>'דוח 132'!J7427</f>
        <v>9395</v>
      </c>
      <c r="C7427" s="63" t="str">
        <f>'דוח 132'!I7427</f>
        <v xml:space="preserve">לא צמוד - לא כולל נזילות </v>
      </c>
      <c r="D7427" s="63">
        <f>'דוח 132'!H7427</f>
        <v>3.5990287990246599</v>
      </c>
      <c r="E7427" s="63">
        <f>'דוח 132'!G7427</f>
        <v>33.783767512861701</v>
      </c>
      <c r="F7427" s="63">
        <f>'דוח 132'!F7427</f>
        <v>33.820564089203096</v>
      </c>
      <c r="G7427" s="63">
        <f>'דוח 132'!E7427</f>
        <v>0</v>
      </c>
      <c r="H7427" s="63">
        <f>'דוח 132'!D7427</f>
        <v>0</v>
      </c>
      <c r="I7427" s="63">
        <f>'דוח 132'!C7427</f>
        <v>0</v>
      </c>
      <c r="J7427" s="63">
        <f>'דוח 132'!B7427</f>
        <v>0</v>
      </c>
      <c r="K7427" s="63">
        <f>'דוח 132'!A7427</f>
        <v>0</v>
      </c>
    </row>
    <row r="7428" spans="1:11" x14ac:dyDescent="0.2">
      <c r="A7428" s="63">
        <f>'דוח 132'!K7428</f>
        <v>11566</v>
      </c>
      <c r="B7428" s="63">
        <f>'דוח 132'!J7428</f>
        <v>9395</v>
      </c>
      <c r="C7428" s="63" t="str">
        <f>'דוח 132'!I7428</f>
        <v>מק"מ</v>
      </c>
      <c r="D7428" s="63">
        <f>'דוח 132'!H7428</f>
        <v>0.50018124036170497</v>
      </c>
      <c r="E7428" s="63">
        <f>'דוח 132'!G7428</f>
        <v>4.9316858912769295</v>
      </c>
      <c r="F7428" s="63">
        <f>'דוח 132'!F7428</f>
        <v>4.9247103459023398</v>
      </c>
      <c r="G7428" s="63">
        <f>'דוח 132'!E7428</f>
        <v>0</v>
      </c>
      <c r="H7428" s="63">
        <f>'דוח 132'!D7428</f>
        <v>0</v>
      </c>
      <c r="I7428" s="63">
        <f>'דוח 132'!C7428</f>
        <v>0</v>
      </c>
      <c r="J7428" s="63">
        <f>'דוח 132'!B7428</f>
        <v>0</v>
      </c>
      <c r="K7428" s="63">
        <f>'דוח 132'!A7428</f>
        <v>0</v>
      </c>
    </row>
    <row r="7429" spans="1:11" x14ac:dyDescent="0.2">
      <c r="A7429" s="63">
        <f>'דוח 132'!K7429</f>
        <v>13419</v>
      </c>
      <c r="B7429" s="63">
        <f>'דוח 132'!J7429</f>
        <v>9395</v>
      </c>
      <c r="C7429" s="63" t="str">
        <f>'דוח 132'!I7429</f>
        <v>ממשלתי  לא צמוד (שחר)</v>
      </c>
      <c r="D7429" s="63">
        <f>'דוח 132'!H7429</f>
        <v>5.83429528344492</v>
      </c>
      <c r="E7429" s="63">
        <f>'דוח 132'!G7429</f>
        <v>6.3202118601813293</v>
      </c>
      <c r="F7429" s="63">
        <f>'דוח 132'!F7429</f>
        <v>6.3071010733538593</v>
      </c>
      <c r="G7429" s="63">
        <f>'דוח 132'!E7429</f>
        <v>0</v>
      </c>
      <c r="H7429" s="63">
        <f>'דוח 132'!D7429</f>
        <v>0</v>
      </c>
      <c r="I7429" s="63">
        <f>'דוח 132'!C7429</f>
        <v>0</v>
      </c>
      <c r="J7429" s="63">
        <f>'דוח 132'!B7429</f>
        <v>0</v>
      </c>
      <c r="K7429" s="63">
        <f>'דוח 132'!A7429</f>
        <v>0</v>
      </c>
    </row>
    <row r="7430" spans="1:11" x14ac:dyDescent="0.2">
      <c r="A7430" s="63">
        <f>'דוח 132'!K7430</f>
        <v>11568</v>
      </c>
      <c r="B7430" s="63">
        <f>'דוח 132'!J7430</f>
        <v>9395</v>
      </c>
      <c r="C7430" s="63" t="str">
        <f>'דוח 132'!I7430</f>
        <v>אג"ח ממשלתי לא צמוד ריבית משתנה-"גילון"</v>
      </c>
      <c r="D7430" s="63">
        <f>'דוח 132'!H7430</f>
        <v>0</v>
      </c>
      <c r="E7430" s="63">
        <f>'דוח 132'!G7430</f>
        <v>0</v>
      </c>
      <c r="F7430" s="63">
        <f>'דוח 132'!F7430</f>
        <v>0</v>
      </c>
      <c r="G7430" s="63">
        <f>'דוח 132'!E7430</f>
        <v>0</v>
      </c>
      <c r="H7430" s="63">
        <f>'דוח 132'!D7430</f>
        <v>0</v>
      </c>
      <c r="I7430" s="63">
        <f>'דוח 132'!C7430</f>
        <v>0</v>
      </c>
      <c r="J7430" s="63">
        <f>'דוח 132'!B7430</f>
        <v>0</v>
      </c>
      <c r="K7430" s="63">
        <f>'דוח 132'!A7430</f>
        <v>0</v>
      </c>
    </row>
    <row r="7431" spans="1:11" x14ac:dyDescent="0.2">
      <c r="A7431" s="63">
        <f>'דוח 132'!K7431</f>
        <v>12479</v>
      </c>
      <c r="B7431" s="63">
        <f>'דוח 132'!J7431</f>
        <v>9395</v>
      </c>
      <c r="C7431" s="63" t="str">
        <f>'דוח 132'!I7431</f>
        <v>קונצרני ריבית קבועה</v>
      </c>
      <c r="D7431" s="63">
        <f>'דוח 132'!H7431</f>
        <v>3.7766823498349398</v>
      </c>
      <c r="E7431" s="63">
        <f>'דוח 132'!G7431</f>
        <v>21.2162038610909</v>
      </c>
      <c r="F7431" s="63">
        <f>'דוח 132'!F7431</f>
        <v>21.2743895064676</v>
      </c>
      <c r="G7431" s="63">
        <f>'דוח 132'!E7431</f>
        <v>0</v>
      </c>
      <c r="H7431" s="63">
        <f>'דוח 132'!D7431</f>
        <v>0</v>
      </c>
      <c r="I7431" s="63">
        <f>'דוח 132'!C7431</f>
        <v>0</v>
      </c>
      <c r="J7431" s="63">
        <f>'דוח 132'!B7431</f>
        <v>0</v>
      </c>
      <c r="K7431" s="63">
        <f>'דוח 132'!A7431</f>
        <v>0</v>
      </c>
    </row>
    <row r="7432" spans="1:11" x14ac:dyDescent="0.2">
      <c r="A7432" s="63">
        <f>'דוח 132'!K7432</f>
        <v>12480</v>
      </c>
      <c r="B7432" s="63">
        <f>'דוח 132'!J7432</f>
        <v>9395</v>
      </c>
      <c r="C7432" s="63" t="str">
        <f>'דוח 132'!I7432</f>
        <v>קונצרני ריבית משתנה</v>
      </c>
      <c r="D7432" s="63">
        <f>'דוח 132'!H7432</f>
        <v>1.6082579676086899</v>
      </c>
      <c r="E7432" s="63">
        <f>'דוח 132'!G7432</f>
        <v>1.3156659003125599</v>
      </c>
      <c r="F7432" s="63">
        <f>'דוח 132'!F7432</f>
        <v>1.31436316347931</v>
      </c>
      <c r="G7432" s="63">
        <f>'דוח 132'!E7432</f>
        <v>0</v>
      </c>
      <c r="H7432" s="63">
        <f>'דוח 132'!D7432</f>
        <v>0</v>
      </c>
      <c r="I7432" s="63">
        <f>'דוח 132'!C7432</f>
        <v>0</v>
      </c>
      <c r="J7432" s="63">
        <f>'דוח 132'!B7432</f>
        <v>0</v>
      </c>
      <c r="K7432" s="63">
        <f>'דוח 132'!A7432</f>
        <v>0</v>
      </c>
    </row>
    <row r="7433" spans="1:11" x14ac:dyDescent="0.2">
      <c r="A7433" s="63">
        <f>'דוח 132'!K7433</f>
        <v>11578</v>
      </c>
      <c r="B7433" s="63">
        <f>'דוח 132'!J7433</f>
        <v>9395</v>
      </c>
      <c r="C7433" s="63" t="str">
        <f>'דוח 132'!I7433</f>
        <v>אג"ח לא צמוד לא סחיר (ללא עמיתים)</v>
      </c>
      <c r="D7433" s="63">
        <f>'דוח 132'!H7433</f>
        <v>0</v>
      </c>
      <c r="E7433" s="63">
        <f>'דוח 132'!G7433</f>
        <v>0</v>
      </c>
      <c r="F7433" s="63">
        <f>'דוח 132'!F7433</f>
        <v>0</v>
      </c>
      <c r="G7433" s="63">
        <f>'דוח 132'!E7433</f>
        <v>0</v>
      </c>
      <c r="H7433" s="63">
        <f>'דוח 132'!D7433</f>
        <v>0</v>
      </c>
      <c r="I7433" s="63">
        <f>'דוח 132'!C7433</f>
        <v>0</v>
      </c>
      <c r="J7433" s="63">
        <f>'דוח 132'!B7433</f>
        <v>0</v>
      </c>
      <c r="K7433" s="63">
        <f>'דוח 132'!A7433</f>
        <v>0</v>
      </c>
    </row>
    <row r="7434" spans="1:11" x14ac:dyDescent="0.2">
      <c r="A7434" s="63">
        <f>'דוח 132'!K7434</f>
        <v>12497</v>
      </c>
      <c r="B7434" s="63">
        <f>'דוח 132'!J7434</f>
        <v>9395</v>
      </c>
      <c r="C7434" s="63" t="str">
        <f>'דוח 132'!I7434</f>
        <v>קונצרני לא סחיר ריבית משתנה (נע"מים)</v>
      </c>
      <c r="D7434" s="63">
        <f>'דוח 132'!H7434</f>
        <v>0</v>
      </c>
      <c r="E7434" s="63">
        <f>'דוח 132'!G7434</f>
        <v>0</v>
      </c>
      <c r="F7434" s="63">
        <f>'דוח 132'!F7434</f>
        <v>0</v>
      </c>
      <c r="G7434" s="63">
        <f>'דוח 132'!E7434</f>
        <v>0</v>
      </c>
      <c r="H7434" s="63">
        <f>'דוח 132'!D7434</f>
        <v>0</v>
      </c>
      <c r="I7434" s="63">
        <f>'דוח 132'!C7434</f>
        <v>0</v>
      </c>
      <c r="J7434" s="63">
        <f>'דוח 132'!B7434</f>
        <v>0</v>
      </c>
      <c r="K7434" s="63">
        <f>'דוח 132'!A7434</f>
        <v>0</v>
      </c>
    </row>
    <row r="7435" spans="1:11" x14ac:dyDescent="0.2">
      <c r="A7435" s="63">
        <f>'דוח 132'!K7435</f>
        <v>15546</v>
      </c>
      <c r="B7435" s="63">
        <f>'דוח 132'!J7435</f>
        <v>9395</v>
      </c>
      <c r="C7435" s="63" t="str">
        <f>'דוח 132'!I7435</f>
        <v>הלוואה לא צמוד</v>
      </c>
      <c r="D7435" s="63">
        <f>'דוח 132'!H7435</f>
        <v>0</v>
      </c>
      <c r="E7435" s="63">
        <f>'דוח 132'!G7435</f>
        <v>0</v>
      </c>
      <c r="F7435" s="63">
        <f>'דוח 132'!F7435</f>
        <v>0</v>
      </c>
      <c r="G7435" s="63">
        <f>'דוח 132'!E7435</f>
        <v>0</v>
      </c>
      <c r="H7435" s="63">
        <f>'דוח 132'!D7435</f>
        <v>0</v>
      </c>
      <c r="I7435" s="63">
        <f>'דוח 132'!C7435</f>
        <v>0</v>
      </c>
      <c r="J7435" s="63">
        <f>'דוח 132'!B7435</f>
        <v>0</v>
      </c>
      <c r="K7435" s="63">
        <f>'דוח 132'!A7435</f>
        <v>0</v>
      </c>
    </row>
    <row r="7436" spans="1:11" x14ac:dyDescent="0.2">
      <c r="A7436" s="63">
        <f>'דוח 132'!K7436</f>
        <v>12481</v>
      </c>
      <c r="B7436" s="63">
        <f>'דוח 132'!J7436</f>
        <v>9395</v>
      </c>
      <c r="C7436" s="63" t="str">
        <f>'דוח 132'!I7436</f>
        <v>הלוואות לעמיתים.</v>
      </c>
      <c r="D7436" s="63">
        <f>'דוח 132'!H7436</f>
        <v>0</v>
      </c>
      <c r="E7436" s="63">
        <f>'דוח 132'!G7436</f>
        <v>0</v>
      </c>
      <c r="F7436" s="63">
        <f>'דוח 132'!F7436</f>
        <v>0</v>
      </c>
      <c r="G7436" s="63">
        <f>'דוח 132'!E7436</f>
        <v>0</v>
      </c>
      <c r="H7436" s="63">
        <f>'דוח 132'!D7436</f>
        <v>0</v>
      </c>
      <c r="I7436" s="63">
        <f>'דוח 132'!C7436</f>
        <v>0</v>
      </c>
      <c r="J7436" s="63">
        <f>'דוח 132'!B7436</f>
        <v>0</v>
      </c>
      <c r="K7436" s="63">
        <f>'דוח 132'!A7436</f>
        <v>0</v>
      </c>
    </row>
    <row r="7437" spans="1:11" x14ac:dyDescent="0.2">
      <c r="A7437" s="63">
        <f>'דוח 132'!K7437</f>
        <v>13594</v>
      </c>
      <c r="B7437" s="63">
        <f>'דוח 132'!J7437</f>
        <v>9395</v>
      </c>
      <c r="C7437" s="63" t="str">
        <f>'דוח 132'!I7437</f>
        <v>מט"ח וצמוד מט"ח</v>
      </c>
      <c r="D7437" s="63">
        <f>'דוח 132'!H7437</f>
        <v>0</v>
      </c>
      <c r="E7437" s="63">
        <f>'דוח 132'!G7437</f>
        <v>7.0817173504259889</v>
      </c>
      <c r="F7437" s="63">
        <f>'דוח 132'!F7437</f>
        <v>7.0269303623320001</v>
      </c>
      <c r="G7437" s="63">
        <f>'דוח 132'!E7437</f>
        <v>0</v>
      </c>
      <c r="H7437" s="63">
        <f>'דוח 132'!D7437</f>
        <v>0</v>
      </c>
      <c r="I7437" s="63">
        <f>'דוח 132'!C7437</f>
        <v>0</v>
      </c>
      <c r="J7437" s="63">
        <f>'דוח 132'!B7437</f>
        <v>0</v>
      </c>
      <c r="K7437" s="63">
        <f>'דוח 132'!A7437</f>
        <v>0</v>
      </c>
    </row>
    <row r="7438" spans="1:11" x14ac:dyDescent="0.2">
      <c r="A7438" s="63">
        <f>'דוח 132'!K7438</f>
        <v>15609</v>
      </c>
      <c r="B7438" s="63">
        <f>'דוח 132'!J7438</f>
        <v>9395</v>
      </c>
      <c r="C7438" s="63" t="str">
        <f>'דוח 132'!I7438</f>
        <v>אג"ח ממשלתי צמוד מט"ח סחיר (1022)</v>
      </c>
      <c r="D7438" s="63">
        <f>'דוח 132'!H7438</f>
        <v>0</v>
      </c>
      <c r="E7438" s="63">
        <f>'דוח 132'!G7438</f>
        <v>0</v>
      </c>
      <c r="F7438" s="63">
        <f>'דוח 132'!F7438</f>
        <v>0</v>
      </c>
      <c r="G7438" s="63">
        <f>'דוח 132'!E7438</f>
        <v>0</v>
      </c>
      <c r="H7438" s="63">
        <f>'דוח 132'!D7438</f>
        <v>0</v>
      </c>
      <c r="I7438" s="63">
        <f>'דוח 132'!C7438</f>
        <v>0</v>
      </c>
      <c r="J7438" s="63">
        <f>'דוח 132'!B7438</f>
        <v>0</v>
      </c>
      <c r="K7438" s="63">
        <f>'דוח 132'!A7438</f>
        <v>0</v>
      </c>
    </row>
    <row r="7439" spans="1:11" x14ac:dyDescent="0.2">
      <c r="A7439" s="63">
        <f>'דוח 132'!K7439</f>
        <v>11524</v>
      </c>
      <c r="B7439" s="63">
        <f>'דוח 132'!J7439</f>
        <v>9395</v>
      </c>
      <c r="C7439" s="63" t="str">
        <f>'דוח 132'!I7439</f>
        <v xml:space="preserve"> אג"ח קונצרני בחו"ל </v>
      </c>
      <c r="D7439" s="63">
        <f>'דוח 132'!H7439</f>
        <v>0</v>
      </c>
      <c r="E7439" s="63">
        <f>'דוח 132'!G7439</f>
        <v>0</v>
      </c>
      <c r="F7439" s="63">
        <f>'דוח 132'!F7439</f>
        <v>0</v>
      </c>
      <c r="G7439" s="63">
        <f>'דוח 132'!E7439</f>
        <v>0</v>
      </c>
      <c r="H7439" s="63">
        <f>'דוח 132'!D7439</f>
        <v>0</v>
      </c>
      <c r="I7439" s="63">
        <f>'דוח 132'!C7439</f>
        <v>0</v>
      </c>
      <c r="J7439" s="63">
        <f>'דוח 132'!B7439</f>
        <v>0</v>
      </c>
      <c r="K7439" s="63">
        <f>'דוח 132'!A7439</f>
        <v>0</v>
      </c>
    </row>
    <row r="7440" spans="1:11" x14ac:dyDescent="0.2">
      <c r="A7440" s="63">
        <f>'דוח 132'!K7440</f>
        <v>15745</v>
      </c>
      <c r="B7440" s="63">
        <f>'דוח 132'!J7440</f>
        <v>9395</v>
      </c>
      <c r="C7440" s="63" t="str">
        <f>'דוח 132'!I7440</f>
        <v>סה"כ קונצרני צמוד מט"ח</v>
      </c>
      <c r="D7440" s="63">
        <f>'דוח 132'!H7440</f>
        <v>0</v>
      </c>
      <c r="E7440" s="63">
        <f>'דוח 132'!G7440</f>
        <v>0</v>
      </c>
      <c r="F7440" s="63">
        <f>'דוח 132'!F7440</f>
        <v>0</v>
      </c>
      <c r="G7440" s="63">
        <f>'דוח 132'!E7440</f>
        <v>0</v>
      </c>
      <c r="H7440" s="63">
        <f>'דוח 132'!D7440</f>
        <v>0</v>
      </c>
      <c r="I7440" s="63">
        <f>'דוח 132'!C7440</f>
        <v>0</v>
      </c>
      <c r="J7440" s="63">
        <f>'דוח 132'!B7440</f>
        <v>0</v>
      </c>
      <c r="K7440" s="63">
        <f>'דוח 132'!A7440</f>
        <v>0</v>
      </c>
    </row>
    <row r="7441" spans="1:11" x14ac:dyDescent="0.2">
      <c r="A7441" s="63">
        <f>'דוח 132'!K7441</f>
        <v>15545</v>
      </c>
      <c r="B7441" s="63">
        <f>'דוח 132'!J7441</f>
        <v>9395</v>
      </c>
      <c r="C7441" s="63" t="str">
        <f>'דוח 132'!I7441</f>
        <v>הלוואה צמוד מט"ח</v>
      </c>
      <c r="D7441" s="63">
        <f>'דוח 132'!H7441</f>
        <v>0</v>
      </c>
      <c r="E7441" s="63">
        <f>'דוח 132'!G7441</f>
        <v>0</v>
      </c>
      <c r="F7441" s="63">
        <f>'דוח 132'!F7441</f>
        <v>0</v>
      </c>
      <c r="G7441" s="63">
        <f>'דוח 132'!E7441</f>
        <v>0</v>
      </c>
      <c r="H7441" s="63">
        <f>'דוח 132'!D7441</f>
        <v>0</v>
      </c>
      <c r="I7441" s="63">
        <f>'דוח 132'!C7441</f>
        <v>0</v>
      </c>
      <c r="J7441" s="63">
        <f>'דוח 132'!B7441</f>
        <v>0</v>
      </c>
      <c r="K7441" s="63">
        <f>'דוח 132'!A7441</f>
        <v>0</v>
      </c>
    </row>
    <row r="7442" spans="1:11" x14ac:dyDescent="0.2">
      <c r="A7442" s="63">
        <f>'דוח 132'!K7442</f>
        <v>13595</v>
      </c>
      <c r="B7442" s="63">
        <f>'דוח 132'!J7442</f>
        <v>9395</v>
      </c>
      <c r="C7442" s="63" t="str">
        <f>'דוח 132'!I7442</f>
        <v>סה"כ מניות והמירים</v>
      </c>
      <c r="D7442" s="63">
        <f>'דוח 132'!H7442</f>
        <v>0</v>
      </c>
      <c r="E7442" s="63">
        <f>'דוח 132'!G7442</f>
        <v>8.71465235323892</v>
      </c>
      <c r="F7442" s="63">
        <f>'דוח 132'!F7442</f>
        <v>8.7483030126369794</v>
      </c>
      <c r="G7442" s="63">
        <f>'דוח 132'!E7442</f>
        <v>0</v>
      </c>
      <c r="H7442" s="63">
        <f>'דוח 132'!D7442</f>
        <v>0</v>
      </c>
      <c r="I7442" s="63">
        <f>'דוח 132'!C7442</f>
        <v>0</v>
      </c>
      <c r="J7442" s="63">
        <f>'דוח 132'!B7442</f>
        <v>0</v>
      </c>
      <c r="K7442" s="63">
        <f>'דוח 132'!A7442</f>
        <v>0</v>
      </c>
    </row>
    <row r="7443" spans="1:11" x14ac:dyDescent="0.2">
      <c r="A7443" s="63">
        <f>'דוח 132'!K7443</f>
        <v>15610</v>
      </c>
      <c r="B7443" s="63">
        <f>'דוח 132'!J7443</f>
        <v>9395</v>
      </c>
      <c r="C7443" s="63" t="str">
        <f>'דוח 132'!I7443</f>
        <v>נגזרים מתוך מניות והמירים</v>
      </c>
      <c r="D7443" s="63">
        <f>'דוח 132'!H7443</f>
        <v>0</v>
      </c>
      <c r="E7443" s="63">
        <f>'דוח 132'!G7443</f>
        <v>0</v>
      </c>
      <c r="F7443" s="63">
        <f>'דוח 132'!F7443</f>
        <v>0</v>
      </c>
      <c r="G7443" s="63">
        <f>'דוח 132'!E7443</f>
        <v>0</v>
      </c>
      <c r="H7443" s="63">
        <f>'דוח 132'!D7443</f>
        <v>0</v>
      </c>
      <c r="I7443" s="63">
        <f>'דוח 132'!C7443</f>
        <v>0</v>
      </c>
      <c r="J7443" s="63">
        <f>'דוח 132'!B7443</f>
        <v>0</v>
      </c>
      <c r="K7443" s="63">
        <f>'דוח 132'!A7443</f>
        <v>0</v>
      </c>
    </row>
    <row r="7444" spans="1:11" x14ac:dyDescent="0.2">
      <c r="A7444" s="63">
        <f>'דוח 132'!K7444</f>
        <v>15611</v>
      </c>
      <c r="B7444" s="63">
        <f>'דוח 132'!J7444</f>
        <v>9395</v>
      </c>
      <c r="C7444" s="63" t="str">
        <f>'דוח 132'!I7444</f>
        <v>מניות והמירים בארץ</v>
      </c>
      <c r="D7444" s="63">
        <f>'דוח 132'!H7444</f>
        <v>0</v>
      </c>
      <c r="E7444" s="63">
        <f>'דוח 132'!G7444</f>
        <v>4.0128041200585001</v>
      </c>
      <c r="F7444" s="63">
        <f>'דוח 132'!F7444</f>
        <v>4.0192497292239597</v>
      </c>
      <c r="G7444" s="63">
        <f>'דוח 132'!E7444</f>
        <v>0</v>
      </c>
      <c r="H7444" s="63">
        <f>'דוח 132'!D7444</f>
        <v>0</v>
      </c>
      <c r="I7444" s="63">
        <f>'דוח 132'!C7444</f>
        <v>0</v>
      </c>
      <c r="J7444" s="63">
        <f>'דוח 132'!B7444</f>
        <v>0</v>
      </c>
      <c r="K7444" s="63">
        <f>'דוח 132'!A7444</f>
        <v>0</v>
      </c>
    </row>
    <row r="7445" spans="1:11" x14ac:dyDescent="0.2">
      <c r="A7445" s="63">
        <f>'דוח 132'!K7445</f>
        <v>15608</v>
      </c>
      <c r="B7445" s="63">
        <f>'דוח 132'!J7445</f>
        <v>9395</v>
      </c>
      <c r="C7445" s="63" t="str">
        <f>'דוח 132'!I7445</f>
        <v>מניות חו"ל</v>
      </c>
      <c r="D7445" s="63">
        <f>'דוח 132'!H7445</f>
        <v>0</v>
      </c>
      <c r="E7445" s="63">
        <f>'דוח 132'!G7445</f>
        <v>4.7018482331804199</v>
      </c>
      <c r="F7445" s="63">
        <f>'דוח 132'!F7445</f>
        <v>4.7290532834130197</v>
      </c>
      <c r="G7445" s="63">
        <f>'דוח 132'!E7445</f>
        <v>0</v>
      </c>
      <c r="H7445" s="63">
        <f>'דוח 132'!D7445</f>
        <v>0</v>
      </c>
      <c r="I7445" s="63">
        <f>'דוח 132'!C7445</f>
        <v>0</v>
      </c>
      <c r="J7445" s="63">
        <f>'דוח 132'!B7445</f>
        <v>0</v>
      </c>
      <c r="K7445" s="63">
        <f>'דוח 132'!A7445</f>
        <v>0</v>
      </c>
    </row>
    <row r="7446" spans="1:11" x14ac:dyDescent="0.2">
      <c r="A7446" s="63">
        <f>'דוח 132'!K7446</f>
        <v>15584</v>
      </c>
      <c r="B7446" s="63">
        <f>'דוח 132'!J7446</f>
        <v>9395</v>
      </c>
      <c r="C7446" s="63" t="str">
        <f>'דוח 132'!I7446</f>
        <v>נכסים אלטרנטיביים</v>
      </c>
      <c r="D7446" s="63">
        <f>'דוח 132'!H7446</f>
        <v>0</v>
      </c>
      <c r="E7446" s="63">
        <f>'דוח 132'!G7446</f>
        <v>0</v>
      </c>
      <c r="F7446" s="63">
        <f>'דוח 132'!F7446</f>
        <v>0</v>
      </c>
      <c r="G7446" s="63">
        <f>'דוח 132'!E7446</f>
        <v>0</v>
      </c>
      <c r="H7446" s="63">
        <f>'דוח 132'!D7446</f>
        <v>0</v>
      </c>
      <c r="I7446" s="63">
        <f>'דוח 132'!C7446</f>
        <v>0</v>
      </c>
      <c r="J7446" s="63">
        <f>'דוח 132'!B7446</f>
        <v>0</v>
      </c>
      <c r="K7446" s="63">
        <f>'דוח 132'!A7446</f>
        <v>0</v>
      </c>
    </row>
    <row r="7447" spans="1:11" x14ac:dyDescent="0.2">
      <c r="A7447" s="63">
        <f>'דוח 132'!K7447</f>
        <v>17728</v>
      </c>
      <c r="B7447" s="63">
        <f>'דוח 132'!J7447</f>
        <v>9395</v>
      </c>
      <c r="C7447" s="63" t="str">
        <f>'דוח 132'!I7447</f>
        <v>נכסי נדל"ן</v>
      </c>
      <c r="D7447" s="63">
        <f>'דוח 132'!H7447</f>
        <v>0</v>
      </c>
      <c r="E7447" s="63">
        <f>'דוח 132'!G7447</f>
        <v>0</v>
      </c>
      <c r="F7447" s="63">
        <f>'דוח 132'!F7447</f>
        <v>0</v>
      </c>
      <c r="G7447" s="63">
        <f>'דוח 132'!E7447</f>
        <v>0</v>
      </c>
      <c r="H7447" s="63">
        <f>'דוח 132'!D7447</f>
        <v>0</v>
      </c>
      <c r="I7447" s="63">
        <f>'דוח 132'!C7447</f>
        <v>0</v>
      </c>
      <c r="J7447" s="63">
        <f>'דוח 132'!B7447</f>
        <v>0</v>
      </c>
      <c r="K7447" s="63">
        <f>'דוח 132'!A7447</f>
        <v>0</v>
      </c>
    </row>
    <row r="7448" spans="1:11" x14ac:dyDescent="0.2">
      <c r="A7448" s="63">
        <f>'דוח 132'!K7448</f>
        <v>15624</v>
      </c>
      <c r="B7448" s="63">
        <f>'דוח 132'!J7448</f>
        <v>9395</v>
      </c>
      <c r="C7448" s="63" t="str">
        <f>'דוח 132'!I7448</f>
        <v>נגזרים מתוך חשיפת מט"ח</v>
      </c>
      <c r="D7448" s="63">
        <f>'דוח 132'!H7448</f>
        <v>0</v>
      </c>
      <c r="E7448" s="63">
        <f>'דוח 132'!G7448</f>
        <v>0</v>
      </c>
      <c r="F7448" s="63">
        <f>'דוח 132'!F7448</f>
        <v>0</v>
      </c>
      <c r="G7448" s="63">
        <f>'דוח 132'!E7448</f>
        <v>0</v>
      </c>
      <c r="H7448" s="63">
        <f>'דוח 132'!D7448</f>
        <v>0</v>
      </c>
      <c r="I7448" s="63">
        <f>'דוח 132'!C7448</f>
        <v>0</v>
      </c>
      <c r="J7448" s="63">
        <f>'דוח 132'!B7448</f>
        <v>0</v>
      </c>
      <c r="K7448" s="63">
        <f>'דוח 132'!A7448</f>
        <v>0</v>
      </c>
    </row>
    <row r="7449" spans="1:11" x14ac:dyDescent="0.2">
      <c r="A7449" s="63">
        <f>'דוח 132'!K7449</f>
        <v>15644</v>
      </c>
      <c r="B7449" s="63">
        <f>'דוח 132'!J7449</f>
        <v>9395</v>
      </c>
      <c r="C7449" s="63" t="str">
        <f>'דוח 132'!I7449</f>
        <v>סה"כ נזילות</v>
      </c>
      <c r="D7449" s="63">
        <f>'דוח 132'!H7449</f>
        <v>0</v>
      </c>
      <c r="E7449" s="63">
        <f>'דוח 132'!G7449</f>
        <v>16.7981218888809</v>
      </c>
      <c r="F7449" s="63">
        <f>'דוח 132'!F7449</f>
        <v>16.736439751877601</v>
      </c>
      <c r="G7449" s="63">
        <f>'דוח 132'!E7449</f>
        <v>0</v>
      </c>
      <c r="H7449" s="63">
        <f>'דוח 132'!D7449</f>
        <v>0</v>
      </c>
      <c r="I7449" s="63">
        <f>'דוח 132'!C7449</f>
        <v>0</v>
      </c>
      <c r="J7449" s="63">
        <f>'דוח 132'!B7449</f>
        <v>0</v>
      </c>
      <c r="K7449" s="63">
        <f>'דוח 132'!A7449</f>
        <v>0</v>
      </c>
    </row>
    <row r="7450" spans="1:11" x14ac:dyDescent="0.2">
      <c r="A7450" s="63">
        <f>'דוח 132'!K7450</f>
        <v>15704</v>
      </c>
      <c r="B7450" s="63">
        <f>'דוח 132'!J7450</f>
        <v>9395</v>
      </c>
      <c r="C7450" s="63" t="str">
        <f>'דוח 132'!I7450</f>
        <v xml:space="preserve">סה"כ קונצרני והלוואות </v>
      </c>
      <c r="D7450" s="63">
        <f>'דוח 132'!H7450</f>
        <v>3.51760232159593</v>
      </c>
      <c r="E7450" s="63">
        <f>'דוח 132'!G7450</f>
        <v>50.984701745849208</v>
      </c>
      <c r="F7450" s="63">
        <f>'דוח 132'!F7450</f>
        <v>51.050764512828302</v>
      </c>
      <c r="G7450" s="63">
        <f>'דוח 132'!E7450</f>
        <v>0</v>
      </c>
      <c r="H7450" s="63">
        <f>'דוח 132'!D7450</f>
        <v>60</v>
      </c>
      <c r="I7450" s="63">
        <f>'דוח 132'!C7450</f>
        <v>0</v>
      </c>
      <c r="J7450" s="63">
        <f>'דוח 132'!B7450</f>
        <v>0</v>
      </c>
      <c r="K7450" s="63">
        <f>'דוח 132'!A7450</f>
        <v>0</v>
      </c>
    </row>
    <row r="7451" spans="1:11" x14ac:dyDescent="0.2">
      <c r="A7451" s="63">
        <f>'דוח 132'!K7451</f>
        <v>15749</v>
      </c>
      <c r="B7451" s="63">
        <f>'דוח 132'!J7451</f>
        <v>9395</v>
      </c>
      <c r="C7451" s="63" t="str">
        <f>'דוח 132'!I7451</f>
        <v>סה"כ לא סחירים</v>
      </c>
      <c r="D7451" s="63">
        <f>'דוח 132'!H7451</f>
        <v>0</v>
      </c>
      <c r="E7451" s="63">
        <f>'דוח 132'!G7451</f>
        <v>0</v>
      </c>
      <c r="F7451" s="63">
        <f>'דוח 132'!F7451</f>
        <v>0</v>
      </c>
      <c r="G7451" s="63">
        <f>'דוח 132'!E7451</f>
        <v>0</v>
      </c>
      <c r="H7451" s="63">
        <f>'דוח 132'!D7451</f>
        <v>0</v>
      </c>
      <c r="I7451" s="63">
        <f>'דוח 132'!C7451</f>
        <v>0</v>
      </c>
      <c r="J7451" s="63">
        <f>'דוח 132'!B7451</f>
        <v>0</v>
      </c>
      <c r="K7451" s="63">
        <f>'דוח 132'!A7451</f>
        <v>0</v>
      </c>
    </row>
    <row r="7452" spans="1:11" x14ac:dyDescent="0.2">
      <c r="A7452" s="63">
        <f>'דוח 132'!K7452</f>
        <v>11258</v>
      </c>
      <c r="B7452" s="63">
        <f>'דוח 132'!J7452</f>
        <v>9395</v>
      </c>
      <c r="C7452" s="63" t="str">
        <f>'דוח 132'!I7452</f>
        <v>כל נכסי הקופה</v>
      </c>
      <c r="D7452" s="63">
        <f>'דוח 132'!H7452</f>
        <v>2.91746324151987</v>
      </c>
      <c r="E7452" s="63">
        <f>'דוח 132'!G7452</f>
        <v>100</v>
      </c>
      <c r="F7452" s="63">
        <f>'דוח 132'!F7452</f>
        <v>100</v>
      </c>
      <c r="G7452" s="63">
        <f>'דוח 132'!E7452</f>
        <v>0</v>
      </c>
      <c r="H7452" s="63">
        <f>'דוח 132'!D7452</f>
        <v>0</v>
      </c>
      <c r="I7452" s="63">
        <f>'דוח 132'!C7452</f>
        <v>0</v>
      </c>
      <c r="J7452" s="63">
        <f>'דוח 132'!B7452</f>
        <v>0</v>
      </c>
      <c r="K7452" s="63">
        <f>'דוח 132'!A7452</f>
        <v>0</v>
      </c>
    </row>
    <row r="7453" spans="1:11" x14ac:dyDescent="0.2">
      <c r="A7453" s="63">
        <f>'דוח 132'!K7453</f>
        <v>15705</v>
      </c>
      <c r="B7453" s="63">
        <f>'דוח 132'!J7453</f>
        <v>9395</v>
      </c>
      <c r="C7453" s="63" t="str">
        <f>'דוח 132'!I7453</f>
        <v>סה"כ ממשלתי</v>
      </c>
      <c r="D7453" s="63">
        <f>'דוח 132'!H7453</f>
        <v>4.7804159974063696</v>
      </c>
      <c r="E7453" s="63">
        <f>'דוח 132'!G7453</f>
        <v>23.502524012030996</v>
      </c>
      <c r="F7453" s="63">
        <f>'דוח 132'!F7453</f>
        <v>23.464492722657102</v>
      </c>
      <c r="G7453" s="63">
        <f>'דוח 132'!E7453</f>
        <v>0</v>
      </c>
      <c r="H7453" s="63">
        <f>'דוח 132'!D7453</f>
        <v>25</v>
      </c>
      <c r="I7453" s="63">
        <f>'דוח 132'!C7453</f>
        <v>0</v>
      </c>
      <c r="J7453" s="63">
        <f>'דוח 132'!B7453</f>
        <v>0</v>
      </c>
      <c r="K7453" s="63">
        <f>'דוח 132'!A7453</f>
        <v>0</v>
      </c>
    </row>
    <row r="7454" spans="1:11" x14ac:dyDescent="0.2">
      <c r="A7454" s="63">
        <f>'דוח 132'!K7454</f>
        <v>16144</v>
      </c>
      <c r="B7454" s="63">
        <f>'דוח 132'!J7454</f>
        <v>9395</v>
      </c>
      <c r="C7454" s="63" t="str">
        <f>'דוח 132'!I7454</f>
        <v>סך חשיפת מט"ח</v>
      </c>
      <c r="D7454" s="63">
        <f>'דוח 132'!H7454</f>
        <v>0</v>
      </c>
      <c r="E7454" s="63">
        <f>'דוח 132'!G7454</f>
        <v>9.4019613610873805</v>
      </c>
      <c r="F7454" s="63">
        <f>'דוח 132'!F7454</f>
        <v>9.3515299968647501</v>
      </c>
      <c r="G7454" s="63">
        <f>'דוח 132'!E7454</f>
        <v>0</v>
      </c>
      <c r="H7454" s="63">
        <f>'דוח 132'!D7454</f>
        <v>0</v>
      </c>
      <c r="I7454" s="63">
        <f>'דוח 132'!C7454</f>
        <v>0</v>
      </c>
      <c r="J7454" s="63">
        <f>'דוח 132'!B7454</f>
        <v>0</v>
      </c>
      <c r="K7454" s="63">
        <f>'דוח 132'!A7454</f>
        <v>0</v>
      </c>
    </row>
    <row r="7455" spans="1:11" x14ac:dyDescent="0.2">
      <c r="A7455" s="63">
        <f>'דוח 132'!K7455</f>
        <v>12755</v>
      </c>
      <c r="B7455" s="63">
        <f>'דוח 132'!J7455</f>
        <v>9395</v>
      </c>
      <c r="C7455" s="63" t="str">
        <f>'דוח 132'!I7455</f>
        <v xml:space="preserve">נזילות מט"ח </v>
      </c>
      <c r="D7455" s="63">
        <f>'דוח 132'!H7455</f>
        <v>0</v>
      </c>
      <c r="E7455" s="63">
        <f>'דוח 132'!G7455</f>
        <v>7.0817173504259889</v>
      </c>
      <c r="F7455" s="63">
        <f>'דוח 132'!F7455</f>
        <v>7.0269303623320001</v>
      </c>
      <c r="G7455" s="63">
        <f>'דוח 132'!E7455</f>
        <v>0</v>
      </c>
      <c r="H7455" s="63">
        <f>'דוח 132'!D7455</f>
        <v>0</v>
      </c>
      <c r="I7455" s="63">
        <f>'דוח 132'!C7455</f>
        <v>0</v>
      </c>
      <c r="J7455" s="63">
        <f>'דוח 132'!B7455</f>
        <v>0</v>
      </c>
      <c r="K7455" s="63">
        <f>'דוח 132'!A7455</f>
        <v>0</v>
      </c>
    </row>
    <row r="7456" spans="1:11" x14ac:dyDescent="0.2">
      <c r="A7456" s="63">
        <f>'דוח 132'!K7456</f>
        <v>12359</v>
      </c>
      <c r="B7456" s="63">
        <f>'דוח 132'!J7456</f>
        <v>9395</v>
      </c>
      <c r="C7456" s="63" t="str">
        <f>'דוח 132'!I7456</f>
        <v xml:space="preserve">קונצרני לא סחיר צמוד מדד </v>
      </c>
      <c r="D7456" s="63">
        <f>'דוח 132'!H7456</f>
        <v>0</v>
      </c>
      <c r="E7456" s="63">
        <f>'דוח 132'!G7456</f>
        <v>0</v>
      </c>
      <c r="F7456" s="63">
        <f>'דוח 132'!F7456</f>
        <v>0</v>
      </c>
      <c r="G7456" s="63">
        <f>'דוח 132'!E7456</f>
        <v>0</v>
      </c>
      <c r="H7456" s="63">
        <f>'דוח 132'!D7456</f>
        <v>0</v>
      </c>
      <c r="I7456" s="63">
        <f>'דוח 132'!C7456</f>
        <v>0</v>
      </c>
      <c r="J7456" s="63">
        <f>'דוח 132'!B7456</f>
        <v>0</v>
      </c>
      <c r="K7456" s="63">
        <f>'דוח 132'!A7456</f>
        <v>0</v>
      </c>
    </row>
    <row r="7457" spans="1:11" x14ac:dyDescent="0.2">
      <c r="A7457" s="63">
        <f>'דוח 132'!K7457</f>
        <v>0</v>
      </c>
      <c r="B7457" s="63">
        <f>'דוח 132'!J7457</f>
        <v>0</v>
      </c>
      <c r="C7457" s="63">
        <f>'דוח 132'!I7457</f>
        <v>0</v>
      </c>
      <c r="D7457" s="63">
        <f>'דוח 132'!H7457</f>
        <v>0</v>
      </c>
      <c r="E7457" s="63">
        <f>'דוח 132'!G7457</f>
        <v>0</v>
      </c>
      <c r="F7457" s="63">
        <f>'דוח 132'!F7457</f>
        <v>0</v>
      </c>
      <c r="G7457" s="63">
        <f>'דוח 132'!E7457</f>
        <v>0</v>
      </c>
      <c r="H7457" s="63">
        <f>'דוח 132'!D7457</f>
        <v>0</v>
      </c>
      <c r="I7457" s="63">
        <f>'דוח 132'!C7457</f>
        <v>0</v>
      </c>
      <c r="J7457" s="63">
        <f>'דוח 132'!B7457</f>
        <v>0</v>
      </c>
      <c r="K7457" s="63">
        <f>'דוח 132'!A7457</f>
        <v>0</v>
      </c>
    </row>
    <row r="7458" spans="1:11" x14ac:dyDescent="0.2">
      <c r="A7458" s="63" t="str">
        <f>'דוח 132'!K7458</f>
        <v>קוד קבוצה</v>
      </c>
      <c r="B7458" s="63" t="str">
        <f>'דוח 132'!J7458</f>
        <v>קוד קופה</v>
      </c>
      <c r="C7458" s="63">
        <f>'דוח 132'!I7458</f>
        <v>0</v>
      </c>
      <c r="D7458" s="63" t="str">
        <f>'דוח 132'!H7458</f>
        <v>9476  פסגות שיא השתלמות אג"ח עד 10% מניות</v>
      </c>
      <c r="E7458" s="63">
        <f>'דוח 132'!G7458</f>
        <v>0</v>
      </c>
      <c r="F7458" s="63">
        <f>'דוח 132'!F7458</f>
        <v>0</v>
      </c>
      <c r="G7458" s="63">
        <f>'דוח 132'!E7458</f>
        <v>0</v>
      </c>
      <c r="H7458" s="63">
        <f>'דוח 132'!D7458</f>
        <v>0</v>
      </c>
      <c r="I7458" s="63">
        <f>'דוח 132'!C7458</f>
        <v>0</v>
      </c>
      <c r="J7458" s="63">
        <f>'דוח 132'!B7458</f>
        <v>0</v>
      </c>
      <c r="K7458" s="63">
        <f>'דוח 132'!A7458</f>
        <v>0</v>
      </c>
    </row>
    <row r="7459" spans="1:11" x14ac:dyDescent="0.2">
      <c r="A7459" s="63">
        <f>'דוח 132'!K7459</f>
        <v>0</v>
      </c>
      <c r="B7459" s="63">
        <f>'דוח 132'!J7459</f>
        <v>0</v>
      </c>
      <c r="C7459" s="63">
        <f>'דוח 132'!I7459</f>
        <v>0</v>
      </c>
      <c r="D7459" s="63">
        <f>'דוח 132'!H7459</f>
        <v>0</v>
      </c>
      <c r="E7459" s="63">
        <f>'דוח 132'!G7459</f>
        <v>0</v>
      </c>
      <c r="F7459" s="63" t="str">
        <f>'דוח 132'!F7459</f>
        <v>שווי קופה באשח  1,023,513.65</v>
      </c>
      <c r="G7459" s="63">
        <f>'דוח 132'!E7459</f>
        <v>0</v>
      </c>
      <c r="H7459" s="63">
        <f>'דוח 132'!D7459</f>
        <v>0</v>
      </c>
      <c r="I7459" s="63">
        <f>'דוח 132'!C7459</f>
        <v>0</v>
      </c>
      <c r="J7459" s="63">
        <f>'דוח 132'!B7459</f>
        <v>0</v>
      </c>
      <c r="K7459" s="63">
        <f>'דוח 132'!A7459</f>
        <v>0</v>
      </c>
    </row>
    <row r="7460" spans="1:11" x14ac:dyDescent="0.2">
      <c r="A7460" s="63">
        <f>'דוח 132'!K7460</f>
        <v>0</v>
      </c>
      <c r="B7460" s="63">
        <f>'דוח 132'!J7460</f>
        <v>0</v>
      </c>
      <c r="C7460" s="63" t="str">
        <f>'דוח 132'!I7460</f>
        <v>תאור קבוצה</v>
      </c>
      <c r="D7460" s="63" t="str">
        <f>'דוח 132'!H7460</f>
        <v>מח"מ</v>
      </c>
      <c r="E7460" s="63" t="str">
        <f>'דוח 132'!G7460</f>
        <v>חשיפה</v>
      </c>
      <c r="F7460" s="63" t="str">
        <f>'דוח 132'!F7460</f>
        <v>חשיפה</v>
      </c>
      <c r="G7460" s="63">
        <f>'דוח 132'!E7460</f>
        <v>0</v>
      </c>
      <c r="H7460" s="63" t="str">
        <f>'דוח 132'!D7460</f>
        <v>חשיפה</v>
      </c>
      <c r="I7460" s="63">
        <f>'דוח 132'!C7460</f>
        <v>0</v>
      </c>
      <c r="J7460" s="63" t="str">
        <f>'דוח 132'!B7460</f>
        <v>מח"מ</v>
      </c>
      <c r="K7460" s="63">
        <f>'דוח 132'!A7460</f>
        <v>0</v>
      </c>
    </row>
    <row r="7461" spans="1:11" x14ac:dyDescent="0.2">
      <c r="A7461" s="63">
        <f>'דוח 132'!K7461</f>
        <v>0</v>
      </c>
      <c r="B7461" s="63">
        <f>'דוח 132'!J7461</f>
        <v>0</v>
      </c>
      <c r="C7461" s="63">
        <f>'דוח 132'!I7461</f>
        <v>0</v>
      </c>
      <c r="D7461" s="63">
        <f>'דוח 132'!H7461</f>
        <v>0</v>
      </c>
      <c r="E7461" s="63" t="str">
        <f>'דוח 132'!G7461</f>
        <v>30/12/18</v>
      </c>
      <c r="F7461" s="63" t="str">
        <f>'דוח 132'!F7461</f>
        <v>31/12/18</v>
      </c>
      <c r="G7461" s="63" t="str">
        <f>'דוח 132'!E7461</f>
        <v>מינ'</v>
      </c>
      <c r="H7461" s="63" t="str">
        <f>'דוח 132'!D7461</f>
        <v>מקס'</v>
      </c>
      <c r="I7461" s="63" t="str">
        <f>'דוח 132'!C7461</f>
        <v>מינ'</v>
      </c>
      <c r="J7461" s="63" t="str">
        <f>'דוח 132'!B7461</f>
        <v>מקס'</v>
      </c>
      <c r="K7461" s="63">
        <f>'דוח 132'!A7461</f>
        <v>0</v>
      </c>
    </row>
    <row r="7462" spans="1:11" x14ac:dyDescent="0.2">
      <c r="A7462" s="63">
        <f>'דוח 132'!K7462</f>
        <v>13591</v>
      </c>
      <c r="B7462" s="63">
        <f>'דוח 132'!J7462</f>
        <v>9476</v>
      </c>
      <c r="C7462" s="63" t="str">
        <f>'דוח 132'!I7462</f>
        <v xml:space="preserve">צמוד מדד (כולל מיועדות) </v>
      </c>
      <c r="D7462" s="63">
        <f>'דוח 132'!H7462</f>
        <v>4.3979848957208905</v>
      </c>
      <c r="E7462" s="63">
        <f>'דוח 132'!G7462</f>
        <v>37.725758533770097</v>
      </c>
      <c r="F7462" s="63">
        <f>'דוח 132'!F7462</f>
        <v>37.584741247029804</v>
      </c>
      <c r="G7462" s="63">
        <f>'דוח 132'!E7462</f>
        <v>0</v>
      </c>
      <c r="H7462" s="63">
        <f>'דוח 132'!D7462</f>
        <v>0</v>
      </c>
      <c r="I7462" s="63">
        <f>'דוח 132'!C7462</f>
        <v>3.5</v>
      </c>
      <c r="J7462" s="63">
        <f>'דוח 132'!B7462</f>
        <v>5.5</v>
      </c>
      <c r="K7462" s="63">
        <f>'דוח 132'!A7462</f>
        <v>0</v>
      </c>
    </row>
    <row r="7463" spans="1:11" x14ac:dyDescent="0.2">
      <c r="A7463" s="63">
        <f>'דוח 132'!K7463</f>
        <v>19967</v>
      </c>
      <c r="B7463" s="63">
        <f>'דוח 132'!J7463</f>
        <v>9476</v>
      </c>
      <c r="C7463" s="63" t="str">
        <f>'דוח 132'!I7463</f>
        <v>צמוד מדד ללא מיועדות</v>
      </c>
      <c r="D7463" s="63">
        <f>'דוח 132'!H7463</f>
        <v>4.3979848957208905</v>
      </c>
      <c r="E7463" s="63">
        <f>'דוח 132'!G7463</f>
        <v>37.725758533770097</v>
      </c>
      <c r="F7463" s="63">
        <f>'דוח 132'!F7463</f>
        <v>37.584741247029804</v>
      </c>
      <c r="G7463" s="63">
        <f>'דוח 132'!E7463</f>
        <v>0</v>
      </c>
      <c r="H7463" s="63">
        <f>'דוח 132'!D7463</f>
        <v>0</v>
      </c>
      <c r="I7463" s="63">
        <f>'דוח 132'!C7463</f>
        <v>0</v>
      </c>
      <c r="J7463" s="63">
        <f>'דוח 132'!B7463</f>
        <v>0</v>
      </c>
      <c r="K7463" s="63">
        <f>'דוח 132'!A7463</f>
        <v>0</v>
      </c>
    </row>
    <row r="7464" spans="1:11" x14ac:dyDescent="0.2">
      <c r="A7464" s="63">
        <f>'דוח 132'!K7464</f>
        <v>15744</v>
      </c>
      <c r="B7464" s="63">
        <f>'דוח 132'!J7464</f>
        <v>9476</v>
      </c>
      <c r="C7464" s="63" t="str">
        <f>'דוח 132'!I7464</f>
        <v xml:space="preserve">סה"כ ממשלתי צמוד מדד כולל מיועדות </v>
      </c>
      <c r="D7464" s="63">
        <f>'דוח 132'!H7464</f>
        <v>5.1269657128690289</v>
      </c>
      <c r="E7464" s="63">
        <f>'דוח 132'!G7464</f>
        <v>17.910490369978401</v>
      </c>
      <c r="F7464" s="63">
        <f>'דוח 132'!F7464</f>
        <v>17.8897538404043</v>
      </c>
      <c r="G7464" s="63">
        <f>'דוח 132'!E7464</f>
        <v>0</v>
      </c>
      <c r="H7464" s="63">
        <f>'דוח 132'!D7464</f>
        <v>0</v>
      </c>
      <c r="I7464" s="63">
        <f>'דוח 132'!C7464</f>
        <v>0</v>
      </c>
      <c r="J7464" s="63">
        <f>'דוח 132'!B7464</f>
        <v>0</v>
      </c>
      <c r="K7464" s="63">
        <f>'דוח 132'!A7464</f>
        <v>0</v>
      </c>
    </row>
    <row r="7465" spans="1:11" x14ac:dyDescent="0.2">
      <c r="A7465" s="63">
        <f>'דוח 132'!K7465</f>
        <v>13462</v>
      </c>
      <c r="B7465" s="63">
        <f>'דוח 132'!J7465</f>
        <v>9476</v>
      </c>
      <c r="C7465" s="63" t="str">
        <f>'דוח 132'!I7465</f>
        <v xml:space="preserve">קונצרני סחיר צמוד מדד </v>
      </c>
      <c r="D7465" s="63">
        <f>'דוח 132'!H7465</f>
        <v>3.5847018765537899</v>
      </c>
      <c r="E7465" s="63">
        <f>'דוח 132'!G7465</f>
        <v>17.439531502132596</v>
      </c>
      <c r="F7465" s="63">
        <f>'דוח 132'!F7465</f>
        <v>17.3234635681459</v>
      </c>
      <c r="G7465" s="63">
        <f>'דוח 132'!E7465</f>
        <v>0</v>
      </c>
      <c r="H7465" s="63">
        <f>'דוח 132'!D7465</f>
        <v>0</v>
      </c>
      <c r="I7465" s="63">
        <f>'דוח 132'!C7465</f>
        <v>0</v>
      </c>
      <c r="J7465" s="63">
        <f>'דוח 132'!B7465</f>
        <v>0</v>
      </c>
      <c r="K7465" s="63">
        <f>'דוח 132'!A7465</f>
        <v>0</v>
      </c>
    </row>
    <row r="7466" spans="1:11" x14ac:dyDescent="0.2">
      <c r="A7466" s="63">
        <f>'דוח 132'!K7466</f>
        <v>15544</v>
      </c>
      <c r="B7466" s="63">
        <f>'דוח 132'!J7466</f>
        <v>9476</v>
      </c>
      <c r="C7466" s="63" t="str">
        <f>'דוח 132'!I7466</f>
        <v>הלוואה צמוד מדד</v>
      </c>
      <c r="D7466" s="63">
        <f>'דוח 132'!H7466</f>
        <v>5.1005961152969599</v>
      </c>
      <c r="E7466" s="63">
        <f>'דוח 132'!G7466</f>
        <v>1.9699122440317198</v>
      </c>
      <c r="F7466" s="63">
        <f>'דוח 132'!F7466</f>
        <v>1.9752854066196499</v>
      </c>
      <c r="G7466" s="63">
        <f>'דוח 132'!E7466</f>
        <v>0</v>
      </c>
      <c r="H7466" s="63">
        <f>'דוח 132'!D7466</f>
        <v>0</v>
      </c>
      <c r="I7466" s="63">
        <f>'דוח 132'!C7466</f>
        <v>0</v>
      </c>
      <c r="J7466" s="63">
        <f>'דוח 132'!B7466</f>
        <v>0</v>
      </c>
      <c r="K7466" s="63">
        <f>'דוח 132'!A7466</f>
        <v>0</v>
      </c>
    </row>
    <row r="7467" spans="1:11" x14ac:dyDescent="0.2">
      <c r="A7467" s="63">
        <f>'דוח 132'!K7467</f>
        <v>12978</v>
      </c>
      <c r="B7467" s="63">
        <f>'דוח 132'!J7467</f>
        <v>9476</v>
      </c>
      <c r="C7467" s="63" t="str">
        <f>'דוח 132'!I7467</f>
        <v xml:space="preserve">פקדונות לא סחירים </v>
      </c>
      <c r="D7467" s="63">
        <f>'דוח 132'!H7467</f>
        <v>4.3926835547094703</v>
      </c>
      <c r="E7467" s="63">
        <f>'דוח 132'!G7467</f>
        <v>0.21629582880246701</v>
      </c>
      <c r="F7467" s="63">
        <f>'דוח 132'!F7467</f>
        <v>0.21678733822038501</v>
      </c>
      <c r="G7467" s="63">
        <f>'דוח 132'!E7467</f>
        <v>0</v>
      </c>
      <c r="H7467" s="63">
        <f>'דוח 132'!D7467</f>
        <v>0</v>
      </c>
      <c r="I7467" s="63">
        <f>'דוח 132'!C7467</f>
        <v>0</v>
      </c>
      <c r="J7467" s="63">
        <f>'דוח 132'!B7467</f>
        <v>0</v>
      </c>
      <c r="K7467" s="63">
        <f>'דוח 132'!A7467</f>
        <v>0</v>
      </c>
    </row>
    <row r="7468" spans="1:11" x14ac:dyDescent="0.2">
      <c r="A7468" s="63">
        <f>'דוח 132'!K7468</f>
        <v>17726</v>
      </c>
      <c r="B7468" s="63">
        <f>'דוח 132'!J7468</f>
        <v>9476</v>
      </c>
      <c r="C7468" s="63" t="str">
        <f>'דוח 132'!I7468</f>
        <v>לא צמוד כולל נזילות</v>
      </c>
      <c r="D7468" s="63">
        <f>'דוח 132'!H7468</f>
        <v>3.5063078070044003</v>
      </c>
      <c r="E7468" s="63">
        <f>'דוח 132'!G7468</f>
        <v>37.375160426738198</v>
      </c>
      <c r="F7468" s="63">
        <f>'דוח 132'!F7468</f>
        <v>37.586552087557791</v>
      </c>
      <c r="G7468" s="63">
        <f>'דוח 132'!E7468</f>
        <v>0</v>
      </c>
      <c r="H7468" s="63">
        <f>'דוח 132'!D7468</f>
        <v>0</v>
      </c>
      <c r="I7468" s="63">
        <f>'דוח 132'!C7468</f>
        <v>2.5</v>
      </c>
      <c r="J7468" s="63">
        <f>'דוח 132'!B7468</f>
        <v>4.5</v>
      </c>
      <c r="K7468" s="63">
        <f>'דוח 132'!A7468</f>
        <v>0</v>
      </c>
    </row>
    <row r="7469" spans="1:11" x14ac:dyDescent="0.2">
      <c r="A7469" s="63">
        <f>'דוח 132'!K7469</f>
        <v>17727</v>
      </c>
      <c r="B7469" s="63">
        <f>'דוח 132'!J7469</f>
        <v>9476</v>
      </c>
      <c r="C7469" s="63" t="str">
        <f>'דוח 132'!I7469</f>
        <v>עו"ש ש"ח</v>
      </c>
      <c r="D7469" s="63">
        <f>'דוח 132'!H7469</f>
        <v>0</v>
      </c>
      <c r="E7469" s="63">
        <f>'דוח 132'!G7469</f>
        <v>1.6731926136461901</v>
      </c>
      <c r="F7469" s="63">
        <f>'דוח 132'!F7469</f>
        <v>2.00794106780427</v>
      </c>
      <c r="G7469" s="63">
        <f>'דוח 132'!E7469</f>
        <v>0</v>
      </c>
      <c r="H7469" s="63">
        <f>'דוח 132'!D7469</f>
        <v>0</v>
      </c>
      <c r="I7469" s="63">
        <f>'דוח 132'!C7469</f>
        <v>0</v>
      </c>
      <c r="J7469" s="63">
        <f>'דוח 132'!B7469</f>
        <v>0</v>
      </c>
      <c r="K7469" s="63">
        <f>'דוח 132'!A7469</f>
        <v>0</v>
      </c>
    </row>
    <row r="7470" spans="1:11" x14ac:dyDescent="0.2">
      <c r="A7470" s="63">
        <f>'דוח 132'!K7470</f>
        <v>13592</v>
      </c>
      <c r="B7470" s="63">
        <f>'דוח 132'!J7470</f>
        <v>9476</v>
      </c>
      <c r="C7470" s="63" t="str">
        <f>'דוח 132'!I7470</f>
        <v xml:space="preserve">לא צמוד - לא כולל נזילות </v>
      </c>
      <c r="D7470" s="63">
        <f>'דוח 132'!H7470</f>
        <v>3.7041924135208801</v>
      </c>
      <c r="E7470" s="63">
        <f>'דוח 132'!G7470</f>
        <v>35.701967813091997</v>
      </c>
      <c r="F7470" s="63">
        <f>'דוח 132'!F7470</f>
        <v>35.578611019753495</v>
      </c>
      <c r="G7470" s="63">
        <f>'דוח 132'!E7470</f>
        <v>0</v>
      </c>
      <c r="H7470" s="63">
        <f>'דוח 132'!D7470</f>
        <v>0</v>
      </c>
      <c r="I7470" s="63">
        <f>'דוח 132'!C7470</f>
        <v>0</v>
      </c>
      <c r="J7470" s="63">
        <f>'דוח 132'!B7470</f>
        <v>0</v>
      </c>
      <c r="K7470" s="63">
        <f>'דוח 132'!A7470</f>
        <v>0</v>
      </c>
    </row>
    <row r="7471" spans="1:11" x14ac:dyDescent="0.2">
      <c r="A7471" s="63">
        <f>'דוח 132'!K7471</f>
        <v>11566</v>
      </c>
      <c r="B7471" s="63">
        <f>'דוח 132'!J7471</f>
        <v>9476</v>
      </c>
      <c r="C7471" s="63" t="str">
        <f>'דוח 132'!I7471</f>
        <v>מק"מ</v>
      </c>
      <c r="D7471" s="63">
        <f>'דוח 132'!H7471</f>
        <v>0.5157106543648371</v>
      </c>
      <c r="E7471" s="63">
        <f>'דוח 132'!G7471</f>
        <v>8.6816490690894899</v>
      </c>
      <c r="F7471" s="63">
        <f>'דוח 132'!F7471</f>
        <v>8.6711876169208804</v>
      </c>
      <c r="G7471" s="63">
        <f>'דוח 132'!E7471</f>
        <v>0</v>
      </c>
      <c r="H7471" s="63">
        <f>'דוח 132'!D7471</f>
        <v>0</v>
      </c>
      <c r="I7471" s="63">
        <f>'דוח 132'!C7471</f>
        <v>0</v>
      </c>
      <c r="J7471" s="63">
        <f>'דוח 132'!B7471</f>
        <v>0</v>
      </c>
      <c r="K7471" s="63">
        <f>'דוח 132'!A7471</f>
        <v>0</v>
      </c>
    </row>
    <row r="7472" spans="1:11" x14ac:dyDescent="0.2">
      <c r="A7472" s="63">
        <f>'דוח 132'!K7472</f>
        <v>13419</v>
      </c>
      <c r="B7472" s="63">
        <f>'דוח 132'!J7472</f>
        <v>9476</v>
      </c>
      <c r="C7472" s="63" t="str">
        <f>'דוח 132'!I7472</f>
        <v>ממשלתי  לא צמוד (שחר)</v>
      </c>
      <c r="D7472" s="63">
        <f>'דוח 132'!H7472</f>
        <v>5.3106334330840799</v>
      </c>
      <c r="E7472" s="63">
        <f>'דוח 132'!G7472</f>
        <v>16.8873183774582</v>
      </c>
      <c r="F7472" s="63">
        <f>'דוח 132'!F7472</f>
        <v>16.850302512992599</v>
      </c>
      <c r="G7472" s="63">
        <f>'דוח 132'!E7472</f>
        <v>0</v>
      </c>
      <c r="H7472" s="63">
        <f>'דוח 132'!D7472</f>
        <v>0</v>
      </c>
      <c r="I7472" s="63">
        <f>'דוח 132'!C7472</f>
        <v>0</v>
      </c>
      <c r="J7472" s="63">
        <f>'דוח 132'!B7472</f>
        <v>0</v>
      </c>
      <c r="K7472" s="63">
        <f>'דוח 132'!A7472</f>
        <v>0</v>
      </c>
    </row>
    <row r="7473" spans="1:11" x14ac:dyDescent="0.2">
      <c r="A7473" s="63">
        <f>'דוח 132'!K7473</f>
        <v>11568</v>
      </c>
      <c r="B7473" s="63">
        <f>'דוח 132'!J7473</f>
        <v>9476</v>
      </c>
      <c r="C7473" s="63" t="str">
        <f>'דוח 132'!I7473</f>
        <v>אג"ח ממשלתי לא צמוד ריבית משתנה-"גילון"</v>
      </c>
      <c r="D7473" s="63">
        <f>'דוח 132'!H7473</f>
        <v>0</v>
      </c>
      <c r="E7473" s="63">
        <f>'דוח 132'!G7473</f>
        <v>0</v>
      </c>
      <c r="F7473" s="63">
        <f>'דוח 132'!F7473</f>
        <v>0</v>
      </c>
      <c r="G7473" s="63">
        <f>'דוח 132'!E7473</f>
        <v>0</v>
      </c>
      <c r="H7473" s="63">
        <f>'דוח 132'!D7473</f>
        <v>0</v>
      </c>
      <c r="I7473" s="63">
        <f>'דוח 132'!C7473</f>
        <v>0</v>
      </c>
      <c r="J7473" s="63">
        <f>'דוח 132'!B7473</f>
        <v>0</v>
      </c>
      <c r="K7473" s="63">
        <f>'דוח 132'!A7473</f>
        <v>0</v>
      </c>
    </row>
    <row r="7474" spans="1:11" x14ac:dyDescent="0.2">
      <c r="A7474" s="63">
        <f>'דוח 132'!K7474</f>
        <v>12479</v>
      </c>
      <c r="B7474" s="63">
        <f>'דוח 132'!J7474</f>
        <v>9476</v>
      </c>
      <c r="C7474" s="63" t="str">
        <f>'דוח 132'!I7474</f>
        <v>קונצרני ריבית קבועה</v>
      </c>
      <c r="D7474" s="63">
        <f>'דוח 132'!H7474</f>
        <v>4.65491319461335</v>
      </c>
      <c r="E7474" s="63">
        <f>'דוח 132'!G7474</f>
        <v>4.496228524962949</v>
      </c>
      <c r="F7474" s="63">
        <f>'דוח 132'!F7474</f>
        <v>4.4549373134528301</v>
      </c>
      <c r="G7474" s="63">
        <f>'דוח 132'!E7474</f>
        <v>0</v>
      </c>
      <c r="H7474" s="63">
        <f>'דוח 132'!D7474</f>
        <v>0</v>
      </c>
      <c r="I7474" s="63">
        <f>'דוח 132'!C7474</f>
        <v>0</v>
      </c>
      <c r="J7474" s="63">
        <f>'דוח 132'!B7474</f>
        <v>0</v>
      </c>
      <c r="K7474" s="63">
        <f>'דוח 132'!A7474</f>
        <v>0</v>
      </c>
    </row>
    <row r="7475" spans="1:11" x14ac:dyDescent="0.2">
      <c r="A7475" s="63">
        <f>'דוח 132'!K7475</f>
        <v>12480</v>
      </c>
      <c r="B7475" s="63">
        <f>'דוח 132'!J7475</f>
        <v>9476</v>
      </c>
      <c r="C7475" s="63" t="str">
        <f>'דוח 132'!I7475</f>
        <v>קונצרני ריבית משתנה</v>
      </c>
      <c r="D7475" s="63">
        <f>'דוח 132'!H7475</f>
        <v>3.83752831633472</v>
      </c>
      <c r="E7475" s="63">
        <f>'דוח 132'!G7475</f>
        <v>0.37989809259136403</v>
      </c>
      <c r="F7475" s="63">
        <f>'דוח 132'!F7475</f>
        <v>0.380021428807502</v>
      </c>
      <c r="G7475" s="63">
        <f>'דוח 132'!E7475</f>
        <v>0</v>
      </c>
      <c r="H7475" s="63">
        <f>'דוח 132'!D7475</f>
        <v>0</v>
      </c>
      <c r="I7475" s="63">
        <f>'דוח 132'!C7475</f>
        <v>0</v>
      </c>
      <c r="J7475" s="63">
        <f>'דוח 132'!B7475</f>
        <v>0</v>
      </c>
      <c r="K7475" s="63">
        <f>'דוח 132'!A7475</f>
        <v>0</v>
      </c>
    </row>
    <row r="7476" spans="1:11" x14ac:dyDescent="0.2">
      <c r="A7476" s="63">
        <f>'דוח 132'!K7476</f>
        <v>11578</v>
      </c>
      <c r="B7476" s="63">
        <f>'דוח 132'!J7476</f>
        <v>9476</v>
      </c>
      <c r="C7476" s="63" t="str">
        <f>'דוח 132'!I7476</f>
        <v>אג"ח לא צמוד לא סחיר (ללא עמיתים)</v>
      </c>
      <c r="D7476" s="63">
        <f>'דוח 132'!H7476</f>
        <v>4.20986783801869</v>
      </c>
      <c r="E7476" s="63">
        <f>'דוח 132'!G7476</f>
        <v>0.71138781546240404</v>
      </c>
      <c r="F7476" s="63">
        <f>'דוח 132'!F7476</f>
        <v>0.68733193193443809</v>
      </c>
      <c r="G7476" s="63">
        <f>'דוח 132'!E7476</f>
        <v>0</v>
      </c>
      <c r="H7476" s="63">
        <f>'דוח 132'!D7476</f>
        <v>0</v>
      </c>
      <c r="I7476" s="63">
        <f>'דוח 132'!C7476</f>
        <v>0</v>
      </c>
      <c r="J7476" s="63">
        <f>'דוח 132'!B7476</f>
        <v>0</v>
      </c>
      <c r="K7476" s="63">
        <f>'דוח 132'!A7476</f>
        <v>0</v>
      </c>
    </row>
    <row r="7477" spans="1:11" x14ac:dyDescent="0.2">
      <c r="A7477" s="63">
        <f>'דוח 132'!K7477</f>
        <v>12497</v>
      </c>
      <c r="B7477" s="63">
        <f>'דוח 132'!J7477</f>
        <v>9476</v>
      </c>
      <c r="C7477" s="63" t="str">
        <f>'דוח 132'!I7477</f>
        <v>קונצרני לא סחיר ריבית משתנה (נע"מים)</v>
      </c>
      <c r="D7477" s="63">
        <f>'דוח 132'!H7477</f>
        <v>0</v>
      </c>
      <c r="E7477" s="63">
        <f>'דוח 132'!G7477</f>
        <v>0</v>
      </c>
      <c r="F7477" s="63">
        <f>'דוח 132'!F7477</f>
        <v>0</v>
      </c>
      <c r="G7477" s="63">
        <f>'דוח 132'!E7477</f>
        <v>0</v>
      </c>
      <c r="H7477" s="63">
        <f>'דוח 132'!D7477</f>
        <v>0</v>
      </c>
      <c r="I7477" s="63">
        <f>'דוח 132'!C7477</f>
        <v>0</v>
      </c>
      <c r="J7477" s="63">
        <f>'דוח 132'!B7477</f>
        <v>0</v>
      </c>
      <c r="K7477" s="63">
        <f>'דוח 132'!A7477</f>
        <v>0</v>
      </c>
    </row>
    <row r="7478" spans="1:11" x14ac:dyDescent="0.2">
      <c r="A7478" s="63">
        <f>'דוח 132'!K7478</f>
        <v>15546</v>
      </c>
      <c r="B7478" s="63">
        <f>'דוח 132'!J7478</f>
        <v>9476</v>
      </c>
      <c r="C7478" s="63" t="str">
        <f>'דוח 132'!I7478</f>
        <v>הלוואה לא צמוד</v>
      </c>
      <c r="D7478" s="63">
        <f>'דוח 132'!H7478</f>
        <v>8.1795444759919214</v>
      </c>
      <c r="E7478" s="63">
        <f>'דוח 132'!G7478</f>
        <v>1.5345012633738899</v>
      </c>
      <c r="F7478" s="63">
        <f>'דוח 132'!F7478</f>
        <v>1.5285260608891298</v>
      </c>
      <c r="G7478" s="63">
        <f>'דוח 132'!E7478</f>
        <v>0</v>
      </c>
      <c r="H7478" s="63">
        <f>'דוח 132'!D7478</f>
        <v>0</v>
      </c>
      <c r="I7478" s="63">
        <f>'דוח 132'!C7478</f>
        <v>0</v>
      </c>
      <c r="J7478" s="63">
        <f>'דוח 132'!B7478</f>
        <v>0</v>
      </c>
      <c r="K7478" s="63">
        <f>'דוח 132'!A7478</f>
        <v>0</v>
      </c>
    </row>
    <row r="7479" spans="1:11" x14ac:dyDescent="0.2">
      <c r="A7479" s="63">
        <f>'דוח 132'!K7479</f>
        <v>12481</v>
      </c>
      <c r="B7479" s="63">
        <f>'דוח 132'!J7479</f>
        <v>9476</v>
      </c>
      <c r="C7479" s="63" t="str">
        <f>'דוח 132'!I7479</f>
        <v>הלוואות לעמיתים.</v>
      </c>
      <c r="D7479" s="63">
        <f>'דוח 132'!H7479</f>
        <v>0.08</v>
      </c>
      <c r="E7479" s="63">
        <f>'דוח 132'!G7479</f>
        <v>3.0109846701536895</v>
      </c>
      <c r="F7479" s="63">
        <f>'דוח 132'!F7479</f>
        <v>3.00630415475616</v>
      </c>
      <c r="G7479" s="63">
        <f>'דוח 132'!E7479</f>
        <v>0</v>
      </c>
      <c r="H7479" s="63">
        <f>'דוח 132'!D7479</f>
        <v>4</v>
      </c>
      <c r="I7479" s="63">
        <f>'דוח 132'!C7479</f>
        <v>0</v>
      </c>
      <c r="J7479" s="63">
        <f>'דוח 132'!B7479</f>
        <v>0</v>
      </c>
      <c r="K7479" s="63">
        <f>'דוח 132'!A7479</f>
        <v>0</v>
      </c>
    </row>
    <row r="7480" spans="1:11" x14ac:dyDescent="0.2">
      <c r="A7480" s="63">
        <f>'דוח 132'!K7480</f>
        <v>13594</v>
      </c>
      <c r="B7480" s="63">
        <f>'דוח 132'!J7480</f>
        <v>9476</v>
      </c>
      <c r="C7480" s="63" t="str">
        <f>'דוח 132'!I7480</f>
        <v>מט"ח וצמוד מט"ח</v>
      </c>
      <c r="D7480" s="63">
        <f>'דוח 132'!H7480</f>
        <v>2.4379291890548198</v>
      </c>
      <c r="E7480" s="63">
        <f>'דוח 132'!G7480</f>
        <v>13.861142425009</v>
      </c>
      <c r="F7480" s="63">
        <f>'דוח 132'!F7480</f>
        <v>13.7872777361404</v>
      </c>
      <c r="G7480" s="63">
        <f>'דוח 132'!E7480</f>
        <v>0</v>
      </c>
      <c r="H7480" s="63">
        <f>'דוח 132'!D7480</f>
        <v>0</v>
      </c>
      <c r="I7480" s="63">
        <f>'דוח 132'!C7480</f>
        <v>0</v>
      </c>
      <c r="J7480" s="63">
        <f>'דוח 132'!B7480</f>
        <v>0</v>
      </c>
      <c r="K7480" s="63">
        <f>'דוח 132'!A7480</f>
        <v>0</v>
      </c>
    </row>
    <row r="7481" spans="1:11" x14ac:dyDescent="0.2">
      <c r="A7481" s="63">
        <f>'דוח 132'!K7481</f>
        <v>15609</v>
      </c>
      <c r="B7481" s="63">
        <f>'דוח 132'!J7481</f>
        <v>9476</v>
      </c>
      <c r="C7481" s="63" t="str">
        <f>'דוח 132'!I7481</f>
        <v>אג"ח ממשלתי צמוד מט"ח סחיר (1022)</v>
      </c>
      <c r="D7481" s="63">
        <f>'דוח 132'!H7481</f>
        <v>0.41948884757233407</v>
      </c>
      <c r="E7481" s="63">
        <f>'דוח 132'!G7481</f>
        <v>1.3034259955915499</v>
      </c>
      <c r="F7481" s="63">
        <f>'דוח 132'!F7481</f>
        <v>1.2959371952669598</v>
      </c>
      <c r="G7481" s="63">
        <f>'דוח 132'!E7481</f>
        <v>0</v>
      </c>
      <c r="H7481" s="63">
        <f>'דוח 132'!D7481</f>
        <v>0</v>
      </c>
      <c r="I7481" s="63">
        <f>'דוח 132'!C7481</f>
        <v>0</v>
      </c>
      <c r="J7481" s="63">
        <f>'דוח 132'!B7481</f>
        <v>0</v>
      </c>
      <c r="K7481" s="63">
        <f>'דוח 132'!A7481</f>
        <v>0</v>
      </c>
    </row>
    <row r="7482" spans="1:11" x14ac:dyDescent="0.2">
      <c r="A7482" s="63">
        <f>'דוח 132'!K7482</f>
        <v>11524</v>
      </c>
      <c r="B7482" s="63">
        <f>'דוח 132'!J7482</f>
        <v>9476</v>
      </c>
      <c r="C7482" s="63" t="str">
        <f>'דוח 132'!I7482</f>
        <v xml:space="preserve"> אג"ח קונצרני בחו"ל </v>
      </c>
      <c r="D7482" s="63">
        <f>'דוח 132'!H7482</f>
        <v>3.2499176691296698</v>
      </c>
      <c r="E7482" s="63">
        <f>'דוח 132'!G7482</f>
        <v>9.3971910415479005</v>
      </c>
      <c r="F7482" s="63">
        <f>'דוח 132'!F7482</f>
        <v>9.339536559245099</v>
      </c>
      <c r="G7482" s="63">
        <f>'דוח 132'!E7482</f>
        <v>0</v>
      </c>
      <c r="H7482" s="63">
        <f>'דוח 132'!D7482</f>
        <v>0</v>
      </c>
      <c r="I7482" s="63">
        <f>'דוח 132'!C7482</f>
        <v>0</v>
      </c>
      <c r="J7482" s="63">
        <f>'דוח 132'!B7482</f>
        <v>0</v>
      </c>
      <c r="K7482" s="63">
        <f>'דוח 132'!A7482</f>
        <v>0</v>
      </c>
    </row>
    <row r="7483" spans="1:11" x14ac:dyDescent="0.2">
      <c r="A7483" s="63">
        <f>'דוח 132'!K7483</f>
        <v>15745</v>
      </c>
      <c r="B7483" s="63">
        <f>'דוח 132'!J7483</f>
        <v>9476</v>
      </c>
      <c r="C7483" s="63" t="str">
        <f>'דוח 132'!I7483</f>
        <v>סה"כ קונצרני צמוד מט"ח</v>
      </c>
      <c r="D7483" s="63">
        <f>'דוח 132'!H7483</f>
        <v>4.7073041310919397</v>
      </c>
      <c r="E7483" s="63">
        <f>'דוח 132'!G7483</f>
        <v>0.51914240743173201</v>
      </c>
      <c r="F7483" s="63">
        <f>'דוח 132'!F7483</f>
        <v>0.522351368304664</v>
      </c>
      <c r="G7483" s="63">
        <f>'דוח 132'!E7483</f>
        <v>0</v>
      </c>
      <c r="H7483" s="63">
        <f>'דוח 132'!D7483</f>
        <v>0</v>
      </c>
      <c r="I7483" s="63">
        <f>'דוח 132'!C7483</f>
        <v>0</v>
      </c>
      <c r="J7483" s="63">
        <f>'דוח 132'!B7483</f>
        <v>0</v>
      </c>
      <c r="K7483" s="63">
        <f>'דוח 132'!A7483</f>
        <v>0</v>
      </c>
    </row>
    <row r="7484" spans="1:11" x14ac:dyDescent="0.2">
      <c r="A7484" s="63">
        <f>'דוח 132'!K7484</f>
        <v>15545</v>
      </c>
      <c r="B7484" s="63">
        <f>'דוח 132'!J7484</f>
        <v>9476</v>
      </c>
      <c r="C7484" s="63" t="str">
        <f>'דוח 132'!I7484</f>
        <v>הלוואה צמוד מט"ח</v>
      </c>
      <c r="D7484" s="63">
        <f>'דוח 132'!H7484</f>
        <v>0.58428874467237402</v>
      </c>
      <c r="E7484" s="63">
        <f>'דוח 132'!G7484</f>
        <v>0.442971117649682</v>
      </c>
      <c r="F7484" s="63">
        <f>'דוח 132'!F7484</f>
        <v>0.44016591632740698</v>
      </c>
      <c r="G7484" s="63">
        <f>'דוח 132'!E7484</f>
        <v>0</v>
      </c>
      <c r="H7484" s="63">
        <f>'דוח 132'!D7484</f>
        <v>0</v>
      </c>
      <c r="I7484" s="63">
        <f>'דוח 132'!C7484</f>
        <v>0</v>
      </c>
      <c r="J7484" s="63">
        <f>'דוח 132'!B7484</f>
        <v>0</v>
      </c>
      <c r="K7484" s="63">
        <f>'דוח 132'!A7484</f>
        <v>0</v>
      </c>
    </row>
    <row r="7485" spans="1:11" x14ac:dyDescent="0.2">
      <c r="A7485" s="63">
        <f>'דוח 132'!K7485</f>
        <v>13595</v>
      </c>
      <c r="B7485" s="63">
        <f>'דוח 132'!J7485</f>
        <v>9476</v>
      </c>
      <c r="C7485" s="63" t="str">
        <f>'דוח 132'!I7485</f>
        <v>סה"כ מניות והמירים</v>
      </c>
      <c r="D7485" s="63">
        <f>'דוח 132'!H7485</f>
        <v>0</v>
      </c>
      <c r="E7485" s="63">
        <f>'דוח 132'!G7485</f>
        <v>9.4477494037995999</v>
      </c>
      <c r="F7485" s="63">
        <f>'דוח 132'!F7485</f>
        <v>9.4657208059258799</v>
      </c>
      <c r="G7485" s="63">
        <f>'דוח 132'!E7485</f>
        <v>0</v>
      </c>
      <c r="H7485" s="63">
        <f>'דוח 132'!D7485</f>
        <v>0</v>
      </c>
      <c r="I7485" s="63">
        <f>'דוח 132'!C7485</f>
        <v>0</v>
      </c>
      <c r="J7485" s="63">
        <f>'דוח 132'!B7485</f>
        <v>0</v>
      </c>
      <c r="K7485" s="63">
        <f>'דוח 132'!A7485</f>
        <v>0</v>
      </c>
    </row>
    <row r="7486" spans="1:11" x14ac:dyDescent="0.2">
      <c r="A7486" s="63">
        <f>'דוח 132'!K7486</f>
        <v>15610</v>
      </c>
      <c r="B7486" s="63">
        <f>'דוח 132'!J7486</f>
        <v>9476</v>
      </c>
      <c r="C7486" s="63" t="str">
        <f>'דוח 132'!I7486</f>
        <v>נגזרים מתוך מניות והמירים</v>
      </c>
      <c r="D7486" s="63">
        <f>'דוח 132'!H7486</f>
        <v>0</v>
      </c>
      <c r="E7486" s="63">
        <f>'דוח 132'!G7486</f>
        <v>0</v>
      </c>
      <c r="F7486" s="63">
        <f>'דוח 132'!F7486</f>
        <v>0</v>
      </c>
      <c r="G7486" s="63">
        <f>'דוח 132'!E7486</f>
        <v>0</v>
      </c>
      <c r="H7486" s="63">
        <f>'דוח 132'!D7486</f>
        <v>0</v>
      </c>
      <c r="I7486" s="63">
        <f>'דוח 132'!C7486</f>
        <v>0</v>
      </c>
      <c r="J7486" s="63">
        <f>'דוח 132'!B7486</f>
        <v>0</v>
      </c>
      <c r="K7486" s="63">
        <f>'דוח 132'!A7486</f>
        <v>0</v>
      </c>
    </row>
    <row r="7487" spans="1:11" x14ac:dyDescent="0.2">
      <c r="A7487" s="63">
        <f>'דוח 132'!K7487</f>
        <v>15611</v>
      </c>
      <c r="B7487" s="63">
        <f>'דוח 132'!J7487</f>
        <v>9476</v>
      </c>
      <c r="C7487" s="63" t="str">
        <f>'דוח 132'!I7487</f>
        <v>מניות והמירים בארץ</v>
      </c>
      <c r="D7487" s="63">
        <f>'דוח 132'!H7487</f>
        <v>0</v>
      </c>
      <c r="E7487" s="63">
        <f>'דוח 132'!G7487</f>
        <v>3.9426206244292596</v>
      </c>
      <c r="F7487" s="63">
        <f>'דוח 132'!F7487</f>
        <v>3.95020482300585</v>
      </c>
      <c r="G7487" s="63">
        <f>'דוח 132'!E7487</f>
        <v>0</v>
      </c>
      <c r="H7487" s="63">
        <f>'דוח 132'!D7487</f>
        <v>0</v>
      </c>
      <c r="I7487" s="63">
        <f>'דוח 132'!C7487</f>
        <v>0</v>
      </c>
      <c r="J7487" s="63">
        <f>'דוח 132'!B7487</f>
        <v>0</v>
      </c>
      <c r="K7487" s="63">
        <f>'דוח 132'!A7487</f>
        <v>0</v>
      </c>
    </row>
    <row r="7488" spans="1:11" x14ac:dyDescent="0.2">
      <c r="A7488" s="63">
        <f>'דוח 132'!K7488</f>
        <v>15608</v>
      </c>
      <c r="B7488" s="63">
        <f>'דוח 132'!J7488</f>
        <v>9476</v>
      </c>
      <c r="C7488" s="63" t="str">
        <f>'דוח 132'!I7488</f>
        <v>מניות חו"ל</v>
      </c>
      <c r="D7488" s="63">
        <f>'דוח 132'!H7488</f>
        <v>0</v>
      </c>
      <c r="E7488" s="63">
        <f>'דוח 132'!G7488</f>
        <v>5.2862563366939499</v>
      </c>
      <c r="F7488" s="63">
        <f>'דוח 132'!F7488</f>
        <v>5.2981184339814096</v>
      </c>
      <c r="G7488" s="63">
        <f>'דוח 132'!E7488</f>
        <v>0</v>
      </c>
      <c r="H7488" s="63">
        <f>'דוח 132'!D7488</f>
        <v>0</v>
      </c>
      <c r="I7488" s="63">
        <f>'דוח 132'!C7488</f>
        <v>0</v>
      </c>
      <c r="J7488" s="63">
        <f>'דוח 132'!B7488</f>
        <v>0</v>
      </c>
      <c r="K7488" s="63">
        <f>'דוח 132'!A7488</f>
        <v>0</v>
      </c>
    </row>
    <row r="7489" spans="1:11" x14ac:dyDescent="0.2">
      <c r="A7489" s="63">
        <f>'דוח 132'!K7489</f>
        <v>15584</v>
      </c>
      <c r="B7489" s="63">
        <f>'דוח 132'!J7489</f>
        <v>9476</v>
      </c>
      <c r="C7489" s="63" t="str">
        <f>'דוח 132'!I7489</f>
        <v>נכסים אלטרנטיביים</v>
      </c>
      <c r="D7489" s="63">
        <f>'דוח 132'!H7489</f>
        <v>0</v>
      </c>
      <c r="E7489" s="63">
        <f>'דוח 132'!G7489</f>
        <v>0.56928778342413699</v>
      </c>
      <c r="F7489" s="63">
        <f>'דוח 132'!F7489</f>
        <v>0.56261064180412412</v>
      </c>
      <c r="G7489" s="63">
        <f>'דוח 132'!E7489</f>
        <v>0</v>
      </c>
      <c r="H7489" s="63">
        <f>'דוח 132'!D7489</f>
        <v>4.5</v>
      </c>
      <c r="I7489" s="63">
        <f>'דוח 132'!C7489</f>
        <v>0</v>
      </c>
      <c r="J7489" s="63">
        <f>'דוח 132'!B7489</f>
        <v>0</v>
      </c>
      <c r="K7489" s="63">
        <f>'דוח 132'!A7489</f>
        <v>0</v>
      </c>
    </row>
    <row r="7490" spans="1:11" x14ac:dyDescent="0.2">
      <c r="A7490" s="63">
        <f>'דוח 132'!K7490</f>
        <v>17728</v>
      </c>
      <c r="B7490" s="63">
        <f>'דוח 132'!J7490</f>
        <v>9476</v>
      </c>
      <c r="C7490" s="63" t="str">
        <f>'דוח 132'!I7490</f>
        <v>נכסי נדל"ן</v>
      </c>
      <c r="D7490" s="63">
        <f>'דוח 132'!H7490</f>
        <v>0</v>
      </c>
      <c r="E7490" s="63">
        <f>'דוח 132'!G7490</f>
        <v>1.02090142725901</v>
      </c>
      <c r="F7490" s="63">
        <f>'דוח 132'!F7490</f>
        <v>1.01309748154201</v>
      </c>
      <c r="G7490" s="63">
        <f>'דוח 132'!E7490</f>
        <v>0</v>
      </c>
      <c r="H7490" s="63">
        <f>'דוח 132'!D7490</f>
        <v>0</v>
      </c>
      <c r="I7490" s="63">
        <f>'דוח 132'!C7490</f>
        <v>0</v>
      </c>
      <c r="J7490" s="63">
        <f>'דוח 132'!B7490</f>
        <v>0</v>
      </c>
      <c r="K7490" s="63">
        <f>'דוח 132'!A7490</f>
        <v>0</v>
      </c>
    </row>
    <row r="7491" spans="1:11" x14ac:dyDescent="0.2">
      <c r="A7491" s="63">
        <f>'דוח 132'!K7491</f>
        <v>15624</v>
      </c>
      <c r="B7491" s="63">
        <f>'דוח 132'!J7491</f>
        <v>9476</v>
      </c>
      <c r="C7491" s="63" t="str">
        <f>'דוח 132'!I7491</f>
        <v>נגזרים מתוך חשיפת מט"ח</v>
      </c>
      <c r="D7491" s="63">
        <f>'דוח 132'!H7491</f>
        <v>0</v>
      </c>
      <c r="E7491" s="63">
        <f>'דוח 132'!G7491</f>
        <v>-7.4048704413857296</v>
      </c>
      <c r="F7491" s="63">
        <f>'דוח 132'!F7491</f>
        <v>-7.3588183838535093</v>
      </c>
      <c r="G7491" s="63">
        <f>'דוח 132'!E7491</f>
        <v>0</v>
      </c>
      <c r="H7491" s="63">
        <f>'דוח 132'!D7491</f>
        <v>0</v>
      </c>
      <c r="I7491" s="63">
        <f>'דוח 132'!C7491</f>
        <v>0</v>
      </c>
      <c r="J7491" s="63">
        <f>'דוח 132'!B7491</f>
        <v>0</v>
      </c>
      <c r="K7491" s="63">
        <f>'דוח 132'!A7491</f>
        <v>0</v>
      </c>
    </row>
    <row r="7492" spans="1:11" x14ac:dyDescent="0.2">
      <c r="A7492" s="63">
        <f>'דוח 132'!K7492</f>
        <v>15644</v>
      </c>
      <c r="B7492" s="63">
        <f>'דוח 132'!J7492</f>
        <v>9476</v>
      </c>
      <c r="C7492" s="63" t="str">
        <f>'דוח 132'!I7492</f>
        <v>סה"כ נזילות</v>
      </c>
      <c r="D7492" s="63">
        <f>'דוח 132'!H7492</f>
        <v>0</v>
      </c>
      <c r="E7492" s="63">
        <f>'דוח 132'!G7492</f>
        <v>3.8716044764343098</v>
      </c>
      <c r="F7492" s="63">
        <f>'דוח 132'!F7492</f>
        <v>4.1972277648005498</v>
      </c>
      <c r="G7492" s="63">
        <f>'דוח 132'!E7492</f>
        <v>1</v>
      </c>
      <c r="H7492" s="63">
        <f>'דוח 132'!D7492</f>
        <v>10</v>
      </c>
      <c r="I7492" s="63">
        <f>'דוח 132'!C7492</f>
        <v>0</v>
      </c>
      <c r="J7492" s="63">
        <f>'דוח 132'!B7492</f>
        <v>0</v>
      </c>
      <c r="K7492" s="63">
        <f>'דוח 132'!A7492</f>
        <v>0</v>
      </c>
    </row>
    <row r="7493" spans="1:11" x14ac:dyDescent="0.2">
      <c r="A7493" s="63">
        <f>'דוח 132'!K7493</f>
        <v>15704</v>
      </c>
      <c r="B7493" s="63">
        <f>'דוח 132'!J7493</f>
        <v>9476</v>
      </c>
      <c r="C7493" s="63" t="str">
        <f>'דוח 132'!I7493</f>
        <v xml:space="preserve">סה"כ קונצרני והלוואות </v>
      </c>
      <c r="D7493" s="63">
        <f>'דוח 132'!H7493</f>
        <v>3.8903398045754201</v>
      </c>
      <c r="E7493" s="63">
        <f>'דוח 132'!G7493</f>
        <v>37.080292598009095</v>
      </c>
      <c r="F7493" s="63">
        <f>'דוח 132'!F7493</f>
        <v>36.831070647366197</v>
      </c>
      <c r="G7493" s="63">
        <f>'דוח 132'!E7493</f>
        <v>33</v>
      </c>
      <c r="H7493" s="63">
        <f>'דוח 132'!D7493</f>
        <v>39</v>
      </c>
      <c r="I7493" s="63">
        <f>'דוח 132'!C7493</f>
        <v>0</v>
      </c>
      <c r="J7493" s="63">
        <f>'דוח 132'!B7493</f>
        <v>0</v>
      </c>
      <c r="K7493" s="63">
        <f>'דוח 132'!A7493</f>
        <v>0</v>
      </c>
    </row>
    <row r="7494" spans="1:11" x14ac:dyDescent="0.2">
      <c r="A7494" s="63">
        <f>'דוח 132'!K7494</f>
        <v>15749</v>
      </c>
      <c r="B7494" s="63">
        <f>'דוח 132'!J7494</f>
        <v>9476</v>
      </c>
      <c r="C7494" s="63" t="str">
        <f>'דוח 132'!I7494</f>
        <v>סה"כ לא סחירים</v>
      </c>
      <c r="D7494" s="63">
        <f>'דוח 132'!H7494</f>
        <v>2.78534114028621</v>
      </c>
      <c r="E7494" s="63">
        <f>'דוח 132'!G7494</f>
        <v>9.8846431816583102</v>
      </c>
      <c r="F7494" s="63">
        <f>'דוח 132'!F7494</f>
        <v>9.8269575746714093</v>
      </c>
      <c r="G7494" s="63">
        <f>'דוח 132'!E7494</f>
        <v>0</v>
      </c>
      <c r="H7494" s="63">
        <f>'דוח 132'!D7494</f>
        <v>0</v>
      </c>
      <c r="I7494" s="63">
        <f>'דוח 132'!C7494</f>
        <v>0</v>
      </c>
      <c r="J7494" s="63">
        <f>'דוח 132'!B7494</f>
        <v>0</v>
      </c>
      <c r="K7494" s="63">
        <f>'דוח 132'!A7494</f>
        <v>0</v>
      </c>
    </row>
    <row r="7495" spans="1:11" x14ac:dyDescent="0.2">
      <c r="A7495" s="63">
        <f>'דוח 132'!K7495</f>
        <v>11258</v>
      </c>
      <c r="B7495" s="63">
        <f>'דוח 132'!J7495</f>
        <v>9476</v>
      </c>
      <c r="C7495" s="63" t="str">
        <f>'דוח 132'!I7495</f>
        <v>כל נכסי הקופה</v>
      </c>
      <c r="D7495" s="63">
        <f>'דוח 132'!H7495</f>
        <v>3.3069955216753897</v>
      </c>
      <c r="E7495" s="63">
        <f>'דוח 132'!G7495</f>
        <v>100</v>
      </c>
      <c r="F7495" s="63">
        <f>'דוח 132'!F7495</f>
        <v>99.999999999999901</v>
      </c>
      <c r="G7495" s="63">
        <f>'דוח 132'!E7495</f>
        <v>0</v>
      </c>
      <c r="H7495" s="63">
        <f>'דוח 132'!D7495</f>
        <v>0</v>
      </c>
      <c r="I7495" s="63">
        <f>'דוח 132'!C7495</f>
        <v>0</v>
      </c>
      <c r="J7495" s="63">
        <f>'דוח 132'!B7495</f>
        <v>0</v>
      </c>
      <c r="K7495" s="63">
        <f>'דוח 132'!A7495</f>
        <v>0</v>
      </c>
    </row>
    <row r="7496" spans="1:11" x14ac:dyDescent="0.2">
      <c r="A7496" s="63">
        <f>'דוח 132'!K7496</f>
        <v>15705</v>
      </c>
      <c r="B7496" s="63">
        <f>'דוח 132'!J7496</f>
        <v>9476</v>
      </c>
      <c r="C7496" s="63" t="str">
        <f>'דוח 132'!I7496</f>
        <v>סה"כ ממשלתי</v>
      </c>
      <c r="D7496" s="63">
        <f>'דוח 132'!H7496</f>
        <v>4.1653574352046601</v>
      </c>
      <c r="E7496" s="63">
        <f>'דוח 132'!G7496</f>
        <v>44.782883812117703</v>
      </c>
      <c r="F7496" s="63">
        <f>'דוח 132'!F7496</f>
        <v>44.707181165584799</v>
      </c>
      <c r="G7496" s="63">
        <f>'דוח 132'!E7496</f>
        <v>42</v>
      </c>
      <c r="H7496" s="63">
        <f>'דוח 132'!D7496</f>
        <v>52</v>
      </c>
      <c r="I7496" s="63">
        <f>'דוח 132'!C7496</f>
        <v>0</v>
      </c>
      <c r="J7496" s="63">
        <f>'דוח 132'!B7496</f>
        <v>0</v>
      </c>
      <c r="K7496" s="63">
        <f>'דוח 132'!A7496</f>
        <v>0</v>
      </c>
    </row>
    <row r="7497" spans="1:11" x14ac:dyDescent="0.2">
      <c r="A7497" s="63">
        <f>'דוח 132'!K7497</f>
        <v>16144</v>
      </c>
      <c r="B7497" s="63">
        <f>'דוח 132'!J7497</f>
        <v>9476</v>
      </c>
      <c r="C7497" s="63" t="str">
        <f>'דוח 132'!I7497</f>
        <v>סך חשיפת מט"ח</v>
      </c>
      <c r="D7497" s="63">
        <f>'דוח 132'!H7497</f>
        <v>1.6338225525460599</v>
      </c>
      <c r="E7497" s="63">
        <f>'דוח 132'!G7497</f>
        <v>12.4024514681168</v>
      </c>
      <c r="F7497" s="63">
        <f>'דוח 132'!F7497</f>
        <v>12.367984909128699</v>
      </c>
      <c r="G7497" s="63">
        <f>'דוח 132'!E7497</f>
        <v>0</v>
      </c>
      <c r="H7497" s="63">
        <f>'דוח 132'!D7497</f>
        <v>0</v>
      </c>
      <c r="I7497" s="63">
        <f>'דוח 132'!C7497</f>
        <v>0</v>
      </c>
      <c r="J7497" s="63">
        <f>'דוח 132'!B7497</f>
        <v>0</v>
      </c>
      <c r="K7497" s="63">
        <f>'דוח 132'!A7497</f>
        <v>0</v>
      </c>
    </row>
    <row r="7498" spans="1:11" x14ac:dyDescent="0.2">
      <c r="A7498" s="63">
        <f>'דוח 132'!K7498</f>
        <v>12755</v>
      </c>
      <c r="B7498" s="63">
        <f>'דוח 132'!J7498</f>
        <v>9476</v>
      </c>
      <c r="C7498" s="63" t="str">
        <f>'דוח 132'!I7498</f>
        <v xml:space="preserve">נזילות מט"ח </v>
      </c>
      <c r="D7498" s="63">
        <f>'דוח 132'!H7498</f>
        <v>0</v>
      </c>
      <c r="E7498" s="63">
        <f>'דוח 132'!G7498</f>
        <v>2.1984118627881304</v>
      </c>
      <c r="F7498" s="63">
        <f>'דוח 132'!F7498</f>
        <v>2.1892866969962799</v>
      </c>
      <c r="G7498" s="63">
        <f>'דוח 132'!E7498</f>
        <v>0</v>
      </c>
      <c r="H7498" s="63">
        <f>'דוח 132'!D7498</f>
        <v>0</v>
      </c>
      <c r="I7498" s="63">
        <f>'דוח 132'!C7498</f>
        <v>0</v>
      </c>
      <c r="J7498" s="63">
        <f>'דוח 132'!B7498</f>
        <v>0</v>
      </c>
      <c r="K7498" s="63">
        <f>'דוח 132'!A7498</f>
        <v>0</v>
      </c>
    </row>
    <row r="7499" spans="1:11" x14ac:dyDescent="0.2">
      <c r="A7499" s="63">
        <f>'דוח 132'!K7499</f>
        <v>12359</v>
      </c>
      <c r="B7499" s="63">
        <f>'דוח 132'!J7499</f>
        <v>9476</v>
      </c>
      <c r="C7499" s="63" t="str">
        <f>'דוח 132'!I7499</f>
        <v xml:space="preserve">קונצרני לא סחיר צמוד מדד </v>
      </c>
      <c r="D7499" s="63">
        <f>'דוח 132'!H7499</f>
        <v>2.5082385693252101</v>
      </c>
      <c r="E7499" s="63">
        <f>'דוח 132'!G7499</f>
        <v>0.189528588824914</v>
      </c>
      <c r="F7499" s="63">
        <f>'דוח 132'!F7499</f>
        <v>0.17945109363951001</v>
      </c>
      <c r="G7499" s="63">
        <f>'דוח 132'!E7499</f>
        <v>0</v>
      </c>
      <c r="H7499" s="63">
        <f>'דוח 132'!D7499</f>
        <v>0</v>
      </c>
      <c r="I7499" s="63">
        <f>'דוח 132'!C7499</f>
        <v>0</v>
      </c>
      <c r="J7499" s="63">
        <f>'דוח 132'!B7499</f>
        <v>0</v>
      </c>
      <c r="K7499" s="63">
        <f>'דוח 132'!A7499</f>
        <v>0</v>
      </c>
    </row>
    <row r="7500" spans="1:11" x14ac:dyDescent="0.2">
      <c r="A7500" s="63">
        <f>'דוח 132'!K7500</f>
        <v>0</v>
      </c>
      <c r="B7500" s="63">
        <f>'דוח 132'!J7500</f>
        <v>0</v>
      </c>
      <c r="C7500" s="63">
        <f>'דוח 132'!I7500</f>
        <v>0</v>
      </c>
      <c r="D7500" s="63">
        <f>'דוח 132'!H7500</f>
        <v>0</v>
      </c>
      <c r="E7500" s="63">
        <f>'דוח 132'!G7500</f>
        <v>0</v>
      </c>
      <c r="F7500" s="63">
        <f>'דוח 132'!F7500</f>
        <v>0</v>
      </c>
      <c r="G7500" s="63">
        <f>'דוח 132'!E7500</f>
        <v>0</v>
      </c>
      <c r="H7500" s="63">
        <f>'דוח 132'!D7500</f>
        <v>0</v>
      </c>
      <c r="I7500" s="63">
        <f>'דוח 132'!C7500</f>
        <v>0</v>
      </c>
      <c r="J7500" s="63">
        <f>'דוח 132'!B7500</f>
        <v>0</v>
      </c>
      <c r="K7500" s="63">
        <f>'דוח 132'!A7500</f>
        <v>0</v>
      </c>
    </row>
    <row r="7501" spans="1:11" x14ac:dyDescent="0.2">
      <c r="A7501" s="63" t="str">
        <f>'דוח 132'!K7501</f>
        <v>קוד קבוצה</v>
      </c>
      <c r="B7501" s="63" t="str">
        <f>'דוח 132'!J7501</f>
        <v>קוד קופה</v>
      </c>
      <c r="C7501" s="63">
        <f>'דוח 132'!I7501</f>
        <v>0</v>
      </c>
      <c r="D7501" s="63" t="str">
        <f>'דוח 132'!H7501</f>
        <v>9492  פסגות שיא השתלמות פאסיבי- כללי</v>
      </c>
      <c r="E7501" s="63">
        <f>'דוח 132'!G7501</f>
        <v>0</v>
      </c>
      <c r="F7501" s="63">
        <f>'דוח 132'!F7501</f>
        <v>0</v>
      </c>
      <c r="G7501" s="63">
        <f>'דוח 132'!E7501</f>
        <v>0</v>
      </c>
      <c r="H7501" s="63">
        <f>'דוח 132'!D7501</f>
        <v>0</v>
      </c>
      <c r="I7501" s="63">
        <f>'דוח 132'!C7501</f>
        <v>0</v>
      </c>
      <c r="J7501" s="63">
        <f>'דוח 132'!B7501</f>
        <v>0</v>
      </c>
      <c r="K7501" s="63">
        <f>'דוח 132'!A7501</f>
        <v>0</v>
      </c>
    </row>
    <row r="7502" spans="1:11" x14ac:dyDescent="0.2">
      <c r="A7502" s="63">
        <f>'דוח 132'!K7502</f>
        <v>0</v>
      </c>
      <c r="B7502" s="63">
        <f>'דוח 132'!J7502</f>
        <v>0</v>
      </c>
      <c r="C7502" s="63">
        <f>'דוח 132'!I7502</f>
        <v>0</v>
      </c>
      <c r="D7502" s="63">
        <f>'דוח 132'!H7502</f>
        <v>0</v>
      </c>
      <c r="E7502" s="63">
        <f>'דוח 132'!G7502</f>
        <v>0</v>
      </c>
      <c r="F7502" s="63" t="str">
        <f>'דוח 132'!F7502</f>
        <v>שווי קופה באשח  29,941.39</v>
      </c>
      <c r="G7502" s="63">
        <f>'דוח 132'!E7502</f>
        <v>0</v>
      </c>
      <c r="H7502" s="63">
        <f>'דוח 132'!D7502</f>
        <v>0</v>
      </c>
      <c r="I7502" s="63">
        <f>'דוח 132'!C7502</f>
        <v>0</v>
      </c>
      <c r="J7502" s="63">
        <f>'דוח 132'!B7502</f>
        <v>0</v>
      </c>
      <c r="K7502" s="63">
        <f>'דוח 132'!A7502</f>
        <v>0</v>
      </c>
    </row>
    <row r="7503" spans="1:11" x14ac:dyDescent="0.2">
      <c r="A7503" s="63">
        <f>'דוח 132'!K7503</f>
        <v>0</v>
      </c>
      <c r="B7503" s="63">
        <f>'דוח 132'!J7503</f>
        <v>0</v>
      </c>
      <c r="C7503" s="63" t="str">
        <f>'דוח 132'!I7503</f>
        <v>תאור קבוצה</v>
      </c>
      <c r="D7503" s="63" t="str">
        <f>'דוח 132'!H7503</f>
        <v>מח"מ</v>
      </c>
      <c r="E7503" s="63" t="str">
        <f>'דוח 132'!G7503</f>
        <v>חשיפה</v>
      </c>
      <c r="F7503" s="63" t="str">
        <f>'דוח 132'!F7503</f>
        <v>חשיפה</v>
      </c>
      <c r="G7503" s="63">
        <f>'דוח 132'!E7503</f>
        <v>0</v>
      </c>
      <c r="H7503" s="63" t="str">
        <f>'דוח 132'!D7503</f>
        <v>חשיפה</v>
      </c>
      <c r="I7503" s="63">
        <f>'דוח 132'!C7503</f>
        <v>0</v>
      </c>
      <c r="J7503" s="63" t="str">
        <f>'דוח 132'!B7503</f>
        <v>מח"מ</v>
      </c>
      <c r="K7503" s="63">
        <f>'דוח 132'!A7503</f>
        <v>0</v>
      </c>
    </row>
    <row r="7504" spans="1:11" x14ac:dyDescent="0.2">
      <c r="A7504" s="63">
        <f>'דוח 132'!K7504</f>
        <v>0</v>
      </c>
      <c r="B7504" s="63">
        <f>'דוח 132'!J7504</f>
        <v>0</v>
      </c>
      <c r="C7504" s="63">
        <f>'דוח 132'!I7504</f>
        <v>0</v>
      </c>
      <c r="D7504" s="63">
        <f>'דוח 132'!H7504</f>
        <v>0</v>
      </c>
      <c r="E7504" s="63" t="str">
        <f>'דוח 132'!G7504</f>
        <v>30/12/18</v>
      </c>
      <c r="F7504" s="63" t="str">
        <f>'דוח 132'!F7504</f>
        <v>31/12/18</v>
      </c>
      <c r="G7504" s="63" t="str">
        <f>'דוח 132'!E7504</f>
        <v>מינ'</v>
      </c>
      <c r="H7504" s="63" t="str">
        <f>'דוח 132'!D7504</f>
        <v>מקס'</v>
      </c>
      <c r="I7504" s="63" t="str">
        <f>'דוח 132'!C7504</f>
        <v>מינ'</v>
      </c>
      <c r="J7504" s="63" t="str">
        <f>'דוח 132'!B7504</f>
        <v>מקס'</v>
      </c>
      <c r="K7504" s="63">
        <f>'דוח 132'!A7504</f>
        <v>0</v>
      </c>
    </row>
    <row r="7505" spans="1:11" x14ac:dyDescent="0.2">
      <c r="A7505" s="63">
        <f>'דוח 132'!K7505</f>
        <v>13591</v>
      </c>
      <c r="B7505" s="63">
        <f>'דוח 132'!J7505</f>
        <v>9492</v>
      </c>
      <c r="C7505" s="63" t="str">
        <f>'דוח 132'!I7505</f>
        <v xml:space="preserve">צמוד מדד (כולל מיועדות) </v>
      </c>
      <c r="D7505" s="63">
        <f>'דוח 132'!H7505</f>
        <v>4.8244832882956397</v>
      </c>
      <c r="E7505" s="63">
        <f>'דוח 132'!G7505</f>
        <v>25.8181309114028</v>
      </c>
      <c r="F7505" s="63">
        <f>'דוח 132'!F7505</f>
        <v>25.817620597352796</v>
      </c>
      <c r="G7505" s="63">
        <f>'דוח 132'!E7505</f>
        <v>0</v>
      </c>
      <c r="H7505" s="63">
        <f>'דוח 132'!D7505</f>
        <v>0</v>
      </c>
      <c r="I7505" s="63">
        <f>'דוח 132'!C7505</f>
        <v>3.5</v>
      </c>
      <c r="J7505" s="63">
        <f>'דוח 132'!B7505</f>
        <v>5.5</v>
      </c>
      <c r="K7505" s="63">
        <f>'דוח 132'!A7505</f>
        <v>0</v>
      </c>
    </row>
    <row r="7506" spans="1:11" x14ac:dyDescent="0.2">
      <c r="A7506" s="63">
        <f>'דוח 132'!K7506</f>
        <v>19967</v>
      </c>
      <c r="B7506" s="63">
        <f>'דוח 132'!J7506</f>
        <v>9492</v>
      </c>
      <c r="C7506" s="63" t="str">
        <f>'דוח 132'!I7506</f>
        <v>צמוד מדד ללא מיועדות</v>
      </c>
      <c r="D7506" s="63">
        <f>'דוח 132'!H7506</f>
        <v>4.8244832882956397</v>
      </c>
      <c r="E7506" s="63">
        <f>'דוח 132'!G7506</f>
        <v>25.8181309114028</v>
      </c>
      <c r="F7506" s="63">
        <f>'דוח 132'!F7506</f>
        <v>25.817620597352796</v>
      </c>
      <c r="G7506" s="63">
        <f>'דוח 132'!E7506</f>
        <v>0</v>
      </c>
      <c r="H7506" s="63">
        <f>'דוח 132'!D7506</f>
        <v>0</v>
      </c>
      <c r="I7506" s="63">
        <f>'דוח 132'!C7506</f>
        <v>0</v>
      </c>
      <c r="J7506" s="63">
        <f>'דוח 132'!B7506</f>
        <v>0</v>
      </c>
      <c r="K7506" s="63">
        <f>'דוח 132'!A7506</f>
        <v>0</v>
      </c>
    </row>
    <row r="7507" spans="1:11" x14ac:dyDescent="0.2">
      <c r="A7507" s="63">
        <f>'דוח 132'!K7507</f>
        <v>15744</v>
      </c>
      <c r="B7507" s="63">
        <f>'דוח 132'!J7507</f>
        <v>9492</v>
      </c>
      <c r="C7507" s="63" t="str">
        <f>'דוח 132'!I7507</f>
        <v xml:space="preserve">סה"כ ממשלתי צמוד מדד כולל מיועדות </v>
      </c>
      <c r="D7507" s="63">
        <f>'דוח 132'!H7507</f>
        <v>6.74</v>
      </c>
      <c r="E7507" s="63">
        <f>'דוח 132'!G7507</f>
        <v>8.4238689880451485</v>
      </c>
      <c r="F7507" s="63">
        <f>'דוח 132'!F7507</f>
        <v>8.4154896989854198</v>
      </c>
      <c r="G7507" s="63">
        <f>'דוח 132'!E7507</f>
        <v>0</v>
      </c>
      <c r="H7507" s="63">
        <f>'דוח 132'!D7507</f>
        <v>0</v>
      </c>
      <c r="I7507" s="63">
        <f>'דוח 132'!C7507</f>
        <v>0</v>
      </c>
      <c r="J7507" s="63">
        <f>'דוח 132'!B7507</f>
        <v>0</v>
      </c>
      <c r="K7507" s="63">
        <f>'דוח 132'!A7507</f>
        <v>0</v>
      </c>
    </row>
    <row r="7508" spans="1:11" x14ac:dyDescent="0.2">
      <c r="A7508" s="63">
        <f>'דוח 132'!K7508</f>
        <v>13462</v>
      </c>
      <c r="B7508" s="63">
        <f>'דוח 132'!J7508</f>
        <v>9492</v>
      </c>
      <c r="C7508" s="63" t="str">
        <f>'דוח 132'!I7508</f>
        <v xml:space="preserve">קונצרני סחיר צמוד מדד </v>
      </c>
      <c r="D7508" s="63">
        <f>'דוח 132'!H7508</f>
        <v>3.8964455288303501</v>
      </c>
      <c r="E7508" s="63">
        <f>'דוח 132'!G7508</f>
        <v>17.296865561907701</v>
      </c>
      <c r="F7508" s="63">
        <f>'דוח 132'!F7508</f>
        <v>17.304631378792699</v>
      </c>
      <c r="G7508" s="63">
        <f>'דוח 132'!E7508</f>
        <v>0</v>
      </c>
      <c r="H7508" s="63">
        <f>'דוח 132'!D7508</f>
        <v>0</v>
      </c>
      <c r="I7508" s="63">
        <f>'דוח 132'!C7508</f>
        <v>0</v>
      </c>
      <c r="J7508" s="63">
        <f>'דוח 132'!B7508</f>
        <v>0</v>
      </c>
      <c r="K7508" s="63">
        <f>'דוח 132'!A7508</f>
        <v>0</v>
      </c>
    </row>
    <row r="7509" spans="1:11" x14ac:dyDescent="0.2">
      <c r="A7509" s="63">
        <f>'דוח 132'!K7509</f>
        <v>15544</v>
      </c>
      <c r="B7509" s="63">
        <f>'דוח 132'!J7509</f>
        <v>9492</v>
      </c>
      <c r="C7509" s="63" t="str">
        <f>'דוח 132'!I7509</f>
        <v>הלוואה צמוד מדד</v>
      </c>
      <c r="D7509" s="63">
        <f>'דוח 132'!H7509</f>
        <v>0</v>
      </c>
      <c r="E7509" s="63">
        <f>'דוח 132'!G7509</f>
        <v>0</v>
      </c>
      <c r="F7509" s="63">
        <f>'דוח 132'!F7509</f>
        <v>0</v>
      </c>
      <c r="G7509" s="63">
        <f>'דוח 132'!E7509</f>
        <v>0</v>
      </c>
      <c r="H7509" s="63">
        <f>'דוח 132'!D7509</f>
        <v>0</v>
      </c>
      <c r="I7509" s="63">
        <f>'דוח 132'!C7509</f>
        <v>0</v>
      </c>
      <c r="J7509" s="63">
        <f>'דוח 132'!B7509</f>
        <v>0</v>
      </c>
      <c r="K7509" s="63">
        <f>'דוח 132'!A7509</f>
        <v>0</v>
      </c>
    </row>
    <row r="7510" spans="1:11" x14ac:dyDescent="0.2">
      <c r="A7510" s="63">
        <f>'דוח 132'!K7510</f>
        <v>12978</v>
      </c>
      <c r="B7510" s="63">
        <f>'דוח 132'!J7510</f>
        <v>9492</v>
      </c>
      <c r="C7510" s="63" t="str">
        <f>'דוח 132'!I7510</f>
        <v xml:space="preserve">פקדונות לא סחירים </v>
      </c>
      <c r="D7510" s="63">
        <f>'דוח 132'!H7510</f>
        <v>0</v>
      </c>
      <c r="E7510" s="63">
        <f>'דוח 132'!G7510</f>
        <v>0</v>
      </c>
      <c r="F7510" s="63">
        <f>'דוח 132'!F7510</f>
        <v>0</v>
      </c>
      <c r="G7510" s="63">
        <f>'דוח 132'!E7510</f>
        <v>0</v>
      </c>
      <c r="H7510" s="63">
        <f>'דוח 132'!D7510</f>
        <v>0</v>
      </c>
      <c r="I7510" s="63">
        <f>'דוח 132'!C7510</f>
        <v>0</v>
      </c>
      <c r="J7510" s="63">
        <f>'דוח 132'!B7510</f>
        <v>0</v>
      </c>
      <c r="K7510" s="63">
        <f>'דוח 132'!A7510</f>
        <v>0</v>
      </c>
    </row>
    <row r="7511" spans="1:11" x14ac:dyDescent="0.2">
      <c r="A7511" s="63">
        <f>'דוח 132'!K7511</f>
        <v>17726</v>
      </c>
      <c r="B7511" s="63">
        <f>'דוח 132'!J7511</f>
        <v>9492</v>
      </c>
      <c r="C7511" s="63" t="str">
        <f>'דוח 132'!I7511</f>
        <v>לא צמוד כולל נזילות</v>
      </c>
      <c r="D7511" s="63">
        <f>'דוח 132'!H7511</f>
        <v>3.9335930794380598</v>
      </c>
      <c r="E7511" s="63">
        <f>'דוח 132'!G7511</f>
        <v>25.3890559544894</v>
      </c>
      <c r="F7511" s="63">
        <f>'דוח 132'!F7511</f>
        <v>25.461951521462797</v>
      </c>
      <c r="G7511" s="63">
        <f>'דוח 132'!E7511</f>
        <v>0</v>
      </c>
      <c r="H7511" s="63">
        <f>'דוח 132'!D7511</f>
        <v>0</v>
      </c>
      <c r="I7511" s="63">
        <f>'דוח 132'!C7511</f>
        <v>2.5</v>
      </c>
      <c r="J7511" s="63">
        <f>'דוח 132'!B7511</f>
        <v>4.5</v>
      </c>
      <c r="K7511" s="63">
        <f>'דוח 132'!A7511</f>
        <v>0</v>
      </c>
    </row>
    <row r="7512" spans="1:11" x14ac:dyDescent="0.2">
      <c r="A7512" s="63">
        <f>'דוח 132'!K7512</f>
        <v>17727</v>
      </c>
      <c r="B7512" s="63">
        <f>'דוח 132'!J7512</f>
        <v>9492</v>
      </c>
      <c r="C7512" s="63" t="str">
        <f>'דוח 132'!I7512</f>
        <v>עו"ש ש"ח</v>
      </c>
      <c r="D7512" s="63">
        <f>'דוח 132'!H7512</f>
        <v>0</v>
      </c>
      <c r="E7512" s="63">
        <f>'דוח 132'!G7512</f>
        <v>4.0490273942931196</v>
      </c>
      <c r="F7512" s="63">
        <f>'דוח 132'!F7512</f>
        <v>4.1414110020821298</v>
      </c>
      <c r="G7512" s="63">
        <f>'דוח 132'!E7512</f>
        <v>0</v>
      </c>
      <c r="H7512" s="63">
        <f>'דוח 132'!D7512</f>
        <v>0</v>
      </c>
      <c r="I7512" s="63">
        <f>'דוח 132'!C7512</f>
        <v>0</v>
      </c>
      <c r="J7512" s="63">
        <f>'דוח 132'!B7512</f>
        <v>0</v>
      </c>
      <c r="K7512" s="63">
        <f>'דוח 132'!A7512</f>
        <v>0</v>
      </c>
    </row>
    <row r="7513" spans="1:11" x14ac:dyDescent="0.2">
      <c r="A7513" s="63">
        <f>'דוח 132'!K7513</f>
        <v>13592</v>
      </c>
      <c r="B7513" s="63">
        <f>'דוח 132'!J7513</f>
        <v>9492</v>
      </c>
      <c r="C7513" s="63" t="str">
        <f>'דוח 132'!I7513</f>
        <v xml:space="preserve">לא צמוד - לא כולל נזילות </v>
      </c>
      <c r="D7513" s="63">
        <f>'דוח 132'!H7513</f>
        <v>4.6976743484889303</v>
      </c>
      <c r="E7513" s="63">
        <f>'דוח 132'!G7513</f>
        <v>21.340028560196302</v>
      </c>
      <c r="F7513" s="63">
        <f>'דוח 132'!F7513</f>
        <v>21.3205405193806</v>
      </c>
      <c r="G7513" s="63">
        <f>'דוח 132'!E7513</f>
        <v>0</v>
      </c>
      <c r="H7513" s="63">
        <f>'דוח 132'!D7513</f>
        <v>0</v>
      </c>
      <c r="I7513" s="63">
        <f>'דוח 132'!C7513</f>
        <v>0</v>
      </c>
      <c r="J7513" s="63">
        <f>'דוח 132'!B7513</f>
        <v>0</v>
      </c>
      <c r="K7513" s="63">
        <f>'דוח 132'!A7513</f>
        <v>0</v>
      </c>
    </row>
    <row r="7514" spans="1:11" x14ac:dyDescent="0.2">
      <c r="A7514" s="63">
        <f>'דוח 132'!K7514</f>
        <v>11566</v>
      </c>
      <c r="B7514" s="63">
        <f>'דוח 132'!J7514</f>
        <v>9492</v>
      </c>
      <c r="C7514" s="63" t="str">
        <f>'דוח 132'!I7514</f>
        <v>מק"מ</v>
      </c>
      <c r="D7514" s="63">
        <f>'דוח 132'!H7514</f>
        <v>0.45</v>
      </c>
      <c r="E7514" s="63">
        <f>'דוח 132'!G7514</f>
        <v>9.3229171338415107</v>
      </c>
      <c r="F7514" s="63">
        <f>'דוח 132'!F7514</f>
        <v>9.3146908481254496</v>
      </c>
      <c r="G7514" s="63">
        <f>'דוח 132'!E7514</f>
        <v>0</v>
      </c>
      <c r="H7514" s="63">
        <f>'דוח 132'!D7514</f>
        <v>0</v>
      </c>
      <c r="I7514" s="63">
        <f>'דוח 132'!C7514</f>
        <v>0</v>
      </c>
      <c r="J7514" s="63">
        <f>'דוח 132'!B7514</f>
        <v>0</v>
      </c>
      <c r="K7514" s="63">
        <f>'דוח 132'!A7514</f>
        <v>0</v>
      </c>
    </row>
    <row r="7515" spans="1:11" x14ac:dyDescent="0.2">
      <c r="A7515" s="63">
        <f>'דוח 132'!K7515</f>
        <v>13419</v>
      </c>
      <c r="B7515" s="63">
        <f>'דוח 132'!J7515</f>
        <v>9492</v>
      </c>
      <c r="C7515" s="63" t="str">
        <f>'דוח 132'!I7515</f>
        <v>ממשלתי  לא צמוד (שחר)</v>
      </c>
      <c r="D7515" s="63">
        <f>'דוח 132'!H7515</f>
        <v>0</v>
      </c>
      <c r="E7515" s="63">
        <f>'דוח 132'!G7515</f>
        <v>0</v>
      </c>
      <c r="F7515" s="63">
        <f>'דוח 132'!F7515</f>
        <v>0</v>
      </c>
      <c r="G7515" s="63">
        <f>'דוח 132'!E7515</f>
        <v>0</v>
      </c>
      <c r="H7515" s="63">
        <f>'דוח 132'!D7515</f>
        <v>0</v>
      </c>
      <c r="I7515" s="63">
        <f>'דוח 132'!C7515</f>
        <v>0</v>
      </c>
      <c r="J7515" s="63">
        <f>'דוח 132'!B7515</f>
        <v>0</v>
      </c>
      <c r="K7515" s="63">
        <f>'דוח 132'!A7515</f>
        <v>0</v>
      </c>
    </row>
    <row r="7516" spans="1:11" x14ac:dyDescent="0.2">
      <c r="A7516" s="63">
        <f>'דוח 132'!K7516</f>
        <v>11568</v>
      </c>
      <c r="B7516" s="63">
        <f>'דוח 132'!J7516</f>
        <v>9492</v>
      </c>
      <c r="C7516" s="63" t="str">
        <f>'דוח 132'!I7516</f>
        <v>אג"ח ממשלתי לא צמוד ריבית משתנה-"גילון"</v>
      </c>
      <c r="D7516" s="63">
        <f>'דוח 132'!H7516</f>
        <v>0</v>
      </c>
      <c r="E7516" s="63">
        <f>'דוח 132'!G7516</f>
        <v>0</v>
      </c>
      <c r="F7516" s="63">
        <f>'דוח 132'!F7516</f>
        <v>0</v>
      </c>
      <c r="G7516" s="63">
        <f>'דוח 132'!E7516</f>
        <v>0</v>
      </c>
      <c r="H7516" s="63">
        <f>'דוח 132'!D7516</f>
        <v>0</v>
      </c>
      <c r="I7516" s="63">
        <f>'דוח 132'!C7516</f>
        <v>0</v>
      </c>
      <c r="J7516" s="63">
        <f>'דוח 132'!B7516</f>
        <v>0</v>
      </c>
      <c r="K7516" s="63">
        <f>'דוח 132'!A7516</f>
        <v>0</v>
      </c>
    </row>
    <row r="7517" spans="1:11" x14ac:dyDescent="0.2">
      <c r="A7517" s="63">
        <f>'דוח 132'!K7517</f>
        <v>12479</v>
      </c>
      <c r="B7517" s="63">
        <f>'דוח 132'!J7517</f>
        <v>9492</v>
      </c>
      <c r="C7517" s="63" t="str">
        <f>'דוח 132'!I7517</f>
        <v>קונצרני ריבית קבועה</v>
      </c>
      <c r="D7517" s="63">
        <f>'דוח 132'!H7517</f>
        <v>3.82</v>
      </c>
      <c r="E7517" s="63">
        <f>'דוח 132'!G7517</f>
        <v>2.5688683139819899</v>
      </c>
      <c r="F7517" s="63">
        <f>'דוח 132'!F7517</f>
        <v>2.5758791996385599</v>
      </c>
      <c r="G7517" s="63">
        <f>'דוח 132'!E7517</f>
        <v>0</v>
      </c>
      <c r="H7517" s="63">
        <f>'דוח 132'!D7517</f>
        <v>0</v>
      </c>
      <c r="I7517" s="63">
        <f>'דוח 132'!C7517</f>
        <v>0</v>
      </c>
      <c r="J7517" s="63">
        <f>'דוח 132'!B7517</f>
        <v>0</v>
      </c>
      <c r="K7517" s="63">
        <f>'דוח 132'!A7517</f>
        <v>0</v>
      </c>
    </row>
    <row r="7518" spans="1:11" x14ac:dyDescent="0.2">
      <c r="A7518" s="63">
        <f>'דוח 132'!K7518</f>
        <v>12480</v>
      </c>
      <c r="B7518" s="63">
        <f>'דוח 132'!J7518</f>
        <v>9492</v>
      </c>
      <c r="C7518" s="63" t="str">
        <f>'דוח 132'!I7518</f>
        <v>קונצרני ריבית משתנה</v>
      </c>
      <c r="D7518" s="63">
        <f>'דוח 132'!H7518</f>
        <v>0</v>
      </c>
      <c r="E7518" s="63">
        <f>'דוח 132'!G7518</f>
        <v>0</v>
      </c>
      <c r="F7518" s="63">
        <f>'דוח 132'!F7518</f>
        <v>0</v>
      </c>
      <c r="G7518" s="63">
        <f>'דוח 132'!E7518</f>
        <v>0</v>
      </c>
      <c r="H7518" s="63">
        <f>'דוח 132'!D7518</f>
        <v>0</v>
      </c>
      <c r="I7518" s="63">
        <f>'דוח 132'!C7518</f>
        <v>0</v>
      </c>
      <c r="J7518" s="63">
        <f>'דוח 132'!B7518</f>
        <v>0</v>
      </c>
      <c r="K7518" s="63">
        <f>'דוח 132'!A7518</f>
        <v>0</v>
      </c>
    </row>
    <row r="7519" spans="1:11" x14ac:dyDescent="0.2">
      <c r="A7519" s="63">
        <f>'דוח 132'!K7519</f>
        <v>11578</v>
      </c>
      <c r="B7519" s="63">
        <f>'דוח 132'!J7519</f>
        <v>9492</v>
      </c>
      <c r="C7519" s="63" t="str">
        <f>'דוח 132'!I7519</f>
        <v>אג"ח לא צמוד לא סחיר (ללא עמיתים)</v>
      </c>
      <c r="D7519" s="63">
        <f>'דוח 132'!H7519</f>
        <v>0</v>
      </c>
      <c r="E7519" s="63">
        <f>'דוח 132'!G7519</f>
        <v>0</v>
      </c>
      <c r="F7519" s="63">
        <f>'דוח 132'!F7519</f>
        <v>0</v>
      </c>
      <c r="G7519" s="63">
        <f>'דוח 132'!E7519</f>
        <v>0</v>
      </c>
      <c r="H7519" s="63">
        <f>'דוח 132'!D7519</f>
        <v>0</v>
      </c>
      <c r="I7519" s="63">
        <f>'דוח 132'!C7519</f>
        <v>0</v>
      </c>
      <c r="J7519" s="63">
        <f>'דוח 132'!B7519</f>
        <v>0</v>
      </c>
      <c r="K7519" s="63">
        <f>'דוח 132'!A7519</f>
        <v>0</v>
      </c>
    </row>
    <row r="7520" spans="1:11" x14ac:dyDescent="0.2">
      <c r="A7520" s="63">
        <f>'דוח 132'!K7520</f>
        <v>12497</v>
      </c>
      <c r="B7520" s="63">
        <f>'דוח 132'!J7520</f>
        <v>9492</v>
      </c>
      <c r="C7520" s="63" t="str">
        <f>'דוח 132'!I7520</f>
        <v>קונצרני לא סחיר ריבית משתנה (נע"מים)</v>
      </c>
      <c r="D7520" s="63">
        <f>'דוח 132'!H7520</f>
        <v>0</v>
      </c>
      <c r="E7520" s="63">
        <f>'דוח 132'!G7520</f>
        <v>0</v>
      </c>
      <c r="F7520" s="63">
        <f>'דוח 132'!F7520</f>
        <v>0</v>
      </c>
      <c r="G7520" s="63">
        <f>'דוח 132'!E7520</f>
        <v>0</v>
      </c>
      <c r="H7520" s="63">
        <f>'דוח 132'!D7520</f>
        <v>0</v>
      </c>
      <c r="I7520" s="63">
        <f>'דוח 132'!C7520</f>
        <v>0</v>
      </c>
      <c r="J7520" s="63">
        <f>'דוח 132'!B7520</f>
        <v>0</v>
      </c>
      <c r="K7520" s="63">
        <f>'דוח 132'!A7520</f>
        <v>0</v>
      </c>
    </row>
    <row r="7521" spans="1:11" x14ac:dyDescent="0.2">
      <c r="A7521" s="63">
        <f>'דוח 132'!K7521</f>
        <v>15546</v>
      </c>
      <c r="B7521" s="63">
        <f>'דוח 132'!J7521</f>
        <v>9492</v>
      </c>
      <c r="C7521" s="63" t="str">
        <f>'דוח 132'!I7521</f>
        <v>הלוואה לא צמוד</v>
      </c>
      <c r="D7521" s="63">
        <f>'דוח 132'!H7521</f>
        <v>0</v>
      </c>
      <c r="E7521" s="63">
        <f>'דוח 132'!G7521</f>
        <v>0</v>
      </c>
      <c r="F7521" s="63">
        <f>'דוח 132'!F7521</f>
        <v>0</v>
      </c>
      <c r="G7521" s="63">
        <f>'דוח 132'!E7521</f>
        <v>0</v>
      </c>
      <c r="H7521" s="63">
        <f>'דוח 132'!D7521</f>
        <v>0</v>
      </c>
      <c r="I7521" s="63">
        <f>'דוח 132'!C7521</f>
        <v>0</v>
      </c>
      <c r="J7521" s="63">
        <f>'דוח 132'!B7521</f>
        <v>0</v>
      </c>
      <c r="K7521" s="63">
        <f>'דוח 132'!A7521</f>
        <v>0</v>
      </c>
    </row>
    <row r="7522" spans="1:11" x14ac:dyDescent="0.2">
      <c r="A7522" s="63">
        <f>'דוח 132'!K7522</f>
        <v>12481</v>
      </c>
      <c r="B7522" s="63">
        <f>'דוח 132'!J7522</f>
        <v>9492</v>
      </c>
      <c r="C7522" s="63" t="str">
        <f>'דוח 132'!I7522</f>
        <v>הלוואות לעמיתים.</v>
      </c>
      <c r="D7522" s="63">
        <f>'דוח 132'!H7522</f>
        <v>0.08</v>
      </c>
      <c r="E7522" s="63">
        <f>'דוח 132'!G7522</f>
        <v>0.52871506225340303</v>
      </c>
      <c r="F7522" s="63">
        <f>'דוח 132'!F7522</f>
        <v>0.52787451618442893</v>
      </c>
      <c r="G7522" s="63">
        <f>'דוח 132'!E7522</f>
        <v>0</v>
      </c>
      <c r="H7522" s="63">
        <f>'דוח 132'!D7522</f>
        <v>0</v>
      </c>
      <c r="I7522" s="63">
        <f>'דוח 132'!C7522</f>
        <v>0</v>
      </c>
      <c r="J7522" s="63">
        <f>'דוח 132'!B7522</f>
        <v>0</v>
      </c>
      <c r="K7522" s="63">
        <f>'דוח 132'!A7522</f>
        <v>0</v>
      </c>
    </row>
    <row r="7523" spans="1:11" x14ac:dyDescent="0.2">
      <c r="A7523" s="63">
        <f>'דוח 132'!K7523</f>
        <v>13594</v>
      </c>
      <c r="B7523" s="63">
        <f>'דוח 132'!J7523</f>
        <v>9492</v>
      </c>
      <c r="C7523" s="63" t="str">
        <f>'דוח 132'!I7523</f>
        <v>מט"ח וצמוד מט"ח</v>
      </c>
      <c r="D7523" s="63">
        <f>'דוח 132'!H7523</f>
        <v>5.8974290276128896</v>
      </c>
      <c r="E7523" s="63">
        <f>'דוח 132'!G7523</f>
        <v>13.7659657787329</v>
      </c>
      <c r="F7523" s="63">
        <f>'דוח 132'!F7523</f>
        <v>13.674039237677899</v>
      </c>
      <c r="G7523" s="63">
        <f>'דוח 132'!E7523</f>
        <v>0</v>
      </c>
      <c r="H7523" s="63">
        <f>'דוח 132'!D7523</f>
        <v>0</v>
      </c>
      <c r="I7523" s="63">
        <f>'דוח 132'!C7523</f>
        <v>0</v>
      </c>
      <c r="J7523" s="63">
        <f>'דוח 132'!B7523</f>
        <v>0</v>
      </c>
      <c r="K7523" s="63">
        <f>'דוח 132'!A7523</f>
        <v>0</v>
      </c>
    </row>
    <row r="7524" spans="1:11" x14ac:dyDescent="0.2">
      <c r="A7524" s="63">
        <f>'דוח 132'!K7524</f>
        <v>15609</v>
      </c>
      <c r="B7524" s="63">
        <f>'דוח 132'!J7524</f>
        <v>9492</v>
      </c>
      <c r="C7524" s="63" t="str">
        <f>'דוח 132'!I7524</f>
        <v>אג"ח ממשלתי צמוד מט"ח סחיר (1022)</v>
      </c>
      <c r="D7524" s="63">
        <f>'דוח 132'!H7524</f>
        <v>0</v>
      </c>
      <c r="E7524" s="63">
        <f>'דוח 132'!G7524</f>
        <v>0</v>
      </c>
      <c r="F7524" s="63">
        <f>'דוח 132'!F7524</f>
        <v>0</v>
      </c>
      <c r="G7524" s="63">
        <f>'דוח 132'!E7524</f>
        <v>0</v>
      </c>
      <c r="H7524" s="63">
        <f>'דוח 132'!D7524</f>
        <v>0</v>
      </c>
      <c r="I7524" s="63">
        <f>'דוח 132'!C7524</f>
        <v>0</v>
      </c>
      <c r="J7524" s="63">
        <f>'דוח 132'!B7524</f>
        <v>0</v>
      </c>
      <c r="K7524" s="63">
        <f>'דוח 132'!A7524</f>
        <v>0</v>
      </c>
    </row>
    <row r="7525" spans="1:11" x14ac:dyDescent="0.2">
      <c r="A7525" s="63">
        <f>'דוח 132'!K7525</f>
        <v>11524</v>
      </c>
      <c r="B7525" s="63">
        <f>'דוח 132'!J7525</f>
        <v>9492</v>
      </c>
      <c r="C7525" s="63" t="str">
        <f>'דוח 132'!I7525</f>
        <v xml:space="preserve"> אג"ח קונצרני בחו"ל </v>
      </c>
      <c r="D7525" s="63">
        <f>'דוח 132'!H7525</f>
        <v>7.0827870007188496</v>
      </c>
      <c r="E7525" s="63">
        <f>'דוח 132'!G7525</f>
        <v>11.460540374361601</v>
      </c>
      <c r="F7525" s="63">
        <f>'דוח 132'!F7525</f>
        <v>11.385585351756999</v>
      </c>
      <c r="G7525" s="63">
        <f>'דוח 132'!E7525</f>
        <v>0</v>
      </c>
      <c r="H7525" s="63">
        <f>'דוח 132'!D7525</f>
        <v>0</v>
      </c>
      <c r="I7525" s="63">
        <f>'דוח 132'!C7525</f>
        <v>0</v>
      </c>
      <c r="J7525" s="63">
        <f>'דוח 132'!B7525</f>
        <v>0</v>
      </c>
      <c r="K7525" s="63">
        <f>'דוח 132'!A7525</f>
        <v>0</v>
      </c>
    </row>
    <row r="7526" spans="1:11" x14ac:dyDescent="0.2">
      <c r="A7526" s="63">
        <f>'דוח 132'!K7526</f>
        <v>15745</v>
      </c>
      <c r="B7526" s="63">
        <f>'דוח 132'!J7526</f>
        <v>9492</v>
      </c>
      <c r="C7526" s="63" t="str">
        <f>'דוח 132'!I7526</f>
        <v>סה"כ קונצרני צמוד מט"ח</v>
      </c>
      <c r="D7526" s="63">
        <f>'דוח 132'!H7526</f>
        <v>0</v>
      </c>
      <c r="E7526" s="63">
        <f>'דוח 132'!G7526</f>
        <v>0</v>
      </c>
      <c r="F7526" s="63">
        <f>'דוח 132'!F7526</f>
        <v>0</v>
      </c>
      <c r="G7526" s="63">
        <f>'דוח 132'!E7526</f>
        <v>0</v>
      </c>
      <c r="H7526" s="63">
        <f>'דוח 132'!D7526</f>
        <v>0</v>
      </c>
      <c r="I7526" s="63">
        <f>'דוח 132'!C7526</f>
        <v>0</v>
      </c>
      <c r="J7526" s="63">
        <f>'דוח 132'!B7526</f>
        <v>0</v>
      </c>
      <c r="K7526" s="63">
        <f>'דוח 132'!A7526</f>
        <v>0</v>
      </c>
    </row>
    <row r="7527" spans="1:11" x14ac:dyDescent="0.2">
      <c r="A7527" s="63">
        <f>'דוח 132'!K7527</f>
        <v>15545</v>
      </c>
      <c r="B7527" s="63">
        <f>'דוח 132'!J7527</f>
        <v>9492</v>
      </c>
      <c r="C7527" s="63" t="str">
        <f>'דוח 132'!I7527</f>
        <v>הלוואה צמוד מט"ח</v>
      </c>
      <c r="D7527" s="63">
        <f>'דוח 132'!H7527</f>
        <v>0</v>
      </c>
      <c r="E7527" s="63">
        <f>'דוח 132'!G7527</f>
        <v>0</v>
      </c>
      <c r="F7527" s="63">
        <f>'דוח 132'!F7527</f>
        <v>0</v>
      </c>
      <c r="G7527" s="63">
        <f>'דוח 132'!E7527</f>
        <v>0</v>
      </c>
      <c r="H7527" s="63">
        <f>'דוח 132'!D7527</f>
        <v>0</v>
      </c>
      <c r="I7527" s="63">
        <f>'דוח 132'!C7527</f>
        <v>0</v>
      </c>
      <c r="J7527" s="63">
        <f>'דוח 132'!B7527</f>
        <v>0</v>
      </c>
      <c r="K7527" s="63">
        <f>'דוח 132'!A7527</f>
        <v>0</v>
      </c>
    </row>
    <row r="7528" spans="1:11" x14ac:dyDescent="0.2">
      <c r="A7528" s="63">
        <f>'דוח 132'!K7528</f>
        <v>13595</v>
      </c>
      <c r="B7528" s="63">
        <f>'דוח 132'!J7528</f>
        <v>9492</v>
      </c>
      <c r="C7528" s="63" t="str">
        <f>'דוח 132'!I7528</f>
        <v>סה"כ מניות והמירים</v>
      </c>
      <c r="D7528" s="63">
        <f>'דוח 132'!H7528</f>
        <v>0</v>
      </c>
      <c r="E7528" s="63">
        <f>'דוח 132'!G7528</f>
        <v>35.026847355374791</v>
      </c>
      <c r="F7528" s="63">
        <f>'דוח 132'!F7528</f>
        <v>35.046388643506496</v>
      </c>
      <c r="G7528" s="63">
        <f>'דוח 132'!E7528</f>
        <v>0</v>
      </c>
      <c r="H7528" s="63">
        <f>'דוח 132'!D7528</f>
        <v>0</v>
      </c>
      <c r="I7528" s="63">
        <f>'דוח 132'!C7528</f>
        <v>0</v>
      </c>
      <c r="J7528" s="63">
        <f>'דוח 132'!B7528</f>
        <v>0</v>
      </c>
      <c r="K7528" s="63">
        <f>'דוח 132'!A7528</f>
        <v>0</v>
      </c>
    </row>
    <row r="7529" spans="1:11" x14ac:dyDescent="0.2">
      <c r="A7529" s="63">
        <f>'דוח 132'!K7529</f>
        <v>15610</v>
      </c>
      <c r="B7529" s="63">
        <f>'דוח 132'!J7529</f>
        <v>9492</v>
      </c>
      <c r="C7529" s="63" t="str">
        <f>'דוח 132'!I7529</f>
        <v>נגזרים מתוך מניות והמירים</v>
      </c>
      <c r="D7529" s="63">
        <f>'דוח 132'!H7529</f>
        <v>0</v>
      </c>
      <c r="E7529" s="63">
        <f>'דוח 132'!G7529</f>
        <v>0</v>
      </c>
      <c r="F7529" s="63">
        <f>'דוח 132'!F7529</f>
        <v>0</v>
      </c>
      <c r="G7529" s="63">
        <f>'דוח 132'!E7529</f>
        <v>0</v>
      </c>
      <c r="H7529" s="63">
        <f>'דוח 132'!D7529</f>
        <v>0</v>
      </c>
      <c r="I7529" s="63">
        <f>'דוח 132'!C7529</f>
        <v>0</v>
      </c>
      <c r="J7529" s="63">
        <f>'דוח 132'!B7529</f>
        <v>0</v>
      </c>
      <c r="K7529" s="63">
        <f>'דוח 132'!A7529</f>
        <v>0</v>
      </c>
    </row>
    <row r="7530" spans="1:11" x14ac:dyDescent="0.2">
      <c r="A7530" s="63">
        <f>'דוח 132'!K7530</f>
        <v>15611</v>
      </c>
      <c r="B7530" s="63">
        <f>'דוח 132'!J7530</f>
        <v>9492</v>
      </c>
      <c r="C7530" s="63" t="str">
        <f>'דוח 132'!I7530</f>
        <v>מניות והמירים בארץ</v>
      </c>
      <c r="D7530" s="63">
        <f>'דוח 132'!H7530</f>
        <v>0</v>
      </c>
      <c r="E7530" s="63">
        <f>'דוח 132'!G7530</f>
        <v>14.805883400890599</v>
      </c>
      <c r="F7530" s="63">
        <f>'דוח 132'!F7530</f>
        <v>14.8840252718059</v>
      </c>
      <c r="G7530" s="63">
        <f>'דוח 132'!E7530</f>
        <v>0</v>
      </c>
      <c r="H7530" s="63">
        <f>'דוח 132'!D7530</f>
        <v>0</v>
      </c>
      <c r="I7530" s="63">
        <f>'דוח 132'!C7530</f>
        <v>0</v>
      </c>
      <c r="J7530" s="63">
        <f>'דוח 132'!B7530</f>
        <v>0</v>
      </c>
      <c r="K7530" s="63">
        <f>'דוח 132'!A7530</f>
        <v>0</v>
      </c>
    </row>
    <row r="7531" spans="1:11" x14ac:dyDescent="0.2">
      <c r="A7531" s="63">
        <f>'דוח 132'!K7531</f>
        <v>15608</v>
      </c>
      <c r="B7531" s="63">
        <f>'דוח 132'!J7531</f>
        <v>9492</v>
      </c>
      <c r="C7531" s="63" t="str">
        <f>'דוח 132'!I7531</f>
        <v>מניות חו"ל</v>
      </c>
      <c r="D7531" s="63">
        <f>'דוח 132'!H7531</f>
        <v>0</v>
      </c>
      <c r="E7531" s="63">
        <f>'דוח 132'!G7531</f>
        <v>20.220963954484198</v>
      </c>
      <c r="F7531" s="63">
        <f>'דוח 132'!F7531</f>
        <v>20.162363371700597</v>
      </c>
      <c r="G7531" s="63">
        <f>'דוח 132'!E7531</f>
        <v>0</v>
      </c>
      <c r="H7531" s="63">
        <f>'דוח 132'!D7531</f>
        <v>0</v>
      </c>
      <c r="I7531" s="63">
        <f>'דוח 132'!C7531</f>
        <v>0</v>
      </c>
      <c r="J7531" s="63">
        <f>'דוח 132'!B7531</f>
        <v>0</v>
      </c>
      <c r="K7531" s="63">
        <f>'דוח 132'!A7531</f>
        <v>0</v>
      </c>
    </row>
    <row r="7532" spans="1:11" x14ac:dyDescent="0.2">
      <c r="A7532" s="63">
        <f>'דוח 132'!K7532</f>
        <v>15584</v>
      </c>
      <c r="B7532" s="63">
        <f>'דוח 132'!J7532</f>
        <v>9492</v>
      </c>
      <c r="C7532" s="63" t="str">
        <f>'דוח 132'!I7532</f>
        <v>נכסים אלטרנטיביים</v>
      </c>
      <c r="D7532" s="63">
        <f>'דוח 132'!H7532</f>
        <v>0</v>
      </c>
      <c r="E7532" s="63">
        <f>'דוח 132'!G7532</f>
        <v>0</v>
      </c>
      <c r="F7532" s="63">
        <f>'דוח 132'!F7532</f>
        <v>0</v>
      </c>
      <c r="G7532" s="63">
        <f>'דוח 132'!E7532</f>
        <v>0</v>
      </c>
      <c r="H7532" s="63">
        <f>'דוח 132'!D7532</f>
        <v>0</v>
      </c>
      <c r="I7532" s="63">
        <f>'דוח 132'!C7532</f>
        <v>0</v>
      </c>
      <c r="J7532" s="63">
        <f>'דוח 132'!B7532</f>
        <v>0</v>
      </c>
      <c r="K7532" s="63">
        <f>'דוח 132'!A7532</f>
        <v>0</v>
      </c>
    </row>
    <row r="7533" spans="1:11" x14ac:dyDescent="0.2">
      <c r="A7533" s="63">
        <f>'דוח 132'!K7533</f>
        <v>17728</v>
      </c>
      <c r="B7533" s="63">
        <f>'דוח 132'!J7533</f>
        <v>9492</v>
      </c>
      <c r="C7533" s="63" t="str">
        <f>'דוח 132'!I7533</f>
        <v>נכסי נדל"ן</v>
      </c>
      <c r="D7533" s="63">
        <f>'דוח 132'!H7533</f>
        <v>0</v>
      </c>
      <c r="E7533" s="63">
        <f>'דוח 132'!G7533</f>
        <v>0</v>
      </c>
      <c r="F7533" s="63">
        <f>'דוח 132'!F7533</f>
        <v>0</v>
      </c>
      <c r="G7533" s="63">
        <f>'דוח 132'!E7533</f>
        <v>0</v>
      </c>
      <c r="H7533" s="63">
        <f>'דוח 132'!D7533</f>
        <v>0</v>
      </c>
      <c r="I7533" s="63">
        <f>'דוח 132'!C7533</f>
        <v>0</v>
      </c>
      <c r="J7533" s="63">
        <f>'דוח 132'!B7533</f>
        <v>0</v>
      </c>
      <c r="K7533" s="63">
        <f>'דוח 132'!A7533</f>
        <v>0</v>
      </c>
    </row>
    <row r="7534" spans="1:11" x14ac:dyDescent="0.2">
      <c r="A7534" s="63">
        <f>'דוח 132'!K7534</f>
        <v>15624</v>
      </c>
      <c r="B7534" s="63">
        <f>'דוח 132'!J7534</f>
        <v>9492</v>
      </c>
      <c r="C7534" s="63" t="str">
        <f>'דוח 132'!I7534</f>
        <v>נגזרים מתוך חשיפת מט"ח</v>
      </c>
      <c r="D7534" s="63">
        <f>'דוח 132'!H7534</f>
        <v>0</v>
      </c>
      <c r="E7534" s="63">
        <f>'דוח 132'!G7534</f>
        <v>-15.8783165764629</v>
      </c>
      <c r="F7534" s="63">
        <f>'דוח 132'!F7534</f>
        <v>-15.758080125593199</v>
      </c>
      <c r="G7534" s="63">
        <f>'דוח 132'!E7534</f>
        <v>0</v>
      </c>
      <c r="H7534" s="63">
        <f>'דוח 132'!D7534</f>
        <v>0</v>
      </c>
      <c r="I7534" s="63">
        <f>'דוח 132'!C7534</f>
        <v>0</v>
      </c>
      <c r="J7534" s="63">
        <f>'דוח 132'!B7534</f>
        <v>0</v>
      </c>
      <c r="K7534" s="63">
        <f>'דוח 132'!A7534</f>
        <v>0</v>
      </c>
    </row>
    <row r="7535" spans="1:11" x14ac:dyDescent="0.2">
      <c r="A7535" s="63">
        <f>'דוח 132'!K7535</f>
        <v>15644</v>
      </c>
      <c r="B7535" s="63">
        <f>'דוח 132'!J7535</f>
        <v>9492</v>
      </c>
      <c r="C7535" s="63" t="str">
        <f>'דוח 132'!I7535</f>
        <v>סה"כ נזילות</v>
      </c>
      <c r="D7535" s="63">
        <f>'דוח 132'!H7535</f>
        <v>0</v>
      </c>
      <c r="E7535" s="63">
        <f>'דוח 132'!G7535</f>
        <v>6.3544527986644592</v>
      </c>
      <c r="F7535" s="63">
        <f>'דוח 132'!F7535</f>
        <v>6.4298648880030393</v>
      </c>
      <c r="G7535" s="63">
        <f>'דוח 132'!E7535</f>
        <v>1</v>
      </c>
      <c r="H7535" s="63">
        <f>'דוח 132'!D7535</f>
        <v>10</v>
      </c>
      <c r="I7535" s="63">
        <f>'דוח 132'!C7535</f>
        <v>0</v>
      </c>
      <c r="J7535" s="63">
        <f>'דוח 132'!B7535</f>
        <v>0</v>
      </c>
      <c r="K7535" s="63">
        <f>'דוח 132'!A7535</f>
        <v>0</v>
      </c>
    </row>
    <row r="7536" spans="1:11" x14ac:dyDescent="0.2">
      <c r="A7536" s="63">
        <f>'דוח 132'!K7536</f>
        <v>15704</v>
      </c>
      <c r="B7536" s="63">
        <f>'דוח 132'!J7536</f>
        <v>9492</v>
      </c>
      <c r="C7536" s="63" t="str">
        <f>'דוח 132'!I7536</f>
        <v xml:space="preserve">סה"כ קונצרני והלוואות </v>
      </c>
      <c r="D7536" s="63">
        <f>'דוח 132'!H7536</f>
        <v>5.0478209128009697</v>
      </c>
      <c r="E7536" s="63">
        <f>'דוח 132'!G7536</f>
        <v>31.423670611701198</v>
      </c>
      <c r="F7536" s="63">
        <f>'דוח 132'!F7536</f>
        <v>31.363595449762901</v>
      </c>
      <c r="G7536" s="63">
        <f>'דוח 132'!E7536</f>
        <v>27</v>
      </c>
      <c r="H7536" s="63">
        <f>'דוח 132'!D7536</f>
        <v>33</v>
      </c>
      <c r="I7536" s="63">
        <f>'דוח 132'!C7536</f>
        <v>0</v>
      </c>
      <c r="J7536" s="63">
        <f>'דוח 132'!B7536</f>
        <v>0</v>
      </c>
      <c r="K7536" s="63">
        <f>'דוח 132'!A7536</f>
        <v>0</v>
      </c>
    </row>
    <row r="7537" spans="1:11" x14ac:dyDescent="0.2">
      <c r="A7537" s="63">
        <f>'דוח 132'!K7537</f>
        <v>15749</v>
      </c>
      <c r="B7537" s="63">
        <f>'דוח 132'!J7537</f>
        <v>9492</v>
      </c>
      <c r="C7537" s="63" t="str">
        <f>'דוח 132'!I7537</f>
        <v>סה"כ לא סחירים</v>
      </c>
      <c r="D7537" s="63">
        <f>'דוח 132'!H7537</f>
        <v>0.72269540438505198</v>
      </c>
      <c r="E7537" s="63">
        <f>'דוח 132'!G7537</f>
        <v>0.62611142370338801</v>
      </c>
      <c r="F7537" s="63">
        <f>'דוח 132'!F7537</f>
        <v>0.62537403575914907</v>
      </c>
      <c r="G7537" s="63">
        <f>'דוח 132'!E7537</f>
        <v>0</v>
      </c>
      <c r="H7537" s="63">
        <f>'דוח 132'!D7537</f>
        <v>0</v>
      </c>
      <c r="I7537" s="63">
        <f>'דוח 132'!C7537</f>
        <v>0</v>
      </c>
      <c r="J7537" s="63">
        <f>'דוח 132'!B7537</f>
        <v>0</v>
      </c>
      <c r="K7537" s="63">
        <f>'דוח 132'!A7537</f>
        <v>0</v>
      </c>
    </row>
    <row r="7538" spans="1:11" x14ac:dyDescent="0.2">
      <c r="A7538" s="63">
        <f>'דוח 132'!K7538</f>
        <v>11258</v>
      </c>
      <c r="B7538" s="63">
        <f>'דוח 132'!J7538</f>
        <v>9492</v>
      </c>
      <c r="C7538" s="63" t="str">
        <f>'דוח 132'!I7538</f>
        <v>כל נכסי הקופה</v>
      </c>
      <c r="D7538" s="63">
        <f>'דוח 132'!H7538</f>
        <v>3.0535531133429799</v>
      </c>
      <c r="E7538" s="63">
        <f>'דוח 132'!G7538</f>
        <v>100</v>
      </c>
      <c r="F7538" s="63">
        <f>'דוח 132'!F7538</f>
        <v>100</v>
      </c>
      <c r="G7538" s="63">
        <f>'דוח 132'!E7538</f>
        <v>0</v>
      </c>
      <c r="H7538" s="63">
        <f>'דוח 132'!D7538</f>
        <v>0</v>
      </c>
      <c r="I7538" s="63">
        <f>'דוח 132'!C7538</f>
        <v>0</v>
      </c>
      <c r="J7538" s="63">
        <f>'דוח 132'!B7538</f>
        <v>0</v>
      </c>
      <c r="K7538" s="63">
        <f>'דוח 132'!A7538</f>
        <v>0</v>
      </c>
    </row>
    <row r="7539" spans="1:11" x14ac:dyDescent="0.2">
      <c r="A7539" s="63">
        <f>'דוח 132'!K7539</f>
        <v>15705</v>
      </c>
      <c r="B7539" s="63">
        <f>'דוח 132'!J7539</f>
        <v>9492</v>
      </c>
      <c r="C7539" s="63" t="str">
        <f>'דוח 132'!I7539</f>
        <v>סה"כ ממשלתי</v>
      </c>
      <c r="D7539" s="63">
        <f>'דוח 132'!H7539</f>
        <v>5.5194406061015693</v>
      </c>
      <c r="E7539" s="63">
        <f>'דוח 132'!G7539</f>
        <v>26.666314172006</v>
      </c>
      <c r="F7539" s="63">
        <f>'דוח 132'!F7539</f>
        <v>26.632276502543096</v>
      </c>
      <c r="G7539" s="63">
        <f>'דוח 132'!E7539</f>
        <v>24</v>
      </c>
      <c r="H7539" s="63">
        <f>'דוח 132'!D7539</f>
        <v>34</v>
      </c>
      <c r="I7539" s="63">
        <f>'דוח 132'!C7539</f>
        <v>0</v>
      </c>
      <c r="J7539" s="63">
        <f>'דוח 132'!B7539</f>
        <v>0</v>
      </c>
      <c r="K7539" s="63">
        <f>'דוח 132'!A7539</f>
        <v>0</v>
      </c>
    </row>
    <row r="7540" spans="1:11" x14ac:dyDescent="0.2">
      <c r="A7540" s="63">
        <f>'דוח 132'!K7540</f>
        <v>16144</v>
      </c>
      <c r="B7540" s="63">
        <f>'דוח 132'!J7540</f>
        <v>9492</v>
      </c>
      <c r="C7540" s="63" t="str">
        <f>'דוח 132'!I7540</f>
        <v>סך חשיפת מט"ח</v>
      </c>
      <c r="D7540" s="63">
        <f>'דוח 132'!H7540</f>
        <v>2.3853423689615099</v>
      </c>
      <c r="E7540" s="63">
        <f>'דוח 132'!G7540</f>
        <v>18.108613156754199</v>
      </c>
      <c r="F7540" s="63">
        <f>'דוח 132'!F7540</f>
        <v>18.0783224837853</v>
      </c>
      <c r="G7540" s="63">
        <f>'דוח 132'!E7540</f>
        <v>0</v>
      </c>
      <c r="H7540" s="63">
        <f>'דוח 132'!D7540</f>
        <v>0</v>
      </c>
      <c r="I7540" s="63">
        <f>'דוח 132'!C7540</f>
        <v>0</v>
      </c>
      <c r="J7540" s="63">
        <f>'דוח 132'!B7540</f>
        <v>0</v>
      </c>
      <c r="K7540" s="63">
        <f>'דוח 132'!A7540</f>
        <v>0</v>
      </c>
    </row>
    <row r="7541" spans="1:11" x14ac:dyDescent="0.2">
      <c r="A7541" s="63">
        <f>'דוח 132'!K7541</f>
        <v>12755</v>
      </c>
      <c r="B7541" s="63">
        <f>'דוח 132'!J7541</f>
        <v>9492</v>
      </c>
      <c r="C7541" s="63" t="str">
        <f>'דוח 132'!I7541</f>
        <v xml:space="preserve">נזילות מט"ח </v>
      </c>
      <c r="D7541" s="63">
        <f>'דוח 132'!H7541</f>
        <v>0</v>
      </c>
      <c r="E7541" s="63">
        <f>'דוח 132'!G7541</f>
        <v>2.30542540437134</v>
      </c>
      <c r="F7541" s="63">
        <f>'דוח 132'!F7541</f>
        <v>2.28845388592091</v>
      </c>
      <c r="G7541" s="63">
        <f>'דוח 132'!E7541</f>
        <v>0</v>
      </c>
      <c r="H7541" s="63">
        <f>'דוח 132'!D7541</f>
        <v>0</v>
      </c>
      <c r="I7541" s="63">
        <f>'דוח 132'!C7541</f>
        <v>0</v>
      </c>
      <c r="J7541" s="63">
        <f>'דוח 132'!B7541</f>
        <v>0</v>
      </c>
      <c r="K7541" s="63">
        <f>'דוח 132'!A7541</f>
        <v>0</v>
      </c>
    </row>
    <row r="7542" spans="1:11" x14ac:dyDescent="0.2">
      <c r="A7542" s="63">
        <f>'דוח 132'!K7542</f>
        <v>12359</v>
      </c>
      <c r="B7542" s="63">
        <f>'דוח 132'!J7542</f>
        <v>9492</v>
      </c>
      <c r="C7542" s="63" t="str">
        <f>'דוח 132'!I7542</f>
        <v xml:space="preserve">קונצרני לא סחיר צמוד מדד </v>
      </c>
      <c r="D7542" s="63">
        <f>'דוח 132'!H7542</f>
        <v>4.2023281976904494</v>
      </c>
      <c r="E7542" s="63">
        <f>'דוח 132'!G7542</f>
        <v>9.73963614499853E-2</v>
      </c>
      <c r="F7542" s="63">
        <f>'דוח 132'!F7542</f>
        <v>9.7499519574719404E-2</v>
      </c>
      <c r="G7542" s="63">
        <f>'דוח 132'!E7542</f>
        <v>0</v>
      </c>
      <c r="H7542" s="63">
        <f>'דוח 132'!D7542</f>
        <v>0</v>
      </c>
      <c r="I7542" s="63">
        <f>'דוח 132'!C7542</f>
        <v>0</v>
      </c>
      <c r="J7542" s="63">
        <f>'דוח 132'!B7542</f>
        <v>0</v>
      </c>
      <c r="K7542" s="63">
        <f>'דוח 132'!A7542</f>
        <v>0</v>
      </c>
    </row>
    <row r="7543" spans="1:11" x14ac:dyDescent="0.2">
      <c r="A7543" s="63">
        <f>'דוח 132'!K7543</f>
        <v>0</v>
      </c>
      <c r="B7543" s="63">
        <f>'דוח 132'!J7543</f>
        <v>0</v>
      </c>
      <c r="C7543" s="63">
        <f>'דוח 132'!I7543</f>
        <v>0</v>
      </c>
      <c r="D7543" s="63">
        <f>'דוח 132'!H7543</f>
        <v>0</v>
      </c>
      <c r="E7543" s="63">
        <f>'דוח 132'!G7543</f>
        <v>0</v>
      </c>
      <c r="F7543" s="63">
        <f>'דוח 132'!F7543</f>
        <v>0</v>
      </c>
      <c r="G7543" s="63">
        <f>'דוח 132'!E7543</f>
        <v>0</v>
      </c>
      <c r="H7543" s="63">
        <f>'דוח 132'!D7543</f>
        <v>0</v>
      </c>
      <c r="I7543" s="63">
        <f>'דוח 132'!C7543</f>
        <v>0</v>
      </c>
      <c r="J7543" s="63">
        <f>'דוח 132'!B7543</f>
        <v>0</v>
      </c>
      <c r="K7543" s="63">
        <f>'דוח 132'!A7543</f>
        <v>0</v>
      </c>
    </row>
    <row r="7544" spans="1:11" x14ac:dyDescent="0.2">
      <c r="A7544" s="63" t="str">
        <f>'דוח 132'!K7544</f>
        <v>קוד קבוצה</v>
      </c>
      <c r="B7544" s="63" t="str">
        <f>'דוח 132'!J7544</f>
        <v>קוד קופה</v>
      </c>
      <c r="C7544" s="63">
        <f>'דוח 132'!I7544</f>
        <v>0</v>
      </c>
      <c r="D7544" s="63" t="str">
        <f>'דוח 132'!H7544</f>
        <v>9522  קרן פנסיה מקיפה מניות</v>
      </c>
      <c r="E7544" s="63">
        <f>'דוח 132'!G7544</f>
        <v>0</v>
      </c>
      <c r="F7544" s="63">
        <f>'דוח 132'!F7544</f>
        <v>0</v>
      </c>
      <c r="G7544" s="63">
        <f>'דוח 132'!E7544</f>
        <v>0</v>
      </c>
      <c r="H7544" s="63">
        <f>'דוח 132'!D7544</f>
        <v>0</v>
      </c>
      <c r="I7544" s="63">
        <f>'דוח 132'!C7544</f>
        <v>0</v>
      </c>
      <c r="J7544" s="63">
        <f>'דוח 132'!B7544</f>
        <v>0</v>
      </c>
      <c r="K7544" s="63">
        <f>'דוח 132'!A7544</f>
        <v>0</v>
      </c>
    </row>
    <row r="7545" spans="1:11" x14ac:dyDescent="0.2">
      <c r="A7545" s="63">
        <f>'דוח 132'!K7545</f>
        <v>0</v>
      </c>
      <c r="B7545" s="63">
        <f>'דוח 132'!J7545</f>
        <v>0</v>
      </c>
      <c r="C7545" s="63">
        <f>'דוח 132'!I7545</f>
        <v>0</v>
      </c>
      <c r="D7545" s="63">
        <f>'דוח 132'!H7545</f>
        <v>0</v>
      </c>
      <c r="E7545" s="63">
        <f>'דוח 132'!G7545</f>
        <v>0</v>
      </c>
      <c r="F7545" s="63" t="str">
        <f>'דוח 132'!F7545</f>
        <v xml:space="preserve">שווי קופה באשח  </v>
      </c>
      <c r="G7545" s="63">
        <f>'דוח 132'!E7545</f>
        <v>0</v>
      </c>
      <c r="H7545" s="63">
        <f>'דוח 132'!D7545</f>
        <v>0</v>
      </c>
      <c r="I7545" s="63">
        <f>'דוח 132'!C7545</f>
        <v>0</v>
      </c>
      <c r="J7545" s="63">
        <f>'דוח 132'!B7545</f>
        <v>0</v>
      </c>
      <c r="K7545" s="63">
        <f>'דוח 132'!A7545</f>
        <v>0</v>
      </c>
    </row>
    <row r="7546" spans="1:11" x14ac:dyDescent="0.2">
      <c r="A7546" s="63">
        <f>'דוח 132'!K7546</f>
        <v>0</v>
      </c>
      <c r="B7546" s="63">
        <f>'דוח 132'!J7546</f>
        <v>0</v>
      </c>
      <c r="C7546" s="63" t="str">
        <f>'דוח 132'!I7546</f>
        <v>תאור קבוצה</v>
      </c>
      <c r="D7546" s="63" t="str">
        <f>'דוח 132'!H7546</f>
        <v>מח"מ</v>
      </c>
      <c r="E7546" s="63" t="str">
        <f>'דוח 132'!G7546</f>
        <v>חשיפה</v>
      </c>
      <c r="F7546" s="63" t="str">
        <f>'דוח 132'!F7546</f>
        <v>חשיפה</v>
      </c>
      <c r="G7546" s="63">
        <f>'דוח 132'!E7546</f>
        <v>0</v>
      </c>
      <c r="H7546" s="63" t="str">
        <f>'דוח 132'!D7546</f>
        <v>חשיפה</v>
      </c>
      <c r="I7546" s="63">
        <f>'דוח 132'!C7546</f>
        <v>0</v>
      </c>
      <c r="J7546" s="63" t="str">
        <f>'דוח 132'!B7546</f>
        <v>מח"מ</v>
      </c>
      <c r="K7546" s="63">
        <f>'דוח 132'!A7546</f>
        <v>0</v>
      </c>
    </row>
    <row r="7547" spans="1:11" x14ac:dyDescent="0.2">
      <c r="A7547" s="63">
        <f>'דוח 132'!K7547</f>
        <v>0</v>
      </c>
      <c r="B7547" s="63">
        <f>'דוח 132'!J7547</f>
        <v>0</v>
      </c>
      <c r="C7547" s="63">
        <f>'דוח 132'!I7547</f>
        <v>0</v>
      </c>
      <c r="D7547" s="63">
        <f>'דוח 132'!H7547</f>
        <v>0</v>
      </c>
      <c r="E7547" s="63" t="str">
        <f>'דוח 132'!G7547</f>
        <v>31/12/18</v>
      </c>
      <c r="F7547" s="63" t="str">
        <f>'דוח 132'!F7547</f>
        <v>31/12/18</v>
      </c>
      <c r="G7547" s="63" t="str">
        <f>'דוח 132'!E7547</f>
        <v>מינ'</v>
      </c>
      <c r="H7547" s="63" t="str">
        <f>'דוח 132'!D7547</f>
        <v>מקס'</v>
      </c>
      <c r="I7547" s="63" t="str">
        <f>'דוח 132'!C7547</f>
        <v>מינ'</v>
      </c>
      <c r="J7547" s="63" t="str">
        <f>'דוח 132'!B7547</f>
        <v>מקס'</v>
      </c>
      <c r="K7547" s="63">
        <f>'דוח 132'!A7547</f>
        <v>0</v>
      </c>
    </row>
    <row r="7548" spans="1:11" x14ac:dyDescent="0.2">
      <c r="A7548" s="63">
        <f>'דוח 132'!K7548</f>
        <v>12497</v>
      </c>
      <c r="B7548" s="63">
        <f>'דוח 132'!J7548</f>
        <v>9522</v>
      </c>
      <c r="C7548" s="63" t="str">
        <f>'דוח 132'!I7548</f>
        <v>קונצרני לא סחיר ריבית משתנה (נע"מים)</v>
      </c>
      <c r="D7548" s="63">
        <f>'דוח 132'!H7548</f>
        <v>0</v>
      </c>
      <c r="E7548" s="63">
        <f>'דוח 132'!G7548</f>
        <v>0</v>
      </c>
      <c r="F7548" s="63">
        <f>'דוח 132'!F7548</f>
        <v>0</v>
      </c>
      <c r="G7548" s="63">
        <f>'דוח 132'!E7548</f>
        <v>0</v>
      </c>
      <c r="H7548" s="63">
        <f>'דוח 132'!D7548</f>
        <v>5</v>
      </c>
      <c r="I7548" s="63">
        <f>'דוח 132'!C7548</f>
        <v>0</v>
      </c>
      <c r="J7548" s="63">
        <f>'דוח 132'!B7548</f>
        <v>0</v>
      </c>
      <c r="K7548" s="63">
        <f>'דוח 132'!A7548</f>
        <v>0</v>
      </c>
    </row>
    <row r="7549" spans="1:11" x14ac:dyDescent="0.2">
      <c r="A7549" s="63">
        <f>'דוח 132'!K7549</f>
        <v>12481</v>
      </c>
      <c r="B7549" s="63">
        <f>'דוח 132'!J7549</f>
        <v>9522</v>
      </c>
      <c r="C7549" s="63" t="str">
        <f>'דוח 132'!I7549</f>
        <v>הלוואות לעמיתים.</v>
      </c>
      <c r="D7549" s="63">
        <f>'דוח 132'!H7549</f>
        <v>0</v>
      </c>
      <c r="E7549" s="63">
        <f>'דוח 132'!G7549</f>
        <v>0</v>
      </c>
      <c r="F7549" s="63">
        <f>'דוח 132'!F7549</f>
        <v>0</v>
      </c>
      <c r="G7549" s="63">
        <f>'דוח 132'!E7549</f>
        <v>0</v>
      </c>
      <c r="H7549" s="63">
        <f>'דוח 132'!D7549</f>
        <v>3</v>
      </c>
      <c r="I7549" s="63">
        <f>'דוח 132'!C7549</f>
        <v>0</v>
      </c>
      <c r="J7549" s="63">
        <f>'דוח 132'!B7549</f>
        <v>0</v>
      </c>
      <c r="K7549" s="63">
        <f>'דוח 132'!A7549</f>
        <v>0</v>
      </c>
    </row>
    <row r="7550" spans="1:11" x14ac:dyDescent="0.2">
      <c r="A7550" s="63">
        <f>'דוח 132'!K7550</f>
        <v>13595</v>
      </c>
      <c r="B7550" s="63">
        <f>'דוח 132'!J7550</f>
        <v>9522</v>
      </c>
      <c r="C7550" s="63" t="str">
        <f>'דוח 132'!I7550</f>
        <v>סה"כ מניות והמירים</v>
      </c>
      <c r="D7550" s="63">
        <f>'דוח 132'!H7550</f>
        <v>0</v>
      </c>
      <c r="E7550" s="63">
        <f>'דוח 132'!G7550</f>
        <v>0</v>
      </c>
      <c r="F7550" s="63">
        <f>'דוח 132'!F7550</f>
        <v>0</v>
      </c>
      <c r="G7550" s="63">
        <f>'דוח 132'!E7550</f>
        <v>0</v>
      </c>
      <c r="H7550" s="63">
        <f>'דוח 132'!D7550</f>
        <v>0</v>
      </c>
      <c r="I7550" s="63">
        <f>'דוח 132'!C7550</f>
        <v>0</v>
      </c>
      <c r="J7550" s="63">
        <f>'דוח 132'!B7550</f>
        <v>0</v>
      </c>
      <c r="K7550" s="63">
        <f>'דוח 132'!A7550</f>
        <v>0</v>
      </c>
    </row>
    <row r="7551" spans="1:11" x14ac:dyDescent="0.2">
      <c r="A7551" s="63">
        <f>'דוח 132'!K7551</f>
        <v>15584</v>
      </c>
      <c r="B7551" s="63">
        <f>'דוח 132'!J7551</f>
        <v>9522</v>
      </c>
      <c r="C7551" s="63" t="str">
        <f>'דוח 132'!I7551</f>
        <v>נכסים אלטרנטיביים</v>
      </c>
      <c r="D7551" s="63">
        <f>'דוח 132'!H7551</f>
        <v>0</v>
      </c>
      <c r="E7551" s="63">
        <f>'דוח 132'!G7551</f>
        <v>0</v>
      </c>
      <c r="F7551" s="63">
        <f>'דוח 132'!F7551</f>
        <v>0</v>
      </c>
      <c r="G7551" s="63">
        <f>'דוח 132'!E7551</f>
        <v>0</v>
      </c>
      <c r="H7551" s="63">
        <f>'דוח 132'!D7551</f>
        <v>6</v>
      </c>
      <c r="I7551" s="63">
        <f>'דוח 132'!C7551</f>
        <v>0</v>
      </c>
      <c r="J7551" s="63">
        <f>'דוח 132'!B7551</f>
        <v>0</v>
      </c>
      <c r="K7551" s="63">
        <f>'דוח 132'!A7551</f>
        <v>0</v>
      </c>
    </row>
    <row r="7552" spans="1:11" x14ac:dyDescent="0.2">
      <c r="A7552" s="63">
        <f>'דוח 132'!K7552</f>
        <v>15644</v>
      </c>
      <c r="B7552" s="63">
        <f>'דוח 132'!J7552</f>
        <v>9522</v>
      </c>
      <c r="C7552" s="63" t="str">
        <f>'דוח 132'!I7552</f>
        <v>סה"כ נזילות</v>
      </c>
      <c r="D7552" s="63">
        <f>'דוח 132'!H7552</f>
        <v>0</v>
      </c>
      <c r="E7552" s="63">
        <f>'דוח 132'!G7552</f>
        <v>0</v>
      </c>
      <c r="F7552" s="63">
        <f>'דוח 132'!F7552</f>
        <v>0</v>
      </c>
      <c r="G7552" s="63">
        <f>'דוח 132'!E7552</f>
        <v>0</v>
      </c>
      <c r="H7552" s="63">
        <f>'דוח 132'!D7552</f>
        <v>10</v>
      </c>
      <c r="I7552" s="63">
        <f>'דוח 132'!C7552</f>
        <v>0</v>
      </c>
      <c r="J7552" s="63">
        <f>'דוח 132'!B7552</f>
        <v>0</v>
      </c>
      <c r="K7552" s="63">
        <f>'דוח 132'!A7552</f>
        <v>0</v>
      </c>
    </row>
    <row r="7553" spans="1:11" x14ac:dyDescent="0.2">
      <c r="A7553" s="63">
        <f>'דוח 132'!K7553</f>
        <v>15704</v>
      </c>
      <c r="B7553" s="63">
        <f>'דוח 132'!J7553</f>
        <v>9522</v>
      </c>
      <c r="C7553" s="63" t="str">
        <f>'דוח 132'!I7553</f>
        <v xml:space="preserve">סה"כ קונצרני והלוואות </v>
      </c>
      <c r="D7553" s="63">
        <f>'דוח 132'!H7553</f>
        <v>0</v>
      </c>
      <c r="E7553" s="63">
        <f>'דוח 132'!G7553</f>
        <v>0</v>
      </c>
      <c r="F7553" s="63">
        <f>'דוח 132'!F7553</f>
        <v>0</v>
      </c>
      <c r="G7553" s="63">
        <f>'דוח 132'!E7553</f>
        <v>0</v>
      </c>
      <c r="H7553" s="63">
        <f>'דוח 132'!D7553</f>
        <v>5</v>
      </c>
      <c r="I7553" s="63">
        <f>'דוח 132'!C7553</f>
        <v>0</v>
      </c>
      <c r="J7553" s="63">
        <f>'דוח 132'!B7553</f>
        <v>0</v>
      </c>
      <c r="K7553" s="63">
        <f>'דוח 132'!A7553</f>
        <v>0</v>
      </c>
    </row>
    <row r="7554" spans="1:11" x14ac:dyDescent="0.2">
      <c r="A7554" s="63">
        <f>'דוח 132'!K7554</f>
        <v>15705</v>
      </c>
      <c r="B7554" s="63">
        <f>'דוח 132'!J7554</f>
        <v>9522</v>
      </c>
      <c r="C7554" s="63" t="str">
        <f>'דוח 132'!I7554</f>
        <v>סה"כ ממשלתי</v>
      </c>
      <c r="D7554" s="63">
        <f>'דוח 132'!H7554</f>
        <v>0</v>
      </c>
      <c r="E7554" s="63">
        <f>'דוח 132'!G7554</f>
        <v>0</v>
      </c>
      <c r="F7554" s="63">
        <f>'דוח 132'!F7554</f>
        <v>0</v>
      </c>
      <c r="G7554" s="63">
        <f>'דוח 132'!E7554</f>
        <v>28</v>
      </c>
      <c r="H7554" s="63">
        <f>'דוח 132'!D7554</f>
        <v>33</v>
      </c>
      <c r="I7554" s="63">
        <f>'דוח 132'!C7554</f>
        <v>0</v>
      </c>
      <c r="J7554" s="63">
        <f>'דוח 132'!B7554</f>
        <v>0</v>
      </c>
      <c r="K7554" s="63">
        <f>'דוח 132'!A7554</f>
        <v>0</v>
      </c>
    </row>
    <row r="7555" spans="1:11" x14ac:dyDescent="0.2">
      <c r="A7555" s="63">
        <f>'דוח 132'!K7555</f>
        <v>16144</v>
      </c>
      <c r="B7555" s="63">
        <f>'דוח 132'!J7555</f>
        <v>9522</v>
      </c>
      <c r="C7555" s="63" t="str">
        <f>'דוח 132'!I7555</f>
        <v>סך חשיפת מט"ח</v>
      </c>
      <c r="D7555" s="63">
        <f>'דוח 132'!H7555</f>
        <v>0</v>
      </c>
      <c r="E7555" s="63">
        <f>'דוח 132'!G7555</f>
        <v>0</v>
      </c>
      <c r="F7555" s="63">
        <f>'דוח 132'!F7555</f>
        <v>0</v>
      </c>
      <c r="G7555" s="63">
        <f>'דוח 132'!E7555</f>
        <v>0</v>
      </c>
      <c r="H7555" s="63">
        <f>'דוח 132'!D7555</f>
        <v>0</v>
      </c>
      <c r="I7555" s="63">
        <f>'דוח 132'!C7555</f>
        <v>0</v>
      </c>
      <c r="J7555" s="63">
        <f>'דוח 132'!B7555</f>
        <v>0</v>
      </c>
      <c r="K7555" s="63">
        <f>'דוח 132'!A7555</f>
        <v>0</v>
      </c>
    </row>
    <row r="7556" spans="1:11" x14ac:dyDescent="0.2">
      <c r="A7556" s="63">
        <f>'דוח 132'!K7556</f>
        <v>0</v>
      </c>
      <c r="B7556" s="63">
        <f>'דוח 132'!J7556</f>
        <v>0</v>
      </c>
      <c r="C7556" s="63">
        <f>'דוח 132'!I7556</f>
        <v>0</v>
      </c>
      <c r="D7556" s="63">
        <f>'דוח 132'!H7556</f>
        <v>0</v>
      </c>
      <c r="E7556" s="63">
        <f>'דוח 132'!G7556</f>
        <v>0</v>
      </c>
      <c r="F7556" s="63">
        <f>'דוח 132'!F7556</f>
        <v>0</v>
      </c>
      <c r="G7556" s="63">
        <f>'דוח 132'!E7556</f>
        <v>0</v>
      </c>
      <c r="H7556" s="63">
        <f>'דוח 132'!D7556</f>
        <v>0</v>
      </c>
      <c r="I7556" s="63">
        <f>'דוח 132'!C7556</f>
        <v>0</v>
      </c>
      <c r="J7556" s="63">
        <f>'דוח 132'!B7556</f>
        <v>0</v>
      </c>
      <c r="K7556" s="63">
        <f>'דוח 132'!A7556</f>
        <v>0</v>
      </c>
    </row>
    <row r="7557" spans="1:11" x14ac:dyDescent="0.2">
      <c r="A7557" s="63" t="str">
        <f>'דוח 132'!K7557</f>
        <v>קוד קבוצה</v>
      </c>
      <c r="B7557" s="63" t="str">
        <f>'דוח 132'!J7557</f>
        <v>קוד קופה</v>
      </c>
      <c r="C7557" s="63">
        <f>'דוח 132'!I7557</f>
        <v>0</v>
      </c>
      <c r="D7557" s="63" t="str">
        <f>'דוח 132'!H7557</f>
        <v>9549  קרן פנסיה מקיפה אג"ח</v>
      </c>
      <c r="E7557" s="63">
        <f>'דוח 132'!G7557</f>
        <v>0</v>
      </c>
      <c r="F7557" s="63">
        <f>'דוח 132'!F7557</f>
        <v>0</v>
      </c>
      <c r="G7557" s="63">
        <f>'דוח 132'!E7557</f>
        <v>0</v>
      </c>
      <c r="H7557" s="63">
        <f>'דוח 132'!D7557</f>
        <v>0</v>
      </c>
      <c r="I7557" s="63">
        <f>'דוח 132'!C7557</f>
        <v>0</v>
      </c>
      <c r="J7557" s="63">
        <f>'דוח 132'!B7557</f>
        <v>0</v>
      </c>
      <c r="K7557" s="63">
        <f>'דוח 132'!A7557</f>
        <v>0</v>
      </c>
    </row>
    <row r="7558" spans="1:11" x14ac:dyDescent="0.2">
      <c r="A7558" s="63">
        <f>'דוח 132'!K7558</f>
        <v>0</v>
      </c>
      <c r="B7558" s="63">
        <f>'דוח 132'!J7558</f>
        <v>0</v>
      </c>
      <c r="C7558" s="63">
        <f>'דוח 132'!I7558</f>
        <v>0</v>
      </c>
      <c r="D7558" s="63">
        <f>'דוח 132'!H7558</f>
        <v>0</v>
      </c>
      <c r="E7558" s="63">
        <f>'דוח 132'!G7558</f>
        <v>0</v>
      </c>
      <c r="F7558" s="63" t="str">
        <f>'דוח 132'!F7558</f>
        <v xml:space="preserve">שווי קופה באשח  </v>
      </c>
      <c r="G7558" s="63">
        <f>'דוח 132'!E7558</f>
        <v>0</v>
      </c>
      <c r="H7558" s="63">
        <f>'דוח 132'!D7558</f>
        <v>0</v>
      </c>
      <c r="I7558" s="63">
        <f>'דוח 132'!C7558</f>
        <v>0</v>
      </c>
      <c r="J7558" s="63">
        <f>'דוח 132'!B7558</f>
        <v>0</v>
      </c>
      <c r="K7558" s="63">
        <f>'דוח 132'!A7558</f>
        <v>0</v>
      </c>
    </row>
    <row r="7559" spans="1:11" x14ac:dyDescent="0.2">
      <c r="A7559" s="63">
        <f>'דוח 132'!K7559</f>
        <v>0</v>
      </c>
      <c r="B7559" s="63">
        <f>'דוח 132'!J7559</f>
        <v>0</v>
      </c>
      <c r="C7559" s="63" t="str">
        <f>'דוח 132'!I7559</f>
        <v>תאור קבוצה</v>
      </c>
      <c r="D7559" s="63" t="str">
        <f>'דוח 132'!H7559</f>
        <v>מח"מ</v>
      </c>
      <c r="E7559" s="63" t="str">
        <f>'דוח 132'!G7559</f>
        <v>חשיפה</v>
      </c>
      <c r="F7559" s="63" t="str">
        <f>'דוח 132'!F7559</f>
        <v>חשיפה</v>
      </c>
      <c r="G7559" s="63">
        <f>'דוח 132'!E7559</f>
        <v>0</v>
      </c>
      <c r="H7559" s="63" t="str">
        <f>'דוח 132'!D7559</f>
        <v>חשיפה</v>
      </c>
      <c r="I7559" s="63">
        <f>'דוח 132'!C7559</f>
        <v>0</v>
      </c>
      <c r="J7559" s="63" t="str">
        <f>'דוח 132'!B7559</f>
        <v>מח"מ</v>
      </c>
      <c r="K7559" s="63">
        <f>'דוח 132'!A7559</f>
        <v>0</v>
      </c>
    </row>
    <row r="7560" spans="1:11" x14ac:dyDescent="0.2">
      <c r="A7560" s="63">
        <f>'דוח 132'!K7560</f>
        <v>0</v>
      </c>
      <c r="B7560" s="63">
        <f>'דוח 132'!J7560</f>
        <v>0</v>
      </c>
      <c r="C7560" s="63">
        <f>'דוח 132'!I7560</f>
        <v>0</v>
      </c>
      <c r="D7560" s="63">
        <f>'דוח 132'!H7560</f>
        <v>0</v>
      </c>
      <c r="E7560" s="63" t="str">
        <f>'דוח 132'!G7560</f>
        <v>31/12/18</v>
      </c>
      <c r="F7560" s="63" t="str">
        <f>'דוח 132'!F7560</f>
        <v>31/12/18</v>
      </c>
      <c r="G7560" s="63" t="str">
        <f>'דוח 132'!E7560</f>
        <v>מינ'</v>
      </c>
      <c r="H7560" s="63" t="str">
        <f>'דוח 132'!D7560</f>
        <v>מקס'</v>
      </c>
      <c r="I7560" s="63" t="str">
        <f>'דוח 132'!C7560</f>
        <v>מינ'</v>
      </c>
      <c r="J7560" s="63" t="str">
        <f>'דוח 132'!B7560</f>
        <v>מקס'</v>
      </c>
      <c r="K7560" s="63">
        <f>'דוח 132'!A7560</f>
        <v>0</v>
      </c>
    </row>
    <row r="7561" spans="1:11" x14ac:dyDescent="0.2">
      <c r="A7561" s="63">
        <f>'דוח 132'!K7561</f>
        <v>13591</v>
      </c>
      <c r="B7561" s="63">
        <f>'דוח 132'!J7561</f>
        <v>9549</v>
      </c>
      <c r="C7561" s="63" t="str">
        <f>'דוח 132'!I7561</f>
        <v xml:space="preserve">צמוד מדד (כולל מיועדות) </v>
      </c>
      <c r="D7561" s="63">
        <f>'דוח 132'!H7561</f>
        <v>0</v>
      </c>
      <c r="E7561" s="63">
        <f>'דוח 132'!G7561</f>
        <v>0</v>
      </c>
      <c r="F7561" s="63">
        <f>'דוח 132'!F7561</f>
        <v>0</v>
      </c>
      <c r="G7561" s="63">
        <f>'דוח 132'!E7561</f>
        <v>47.6</v>
      </c>
      <c r="H7561" s="63">
        <f>'דוח 132'!D7561</f>
        <v>59.2</v>
      </c>
      <c r="I7561" s="63">
        <f>'דוח 132'!C7561</f>
        <v>3.5</v>
      </c>
      <c r="J7561" s="63">
        <f>'דוח 132'!B7561</f>
        <v>5</v>
      </c>
      <c r="K7561" s="63">
        <f>'דוח 132'!A7561</f>
        <v>0</v>
      </c>
    </row>
    <row r="7562" spans="1:11" x14ac:dyDescent="0.2">
      <c r="A7562" s="63">
        <f>'דוח 132'!K7562</f>
        <v>17726</v>
      </c>
      <c r="B7562" s="63">
        <f>'דוח 132'!J7562</f>
        <v>9549</v>
      </c>
      <c r="C7562" s="63" t="str">
        <f>'דוח 132'!I7562</f>
        <v>לא צמוד כולל נזילות</v>
      </c>
      <c r="D7562" s="63">
        <f>'דוח 132'!H7562</f>
        <v>0</v>
      </c>
      <c r="E7562" s="63">
        <f>'דוח 132'!G7562</f>
        <v>0</v>
      </c>
      <c r="F7562" s="63">
        <f>'דוח 132'!F7562</f>
        <v>0</v>
      </c>
      <c r="G7562" s="63">
        <f>'דוח 132'!E7562</f>
        <v>37.9</v>
      </c>
      <c r="H7562" s="63">
        <f>'דוח 132'!D7562</f>
        <v>49.5</v>
      </c>
      <c r="I7562" s="63">
        <f>'דוח 132'!C7562</f>
        <v>2</v>
      </c>
      <c r="J7562" s="63">
        <f>'דוח 132'!B7562</f>
        <v>3.5</v>
      </c>
      <c r="K7562" s="63">
        <f>'דוח 132'!A7562</f>
        <v>0</v>
      </c>
    </row>
    <row r="7563" spans="1:11" x14ac:dyDescent="0.2">
      <c r="A7563" s="63">
        <f>'דוח 132'!K7563</f>
        <v>12497</v>
      </c>
      <c r="B7563" s="63">
        <f>'דוח 132'!J7563</f>
        <v>9549</v>
      </c>
      <c r="C7563" s="63" t="str">
        <f>'דוח 132'!I7563</f>
        <v>קונצרני לא סחיר ריבית משתנה (נע"מים)</v>
      </c>
      <c r="D7563" s="63">
        <f>'דוח 132'!H7563</f>
        <v>0</v>
      </c>
      <c r="E7563" s="63">
        <f>'דוח 132'!G7563</f>
        <v>0</v>
      </c>
      <c r="F7563" s="63">
        <f>'דוח 132'!F7563</f>
        <v>0</v>
      </c>
      <c r="G7563" s="63">
        <f>'דוח 132'!E7563</f>
        <v>0</v>
      </c>
      <c r="H7563" s="63">
        <f>'דוח 132'!D7563</f>
        <v>5</v>
      </c>
      <c r="I7563" s="63">
        <f>'דוח 132'!C7563</f>
        <v>0</v>
      </c>
      <c r="J7563" s="63">
        <f>'דוח 132'!B7563</f>
        <v>0</v>
      </c>
      <c r="K7563" s="63">
        <f>'דוח 132'!A7563</f>
        <v>0</v>
      </c>
    </row>
    <row r="7564" spans="1:11" x14ac:dyDescent="0.2">
      <c r="A7564" s="63">
        <f>'דוח 132'!K7564</f>
        <v>12481</v>
      </c>
      <c r="B7564" s="63">
        <f>'דוח 132'!J7564</f>
        <v>9549</v>
      </c>
      <c r="C7564" s="63" t="str">
        <f>'דוח 132'!I7564</f>
        <v>הלוואות לעמיתים.</v>
      </c>
      <c r="D7564" s="63">
        <f>'דוח 132'!H7564</f>
        <v>0</v>
      </c>
      <c r="E7564" s="63">
        <f>'דוח 132'!G7564</f>
        <v>0</v>
      </c>
      <c r="F7564" s="63">
        <f>'דוח 132'!F7564</f>
        <v>0</v>
      </c>
      <c r="G7564" s="63">
        <f>'דוח 132'!E7564</f>
        <v>0</v>
      </c>
      <c r="H7564" s="63">
        <f>'דוח 132'!D7564</f>
        <v>3</v>
      </c>
      <c r="I7564" s="63">
        <f>'דוח 132'!C7564</f>
        <v>0</v>
      </c>
      <c r="J7564" s="63">
        <f>'דוח 132'!B7564</f>
        <v>0</v>
      </c>
      <c r="K7564" s="63">
        <f>'דוח 132'!A7564</f>
        <v>0</v>
      </c>
    </row>
    <row r="7565" spans="1:11" x14ac:dyDescent="0.2">
      <c r="A7565" s="63">
        <f>'דוח 132'!K7565</f>
        <v>13595</v>
      </c>
      <c r="B7565" s="63">
        <f>'דוח 132'!J7565</f>
        <v>9549</v>
      </c>
      <c r="C7565" s="63" t="str">
        <f>'דוח 132'!I7565</f>
        <v>סה"כ מניות והמירים</v>
      </c>
      <c r="D7565" s="63">
        <f>'דוח 132'!H7565</f>
        <v>0</v>
      </c>
      <c r="E7565" s="63">
        <f>'דוח 132'!G7565</f>
        <v>0</v>
      </c>
      <c r="F7565" s="63">
        <f>'דוח 132'!F7565</f>
        <v>0</v>
      </c>
      <c r="G7565" s="63">
        <f>'דוח 132'!E7565</f>
        <v>0</v>
      </c>
      <c r="H7565" s="63">
        <f>'דוח 132'!D7565</f>
        <v>0</v>
      </c>
      <c r="I7565" s="63">
        <f>'דוח 132'!C7565</f>
        <v>0</v>
      </c>
      <c r="J7565" s="63">
        <f>'דוח 132'!B7565</f>
        <v>0</v>
      </c>
      <c r="K7565" s="63">
        <f>'דוח 132'!A7565</f>
        <v>0</v>
      </c>
    </row>
    <row r="7566" spans="1:11" x14ac:dyDescent="0.2">
      <c r="A7566" s="63">
        <f>'דוח 132'!K7566</f>
        <v>15584</v>
      </c>
      <c r="B7566" s="63">
        <f>'דוח 132'!J7566</f>
        <v>9549</v>
      </c>
      <c r="C7566" s="63" t="str">
        <f>'דוח 132'!I7566</f>
        <v>נכסים אלטרנטיביים</v>
      </c>
      <c r="D7566" s="63">
        <f>'דוח 132'!H7566</f>
        <v>0</v>
      </c>
      <c r="E7566" s="63">
        <f>'דוח 132'!G7566</f>
        <v>0</v>
      </c>
      <c r="F7566" s="63">
        <f>'דוח 132'!F7566</f>
        <v>0</v>
      </c>
      <c r="G7566" s="63">
        <f>'דוח 132'!E7566</f>
        <v>0</v>
      </c>
      <c r="H7566" s="63">
        <f>'דוח 132'!D7566</f>
        <v>6</v>
      </c>
      <c r="I7566" s="63">
        <f>'דוח 132'!C7566</f>
        <v>0</v>
      </c>
      <c r="J7566" s="63">
        <f>'דוח 132'!B7566</f>
        <v>0</v>
      </c>
      <c r="K7566" s="63">
        <f>'דוח 132'!A7566</f>
        <v>0</v>
      </c>
    </row>
    <row r="7567" spans="1:11" x14ac:dyDescent="0.2">
      <c r="A7567" s="63">
        <f>'דוח 132'!K7567</f>
        <v>15644</v>
      </c>
      <c r="B7567" s="63">
        <f>'דוח 132'!J7567</f>
        <v>9549</v>
      </c>
      <c r="C7567" s="63" t="str">
        <f>'דוח 132'!I7567</f>
        <v>סה"כ נזילות</v>
      </c>
      <c r="D7567" s="63">
        <f>'דוח 132'!H7567</f>
        <v>0</v>
      </c>
      <c r="E7567" s="63">
        <f>'דוח 132'!G7567</f>
        <v>0</v>
      </c>
      <c r="F7567" s="63">
        <f>'דוח 132'!F7567</f>
        <v>0</v>
      </c>
      <c r="G7567" s="63">
        <f>'דוח 132'!E7567</f>
        <v>1</v>
      </c>
      <c r="H7567" s="63">
        <f>'דוח 132'!D7567</f>
        <v>10</v>
      </c>
      <c r="I7567" s="63">
        <f>'דוח 132'!C7567</f>
        <v>0</v>
      </c>
      <c r="J7567" s="63">
        <f>'דוח 132'!B7567</f>
        <v>0</v>
      </c>
      <c r="K7567" s="63">
        <f>'דוח 132'!A7567</f>
        <v>0</v>
      </c>
    </row>
    <row r="7568" spans="1:11" x14ac:dyDescent="0.2">
      <c r="A7568" s="63">
        <f>'דוח 132'!K7568</f>
        <v>15704</v>
      </c>
      <c r="B7568" s="63">
        <f>'דוח 132'!J7568</f>
        <v>9549</v>
      </c>
      <c r="C7568" s="63" t="str">
        <f>'דוח 132'!I7568</f>
        <v xml:space="preserve">סה"כ קונצרני והלוואות </v>
      </c>
      <c r="D7568" s="63">
        <f>'דוח 132'!H7568</f>
        <v>0</v>
      </c>
      <c r="E7568" s="63">
        <f>'דוח 132'!G7568</f>
        <v>0</v>
      </c>
      <c r="F7568" s="63">
        <f>'דוח 132'!F7568</f>
        <v>0</v>
      </c>
      <c r="G7568" s="63">
        <f>'דוח 132'!E7568</f>
        <v>24</v>
      </c>
      <c r="H7568" s="63">
        <f>'דוח 132'!D7568</f>
        <v>29</v>
      </c>
      <c r="I7568" s="63">
        <f>'דוח 132'!C7568</f>
        <v>0</v>
      </c>
      <c r="J7568" s="63">
        <f>'דוח 132'!B7568</f>
        <v>0</v>
      </c>
      <c r="K7568" s="63">
        <f>'דוח 132'!A7568</f>
        <v>0</v>
      </c>
    </row>
    <row r="7569" spans="1:11" x14ac:dyDescent="0.2">
      <c r="A7569" s="63">
        <f>'דוח 132'!K7569</f>
        <v>15705</v>
      </c>
      <c r="B7569" s="63">
        <f>'דוח 132'!J7569</f>
        <v>9549</v>
      </c>
      <c r="C7569" s="63" t="str">
        <f>'דוח 132'!I7569</f>
        <v>סה"כ ממשלתי</v>
      </c>
      <c r="D7569" s="63">
        <f>'דוח 132'!H7569</f>
        <v>0</v>
      </c>
      <c r="E7569" s="63">
        <f>'דוח 132'!G7569</f>
        <v>0</v>
      </c>
      <c r="F7569" s="63">
        <f>'דוח 132'!F7569</f>
        <v>0</v>
      </c>
      <c r="G7569" s="63">
        <f>'דוח 132'!E7569</f>
        <v>64</v>
      </c>
      <c r="H7569" s="63">
        <f>'דוח 132'!D7569</f>
        <v>74</v>
      </c>
      <c r="I7569" s="63">
        <f>'דוח 132'!C7569</f>
        <v>0</v>
      </c>
      <c r="J7569" s="63">
        <f>'דוח 132'!B7569</f>
        <v>0</v>
      </c>
      <c r="K7569" s="63">
        <f>'דוח 132'!A7569</f>
        <v>0</v>
      </c>
    </row>
    <row r="7570" spans="1:11" x14ac:dyDescent="0.2">
      <c r="A7570" s="63">
        <f>'דוח 132'!K7570</f>
        <v>16144</v>
      </c>
      <c r="B7570" s="63">
        <f>'דוח 132'!J7570</f>
        <v>9549</v>
      </c>
      <c r="C7570" s="63" t="str">
        <f>'דוח 132'!I7570</f>
        <v>סך חשיפת מט"ח</v>
      </c>
      <c r="D7570" s="63">
        <f>'דוח 132'!H7570</f>
        <v>0</v>
      </c>
      <c r="E7570" s="63">
        <f>'דוח 132'!G7570</f>
        <v>0</v>
      </c>
      <c r="F7570" s="63">
        <f>'דוח 132'!F7570</f>
        <v>0</v>
      </c>
      <c r="G7570" s="63">
        <f>'דוח 132'!E7570</f>
        <v>0</v>
      </c>
      <c r="H7570" s="63">
        <f>'דוח 132'!D7570</f>
        <v>0</v>
      </c>
      <c r="I7570" s="63">
        <f>'דוח 132'!C7570</f>
        <v>0</v>
      </c>
      <c r="J7570" s="63">
        <f>'דוח 132'!B7570</f>
        <v>0</v>
      </c>
      <c r="K7570" s="63">
        <f>'דוח 132'!A7570</f>
        <v>0</v>
      </c>
    </row>
    <row r="7571" spans="1:11" x14ac:dyDescent="0.2">
      <c r="A7571" s="63">
        <f>'דוח 132'!K7571</f>
        <v>0</v>
      </c>
      <c r="B7571" s="63">
        <f>'דוח 132'!J7571</f>
        <v>0</v>
      </c>
      <c r="C7571" s="63">
        <f>'דוח 132'!I7571</f>
        <v>0</v>
      </c>
      <c r="D7571" s="63">
        <f>'דוח 132'!H7571</f>
        <v>0</v>
      </c>
      <c r="E7571" s="63">
        <f>'דוח 132'!G7571</f>
        <v>0</v>
      </c>
      <c r="F7571" s="63">
        <f>'דוח 132'!F7571</f>
        <v>0</v>
      </c>
      <c r="G7571" s="63">
        <f>'דוח 132'!E7571</f>
        <v>0</v>
      </c>
      <c r="H7571" s="63">
        <f>'דוח 132'!D7571</f>
        <v>0</v>
      </c>
      <c r="I7571" s="63">
        <f>'דוח 132'!C7571</f>
        <v>0</v>
      </c>
      <c r="J7571" s="63">
        <f>'דוח 132'!B7571</f>
        <v>0</v>
      </c>
      <c r="K7571" s="63">
        <f>'דוח 132'!A7571</f>
        <v>0</v>
      </c>
    </row>
    <row r="7572" spans="1:11" x14ac:dyDescent="0.2">
      <c r="A7572" s="63" t="str">
        <f>'דוח 132'!K7572</f>
        <v>קוד קבוצה</v>
      </c>
      <c r="B7572" s="63" t="str">
        <f>'דוח 132'!J7572</f>
        <v>קוד קופה</v>
      </c>
      <c r="C7572" s="63">
        <f>'דוח 132'!I7572</f>
        <v>0</v>
      </c>
      <c r="D7572" s="63" t="str">
        <f>'דוח 132'!H7572</f>
        <v>9557  קרן פנסיה כללית כללי</v>
      </c>
      <c r="E7572" s="63">
        <f>'דוח 132'!G7572</f>
        <v>0</v>
      </c>
      <c r="F7572" s="63">
        <f>'דוח 132'!F7572</f>
        <v>0</v>
      </c>
      <c r="G7572" s="63">
        <f>'דוח 132'!E7572</f>
        <v>0</v>
      </c>
      <c r="H7572" s="63">
        <f>'דוח 132'!D7572</f>
        <v>0</v>
      </c>
      <c r="I7572" s="63">
        <f>'דוח 132'!C7572</f>
        <v>0</v>
      </c>
      <c r="J7572" s="63">
        <f>'דוח 132'!B7572</f>
        <v>0</v>
      </c>
      <c r="K7572" s="63">
        <f>'דוח 132'!A7572</f>
        <v>0</v>
      </c>
    </row>
    <row r="7573" spans="1:11" x14ac:dyDescent="0.2">
      <c r="A7573" s="63">
        <f>'דוח 132'!K7573</f>
        <v>0</v>
      </c>
      <c r="B7573" s="63">
        <f>'דוח 132'!J7573</f>
        <v>0</v>
      </c>
      <c r="C7573" s="63">
        <f>'דוח 132'!I7573</f>
        <v>0</v>
      </c>
      <c r="D7573" s="63">
        <f>'דוח 132'!H7573</f>
        <v>0</v>
      </c>
      <c r="E7573" s="63">
        <f>'דוח 132'!G7573</f>
        <v>0</v>
      </c>
      <c r="F7573" s="63" t="str">
        <f>'דוח 132'!F7573</f>
        <v xml:space="preserve">שווי קופה באשח  </v>
      </c>
      <c r="G7573" s="63">
        <f>'דוח 132'!E7573</f>
        <v>0</v>
      </c>
      <c r="H7573" s="63">
        <f>'דוח 132'!D7573</f>
        <v>0</v>
      </c>
      <c r="I7573" s="63">
        <f>'דוח 132'!C7573</f>
        <v>0</v>
      </c>
      <c r="J7573" s="63">
        <f>'דוח 132'!B7573</f>
        <v>0</v>
      </c>
      <c r="K7573" s="63">
        <f>'דוח 132'!A7573</f>
        <v>0</v>
      </c>
    </row>
    <row r="7574" spans="1:11" x14ac:dyDescent="0.2">
      <c r="A7574" s="63">
        <f>'דוח 132'!K7574</f>
        <v>0</v>
      </c>
      <c r="B7574" s="63">
        <f>'דוח 132'!J7574</f>
        <v>0</v>
      </c>
      <c r="C7574" s="63" t="str">
        <f>'דוח 132'!I7574</f>
        <v>תאור קבוצה</v>
      </c>
      <c r="D7574" s="63" t="str">
        <f>'דוח 132'!H7574</f>
        <v>מח"מ</v>
      </c>
      <c r="E7574" s="63" t="str">
        <f>'דוח 132'!G7574</f>
        <v>חשיפה</v>
      </c>
      <c r="F7574" s="63" t="str">
        <f>'דוח 132'!F7574</f>
        <v>חשיפה</v>
      </c>
      <c r="G7574" s="63">
        <f>'דוח 132'!E7574</f>
        <v>0</v>
      </c>
      <c r="H7574" s="63" t="str">
        <f>'דוח 132'!D7574</f>
        <v>חשיפה</v>
      </c>
      <c r="I7574" s="63">
        <f>'דוח 132'!C7574</f>
        <v>0</v>
      </c>
      <c r="J7574" s="63" t="str">
        <f>'דוח 132'!B7574</f>
        <v>מח"מ</v>
      </c>
      <c r="K7574" s="63">
        <f>'דוח 132'!A7574</f>
        <v>0</v>
      </c>
    </row>
    <row r="7575" spans="1:11" x14ac:dyDescent="0.2">
      <c r="A7575" s="63">
        <f>'דוח 132'!K7575</f>
        <v>0</v>
      </c>
      <c r="B7575" s="63">
        <f>'דוח 132'!J7575</f>
        <v>0</v>
      </c>
      <c r="C7575" s="63">
        <f>'דוח 132'!I7575</f>
        <v>0</v>
      </c>
      <c r="D7575" s="63">
        <f>'דוח 132'!H7575</f>
        <v>0</v>
      </c>
      <c r="E7575" s="63" t="str">
        <f>'דוח 132'!G7575</f>
        <v>31/12/18</v>
      </c>
      <c r="F7575" s="63" t="str">
        <f>'דוח 132'!F7575</f>
        <v>31/12/18</v>
      </c>
      <c r="G7575" s="63" t="str">
        <f>'דוח 132'!E7575</f>
        <v>מינ'</v>
      </c>
      <c r="H7575" s="63" t="str">
        <f>'דוח 132'!D7575</f>
        <v>מקס'</v>
      </c>
      <c r="I7575" s="63" t="str">
        <f>'דוח 132'!C7575</f>
        <v>מינ'</v>
      </c>
      <c r="J7575" s="63" t="str">
        <f>'דוח 132'!B7575</f>
        <v>מקס'</v>
      </c>
      <c r="K7575" s="63">
        <f>'דוח 132'!A7575</f>
        <v>0</v>
      </c>
    </row>
    <row r="7576" spans="1:11" x14ac:dyDescent="0.2">
      <c r="A7576" s="63">
        <f>'דוח 132'!K7576</f>
        <v>13591</v>
      </c>
      <c r="B7576" s="63">
        <f>'דוח 132'!J7576</f>
        <v>9557</v>
      </c>
      <c r="C7576" s="63" t="str">
        <f>'דוח 132'!I7576</f>
        <v xml:space="preserve">צמוד מדד (כולל מיועדות) </v>
      </c>
      <c r="D7576" s="63">
        <f>'דוח 132'!H7576</f>
        <v>0</v>
      </c>
      <c r="E7576" s="63">
        <f>'דוח 132'!G7576</f>
        <v>0</v>
      </c>
      <c r="F7576" s="63">
        <f>'דוח 132'!F7576</f>
        <v>0</v>
      </c>
      <c r="G7576" s="63">
        <f>'דוח 132'!E7576</f>
        <v>36</v>
      </c>
      <c r="H7576" s="63">
        <f>'דוח 132'!D7576</f>
        <v>47.1</v>
      </c>
      <c r="I7576" s="63">
        <f>'דוח 132'!C7576</f>
        <v>3.5</v>
      </c>
      <c r="J7576" s="63">
        <f>'דוח 132'!B7576</f>
        <v>5</v>
      </c>
      <c r="K7576" s="63">
        <f>'דוח 132'!A7576</f>
        <v>0</v>
      </c>
    </row>
    <row r="7577" spans="1:11" x14ac:dyDescent="0.2">
      <c r="A7577" s="63">
        <f>'דוח 132'!K7577</f>
        <v>17726</v>
      </c>
      <c r="B7577" s="63">
        <f>'דוח 132'!J7577</f>
        <v>9557</v>
      </c>
      <c r="C7577" s="63" t="str">
        <f>'דוח 132'!I7577</f>
        <v>לא צמוד כולל נזילות</v>
      </c>
      <c r="D7577" s="63">
        <f>'דוח 132'!H7577</f>
        <v>0</v>
      </c>
      <c r="E7577" s="63">
        <f>'דוח 132'!G7577</f>
        <v>0</v>
      </c>
      <c r="F7577" s="63">
        <f>'דוח 132'!F7577</f>
        <v>0</v>
      </c>
      <c r="G7577" s="63">
        <f>'דוח 132'!E7577</f>
        <v>45.2</v>
      </c>
      <c r="H7577" s="63">
        <f>'דוח 132'!D7577</f>
        <v>56.3</v>
      </c>
      <c r="I7577" s="63">
        <f>'דוח 132'!C7577</f>
        <v>2</v>
      </c>
      <c r="J7577" s="63">
        <f>'דוח 132'!B7577</f>
        <v>3.5</v>
      </c>
      <c r="K7577" s="63">
        <f>'דוח 132'!A7577</f>
        <v>0</v>
      </c>
    </row>
    <row r="7578" spans="1:11" x14ac:dyDescent="0.2">
      <c r="A7578" s="63">
        <f>'דוח 132'!K7578</f>
        <v>12497</v>
      </c>
      <c r="B7578" s="63">
        <f>'דוח 132'!J7578</f>
        <v>9557</v>
      </c>
      <c r="C7578" s="63" t="str">
        <f>'דוח 132'!I7578</f>
        <v>קונצרני לא סחיר ריבית משתנה (נע"מים)</v>
      </c>
      <c r="D7578" s="63">
        <f>'דוח 132'!H7578</f>
        <v>0</v>
      </c>
      <c r="E7578" s="63">
        <f>'דוח 132'!G7578</f>
        <v>0</v>
      </c>
      <c r="F7578" s="63">
        <f>'דוח 132'!F7578</f>
        <v>0</v>
      </c>
      <c r="G7578" s="63">
        <f>'דוח 132'!E7578</f>
        <v>0</v>
      </c>
      <c r="H7578" s="63">
        <f>'דוח 132'!D7578</f>
        <v>5</v>
      </c>
      <c r="I7578" s="63">
        <f>'דוח 132'!C7578</f>
        <v>0</v>
      </c>
      <c r="J7578" s="63">
        <f>'דוח 132'!B7578</f>
        <v>0</v>
      </c>
      <c r="K7578" s="63">
        <f>'דוח 132'!A7578</f>
        <v>0</v>
      </c>
    </row>
    <row r="7579" spans="1:11" x14ac:dyDescent="0.2">
      <c r="A7579" s="63">
        <f>'דוח 132'!K7579</f>
        <v>12481</v>
      </c>
      <c r="B7579" s="63">
        <f>'דוח 132'!J7579</f>
        <v>9557</v>
      </c>
      <c r="C7579" s="63" t="str">
        <f>'דוח 132'!I7579</f>
        <v>הלוואות לעמיתים.</v>
      </c>
      <c r="D7579" s="63">
        <f>'דוח 132'!H7579</f>
        <v>0</v>
      </c>
      <c r="E7579" s="63">
        <f>'דוח 132'!G7579</f>
        <v>0</v>
      </c>
      <c r="F7579" s="63">
        <f>'דוח 132'!F7579</f>
        <v>0</v>
      </c>
      <c r="G7579" s="63">
        <f>'דוח 132'!E7579</f>
        <v>0</v>
      </c>
      <c r="H7579" s="63">
        <f>'דוח 132'!D7579</f>
        <v>3</v>
      </c>
      <c r="I7579" s="63">
        <f>'דוח 132'!C7579</f>
        <v>0</v>
      </c>
      <c r="J7579" s="63">
        <f>'דוח 132'!B7579</f>
        <v>0</v>
      </c>
      <c r="K7579" s="63">
        <f>'דוח 132'!A7579</f>
        <v>0</v>
      </c>
    </row>
    <row r="7580" spans="1:11" x14ac:dyDescent="0.2">
      <c r="A7580" s="63">
        <f>'דוח 132'!K7580</f>
        <v>13595</v>
      </c>
      <c r="B7580" s="63">
        <f>'דוח 132'!J7580</f>
        <v>9557</v>
      </c>
      <c r="C7580" s="63" t="str">
        <f>'דוח 132'!I7580</f>
        <v>סה"כ מניות והמירים</v>
      </c>
      <c r="D7580" s="63">
        <f>'דוח 132'!H7580</f>
        <v>0</v>
      </c>
      <c r="E7580" s="63">
        <f>'דוח 132'!G7580</f>
        <v>0</v>
      </c>
      <c r="F7580" s="63">
        <f>'דוח 132'!F7580</f>
        <v>0</v>
      </c>
      <c r="G7580" s="63">
        <f>'דוח 132'!E7580</f>
        <v>0</v>
      </c>
      <c r="H7580" s="63">
        <f>'דוח 132'!D7580</f>
        <v>0</v>
      </c>
      <c r="I7580" s="63">
        <f>'דוח 132'!C7580</f>
        <v>0</v>
      </c>
      <c r="J7580" s="63">
        <f>'דוח 132'!B7580</f>
        <v>0</v>
      </c>
      <c r="K7580" s="63">
        <f>'דוח 132'!A7580</f>
        <v>0</v>
      </c>
    </row>
    <row r="7581" spans="1:11" x14ac:dyDescent="0.2">
      <c r="A7581" s="63">
        <f>'דוח 132'!K7581</f>
        <v>15584</v>
      </c>
      <c r="B7581" s="63">
        <f>'דוח 132'!J7581</f>
        <v>9557</v>
      </c>
      <c r="C7581" s="63" t="str">
        <f>'דוח 132'!I7581</f>
        <v>נכסים אלטרנטיביים</v>
      </c>
      <c r="D7581" s="63">
        <f>'דוח 132'!H7581</f>
        <v>0</v>
      </c>
      <c r="E7581" s="63">
        <f>'דוח 132'!G7581</f>
        <v>0</v>
      </c>
      <c r="F7581" s="63">
        <f>'דוח 132'!F7581</f>
        <v>0</v>
      </c>
      <c r="G7581" s="63">
        <f>'דוח 132'!E7581</f>
        <v>0</v>
      </c>
      <c r="H7581" s="63">
        <f>'דוח 132'!D7581</f>
        <v>6</v>
      </c>
      <c r="I7581" s="63">
        <f>'דוח 132'!C7581</f>
        <v>0</v>
      </c>
      <c r="J7581" s="63">
        <f>'דוח 132'!B7581</f>
        <v>0</v>
      </c>
      <c r="K7581" s="63">
        <f>'דוח 132'!A7581</f>
        <v>0</v>
      </c>
    </row>
    <row r="7582" spans="1:11" x14ac:dyDescent="0.2">
      <c r="A7582" s="63">
        <f>'דוח 132'!K7582</f>
        <v>17728</v>
      </c>
      <c r="B7582" s="63">
        <f>'דוח 132'!J7582</f>
        <v>9557</v>
      </c>
      <c r="C7582" s="63" t="str">
        <f>'דוח 132'!I7582</f>
        <v>נכסי נדל"ן</v>
      </c>
      <c r="D7582" s="63">
        <f>'דוח 132'!H7582</f>
        <v>0</v>
      </c>
      <c r="E7582" s="63">
        <f>'דוח 132'!G7582</f>
        <v>0</v>
      </c>
      <c r="F7582" s="63">
        <f>'דוח 132'!F7582</f>
        <v>0</v>
      </c>
      <c r="G7582" s="63">
        <f>'דוח 132'!E7582</f>
        <v>0</v>
      </c>
      <c r="H7582" s="63">
        <f>'דוח 132'!D7582</f>
        <v>2</v>
      </c>
      <c r="I7582" s="63">
        <f>'דוח 132'!C7582</f>
        <v>0</v>
      </c>
      <c r="J7582" s="63">
        <f>'דוח 132'!B7582</f>
        <v>0</v>
      </c>
      <c r="K7582" s="63">
        <f>'דוח 132'!A7582</f>
        <v>0</v>
      </c>
    </row>
    <row r="7583" spans="1:11" x14ac:dyDescent="0.2">
      <c r="A7583" s="63">
        <f>'דוח 132'!K7583</f>
        <v>15644</v>
      </c>
      <c r="B7583" s="63">
        <f>'דוח 132'!J7583</f>
        <v>9557</v>
      </c>
      <c r="C7583" s="63" t="str">
        <f>'דוח 132'!I7583</f>
        <v>סה"כ נזילות</v>
      </c>
      <c r="D7583" s="63">
        <f>'דוח 132'!H7583</f>
        <v>0</v>
      </c>
      <c r="E7583" s="63">
        <f>'דוח 132'!G7583</f>
        <v>0</v>
      </c>
      <c r="F7583" s="63">
        <f>'דוח 132'!F7583</f>
        <v>0</v>
      </c>
      <c r="G7583" s="63">
        <f>'דוח 132'!E7583</f>
        <v>0</v>
      </c>
      <c r="H7583" s="63">
        <f>'דוח 132'!D7583</f>
        <v>7</v>
      </c>
      <c r="I7583" s="63">
        <f>'דוח 132'!C7583</f>
        <v>0</v>
      </c>
      <c r="J7583" s="63">
        <f>'דוח 132'!B7583</f>
        <v>0</v>
      </c>
      <c r="K7583" s="63">
        <f>'דוח 132'!A7583</f>
        <v>0</v>
      </c>
    </row>
    <row r="7584" spans="1:11" x14ac:dyDescent="0.2">
      <c r="A7584" s="63">
        <f>'דוח 132'!K7584</f>
        <v>15704</v>
      </c>
      <c r="B7584" s="63">
        <f>'דוח 132'!J7584</f>
        <v>9557</v>
      </c>
      <c r="C7584" s="63" t="str">
        <f>'דוח 132'!I7584</f>
        <v xml:space="preserve">סה"כ קונצרני והלוואות </v>
      </c>
      <c r="D7584" s="63">
        <f>'דוח 132'!H7584</f>
        <v>0</v>
      </c>
      <c r="E7584" s="63">
        <f>'דוח 132'!G7584</f>
        <v>0</v>
      </c>
      <c r="F7584" s="63">
        <f>'דוח 132'!F7584</f>
        <v>0</v>
      </c>
      <c r="G7584" s="63">
        <f>'דוח 132'!E7584</f>
        <v>25</v>
      </c>
      <c r="H7584" s="63">
        <f>'דוח 132'!D7584</f>
        <v>30</v>
      </c>
      <c r="I7584" s="63">
        <f>'דוח 132'!C7584</f>
        <v>0</v>
      </c>
      <c r="J7584" s="63">
        <f>'דוח 132'!B7584</f>
        <v>0</v>
      </c>
      <c r="K7584" s="63">
        <f>'דוח 132'!A7584</f>
        <v>0</v>
      </c>
    </row>
    <row r="7585" spans="1:11" x14ac:dyDescent="0.2">
      <c r="A7585" s="63">
        <f>'דוח 132'!K7585</f>
        <v>15705</v>
      </c>
      <c r="B7585" s="63">
        <f>'דוח 132'!J7585</f>
        <v>9557</v>
      </c>
      <c r="C7585" s="63" t="str">
        <f>'דוח 132'!I7585</f>
        <v>סה"כ ממשלתי</v>
      </c>
      <c r="D7585" s="63">
        <f>'דוח 132'!H7585</f>
        <v>0</v>
      </c>
      <c r="E7585" s="63">
        <f>'דוח 132'!G7585</f>
        <v>0</v>
      </c>
      <c r="F7585" s="63">
        <f>'דוח 132'!F7585</f>
        <v>0</v>
      </c>
      <c r="G7585" s="63">
        <f>'דוח 132'!E7585</f>
        <v>32</v>
      </c>
      <c r="H7585" s="63">
        <f>'דוח 132'!D7585</f>
        <v>37</v>
      </c>
      <c r="I7585" s="63">
        <f>'דוח 132'!C7585</f>
        <v>0</v>
      </c>
      <c r="J7585" s="63">
        <f>'דוח 132'!B7585</f>
        <v>0</v>
      </c>
      <c r="K7585" s="63">
        <f>'דוח 132'!A7585</f>
        <v>0</v>
      </c>
    </row>
    <row r="7586" spans="1:11" x14ac:dyDescent="0.2">
      <c r="A7586" s="63">
        <f>'דוח 132'!K7586</f>
        <v>16144</v>
      </c>
      <c r="B7586" s="63">
        <f>'דוח 132'!J7586</f>
        <v>9557</v>
      </c>
      <c r="C7586" s="63" t="str">
        <f>'דוח 132'!I7586</f>
        <v>סך חשיפת מט"ח</v>
      </c>
      <c r="D7586" s="63">
        <f>'דוח 132'!H7586</f>
        <v>0</v>
      </c>
      <c r="E7586" s="63">
        <f>'דוח 132'!G7586</f>
        <v>0</v>
      </c>
      <c r="F7586" s="63">
        <f>'דוח 132'!F7586</f>
        <v>0</v>
      </c>
      <c r="G7586" s="63">
        <f>'דוח 132'!E7586</f>
        <v>0</v>
      </c>
      <c r="H7586" s="63">
        <f>'דוח 132'!D7586</f>
        <v>0</v>
      </c>
      <c r="I7586" s="63">
        <f>'דוח 132'!C7586</f>
        <v>0</v>
      </c>
      <c r="J7586" s="63">
        <f>'דוח 132'!B7586</f>
        <v>0</v>
      </c>
      <c r="K7586" s="63">
        <f>'דוח 132'!A7586</f>
        <v>0</v>
      </c>
    </row>
    <row r="7587" spans="1:11" x14ac:dyDescent="0.2">
      <c r="A7587" s="63">
        <f>'דוח 132'!K7587</f>
        <v>0</v>
      </c>
      <c r="B7587" s="63">
        <f>'דוח 132'!J7587</f>
        <v>0</v>
      </c>
      <c r="C7587" s="63">
        <f>'דוח 132'!I7587</f>
        <v>0</v>
      </c>
      <c r="D7587" s="63">
        <f>'דוח 132'!H7587</f>
        <v>0</v>
      </c>
      <c r="E7587" s="63">
        <f>'דוח 132'!G7587</f>
        <v>0</v>
      </c>
      <c r="F7587" s="63">
        <f>'דוח 132'!F7587</f>
        <v>0</v>
      </c>
      <c r="G7587" s="63">
        <f>'דוח 132'!E7587</f>
        <v>0</v>
      </c>
      <c r="H7587" s="63">
        <f>'דוח 132'!D7587</f>
        <v>0</v>
      </c>
      <c r="I7587" s="63">
        <f>'דוח 132'!C7587</f>
        <v>0</v>
      </c>
      <c r="J7587" s="63">
        <f>'דוח 132'!B7587</f>
        <v>0</v>
      </c>
      <c r="K7587" s="63">
        <f>'דוח 132'!A7587</f>
        <v>0</v>
      </c>
    </row>
    <row r="7588" spans="1:11" x14ac:dyDescent="0.2">
      <c r="A7588" s="63" t="str">
        <f>'דוח 132'!K7588</f>
        <v>קוד קבוצה</v>
      </c>
      <c r="B7588" s="63" t="str">
        <f>'דוח 132'!J7588</f>
        <v>קוד קופה</v>
      </c>
      <c r="C7588" s="63">
        <f>'דוח 132'!I7588</f>
        <v>0</v>
      </c>
      <c r="D7588" s="63" t="str">
        <f>'דוח 132'!H7588</f>
        <v>9573  קרן פנסיה מקיפה עד 10% מניות</v>
      </c>
      <c r="E7588" s="63">
        <f>'דוח 132'!G7588</f>
        <v>0</v>
      </c>
      <c r="F7588" s="63">
        <f>'דוח 132'!F7588</f>
        <v>0</v>
      </c>
      <c r="G7588" s="63">
        <f>'דוח 132'!E7588</f>
        <v>0</v>
      </c>
      <c r="H7588" s="63">
        <f>'דוח 132'!D7588</f>
        <v>0</v>
      </c>
      <c r="I7588" s="63">
        <f>'דוח 132'!C7588</f>
        <v>0</v>
      </c>
      <c r="J7588" s="63">
        <f>'דוח 132'!B7588</f>
        <v>0</v>
      </c>
      <c r="K7588" s="63">
        <f>'דוח 132'!A7588</f>
        <v>0</v>
      </c>
    </row>
    <row r="7589" spans="1:11" x14ac:dyDescent="0.2">
      <c r="A7589" s="63">
        <f>'דוח 132'!K7589</f>
        <v>0</v>
      </c>
      <c r="B7589" s="63">
        <f>'דוח 132'!J7589</f>
        <v>0</v>
      </c>
      <c r="C7589" s="63">
        <f>'דוח 132'!I7589</f>
        <v>0</v>
      </c>
      <c r="D7589" s="63">
        <f>'דוח 132'!H7589</f>
        <v>0</v>
      </c>
      <c r="E7589" s="63">
        <f>'דוח 132'!G7589</f>
        <v>0</v>
      </c>
      <c r="F7589" s="63" t="str">
        <f>'דוח 132'!F7589</f>
        <v xml:space="preserve">שווי קופה באשח  </v>
      </c>
      <c r="G7589" s="63">
        <f>'דוח 132'!E7589</f>
        <v>0</v>
      </c>
      <c r="H7589" s="63">
        <f>'דוח 132'!D7589</f>
        <v>0</v>
      </c>
      <c r="I7589" s="63">
        <f>'דוח 132'!C7589</f>
        <v>0</v>
      </c>
      <c r="J7589" s="63">
        <f>'דוח 132'!B7589</f>
        <v>0</v>
      </c>
      <c r="K7589" s="63">
        <f>'דוח 132'!A7589</f>
        <v>0</v>
      </c>
    </row>
    <row r="7590" spans="1:11" x14ac:dyDescent="0.2">
      <c r="A7590" s="63">
        <f>'דוח 132'!K7590</f>
        <v>0</v>
      </c>
      <c r="B7590" s="63">
        <f>'דוח 132'!J7590</f>
        <v>0</v>
      </c>
      <c r="C7590" s="63" t="str">
        <f>'דוח 132'!I7590</f>
        <v>תאור קבוצה</v>
      </c>
      <c r="D7590" s="63" t="str">
        <f>'דוח 132'!H7590</f>
        <v>מח"מ</v>
      </c>
      <c r="E7590" s="63" t="str">
        <f>'דוח 132'!G7590</f>
        <v>חשיפה</v>
      </c>
      <c r="F7590" s="63" t="str">
        <f>'דוח 132'!F7590</f>
        <v>חשיפה</v>
      </c>
      <c r="G7590" s="63">
        <f>'דוח 132'!E7590</f>
        <v>0</v>
      </c>
      <c r="H7590" s="63" t="str">
        <f>'דוח 132'!D7590</f>
        <v>חשיפה</v>
      </c>
      <c r="I7590" s="63">
        <f>'דוח 132'!C7590</f>
        <v>0</v>
      </c>
      <c r="J7590" s="63" t="str">
        <f>'דוח 132'!B7590</f>
        <v>מח"מ</v>
      </c>
      <c r="K7590" s="63">
        <f>'דוח 132'!A7590</f>
        <v>0</v>
      </c>
    </row>
    <row r="7591" spans="1:11" x14ac:dyDescent="0.2">
      <c r="A7591" s="63">
        <f>'דוח 132'!K7591</f>
        <v>0</v>
      </c>
      <c r="B7591" s="63">
        <f>'דוח 132'!J7591</f>
        <v>0</v>
      </c>
      <c r="C7591" s="63">
        <f>'דוח 132'!I7591</f>
        <v>0</v>
      </c>
      <c r="D7591" s="63">
        <f>'דוח 132'!H7591</f>
        <v>0</v>
      </c>
      <c r="E7591" s="63" t="str">
        <f>'דוח 132'!G7591</f>
        <v>31/12/18</v>
      </c>
      <c r="F7591" s="63" t="str">
        <f>'דוח 132'!F7591</f>
        <v>31/12/18</v>
      </c>
      <c r="G7591" s="63" t="str">
        <f>'דוח 132'!E7591</f>
        <v>מינ'</v>
      </c>
      <c r="H7591" s="63" t="str">
        <f>'דוח 132'!D7591</f>
        <v>מקס'</v>
      </c>
      <c r="I7591" s="63" t="str">
        <f>'דוח 132'!C7591</f>
        <v>מינ'</v>
      </c>
      <c r="J7591" s="63" t="str">
        <f>'דוח 132'!B7591</f>
        <v>מקס'</v>
      </c>
      <c r="K7591" s="63">
        <f>'דוח 132'!A7591</f>
        <v>0</v>
      </c>
    </row>
    <row r="7592" spans="1:11" x14ac:dyDescent="0.2">
      <c r="A7592" s="63">
        <f>'דוח 132'!K7592</f>
        <v>13591</v>
      </c>
      <c r="B7592" s="63">
        <f>'דוח 132'!J7592</f>
        <v>9573</v>
      </c>
      <c r="C7592" s="63" t="str">
        <f>'דוח 132'!I7592</f>
        <v xml:space="preserve">צמוד מדד (כולל מיועדות) </v>
      </c>
      <c r="D7592" s="63">
        <f>'דוח 132'!H7592</f>
        <v>0</v>
      </c>
      <c r="E7592" s="63">
        <f>'דוח 132'!G7592</f>
        <v>0</v>
      </c>
      <c r="F7592" s="63">
        <f>'דוח 132'!F7592</f>
        <v>0</v>
      </c>
      <c r="G7592" s="63">
        <f>'דוח 132'!E7592</f>
        <v>41.6</v>
      </c>
      <c r="H7592" s="63">
        <f>'דוח 132'!D7592</f>
        <v>51.8</v>
      </c>
      <c r="I7592" s="63">
        <f>'דוח 132'!C7592</f>
        <v>3.5</v>
      </c>
      <c r="J7592" s="63">
        <f>'דוח 132'!B7592</f>
        <v>5</v>
      </c>
      <c r="K7592" s="63">
        <f>'דוח 132'!A7592</f>
        <v>0</v>
      </c>
    </row>
    <row r="7593" spans="1:11" x14ac:dyDescent="0.2">
      <c r="A7593" s="63">
        <f>'דוח 132'!K7593</f>
        <v>17726</v>
      </c>
      <c r="B7593" s="63">
        <f>'דוח 132'!J7593</f>
        <v>9573</v>
      </c>
      <c r="C7593" s="63" t="str">
        <f>'דוח 132'!I7593</f>
        <v>לא צמוד כולל נזילות</v>
      </c>
      <c r="D7593" s="63">
        <f>'דוח 132'!H7593</f>
        <v>0</v>
      </c>
      <c r="E7593" s="63">
        <f>'דוח 132'!G7593</f>
        <v>0</v>
      </c>
      <c r="F7593" s="63">
        <f>'דוח 132'!F7593</f>
        <v>0</v>
      </c>
      <c r="G7593" s="63">
        <f>'דוח 132'!E7593</f>
        <v>33.1</v>
      </c>
      <c r="H7593" s="63">
        <f>'דוח 132'!D7593</f>
        <v>43.3</v>
      </c>
      <c r="I7593" s="63">
        <f>'דוח 132'!C7593</f>
        <v>2</v>
      </c>
      <c r="J7593" s="63">
        <f>'דוח 132'!B7593</f>
        <v>3.5</v>
      </c>
      <c r="K7593" s="63">
        <f>'דוח 132'!A7593</f>
        <v>0</v>
      </c>
    </row>
    <row r="7594" spans="1:11" x14ac:dyDescent="0.2">
      <c r="A7594" s="63">
        <f>'דוח 132'!K7594</f>
        <v>12497</v>
      </c>
      <c r="B7594" s="63">
        <f>'דוח 132'!J7594</f>
        <v>9573</v>
      </c>
      <c r="C7594" s="63" t="str">
        <f>'דוח 132'!I7594</f>
        <v>קונצרני לא סחיר ריבית משתנה (נע"מים)</v>
      </c>
      <c r="D7594" s="63">
        <f>'דוח 132'!H7594</f>
        <v>0</v>
      </c>
      <c r="E7594" s="63">
        <f>'דוח 132'!G7594</f>
        <v>0</v>
      </c>
      <c r="F7594" s="63">
        <f>'דוח 132'!F7594</f>
        <v>0</v>
      </c>
      <c r="G7594" s="63">
        <f>'דוח 132'!E7594</f>
        <v>0</v>
      </c>
      <c r="H7594" s="63">
        <f>'דוח 132'!D7594</f>
        <v>5</v>
      </c>
      <c r="I7594" s="63">
        <f>'דוח 132'!C7594</f>
        <v>0</v>
      </c>
      <c r="J7594" s="63">
        <f>'דוח 132'!B7594</f>
        <v>0</v>
      </c>
      <c r="K7594" s="63">
        <f>'דוח 132'!A7594</f>
        <v>0</v>
      </c>
    </row>
    <row r="7595" spans="1:11" x14ac:dyDescent="0.2">
      <c r="A7595" s="63">
        <f>'דוח 132'!K7595</f>
        <v>12481</v>
      </c>
      <c r="B7595" s="63">
        <f>'דוח 132'!J7595</f>
        <v>9573</v>
      </c>
      <c r="C7595" s="63" t="str">
        <f>'דוח 132'!I7595</f>
        <v>הלוואות לעמיתים.</v>
      </c>
      <c r="D7595" s="63">
        <f>'דוח 132'!H7595</f>
        <v>0</v>
      </c>
      <c r="E7595" s="63">
        <f>'דוח 132'!G7595</f>
        <v>0</v>
      </c>
      <c r="F7595" s="63">
        <f>'דוח 132'!F7595</f>
        <v>0</v>
      </c>
      <c r="G7595" s="63">
        <f>'דוח 132'!E7595</f>
        <v>0</v>
      </c>
      <c r="H7595" s="63">
        <f>'דוח 132'!D7595</f>
        <v>3</v>
      </c>
      <c r="I7595" s="63">
        <f>'דוח 132'!C7595</f>
        <v>0</v>
      </c>
      <c r="J7595" s="63">
        <f>'דוח 132'!B7595</f>
        <v>0</v>
      </c>
      <c r="K7595" s="63">
        <f>'דוח 132'!A7595</f>
        <v>0</v>
      </c>
    </row>
    <row r="7596" spans="1:11" x14ac:dyDescent="0.2">
      <c r="A7596" s="63">
        <f>'דוח 132'!K7596</f>
        <v>13595</v>
      </c>
      <c r="B7596" s="63">
        <f>'דוח 132'!J7596</f>
        <v>9573</v>
      </c>
      <c r="C7596" s="63" t="str">
        <f>'דוח 132'!I7596</f>
        <v>סה"כ מניות והמירים</v>
      </c>
      <c r="D7596" s="63">
        <f>'דוח 132'!H7596</f>
        <v>0</v>
      </c>
      <c r="E7596" s="63">
        <f>'דוח 132'!G7596</f>
        <v>0</v>
      </c>
      <c r="F7596" s="63">
        <f>'דוח 132'!F7596</f>
        <v>0</v>
      </c>
      <c r="G7596" s="63">
        <f>'דוח 132'!E7596</f>
        <v>0</v>
      </c>
      <c r="H7596" s="63">
        <f>'דוח 132'!D7596</f>
        <v>0</v>
      </c>
      <c r="I7596" s="63">
        <f>'דוח 132'!C7596</f>
        <v>0</v>
      </c>
      <c r="J7596" s="63">
        <f>'דוח 132'!B7596</f>
        <v>0</v>
      </c>
      <c r="K7596" s="63">
        <f>'דוח 132'!A7596</f>
        <v>0</v>
      </c>
    </row>
    <row r="7597" spans="1:11" x14ac:dyDescent="0.2">
      <c r="A7597" s="63">
        <f>'דוח 132'!K7597</f>
        <v>15584</v>
      </c>
      <c r="B7597" s="63">
        <f>'דוח 132'!J7597</f>
        <v>9573</v>
      </c>
      <c r="C7597" s="63" t="str">
        <f>'דוח 132'!I7597</f>
        <v>נכסים אלטרנטיביים</v>
      </c>
      <c r="D7597" s="63">
        <f>'דוח 132'!H7597</f>
        <v>0</v>
      </c>
      <c r="E7597" s="63">
        <f>'דוח 132'!G7597</f>
        <v>0</v>
      </c>
      <c r="F7597" s="63">
        <f>'דוח 132'!F7597</f>
        <v>0</v>
      </c>
      <c r="G7597" s="63">
        <f>'דוח 132'!E7597</f>
        <v>0</v>
      </c>
      <c r="H7597" s="63">
        <f>'דוח 132'!D7597</f>
        <v>6</v>
      </c>
      <c r="I7597" s="63">
        <f>'דוח 132'!C7597</f>
        <v>0</v>
      </c>
      <c r="J7597" s="63">
        <f>'דוח 132'!B7597</f>
        <v>0</v>
      </c>
      <c r="K7597" s="63">
        <f>'דוח 132'!A7597</f>
        <v>0</v>
      </c>
    </row>
    <row r="7598" spans="1:11" x14ac:dyDescent="0.2">
      <c r="A7598" s="63">
        <f>'דוח 132'!K7598</f>
        <v>15644</v>
      </c>
      <c r="B7598" s="63">
        <f>'דוח 132'!J7598</f>
        <v>9573</v>
      </c>
      <c r="C7598" s="63" t="str">
        <f>'דוח 132'!I7598</f>
        <v>סה"כ נזילות</v>
      </c>
      <c r="D7598" s="63">
        <f>'דוח 132'!H7598</f>
        <v>0</v>
      </c>
      <c r="E7598" s="63">
        <f>'דוח 132'!G7598</f>
        <v>0</v>
      </c>
      <c r="F7598" s="63">
        <f>'דוח 132'!F7598</f>
        <v>0</v>
      </c>
      <c r="G7598" s="63">
        <f>'דוח 132'!E7598</f>
        <v>0</v>
      </c>
      <c r="H7598" s="63">
        <f>'דוח 132'!D7598</f>
        <v>7</v>
      </c>
      <c r="I7598" s="63">
        <f>'דוח 132'!C7598</f>
        <v>0</v>
      </c>
      <c r="J7598" s="63">
        <f>'דוח 132'!B7598</f>
        <v>0</v>
      </c>
      <c r="K7598" s="63">
        <f>'דוח 132'!A7598</f>
        <v>0</v>
      </c>
    </row>
    <row r="7599" spans="1:11" x14ac:dyDescent="0.2">
      <c r="A7599" s="63">
        <f>'דוח 132'!K7599</f>
        <v>15704</v>
      </c>
      <c r="B7599" s="63">
        <f>'דוח 132'!J7599</f>
        <v>9573</v>
      </c>
      <c r="C7599" s="63" t="str">
        <f>'דוח 132'!I7599</f>
        <v xml:space="preserve">סה"כ קונצרני והלוואות </v>
      </c>
      <c r="D7599" s="63">
        <f>'דוח 132'!H7599</f>
        <v>0</v>
      </c>
      <c r="E7599" s="63">
        <f>'דוח 132'!G7599</f>
        <v>0</v>
      </c>
      <c r="F7599" s="63">
        <f>'דוח 132'!F7599</f>
        <v>0</v>
      </c>
      <c r="G7599" s="63">
        <f>'דוח 132'!E7599</f>
        <v>23</v>
      </c>
      <c r="H7599" s="63">
        <f>'דוח 132'!D7599</f>
        <v>28</v>
      </c>
      <c r="I7599" s="63">
        <f>'דוח 132'!C7599</f>
        <v>0</v>
      </c>
      <c r="J7599" s="63">
        <f>'דוח 132'!B7599</f>
        <v>0</v>
      </c>
      <c r="K7599" s="63">
        <f>'דוח 132'!A7599</f>
        <v>0</v>
      </c>
    </row>
    <row r="7600" spans="1:11" x14ac:dyDescent="0.2">
      <c r="A7600" s="63">
        <f>'דוח 132'!K7600</f>
        <v>15705</v>
      </c>
      <c r="B7600" s="63">
        <f>'דוח 132'!J7600</f>
        <v>9573</v>
      </c>
      <c r="C7600" s="63" t="str">
        <f>'דוח 132'!I7600</f>
        <v>סה"כ ממשלתי</v>
      </c>
      <c r="D7600" s="63">
        <f>'דוח 132'!H7600</f>
        <v>0</v>
      </c>
      <c r="E7600" s="63">
        <f>'דוח 132'!G7600</f>
        <v>0</v>
      </c>
      <c r="F7600" s="63">
        <f>'דוח 132'!F7600</f>
        <v>0</v>
      </c>
      <c r="G7600" s="63">
        <f>'דוח 132'!E7600</f>
        <v>54</v>
      </c>
      <c r="H7600" s="63">
        <f>'דוח 132'!D7600</f>
        <v>64</v>
      </c>
      <c r="I7600" s="63">
        <f>'דוח 132'!C7600</f>
        <v>0</v>
      </c>
      <c r="J7600" s="63">
        <f>'דוח 132'!B7600</f>
        <v>0</v>
      </c>
      <c r="K7600" s="63">
        <f>'דוח 132'!A7600</f>
        <v>0</v>
      </c>
    </row>
    <row r="7601" spans="1:11" x14ac:dyDescent="0.2">
      <c r="A7601" s="63">
        <f>'דוח 132'!K7601</f>
        <v>16144</v>
      </c>
      <c r="B7601" s="63">
        <f>'דוח 132'!J7601</f>
        <v>9573</v>
      </c>
      <c r="C7601" s="63" t="str">
        <f>'דוח 132'!I7601</f>
        <v>סך חשיפת מט"ח</v>
      </c>
      <c r="D7601" s="63">
        <f>'דוח 132'!H7601</f>
        <v>0</v>
      </c>
      <c r="E7601" s="63">
        <f>'דוח 132'!G7601</f>
        <v>0</v>
      </c>
      <c r="F7601" s="63">
        <f>'דוח 132'!F7601</f>
        <v>0</v>
      </c>
      <c r="G7601" s="63">
        <f>'דוח 132'!E7601</f>
        <v>0</v>
      </c>
      <c r="H7601" s="63">
        <f>'דוח 132'!D7601</f>
        <v>0</v>
      </c>
      <c r="I7601" s="63">
        <f>'דוח 132'!C7601</f>
        <v>0</v>
      </c>
      <c r="J7601" s="63">
        <f>'דוח 132'!B7601</f>
        <v>0</v>
      </c>
      <c r="K7601" s="63">
        <f>'דוח 132'!A7601</f>
        <v>0</v>
      </c>
    </row>
    <row r="7602" spans="1:11" x14ac:dyDescent="0.2">
      <c r="A7602" s="63">
        <f>'דוח 132'!K7602</f>
        <v>0</v>
      </c>
      <c r="B7602" s="63">
        <f>'דוח 132'!J7602</f>
        <v>0</v>
      </c>
      <c r="C7602" s="63">
        <f>'דוח 132'!I7602</f>
        <v>0</v>
      </c>
      <c r="D7602" s="63">
        <f>'דוח 132'!H7602</f>
        <v>0</v>
      </c>
      <c r="E7602" s="63">
        <f>'דוח 132'!G7602</f>
        <v>0</v>
      </c>
      <c r="F7602" s="63">
        <f>'דוח 132'!F7602</f>
        <v>0</v>
      </c>
      <c r="G7602" s="63">
        <f>'דוח 132'!E7602</f>
        <v>0</v>
      </c>
      <c r="H7602" s="63">
        <f>'דוח 132'!D7602</f>
        <v>0</v>
      </c>
      <c r="I7602" s="63">
        <f>'דוח 132'!C7602</f>
        <v>0</v>
      </c>
      <c r="J7602" s="63">
        <f>'דוח 132'!B7602</f>
        <v>0</v>
      </c>
      <c r="K7602" s="63">
        <f>'דוח 132'!A7602</f>
        <v>0</v>
      </c>
    </row>
    <row r="7603" spans="1:11" x14ac:dyDescent="0.2">
      <c r="A7603" s="63" t="str">
        <f>'דוח 132'!K7603</f>
        <v>קוד קבוצה</v>
      </c>
      <c r="B7603" s="63" t="str">
        <f>'דוח 132'!J7603</f>
        <v>קוד קופה</v>
      </c>
      <c r="C7603" s="63">
        <f>'דוח 132'!I7603</f>
        <v>0</v>
      </c>
      <c r="D7603" s="63" t="str">
        <f>'דוח 132'!H7603</f>
        <v>9611  פסגות פיצויים אג"ח</v>
      </c>
      <c r="E7603" s="63">
        <f>'דוח 132'!G7603</f>
        <v>0</v>
      </c>
      <c r="F7603" s="63">
        <f>'דוח 132'!F7603</f>
        <v>0</v>
      </c>
      <c r="G7603" s="63">
        <f>'דוח 132'!E7603</f>
        <v>0</v>
      </c>
      <c r="H7603" s="63">
        <f>'דוח 132'!D7603</f>
        <v>0</v>
      </c>
      <c r="I7603" s="63">
        <f>'דוח 132'!C7603</f>
        <v>0</v>
      </c>
      <c r="J7603" s="63">
        <f>'דוח 132'!B7603</f>
        <v>0</v>
      </c>
      <c r="K7603" s="63">
        <f>'דוח 132'!A7603</f>
        <v>0</v>
      </c>
    </row>
    <row r="7604" spans="1:11" x14ac:dyDescent="0.2">
      <c r="A7604" s="63">
        <f>'דוח 132'!K7604</f>
        <v>0</v>
      </c>
      <c r="B7604" s="63">
        <f>'דוח 132'!J7604</f>
        <v>0</v>
      </c>
      <c r="C7604" s="63">
        <f>'דוח 132'!I7604</f>
        <v>0</v>
      </c>
      <c r="D7604" s="63">
        <f>'דוח 132'!H7604</f>
        <v>0</v>
      </c>
      <c r="E7604" s="63">
        <f>'דוח 132'!G7604</f>
        <v>0</v>
      </c>
      <c r="F7604" s="63" t="str">
        <f>'דוח 132'!F7604</f>
        <v>שווי קופה באשח  37,647.63</v>
      </c>
      <c r="G7604" s="63">
        <f>'דוח 132'!E7604</f>
        <v>0</v>
      </c>
      <c r="H7604" s="63">
        <f>'דוח 132'!D7604</f>
        <v>0</v>
      </c>
      <c r="I7604" s="63">
        <f>'דוח 132'!C7604</f>
        <v>0</v>
      </c>
      <c r="J7604" s="63">
        <f>'דוח 132'!B7604</f>
        <v>0</v>
      </c>
      <c r="K7604" s="63">
        <f>'דוח 132'!A7604</f>
        <v>0</v>
      </c>
    </row>
    <row r="7605" spans="1:11" x14ac:dyDescent="0.2">
      <c r="A7605" s="63">
        <f>'דוח 132'!K7605</f>
        <v>0</v>
      </c>
      <c r="B7605" s="63">
        <f>'דוח 132'!J7605</f>
        <v>0</v>
      </c>
      <c r="C7605" s="63" t="str">
        <f>'דוח 132'!I7605</f>
        <v>תאור קבוצה</v>
      </c>
      <c r="D7605" s="63" t="str">
        <f>'דוח 132'!H7605</f>
        <v>מח"מ</v>
      </c>
      <c r="E7605" s="63" t="str">
        <f>'דוח 132'!G7605</f>
        <v>חשיפה</v>
      </c>
      <c r="F7605" s="63" t="str">
        <f>'דוח 132'!F7605</f>
        <v>חשיפה</v>
      </c>
      <c r="G7605" s="63">
        <f>'דוח 132'!E7605</f>
        <v>0</v>
      </c>
      <c r="H7605" s="63" t="str">
        <f>'דוח 132'!D7605</f>
        <v>חשיפה</v>
      </c>
      <c r="I7605" s="63">
        <f>'דוח 132'!C7605</f>
        <v>0</v>
      </c>
      <c r="J7605" s="63" t="str">
        <f>'דוח 132'!B7605</f>
        <v>מח"מ</v>
      </c>
      <c r="K7605" s="63">
        <f>'דוח 132'!A7605</f>
        <v>0</v>
      </c>
    </row>
    <row r="7606" spans="1:11" x14ac:dyDescent="0.2">
      <c r="A7606" s="63">
        <f>'דוח 132'!K7606</f>
        <v>0</v>
      </c>
      <c r="B7606" s="63">
        <f>'דוח 132'!J7606</f>
        <v>0</v>
      </c>
      <c r="C7606" s="63">
        <f>'דוח 132'!I7606</f>
        <v>0</v>
      </c>
      <c r="D7606" s="63">
        <f>'דוח 132'!H7606</f>
        <v>0</v>
      </c>
      <c r="E7606" s="63" t="str">
        <f>'דוח 132'!G7606</f>
        <v>30/12/18</v>
      </c>
      <c r="F7606" s="63" t="str">
        <f>'דוח 132'!F7606</f>
        <v>31/12/18</v>
      </c>
      <c r="G7606" s="63" t="str">
        <f>'דוח 132'!E7606</f>
        <v>מינ'</v>
      </c>
      <c r="H7606" s="63" t="str">
        <f>'דוח 132'!D7606</f>
        <v>מקס'</v>
      </c>
      <c r="I7606" s="63" t="str">
        <f>'דוח 132'!C7606</f>
        <v>מינ'</v>
      </c>
      <c r="J7606" s="63" t="str">
        <f>'דוח 132'!B7606</f>
        <v>מקס'</v>
      </c>
      <c r="K7606" s="63">
        <f>'דוח 132'!A7606</f>
        <v>0</v>
      </c>
    </row>
    <row r="7607" spans="1:11" x14ac:dyDescent="0.2">
      <c r="A7607" s="63">
        <f>'דוח 132'!K7607</f>
        <v>13591</v>
      </c>
      <c r="B7607" s="63">
        <f>'דוח 132'!J7607</f>
        <v>9611</v>
      </c>
      <c r="C7607" s="63" t="str">
        <f>'דוח 132'!I7607</f>
        <v xml:space="preserve">צמוד מדד (כולל מיועדות) </v>
      </c>
      <c r="D7607" s="63">
        <f>'דוח 132'!H7607</f>
        <v>4.4539666109356189</v>
      </c>
      <c r="E7607" s="63">
        <f>'דוח 132'!G7607</f>
        <v>41.9026257838809</v>
      </c>
      <c r="F7607" s="63">
        <f>'דוח 132'!F7607</f>
        <v>41.832524104016699</v>
      </c>
      <c r="G7607" s="63">
        <f>'דוח 132'!E7607</f>
        <v>0</v>
      </c>
      <c r="H7607" s="63">
        <f>'דוח 132'!D7607</f>
        <v>0</v>
      </c>
      <c r="I7607" s="63">
        <f>'דוח 132'!C7607</f>
        <v>3.5</v>
      </c>
      <c r="J7607" s="63">
        <f>'דוח 132'!B7607</f>
        <v>5.5</v>
      </c>
      <c r="K7607" s="63">
        <f>'דוח 132'!A7607</f>
        <v>0</v>
      </c>
    </row>
    <row r="7608" spans="1:11" x14ac:dyDescent="0.2">
      <c r="A7608" s="63">
        <f>'דוח 132'!K7608</f>
        <v>19967</v>
      </c>
      <c r="B7608" s="63">
        <f>'דוח 132'!J7608</f>
        <v>9611</v>
      </c>
      <c r="C7608" s="63" t="str">
        <f>'דוח 132'!I7608</f>
        <v>צמוד מדד ללא מיועדות</v>
      </c>
      <c r="D7608" s="63">
        <f>'דוח 132'!H7608</f>
        <v>4.4539666109356189</v>
      </c>
      <c r="E7608" s="63">
        <f>'דוח 132'!G7608</f>
        <v>41.9026257838809</v>
      </c>
      <c r="F7608" s="63">
        <f>'דוח 132'!F7608</f>
        <v>41.832524104016699</v>
      </c>
      <c r="G7608" s="63">
        <f>'דוח 132'!E7608</f>
        <v>0</v>
      </c>
      <c r="H7608" s="63">
        <f>'דוח 132'!D7608</f>
        <v>0</v>
      </c>
      <c r="I7608" s="63">
        <f>'דוח 132'!C7608</f>
        <v>0</v>
      </c>
      <c r="J7608" s="63">
        <f>'דוח 132'!B7608</f>
        <v>0</v>
      </c>
      <c r="K7608" s="63">
        <f>'דוח 132'!A7608</f>
        <v>0</v>
      </c>
    </row>
    <row r="7609" spans="1:11" x14ac:dyDescent="0.2">
      <c r="A7609" s="63">
        <f>'דוח 132'!K7609</f>
        <v>15744</v>
      </c>
      <c r="B7609" s="63">
        <f>'דוח 132'!J7609</f>
        <v>9611</v>
      </c>
      <c r="C7609" s="63" t="str">
        <f>'דוח 132'!I7609</f>
        <v xml:space="preserve">סה"כ ממשלתי צמוד מדד כולל מיועדות </v>
      </c>
      <c r="D7609" s="63">
        <f>'דוח 132'!H7609</f>
        <v>6.8366165999522792</v>
      </c>
      <c r="E7609" s="63">
        <f>'דוח 132'!G7609</f>
        <v>16.523495371153103</v>
      </c>
      <c r="F7609" s="63">
        <f>'דוח 132'!F7609</f>
        <v>16.5219910613074</v>
      </c>
      <c r="G7609" s="63">
        <f>'דוח 132'!E7609</f>
        <v>0</v>
      </c>
      <c r="H7609" s="63">
        <f>'דוח 132'!D7609</f>
        <v>0</v>
      </c>
      <c r="I7609" s="63">
        <f>'דוח 132'!C7609</f>
        <v>0</v>
      </c>
      <c r="J7609" s="63">
        <f>'דוח 132'!B7609</f>
        <v>0</v>
      </c>
      <c r="K7609" s="63">
        <f>'דוח 132'!A7609</f>
        <v>0</v>
      </c>
    </row>
    <row r="7610" spans="1:11" x14ac:dyDescent="0.2">
      <c r="A7610" s="63">
        <f>'דוח 132'!K7610</f>
        <v>13462</v>
      </c>
      <c r="B7610" s="63">
        <f>'דוח 132'!J7610</f>
        <v>9611</v>
      </c>
      <c r="C7610" s="63" t="str">
        <f>'דוח 132'!I7610</f>
        <v xml:space="preserve">קונצרני סחיר צמוד מדד </v>
      </c>
      <c r="D7610" s="63">
        <f>'דוח 132'!H7610</f>
        <v>2.8742384155103502</v>
      </c>
      <c r="E7610" s="63">
        <f>'דוח 132'!G7610</f>
        <v>24.8554113894665</v>
      </c>
      <c r="F7610" s="63">
        <f>'דוח 132'!F7610</f>
        <v>24.796231117969899</v>
      </c>
      <c r="G7610" s="63">
        <f>'דוח 132'!E7610</f>
        <v>0</v>
      </c>
      <c r="H7610" s="63">
        <f>'דוח 132'!D7610</f>
        <v>0</v>
      </c>
      <c r="I7610" s="63">
        <f>'דוח 132'!C7610</f>
        <v>0</v>
      </c>
      <c r="J7610" s="63">
        <f>'דוח 132'!B7610</f>
        <v>0</v>
      </c>
      <c r="K7610" s="63">
        <f>'דוח 132'!A7610</f>
        <v>0</v>
      </c>
    </row>
    <row r="7611" spans="1:11" x14ac:dyDescent="0.2">
      <c r="A7611" s="63">
        <f>'דוח 132'!K7611</f>
        <v>15544</v>
      </c>
      <c r="B7611" s="63">
        <f>'דוח 132'!J7611</f>
        <v>9611</v>
      </c>
      <c r="C7611" s="63" t="str">
        <f>'דוח 132'!I7611</f>
        <v>הלוואה צמוד מדד</v>
      </c>
      <c r="D7611" s="63">
        <f>'דוח 132'!H7611</f>
        <v>0</v>
      </c>
      <c r="E7611" s="63">
        <f>'דוח 132'!G7611</f>
        <v>0</v>
      </c>
      <c r="F7611" s="63">
        <f>'דוח 132'!F7611</f>
        <v>0</v>
      </c>
      <c r="G7611" s="63">
        <f>'דוח 132'!E7611</f>
        <v>0</v>
      </c>
      <c r="H7611" s="63">
        <f>'דוח 132'!D7611</f>
        <v>0</v>
      </c>
      <c r="I7611" s="63">
        <f>'דוח 132'!C7611</f>
        <v>0</v>
      </c>
      <c r="J7611" s="63">
        <f>'דוח 132'!B7611</f>
        <v>0</v>
      </c>
      <c r="K7611" s="63">
        <f>'דוח 132'!A7611</f>
        <v>0</v>
      </c>
    </row>
    <row r="7612" spans="1:11" x14ac:dyDescent="0.2">
      <c r="A7612" s="63">
        <f>'דוח 132'!K7612</f>
        <v>12978</v>
      </c>
      <c r="B7612" s="63">
        <f>'דוח 132'!J7612</f>
        <v>9611</v>
      </c>
      <c r="C7612" s="63" t="str">
        <f>'דוח 132'!I7612</f>
        <v xml:space="preserve">פקדונות לא סחירים </v>
      </c>
      <c r="D7612" s="63">
        <f>'דוח 132'!H7612</f>
        <v>4.6000000000000005</v>
      </c>
      <c r="E7612" s="63">
        <f>'דוח 132'!G7612</f>
        <v>0.22238736006719001</v>
      </c>
      <c r="F7612" s="63">
        <f>'דוח 132'!F7612</f>
        <v>0.22321087005381401</v>
      </c>
      <c r="G7612" s="63">
        <f>'דוח 132'!E7612</f>
        <v>0</v>
      </c>
      <c r="H7612" s="63">
        <f>'דוח 132'!D7612</f>
        <v>0</v>
      </c>
      <c r="I7612" s="63">
        <f>'דוח 132'!C7612</f>
        <v>0</v>
      </c>
      <c r="J7612" s="63">
        <f>'דוח 132'!B7612</f>
        <v>0</v>
      </c>
      <c r="K7612" s="63">
        <f>'דוח 132'!A7612</f>
        <v>0</v>
      </c>
    </row>
    <row r="7613" spans="1:11" x14ac:dyDescent="0.2">
      <c r="A7613" s="63">
        <f>'דוח 132'!K7613</f>
        <v>17726</v>
      </c>
      <c r="B7613" s="63">
        <f>'דוח 132'!J7613</f>
        <v>9611</v>
      </c>
      <c r="C7613" s="63" t="str">
        <f>'דוח 132'!I7613</f>
        <v>לא צמוד כולל נזילות</v>
      </c>
      <c r="D7613" s="63">
        <f>'דוח 132'!H7613</f>
        <v>3.6346958721899596</v>
      </c>
      <c r="E7613" s="63">
        <f>'דוח 132'!G7613</f>
        <v>43.118613439743598</v>
      </c>
      <c r="F7613" s="63">
        <f>'דוח 132'!F7613</f>
        <v>43.253031731635296</v>
      </c>
      <c r="G7613" s="63">
        <f>'דוח 132'!E7613</f>
        <v>0</v>
      </c>
      <c r="H7613" s="63">
        <f>'דוח 132'!D7613</f>
        <v>0</v>
      </c>
      <c r="I7613" s="63">
        <f>'דוח 132'!C7613</f>
        <v>2.5</v>
      </c>
      <c r="J7613" s="63">
        <f>'דוח 132'!B7613</f>
        <v>4.5</v>
      </c>
      <c r="K7613" s="63">
        <f>'דוח 132'!A7613</f>
        <v>0</v>
      </c>
    </row>
    <row r="7614" spans="1:11" x14ac:dyDescent="0.2">
      <c r="A7614" s="63">
        <f>'דוח 132'!K7614</f>
        <v>17727</v>
      </c>
      <c r="B7614" s="63">
        <f>'דוח 132'!J7614</f>
        <v>9611</v>
      </c>
      <c r="C7614" s="63" t="str">
        <f>'דוח 132'!I7614</f>
        <v>עו"ש ש"ח</v>
      </c>
      <c r="D7614" s="63">
        <f>'דוח 132'!H7614</f>
        <v>0</v>
      </c>
      <c r="E7614" s="63">
        <f>'דוח 132'!G7614</f>
        <v>1.13151932612893</v>
      </c>
      <c r="F7614" s="63">
        <f>'דוח 132'!F7614</f>
        <v>1.3169141447091</v>
      </c>
      <c r="G7614" s="63">
        <f>'דוח 132'!E7614</f>
        <v>0</v>
      </c>
      <c r="H7614" s="63">
        <f>'דוח 132'!D7614</f>
        <v>0</v>
      </c>
      <c r="I7614" s="63">
        <f>'דוח 132'!C7614</f>
        <v>0</v>
      </c>
      <c r="J7614" s="63">
        <f>'דוח 132'!B7614</f>
        <v>0</v>
      </c>
      <c r="K7614" s="63">
        <f>'דוח 132'!A7614</f>
        <v>0</v>
      </c>
    </row>
    <row r="7615" spans="1:11" x14ac:dyDescent="0.2">
      <c r="A7615" s="63">
        <f>'דוח 132'!K7615</f>
        <v>13592</v>
      </c>
      <c r="B7615" s="63">
        <f>'דוח 132'!J7615</f>
        <v>9611</v>
      </c>
      <c r="C7615" s="63" t="str">
        <f>'דוח 132'!I7615</f>
        <v xml:space="preserve">לא צמוד - לא כולל נזילות </v>
      </c>
      <c r="D7615" s="63">
        <f>'דוח 132'!H7615</f>
        <v>3.7488357277901097</v>
      </c>
      <c r="E7615" s="63">
        <f>'דוח 132'!G7615</f>
        <v>41.987094113614603</v>
      </c>
      <c r="F7615" s="63">
        <f>'דוח 132'!F7615</f>
        <v>41.936117586926201</v>
      </c>
      <c r="G7615" s="63">
        <f>'דוח 132'!E7615</f>
        <v>0</v>
      </c>
      <c r="H7615" s="63">
        <f>'דוח 132'!D7615</f>
        <v>0</v>
      </c>
      <c r="I7615" s="63">
        <f>'דוח 132'!C7615</f>
        <v>0</v>
      </c>
      <c r="J7615" s="63">
        <f>'דוח 132'!B7615</f>
        <v>0</v>
      </c>
      <c r="K7615" s="63">
        <f>'דוח 132'!A7615</f>
        <v>0</v>
      </c>
    </row>
    <row r="7616" spans="1:11" x14ac:dyDescent="0.2">
      <c r="A7616" s="63">
        <f>'דוח 132'!K7616</f>
        <v>11566</v>
      </c>
      <c r="B7616" s="63">
        <f>'דוח 132'!J7616</f>
        <v>9611</v>
      </c>
      <c r="C7616" s="63" t="str">
        <f>'דוח 132'!I7616</f>
        <v>מק"מ</v>
      </c>
      <c r="D7616" s="63">
        <f>'דוח 132'!H7616</f>
        <v>0.61501354739012493</v>
      </c>
      <c r="E7616" s="63">
        <f>'דוח 132'!G7616</f>
        <v>15.6220339696703</v>
      </c>
      <c r="F7616" s="63">
        <f>'דוח 132'!F7616</f>
        <v>15.620355765783801</v>
      </c>
      <c r="G7616" s="63">
        <f>'דוח 132'!E7616</f>
        <v>0</v>
      </c>
      <c r="H7616" s="63">
        <f>'דוח 132'!D7616</f>
        <v>0</v>
      </c>
      <c r="I7616" s="63">
        <f>'דוח 132'!C7616</f>
        <v>0</v>
      </c>
      <c r="J7616" s="63">
        <f>'דוח 132'!B7616</f>
        <v>0</v>
      </c>
      <c r="K7616" s="63">
        <f>'דוח 132'!A7616</f>
        <v>0</v>
      </c>
    </row>
    <row r="7617" spans="1:11" x14ac:dyDescent="0.2">
      <c r="A7617" s="63">
        <f>'דוח 132'!K7617</f>
        <v>13419</v>
      </c>
      <c r="B7617" s="63">
        <f>'דוח 132'!J7617</f>
        <v>9611</v>
      </c>
      <c r="C7617" s="63" t="str">
        <f>'דוח 132'!I7617</f>
        <v>ממשלתי  לא צמוד (שחר)</v>
      </c>
      <c r="D7617" s="63">
        <f>'דוח 132'!H7617</f>
        <v>5.8829919699594795</v>
      </c>
      <c r="E7617" s="63">
        <f>'דוח 132'!G7617</f>
        <v>20.963910195192</v>
      </c>
      <c r="F7617" s="63">
        <f>'דוח 132'!F7617</f>
        <v>20.947829737279395</v>
      </c>
      <c r="G7617" s="63">
        <f>'דוח 132'!E7617</f>
        <v>0</v>
      </c>
      <c r="H7617" s="63">
        <f>'דוח 132'!D7617</f>
        <v>0</v>
      </c>
      <c r="I7617" s="63">
        <f>'דוח 132'!C7617</f>
        <v>0</v>
      </c>
      <c r="J7617" s="63">
        <f>'דוח 132'!B7617</f>
        <v>0</v>
      </c>
      <c r="K7617" s="63">
        <f>'דוח 132'!A7617</f>
        <v>0</v>
      </c>
    </row>
    <row r="7618" spans="1:11" x14ac:dyDescent="0.2">
      <c r="A7618" s="63">
        <f>'דוח 132'!K7618</f>
        <v>11568</v>
      </c>
      <c r="B7618" s="63">
        <f>'דוח 132'!J7618</f>
        <v>9611</v>
      </c>
      <c r="C7618" s="63" t="str">
        <f>'דוח 132'!I7618</f>
        <v>אג"ח ממשלתי לא צמוד ריבית משתנה-"גילון"</v>
      </c>
      <c r="D7618" s="63">
        <f>'דוח 132'!H7618</f>
        <v>0</v>
      </c>
      <c r="E7618" s="63">
        <f>'דוח 132'!G7618</f>
        <v>0</v>
      </c>
      <c r="F7618" s="63">
        <f>'דוח 132'!F7618</f>
        <v>0</v>
      </c>
      <c r="G7618" s="63">
        <f>'דוח 132'!E7618</f>
        <v>0</v>
      </c>
      <c r="H7618" s="63">
        <f>'דוח 132'!D7618</f>
        <v>0</v>
      </c>
      <c r="I7618" s="63">
        <f>'דוח 132'!C7618</f>
        <v>0</v>
      </c>
      <c r="J7618" s="63">
        <f>'דוח 132'!B7618</f>
        <v>0</v>
      </c>
      <c r="K7618" s="63">
        <f>'דוח 132'!A7618</f>
        <v>0</v>
      </c>
    </row>
    <row r="7619" spans="1:11" x14ac:dyDescent="0.2">
      <c r="A7619" s="63">
        <f>'דוח 132'!K7619</f>
        <v>12479</v>
      </c>
      <c r="B7619" s="63">
        <f>'דוח 132'!J7619</f>
        <v>9611</v>
      </c>
      <c r="C7619" s="63" t="str">
        <f>'דוח 132'!I7619</f>
        <v>קונצרני ריבית קבועה</v>
      </c>
      <c r="D7619" s="63">
        <f>'דוח 132'!H7619</f>
        <v>4.75024338826762</v>
      </c>
      <c r="E7619" s="63">
        <f>'דוח 132'!G7619</f>
        <v>4.6972125266789693</v>
      </c>
      <c r="F7619" s="63">
        <f>'דוח 132'!F7619</f>
        <v>4.6854743366548304</v>
      </c>
      <c r="G7619" s="63">
        <f>'דוח 132'!E7619</f>
        <v>0</v>
      </c>
      <c r="H7619" s="63">
        <f>'דוח 132'!D7619</f>
        <v>0</v>
      </c>
      <c r="I7619" s="63">
        <f>'דוח 132'!C7619</f>
        <v>0</v>
      </c>
      <c r="J7619" s="63">
        <f>'דוח 132'!B7619</f>
        <v>0</v>
      </c>
      <c r="K7619" s="63">
        <f>'דוח 132'!A7619</f>
        <v>0</v>
      </c>
    </row>
    <row r="7620" spans="1:11" x14ac:dyDescent="0.2">
      <c r="A7620" s="63">
        <f>'דוח 132'!K7620</f>
        <v>12480</v>
      </c>
      <c r="B7620" s="63">
        <f>'דוח 132'!J7620</f>
        <v>9611</v>
      </c>
      <c r="C7620" s="63" t="str">
        <f>'דוח 132'!I7620</f>
        <v>קונצרני ריבית משתנה</v>
      </c>
      <c r="D7620" s="63">
        <f>'דוח 132'!H7620</f>
        <v>4.3040940873956597</v>
      </c>
      <c r="E7620" s="63">
        <f>'דוח 132'!G7620</f>
        <v>0.37957671471105803</v>
      </c>
      <c r="F7620" s="63">
        <f>'דוח 132'!F7620</f>
        <v>0.380307270926246</v>
      </c>
      <c r="G7620" s="63">
        <f>'דוח 132'!E7620</f>
        <v>0</v>
      </c>
      <c r="H7620" s="63">
        <f>'דוח 132'!D7620</f>
        <v>0</v>
      </c>
      <c r="I7620" s="63">
        <f>'דוח 132'!C7620</f>
        <v>0</v>
      </c>
      <c r="J7620" s="63">
        <f>'דוח 132'!B7620</f>
        <v>0</v>
      </c>
      <c r="K7620" s="63">
        <f>'דוח 132'!A7620</f>
        <v>0</v>
      </c>
    </row>
    <row r="7621" spans="1:11" x14ac:dyDescent="0.2">
      <c r="A7621" s="63">
        <f>'דוח 132'!K7621</f>
        <v>11578</v>
      </c>
      <c r="B7621" s="63">
        <f>'דוח 132'!J7621</f>
        <v>9611</v>
      </c>
      <c r="C7621" s="63" t="str">
        <f>'דוח 132'!I7621</f>
        <v>אג"ח לא צמוד לא סחיר (ללא עמיתים)</v>
      </c>
      <c r="D7621" s="63">
        <f>'דוח 132'!H7621</f>
        <v>1.5718975268145798</v>
      </c>
      <c r="E7621" s="63">
        <f>'דוח 132'!G7621</f>
        <v>0.32436070736232303</v>
      </c>
      <c r="F7621" s="63">
        <f>'דוח 132'!F7621</f>
        <v>0.30215047628196101</v>
      </c>
      <c r="G7621" s="63">
        <f>'דוח 132'!E7621</f>
        <v>0</v>
      </c>
      <c r="H7621" s="63">
        <f>'דוח 132'!D7621</f>
        <v>0</v>
      </c>
      <c r="I7621" s="63">
        <f>'דוח 132'!C7621</f>
        <v>0</v>
      </c>
      <c r="J7621" s="63">
        <f>'דוח 132'!B7621</f>
        <v>0</v>
      </c>
      <c r="K7621" s="63">
        <f>'דוח 132'!A7621</f>
        <v>0</v>
      </c>
    </row>
    <row r="7622" spans="1:11" x14ac:dyDescent="0.2">
      <c r="A7622" s="63">
        <f>'דוח 132'!K7622</f>
        <v>12497</v>
      </c>
      <c r="B7622" s="63">
        <f>'דוח 132'!J7622</f>
        <v>9611</v>
      </c>
      <c r="C7622" s="63" t="str">
        <f>'דוח 132'!I7622</f>
        <v>קונצרני לא סחיר ריבית משתנה (נע"מים)</v>
      </c>
      <c r="D7622" s="63">
        <f>'דוח 132'!H7622</f>
        <v>0</v>
      </c>
      <c r="E7622" s="63">
        <f>'דוח 132'!G7622</f>
        <v>0</v>
      </c>
      <c r="F7622" s="63">
        <f>'דוח 132'!F7622</f>
        <v>0</v>
      </c>
      <c r="G7622" s="63">
        <f>'דוח 132'!E7622</f>
        <v>0</v>
      </c>
      <c r="H7622" s="63">
        <f>'דוח 132'!D7622</f>
        <v>0</v>
      </c>
      <c r="I7622" s="63">
        <f>'דוח 132'!C7622</f>
        <v>0</v>
      </c>
      <c r="J7622" s="63">
        <f>'דוח 132'!B7622</f>
        <v>0</v>
      </c>
      <c r="K7622" s="63">
        <f>'דוח 132'!A7622</f>
        <v>0</v>
      </c>
    </row>
    <row r="7623" spans="1:11" x14ac:dyDescent="0.2">
      <c r="A7623" s="63">
        <f>'דוח 132'!K7623</f>
        <v>15546</v>
      </c>
      <c r="B7623" s="63">
        <f>'דוח 132'!J7623</f>
        <v>9611</v>
      </c>
      <c r="C7623" s="63" t="str">
        <f>'דוח 132'!I7623</f>
        <v>הלוואה לא צמוד</v>
      </c>
      <c r="D7623" s="63">
        <f>'דוח 132'!H7623</f>
        <v>0</v>
      </c>
      <c r="E7623" s="63">
        <f>'דוח 132'!G7623</f>
        <v>0</v>
      </c>
      <c r="F7623" s="63">
        <f>'דוח 132'!F7623</f>
        <v>0</v>
      </c>
      <c r="G7623" s="63">
        <f>'דוח 132'!E7623</f>
        <v>0</v>
      </c>
      <c r="H7623" s="63">
        <f>'דוח 132'!D7623</f>
        <v>0</v>
      </c>
      <c r="I7623" s="63">
        <f>'דוח 132'!C7623</f>
        <v>0</v>
      </c>
      <c r="J7623" s="63">
        <f>'דוח 132'!B7623</f>
        <v>0</v>
      </c>
      <c r="K7623" s="63">
        <f>'דוח 132'!A7623</f>
        <v>0</v>
      </c>
    </row>
    <row r="7624" spans="1:11" x14ac:dyDescent="0.2">
      <c r="A7624" s="63">
        <f>'דוח 132'!K7624</f>
        <v>12481</v>
      </c>
      <c r="B7624" s="63">
        <f>'דוח 132'!J7624</f>
        <v>9611</v>
      </c>
      <c r="C7624" s="63" t="str">
        <f>'דוח 132'!I7624</f>
        <v>הלוואות לעמיתים.</v>
      </c>
      <c r="D7624" s="63">
        <f>'דוח 132'!H7624</f>
        <v>0</v>
      </c>
      <c r="E7624" s="63">
        <f>'דוח 132'!G7624</f>
        <v>0</v>
      </c>
      <c r="F7624" s="63">
        <f>'דוח 132'!F7624</f>
        <v>0</v>
      </c>
      <c r="G7624" s="63">
        <f>'דוח 132'!E7624</f>
        <v>0</v>
      </c>
      <c r="H7624" s="63">
        <f>'דוח 132'!D7624</f>
        <v>4</v>
      </c>
      <c r="I7624" s="63">
        <f>'דוח 132'!C7624</f>
        <v>0</v>
      </c>
      <c r="J7624" s="63">
        <f>'דוח 132'!B7624</f>
        <v>0</v>
      </c>
      <c r="K7624" s="63">
        <f>'דוח 132'!A7624</f>
        <v>0</v>
      </c>
    </row>
    <row r="7625" spans="1:11" x14ac:dyDescent="0.2">
      <c r="A7625" s="63">
        <f>'דוח 132'!K7625</f>
        <v>13594</v>
      </c>
      <c r="B7625" s="63">
        <f>'דוח 132'!J7625</f>
        <v>9611</v>
      </c>
      <c r="C7625" s="63" t="str">
        <f>'דוח 132'!I7625</f>
        <v>מט"ח וצמוד מט"ח</v>
      </c>
      <c r="D7625" s="63">
        <f>'דוח 132'!H7625</f>
        <v>3.0942259107331798</v>
      </c>
      <c r="E7625" s="63">
        <f>'דוח 132'!G7625</f>
        <v>14.978760776375498</v>
      </c>
      <c r="F7625" s="63">
        <f>'דוח 132'!F7625</f>
        <v>14.914444164348</v>
      </c>
      <c r="G7625" s="63">
        <f>'דוח 132'!E7625</f>
        <v>0</v>
      </c>
      <c r="H7625" s="63">
        <f>'דוח 132'!D7625</f>
        <v>0</v>
      </c>
      <c r="I7625" s="63">
        <f>'דוח 132'!C7625</f>
        <v>0</v>
      </c>
      <c r="J7625" s="63">
        <f>'דוח 132'!B7625</f>
        <v>0</v>
      </c>
      <c r="K7625" s="63">
        <f>'דוח 132'!A7625</f>
        <v>0</v>
      </c>
    </row>
    <row r="7626" spans="1:11" x14ac:dyDescent="0.2">
      <c r="A7626" s="63">
        <f>'דוח 132'!K7626</f>
        <v>15609</v>
      </c>
      <c r="B7626" s="63">
        <f>'דוח 132'!J7626</f>
        <v>9611</v>
      </c>
      <c r="C7626" s="63" t="str">
        <f>'דוח 132'!I7626</f>
        <v>אג"ח ממשלתי צמוד מט"ח סחיר (1022)</v>
      </c>
      <c r="D7626" s="63">
        <f>'דוח 132'!H7626</f>
        <v>0.39018324570782598</v>
      </c>
      <c r="E7626" s="63">
        <f>'דוח 132'!G7626</f>
        <v>1.53050684253238</v>
      </c>
      <c r="F7626" s="63">
        <f>'דוח 132'!F7626</f>
        <v>1.52397100937317</v>
      </c>
      <c r="G7626" s="63">
        <f>'דוח 132'!E7626</f>
        <v>0</v>
      </c>
      <c r="H7626" s="63">
        <f>'דוח 132'!D7626</f>
        <v>0</v>
      </c>
      <c r="I7626" s="63">
        <f>'דוח 132'!C7626</f>
        <v>0</v>
      </c>
      <c r="J7626" s="63">
        <f>'דוח 132'!B7626</f>
        <v>0</v>
      </c>
      <c r="K7626" s="63">
        <f>'דוח 132'!A7626</f>
        <v>0</v>
      </c>
    </row>
    <row r="7627" spans="1:11" x14ac:dyDescent="0.2">
      <c r="A7627" s="63">
        <f>'דוח 132'!K7627</f>
        <v>11524</v>
      </c>
      <c r="B7627" s="63">
        <f>'דוח 132'!J7627</f>
        <v>9611</v>
      </c>
      <c r="C7627" s="63" t="str">
        <f>'דוח 132'!I7627</f>
        <v xml:space="preserve"> אג"ח קונצרני בחו"ל </v>
      </c>
      <c r="D7627" s="63">
        <f>'דוח 132'!H7627</f>
        <v>3.7623379169527102</v>
      </c>
      <c r="E7627" s="63">
        <f>'דוח 132'!G7627</f>
        <v>12.447072190385498</v>
      </c>
      <c r="F7627" s="63">
        <f>'דוח 132'!F7627</f>
        <v>11.598455516968398</v>
      </c>
      <c r="G7627" s="63">
        <f>'דוח 132'!E7627</f>
        <v>0</v>
      </c>
      <c r="H7627" s="63">
        <f>'דוח 132'!D7627</f>
        <v>0</v>
      </c>
      <c r="I7627" s="63">
        <f>'דוח 132'!C7627</f>
        <v>0</v>
      </c>
      <c r="J7627" s="63">
        <f>'דוח 132'!B7627</f>
        <v>0</v>
      </c>
      <c r="K7627" s="63">
        <f>'דוח 132'!A7627</f>
        <v>0</v>
      </c>
    </row>
    <row r="7628" spans="1:11" x14ac:dyDescent="0.2">
      <c r="A7628" s="63">
        <f>'דוח 132'!K7628</f>
        <v>15745</v>
      </c>
      <c r="B7628" s="63">
        <f>'דוח 132'!J7628</f>
        <v>9611</v>
      </c>
      <c r="C7628" s="63" t="str">
        <f>'דוח 132'!I7628</f>
        <v>סה"כ קונצרני צמוד מט"ח</v>
      </c>
      <c r="D7628" s="63">
        <f>'דוח 132'!H7628</f>
        <v>4.1657949811797597</v>
      </c>
      <c r="E7628" s="63">
        <f>'דוח 132'!G7628</f>
        <v>0.45568245538806401</v>
      </c>
      <c r="F7628" s="63">
        <f>'דוח 132'!F7628</f>
        <v>0.46010969377678601</v>
      </c>
      <c r="G7628" s="63">
        <f>'דוח 132'!E7628</f>
        <v>0</v>
      </c>
      <c r="H7628" s="63">
        <f>'דוח 132'!D7628</f>
        <v>0</v>
      </c>
      <c r="I7628" s="63">
        <f>'דוח 132'!C7628</f>
        <v>0</v>
      </c>
      <c r="J7628" s="63">
        <f>'דוח 132'!B7628</f>
        <v>0</v>
      </c>
      <c r="K7628" s="63">
        <f>'דוח 132'!A7628</f>
        <v>0</v>
      </c>
    </row>
    <row r="7629" spans="1:11" x14ac:dyDescent="0.2">
      <c r="A7629" s="63">
        <f>'דוח 132'!K7629</f>
        <v>15545</v>
      </c>
      <c r="B7629" s="63">
        <f>'דוח 132'!J7629</f>
        <v>9611</v>
      </c>
      <c r="C7629" s="63" t="str">
        <f>'דוח 132'!I7629</f>
        <v>הלוואה צמוד מט"ח</v>
      </c>
      <c r="D7629" s="63">
        <f>'דוח 132'!H7629</f>
        <v>0</v>
      </c>
      <c r="E7629" s="63">
        <f>'דוח 132'!G7629</f>
        <v>0</v>
      </c>
      <c r="F7629" s="63">
        <f>'דוח 132'!F7629</f>
        <v>0</v>
      </c>
      <c r="G7629" s="63">
        <f>'דוח 132'!E7629</f>
        <v>0</v>
      </c>
      <c r="H7629" s="63">
        <f>'דוח 132'!D7629</f>
        <v>0</v>
      </c>
      <c r="I7629" s="63">
        <f>'דוח 132'!C7629</f>
        <v>0</v>
      </c>
      <c r="J7629" s="63">
        <f>'דוח 132'!B7629</f>
        <v>0</v>
      </c>
      <c r="K7629" s="63">
        <f>'דוח 132'!A7629</f>
        <v>0</v>
      </c>
    </row>
    <row r="7630" spans="1:11" x14ac:dyDescent="0.2">
      <c r="A7630" s="63">
        <f>'דוח 132'!K7630</f>
        <v>13595</v>
      </c>
      <c r="B7630" s="63">
        <f>'דוח 132'!J7630</f>
        <v>9611</v>
      </c>
      <c r="C7630" s="63" t="str">
        <f>'דוח 132'!I7630</f>
        <v>סה"כ מניות והמירים</v>
      </c>
      <c r="D7630" s="63">
        <f>'דוח 132'!H7630</f>
        <v>0</v>
      </c>
      <c r="E7630" s="63">
        <f>'דוח 132'!G7630</f>
        <v>0</v>
      </c>
      <c r="F7630" s="63">
        <f>'דוח 132'!F7630</f>
        <v>0</v>
      </c>
      <c r="G7630" s="63">
        <f>'דוח 132'!E7630</f>
        <v>0</v>
      </c>
      <c r="H7630" s="63">
        <f>'דוח 132'!D7630</f>
        <v>0</v>
      </c>
      <c r="I7630" s="63">
        <f>'דוח 132'!C7630</f>
        <v>0</v>
      </c>
      <c r="J7630" s="63">
        <f>'דוח 132'!B7630</f>
        <v>0</v>
      </c>
      <c r="K7630" s="63">
        <f>'דוח 132'!A7630</f>
        <v>0</v>
      </c>
    </row>
    <row r="7631" spans="1:11" x14ac:dyDescent="0.2">
      <c r="A7631" s="63">
        <f>'דוח 132'!K7631</f>
        <v>15610</v>
      </c>
      <c r="B7631" s="63">
        <f>'דוח 132'!J7631</f>
        <v>9611</v>
      </c>
      <c r="C7631" s="63" t="str">
        <f>'דוח 132'!I7631</f>
        <v>נגזרים מתוך מניות והמירים</v>
      </c>
      <c r="D7631" s="63">
        <f>'דוח 132'!H7631</f>
        <v>0</v>
      </c>
      <c r="E7631" s="63">
        <f>'דוח 132'!G7631</f>
        <v>0</v>
      </c>
      <c r="F7631" s="63">
        <f>'דוח 132'!F7631</f>
        <v>0</v>
      </c>
      <c r="G7631" s="63">
        <f>'דוח 132'!E7631</f>
        <v>0</v>
      </c>
      <c r="H7631" s="63">
        <f>'דוח 132'!D7631</f>
        <v>0</v>
      </c>
      <c r="I7631" s="63">
        <f>'דוח 132'!C7631</f>
        <v>0</v>
      </c>
      <c r="J7631" s="63">
        <f>'דוח 132'!B7631</f>
        <v>0</v>
      </c>
      <c r="K7631" s="63">
        <f>'דוח 132'!A7631</f>
        <v>0</v>
      </c>
    </row>
    <row r="7632" spans="1:11" x14ac:dyDescent="0.2">
      <c r="A7632" s="63">
        <f>'דוח 132'!K7632</f>
        <v>15611</v>
      </c>
      <c r="B7632" s="63">
        <f>'דוח 132'!J7632</f>
        <v>9611</v>
      </c>
      <c r="C7632" s="63" t="str">
        <f>'דוח 132'!I7632</f>
        <v>מניות והמירים בארץ</v>
      </c>
      <c r="D7632" s="63">
        <f>'דוח 132'!H7632</f>
        <v>0</v>
      </c>
      <c r="E7632" s="63">
        <f>'דוח 132'!G7632</f>
        <v>0</v>
      </c>
      <c r="F7632" s="63">
        <f>'דוח 132'!F7632</f>
        <v>0</v>
      </c>
      <c r="G7632" s="63">
        <f>'דוח 132'!E7632</f>
        <v>0</v>
      </c>
      <c r="H7632" s="63">
        <f>'דוח 132'!D7632</f>
        <v>0</v>
      </c>
      <c r="I7632" s="63">
        <f>'דוח 132'!C7632</f>
        <v>0</v>
      </c>
      <c r="J7632" s="63">
        <f>'דוח 132'!B7632</f>
        <v>0</v>
      </c>
      <c r="K7632" s="63">
        <f>'דוח 132'!A7632</f>
        <v>0</v>
      </c>
    </row>
    <row r="7633" spans="1:11" x14ac:dyDescent="0.2">
      <c r="A7633" s="63">
        <f>'דוח 132'!K7633</f>
        <v>15608</v>
      </c>
      <c r="B7633" s="63">
        <f>'דוח 132'!J7633</f>
        <v>9611</v>
      </c>
      <c r="C7633" s="63" t="str">
        <f>'דוח 132'!I7633</f>
        <v>מניות חו"ל</v>
      </c>
      <c r="D7633" s="63">
        <f>'דוח 132'!H7633</f>
        <v>0</v>
      </c>
      <c r="E7633" s="63">
        <f>'דוח 132'!G7633</f>
        <v>0</v>
      </c>
      <c r="F7633" s="63">
        <f>'דוח 132'!F7633</f>
        <v>0</v>
      </c>
      <c r="G7633" s="63">
        <f>'דוח 132'!E7633</f>
        <v>0</v>
      </c>
      <c r="H7633" s="63">
        <f>'דוח 132'!D7633</f>
        <v>0</v>
      </c>
      <c r="I7633" s="63">
        <f>'דוח 132'!C7633</f>
        <v>0</v>
      </c>
      <c r="J7633" s="63">
        <f>'דוח 132'!B7633</f>
        <v>0</v>
      </c>
      <c r="K7633" s="63">
        <f>'דוח 132'!A7633</f>
        <v>0</v>
      </c>
    </row>
    <row r="7634" spans="1:11" x14ac:dyDescent="0.2">
      <c r="A7634" s="63">
        <f>'דוח 132'!K7634</f>
        <v>15584</v>
      </c>
      <c r="B7634" s="63">
        <f>'דוח 132'!J7634</f>
        <v>9611</v>
      </c>
      <c r="C7634" s="63" t="str">
        <f>'דוח 132'!I7634</f>
        <v>נכסים אלטרנטיביים</v>
      </c>
      <c r="D7634" s="63">
        <f>'דוח 132'!H7634</f>
        <v>0</v>
      </c>
      <c r="E7634" s="63">
        <f>'דוח 132'!G7634</f>
        <v>0</v>
      </c>
      <c r="F7634" s="63">
        <f>'דוח 132'!F7634</f>
        <v>0</v>
      </c>
      <c r="G7634" s="63">
        <f>'דוח 132'!E7634</f>
        <v>0</v>
      </c>
      <c r="H7634" s="63">
        <f>'דוח 132'!D7634</f>
        <v>0</v>
      </c>
      <c r="I7634" s="63">
        <f>'דוח 132'!C7634</f>
        <v>0</v>
      </c>
      <c r="J7634" s="63">
        <f>'דוח 132'!B7634</f>
        <v>0</v>
      </c>
      <c r="K7634" s="63">
        <f>'דוח 132'!A7634</f>
        <v>0</v>
      </c>
    </row>
    <row r="7635" spans="1:11" x14ac:dyDescent="0.2">
      <c r="A7635" s="63">
        <f>'דוח 132'!K7635</f>
        <v>17728</v>
      </c>
      <c r="B7635" s="63">
        <f>'דוח 132'!J7635</f>
        <v>9611</v>
      </c>
      <c r="C7635" s="63" t="str">
        <f>'דוח 132'!I7635</f>
        <v>נכסי נדל"ן</v>
      </c>
      <c r="D7635" s="63">
        <f>'דוח 132'!H7635</f>
        <v>0</v>
      </c>
      <c r="E7635" s="63">
        <f>'דוח 132'!G7635</f>
        <v>0</v>
      </c>
      <c r="F7635" s="63">
        <f>'דוח 132'!F7635</f>
        <v>0</v>
      </c>
      <c r="G7635" s="63">
        <f>'דוח 132'!E7635</f>
        <v>0</v>
      </c>
      <c r="H7635" s="63">
        <f>'דוח 132'!D7635</f>
        <v>0</v>
      </c>
      <c r="I7635" s="63">
        <f>'דוח 132'!C7635</f>
        <v>0</v>
      </c>
      <c r="J7635" s="63">
        <f>'דוח 132'!B7635</f>
        <v>0</v>
      </c>
      <c r="K7635" s="63">
        <f>'דוח 132'!A7635</f>
        <v>0</v>
      </c>
    </row>
    <row r="7636" spans="1:11" x14ac:dyDescent="0.2">
      <c r="A7636" s="63">
        <f>'דוח 132'!K7636</f>
        <v>15624</v>
      </c>
      <c r="B7636" s="63">
        <f>'דוח 132'!J7636</f>
        <v>9611</v>
      </c>
      <c r="C7636" s="63" t="str">
        <f>'דוח 132'!I7636</f>
        <v>נגזרים מתוך חשיפת מט"ח</v>
      </c>
      <c r="D7636" s="63">
        <f>'דוח 132'!H7636</f>
        <v>0</v>
      </c>
      <c r="E7636" s="63">
        <f>'דוח 132'!G7636</f>
        <v>-6.6530640772982892</v>
      </c>
      <c r="F7636" s="63">
        <f>'דוח 132'!F7636</f>
        <v>-6.6104349022125097</v>
      </c>
      <c r="G7636" s="63">
        <f>'דוח 132'!E7636</f>
        <v>0</v>
      </c>
      <c r="H7636" s="63">
        <f>'דוח 132'!D7636</f>
        <v>0</v>
      </c>
      <c r="I7636" s="63">
        <f>'דוח 132'!C7636</f>
        <v>0</v>
      </c>
      <c r="J7636" s="63">
        <f>'דוח 132'!B7636</f>
        <v>0</v>
      </c>
      <c r="K7636" s="63">
        <f>'דוח 132'!A7636</f>
        <v>0</v>
      </c>
    </row>
    <row r="7637" spans="1:11" x14ac:dyDescent="0.2">
      <c r="A7637" s="63">
        <f>'דוח 132'!K7637</f>
        <v>15644</v>
      </c>
      <c r="B7637" s="63">
        <f>'דוח 132'!J7637</f>
        <v>9611</v>
      </c>
      <c r="C7637" s="63" t="str">
        <f>'דוח 132'!I7637</f>
        <v>סה"כ נזילות</v>
      </c>
      <c r="D7637" s="63">
        <f>'דוח 132'!H7637</f>
        <v>0</v>
      </c>
      <c r="E7637" s="63">
        <f>'דוח 132'!G7637</f>
        <v>1.67701861419849</v>
      </c>
      <c r="F7637" s="63">
        <f>'דוח 132'!F7637</f>
        <v>2.6488220889387302</v>
      </c>
      <c r="G7637" s="63">
        <f>'דוח 132'!E7637</f>
        <v>1</v>
      </c>
      <c r="H7637" s="63">
        <f>'דוח 132'!D7637</f>
        <v>10</v>
      </c>
      <c r="I7637" s="63">
        <f>'דוח 132'!C7637</f>
        <v>0</v>
      </c>
      <c r="J7637" s="63">
        <f>'דוח 132'!B7637</f>
        <v>0</v>
      </c>
      <c r="K7637" s="63">
        <f>'דוח 132'!A7637</f>
        <v>0</v>
      </c>
    </row>
    <row r="7638" spans="1:11" x14ac:dyDescent="0.2">
      <c r="A7638" s="63">
        <f>'דוח 132'!K7638</f>
        <v>15704</v>
      </c>
      <c r="B7638" s="63">
        <f>'דוח 132'!J7638</f>
        <v>9611</v>
      </c>
      <c r="C7638" s="63" t="str">
        <f>'דוח 132'!I7638</f>
        <v xml:space="preserve">סה"כ קונצרני והלוואות </v>
      </c>
      <c r="D7638" s="63">
        <f>'דוח 132'!H7638</f>
        <v>3.34626203927946</v>
      </c>
      <c r="E7638" s="63">
        <f>'דוח 132'!G7638</f>
        <v>43.460647647186605</v>
      </c>
      <c r="F7638" s="63">
        <f>'דוח 132'!F7638</f>
        <v>42.513819467263694</v>
      </c>
      <c r="G7638" s="63">
        <f>'דוח 132'!E7638</f>
        <v>37</v>
      </c>
      <c r="H7638" s="63">
        <f>'דוח 132'!D7638</f>
        <v>43</v>
      </c>
      <c r="I7638" s="63">
        <f>'דוח 132'!C7638</f>
        <v>0</v>
      </c>
      <c r="J7638" s="63">
        <f>'דוח 132'!B7638</f>
        <v>0</v>
      </c>
      <c r="K7638" s="63">
        <f>'דוח 132'!A7638</f>
        <v>0</v>
      </c>
    </row>
    <row r="7639" spans="1:11" x14ac:dyDescent="0.2">
      <c r="A7639" s="63">
        <f>'דוח 132'!K7639</f>
        <v>15749</v>
      </c>
      <c r="B7639" s="63">
        <f>'דוח 132'!J7639</f>
        <v>9611</v>
      </c>
      <c r="C7639" s="63" t="str">
        <f>'דוח 132'!I7639</f>
        <v>סה"כ לא סחירים</v>
      </c>
      <c r="D7639" s="63">
        <f>'דוח 132'!H7639</f>
        <v>3.1487650725106202</v>
      </c>
      <c r="E7639" s="63">
        <f>'דוח 132'!G7639</f>
        <v>0.84807973062361197</v>
      </c>
      <c r="F7639" s="63">
        <f>'דוח 132'!F7639</f>
        <v>0.816452401021317</v>
      </c>
      <c r="G7639" s="63">
        <f>'דוח 132'!E7639</f>
        <v>0</v>
      </c>
      <c r="H7639" s="63">
        <f>'דוח 132'!D7639</f>
        <v>0</v>
      </c>
      <c r="I7639" s="63">
        <f>'דוח 132'!C7639</f>
        <v>0</v>
      </c>
      <c r="J7639" s="63">
        <f>'דוח 132'!B7639</f>
        <v>0</v>
      </c>
      <c r="K7639" s="63">
        <f>'דוח 132'!A7639</f>
        <v>0</v>
      </c>
    </row>
    <row r="7640" spans="1:11" x14ac:dyDescent="0.2">
      <c r="A7640" s="63">
        <f>'דוח 132'!K7640</f>
        <v>11258</v>
      </c>
      <c r="B7640" s="63">
        <f>'דוח 132'!J7640</f>
        <v>9611</v>
      </c>
      <c r="C7640" s="63" t="str">
        <f>'דוח 132'!I7640</f>
        <v>כל נכסי הקופה</v>
      </c>
      <c r="D7640" s="63">
        <f>'דוח 132'!H7640</f>
        <v>3.89680941082635</v>
      </c>
      <c r="E7640" s="63">
        <f>'דוח 132'!G7640</f>
        <v>100</v>
      </c>
      <c r="F7640" s="63">
        <f>'דוח 132'!F7640</f>
        <v>100</v>
      </c>
      <c r="G7640" s="63">
        <f>'דוח 132'!E7640</f>
        <v>0</v>
      </c>
      <c r="H7640" s="63">
        <f>'דוח 132'!D7640</f>
        <v>0</v>
      </c>
      <c r="I7640" s="63">
        <f>'דוח 132'!C7640</f>
        <v>0</v>
      </c>
      <c r="J7640" s="63">
        <f>'דוח 132'!B7640</f>
        <v>0</v>
      </c>
      <c r="K7640" s="63">
        <f>'דוח 132'!A7640</f>
        <v>0</v>
      </c>
    </row>
    <row r="7641" spans="1:11" x14ac:dyDescent="0.2">
      <c r="A7641" s="63">
        <f>'דוח 132'!K7641</f>
        <v>15705</v>
      </c>
      <c r="B7641" s="63">
        <f>'דוח 132'!J7641</f>
        <v>9611</v>
      </c>
      <c r="C7641" s="63" t="str">
        <f>'דוח 132'!I7641</f>
        <v>סה"כ ממשלתי</v>
      </c>
      <c r="D7641" s="63">
        <f>'דוח 132'!H7641</f>
        <v>4.5115011732007302</v>
      </c>
      <c r="E7641" s="63">
        <f>'דוח 132'!G7641</f>
        <v>54.639946378547791</v>
      </c>
      <c r="F7641" s="63">
        <f>'דוח 132'!F7641</f>
        <v>54.614147573743793</v>
      </c>
      <c r="G7641" s="63">
        <f>'דוח 132'!E7641</f>
        <v>50</v>
      </c>
      <c r="H7641" s="63">
        <f>'דוח 132'!D7641</f>
        <v>60</v>
      </c>
      <c r="I7641" s="63">
        <f>'דוח 132'!C7641</f>
        <v>0</v>
      </c>
      <c r="J7641" s="63">
        <f>'דוח 132'!B7641</f>
        <v>0</v>
      </c>
      <c r="K7641" s="63">
        <f>'דוח 132'!A7641</f>
        <v>0</v>
      </c>
    </row>
    <row r="7642" spans="1:11" x14ac:dyDescent="0.2">
      <c r="A7642" s="63">
        <f>'דוח 132'!K7642</f>
        <v>16144</v>
      </c>
      <c r="B7642" s="63">
        <f>'דוח 132'!J7642</f>
        <v>9611</v>
      </c>
      <c r="C7642" s="63" t="str">
        <f>'דוח 132'!I7642</f>
        <v>סך חשיפת מט"ח</v>
      </c>
      <c r="D7642" s="63">
        <f>'דוח 132'!H7642</f>
        <v>3.1569957352709501</v>
      </c>
      <c r="E7642" s="63">
        <f>'דוח 132'!G7642</f>
        <v>8.1146769271197687</v>
      </c>
      <c r="F7642" s="63">
        <f>'דוח 132'!F7642</f>
        <v>8.0894815418480395</v>
      </c>
      <c r="G7642" s="63">
        <f>'דוח 132'!E7642</f>
        <v>0</v>
      </c>
      <c r="H7642" s="63">
        <f>'דוח 132'!D7642</f>
        <v>0</v>
      </c>
      <c r="I7642" s="63">
        <f>'דוח 132'!C7642</f>
        <v>0</v>
      </c>
      <c r="J7642" s="63">
        <f>'דוח 132'!B7642</f>
        <v>0</v>
      </c>
      <c r="K7642" s="63">
        <f>'דוח 132'!A7642</f>
        <v>0</v>
      </c>
    </row>
    <row r="7643" spans="1:11" x14ac:dyDescent="0.2">
      <c r="A7643" s="63">
        <f>'דוח 132'!K7643</f>
        <v>12755</v>
      </c>
      <c r="B7643" s="63">
        <f>'דוח 132'!J7643</f>
        <v>9611</v>
      </c>
      <c r="C7643" s="63" t="str">
        <f>'דוח 132'!I7643</f>
        <v xml:space="preserve">נזילות מט"ח </v>
      </c>
      <c r="D7643" s="63">
        <f>'דוח 132'!H7643</f>
        <v>0</v>
      </c>
      <c r="E7643" s="63">
        <f>'דוח 132'!G7643</f>
        <v>0.54549928806955605</v>
      </c>
      <c r="F7643" s="63">
        <f>'דוח 132'!F7643</f>
        <v>1.33190794422963</v>
      </c>
      <c r="G7643" s="63">
        <f>'דוח 132'!E7643</f>
        <v>0</v>
      </c>
      <c r="H7643" s="63">
        <f>'דוח 132'!D7643</f>
        <v>0</v>
      </c>
      <c r="I7643" s="63">
        <f>'דוח 132'!C7643</f>
        <v>0</v>
      </c>
      <c r="J7643" s="63">
        <f>'דוח 132'!B7643</f>
        <v>0</v>
      </c>
      <c r="K7643" s="63">
        <f>'דוח 132'!A7643</f>
        <v>0</v>
      </c>
    </row>
    <row r="7644" spans="1:11" x14ac:dyDescent="0.2">
      <c r="A7644" s="63">
        <f>'דוח 132'!K7644</f>
        <v>12359</v>
      </c>
      <c r="B7644" s="63">
        <f>'דוח 132'!J7644</f>
        <v>9611</v>
      </c>
      <c r="C7644" s="63" t="str">
        <f>'דוח 132'!I7644</f>
        <v xml:space="preserve">קונצרני לא סחיר צמוד מדד </v>
      </c>
      <c r="D7644" s="63">
        <f>'דוח 132'!H7644</f>
        <v>3.67272438590485</v>
      </c>
      <c r="E7644" s="63">
        <f>'דוח 132'!G7644</f>
        <v>0.30133166319409899</v>
      </c>
      <c r="F7644" s="63">
        <f>'דוח 132'!F7644</f>
        <v>0.29109105468554303</v>
      </c>
      <c r="G7644" s="63">
        <f>'דוח 132'!E7644</f>
        <v>0</v>
      </c>
      <c r="H7644" s="63">
        <f>'דוח 132'!D7644</f>
        <v>0</v>
      </c>
      <c r="I7644" s="63">
        <f>'דוח 132'!C7644</f>
        <v>0</v>
      </c>
      <c r="J7644" s="63">
        <f>'דוח 132'!B7644</f>
        <v>0</v>
      </c>
      <c r="K7644" s="63">
        <f>'דוח 132'!A7644</f>
        <v>0</v>
      </c>
    </row>
    <row r="7645" spans="1:11" x14ac:dyDescent="0.2">
      <c r="A7645" s="63">
        <f>'דוח 132'!K7645</f>
        <v>0</v>
      </c>
      <c r="B7645" s="63">
        <f>'דוח 132'!J7645</f>
        <v>0</v>
      </c>
      <c r="C7645" s="63">
        <f>'דוח 132'!I7645</f>
        <v>0</v>
      </c>
      <c r="D7645" s="63">
        <f>'דוח 132'!H7645</f>
        <v>0</v>
      </c>
      <c r="E7645" s="63">
        <f>'דוח 132'!G7645</f>
        <v>0</v>
      </c>
      <c r="F7645" s="63">
        <f>'דוח 132'!F7645</f>
        <v>0</v>
      </c>
      <c r="G7645" s="63">
        <f>'דוח 132'!E7645</f>
        <v>0</v>
      </c>
      <c r="H7645" s="63">
        <f>'דוח 132'!D7645</f>
        <v>0</v>
      </c>
      <c r="I7645" s="63">
        <f>'דוח 132'!C7645</f>
        <v>0</v>
      </c>
      <c r="J7645" s="63">
        <f>'דוח 132'!B7645</f>
        <v>0</v>
      </c>
      <c r="K7645" s="63">
        <f>'דוח 132'!A7645</f>
        <v>0</v>
      </c>
    </row>
    <row r="7646" spans="1:11" x14ac:dyDescent="0.2">
      <c r="A7646" s="63" t="str">
        <f>'דוח 132'!K7646</f>
        <v>קוד קבוצה</v>
      </c>
      <c r="B7646" s="63" t="str">
        <f>'דוח 132'!J7646</f>
        <v>קוד קופה</v>
      </c>
      <c r="C7646" s="63">
        <f>'דוח 132'!I7646</f>
        <v>0</v>
      </c>
      <c r="D7646" s="63" t="str">
        <f>'דוח 132'!H7646</f>
        <v>9638  פסגות גמל להשקעה אג"ח משולב מניות</v>
      </c>
      <c r="E7646" s="63">
        <f>'דוח 132'!G7646</f>
        <v>0</v>
      </c>
      <c r="F7646" s="63">
        <f>'דוח 132'!F7646</f>
        <v>0</v>
      </c>
      <c r="G7646" s="63">
        <f>'דוח 132'!E7646</f>
        <v>0</v>
      </c>
      <c r="H7646" s="63">
        <f>'דוח 132'!D7646</f>
        <v>0</v>
      </c>
      <c r="I7646" s="63">
        <f>'דוח 132'!C7646</f>
        <v>0</v>
      </c>
      <c r="J7646" s="63">
        <f>'דוח 132'!B7646</f>
        <v>0</v>
      </c>
      <c r="K7646" s="63">
        <f>'דוח 132'!A7646</f>
        <v>0</v>
      </c>
    </row>
    <row r="7647" spans="1:11" x14ac:dyDescent="0.2">
      <c r="A7647" s="63">
        <f>'דוח 132'!K7647</f>
        <v>0</v>
      </c>
      <c r="B7647" s="63">
        <f>'דוח 132'!J7647</f>
        <v>0</v>
      </c>
      <c r="C7647" s="63">
        <f>'דוח 132'!I7647</f>
        <v>0</v>
      </c>
      <c r="D7647" s="63">
        <f>'דוח 132'!H7647</f>
        <v>0</v>
      </c>
      <c r="E7647" s="63">
        <f>'דוח 132'!G7647</f>
        <v>0</v>
      </c>
      <c r="F7647" s="63" t="str">
        <f>'דוח 132'!F7647</f>
        <v>שווי קופה באשח  42,650.15</v>
      </c>
      <c r="G7647" s="63">
        <f>'דוח 132'!E7647</f>
        <v>0</v>
      </c>
      <c r="H7647" s="63">
        <f>'דוח 132'!D7647</f>
        <v>0</v>
      </c>
      <c r="I7647" s="63">
        <f>'דוח 132'!C7647</f>
        <v>0</v>
      </c>
      <c r="J7647" s="63">
        <f>'דוח 132'!B7647</f>
        <v>0</v>
      </c>
      <c r="K7647" s="63">
        <f>'דוח 132'!A7647</f>
        <v>0</v>
      </c>
    </row>
    <row r="7648" spans="1:11" x14ac:dyDescent="0.2">
      <c r="A7648" s="63">
        <f>'דוח 132'!K7648</f>
        <v>0</v>
      </c>
      <c r="B7648" s="63">
        <f>'דוח 132'!J7648</f>
        <v>0</v>
      </c>
      <c r="C7648" s="63" t="str">
        <f>'דוח 132'!I7648</f>
        <v>תאור קבוצה</v>
      </c>
      <c r="D7648" s="63" t="str">
        <f>'דוח 132'!H7648</f>
        <v>מח"מ</v>
      </c>
      <c r="E7648" s="63" t="str">
        <f>'דוח 132'!G7648</f>
        <v>חשיפה</v>
      </c>
      <c r="F7648" s="63" t="str">
        <f>'דוח 132'!F7648</f>
        <v>חשיפה</v>
      </c>
      <c r="G7648" s="63">
        <f>'דוח 132'!E7648</f>
        <v>0</v>
      </c>
      <c r="H7648" s="63" t="str">
        <f>'דוח 132'!D7648</f>
        <v>חשיפה</v>
      </c>
      <c r="I7648" s="63">
        <f>'דוח 132'!C7648</f>
        <v>0</v>
      </c>
      <c r="J7648" s="63" t="str">
        <f>'דוח 132'!B7648</f>
        <v>מח"מ</v>
      </c>
      <c r="K7648" s="63">
        <f>'דוח 132'!A7648</f>
        <v>0</v>
      </c>
    </row>
    <row r="7649" spans="1:11" x14ac:dyDescent="0.2">
      <c r="A7649" s="63">
        <f>'דוח 132'!K7649</f>
        <v>0</v>
      </c>
      <c r="B7649" s="63">
        <f>'דוח 132'!J7649</f>
        <v>0</v>
      </c>
      <c r="C7649" s="63">
        <f>'דוח 132'!I7649</f>
        <v>0</v>
      </c>
      <c r="D7649" s="63">
        <f>'דוח 132'!H7649</f>
        <v>0</v>
      </c>
      <c r="E7649" s="63" t="str">
        <f>'דוח 132'!G7649</f>
        <v>30/12/18</v>
      </c>
      <c r="F7649" s="63" t="str">
        <f>'דוח 132'!F7649</f>
        <v>31/12/18</v>
      </c>
      <c r="G7649" s="63" t="str">
        <f>'דוח 132'!E7649</f>
        <v>מינ'</v>
      </c>
      <c r="H7649" s="63" t="str">
        <f>'דוח 132'!D7649</f>
        <v>מקס'</v>
      </c>
      <c r="I7649" s="63" t="str">
        <f>'דוח 132'!C7649</f>
        <v>מינ'</v>
      </c>
      <c r="J7649" s="63" t="str">
        <f>'דוח 132'!B7649</f>
        <v>מקס'</v>
      </c>
      <c r="K7649" s="63">
        <f>'דוח 132'!A7649</f>
        <v>0</v>
      </c>
    </row>
    <row r="7650" spans="1:11" x14ac:dyDescent="0.2">
      <c r="A7650" s="63">
        <f>'דוח 132'!K7650</f>
        <v>13591</v>
      </c>
      <c r="B7650" s="63">
        <f>'דוח 132'!J7650</f>
        <v>9638</v>
      </c>
      <c r="C7650" s="63" t="str">
        <f>'דוח 132'!I7650</f>
        <v xml:space="preserve">צמוד מדד (כולל מיועדות) </v>
      </c>
      <c r="D7650" s="63">
        <f>'דוח 132'!H7650</f>
        <v>4.6865738594526896</v>
      </c>
      <c r="E7650" s="63">
        <f>'דוח 132'!G7650</f>
        <v>37.847807668719696</v>
      </c>
      <c r="F7650" s="63">
        <f>'דוח 132'!F7650</f>
        <v>37.298834310268305</v>
      </c>
      <c r="G7650" s="63">
        <f>'דוח 132'!E7650</f>
        <v>0</v>
      </c>
      <c r="H7650" s="63">
        <f>'דוח 132'!D7650</f>
        <v>0</v>
      </c>
      <c r="I7650" s="63">
        <f>'דוח 132'!C7650</f>
        <v>3.5</v>
      </c>
      <c r="J7650" s="63">
        <f>'דוח 132'!B7650</f>
        <v>5.5</v>
      </c>
      <c r="K7650" s="63">
        <f>'דוח 132'!A7650</f>
        <v>0</v>
      </c>
    </row>
    <row r="7651" spans="1:11" x14ac:dyDescent="0.2">
      <c r="A7651" s="63">
        <f>'דוח 132'!K7651</f>
        <v>19967</v>
      </c>
      <c r="B7651" s="63">
        <f>'דוח 132'!J7651</f>
        <v>9638</v>
      </c>
      <c r="C7651" s="63" t="str">
        <f>'דוח 132'!I7651</f>
        <v>צמוד מדד ללא מיועדות</v>
      </c>
      <c r="D7651" s="63">
        <f>'דוח 132'!H7651</f>
        <v>4.6865738594526896</v>
      </c>
      <c r="E7651" s="63">
        <f>'דוח 132'!G7651</f>
        <v>37.847807668719696</v>
      </c>
      <c r="F7651" s="63">
        <f>'דוח 132'!F7651</f>
        <v>37.298834310268305</v>
      </c>
      <c r="G7651" s="63">
        <f>'דוח 132'!E7651</f>
        <v>0</v>
      </c>
      <c r="H7651" s="63">
        <f>'דוח 132'!D7651</f>
        <v>0</v>
      </c>
      <c r="I7651" s="63">
        <f>'דוח 132'!C7651</f>
        <v>0</v>
      </c>
      <c r="J7651" s="63">
        <f>'דוח 132'!B7651</f>
        <v>0</v>
      </c>
      <c r="K7651" s="63">
        <f>'דוח 132'!A7651</f>
        <v>0</v>
      </c>
    </row>
    <row r="7652" spans="1:11" x14ac:dyDescent="0.2">
      <c r="A7652" s="63">
        <f>'דוח 132'!K7652</f>
        <v>15744</v>
      </c>
      <c r="B7652" s="63">
        <f>'דוח 132'!J7652</f>
        <v>9638</v>
      </c>
      <c r="C7652" s="63" t="str">
        <f>'דוח 132'!I7652</f>
        <v xml:space="preserve">סה"כ ממשלתי צמוד מדד כולל מיועדות </v>
      </c>
      <c r="D7652" s="63">
        <f>'דוח 132'!H7652</f>
        <v>4.9744159475965697</v>
      </c>
      <c r="E7652" s="63">
        <f>'דוח 132'!G7652</f>
        <v>20.0626524469053</v>
      </c>
      <c r="F7652" s="63">
        <f>'דוח 132'!F7652</f>
        <v>19.739629747843402</v>
      </c>
      <c r="G7652" s="63">
        <f>'דוח 132'!E7652</f>
        <v>0</v>
      </c>
      <c r="H7652" s="63">
        <f>'דוח 132'!D7652</f>
        <v>0</v>
      </c>
      <c r="I7652" s="63">
        <f>'דוח 132'!C7652</f>
        <v>0</v>
      </c>
      <c r="J7652" s="63">
        <f>'דוח 132'!B7652</f>
        <v>0</v>
      </c>
      <c r="K7652" s="63">
        <f>'דוח 132'!A7652</f>
        <v>0</v>
      </c>
    </row>
    <row r="7653" spans="1:11" x14ac:dyDescent="0.2">
      <c r="A7653" s="63">
        <f>'דוח 132'!K7653</f>
        <v>13462</v>
      </c>
      <c r="B7653" s="63">
        <f>'דוח 132'!J7653</f>
        <v>9638</v>
      </c>
      <c r="C7653" s="63" t="str">
        <f>'דוח 132'!I7653</f>
        <v xml:space="preserve">קונצרני סחיר צמוד מדד </v>
      </c>
      <c r="D7653" s="63">
        <f>'דוח 132'!H7653</f>
        <v>4.362988800368349</v>
      </c>
      <c r="E7653" s="63">
        <f>'דוח 132'!G7653</f>
        <v>17.785155221814399</v>
      </c>
      <c r="F7653" s="63">
        <f>'דוח 132'!F7653</f>
        <v>17.559204562424899</v>
      </c>
      <c r="G7653" s="63">
        <f>'דוח 132'!E7653</f>
        <v>0</v>
      </c>
      <c r="H7653" s="63">
        <f>'דוח 132'!D7653</f>
        <v>0</v>
      </c>
      <c r="I7653" s="63">
        <f>'דוח 132'!C7653</f>
        <v>0</v>
      </c>
      <c r="J7653" s="63">
        <f>'דוח 132'!B7653</f>
        <v>0</v>
      </c>
      <c r="K7653" s="63">
        <f>'דוח 132'!A7653</f>
        <v>0</v>
      </c>
    </row>
    <row r="7654" spans="1:11" x14ac:dyDescent="0.2">
      <c r="A7654" s="63">
        <f>'דוח 132'!K7654</f>
        <v>15544</v>
      </c>
      <c r="B7654" s="63">
        <f>'דוח 132'!J7654</f>
        <v>9638</v>
      </c>
      <c r="C7654" s="63" t="str">
        <f>'דוח 132'!I7654</f>
        <v>הלוואה צמוד מדד</v>
      </c>
      <c r="D7654" s="63">
        <f>'דוח 132'!H7654</f>
        <v>0</v>
      </c>
      <c r="E7654" s="63">
        <f>'דוח 132'!G7654</f>
        <v>0</v>
      </c>
      <c r="F7654" s="63">
        <f>'דוח 132'!F7654</f>
        <v>0</v>
      </c>
      <c r="G7654" s="63">
        <f>'דוח 132'!E7654</f>
        <v>0</v>
      </c>
      <c r="H7654" s="63">
        <f>'דוח 132'!D7654</f>
        <v>0</v>
      </c>
      <c r="I7654" s="63">
        <f>'דוח 132'!C7654</f>
        <v>0</v>
      </c>
      <c r="J7654" s="63">
        <f>'דוח 132'!B7654</f>
        <v>0</v>
      </c>
      <c r="K7654" s="63">
        <f>'דוח 132'!A7654</f>
        <v>0</v>
      </c>
    </row>
    <row r="7655" spans="1:11" x14ac:dyDescent="0.2">
      <c r="A7655" s="63">
        <f>'דוח 132'!K7655</f>
        <v>12978</v>
      </c>
      <c r="B7655" s="63">
        <f>'דוח 132'!J7655</f>
        <v>9638</v>
      </c>
      <c r="C7655" s="63" t="str">
        <f>'דוח 132'!I7655</f>
        <v xml:space="preserve">פקדונות לא סחירים </v>
      </c>
      <c r="D7655" s="63">
        <f>'דוח 132'!H7655</f>
        <v>0</v>
      </c>
      <c r="E7655" s="63">
        <f>'דוח 132'!G7655</f>
        <v>0</v>
      </c>
      <c r="F7655" s="63">
        <f>'דוח 132'!F7655</f>
        <v>0</v>
      </c>
      <c r="G7655" s="63">
        <f>'דוח 132'!E7655</f>
        <v>0</v>
      </c>
      <c r="H7655" s="63">
        <f>'דוח 132'!D7655</f>
        <v>0</v>
      </c>
      <c r="I7655" s="63">
        <f>'דוח 132'!C7655</f>
        <v>0</v>
      </c>
      <c r="J7655" s="63">
        <f>'דוח 132'!B7655</f>
        <v>0</v>
      </c>
      <c r="K7655" s="63">
        <f>'דוח 132'!A7655</f>
        <v>0</v>
      </c>
    </row>
    <row r="7656" spans="1:11" x14ac:dyDescent="0.2">
      <c r="A7656" s="63">
        <f>'דוח 132'!K7656</f>
        <v>17726</v>
      </c>
      <c r="B7656" s="63">
        <f>'דוח 132'!J7656</f>
        <v>9638</v>
      </c>
      <c r="C7656" s="63" t="str">
        <f>'דוח 132'!I7656</f>
        <v>לא צמוד כולל נזילות</v>
      </c>
      <c r="D7656" s="63">
        <f>'דוח 132'!H7656</f>
        <v>2.9897442015349602</v>
      </c>
      <c r="E7656" s="63">
        <f>'דוח 132'!G7656</f>
        <v>44.664427721802994</v>
      </c>
      <c r="F7656" s="63">
        <f>'דוח 132'!F7656</f>
        <v>44.666295748885197</v>
      </c>
      <c r="G7656" s="63">
        <f>'דוח 132'!E7656</f>
        <v>0</v>
      </c>
      <c r="H7656" s="63">
        <f>'דוח 132'!D7656</f>
        <v>0</v>
      </c>
      <c r="I7656" s="63">
        <f>'דוח 132'!C7656</f>
        <v>2.5</v>
      </c>
      <c r="J7656" s="63">
        <f>'דוח 132'!B7656</f>
        <v>4.5</v>
      </c>
      <c r="K7656" s="63">
        <f>'דוח 132'!A7656</f>
        <v>0</v>
      </c>
    </row>
    <row r="7657" spans="1:11" x14ac:dyDescent="0.2">
      <c r="A7657" s="63">
        <f>'דוח 132'!K7657</f>
        <v>17727</v>
      </c>
      <c r="B7657" s="63">
        <f>'דוח 132'!J7657</f>
        <v>9638</v>
      </c>
      <c r="C7657" s="63" t="str">
        <f>'דוח 132'!I7657</f>
        <v>עו"ש ש"ח</v>
      </c>
      <c r="D7657" s="63">
        <f>'דוח 132'!H7657</f>
        <v>0</v>
      </c>
      <c r="E7657" s="63">
        <f>'דוח 132'!G7657</f>
        <v>10.057458197105499</v>
      </c>
      <c r="F7657" s="63">
        <f>'דוח 132'!F7657</f>
        <v>8.6825600845768598</v>
      </c>
      <c r="G7657" s="63">
        <f>'דוח 132'!E7657</f>
        <v>0</v>
      </c>
      <c r="H7657" s="63">
        <f>'דוח 132'!D7657</f>
        <v>0</v>
      </c>
      <c r="I7657" s="63">
        <f>'דוח 132'!C7657</f>
        <v>0</v>
      </c>
      <c r="J7657" s="63">
        <f>'דוח 132'!B7657</f>
        <v>0</v>
      </c>
      <c r="K7657" s="63">
        <f>'דוח 132'!A7657</f>
        <v>0</v>
      </c>
    </row>
    <row r="7658" spans="1:11" x14ac:dyDescent="0.2">
      <c r="A7658" s="63">
        <f>'דוח 132'!K7658</f>
        <v>13592</v>
      </c>
      <c r="B7658" s="63">
        <f>'דוח 132'!J7658</f>
        <v>9638</v>
      </c>
      <c r="C7658" s="63" t="str">
        <f>'דוח 132'!I7658</f>
        <v xml:space="preserve">לא צמוד - לא כולל נזילות </v>
      </c>
      <c r="D7658" s="63">
        <f>'דוח 132'!H7658</f>
        <v>3.7111432777595597</v>
      </c>
      <c r="E7658" s="63">
        <f>'דוח 132'!G7658</f>
        <v>34.606969524697497</v>
      </c>
      <c r="F7658" s="63">
        <f>'דוח 132'!F7658</f>
        <v>35.983735664308398</v>
      </c>
      <c r="G7658" s="63">
        <f>'דוח 132'!E7658</f>
        <v>0</v>
      </c>
      <c r="H7658" s="63">
        <f>'דוח 132'!D7658</f>
        <v>0</v>
      </c>
      <c r="I7658" s="63">
        <f>'דוח 132'!C7658</f>
        <v>0</v>
      </c>
      <c r="J7658" s="63">
        <f>'דוח 132'!B7658</f>
        <v>0</v>
      </c>
      <c r="K7658" s="63">
        <f>'דוח 132'!A7658</f>
        <v>0</v>
      </c>
    </row>
    <row r="7659" spans="1:11" x14ac:dyDescent="0.2">
      <c r="A7659" s="63">
        <f>'דוח 132'!K7659</f>
        <v>11566</v>
      </c>
      <c r="B7659" s="63">
        <f>'דוח 132'!J7659</f>
        <v>9638</v>
      </c>
      <c r="C7659" s="63" t="str">
        <f>'דוח 132'!I7659</f>
        <v>מק"מ</v>
      </c>
      <c r="D7659" s="63">
        <f>'דוח 132'!H7659</f>
        <v>0.63168605569118796</v>
      </c>
      <c r="E7659" s="63">
        <f>'דוח 132'!G7659</f>
        <v>10.393259820001099</v>
      </c>
      <c r="F7659" s="63">
        <f>'דוח 132'!F7659</f>
        <v>11.857648790853698</v>
      </c>
      <c r="G7659" s="63">
        <f>'דוח 132'!E7659</f>
        <v>0</v>
      </c>
      <c r="H7659" s="63">
        <f>'דוח 132'!D7659</f>
        <v>0</v>
      </c>
      <c r="I7659" s="63">
        <f>'דוח 132'!C7659</f>
        <v>0</v>
      </c>
      <c r="J7659" s="63">
        <f>'דוח 132'!B7659</f>
        <v>0</v>
      </c>
      <c r="K7659" s="63">
        <f>'דוח 132'!A7659</f>
        <v>0</v>
      </c>
    </row>
    <row r="7660" spans="1:11" x14ac:dyDescent="0.2">
      <c r="A7660" s="63">
        <f>'דוח 132'!K7660</f>
        <v>13419</v>
      </c>
      <c r="B7660" s="63">
        <f>'דוח 132'!J7660</f>
        <v>9638</v>
      </c>
      <c r="C7660" s="63" t="str">
        <f>'דוח 132'!I7660</f>
        <v>ממשלתי  לא צמוד (שחר)</v>
      </c>
      <c r="D7660" s="63">
        <f>'דוח 132'!H7660</f>
        <v>5.6898982925251689</v>
      </c>
      <c r="E7660" s="63">
        <f>'דוח 132'!G7660</f>
        <v>16.930401743873698</v>
      </c>
      <c r="F7660" s="63">
        <f>'דוח 132'!F7660</f>
        <v>16.638375595591199</v>
      </c>
      <c r="G7660" s="63">
        <f>'דוח 132'!E7660</f>
        <v>0</v>
      </c>
      <c r="H7660" s="63">
        <f>'דוח 132'!D7660</f>
        <v>0</v>
      </c>
      <c r="I7660" s="63">
        <f>'דוח 132'!C7660</f>
        <v>0</v>
      </c>
      <c r="J7660" s="63">
        <f>'דוח 132'!B7660</f>
        <v>0</v>
      </c>
      <c r="K7660" s="63">
        <f>'דוח 132'!A7660</f>
        <v>0</v>
      </c>
    </row>
    <row r="7661" spans="1:11" x14ac:dyDescent="0.2">
      <c r="A7661" s="63">
        <f>'דוח 132'!K7661</f>
        <v>11568</v>
      </c>
      <c r="B7661" s="63">
        <f>'דוח 132'!J7661</f>
        <v>9638</v>
      </c>
      <c r="C7661" s="63" t="str">
        <f>'דוח 132'!I7661</f>
        <v>אג"ח ממשלתי לא צמוד ריבית משתנה-"גילון"</v>
      </c>
      <c r="D7661" s="63">
        <f>'דוח 132'!H7661</f>
        <v>0</v>
      </c>
      <c r="E7661" s="63">
        <f>'דוח 132'!G7661</f>
        <v>0</v>
      </c>
      <c r="F7661" s="63">
        <f>'דוח 132'!F7661</f>
        <v>0</v>
      </c>
      <c r="G7661" s="63">
        <f>'דוח 132'!E7661</f>
        <v>0</v>
      </c>
      <c r="H7661" s="63">
        <f>'דוח 132'!D7661</f>
        <v>0</v>
      </c>
      <c r="I7661" s="63">
        <f>'דוח 132'!C7661</f>
        <v>0</v>
      </c>
      <c r="J7661" s="63">
        <f>'דוח 132'!B7661</f>
        <v>0</v>
      </c>
      <c r="K7661" s="63">
        <f>'דוח 132'!A7661</f>
        <v>0</v>
      </c>
    </row>
    <row r="7662" spans="1:11" x14ac:dyDescent="0.2">
      <c r="A7662" s="63">
        <f>'דוח 132'!K7662</f>
        <v>12479</v>
      </c>
      <c r="B7662" s="63">
        <f>'דוח 132'!J7662</f>
        <v>9638</v>
      </c>
      <c r="C7662" s="63" t="str">
        <f>'דוח 132'!I7662</f>
        <v>קונצרני ריבית קבועה</v>
      </c>
      <c r="D7662" s="63">
        <f>'דוח 132'!H7662</f>
        <v>4.1702512870307196</v>
      </c>
      <c r="E7662" s="63">
        <f>'דוח 132'!G7662</f>
        <v>6.5076094571865797</v>
      </c>
      <c r="F7662" s="63">
        <f>'דוח 132'!F7662</f>
        <v>6.7230538036538494</v>
      </c>
      <c r="G7662" s="63">
        <f>'דוח 132'!E7662</f>
        <v>0</v>
      </c>
      <c r="H7662" s="63">
        <f>'דוח 132'!D7662</f>
        <v>0</v>
      </c>
      <c r="I7662" s="63">
        <f>'דוח 132'!C7662</f>
        <v>0</v>
      </c>
      <c r="J7662" s="63">
        <f>'דוח 132'!B7662</f>
        <v>0</v>
      </c>
      <c r="K7662" s="63">
        <f>'דוח 132'!A7662</f>
        <v>0</v>
      </c>
    </row>
    <row r="7663" spans="1:11" x14ac:dyDescent="0.2">
      <c r="A7663" s="63">
        <f>'דוח 132'!K7663</f>
        <v>12480</v>
      </c>
      <c r="B7663" s="63">
        <f>'דוח 132'!J7663</f>
        <v>9638</v>
      </c>
      <c r="C7663" s="63" t="str">
        <f>'דוח 132'!I7663</f>
        <v>קונצרני ריבית משתנה</v>
      </c>
      <c r="D7663" s="63">
        <f>'דוח 132'!H7663</f>
        <v>4.3718903801389599</v>
      </c>
      <c r="E7663" s="63">
        <f>'דוח 132'!G7663</f>
        <v>0.77569850363613513</v>
      </c>
      <c r="F7663" s="63">
        <f>'דוח 132'!F7663</f>
        <v>0.76465747420953312</v>
      </c>
      <c r="G7663" s="63">
        <f>'דוח 132'!E7663</f>
        <v>0</v>
      </c>
      <c r="H7663" s="63">
        <f>'דוח 132'!D7663</f>
        <v>0</v>
      </c>
      <c r="I7663" s="63">
        <f>'דוח 132'!C7663</f>
        <v>0</v>
      </c>
      <c r="J7663" s="63">
        <f>'דוח 132'!B7663</f>
        <v>0</v>
      </c>
      <c r="K7663" s="63">
        <f>'דוח 132'!A7663</f>
        <v>0</v>
      </c>
    </row>
    <row r="7664" spans="1:11" x14ac:dyDescent="0.2">
      <c r="A7664" s="63">
        <f>'דוח 132'!K7664</f>
        <v>11578</v>
      </c>
      <c r="B7664" s="63">
        <f>'דוח 132'!J7664</f>
        <v>9638</v>
      </c>
      <c r="C7664" s="63" t="str">
        <f>'דוח 132'!I7664</f>
        <v>אג"ח לא צמוד לא סחיר (ללא עמיתים)</v>
      </c>
      <c r="D7664" s="63">
        <f>'דוח 132'!H7664</f>
        <v>0</v>
      </c>
      <c r="E7664" s="63">
        <f>'דוח 132'!G7664</f>
        <v>0</v>
      </c>
      <c r="F7664" s="63">
        <f>'דוח 132'!F7664</f>
        <v>0</v>
      </c>
      <c r="G7664" s="63">
        <f>'דוח 132'!E7664</f>
        <v>0</v>
      </c>
      <c r="H7664" s="63">
        <f>'דוח 132'!D7664</f>
        <v>0</v>
      </c>
      <c r="I7664" s="63">
        <f>'דוח 132'!C7664</f>
        <v>0</v>
      </c>
      <c r="J7664" s="63">
        <f>'דוח 132'!B7664</f>
        <v>0</v>
      </c>
      <c r="K7664" s="63">
        <f>'דוח 132'!A7664</f>
        <v>0</v>
      </c>
    </row>
    <row r="7665" spans="1:11" x14ac:dyDescent="0.2">
      <c r="A7665" s="63">
        <f>'דוח 132'!K7665</f>
        <v>12497</v>
      </c>
      <c r="B7665" s="63">
        <f>'דוח 132'!J7665</f>
        <v>9638</v>
      </c>
      <c r="C7665" s="63" t="str">
        <f>'דוח 132'!I7665</f>
        <v>קונצרני לא סחיר ריבית משתנה (נע"מים)</v>
      </c>
      <c r="D7665" s="63">
        <f>'דוח 132'!H7665</f>
        <v>0</v>
      </c>
      <c r="E7665" s="63">
        <f>'דוח 132'!G7665</f>
        <v>0</v>
      </c>
      <c r="F7665" s="63">
        <f>'דוח 132'!F7665</f>
        <v>0</v>
      </c>
      <c r="G7665" s="63">
        <f>'דוח 132'!E7665</f>
        <v>0</v>
      </c>
      <c r="H7665" s="63">
        <f>'דוח 132'!D7665</f>
        <v>0</v>
      </c>
      <c r="I7665" s="63">
        <f>'דוח 132'!C7665</f>
        <v>0</v>
      </c>
      <c r="J7665" s="63">
        <f>'דוח 132'!B7665</f>
        <v>0</v>
      </c>
      <c r="K7665" s="63">
        <f>'דוח 132'!A7665</f>
        <v>0</v>
      </c>
    </row>
    <row r="7666" spans="1:11" x14ac:dyDescent="0.2">
      <c r="A7666" s="63">
        <f>'דוח 132'!K7666</f>
        <v>15546</v>
      </c>
      <c r="B7666" s="63">
        <f>'דוח 132'!J7666</f>
        <v>9638</v>
      </c>
      <c r="C7666" s="63" t="str">
        <f>'דוח 132'!I7666</f>
        <v>הלוואה לא צמוד</v>
      </c>
      <c r="D7666" s="63">
        <f>'דוח 132'!H7666</f>
        <v>0</v>
      </c>
      <c r="E7666" s="63">
        <f>'דוח 132'!G7666</f>
        <v>0</v>
      </c>
      <c r="F7666" s="63">
        <f>'דוח 132'!F7666</f>
        <v>0</v>
      </c>
      <c r="G7666" s="63">
        <f>'דוח 132'!E7666</f>
        <v>0</v>
      </c>
      <c r="H7666" s="63">
        <f>'דוח 132'!D7666</f>
        <v>0</v>
      </c>
      <c r="I7666" s="63">
        <f>'דוח 132'!C7666</f>
        <v>0</v>
      </c>
      <c r="J7666" s="63">
        <f>'דוח 132'!B7666</f>
        <v>0</v>
      </c>
      <c r="K7666" s="63">
        <f>'דוח 132'!A7666</f>
        <v>0</v>
      </c>
    </row>
    <row r="7667" spans="1:11" x14ac:dyDescent="0.2">
      <c r="A7667" s="63">
        <f>'דוח 132'!K7667</f>
        <v>12481</v>
      </c>
      <c r="B7667" s="63">
        <f>'דוח 132'!J7667</f>
        <v>9638</v>
      </c>
      <c r="C7667" s="63" t="str">
        <f>'דוח 132'!I7667</f>
        <v>הלוואות לעמיתים.</v>
      </c>
      <c r="D7667" s="63">
        <f>'דוח 132'!H7667</f>
        <v>0</v>
      </c>
      <c r="E7667" s="63">
        <f>'דוח 132'!G7667</f>
        <v>0</v>
      </c>
      <c r="F7667" s="63">
        <f>'דוח 132'!F7667</f>
        <v>0</v>
      </c>
      <c r="G7667" s="63">
        <f>'דוח 132'!E7667</f>
        <v>0</v>
      </c>
      <c r="H7667" s="63">
        <f>'דוח 132'!D7667</f>
        <v>2</v>
      </c>
      <c r="I7667" s="63">
        <f>'דוח 132'!C7667</f>
        <v>0</v>
      </c>
      <c r="J7667" s="63">
        <f>'דוח 132'!B7667</f>
        <v>0</v>
      </c>
      <c r="K7667" s="63">
        <f>'דוח 132'!A7667</f>
        <v>0</v>
      </c>
    </row>
    <row r="7668" spans="1:11" x14ac:dyDescent="0.2">
      <c r="A7668" s="63">
        <f>'דוח 132'!K7668</f>
        <v>13594</v>
      </c>
      <c r="B7668" s="63">
        <f>'דוח 132'!J7668</f>
        <v>9638</v>
      </c>
      <c r="C7668" s="63" t="str">
        <f>'דוח 132'!I7668</f>
        <v>מט"ח וצמוד מט"ח</v>
      </c>
      <c r="D7668" s="63">
        <f>'דוח 132'!H7668</f>
        <v>2.9428538861573803</v>
      </c>
      <c r="E7668" s="63">
        <f>'דוח 132'!G7668</f>
        <v>9.3389924540093201</v>
      </c>
      <c r="F7668" s="63">
        <f>'דוח 132'!F7668</f>
        <v>9.1458814509073001</v>
      </c>
      <c r="G7668" s="63">
        <f>'דוח 132'!E7668</f>
        <v>0</v>
      </c>
      <c r="H7668" s="63">
        <f>'דוח 132'!D7668</f>
        <v>0</v>
      </c>
      <c r="I7668" s="63">
        <f>'דוח 132'!C7668</f>
        <v>0</v>
      </c>
      <c r="J7668" s="63">
        <f>'דוח 132'!B7668</f>
        <v>0</v>
      </c>
      <c r="K7668" s="63">
        <f>'דוח 132'!A7668</f>
        <v>0</v>
      </c>
    </row>
    <row r="7669" spans="1:11" x14ac:dyDescent="0.2">
      <c r="A7669" s="63">
        <f>'דוח 132'!K7669</f>
        <v>15609</v>
      </c>
      <c r="B7669" s="63">
        <f>'דוח 132'!J7669</f>
        <v>9638</v>
      </c>
      <c r="C7669" s="63" t="str">
        <f>'דוח 132'!I7669</f>
        <v>אג"ח ממשלתי צמוד מט"ח סחיר (1022)</v>
      </c>
      <c r="D7669" s="63">
        <f>'דוח 132'!H7669</f>
        <v>0.70633957994515295</v>
      </c>
      <c r="E7669" s="63">
        <f>'דוח 132'!G7669</f>
        <v>0.85730876268768608</v>
      </c>
      <c r="F7669" s="63">
        <f>'דוח 132'!F7669</f>
        <v>0.84002909190056607</v>
      </c>
      <c r="G7669" s="63">
        <f>'דוח 132'!E7669</f>
        <v>0</v>
      </c>
      <c r="H7669" s="63">
        <f>'דוח 132'!D7669</f>
        <v>0</v>
      </c>
      <c r="I7669" s="63">
        <f>'דוח 132'!C7669</f>
        <v>0</v>
      </c>
      <c r="J7669" s="63">
        <f>'דוח 132'!B7669</f>
        <v>0</v>
      </c>
      <c r="K7669" s="63">
        <f>'דוח 132'!A7669</f>
        <v>0</v>
      </c>
    </row>
    <row r="7670" spans="1:11" x14ac:dyDescent="0.2">
      <c r="A7670" s="63">
        <f>'דוח 132'!K7670</f>
        <v>11524</v>
      </c>
      <c r="B7670" s="63">
        <f>'דוח 132'!J7670</f>
        <v>9638</v>
      </c>
      <c r="C7670" s="63" t="str">
        <f>'דוח 132'!I7670</f>
        <v xml:space="preserve"> אג"ח קונצרני בחו"ל </v>
      </c>
      <c r="D7670" s="63">
        <f>'דוח 132'!H7670</f>
        <v>3.2892776913125599</v>
      </c>
      <c r="E7670" s="63">
        <f>'דוח 132'!G7670</f>
        <v>7.0485188918982296</v>
      </c>
      <c r="F7670" s="63">
        <f>'דוח 132'!F7670</f>
        <v>6.8959153889452693</v>
      </c>
      <c r="G7670" s="63">
        <f>'דוח 132'!E7670</f>
        <v>0</v>
      </c>
      <c r="H7670" s="63">
        <f>'דוח 132'!D7670</f>
        <v>0</v>
      </c>
      <c r="I7670" s="63">
        <f>'דוח 132'!C7670</f>
        <v>0</v>
      </c>
      <c r="J7670" s="63">
        <f>'דוח 132'!B7670</f>
        <v>0</v>
      </c>
      <c r="K7670" s="63">
        <f>'דוח 132'!A7670</f>
        <v>0</v>
      </c>
    </row>
    <row r="7671" spans="1:11" x14ac:dyDescent="0.2">
      <c r="A7671" s="63">
        <f>'דוח 132'!K7671</f>
        <v>15745</v>
      </c>
      <c r="B7671" s="63">
        <f>'דוח 132'!J7671</f>
        <v>9638</v>
      </c>
      <c r="C7671" s="63" t="str">
        <f>'דוח 132'!I7671</f>
        <v>סה"כ קונצרני צמוד מט"ח</v>
      </c>
      <c r="D7671" s="63">
        <f>'דוח 132'!H7671</f>
        <v>3.8682226073993897</v>
      </c>
      <c r="E7671" s="63">
        <f>'דוח 132'!G7671</f>
        <v>0.95309812902944502</v>
      </c>
      <c r="F7671" s="63">
        <f>'דוח 132'!F7671</f>
        <v>0.940759282370353</v>
      </c>
      <c r="G7671" s="63">
        <f>'דוח 132'!E7671</f>
        <v>0</v>
      </c>
      <c r="H7671" s="63">
        <f>'דוח 132'!D7671</f>
        <v>0</v>
      </c>
      <c r="I7671" s="63">
        <f>'דוח 132'!C7671</f>
        <v>0</v>
      </c>
      <c r="J7671" s="63">
        <f>'דוח 132'!B7671</f>
        <v>0</v>
      </c>
      <c r="K7671" s="63">
        <f>'דוח 132'!A7671</f>
        <v>0</v>
      </c>
    </row>
    <row r="7672" spans="1:11" x14ac:dyDescent="0.2">
      <c r="A7672" s="63">
        <f>'דוח 132'!K7672</f>
        <v>15545</v>
      </c>
      <c r="B7672" s="63">
        <f>'דוח 132'!J7672</f>
        <v>9638</v>
      </c>
      <c r="C7672" s="63" t="str">
        <f>'דוח 132'!I7672</f>
        <v>הלוואה צמוד מט"ח</v>
      </c>
      <c r="D7672" s="63">
        <f>'דוח 132'!H7672</f>
        <v>0</v>
      </c>
      <c r="E7672" s="63">
        <f>'דוח 132'!G7672</f>
        <v>0</v>
      </c>
      <c r="F7672" s="63">
        <f>'דוח 132'!F7672</f>
        <v>0</v>
      </c>
      <c r="G7672" s="63">
        <f>'דוח 132'!E7672</f>
        <v>0</v>
      </c>
      <c r="H7672" s="63">
        <f>'דוח 132'!D7672</f>
        <v>0</v>
      </c>
      <c r="I7672" s="63">
        <f>'דוח 132'!C7672</f>
        <v>0</v>
      </c>
      <c r="J7672" s="63">
        <f>'דוח 132'!B7672</f>
        <v>0</v>
      </c>
      <c r="K7672" s="63">
        <f>'דוח 132'!A7672</f>
        <v>0</v>
      </c>
    </row>
    <row r="7673" spans="1:11" x14ac:dyDescent="0.2">
      <c r="A7673" s="63">
        <f>'דוח 132'!K7673</f>
        <v>13595</v>
      </c>
      <c r="B7673" s="63">
        <f>'דוח 132'!J7673</f>
        <v>9638</v>
      </c>
      <c r="C7673" s="63" t="str">
        <f>'דוח 132'!I7673</f>
        <v>סה"כ מניות והמירים</v>
      </c>
      <c r="D7673" s="63">
        <f>'דוח 132'!H7673</f>
        <v>0</v>
      </c>
      <c r="E7673" s="63">
        <f>'דוח 132'!G7673</f>
        <v>8.1487721554679506</v>
      </c>
      <c r="F7673" s="63">
        <f>'דוח 132'!F7673</f>
        <v>8.8889884899391998</v>
      </c>
      <c r="G7673" s="63">
        <f>'דוח 132'!E7673</f>
        <v>0</v>
      </c>
      <c r="H7673" s="63">
        <f>'דוח 132'!D7673</f>
        <v>0</v>
      </c>
      <c r="I7673" s="63">
        <f>'דוח 132'!C7673</f>
        <v>0</v>
      </c>
      <c r="J7673" s="63">
        <f>'דוח 132'!B7673</f>
        <v>0</v>
      </c>
      <c r="K7673" s="63">
        <f>'דוח 132'!A7673</f>
        <v>0</v>
      </c>
    </row>
    <row r="7674" spans="1:11" x14ac:dyDescent="0.2">
      <c r="A7674" s="63">
        <f>'דוח 132'!K7674</f>
        <v>15610</v>
      </c>
      <c r="B7674" s="63">
        <f>'דוח 132'!J7674</f>
        <v>9638</v>
      </c>
      <c r="C7674" s="63" t="str">
        <f>'דוח 132'!I7674</f>
        <v>נגזרים מתוך מניות והמירים</v>
      </c>
      <c r="D7674" s="63">
        <f>'דוח 132'!H7674</f>
        <v>0</v>
      </c>
      <c r="E7674" s="63">
        <f>'דוח 132'!G7674</f>
        <v>0</v>
      </c>
      <c r="F7674" s="63">
        <f>'דוח 132'!F7674</f>
        <v>0</v>
      </c>
      <c r="G7674" s="63">
        <f>'דוח 132'!E7674</f>
        <v>0</v>
      </c>
      <c r="H7674" s="63">
        <f>'דוח 132'!D7674</f>
        <v>0</v>
      </c>
      <c r="I7674" s="63">
        <f>'דוח 132'!C7674</f>
        <v>0</v>
      </c>
      <c r="J7674" s="63">
        <f>'דוח 132'!B7674</f>
        <v>0</v>
      </c>
      <c r="K7674" s="63">
        <f>'דוח 132'!A7674</f>
        <v>0</v>
      </c>
    </row>
    <row r="7675" spans="1:11" x14ac:dyDescent="0.2">
      <c r="A7675" s="63">
        <f>'דוח 132'!K7675</f>
        <v>15611</v>
      </c>
      <c r="B7675" s="63">
        <f>'דוח 132'!J7675</f>
        <v>9638</v>
      </c>
      <c r="C7675" s="63" t="str">
        <f>'דוח 132'!I7675</f>
        <v>מניות והמירים בארץ</v>
      </c>
      <c r="D7675" s="63">
        <f>'דוח 132'!H7675</f>
        <v>0</v>
      </c>
      <c r="E7675" s="63">
        <f>'דוח 132'!G7675</f>
        <v>3.21039228536196</v>
      </c>
      <c r="F7675" s="63">
        <f>'דוח 132'!F7675</f>
        <v>3.86251902430178</v>
      </c>
      <c r="G7675" s="63">
        <f>'דוח 132'!E7675</f>
        <v>0</v>
      </c>
      <c r="H7675" s="63">
        <f>'דוח 132'!D7675</f>
        <v>0</v>
      </c>
      <c r="I7675" s="63">
        <f>'דוח 132'!C7675</f>
        <v>0</v>
      </c>
      <c r="J7675" s="63">
        <f>'דוח 132'!B7675</f>
        <v>0</v>
      </c>
      <c r="K7675" s="63">
        <f>'דוח 132'!A7675</f>
        <v>0</v>
      </c>
    </row>
    <row r="7676" spans="1:11" x14ac:dyDescent="0.2">
      <c r="A7676" s="63">
        <f>'דוח 132'!K7676</f>
        <v>15608</v>
      </c>
      <c r="B7676" s="63">
        <f>'דוח 132'!J7676</f>
        <v>9638</v>
      </c>
      <c r="C7676" s="63" t="str">
        <f>'דוח 132'!I7676</f>
        <v>מניות חו"ל</v>
      </c>
      <c r="D7676" s="63">
        <f>'דוח 132'!H7676</f>
        <v>0</v>
      </c>
      <c r="E7676" s="63">
        <f>'דוח 132'!G7676</f>
        <v>4.9383798701059893</v>
      </c>
      <c r="F7676" s="63">
        <f>'דוח 132'!F7676</f>
        <v>5.0264694656374198</v>
      </c>
      <c r="G7676" s="63">
        <f>'דוח 132'!E7676</f>
        <v>0</v>
      </c>
      <c r="H7676" s="63">
        <f>'דוח 132'!D7676</f>
        <v>0</v>
      </c>
      <c r="I7676" s="63">
        <f>'דוח 132'!C7676</f>
        <v>0</v>
      </c>
      <c r="J7676" s="63">
        <f>'דוח 132'!B7676</f>
        <v>0</v>
      </c>
      <c r="K7676" s="63">
        <f>'דוח 132'!A7676</f>
        <v>0</v>
      </c>
    </row>
    <row r="7677" spans="1:11" x14ac:dyDescent="0.2">
      <c r="A7677" s="63">
        <f>'דוח 132'!K7677</f>
        <v>15584</v>
      </c>
      <c r="B7677" s="63">
        <f>'דוח 132'!J7677</f>
        <v>9638</v>
      </c>
      <c r="C7677" s="63" t="str">
        <f>'דוח 132'!I7677</f>
        <v>נכסים אלטרנטיביים</v>
      </c>
      <c r="D7677" s="63">
        <f>'דוח 132'!H7677</f>
        <v>0</v>
      </c>
      <c r="E7677" s="63">
        <f>'דוח 132'!G7677</f>
        <v>0</v>
      </c>
      <c r="F7677" s="63">
        <f>'דוח 132'!F7677</f>
        <v>0</v>
      </c>
      <c r="G7677" s="63">
        <f>'דוח 132'!E7677</f>
        <v>0</v>
      </c>
      <c r="H7677" s="63">
        <f>'דוח 132'!D7677</f>
        <v>0</v>
      </c>
      <c r="I7677" s="63">
        <f>'דוח 132'!C7677</f>
        <v>0</v>
      </c>
      <c r="J7677" s="63">
        <f>'דוח 132'!B7677</f>
        <v>0</v>
      </c>
      <c r="K7677" s="63">
        <f>'דוח 132'!A7677</f>
        <v>0</v>
      </c>
    </row>
    <row r="7678" spans="1:11" x14ac:dyDescent="0.2">
      <c r="A7678" s="63">
        <f>'דוח 132'!K7678</f>
        <v>17728</v>
      </c>
      <c r="B7678" s="63">
        <f>'דוח 132'!J7678</f>
        <v>9638</v>
      </c>
      <c r="C7678" s="63" t="str">
        <f>'דוח 132'!I7678</f>
        <v>נכסי נדל"ן</v>
      </c>
      <c r="D7678" s="63">
        <f>'דוח 132'!H7678</f>
        <v>0</v>
      </c>
      <c r="E7678" s="63">
        <f>'דוח 132'!G7678</f>
        <v>0</v>
      </c>
      <c r="F7678" s="63">
        <f>'דוח 132'!F7678</f>
        <v>0</v>
      </c>
      <c r="G7678" s="63">
        <f>'דוח 132'!E7678</f>
        <v>0</v>
      </c>
      <c r="H7678" s="63">
        <f>'דוח 132'!D7678</f>
        <v>0</v>
      </c>
      <c r="I7678" s="63">
        <f>'דוח 132'!C7678</f>
        <v>0</v>
      </c>
      <c r="J7678" s="63">
        <f>'דוח 132'!B7678</f>
        <v>0</v>
      </c>
      <c r="K7678" s="63">
        <f>'דוח 132'!A7678</f>
        <v>0</v>
      </c>
    </row>
    <row r="7679" spans="1:11" x14ac:dyDescent="0.2">
      <c r="A7679" s="63">
        <f>'דוח 132'!K7679</f>
        <v>15624</v>
      </c>
      <c r="B7679" s="63">
        <f>'דוח 132'!J7679</f>
        <v>9638</v>
      </c>
      <c r="C7679" s="63" t="str">
        <f>'דוח 132'!I7679</f>
        <v>נגזרים מתוך חשיפת מט"ח</v>
      </c>
      <c r="D7679" s="63">
        <f>'דוח 132'!H7679</f>
        <v>0</v>
      </c>
      <c r="E7679" s="63">
        <f>'דוח 132'!G7679</f>
        <v>-3.9081950446892098</v>
      </c>
      <c r="F7679" s="63">
        <f>'דוח 132'!F7679</f>
        <v>-3.8200660461176601</v>
      </c>
      <c r="G7679" s="63">
        <f>'דוח 132'!E7679</f>
        <v>0</v>
      </c>
      <c r="H7679" s="63">
        <f>'דוח 132'!D7679</f>
        <v>0</v>
      </c>
      <c r="I7679" s="63">
        <f>'דוח 132'!C7679</f>
        <v>0</v>
      </c>
      <c r="J7679" s="63">
        <f>'דוח 132'!B7679</f>
        <v>0</v>
      </c>
      <c r="K7679" s="63">
        <f>'דוח 132'!A7679</f>
        <v>0</v>
      </c>
    </row>
    <row r="7680" spans="1:11" x14ac:dyDescent="0.2">
      <c r="A7680" s="63">
        <f>'דוח 132'!K7680</f>
        <v>15644</v>
      </c>
      <c r="B7680" s="63">
        <f>'דוח 132'!J7680</f>
        <v>9638</v>
      </c>
      <c r="C7680" s="63" t="str">
        <f>'דוח 132'!I7680</f>
        <v>סה"כ נזילות</v>
      </c>
      <c r="D7680" s="63">
        <f>'דוח 132'!H7680</f>
        <v>0</v>
      </c>
      <c r="E7680" s="63">
        <f>'דוח 132'!G7680</f>
        <v>10.537524867499501</v>
      </c>
      <c r="F7680" s="63">
        <f>'דוח 132'!F7680</f>
        <v>9.1517377722679694</v>
      </c>
      <c r="G7680" s="63">
        <f>'דוח 132'!E7680</f>
        <v>1</v>
      </c>
      <c r="H7680" s="63">
        <f>'דוח 132'!D7680</f>
        <v>10</v>
      </c>
      <c r="I7680" s="63">
        <f>'דוח 132'!C7680</f>
        <v>0</v>
      </c>
      <c r="J7680" s="63">
        <f>'דוח 132'!B7680</f>
        <v>0</v>
      </c>
      <c r="K7680" s="63">
        <f>'דוח 132'!A7680</f>
        <v>0</v>
      </c>
    </row>
    <row r="7681" spans="1:11" x14ac:dyDescent="0.2">
      <c r="A7681" s="63">
        <f>'דוח 132'!K7681</f>
        <v>15704</v>
      </c>
      <c r="B7681" s="63">
        <f>'דוח 132'!J7681</f>
        <v>9638</v>
      </c>
      <c r="C7681" s="63" t="str">
        <f>'דוח 132'!I7681</f>
        <v xml:space="preserve">סה"כ קונצרני והלוואות </v>
      </c>
      <c r="D7681" s="63">
        <f>'דוח 132'!H7681</f>
        <v>4.08447131736194</v>
      </c>
      <c r="E7681" s="63">
        <f>'דוח 132'!G7681</f>
        <v>33.0700802035648</v>
      </c>
      <c r="F7681" s="63">
        <f>'דוח 132'!F7681</f>
        <v>32.883590511603998</v>
      </c>
      <c r="G7681" s="63">
        <f>'דוח 132'!E7681</f>
        <v>33</v>
      </c>
      <c r="H7681" s="63">
        <f>'דוח 132'!D7681</f>
        <v>39</v>
      </c>
      <c r="I7681" s="63">
        <f>'דוח 132'!C7681</f>
        <v>0</v>
      </c>
      <c r="J7681" s="63">
        <f>'דוח 132'!B7681</f>
        <v>0</v>
      </c>
      <c r="K7681" s="63">
        <f>'דוח 132'!A7681</f>
        <v>0</v>
      </c>
    </row>
    <row r="7682" spans="1:11" x14ac:dyDescent="0.2">
      <c r="A7682" s="63">
        <f>'דוח 132'!K7682</f>
        <v>15749</v>
      </c>
      <c r="B7682" s="63">
        <f>'דוח 132'!J7682</f>
        <v>9638</v>
      </c>
      <c r="C7682" s="63" t="str">
        <f>'דוח 132'!I7682</f>
        <v>סה"כ לא סחירים</v>
      </c>
      <c r="D7682" s="63">
        <f>'דוח 132'!H7682</f>
        <v>0</v>
      </c>
      <c r="E7682" s="63">
        <f>'דוח 132'!G7682</f>
        <v>0</v>
      </c>
      <c r="F7682" s="63">
        <f>'דוח 132'!F7682</f>
        <v>0</v>
      </c>
      <c r="G7682" s="63">
        <f>'דוח 132'!E7682</f>
        <v>0</v>
      </c>
      <c r="H7682" s="63">
        <f>'דוח 132'!D7682</f>
        <v>0</v>
      </c>
      <c r="I7682" s="63">
        <f>'דוח 132'!C7682</f>
        <v>0</v>
      </c>
      <c r="J7682" s="63">
        <f>'דוח 132'!B7682</f>
        <v>0</v>
      </c>
      <c r="K7682" s="63">
        <f>'דוח 132'!A7682</f>
        <v>0</v>
      </c>
    </row>
    <row r="7683" spans="1:11" x14ac:dyDescent="0.2">
      <c r="A7683" s="63">
        <f>'דוח 132'!K7683</f>
        <v>11258</v>
      </c>
      <c r="B7683" s="63">
        <f>'דוח 132'!J7683</f>
        <v>9638</v>
      </c>
      <c r="C7683" s="63" t="str">
        <f>'דוח 132'!I7683</f>
        <v>כל נכסי הקופה</v>
      </c>
      <c r="D7683" s="63">
        <f>'דוח 132'!H7683</f>
        <v>3.3525953335597198</v>
      </c>
      <c r="E7683" s="63">
        <f>'דוח 132'!G7683</f>
        <v>100</v>
      </c>
      <c r="F7683" s="63">
        <f>'דוח 132'!F7683</f>
        <v>100</v>
      </c>
      <c r="G7683" s="63">
        <f>'דוח 132'!E7683</f>
        <v>0</v>
      </c>
      <c r="H7683" s="63">
        <f>'דוח 132'!D7683</f>
        <v>0</v>
      </c>
      <c r="I7683" s="63">
        <f>'דוח 132'!C7683</f>
        <v>0</v>
      </c>
      <c r="J7683" s="63">
        <f>'דוח 132'!B7683</f>
        <v>0</v>
      </c>
      <c r="K7683" s="63">
        <f>'דוח 132'!A7683</f>
        <v>0</v>
      </c>
    </row>
    <row r="7684" spans="1:11" x14ac:dyDescent="0.2">
      <c r="A7684" s="63">
        <f>'דוח 132'!K7684</f>
        <v>15705</v>
      </c>
      <c r="B7684" s="63">
        <f>'דוח 132'!J7684</f>
        <v>9638</v>
      </c>
      <c r="C7684" s="63" t="str">
        <f>'דוח 132'!I7684</f>
        <v>סה"כ ממשלתי</v>
      </c>
      <c r="D7684" s="63">
        <f>'דוח 132'!H7684</f>
        <v>4.0946439843392097</v>
      </c>
      <c r="E7684" s="63">
        <f>'דוח 132'!G7684</f>
        <v>48.243622773467791</v>
      </c>
      <c r="F7684" s="63">
        <f>'דוח 132'!F7684</f>
        <v>49.075683226188893</v>
      </c>
      <c r="G7684" s="63">
        <f>'דוח 132'!E7684</f>
        <v>44</v>
      </c>
      <c r="H7684" s="63">
        <f>'דוח 132'!D7684</f>
        <v>54</v>
      </c>
      <c r="I7684" s="63">
        <f>'דוח 132'!C7684</f>
        <v>0</v>
      </c>
      <c r="J7684" s="63">
        <f>'דוח 132'!B7684</f>
        <v>0</v>
      </c>
      <c r="K7684" s="63">
        <f>'דוח 132'!A7684</f>
        <v>0</v>
      </c>
    </row>
    <row r="7685" spans="1:11" x14ac:dyDescent="0.2">
      <c r="A7685" s="63">
        <f>'דוח 132'!K7685</f>
        <v>16144</v>
      </c>
      <c r="B7685" s="63">
        <f>'דוח 132'!J7685</f>
        <v>9638</v>
      </c>
      <c r="C7685" s="63" t="str">
        <f>'דוח 132'!I7685</f>
        <v>סך חשיפת מט"ח</v>
      </c>
      <c r="D7685" s="63">
        <f>'דוח 132'!H7685</f>
        <v>1.9174504534824599</v>
      </c>
      <c r="E7685" s="63">
        <f>'דוח 132'!G7685</f>
        <v>10.294622976951501</v>
      </c>
      <c r="F7685" s="63">
        <f>'דוח 132'!F7685</f>
        <v>10.162490426631599</v>
      </c>
      <c r="G7685" s="63">
        <f>'דוח 132'!E7685</f>
        <v>0</v>
      </c>
      <c r="H7685" s="63">
        <f>'דוח 132'!D7685</f>
        <v>0</v>
      </c>
      <c r="I7685" s="63">
        <f>'דוח 132'!C7685</f>
        <v>0</v>
      </c>
      <c r="J7685" s="63">
        <f>'דוח 132'!B7685</f>
        <v>0</v>
      </c>
      <c r="K7685" s="63">
        <f>'דוח 132'!A7685</f>
        <v>0</v>
      </c>
    </row>
    <row r="7686" spans="1:11" x14ac:dyDescent="0.2">
      <c r="A7686" s="63">
        <f>'דוח 132'!K7686</f>
        <v>12755</v>
      </c>
      <c r="B7686" s="63">
        <f>'דוח 132'!J7686</f>
        <v>9638</v>
      </c>
      <c r="C7686" s="63" t="str">
        <f>'דוח 132'!I7686</f>
        <v xml:space="preserve">נזילות מט"ח </v>
      </c>
      <c r="D7686" s="63">
        <f>'דוח 132'!H7686</f>
        <v>0</v>
      </c>
      <c r="E7686" s="63">
        <f>'דוח 132'!G7686</f>
        <v>0.480066670393962</v>
      </c>
      <c r="F7686" s="63">
        <f>'דוח 132'!F7686</f>
        <v>0.46917768769111295</v>
      </c>
      <c r="G7686" s="63">
        <f>'דוח 132'!E7686</f>
        <v>0</v>
      </c>
      <c r="H7686" s="63">
        <f>'דוח 132'!D7686</f>
        <v>0</v>
      </c>
      <c r="I7686" s="63">
        <f>'דוח 132'!C7686</f>
        <v>0</v>
      </c>
      <c r="J7686" s="63">
        <f>'דוח 132'!B7686</f>
        <v>0</v>
      </c>
      <c r="K7686" s="63">
        <f>'דוח 132'!A7686</f>
        <v>0</v>
      </c>
    </row>
    <row r="7687" spans="1:11" x14ac:dyDescent="0.2">
      <c r="A7687" s="63">
        <f>'דוח 132'!K7687</f>
        <v>12359</v>
      </c>
      <c r="B7687" s="63">
        <f>'דוח 132'!J7687</f>
        <v>9638</v>
      </c>
      <c r="C7687" s="63" t="str">
        <f>'דוח 132'!I7687</f>
        <v xml:space="preserve">קונצרני לא סחיר צמוד מדד </v>
      </c>
      <c r="D7687" s="63">
        <f>'דוח 132'!H7687</f>
        <v>0</v>
      </c>
      <c r="E7687" s="63">
        <f>'דוח 132'!G7687</f>
        <v>0</v>
      </c>
      <c r="F7687" s="63">
        <f>'דוח 132'!F7687</f>
        <v>0</v>
      </c>
      <c r="G7687" s="63">
        <f>'דוח 132'!E7687</f>
        <v>0</v>
      </c>
      <c r="H7687" s="63">
        <f>'דוח 132'!D7687</f>
        <v>0</v>
      </c>
      <c r="I7687" s="63">
        <f>'דוח 132'!C7687</f>
        <v>0</v>
      </c>
      <c r="J7687" s="63">
        <f>'דוח 132'!B7687</f>
        <v>0</v>
      </c>
      <c r="K7687" s="63">
        <f>'דוח 132'!A7687</f>
        <v>0</v>
      </c>
    </row>
    <row r="7688" spans="1:11" x14ac:dyDescent="0.2">
      <c r="A7688" s="63">
        <f>'דוח 132'!K7688</f>
        <v>0</v>
      </c>
      <c r="B7688" s="63">
        <f>'דוח 132'!J7688</f>
        <v>0</v>
      </c>
      <c r="C7688" s="63">
        <f>'דוח 132'!I7688</f>
        <v>0</v>
      </c>
      <c r="D7688" s="63">
        <f>'דוח 132'!H7688</f>
        <v>0</v>
      </c>
      <c r="E7688" s="63">
        <f>'דוח 132'!G7688</f>
        <v>0</v>
      </c>
      <c r="F7688" s="63">
        <f>'דוח 132'!F7688</f>
        <v>0</v>
      </c>
      <c r="G7688" s="63">
        <f>'דוח 132'!E7688</f>
        <v>0</v>
      </c>
      <c r="H7688" s="63">
        <f>'דוח 132'!D7688</f>
        <v>0</v>
      </c>
      <c r="I7688" s="63">
        <f>'דוח 132'!C7688</f>
        <v>0</v>
      </c>
      <c r="J7688" s="63">
        <f>'דוח 132'!B7688</f>
        <v>0</v>
      </c>
      <c r="K7688" s="63">
        <f>'דוח 132'!A7688</f>
        <v>0</v>
      </c>
    </row>
    <row r="7689" spans="1:11" x14ac:dyDescent="0.2">
      <c r="A7689" s="63" t="str">
        <f>'דוח 132'!K7689</f>
        <v>קוד קבוצה</v>
      </c>
      <c r="B7689" s="63" t="str">
        <f>'דוח 132'!J7689</f>
        <v>קוד קופה</v>
      </c>
      <c r="C7689" s="63">
        <f>'דוח 132'!I7689</f>
        <v>0</v>
      </c>
      <c r="D7689" s="63" t="str">
        <f>'דוח 132'!H7689</f>
        <v>9654  פסגות גמל להשקעה אג"ח קונצרניות</v>
      </c>
      <c r="E7689" s="63">
        <f>'דוח 132'!G7689</f>
        <v>0</v>
      </c>
      <c r="F7689" s="63">
        <f>'דוח 132'!F7689</f>
        <v>0</v>
      </c>
      <c r="G7689" s="63">
        <f>'דוח 132'!E7689</f>
        <v>0</v>
      </c>
      <c r="H7689" s="63">
        <f>'דוח 132'!D7689</f>
        <v>0</v>
      </c>
      <c r="I7689" s="63">
        <f>'דוח 132'!C7689</f>
        <v>0</v>
      </c>
      <c r="J7689" s="63">
        <f>'דוח 132'!B7689</f>
        <v>0</v>
      </c>
      <c r="K7689" s="63">
        <f>'דוח 132'!A7689</f>
        <v>0</v>
      </c>
    </row>
    <row r="7690" spans="1:11" x14ac:dyDescent="0.2">
      <c r="A7690" s="63">
        <f>'דוח 132'!K7690</f>
        <v>0</v>
      </c>
      <c r="B7690" s="63">
        <f>'דוח 132'!J7690</f>
        <v>0</v>
      </c>
      <c r="C7690" s="63">
        <f>'דוח 132'!I7690</f>
        <v>0</v>
      </c>
      <c r="D7690" s="63">
        <f>'דוח 132'!H7690</f>
        <v>0</v>
      </c>
      <c r="E7690" s="63">
        <f>'דוח 132'!G7690</f>
        <v>0</v>
      </c>
      <c r="F7690" s="63" t="str">
        <f>'דוח 132'!F7690</f>
        <v>שווי קופה באשח  1,866.84</v>
      </c>
      <c r="G7690" s="63">
        <f>'דוח 132'!E7690</f>
        <v>0</v>
      </c>
      <c r="H7690" s="63">
        <f>'דוח 132'!D7690</f>
        <v>0</v>
      </c>
      <c r="I7690" s="63">
        <f>'דוח 132'!C7690</f>
        <v>0</v>
      </c>
      <c r="J7690" s="63">
        <f>'דוח 132'!B7690</f>
        <v>0</v>
      </c>
      <c r="K7690" s="63">
        <f>'דוח 132'!A7690</f>
        <v>0</v>
      </c>
    </row>
    <row r="7691" spans="1:11" x14ac:dyDescent="0.2">
      <c r="A7691" s="63">
        <f>'דוח 132'!K7691</f>
        <v>0</v>
      </c>
      <c r="B7691" s="63">
        <f>'דוח 132'!J7691</f>
        <v>0</v>
      </c>
      <c r="C7691" s="63" t="str">
        <f>'דוח 132'!I7691</f>
        <v>תאור קבוצה</v>
      </c>
      <c r="D7691" s="63" t="str">
        <f>'דוח 132'!H7691</f>
        <v>מח"מ</v>
      </c>
      <c r="E7691" s="63" t="str">
        <f>'דוח 132'!G7691</f>
        <v>חשיפה</v>
      </c>
      <c r="F7691" s="63" t="str">
        <f>'דוח 132'!F7691</f>
        <v>חשיפה</v>
      </c>
      <c r="G7691" s="63">
        <f>'דוח 132'!E7691</f>
        <v>0</v>
      </c>
      <c r="H7691" s="63" t="str">
        <f>'דוח 132'!D7691</f>
        <v>חשיפה</v>
      </c>
      <c r="I7691" s="63">
        <f>'דוח 132'!C7691</f>
        <v>0</v>
      </c>
      <c r="J7691" s="63" t="str">
        <f>'דוח 132'!B7691</f>
        <v>מח"מ</v>
      </c>
      <c r="K7691" s="63">
        <f>'דוח 132'!A7691</f>
        <v>0</v>
      </c>
    </row>
    <row r="7692" spans="1:11" x14ac:dyDescent="0.2">
      <c r="A7692" s="63">
        <f>'דוח 132'!K7692</f>
        <v>0</v>
      </c>
      <c r="B7692" s="63">
        <f>'דוח 132'!J7692</f>
        <v>0</v>
      </c>
      <c r="C7692" s="63">
        <f>'דוח 132'!I7692</f>
        <v>0</v>
      </c>
      <c r="D7692" s="63">
        <f>'דוח 132'!H7692</f>
        <v>0</v>
      </c>
      <c r="E7692" s="63" t="str">
        <f>'דוח 132'!G7692</f>
        <v>30/12/18</v>
      </c>
      <c r="F7692" s="63" t="str">
        <f>'דוח 132'!F7692</f>
        <v>31/12/18</v>
      </c>
      <c r="G7692" s="63" t="str">
        <f>'דוח 132'!E7692</f>
        <v>מינ'</v>
      </c>
      <c r="H7692" s="63" t="str">
        <f>'דוח 132'!D7692</f>
        <v>מקס'</v>
      </c>
      <c r="I7692" s="63" t="str">
        <f>'דוח 132'!C7692</f>
        <v>מינ'</v>
      </c>
      <c r="J7692" s="63" t="str">
        <f>'דוח 132'!B7692</f>
        <v>מקס'</v>
      </c>
      <c r="K7692" s="63">
        <f>'דוח 132'!A7692</f>
        <v>0</v>
      </c>
    </row>
    <row r="7693" spans="1:11" x14ac:dyDescent="0.2">
      <c r="A7693" s="63">
        <f>'דוח 132'!K7693</f>
        <v>13591</v>
      </c>
      <c r="B7693" s="63">
        <f>'דוח 132'!J7693</f>
        <v>9654</v>
      </c>
      <c r="C7693" s="63" t="str">
        <f>'דוח 132'!I7693</f>
        <v xml:space="preserve">צמוד מדד (כולל מיועדות) </v>
      </c>
      <c r="D7693" s="63">
        <f>'דוח 132'!H7693</f>
        <v>3.9838664588421202</v>
      </c>
      <c r="E7693" s="63">
        <f>'דוח 132'!G7693</f>
        <v>54.578433855515399</v>
      </c>
      <c r="F7693" s="63">
        <f>'דוח 132'!F7693</f>
        <v>55.507184043477892</v>
      </c>
      <c r="G7693" s="63">
        <f>'דוח 132'!E7693</f>
        <v>0</v>
      </c>
      <c r="H7693" s="63">
        <f>'דוח 132'!D7693</f>
        <v>0</v>
      </c>
      <c r="I7693" s="63">
        <f>'דוח 132'!C7693</f>
        <v>3.5</v>
      </c>
      <c r="J7693" s="63">
        <f>'דוח 132'!B7693</f>
        <v>5.5</v>
      </c>
      <c r="K7693" s="63">
        <f>'דוח 132'!A7693</f>
        <v>0</v>
      </c>
    </row>
    <row r="7694" spans="1:11" x14ac:dyDescent="0.2">
      <c r="A7694" s="63">
        <f>'דוח 132'!K7694</f>
        <v>19967</v>
      </c>
      <c r="B7694" s="63">
        <f>'דוח 132'!J7694</f>
        <v>9654</v>
      </c>
      <c r="C7694" s="63" t="str">
        <f>'דוח 132'!I7694</f>
        <v>צמוד מדד ללא מיועדות</v>
      </c>
      <c r="D7694" s="63">
        <f>'דוח 132'!H7694</f>
        <v>3.9838664588421202</v>
      </c>
      <c r="E7694" s="63">
        <f>'דוח 132'!G7694</f>
        <v>54.578433855515399</v>
      </c>
      <c r="F7694" s="63">
        <f>'דוח 132'!F7694</f>
        <v>55.507184043477892</v>
      </c>
      <c r="G7694" s="63">
        <f>'דוח 132'!E7694</f>
        <v>0</v>
      </c>
      <c r="H7694" s="63">
        <f>'דוח 132'!D7694</f>
        <v>0</v>
      </c>
      <c r="I7694" s="63">
        <f>'דוח 132'!C7694</f>
        <v>0</v>
      </c>
      <c r="J7694" s="63">
        <f>'דוח 132'!B7694</f>
        <v>0</v>
      </c>
      <c r="K7694" s="63">
        <f>'דוח 132'!A7694</f>
        <v>0</v>
      </c>
    </row>
    <row r="7695" spans="1:11" x14ac:dyDescent="0.2">
      <c r="A7695" s="63">
        <f>'דוח 132'!K7695</f>
        <v>15744</v>
      </c>
      <c r="B7695" s="63">
        <f>'דוח 132'!J7695</f>
        <v>9654</v>
      </c>
      <c r="C7695" s="63" t="str">
        <f>'דוח 132'!I7695</f>
        <v xml:space="preserve">סה"כ ממשלתי צמוד מדד כולל מיועדות </v>
      </c>
      <c r="D7695" s="63">
        <f>'דוח 132'!H7695</f>
        <v>6.76048239859273</v>
      </c>
      <c r="E7695" s="63">
        <f>'דוח 132'!G7695</f>
        <v>3.24789341722422</v>
      </c>
      <c r="F7695" s="63">
        <f>'דוח 132'!F7695</f>
        <v>3.2786810340876098</v>
      </c>
      <c r="G7695" s="63">
        <f>'דוח 132'!E7695</f>
        <v>0</v>
      </c>
      <c r="H7695" s="63">
        <f>'דוח 132'!D7695</f>
        <v>0</v>
      </c>
      <c r="I7695" s="63">
        <f>'דוח 132'!C7695</f>
        <v>0</v>
      </c>
      <c r="J7695" s="63">
        <f>'דוח 132'!B7695</f>
        <v>0</v>
      </c>
      <c r="K7695" s="63">
        <f>'דוח 132'!A7695</f>
        <v>0</v>
      </c>
    </row>
    <row r="7696" spans="1:11" x14ac:dyDescent="0.2">
      <c r="A7696" s="63">
        <f>'דוח 132'!K7696</f>
        <v>13462</v>
      </c>
      <c r="B7696" s="63">
        <f>'דוח 132'!J7696</f>
        <v>9654</v>
      </c>
      <c r="C7696" s="63" t="str">
        <f>'דוח 132'!I7696</f>
        <v xml:space="preserve">קונצרני סחיר צמוד מדד </v>
      </c>
      <c r="D7696" s="63">
        <f>'דוח 132'!H7696</f>
        <v>3.8095624390817</v>
      </c>
      <c r="E7696" s="63">
        <f>'דוח 132'!G7696</f>
        <v>51.330540438291202</v>
      </c>
      <c r="F7696" s="63">
        <f>'דוח 132'!F7696</f>
        <v>52.228503009390295</v>
      </c>
      <c r="G7696" s="63">
        <f>'דוח 132'!E7696</f>
        <v>0</v>
      </c>
      <c r="H7696" s="63">
        <f>'דוח 132'!D7696</f>
        <v>0</v>
      </c>
      <c r="I7696" s="63">
        <f>'דוח 132'!C7696</f>
        <v>0</v>
      </c>
      <c r="J7696" s="63">
        <f>'דוח 132'!B7696</f>
        <v>0</v>
      </c>
      <c r="K7696" s="63">
        <f>'דוח 132'!A7696</f>
        <v>0</v>
      </c>
    </row>
    <row r="7697" spans="1:11" x14ac:dyDescent="0.2">
      <c r="A7697" s="63">
        <f>'דוח 132'!K7697</f>
        <v>15544</v>
      </c>
      <c r="B7697" s="63">
        <f>'דוח 132'!J7697</f>
        <v>9654</v>
      </c>
      <c r="C7697" s="63" t="str">
        <f>'דוח 132'!I7697</f>
        <v>הלוואה צמוד מדד</v>
      </c>
      <c r="D7697" s="63">
        <f>'דוח 132'!H7697</f>
        <v>0</v>
      </c>
      <c r="E7697" s="63">
        <f>'דוח 132'!G7697</f>
        <v>0</v>
      </c>
      <c r="F7697" s="63">
        <f>'דוח 132'!F7697</f>
        <v>0</v>
      </c>
      <c r="G7697" s="63">
        <f>'דוח 132'!E7697</f>
        <v>0</v>
      </c>
      <c r="H7697" s="63">
        <f>'דוח 132'!D7697</f>
        <v>0</v>
      </c>
      <c r="I7697" s="63">
        <f>'דוח 132'!C7697</f>
        <v>0</v>
      </c>
      <c r="J7697" s="63">
        <f>'דוח 132'!B7697</f>
        <v>0</v>
      </c>
      <c r="K7697" s="63">
        <f>'דוח 132'!A7697</f>
        <v>0</v>
      </c>
    </row>
    <row r="7698" spans="1:11" x14ac:dyDescent="0.2">
      <c r="A7698" s="63">
        <f>'דוח 132'!K7698</f>
        <v>12978</v>
      </c>
      <c r="B7698" s="63">
        <f>'דוח 132'!J7698</f>
        <v>9654</v>
      </c>
      <c r="C7698" s="63" t="str">
        <f>'דוח 132'!I7698</f>
        <v xml:space="preserve">פקדונות לא סחירים </v>
      </c>
      <c r="D7698" s="63">
        <f>'דוח 132'!H7698</f>
        <v>0</v>
      </c>
      <c r="E7698" s="63">
        <f>'דוח 132'!G7698</f>
        <v>0</v>
      </c>
      <c r="F7698" s="63">
        <f>'דוח 132'!F7698</f>
        <v>0</v>
      </c>
      <c r="G7698" s="63">
        <f>'דוח 132'!E7698</f>
        <v>0</v>
      </c>
      <c r="H7698" s="63">
        <f>'דוח 132'!D7698</f>
        <v>0</v>
      </c>
      <c r="I7698" s="63">
        <f>'דוח 132'!C7698</f>
        <v>0</v>
      </c>
      <c r="J7698" s="63">
        <f>'דוח 132'!B7698</f>
        <v>0</v>
      </c>
      <c r="K7698" s="63">
        <f>'דוח 132'!A7698</f>
        <v>0</v>
      </c>
    </row>
    <row r="7699" spans="1:11" x14ac:dyDescent="0.2">
      <c r="A7699" s="63">
        <f>'דוח 132'!K7699</f>
        <v>17726</v>
      </c>
      <c r="B7699" s="63">
        <f>'דוח 132'!J7699</f>
        <v>9654</v>
      </c>
      <c r="C7699" s="63" t="str">
        <f>'דוח 132'!I7699</f>
        <v>לא צמוד כולל נזילות</v>
      </c>
      <c r="D7699" s="63">
        <f>'דוח 132'!H7699</f>
        <v>4.2330619865297896</v>
      </c>
      <c r="E7699" s="63">
        <f>'דוח 132'!G7699</f>
        <v>28.288903141632197</v>
      </c>
      <c r="F7699" s="63">
        <f>'דוח 132'!F7699</f>
        <v>27.212692242335194</v>
      </c>
      <c r="G7699" s="63">
        <f>'דוח 132'!E7699</f>
        <v>0</v>
      </c>
      <c r="H7699" s="63">
        <f>'דוח 132'!D7699</f>
        <v>0</v>
      </c>
      <c r="I7699" s="63">
        <f>'דוח 132'!C7699</f>
        <v>2.5</v>
      </c>
      <c r="J7699" s="63">
        <f>'דוח 132'!B7699</f>
        <v>5</v>
      </c>
      <c r="K7699" s="63">
        <f>'דוח 132'!A7699</f>
        <v>0</v>
      </c>
    </row>
    <row r="7700" spans="1:11" x14ac:dyDescent="0.2">
      <c r="A7700" s="63">
        <f>'דוח 132'!K7700</f>
        <v>17727</v>
      </c>
      <c r="B7700" s="63">
        <f>'דוח 132'!J7700</f>
        <v>9654</v>
      </c>
      <c r="C7700" s="63" t="str">
        <f>'דוח 132'!I7700</f>
        <v>עו"ש ש"ח</v>
      </c>
      <c r="D7700" s="63">
        <f>'דוח 132'!H7700</f>
        <v>0</v>
      </c>
      <c r="E7700" s="63">
        <f>'דוח 132'!G7700</f>
        <v>6.1837964568974</v>
      </c>
      <c r="F7700" s="63">
        <f>'דוח 132'!F7700</f>
        <v>4.0277320090826398</v>
      </c>
      <c r="G7700" s="63">
        <f>'דוח 132'!E7700</f>
        <v>0</v>
      </c>
      <c r="H7700" s="63">
        <f>'דוח 132'!D7700</f>
        <v>0</v>
      </c>
      <c r="I7700" s="63">
        <f>'דוח 132'!C7700</f>
        <v>0</v>
      </c>
      <c r="J7700" s="63">
        <f>'דוח 132'!B7700</f>
        <v>0</v>
      </c>
      <c r="K7700" s="63">
        <f>'דוח 132'!A7700</f>
        <v>0</v>
      </c>
    </row>
    <row r="7701" spans="1:11" x14ac:dyDescent="0.2">
      <c r="A7701" s="63">
        <f>'דוח 132'!K7701</f>
        <v>13592</v>
      </c>
      <c r="B7701" s="63">
        <f>'דוח 132'!J7701</f>
        <v>9654</v>
      </c>
      <c r="C7701" s="63" t="str">
        <f>'דוח 132'!I7701</f>
        <v xml:space="preserve">לא צמוד - לא כולל נזילות </v>
      </c>
      <c r="D7701" s="63">
        <f>'דוח 132'!H7701</f>
        <v>4.9684369489213092</v>
      </c>
      <c r="E7701" s="63">
        <f>'דוח 132'!G7701</f>
        <v>22.105106684734796</v>
      </c>
      <c r="F7701" s="63">
        <f>'דוח 132'!F7701</f>
        <v>23.184960233252603</v>
      </c>
      <c r="G7701" s="63">
        <f>'דוח 132'!E7701</f>
        <v>0</v>
      </c>
      <c r="H7701" s="63">
        <f>'דוח 132'!D7701</f>
        <v>0</v>
      </c>
      <c r="I7701" s="63">
        <f>'דוח 132'!C7701</f>
        <v>0</v>
      </c>
      <c r="J7701" s="63">
        <f>'דוח 132'!B7701</f>
        <v>0</v>
      </c>
      <c r="K7701" s="63">
        <f>'דוח 132'!A7701</f>
        <v>0</v>
      </c>
    </row>
    <row r="7702" spans="1:11" x14ac:dyDescent="0.2">
      <c r="A7702" s="63">
        <f>'דוח 132'!K7702</f>
        <v>11566</v>
      </c>
      <c r="B7702" s="63">
        <f>'דוח 132'!J7702</f>
        <v>9654</v>
      </c>
      <c r="C7702" s="63" t="str">
        <f>'דוח 132'!I7702</f>
        <v>מק"מ</v>
      </c>
      <c r="D7702" s="63">
        <f>'דוח 132'!H7702</f>
        <v>0</v>
      </c>
      <c r="E7702" s="63">
        <f>'דוח 132'!G7702</f>
        <v>0</v>
      </c>
      <c r="F7702" s="63">
        <f>'דוח 132'!F7702</f>
        <v>0</v>
      </c>
      <c r="G7702" s="63">
        <f>'דוח 132'!E7702</f>
        <v>0</v>
      </c>
      <c r="H7702" s="63">
        <f>'דוח 132'!D7702</f>
        <v>0</v>
      </c>
      <c r="I7702" s="63">
        <f>'דוח 132'!C7702</f>
        <v>0</v>
      </c>
      <c r="J7702" s="63">
        <f>'דוח 132'!B7702</f>
        <v>0</v>
      </c>
      <c r="K7702" s="63">
        <f>'דוח 132'!A7702</f>
        <v>0</v>
      </c>
    </row>
    <row r="7703" spans="1:11" x14ac:dyDescent="0.2">
      <c r="A7703" s="63">
        <f>'דוח 132'!K7703</f>
        <v>13419</v>
      </c>
      <c r="B7703" s="63">
        <f>'דוח 132'!J7703</f>
        <v>9654</v>
      </c>
      <c r="C7703" s="63" t="str">
        <f>'דוח 132'!I7703</f>
        <v>ממשלתי  לא צמוד (שחר)</v>
      </c>
      <c r="D7703" s="63">
        <f>'דוח 132'!H7703</f>
        <v>5.3420167556592402</v>
      </c>
      <c r="E7703" s="63">
        <f>'דוח 132'!G7703</f>
        <v>6.1893217128108597</v>
      </c>
      <c r="F7703" s="63">
        <f>'דוח 132'!F7703</f>
        <v>6.2411970794081695</v>
      </c>
      <c r="G7703" s="63">
        <f>'דוח 132'!E7703</f>
        <v>0</v>
      </c>
      <c r="H7703" s="63">
        <f>'דוח 132'!D7703</f>
        <v>0</v>
      </c>
      <c r="I7703" s="63">
        <f>'דוח 132'!C7703</f>
        <v>0</v>
      </c>
      <c r="J7703" s="63">
        <f>'דוח 132'!B7703</f>
        <v>0</v>
      </c>
      <c r="K7703" s="63">
        <f>'דוח 132'!A7703</f>
        <v>0</v>
      </c>
    </row>
    <row r="7704" spans="1:11" x14ac:dyDescent="0.2">
      <c r="A7704" s="63">
        <f>'דוח 132'!K7704</f>
        <v>11568</v>
      </c>
      <c r="B7704" s="63">
        <f>'דוח 132'!J7704</f>
        <v>9654</v>
      </c>
      <c r="C7704" s="63" t="str">
        <f>'דוח 132'!I7704</f>
        <v>אג"ח ממשלתי לא צמוד ריבית משתנה-"גילון"</v>
      </c>
      <c r="D7704" s="63">
        <f>'דוח 132'!H7704</f>
        <v>0</v>
      </c>
      <c r="E7704" s="63">
        <f>'דוח 132'!G7704</f>
        <v>0</v>
      </c>
      <c r="F7704" s="63">
        <f>'דוח 132'!F7704</f>
        <v>0</v>
      </c>
      <c r="G7704" s="63">
        <f>'דוח 132'!E7704</f>
        <v>0</v>
      </c>
      <c r="H7704" s="63">
        <f>'דוח 132'!D7704</f>
        <v>0</v>
      </c>
      <c r="I7704" s="63">
        <f>'דוח 132'!C7704</f>
        <v>0</v>
      </c>
      <c r="J7704" s="63">
        <f>'דוח 132'!B7704</f>
        <v>0</v>
      </c>
      <c r="K7704" s="63">
        <f>'דוח 132'!A7704</f>
        <v>0</v>
      </c>
    </row>
    <row r="7705" spans="1:11" x14ac:dyDescent="0.2">
      <c r="A7705" s="63">
        <f>'דוח 132'!K7705</f>
        <v>12479</v>
      </c>
      <c r="B7705" s="63">
        <f>'דוח 132'!J7705</f>
        <v>9654</v>
      </c>
      <c r="C7705" s="63" t="str">
        <f>'דוח 132'!I7705</f>
        <v>קונצרני ריבית קבועה</v>
      </c>
      <c r="D7705" s="63">
        <f>'דוח 132'!H7705</f>
        <v>4.8308296666683299</v>
      </c>
      <c r="E7705" s="63">
        <f>'דוח 132'!G7705</f>
        <v>15.915784971923898</v>
      </c>
      <c r="F7705" s="63">
        <f>'דוח 132'!F7705</f>
        <v>16.943763153844401</v>
      </c>
      <c r="G7705" s="63">
        <f>'דוח 132'!E7705</f>
        <v>0</v>
      </c>
      <c r="H7705" s="63">
        <f>'דוח 132'!D7705</f>
        <v>0</v>
      </c>
      <c r="I7705" s="63">
        <f>'דוח 132'!C7705</f>
        <v>0</v>
      </c>
      <c r="J7705" s="63">
        <f>'דוח 132'!B7705</f>
        <v>0</v>
      </c>
      <c r="K7705" s="63">
        <f>'דוח 132'!A7705</f>
        <v>0</v>
      </c>
    </row>
    <row r="7706" spans="1:11" x14ac:dyDescent="0.2">
      <c r="A7706" s="63">
        <f>'דוח 132'!K7706</f>
        <v>12480</v>
      </c>
      <c r="B7706" s="63">
        <f>'דוח 132'!J7706</f>
        <v>9654</v>
      </c>
      <c r="C7706" s="63" t="str">
        <f>'דוח 132'!I7706</f>
        <v>קונצרני ריבית משתנה</v>
      </c>
      <c r="D7706" s="63">
        <f>'דוח 132'!H7706</f>
        <v>0</v>
      </c>
      <c r="E7706" s="63">
        <f>'דוח 132'!G7706</f>
        <v>0</v>
      </c>
      <c r="F7706" s="63">
        <f>'דוח 132'!F7706</f>
        <v>0</v>
      </c>
      <c r="G7706" s="63">
        <f>'דוח 132'!E7706</f>
        <v>0</v>
      </c>
      <c r="H7706" s="63">
        <f>'דוח 132'!D7706</f>
        <v>0</v>
      </c>
      <c r="I7706" s="63">
        <f>'דוח 132'!C7706</f>
        <v>0</v>
      </c>
      <c r="J7706" s="63">
        <f>'דוח 132'!B7706</f>
        <v>0</v>
      </c>
      <c r="K7706" s="63">
        <f>'דוח 132'!A7706</f>
        <v>0</v>
      </c>
    </row>
    <row r="7707" spans="1:11" x14ac:dyDescent="0.2">
      <c r="A7707" s="63">
        <f>'דוח 132'!K7707</f>
        <v>11578</v>
      </c>
      <c r="B7707" s="63">
        <f>'דוח 132'!J7707</f>
        <v>9654</v>
      </c>
      <c r="C7707" s="63" t="str">
        <f>'דוח 132'!I7707</f>
        <v>אג"ח לא צמוד לא סחיר (ללא עמיתים)</v>
      </c>
      <c r="D7707" s="63">
        <f>'דוח 132'!H7707</f>
        <v>0</v>
      </c>
      <c r="E7707" s="63">
        <f>'דוח 132'!G7707</f>
        <v>0</v>
      </c>
      <c r="F7707" s="63">
        <f>'דוח 132'!F7707</f>
        <v>0</v>
      </c>
      <c r="G7707" s="63">
        <f>'דוח 132'!E7707</f>
        <v>0</v>
      </c>
      <c r="H7707" s="63">
        <f>'דוח 132'!D7707</f>
        <v>0</v>
      </c>
      <c r="I7707" s="63">
        <f>'דוח 132'!C7707</f>
        <v>0</v>
      </c>
      <c r="J7707" s="63">
        <f>'דוח 132'!B7707</f>
        <v>0</v>
      </c>
      <c r="K7707" s="63">
        <f>'דוח 132'!A7707</f>
        <v>0</v>
      </c>
    </row>
    <row r="7708" spans="1:11" x14ac:dyDescent="0.2">
      <c r="A7708" s="63">
        <f>'דוח 132'!K7708</f>
        <v>12497</v>
      </c>
      <c r="B7708" s="63">
        <f>'דוח 132'!J7708</f>
        <v>9654</v>
      </c>
      <c r="C7708" s="63" t="str">
        <f>'דוח 132'!I7708</f>
        <v>קונצרני לא סחיר ריבית משתנה (נע"מים)</v>
      </c>
      <c r="D7708" s="63">
        <f>'דוח 132'!H7708</f>
        <v>0</v>
      </c>
      <c r="E7708" s="63">
        <f>'דוח 132'!G7708</f>
        <v>0</v>
      </c>
      <c r="F7708" s="63">
        <f>'דוח 132'!F7708</f>
        <v>0</v>
      </c>
      <c r="G7708" s="63">
        <f>'דוח 132'!E7708</f>
        <v>0</v>
      </c>
      <c r="H7708" s="63">
        <f>'דוח 132'!D7708</f>
        <v>0</v>
      </c>
      <c r="I7708" s="63">
        <f>'דוח 132'!C7708</f>
        <v>0</v>
      </c>
      <c r="J7708" s="63">
        <f>'דוח 132'!B7708</f>
        <v>0</v>
      </c>
      <c r="K7708" s="63">
        <f>'דוח 132'!A7708</f>
        <v>0</v>
      </c>
    </row>
    <row r="7709" spans="1:11" x14ac:dyDescent="0.2">
      <c r="A7709" s="63">
        <f>'דוח 132'!K7709</f>
        <v>15546</v>
      </c>
      <c r="B7709" s="63">
        <f>'דוח 132'!J7709</f>
        <v>9654</v>
      </c>
      <c r="C7709" s="63" t="str">
        <f>'דוח 132'!I7709</f>
        <v>הלוואה לא צמוד</v>
      </c>
      <c r="D7709" s="63">
        <f>'דוח 132'!H7709</f>
        <v>0</v>
      </c>
      <c r="E7709" s="63">
        <f>'דוח 132'!G7709</f>
        <v>0</v>
      </c>
      <c r="F7709" s="63">
        <f>'דוח 132'!F7709</f>
        <v>0</v>
      </c>
      <c r="G7709" s="63">
        <f>'דוח 132'!E7709</f>
        <v>0</v>
      </c>
      <c r="H7709" s="63">
        <f>'דוח 132'!D7709</f>
        <v>0</v>
      </c>
      <c r="I7709" s="63">
        <f>'דוח 132'!C7709</f>
        <v>0</v>
      </c>
      <c r="J7709" s="63">
        <f>'דוח 132'!B7709</f>
        <v>0</v>
      </c>
      <c r="K7709" s="63">
        <f>'דוח 132'!A7709</f>
        <v>0</v>
      </c>
    </row>
    <row r="7710" spans="1:11" x14ac:dyDescent="0.2">
      <c r="A7710" s="63">
        <f>'דוח 132'!K7710</f>
        <v>12481</v>
      </c>
      <c r="B7710" s="63">
        <f>'דוח 132'!J7710</f>
        <v>9654</v>
      </c>
      <c r="C7710" s="63" t="str">
        <f>'דוח 132'!I7710</f>
        <v>הלוואות לעמיתים.</v>
      </c>
      <c r="D7710" s="63">
        <f>'דוח 132'!H7710</f>
        <v>0</v>
      </c>
      <c r="E7710" s="63">
        <f>'דוח 132'!G7710</f>
        <v>0</v>
      </c>
      <c r="F7710" s="63">
        <f>'דוח 132'!F7710</f>
        <v>0</v>
      </c>
      <c r="G7710" s="63">
        <f>'דוח 132'!E7710</f>
        <v>0</v>
      </c>
      <c r="H7710" s="63">
        <f>'דוח 132'!D7710</f>
        <v>2</v>
      </c>
      <c r="I7710" s="63">
        <f>'דוח 132'!C7710</f>
        <v>0</v>
      </c>
      <c r="J7710" s="63">
        <f>'דוח 132'!B7710</f>
        <v>0</v>
      </c>
      <c r="K7710" s="63">
        <f>'דוח 132'!A7710</f>
        <v>0</v>
      </c>
    </row>
    <row r="7711" spans="1:11" x14ac:dyDescent="0.2">
      <c r="A7711" s="63">
        <f>'דוח 132'!K7711</f>
        <v>13594</v>
      </c>
      <c r="B7711" s="63">
        <f>'דוח 132'!J7711</f>
        <v>9654</v>
      </c>
      <c r="C7711" s="63" t="str">
        <f>'דוח 132'!I7711</f>
        <v>מט"ח וצמוד מט"ח</v>
      </c>
      <c r="D7711" s="63">
        <f>'דוח 132'!H7711</f>
        <v>0.20324674014271399</v>
      </c>
      <c r="E7711" s="63">
        <f>'דוח 132'!G7711</f>
        <v>17.132663002852404</v>
      </c>
      <c r="F7711" s="63">
        <f>'דוח 132'!F7711</f>
        <v>17.2801237141868</v>
      </c>
      <c r="G7711" s="63">
        <f>'דוח 132'!E7711</f>
        <v>0</v>
      </c>
      <c r="H7711" s="63">
        <f>'דוח 132'!D7711</f>
        <v>0</v>
      </c>
      <c r="I7711" s="63">
        <f>'דוח 132'!C7711</f>
        <v>0</v>
      </c>
      <c r="J7711" s="63">
        <f>'דוח 132'!B7711</f>
        <v>0</v>
      </c>
      <c r="K7711" s="63">
        <f>'דוח 132'!A7711</f>
        <v>0</v>
      </c>
    </row>
    <row r="7712" spans="1:11" x14ac:dyDescent="0.2">
      <c r="A7712" s="63">
        <f>'דוח 132'!K7712</f>
        <v>15609</v>
      </c>
      <c r="B7712" s="63">
        <f>'דוח 132'!J7712</f>
        <v>9654</v>
      </c>
      <c r="C7712" s="63" t="str">
        <f>'דוח 132'!I7712</f>
        <v>אג"ח ממשלתי צמוד מט"ח סחיר (1022)</v>
      </c>
      <c r="D7712" s="63">
        <f>'דוח 132'!H7712</f>
        <v>0</v>
      </c>
      <c r="E7712" s="63">
        <f>'דוח 132'!G7712</f>
        <v>0</v>
      </c>
      <c r="F7712" s="63">
        <f>'דוח 132'!F7712</f>
        <v>0</v>
      </c>
      <c r="G7712" s="63">
        <f>'דוח 132'!E7712</f>
        <v>0</v>
      </c>
      <c r="H7712" s="63">
        <f>'דוח 132'!D7712</f>
        <v>0</v>
      </c>
      <c r="I7712" s="63">
        <f>'דוח 132'!C7712</f>
        <v>0</v>
      </c>
      <c r="J7712" s="63">
        <f>'דוח 132'!B7712</f>
        <v>0</v>
      </c>
      <c r="K7712" s="63">
        <f>'דוח 132'!A7712</f>
        <v>0</v>
      </c>
    </row>
    <row r="7713" spans="1:11" x14ac:dyDescent="0.2">
      <c r="A7713" s="63">
        <f>'דוח 132'!K7713</f>
        <v>11524</v>
      </c>
      <c r="B7713" s="63">
        <f>'דוח 132'!J7713</f>
        <v>9654</v>
      </c>
      <c r="C7713" s="63" t="str">
        <f>'דוח 132'!I7713</f>
        <v xml:space="preserve"> אג"ח קונצרני בחו"ל </v>
      </c>
      <c r="D7713" s="63">
        <f>'דוח 132'!H7713</f>
        <v>0</v>
      </c>
      <c r="E7713" s="63">
        <f>'דוח 132'!G7713</f>
        <v>16.392027104021096</v>
      </c>
      <c r="F7713" s="63">
        <f>'דוח 132'!F7713</f>
        <v>16.528784386272299</v>
      </c>
      <c r="G7713" s="63">
        <f>'דוח 132'!E7713</f>
        <v>0</v>
      </c>
      <c r="H7713" s="63">
        <f>'דוח 132'!D7713</f>
        <v>0</v>
      </c>
      <c r="I7713" s="63">
        <f>'דוח 132'!C7713</f>
        <v>0</v>
      </c>
      <c r="J7713" s="63">
        <f>'דוח 132'!B7713</f>
        <v>0</v>
      </c>
      <c r="K7713" s="63">
        <f>'דוח 132'!A7713</f>
        <v>0</v>
      </c>
    </row>
    <row r="7714" spans="1:11" x14ac:dyDescent="0.2">
      <c r="A7714" s="63">
        <f>'דוח 132'!K7714</f>
        <v>15745</v>
      </c>
      <c r="B7714" s="63">
        <f>'דוח 132'!J7714</f>
        <v>9654</v>
      </c>
      <c r="C7714" s="63" t="str">
        <f>'דוח 132'!I7714</f>
        <v>סה"כ קונצרני צמוד מט"ח</v>
      </c>
      <c r="D7714" s="63">
        <f>'דוח 132'!H7714</f>
        <v>4.6744908507850198</v>
      </c>
      <c r="E7714" s="63">
        <f>'דוח 132'!G7714</f>
        <v>0.74063589883136993</v>
      </c>
      <c r="F7714" s="63">
        <f>'דוח 132'!F7714</f>
        <v>0.75133932791449698</v>
      </c>
      <c r="G7714" s="63">
        <f>'דוח 132'!E7714</f>
        <v>0</v>
      </c>
      <c r="H7714" s="63">
        <f>'דוח 132'!D7714</f>
        <v>0</v>
      </c>
      <c r="I7714" s="63">
        <f>'דוח 132'!C7714</f>
        <v>0</v>
      </c>
      <c r="J7714" s="63">
        <f>'דוח 132'!B7714</f>
        <v>0</v>
      </c>
      <c r="K7714" s="63">
        <f>'דוח 132'!A7714</f>
        <v>0</v>
      </c>
    </row>
    <row r="7715" spans="1:11" x14ac:dyDescent="0.2">
      <c r="A7715" s="63">
        <f>'דוח 132'!K7715</f>
        <v>15545</v>
      </c>
      <c r="B7715" s="63">
        <f>'דוח 132'!J7715</f>
        <v>9654</v>
      </c>
      <c r="C7715" s="63" t="str">
        <f>'דוח 132'!I7715</f>
        <v>הלוואה צמוד מט"ח</v>
      </c>
      <c r="D7715" s="63">
        <f>'דוח 132'!H7715</f>
        <v>0</v>
      </c>
      <c r="E7715" s="63">
        <f>'דוח 132'!G7715</f>
        <v>0</v>
      </c>
      <c r="F7715" s="63">
        <f>'דוח 132'!F7715</f>
        <v>0</v>
      </c>
      <c r="G7715" s="63">
        <f>'דוח 132'!E7715</f>
        <v>0</v>
      </c>
      <c r="H7715" s="63">
        <f>'דוח 132'!D7715</f>
        <v>0</v>
      </c>
      <c r="I7715" s="63">
        <f>'דוח 132'!C7715</f>
        <v>0</v>
      </c>
      <c r="J7715" s="63">
        <f>'דוח 132'!B7715</f>
        <v>0</v>
      </c>
      <c r="K7715" s="63">
        <f>'דוח 132'!A7715</f>
        <v>0</v>
      </c>
    </row>
    <row r="7716" spans="1:11" x14ac:dyDescent="0.2">
      <c r="A7716" s="63">
        <f>'דוח 132'!K7716</f>
        <v>13595</v>
      </c>
      <c r="B7716" s="63">
        <f>'דוח 132'!J7716</f>
        <v>9654</v>
      </c>
      <c r="C7716" s="63" t="str">
        <f>'דוח 132'!I7716</f>
        <v>סה"כ מניות והמירים</v>
      </c>
      <c r="D7716" s="63">
        <f>'דוח 132'!H7716</f>
        <v>0</v>
      </c>
      <c r="E7716" s="63">
        <f>'דוח 132'!G7716</f>
        <v>0</v>
      </c>
      <c r="F7716" s="63">
        <f>'דוח 132'!F7716</f>
        <v>0</v>
      </c>
      <c r="G7716" s="63">
        <f>'דוח 132'!E7716</f>
        <v>0</v>
      </c>
      <c r="H7716" s="63">
        <f>'דוח 132'!D7716</f>
        <v>0</v>
      </c>
      <c r="I7716" s="63">
        <f>'דוח 132'!C7716</f>
        <v>0</v>
      </c>
      <c r="J7716" s="63">
        <f>'דוח 132'!B7716</f>
        <v>0</v>
      </c>
      <c r="K7716" s="63">
        <f>'דוח 132'!A7716</f>
        <v>0</v>
      </c>
    </row>
    <row r="7717" spans="1:11" x14ac:dyDescent="0.2">
      <c r="A7717" s="63">
        <f>'דוח 132'!K7717</f>
        <v>15610</v>
      </c>
      <c r="B7717" s="63">
        <f>'דוח 132'!J7717</f>
        <v>9654</v>
      </c>
      <c r="C7717" s="63" t="str">
        <f>'דוח 132'!I7717</f>
        <v>נגזרים מתוך מניות והמירים</v>
      </c>
      <c r="D7717" s="63">
        <f>'דוח 132'!H7717</f>
        <v>0</v>
      </c>
      <c r="E7717" s="63">
        <f>'דוח 132'!G7717</f>
        <v>0</v>
      </c>
      <c r="F7717" s="63">
        <f>'דוח 132'!F7717</f>
        <v>0</v>
      </c>
      <c r="G7717" s="63">
        <f>'דוח 132'!E7717</f>
        <v>0</v>
      </c>
      <c r="H7717" s="63">
        <f>'דוח 132'!D7717</f>
        <v>0</v>
      </c>
      <c r="I7717" s="63">
        <f>'דוח 132'!C7717</f>
        <v>0</v>
      </c>
      <c r="J7717" s="63">
        <f>'דוח 132'!B7717</f>
        <v>0</v>
      </c>
      <c r="K7717" s="63">
        <f>'דוח 132'!A7717</f>
        <v>0</v>
      </c>
    </row>
    <row r="7718" spans="1:11" x14ac:dyDescent="0.2">
      <c r="A7718" s="63">
        <f>'דוח 132'!K7718</f>
        <v>15611</v>
      </c>
      <c r="B7718" s="63">
        <f>'דוח 132'!J7718</f>
        <v>9654</v>
      </c>
      <c r="C7718" s="63" t="str">
        <f>'דוח 132'!I7718</f>
        <v>מניות והמירים בארץ</v>
      </c>
      <c r="D7718" s="63">
        <f>'דוח 132'!H7718</f>
        <v>0</v>
      </c>
      <c r="E7718" s="63">
        <f>'דוח 132'!G7718</f>
        <v>0</v>
      </c>
      <c r="F7718" s="63">
        <f>'דוח 132'!F7718</f>
        <v>0</v>
      </c>
      <c r="G7718" s="63">
        <f>'דוח 132'!E7718</f>
        <v>0</v>
      </c>
      <c r="H7718" s="63">
        <f>'דוח 132'!D7718</f>
        <v>0</v>
      </c>
      <c r="I7718" s="63">
        <f>'דוח 132'!C7718</f>
        <v>0</v>
      </c>
      <c r="J7718" s="63">
        <f>'דוח 132'!B7718</f>
        <v>0</v>
      </c>
      <c r="K7718" s="63">
        <f>'דוח 132'!A7718</f>
        <v>0</v>
      </c>
    </row>
    <row r="7719" spans="1:11" x14ac:dyDescent="0.2">
      <c r="A7719" s="63">
        <f>'דוח 132'!K7719</f>
        <v>15608</v>
      </c>
      <c r="B7719" s="63">
        <f>'דוח 132'!J7719</f>
        <v>9654</v>
      </c>
      <c r="C7719" s="63" t="str">
        <f>'דוח 132'!I7719</f>
        <v>מניות חו"ל</v>
      </c>
      <c r="D7719" s="63">
        <f>'דוח 132'!H7719</f>
        <v>0</v>
      </c>
      <c r="E7719" s="63">
        <f>'דוח 132'!G7719</f>
        <v>0</v>
      </c>
      <c r="F7719" s="63">
        <f>'דוח 132'!F7719</f>
        <v>0</v>
      </c>
      <c r="G7719" s="63">
        <f>'דוח 132'!E7719</f>
        <v>0</v>
      </c>
      <c r="H7719" s="63">
        <f>'דוח 132'!D7719</f>
        <v>0</v>
      </c>
      <c r="I7719" s="63">
        <f>'דוח 132'!C7719</f>
        <v>0</v>
      </c>
      <c r="J7719" s="63">
        <f>'דוח 132'!B7719</f>
        <v>0</v>
      </c>
      <c r="K7719" s="63">
        <f>'דוח 132'!A7719</f>
        <v>0</v>
      </c>
    </row>
    <row r="7720" spans="1:11" x14ac:dyDescent="0.2">
      <c r="A7720" s="63">
        <f>'דוח 132'!K7720</f>
        <v>15584</v>
      </c>
      <c r="B7720" s="63">
        <f>'דוח 132'!J7720</f>
        <v>9654</v>
      </c>
      <c r="C7720" s="63" t="str">
        <f>'דוח 132'!I7720</f>
        <v>נכסים אלטרנטיביים</v>
      </c>
      <c r="D7720" s="63">
        <f>'דוח 132'!H7720</f>
        <v>0</v>
      </c>
      <c r="E7720" s="63">
        <f>'דוח 132'!G7720</f>
        <v>0</v>
      </c>
      <c r="F7720" s="63">
        <f>'דוח 132'!F7720</f>
        <v>0</v>
      </c>
      <c r="G7720" s="63">
        <f>'דוח 132'!E7720</f>
        <v>0</v>
      </c>
      <c r="H7720" s="63">
        <f>'דוח 132'!D7720</f>
        <v>0</v>
      </c>
      <c r="I7720" s="63">
        <f>'דוח 132'!C7720</f>
        <v>0</v>
      </c>
      <c r="J7720" s="63">
        <f>'דוח 132'!B7720</f>
        <v>0</v>
      </c>
      <c r="K7720" s="63">
        <f>'דוח 132'!A7720</f>
        <v>0</v>
      </c>
    </row>
    <row r="7721" spans="1:11" x14ac:dyDescent="0.2">
      <c r="A7721" s="63">
        <f>'דוח 132'!K7721</f>
        <v>17728</v>
      </c>
      <c r="B7721" s="63">
        <f>'דוח 132'!J7721</f>
        <v>9654</v>
      </c>
      <c r="C7721" s="63" t="str">
        <f>'דוח 132'!I7721</f>
        <v>נכסי נדל"ן</v>
      </c>
      <c r="D7721" s="63">
        <f>'דוח 132'!H7721</f>
        <v>0</v>
      </c>
      <c r="E7721" s="63">
        <f>'דוח 132'!G7721</f>
        <v>0</v>
      </c>
      <c r="F7721" s="63">
        <f>'דוח 132'!F7721</f>
        <v>0</v>
      </c>
      <c r="G7721" s="63">
        <f>'דוח 132'!E7721</f>
        <v>0</v>
      </c>
      <c r="H7721" s="63">
        <f>'דוח 132'!D7721</f>
        <v>0</v>
      </c>
      <c r="I7721" s="63">
        <f>'דוח 132'!C7721</f>
        <v>0</v>
      </c>
      <c r="J7721" s="63">
        <f>'דוח 132'!B7721</f>
        <v>0</v>
      </c>
      <c r="K7721" s="63">
        <f>'דוח 132'!A7721</f>
        <v>0</v>
      </c>
    </row>
    <row r="7722" spans="1:11" x14ac:dyDescent="0.2">
      <c r="A7722" s="63">
        <f>'דוח 132'!K7722</f>
        <v>15624</v>
      </c>
      <c r="B7722" s="63">
        <f>'דוח 132'!J7722</f>
        <v>9654</v>
      </c>
      <c r="C7722" s="63" t="str">
        <f>'דוח 132'!I7722</f>
        <v>נגזרים מתוך חשיפת מט"ח</v>
      </c>
      <c r="D7722" s="63">
        <f>'דוח 132'!H7722</f>
        <v>0</v>
      </c>
      <c r="E7722" s="63">
        <f>'דוח 132'!G7722</f>
        <v>0</v>
      </c>
      <c r="F7722" s="63">
        <f>'דוח 132'!F7722</f>
        <v>0</v>
      </c>
      <c r="G7722" s="63">
        <f>'דוח 132'!E7722</f>
        <v>0</v>
      </c>
      <c r="H7722" s="63">
        <f>'דוח 132'!D7722</f>
        <v>0</v>
      </c>
      <c r="I7722" s="63">
        <f>'דוח 132'!C7722</f>
        <v>0</v>
      </c>
      <c r="J7722" s="63">
        <f>'דוח 132'!B7722</f>
        <v>0</v>
      </c>
      <c r="K7722" s="63">
        <f>'דוח 132'!A7722</f>
        <v>0</v>
      </c>
    </row>
    <row r="7723" spans="1:11" x14ac:dyDescent="0.2">
      <c r="A7723" s="63">
        <f>'דוח 132'!K7723</f>
        <v>15644</v>
      </c>
      <c r="B7723" s="63">
        <f>'דוח 132'!J7723</f>
        <v>9654</v>
      </c>
      <c r="C7723" s="63" t="str">
        <f>'דוח 132'!I7723</f>
        <v>סה"כ נזילות</v>
      </c>
      <c r="D7723" s="63">
        <f>'דוח 132'!H7723</f>
        <v>0</v>
      </c>
      <c r="E7723" s="63">
        <f>'דוח 132'!G7723</f>
        <v>6.1837964568974</v>
      </c>
      <c r="F7723" s="63">
        <f>'דוח 132'!F7723</f>
        <v>4.0277320090826398</v>
      </c>
      <c r="G7723" s="63">
        <f>'דוח 132'!E7723</f>
        <v>1</v>
      </c>
      <c r="H7723" s="63">
        <f>'דוח 132'!D7723</f>
        <v>10</v>
      </c>
      <c r="I7723" s="63">
        <f>'דוח 132'!C7723</f>
        <v>0</v>
      </c>
      <c r="J7723" s="63">
        <f>'דוח 132'!B7723</f>
        <v>0</v>
      </c>
      <c r="K7723" s="63">
        <f>'דוח 132'!A7723</f>
        <v>0</v>
      </c>
    </row>
    <row r="7724" spans="1:11" x14ac:dyDescent="0.2">
      <c r="A7724" s="63">
        <f>'דוח 132'!K7724</f>
        <v>15704</v>
      </c>
      <c r="B7724" s="63">
        <f>'דוח 132'!J7724</f>
        <v>9654</v>
      </c>
      <c r="C7724" s="63" t="str">
        <f>'דוח 132'!I7724</f>
        <v xml:space="preserve">סה"כ קונצרני והלוואות </v>
      </c>
      <c r="D7724" s="63">
        <f>'דוח 132'!H7724</f>
        <v>3.2888889045167002</v>
      </c>
      <c r="E7724" s="63">
        <f>'דוח 132'!G7724</f>
        <v>84.378988413067503</v>
      </c>
      <c r="F7724" s="63">
        <f>'דוח 132'!F7724</f>
        <v>86.452389877421496</v>
      </c>
      <c r="G7724" s="63">
        <f>'דוח 132'!E7724</f>
        <v>80</v>
      </c>
      <c r="H7724" s="63">
        <f>'דוח 132'!D7724</f>
        <v>95</v>
      </c>
      <c r="I7724" s="63">
        <f>'דוח 132'!C7724</f>
        <v>0</v>
      </c>
      <c r="J7724" s="63">
        <f>'דוח 132'!B7724</f>
        <v>0</v>
      </c>
      <c r="K7724" s="63">
        <f>'דוח 132'!A7724</f>
        <v>0</v>
      </c>
    </row>
    <row r="7725" spans="1:11" x14ac:dyDescent="0.2">
      <c r="A7725" s="63">
        <f>'דוח 132'!K7725</f>
        <v>15749</v>
      </c>
      <c r="B7725" s="63">
        <f>'דוח 132'!J7725</f>
        <v>9654</v>
      </c>
      <c r="C7725" s="63" t="str">
        <f>'דוח 132'!I7725</f>
        <v>סה"כ לא סחירים</v>
      </c>
      <c r="D7725" s="63">
        <f>'דוח 132'!H7725</f>
        <v>0</v>
      </c>
      <c r="E7725" s="63">
        <f>'דוח 132'!G7725</f>
        <v>0</v>
      </c>
      <c r="F7725" s="63">
        <f>'דוח 132'!F7725</f>
        <v>0</v>
      </c>
      <c r="G7725" s="63">
        <f>'דוח 132'!E7725</f>
        <v>0</v>
      </c>
      <c r="H7725" s="63">
        <f>'דוח 132'!D7725</f>
        <v>0</v>
      </c>
      <c r="I7725" s="63">
        <f>'דוח 132'!C7725</f>
        <v>0</v>
      </c>
      <c r="J7725" s="63">
        <f>'דוח 132'!B7725</f>
        <v>0</v>
      </c>
      <c r="K7725" s="63">
        <f>'דוח 132'!A7725</f>
        <v>0</v>
      </c>
    </row>
    <row r="7726" spans="1:11" x14ac:dyDescent="0.2">
      <c r="A7726" s="63">
        <f>'דוח 132'!K7726</f>
        <v>11258</v>
      </c>
      <c r="B7726" s="63">
        <f>'דוח 132'!J7726</f>
        <v>9654</v>
      </c>
      <c r="C7726" s="63" t="str">
        <f>'דוח 132'!I7726</f>
        <v>כל נכסי הקופה</v>
      </c>
      <c r="D7726" s="63">
        <f>'דוח 132'!H7726</f>
        <v>3.39838350631923</v>
      </c>
      <c r="E7726" s="63">
        <f>'דוח 132'!G7726</f>
        <v>100</v>
      </c>
      <c r="F7726" s="63">
        <f>'דוח 132'!F7726</f>
        <v>100</v>
      </c>
      <c r="G7726" s="63">
        <f>'דוח 132'!E7726</f>
        <v>0</v>
      </c>
      <c r="H7726" s="63">
        <f>'דוח 132'!D7726</f>
        <v>0</v>
      </c>
      <c r="I7726" s="63">
        <f>'דוח 132'!C7726</f>
        <v>0</v>
      </c>
      <c r="J7726" s="63">
        <f>'דוח 132'!B7726</f>
        <v>0</v>
      </c>
      <c r="K7726" s="63">
        <f>'דוח 132'!A7726</f>
        <v>0</v>
      </c>
    </row>
    <row r="7727" spans="1:11" x14ac:dyDescent="0.2">
      <c r="A7727" s="63">
        <f>'דוח 132'!K7727</f>
        <v>15705</v>
      </c>
      <c r="B7727" s="63">
        <f>'דוח 132'!J7727</f>
        <v>9654</v>
      </c>
      <c r="C7727" s="63" t="str">
        <f>'דוח 132'!I7727</f>
        <v>סה"כ ממשלתי</v>
      </c>
      <c r="D7727" s="63">
        <f>'דוח 132'!H7727</f>
        <v>5.830541539857669</v>
      </c>
      <c r="E7727" s="63">
        <f>'דוח 132'!G7727</f>
        <v>9.4372151300350904</v>
      </c>
      <c r="F7727" s="63">
        <f>'דוח 132'!F7727</f>
        <v>9.5198781134957802</v>
      </c>
      <c r="G7727" s="63">
        <f>'דוח 132'!E7727</f>
        <v>0</v>
      </c>
      <c r="H7727" s="63">
        <f>'דוח 132'!D7727</f>
        <v>10</v>
      </c>
      <c r="I7727" s="63">
        <f>'דוח 132'!C7727</f>
        <v>0</v>
      </c>
      <c r="J7727" s="63">
        <f>'דוח 132'!B7727</f>
        <v>0</v>
      </c>
      <c r="K7727" s="63">
        <f>'דוח 132'!A7727</f>
        <v>0</v>
      </c>
    </row>
    <row r="7728" spans="1:11" x14ac:dyDescent="0.2">
      <c r="A7728" s="63">
        <f>'דוח 132'!K7728</f>
        <v>16144</v>
      </c>
      <c r="B7728" s="63">
        <f>'דוח 132'!J7728</f>
        <v>9654</v>
      </c>
      <c r="C7728" s="63" t="str">
        <f>'דוח 132'!I7728</f>
        <v>סך חשיפת מט"ח</v>
      </c>
      <c r="D7728" s="63">
        <f>'דוח 132'!H7728</f>
        <v>0.27509996950932608</v>
      </c>
      <c r="E7728" s="63">
        <f>'דוח 132'!G7728</f>
        <v>12.651790866605999</v>
      </c>
      <c r="F7728" s="63">
        <f>'דוח 132'!F7728</f>
        <v>12.7667364719654</v>
      </c>
      <c r="G7728" s="63">
        <f>'דוח 132'!E7728</f>
        <v>0</v>
      </c>
      <c r="H7728" s="63">
        <f>'דוח 132'!D7728</f>
        <v>0</v>
      </c>
      <c r="I7728" s="63">
        <f>'דוח 132'!C7728</f>
        <v>0</v>
      </c>
      <c r="J7728" s="63">
        <f>'דוח 132'!B7728</f>
        <v>0</v>
      </c>
      <c r="K7728" s="63">
        <f>'דוח 132'!A7728</f>
        <v>0</v>
      </c>
    </row>
    <row r="7729" spans="1:11" x14ac:dyDescent="0.2">
      <c r="A7729" s="63">
        <f>'דוח 132'!K7729</f>
        <v>12755</v>
      </c>
      <c r="B7729" s="63">
        <f>'דוח 132'!J7729</f>
        <v>9654</v>
      </c>
      <c r="C7729" s="63" t="str">
        <f>'דוח 132'!I7729</f>
        <v xml:space="preserve">נזילות מט"ח </v>
      </c>
      <c r="D7729" s="63">
        <f>'דוח 132'!H7729</f>
        <v>0</v>
      </c>
      <c r="E7729" s="63">
        <f>'דוח 132'!G7729</f>
        <v>0</v>
      </c>
      <c r="F7729" s="63">
        <f>'דוח 132'!F7729</f>
        <v>0</v>
      </c>
      <c r="G7729" s="63">
        <f>'דוח 132'!E7729</f>
        <v>0</v>
      </c>
      <c r="H7729" s="63">
        <f>'דוח 132'!D7729</f>
        <v>0</v>
      </c>
      <c r="I7729" s="63">
        <f>'דוח 132'!C7729</f>
        <v>0</v>
      </c>
      <c r="J7729" s="63">
        <f>'דוח 132'!B7729</f>
        <v>0</v>
      </c>
      <c r="K7729" s="63">
        <f>'דוח 132'!A7729</f>
        <v>0</v>
      </c>
    </row>
    <row r="7730" spans="1:11" x14ac:dyDescent="0.2">
      <c r="A7730" s="63">
        <f>'דוח 132'!K7730</f>
        <v>12359</v>
      </c>
      <c r="B7730" s="63">
        <f>'דוח 132'!J7730</f>
        <v>9654</v>
      </c>
      <c r="C7730" s="63" t="str">
        <f>'דוח 132'!I7730</f>
        <v xml:space="preserve">קונצרני לא סחיר צמוד מדד </v>
      </c>
      <c r="D7730" s="63">
        <f>'דוח 132'!H7730</f>
        <v>0</v>
      </c>
      <c r="E7730" s="63">
        <f>'דוח 132'!G7730</f>
        <v>0</v>
      </c>
      <c r="F7730" s="63">
        <f>'דוח 132'!F7730</f>
        <v>0</v>
      </c>
      <c r="G7730" s="63">
        <f>'דוח 132'!E7730</f>
        <v>0</v>
      </c>
      <c r="H7730" s="63">
        <f>'דוח 132'!D7730</f>
        <v>0</v>
      </c>
      <c r="I7730" s="63">
        <f>'דוח 132'!C7730</f>
        <v>0</v>
      </c>
      <c r="J7730" s="63">
        <f>'דוח 132'!B7730</f>
        <v>0</v>
      </c>
      <c r="K7730" s="63">
        <f>'דוח 132'!A7730</f>
        <v>0</v>
      </c>
    </row>
    <row r="7731" spans="1:11" x14ac:dyDescent="0.2">
      <c r="A7731" s="63">
        <f>'דוח 132'!K7731</f>
        <v>0</v>
      </c>
      <c r="B7731" s="63">
        <f>'דוח 132'!J7731</f>
        <v>0</v>
      </c>
      <c r="C7731" s="63">
        <f>'דוח 132'!I7731</f>
        <v>0</v>
      </c>
      <c r="D7731" s="63">
        <f>'דוח 132'!H7731</f>
        <v>0</v>
      </c>
      <c r="E7731" s="63">
        <f>'דוח 132'!G7731</f>
        <v>0</v>
      </c>
      <c r="F7731" s="63">
        <f>'דוח 132'!F7731</f>
        <v>0</v>
      </c>
      <c r="G7731" s="63">
        <f>'דוח 132'!E7731</f>
        <v>0</v>
      </c>
      <c r="H7731" s="63">
        <f>'דוח 132'!D7731</f>
        <v>0</v>
      </c>
      <c r="I7731" s="63">
        <f>'דוח 132'!C7731</f>
        <v>0</v>
      </c>
      <c r="J7731" s="63">
        <f>'דוח 132'!B7731</f>
        <v>0</v>
      </c>
      <c r="K7731" s="63">
        <f>'דוח 132'!A7731</f>
        <v>0</v>
      </c>
    </row>
    <row r="7732" spans="1:11" x14ac:dyDescent="0.2">
      <c r="A7732" s="63" t="str">
        <f>'דוח 132'!K7732</f>
        <v>קוד קבוצה</v>
      </c>
      <c r="B7732" s="63" t="str">
        <f>'דוח 132'!J7732</f>
        <v>קוד קופה</v>
      </c>
      <c r="C7732" s="63">
        <f>'דוח 132'!I7732</f>
        <v>0</v>
      </c>
      <c r="D7732" s="63" t="str">
        <f>'דוח 132'!H7732</f>
        <v>9719  פסגות פיצויים כללי</v>
      </c>
      <c r="E7732" s="63">
        <f>'דוח 132'!G7732</f>
        <v>0</v>
      </c>
      <c r="F7732" s="63">
        <f>'דוח 132'!F7732</f>
        <v>0</v>
      </c>
      <c r="G7732" s="63">
        <f>'דוח 132'!E7732</f>
        <v>0</v>
      </c>
      <c r="H7732" s="63">
        <f>'דוח 132'!D7732</f>
        <v>0</v>
      </c>
      <c r="I7732" s="63">
        <f>'דוח 132'!C7732</f>
        <v>0</v>
      </c>
      <c r="J7732" s="63">
        <f>'דוח 132'!B7732</f>
        <v>0</v>
      </c>
      <c r="K7732" s="63">
        <f>'דוח 132'!A7732</f>
        <v>0</v>
      </c>
    </row>
    <row r="7733" spans="1:11" x14ac:dyDescent="0.2">
      <c r="A7733" s="63">
        <f>'דוח 132'!K7733</f>
        <v>0</v>
      </c>
      <c r="B7733" s="63">
        <f>'דוח 132'!J7733</f>
        <v>0</v>
      </c>
      <c r="C7733" s="63">
        <f>'דוח 132'!I7733</f>
        <v>0</v>
      </c>
      <c r="D7733" s="63">
        <f>'דוח 132'!H7733</f>
        <v>0</v>
      </c>
      <c r="E7733" s="63">
        <f>'דוח 132'!G7733</f>
        <v>0</v>
      </c>
      <c r="F7733" s="63" t="str">
        <f>'דוח 132'!F7733</f>
        <v>שווי קופה באשח  970,008.1</v>
      </c>
      <c r="G7733" s="63">
        <f>'דוח 132'!E7733</f>
        <v>0</v>
      </c>
      <c r="H7733" s="63">
        <f>'דוח 132'!D7733</f>
        <v>0</v>
      </c>
      <c r="I7733" s="63">
        <f>'דוח 132'!C7733</f>
        <v>0</v>
      </c>
      <c r="J7733" s="63">
        <f>'דוח 132'!B7733</f>
        <v>0</v>
      </c>
      <c r="K7733" s="63">
        <f>'דוח 132'!A7733</f>
        <v>0</v>
      </c>
    </row>
    <row r="7734" spans="1:11" x14ac:dyDescent="0.2">
      <c r="A7734" s="63">
        <f>'דוח 132'!K7734</f>
        <v>0</v>
      </c>
      <c r="B7734" s="63">
        <f>'דוח 132'!J7734</f>
        <v>0</v>
      </c>
      <c r="C7734" s="63" t="str">
        <f>'דוח 132'!I7734</f>
        <v>תאור קבוצה</v>
      </c>
      <c r="D7734" s="63" t="str">
        <f>'דוח 132'!H7734</f>
        <v>מח"מ</v>
      </c>
      <c r="E7734" s="63" t="str">
        <f>'דוח 132'!G7734</f>
        <v>חשיפה</v>
      </c>
      <c r="F7734" s="63" t="str">
        <f>'דוח 132'!F7734</f>
        <v>חשיפה</v>
      </c>
      <c r="G7734" s="63">
        <f>'דוח 132'!E7734</f>
        <v>0</v>
      </c>
      <c r="H7734" s="63" t="str">
        <f>'דוח 132'!D7734</f>
        <v>חשיפה</v>
      </c>
      <c r="I7734" s="63">
        <f>'דוח 132'!C7734</f>
        <v>0</v>
      </c>
      <c r="J7734" s="63" t="str">
        <f>'דוח 132'!B7734</f>
        <v>מח"מ</v>
      </c>
      <c r="K7734" s="63">
        <f>'דוח 132'!A7734</f>
        <v>0</v>
      </c>
    </row>
    <row r="7735" spans="1:11" x14ac:dyDescent="0.2">
      <c r="A7735" s="63">
        <f>'דוח 132'!K7735</f>
        <v>0</v>
      </c>
      <c r="B7735" s="63">
        <f>'דוח 132'!J7735</f>
        <v>0</v>
      </c>
      <c r="C7735" s="63">
        <f>'דוח 132'!I7735</f>
        <v>0</v>
      </c>
      <c r="D7735" s="63">
        <f>'דוח 132'!H7735</f>
        <v>0</v>
      </c>
      <c r="E7735" s="63" t="str">
        <f>'דוח 132'!G7735</f>
        <v>30/12/18</v>
      </c>
      <c r="F7735" s="63" t="str">
        <f>'דוח 132'!F7735</f>
        <v>31/12/18</v>
      </c>
      <c r="G7735" s="63" t="str">
        <f>'דוח 132'!E7735</f>
        <v>מינ'</v>
      </c>
      <c r="H7735" s="63" t="str">
        <f>'דוח 132'!D7735</f>
        <v>מקס'</v>
      </c>
      <c r="I7735" s="63" t="str">
        <f>'דוח 132'!C7735</f>
        <v>מינ'</v>
      </c>
      <c r="J7735" s="63" t="str">
        <f>'דוח 132'!B7735</f>
        <v>מקס'</v>
      </c>
      <c r="K7735" s="63">
        <f>'דוח 132'!A7735</f>
        <v>0</v>
      </c>
    </row>
    <row r="7736" spans="1:11" x14ac:dyDescent="0.2">
      <c r="A7736" s="63">
        <f>'דוח 132'!K7736</f>
        <v>13591</v>
      </c>
      <c r="B7736" s="63">
        <f>'דוח 132'!J7736</f>
        <v>9719</v>
      </c>
      <c r="C7736" s="63" t="str">
        <f>'דוח 132'!I7736</f>
        <v xml:space="preserve">צמוד מדד (כולל מיועדות) </v>
      </c>
      <c r="D7736" s="63">
        <f>'דוח 132'!H7736</f>
        <v>4.4675558222771201</v>
      </c>
      <c r="E7736" s="63">
        <f>'דוח 132'!G7736</f>
        <v>26.800299881229897</v>
      </c>
      <c r="F7736" s="63">
        <f>'דוח 132'!F7736</f>
        <v>26.679566526157696</v>
      </c>
      <c r="G7736" s="63">
        <f>'דוח 132'!E7736</f>
        <v>0</v>
      </c>
      <c r="H7736" s="63">
        <f>'דוח 132'!D7736</f>
        <v>0</v>
      </c>
      <c r="I7736" s="63">
        <f>'דוח 132'!C7736</f>
        <v>3.5</v>
      </c>
      <c r="J7736" s="63">
        <f>'דוח 132'!B7736</f>
        <v>5.5</v>
      </c>
      <c r="K7736" s="63">
        <f>'דוח 132'!A7736</f>
        <v>0</v>
      </c>
    </row>
    <row r="7737" spans="1:11" x14ac:dyDescent="0.2">
      <c r="A7737" s="63">
        <f>'דוח 132'!K7737</f>
        <v>19967</v>
      </c>
      <c r="B7737" s="63">
        <f>'דוח 132'!J7737</f>
        <v>9719</v>
      </c>
      <c r="C7737" s="63" t="str">
        <f>'דוח 132'!I7737</f>
        <v>צמוד מדד ללא מיועדות</v>
      </c>
      <c r="D7737" s="63">
        <f>'דוח 132'!H7737</f>
        <v>4.4675558222771201</v>
      </c>
      <c r="E7737" s="63">
        <f>'דוח 132'!G7737</f>
        <v>26.800299881229897</v>
      </c>
      <c r="F7737" s="63">
        <f>'דוח 132'!F7737</f>
        <v>26.679566526157696</v>
      </c>
      <c r="G7737" s="63">
        <f>'דוח 132'!E7737</f>
        <v>0</v>
      </c>
      <c r="H7737" s="63">
        <f>'דוח 132'!D7737</f>
        <v>0</v>
      </c>
      <c r="I7737" s="63">
        <f>'דוח 132'!C7737</f>
        <v>0</v>
      </c>
      <c r="J7737" s="63">
        <f>'דוח 132'!B7737</f>
        <v>0</v>
      </c>
      <c r="K7737" s="63">
        <f>'דוח 132'!A7737</f>
        <v>0</v>
      </c>
    </row>
    <row r="7738" spans="1:11" x14ac:dyDescent="0.2">
      <c r="A7738" s="63">
        <f>'דוח 132'!K7738</f>
        <v>15744</v>
      </c>
      <c r="B7738" s="63">
        <f>'דוח 132'!J7738</f>
        <v>9719</v>
      </c>
      <c r="C7738" s="63" t="str">
        <f>'דוח 132'!I7738</f>
        <v xml:space="preserve">סה"כ ממשלתי צמוד מדד כולל מיועדות </v>
      </c>
      <c r="D7738" s="63">
        <f>'דוח 132'!H7738</f>
        <v>6.8167975729655295</v>
      </c>
      <c r="E7738" s="63">
        <f>'דוח 132'!G7738</f>
        <v>9.5082102930927697</v>
      </c>
      <c r="F7738" s="63">
        <f>'דוח 132'!F7738</f>
        <v>9.4719227730167095</v>
      </c>
      <c r="G7738" s="63">
        <f>'דוח 132'!E7738</f>
        <v>0</v>
      </c>
      <c r="H7738" s="63">
        <f>'דוח 132'!D7738</f>
        <v>0</v>
      </c>
      <c r="I7738" s="63">
        <f>'דוח 132'!C7738</f>
        <v>0</v>
      </c>
      <c r="J7738" s="63">
        <f>'דוח 132'!B7738</f>
        <v>0</v>
      </c>
      <c r="K7738" s="63">
        <f>'דוח 132'!A7738</f>
        <v>0</v>
      </c>
    </row>
    <row r="7739" spans="1:11" x14ac:dyDescent="0.2">
      <c r="A7739" s="63">
        <f>'דוח 132'!K7739</f>
        <v>13462</v>
      </c>
      <c r="B7739" s="63">
        <f>'דוח 132'!J7739</f>
        <v>9719</v>
      </c>
      <c r="C7739" s="63" t="str">
        <f>'דוח 132'!I7739</f>
        <v xml:space="preserve">קונצרני סחיר צמוד מדד </v>
      </c>
      <c r="D7739" s="63">
        <f>'דוח 132'!H7739</f>
        <v>3.2693832835598102</v>
      </c>
      <c r="E7739" s="63">
        <f>'דוח 132'!G7739</f>
        <v>14.076379237553699</v>
      </c>
      <c r="F7739" s="63">
        <f>'דוח 132'!F7739</f>
        <v>14.009048750908999</v>
      </c>
      <c r="G7739" s="63">
        <f>'דוח 132'!E7739</f>
        <v>0</v>
      </c>
      <c r="H7739" s="63">
        <f>'דוח 132'!D7739</f>
        <v>0</v>
      </c>
      <c r="I7739" s="63">
        <f>'דוח 132'!C7739</f>
        <v>0</v>
      </c>
      <c r="J7739" s="63">
        <f>'דוח 132'!B7739</f>
        <v>0</v>
      </c>
      <c r="K7739" s="63">
        <f>'דוח 132'!A7739</f>
        <v>0</v>
      </c>
    </row>
    <row r="7740" spans="1:11" x14ac:dyDescent="0.2">
      <c r="A7740" s="63">
        <f>'דוח 132'!K7740</f>
        <v>15544</v>
      </c>
      <c r="B7740" s="63">
        <f>'דוח 132'!J7740</f>
        <v>9719</v>
      </c>
      <c r="C7740" s="63" t="str">
        <f>'דוח 132'!I7740</f>
        <v>הלוואה צמוד מדד</v>
      </c>
      <c r="D7740" s="63">
        <f>'דוח 132'!H7740</f>
        <v>3.41777129959037</v>
      </c>
      <c r="E7740" s="63">
        <f>'דוח 132'!G7740</f>
        <v>1.2942456749391398</v>
      </c>
      <c r="F7740" s="63">
        <f>'דוח 132'!F7740</f>
        <v>1.2832999368895399</v>
      </c>
      <c r="G7740" s="63">
        <f>'דוח 132'!E7740</f>
        <v>0</v>
      </c>
      <c r="H7740" s="63">
        <f>'דוח 132'!D7740</f>
        <v>0</v>
      </c>
      <c r="I7740" s="63">
        <f>'דוח 132'!C7740</f>
        <v>0</v>
      </c>
      <c r="J7740" s="63">
        <f>'דוח 132'!B7740</f>
        <v>0</v>
      </c>
      <c r="K7740" s="63">
        <f>'דוח 132'!A7740</f>
        <v>0</v>
      </c>
    </row>
    <row r="7741" spans="1:11" x14ac:dyDescent="0.2">
      <c r="A7741" s="63">
        <f>'דוח 132'!K7741</f>
        <v>12978</v>
      </c>
      <c r="B7741" s="63">
        <f>'דוח 132'!J7741</f>
        <v>9719</v>
      </c>
      <c r="C7741" s="63" t="str">
        <f>'דוח 132'!I7741</f>
        <v xml:space="preserve">פקדונות לא סחירים </v>
      </c>
      <c r="D7741" s="63">
        <f>'דוח 132'!H7741</f>
        <v>3.7761922171398301</v>
      </c>
      <c r="E7741" s="63">
        <f>'דוח 132'!G7741</f>
        <v>0.28584640211835899</v>
      </c>
      <c r="F7741" s="63">
        <f>'דוח 132'!F7741</f>
        <v>0.28569821622255998</v>
      </c>
      <c r="G7741" s="63">
        <f>'דוח 132'!E7741</f>
        <v>0</v>
      </c>
      <c r="H7741" s="63">
        <f>'דוח 132'!D7741</f>
        <v>0</v>
      </c>
      <c r="I7741" s="63">
        <f>'דוח 132'!C7741</f>
        <v>0</v>
      </c>
      <c r="J7741" s="63">
        <f>'דוח 132'!B7741</f>
        <v>0</v>
      </c>
      <c r="K7741" s="63">
        <f>'דוח 132'!A7741</f>
        <v>0</v>
      </c>
    </row>
    <row r="7742" spans="1:11" x14ac:dyDescent="0.2">
      <c r="A7742" s="63">
        <f>'דוח 132'!K7742</f>
        <v>17726</v>
      </c>
      <c r="B7742" s="63">
        <f>'דוח 132'!J7742</f>
        <v>9719</v>
      </c>
      <c r="C7742" s="63" t="str">
        <f>'דוח 132'!I7742</f>
        <v>לא צמוד כולל נזילות</v>
      </c>
      <c r="D7742" s="63">
        <f>'דוח 132'!H7742</f>
        <v>3.5040825298475897</v>
      </c>
      <c r="E7742" s="63">
        <f>'דוח 132'!G7742</f>
        <v>24.608830595817</v>
      </c>
      <c r="F7742" s="63">
        <f>'דוח 132'!F7742</f>
        <v>24.9050428429784</v>
      </c>
      <c r="G7742" s="63">
        <f>'דוח 132'!E7742</f>
        <v>0</v>
      </c>
      <c r="H7742" s="63">
        <f>'דוח 132'!D7742</f>
        <v>0</v>
      </c>
      <c r="I7742" s="63">
        <f>'דוח 132'!C7742</f>
        <v>2.5</v>
      </c>
      <c r="J7742" s="63">
        <f>'דוח 132'!B7742</f>
        <v>4.5</v>
      </c>
      <c r="K7742" s="63">
        <f>'דוח 132'!A7742</f>
        <v>0</v>
      </c>
    </row>
    <row r="7743" spans="1:11" x14ac:dyDescent="0.2">
      <c r="A7743" s="63">
        <f>'דוח 132'!K7743</f>
        <v>17727</v>
      </c>
      <c r="B7743" s="63">
        <f>'דוח 132'!J7743</f>
        <v>9719</v>
      </c>
      <c r="C7743" s="63" t="str">
        <f>'דוח 132'!I7743</f>
        <v>עו"ש ש"ח</v>
      </c>
      <c r="D7743" s="63">
        <f>'דוח 132'!H7743</f>
        <v>0</v>
      </c>
      <c r="E7743" s="63">
        <f>'דוח 132'!G7743</f>
        <v>0.80201574877004089</v>
      </c>
      <c r="F7743" s="63">
        <f>'דוח 132'!F7743</f>
        <v>1.19930308163846</v>
      </c>
      <c r="G7743" s="63">
        <f>'דוח 132'!E7743</f>
        <v>0</v>
      </c>
      <c r="H7743" s="63">
        <f>'דוח 132'!D7743</f>
        <v>0</v>
      </c>
      <c r="I7743" s="63">
        <f>'דוח 132'!C7743</f>
        <v>0</v>
      </c>
      <c r="J7743" s="63">
        <f>'דוח 132'!B7743</f>
        <v>0</v>
      </c>
      <c r="K7743" s="63">
        <f>'דוח 132'!A7743</f>
        <v>0</v>
      </c>
    </row>
    <row r="7744" spans="1:11" x14ac:dyDescent="0.2">
      <c r="A7744" s="63">
        <f>'דוח 132'!K7744</f>
        <v>13592</v>
      </c>
      <c r="B7744" s="63">
        <f>'דוח 132'!J7744</f>
        <v>9719</v>
      </c>
      <c r="C7744" s="63" t="str">
        <f>'דוח 132'!I7744</f>
        <v xml:space="preserve">לא צמוד - לא כולל נזילות </v>
      </c>
      <c r="D7744" s="63">
        <f>'דוח 132'!H7744</f>
        <v>3.6813584562127</v>
      </c>
      <c r="E7744" s="63">
        <f>'דוח 132'!G7744</f>
        <v>23.806814847047001</v>
      </c>
      <c r="F7744" s="63">
        <f>'דוח 132'!F7744</f>
        <v>23.705739761339899</v>
      </c>
      <c r="G7744" s="63">
        <f>'דוח 132'!E7744</f>
        <v>0</v>
      </c>
      <c r="H7744" s="63">
        <f>'דוח 132'!D7744</f>
        <v>0</v>
      </c>
      <c r="I7744" s="63">
        <f>'דוח 132'!C7744</f>
        <v>0</v>
      </c>
      <c r="J7744" s="63">
        <f>'דוח 132'!B7744</f>
        <v>0</v>
      </c>
      <c r="K7744" s="63">
        <f>'דוח 132'!A7744</f>
        <v>0</v>
      </c>
    </row>
    <row r="7745" spans="1:11" x14ac:dyDescent="0.2">
      <c r="A7745" s="63">
        <f>'דוח 132'!K7745</f>
        <v>11566</v>
      </c>
      <c r="B7745" s="63">
        <f>'דוח 132'!J7745</f>
        <v>9719</v>
      </c>
      <c r="C7745" s="63" t="str">
        <f>'דוח 132'!I7745</f>
        <v>מק"מ</v>
      </c>
      <c r="D7745" s="63">
        <f>'דוח 132'!H7745</f>
        <v>0.43499419730118899</v>
      </c>
      <c r="E7745" s="63">
        <f>'דוח 132'!G7745</f>
        <v>4.5737578465001194</v>
      </c>
      <c r="F7745" s="63">
        <f>'דוח 132'!F7745</f>
        <v>4.5577957970330694</v>
      </c>
      <c r="G7745" s="63">
        <f>'דוח 132'!E7745</f>
        <v>0</v>
      </c>
      <c r="H7745" s="63">
        <f>'דוח 132'!D7745</f>
        <v>0</v>
      </c>
      <c r="I7745" s="63">
        <f>'דוח 132'!C7745</f>
        <v>0</v>
      </c>
      <c r="J7745" s="63">
        <f>'דוח 132'!B7745</f>
        <v>0</v>
      </c>
      <c r="K7745" s="63">
        <f>'דוח 132'!A7745</f>
        <v>0</v>
      </c>
    </row>
    <row r="7746" spans="1:11" x14ac:dyDescent="0.2">
      <c r="A7746" s="63">
        <f>'דוח 132'!K7746</f>
        <v>13419</v>
      </c>
      <c r="B7746" s="63">
        <f>'דוח 132'!J7746</f>
        <v>9719</v>
      </c>
      <c r="C7746" s="63" t="str">
        <f>'דוח 132'!I7746</f>
        <v>ממשלתי  לא צמוד (שחר)</v>
      </c>
      <c r="D7746" s="63">
        <f>'דוח 132'!H7746</f>
        <v>4.3973564587462493</v>
      </c>
      <c r="E7746" s="63">
        <f>'דוח 132'!G7746</f>
        <v>13.613339172283499</v>
      </c>
      <c r="F7746" s="63">
        <f>'דוח 132'!F7746</f>
        <v>13.5569912414632</v>
      </c>
      <c r="G7746" s="63">
        <f>'דוח 132'!E7746</f>
        <v>0</v>
      </c>
      <c r="H7746" s="63">
        <f>'דוח 132'!D7746</f>
        <v>0</v>
      </c>
      <c r="I7746" s="63">
        <f>'דוח 132'!C7746</f>
        <v>0</v>
      </c>
      <c r="J7746" s="63">
        <f>'דוח 132'!B7746</f>
        <v>0</v>
      </c>
      <c r="K7746" s="63">
        <f>'דוח 132'!A7746</f>
        <v>0</v>
      </c>
    </row>
    <row r="7747" spans="1:11" x14ac:dyDescent="0.2">
      <c r="A7747" s="63">
        <f>'דוח 132'!K7747</f>
        <v>11568</v>
      </c>
      <c r="B7747" s="63">
        <f>'דוח 132'!J7747</f>
        <v>9719</v>
      </c>
      <c r="C7747" s="63" t="str">
        <f>'דוח 132'!I7747</f>
        <v>אג"ח ממשלתי לא צמוד ריבית משתנה-"גילון"</v>
      </c>
      <c r="D7747" s="63">
        <f>'דוח 132'!H7747</f>
        <v>0</v>
      </c>
      <c r="E7747" s="63">
        <f>'דוח 132'!G7747</f>
        <v>0</v>
      </c>
      <c r="F7747" s="63">
        <f>'דוח 132'!F7747</f>
        <v>0</v>
      </c>
      <c r="G7747" s="63">
        <f>'דוח 132'!E7747</f>
        <v>0</v>
      </c>
      <c r="H7747" s="63">
        <f>'דוח 132'!D7747</f>
        <v>0</v>
      </c>
      <c r="I7747" s="63">
        <f>'דוח 132'!C7747</f>
        <v>0</v>
      </c>
      <c r="J7747" s="63">
        <f>'דוח 132'!B7747</f>
        <v>0</v>
      </c>
      <c r="K7747" s="63">
        <f>'דוח 132'!A7747</f>
        <v>0</v>
      </c>
    </row>
    <row r="7748" spans="1:11" x14ac:dyDescent="0.2">
      <c r="A7748" s="63">
        <f>'דוח 132'!K7748</f>
        <v>12479</v>
      </c>
      <c r="B7748" s="63">
        <f>'דוח 132'!J7748</f>
        <v>9719</v>
      </c>
      <c r="C7748" s="63" t="str">
        <f>'דוח 132'!I7748</f>
        <v>קונצרני ריבית קבועה</v>
      </c>
      <c r="D7748" s="63">
        <f>'דוח 132'!H7748</f>
        <v>4.6428353965807894</v>
      </c>
      <c r="E7748" s="63">
        <f>'דוח 132'!G7748</f>
        <v>4.6563209708268696</v>
      </c>
      <c r="F7748" s="63">
        <f>'דוח 132'!F7748</f>
        <v>4.6361853465329306</v>
      </c>
      <c r="G7748" s="63">
        <f>'דוח 132'!E7748</f>
        <v>0</v>
      </c>
      <c r="H7748" s="63">
        <f>'דוח 132'!D7748</f>
        <v>0</v>
      </c>
      <c r="I7748" s="63">
        <f>'דוח 132'!C7748</f>
        <v>0</v>
      </c>
      <c r="J7748" s="63">
        <f>'דוח 132'!B7748</f>
        <v>0</v>
      </c>
      <c r="K7748" s="63">
        <f>'דוח 132'!A7748</f>
        <v>0</v>
      </c>
    </row>
    <row r="7749" spans="1:11" x14ac:dyDescent="0.2">
      <c r="A7749" s="63">
        <f>'דוח 132'!K7749</f>
        <v>12480</v>
      </c>
      <c r="B7749" s="63">
        <f>'דוח 132'!J7749</f>
        <v>9719</v>
      </c>
      <c r="C7749" s="63" t="str">
        <f>'דוח 132'!I7749</f>
        <v>קונצרני ריבית משתנה</v>
      </c>
      <c r="D7749" s="63">
        <f>'דוח 132'!H7749</f>
        <v>4.2385574170254898</v>
      </c>
      <c r="E7749" s="63">
        <f>'דוח 132'!G7749</f>
        <v>0.18270781240391801</v>
      </c>
      <c r="F7749" s="63">
        <f>'דוח 132'!F7749</f>
        <v>0.18244048264202403</v>
      </c>
      <c r="G7749" s="63">
        <f>'דוח 132'!E7749</f>
        <v>0</v>
      </c>
      <c r="H7749" s="63">
        <f>'דוח 132'!D7749</f>
        <v>0</v>
      </c>
      <c r="I7749" s="63">
        <f>'דוח 132'!C7749</f>
        <v>0</v>
      </c>
      <c r="J7749" s="63">
        <f>'דוח 132'!B7749</f>
        <v>0</v>
      </c>
      <c r="K7749" s="63">
        <f>'דוח 132'!A7749</f>
        <v>0</v>
      </c>
    </row>
    <row r="7750" spans="1:11" x14ac:dyDescent="0.2">
      <c r="A7750" s="63">
        <f>'דוח 132'!K7750</f>
        <v>11578</v>
      </c>
      <c r="B7750" s="63">
        <f>'דוח 132'!J7750</f>
        <v>9719</v>
      </c>
      <c r="C7750" s="63" t="str">
        <f>'דוח 132'!I7750</f>
        <v>אג"ח לא צמוד לא סחיר (ללא עמיתים)</v>
      </c>
      <c r="D7750" s="63">
        <f>'דוח 132'!H7750</f>
        <v>4.36791460322425</v>
      </c>
      <c r="E7750" s="63">
        <f>'דוח 132'!G7750</f>
        <v>0.78068904503262304</v>
      </c>
      <c r="F7750" s="63">
        <f>'דוח 132'!F7750</f>
        <v>0.77232689366873897</v>
      </c>
      <c r="G7750" s="63">
        <f>'דוח 132'!E7750</f>
        <v>0</v>
      </c>
      <c r="H7750" s="63">
        <f>'דוח 132'!D7750</f>
        <v>0</v>
      </c>
      <c r="I7750" s="63">
        <f>'דוח 132'!C7750</f>
        <v>0</v>
      </c>
      <c r="J7750" s="63">
        <f>'דוח 132'!B7750</f>
        <v>0</v>
      </c>
      <c r="K7750" s="63">
        <f>'דוח 132'!A7750</f>
        <v>0</v>
      </c>
    </row>
    <row r="7751" spans="1:11" x14ac:dyDescent="0.2">
      <c r="A7751" s="63">
        <f>'דוח 132'!K7751</f>
        <v>12497</v>
      </c>
      <c r="B7751" s="63">
        <f>'דוח 132'!J7751</f>
        <v>9719</v>
      </c>
      <c r="C7751" s="63" t="str">
        <f>'דוח 132'!I7751</f>
        <v>קונצרני לא סחיר ריבית משתנה (נע"מים)</v>
      </c>
      <c r="D7751" s="63">
        <f>'דוח 132'!H7751</f>
        <v>0</v>
      </c>
      <c r="E7751" s="63">
        <f>'דוח 132'!G7751</f>
        <v>0</v>
      </c>
      <c r="F7751" s="63">
        <f>'דוח 132'!F7751</f>
        <v>0</v>
      </c>
      <c r="G7751" s="63">
        <f>'דוח 132'!E7751</f>
        <v>0</v>
      </c>
      <c r="H7751" s="63">
        <f>'דוח 132'!D7751</f>
        <v>0</v>
      </c>
      <c r="I7751" s="63">
        <f>'דוח 132'!C7751</f>
        <v>0</v>
      </c>
      <c r="J7751" s="63">
        <f>'דוח 132'!B7751</f>
        <v>0</v>
      </c>
      <c r="K7751" s="63">
        <f>'דוח 132'!A7751</f>
        <v>0</v>
      </c>
    </row>
    <row r="7752" spans="1:11" x14ac:dyDescent="0.2">
      <c r="A7752" s="63">
        <f>'דוח 132'!K7752</f>
        <v>15546</v>
      </c>
      <c r="B7752" s="63">
        <f>'דוח 132'!J7752</f>
        <v>9719</v>
      </c>
      <c r="C7752" s="63" t="str">
        <f>'דוח 132'!I7752</f>
        <v>הלוואה לא צמוד</v>
      </c>
      <c r="D7752" s="63">
        <f>'דוח 132'!H7752</f>
        <v>0</v>
      </c>
      <c r="E7752" s="63">
        <f>'דוח 132'!G7752</f>
        <v>0</v>
      </c>
      <c r="F7752" s="63">
        <f>'דוח 132'!F7752</f>
        <v>0</v>
      </c>
      <c r="G7752" s="63">
        <f>'דוח 132'!E7752</f>
        <v>0</v>
      </c>
      <c r="H7752" s="63">
        <f>'דוח 132'!D7752</f>
        <v>0</v>
      </c>
      <c r="I7752" s="63">
        <f>'דוח 132'!C7752</f>
        <v>0</v>
      </c>
      <c r="J7752" s="63">
        <f>'דוח 132'!B7752</f>
        <v>0</v>
      </c>
      <c r="K7752" s="63">
        <f>'דוח 132'!A7752</f>
        <v>0</v>
      </c>
    </row>
    <row r="7753" spans="1:11" x14ac:dyDescent="0.2">
      <c r="A7753" s="63">
        <f>'דוח 132'!K7753</f>
        <v>12481</v>
      </c>
      <c r="B7753" s="63">
        <f>'דוח 132'!J7753</f>
        <v>9719</v>
      </c>
      <c r="C7753" s="63" t="str">
        <f>'דוח 132'!I7753</f>
        <v>הלוואות לעמיתים.</v>
      </c>
      <c r="D7753" s="63">
        <f>'דוח 132'!H7753</f>
        <v>0</v>
      </c>
      <c r="E7753" s="63">
        <f>'דוח 132'!G7753</f>
        <v>0</v>
      </c>
      <c r="F7753" s="63">
        <f>'דוח 132'!F7753</f>
        <v>0</v>
      </c>
      <c r="G7753" s="63">
        <f>'דוח 132'!E7753</f>
        <v>0</v>
      </c>
      <c r="H7753" s="63">
        <f>'דוח 132'!D7753</f>
        <v>0</v>
      </c>
      <c r="I7753" s="63">
        <f>'דוח 132'!C7753</f>
        <v>0</v>
      </c>
      <c r="J7753" s="63">
        <f>'דוח 132'!B7753</f>
        <v>0</v>
      </c>
      <c r="K7753" s="63">
        <f>'דוח 132'!A7753</f>
        <v>0</v>
      </c>
    </row>
    <row r="7754" spans="1:11" x14ac:dyDescent="0.2">
      <c r="A7754" s="63">
        <f>'דוח 132'!K7754</f>
        <v>13594</v>
      </c>
      <c r="B7754" s="63">
        <f>'דוח 132'!J7754</f>
        <v>9719</v>
      </c>
      <c r="C7754" s="63" t="str">
        <f>'דוח 132'!I7754</f>
        <v>מט"ח וצמוד מט"ח</v>
      </c>
      <c r="D7754" s="63">
        <f>'דוח 132'!H7754</f>
        <v>2.3488004162056697</v>
      </c>
      <c r="E7754" s="63">
        <f>'דוח 132'!G7754</f>
        <v>11.275754683855899</v>
      </c>
      <c r="F7754" s="63">
        <f>'דוח 132'!F7754</f>
        <v>11.2071940417212</v>
      </c>
      <c r="G7754" s="63">
        <f>'דוח 132'!E7754</f>
        <v>0</v>
      </c>
      <c r="H7754" s="63">
        <f>'דוח 132'!D7754</f>
        <v>0</v>
      </c>
      <c r="I7754" s="63">
        <f>'דוח 132'!C7754</f>
        <v>0</v>
      </c>
      <c r="J7754" s="63">
        <f>'דוח 132'!B7754</f>
        <v>0</v>
      </c>
      <c r="K7754" s="63">
        <f>'דוח 132'!A7754</f>
        <v>0</v>
      </c>
    </row>
    <row r="7755" spans="1:11" x14ac:dyDescent="0.2">
      <c r="A7755" s="63">
        <f>'דוח 132'!K7755</f>
        <v>15609</v>
      </c>
      <c r="B7755" s="63">
        <f>'דוח 132'!J7755</f>
        <v>9719</v>
      </c>
      <c r="C7755" s="63" t="str">
        <f>'דוח 132'!I7755</f>
        <v>אג"ח ממשלתי צמוד מט"ח סחיר (1022)</v>
      </c>
      <c r="D7755" s="63">
        <f>'דוח 132'!H7755</f>
        <v>0.53866218340447392</v>
      </c>
      <c r="E7755" s="63">
        <f>'דוח 132'!G7755</f>
        <v>1.0628091647948998</v>
      </c>
      <c r="F7755" s="63">
        <f>'דוח 132'!F7755</f>
        <v>1.0549586066334</v>
      </c>
      <c r="G7755" s="63">
        <f>'דוח 132'!E7755</f>
        <v>0</v>
      </c>
      <c r="H7755" s="63">
        <f>'דוח 132'!D7755</f>
        <v>0</v>
      </c>
      <c r="I7755" s="63">
        <f>'דוח 132'!C7755</f>
        <v>0</v>
      </c>
      <c r="J7755" s="63">
        <f>'דוח 132'!B7755</f>
        <v>0</v>
      </c>
      <c r="K7755" s="63">
        <f>'דוח 132'!A7755</f>
        <v>0</v>
      </c>
    </row>
    <row r="7756" spans="1:11" x14ac:dyDescent="0.2">
      <c r="A7756" s="63">
        <f>'דוח 132'!K7756</f>
        <v>11524</v>
      </c>
      <c r="B7756" s="63">
        <f>'דוח 132'!J7756</f>
        <v>9719</v>
      </c>
      <c r="C7756" s="63" t="str">
        <f>'דוח 132'!I7756</f>
        <v xml:space="preserve"> אג"ח קונצרני בחו"ל </v>
      </c>
      <c r="D7756" s="63">
        <f>'דוח 132'!H7756</f>
        <v>3.19355748813306</v>
      </c>
      <c r="E7756" s="63">
        <f>'דוח 132'!G7756</f>
        <v>7.3057733288283391</v>
      </c>
      <c r="F7756" s="63">
        <f>'דוח 132'!F7756</f>
        <v>7.2497541167389192</v>
      </c>
      <c r="G7756" s="63">
        <f>'דוח 132'!E7756</f>
        <v>0</v>
      </c>
      <c r="H7756" s="63">
        <f>'דוח 132'!D7756</f>
        <v>0</v>
      </c>
      <c r="I7756" s="63">
        <f>'דוח 132'!C7756</f>
        <v>0</v>
      </c>
      <c r="J7756" s="63">
        <f>'דוח 132'!B7756</f>
        <v>0</v>
      </c>
      <c r="K7756" s="63">
        <f>'דוח 132'!A7756</f>
        <v>0</v>
      </c>
    </row>
    <row r="7757" spans="1:11" x14ac:dyDescent="0.2">
      <c r="A7757" s="63">
        <f>'דוח 132'!K7757</f>
        <v>15745</v>
      </c>
      <c r="B7757" s="63">
        <f>'דוח 132'!J7757</f>
        <v>9719</v>
      </c>
      <c r="C7757" s="63" t="str">
        <f>'דוח 132'!I7757</f>
        <v>סה"כ קונצרני צמוד מט"ח</v>
      </c>
      <c r="D7757" s="63">
        <f>'דוח 132'!H7757</f>
        <v>4.7425190915181599</v>
      </c>
      <c r="E7757" s="63">
        <f>'דוח 132'!G7757</f>
        <v>0.532776195933365</v>
      </c>
      <c r="F7757" s="63">
        <f>'דוח 132'!F7757</f>
        <v>0.53505920496609993</v>
      </c>
      <c r="G7757" s="63">
        <f>'דוח 132'!E7757</f>
        <v>0</v>
      </c>
      <c r="H7757" s="63">
        <f>'דוח 132'!D7757</f>
        <v>0</v>
      </c>
      <c r="I7757" s="63">
        <f>'דוח 132'!C7757</f>
        <v>0</v>
      </c>
      <c r="J7757" s="63">
        <f>'דוח 132'!B7757</f>
        <v>0</v>
      </c>
      <c r="K7757" s="63">
        <f>'דוח 132'!A7757</f>
        <v>0</v>
      </c>
    </row>
    <row r="7758" spans="1:11" x14ac:dyDescent="0.2">
      <c r="A7758" s="63">
        <f>'דוח 132'!K7758</f>
        <v>15545</v>
      </c>
      <c r="B7758" s="63">
        <f>'דוח 132'!J7758</f>
        <v>9719</v>
      </c>
      <c r="C7758" s="63" t="str">
        <f>'דוח 132'!I7758</f>
        <v>הלוואה צמוד מט"ח</v>
      </c>
      <c r="D7758" s="63">
        <f>'דוח 132'!H7758</f>
        <v>0.47904332387596299</v>
      </c>
      <c r="E7758" s="63">
        <f>'דוח 132'!G7758</f>
        <v>0.137330741161931</v>
      </c>
      <c r="F7758" s="63">
        <f>'דוח 132'!F7758</f>
        <v>0.13602252388233799</v>
      </c>
      <c r="G7758" s="63">
        <f>'דוח 132'!E7758</f>
        <v>0</v>
      </c>
      <c r="H7758" s="63">
        <f>'דוח 132'!D7758</f>
        <v>0</v>
      </c>
      <c r="I7758" s="63">
        <f>'דוח 132'!C7758</f>
        <v>0</v>
      </c>
      <c r="J7758" s="63">
        <f>'דוח 132'!B7758</f>
        <v>0</v>
      </c>
      <c r="K7758" s="63">
        <f>'דוח 132'!A7758</f>
        <v>0</v>
      </c>
    </row>
    <row r="7759" spans="1:11" x14ac:dyDescent="0.2">
      <c r="A7759" s="63">
        <f>'דוח 132'!K7759</f>
        <v>13595</v>
      </c>
      <c r="B7759" s="63">
        <f>'דוח 132'!J7759</f>
        <v>9719</v>
      </c>
      <c r="C7759" s="63" t="str">
        <f>'דוח 132'!I7759</f>
        <v>סה"כ מניות והמירים</v>
      </c>
      <c r="D7759" s="63">
        <f>'דוח 132'!H7759</f>
        <v>0</v>
      </c>
      <c r="E7759" s="63">
        <f>'דוח 132'!G7759</f>
        <v>35.203611493848996</v>
      </c>
      <c r="F7759" s="63">
        <f>'דוח 132'!F7759</f>
        <v>35.129085195938998</v>
      </c>
      <c r="G7759" s="63">
        <f>'דוח 132'!E7759</f>
        <v>0</v>
      </c>
      <c r="H7759" s="63">
        <f>'דוח 132'!D7759</f>
        <v>0</v>
      </c>
      <c r="I7759" s="63">
        <f>'דוח 132'!C7759</f>
        <v>0</v>
      </c>
      <c r="J7759" s="63">
        <f>'דוח 132'!B7759</f>
        <v>0</v>
      </c>
      <c r="K7759" s="63">
        <f>'דוח 132'!A7759</f>
        <v>0</v>
      </c>
    </row>
    <row r="7760" spans="1:11" x14ac:dyDescent="0.2">
      <c r="A7760" s="63">
        <f>'דוח 132'!K7760</f>
        <v>15610</v>
      </c>
      <c r="B7760" s="63">
        <f>'דוח 132'!J7760</f>
        <v>9719</v>
      </c>
      <c r="C7760" s="63" t="str">
        <f>'דוח 132'!I7760</f>
        <v>נגזרים מתוך מניות והמירים</v>
      </c>
      <c r="D7760" s="63">
        <f>'דוח 132'!H7760</f>
        <v>0</v>
      </c>
      <c r="E7760" s="63">
        <f>'דוח 132'!G7760</f>
        <v>0.65192343724850799</v>
      </c>
      <c r="F7760" s="63">
        <f>'דוח 132'!F7760</f>
        <v>0.64496763558460202</v>
      </c>
      <c r="G7760" s="63">
        <f>'דוח 132'!E7760</f>
        <v>0</v>
      </c>
      <c r="H7760" s="63">
        <f>'דוח 132'!D7760</f>
        <v>0</v>
      </c>
      <c r="I7760" s="63">
        <f>'דוח 132'!C7760</f>
        <v>0</v>
      </c>
      <c r="J7760" s="63">
        <f>'דוח 132'!B7760</f>
        <v>0</v>
      </c>
      <c r="K7760" s="63">
        <f>'דוח 132'!A7760</f>
        <v>0</v>
      </c>
    </row>
    <row r="7761" spans="1:11" x14ac:dyDescent="0.2">
      <c r="A7761" s="63">
        <f>'דוח 132'!K7761</f>
        <v>15611</v>
      </c>
      <c r="B7761" s="63">
        <f>'דוח 132'!J7761</f>
        <v>9719</v>
      </c>
      <c r="C7761" s="63" t="str">
        <f>'דוח 132'!I7761</f>
        <v>מניות והמירים בארץ</v>
      </c>
      <c r="D7761" s="63">
        <f>'דוח 132'!H7761</f>
        <v>0</v>
      </c>
      <c r="E7761" s="63">
        <f>'דוח 132'!G7761</f>
        <v>14.847045262916499</v>
      </c>
      <c r="F7761" s="63">
        <f>'דוח 132'!F7761</f>
        <v>14.8131251629456</v>
      </c>
      <c r="G7761" s="63">
        <f>'דוח 132'!E7761</f>
        <v>0</v>
      </c>
      <c r="H7761" s="63">
        <f>'דוח 132'!D7761</f>
        <v>0</v>
      </c>
      <c r="I7761" s="63">
        <f>'דוח 132'!C7761</f>
        <v>0</v>
      </c>
      <c r="J7761" s="63">
        <f>'דוח 132'!B7761</f>
        <v>0</v>
      </c>
      <c r="K7761" s="63">
        <f>'דוח 132'!A7761</f>
        <v>0</v>
      </c>
    </row>
    <row r="7762" spans="1:11" x14ac:dyDescent="0.2">
      <c r="A7762" s="63">
        <f>'דוח 132'!K7762</f>
        <v>15608</v>
      </c>
      <c r="B7762" s="63">
        <f>'דוח 132'!J7762</f>
        <v>9719</v>
      </c>
      <c r="C7762" s="63" t="str">
        <f>'דוח 132'!I7762</f>
        <v>מניות חו"ל</v>
      </c>
      <c r="D7762" s="63">
        <f>'דוח 132'!H7762</f>
        <v>0</v>
      </c>
      <c r="E7762" s="63">
        <f>'דוח 132'!G7762</f>
        <v>19.6405219848854</v>
      </c>
      <c r="F7762" s="63">
        <f>'דוח 132'!F7762</f>
        <v>19.603867545591196</v>
      </c>
      <c r="G7762" s="63">
        <f>'דוח 132'!E7762</f>
        <v>0</v>
      </c>
      <c r="H7762" s="63">
        <f>'דוח 132'!D7762</f>
        <v>0</v>
      </c>
      <c r="I7762" s="63">
        <f>'דוח 132'!C7762</f>
        <v>0</v>
      </c>
      <c r="J7762" s="63">
        <f>'דוח 132'!B7762</f>
        <v>0</v>
      </c>
      <c r="K7762" s="63">
        <f>'דוח 132'!A7762</f>
        <v>0</v>
      </c>
    </row>
    <row r="7763" spans="1:11" x14ac:dyDescent="0.2">
      <c r="A7763" s="63">
        <f>'דוח 132'!K7763</f>
        <v>15584</v>
      </c>
      <c r="B7763" s="63">
        <f>'דוח 132'!J7763</f>
        <v>9719</v>
      </c>
      <c r="C7763" s="63" t="str">
        <f>'דוח 132'!I7763</f>
        <v>נכסים אלטרנטיביים</v>
      </c>
      <c r="D7763" s="63">
        <f>'דוח 132'!H7763</f>
        <v>0.82570057348221793</v>
      </c>
      <c r="E7763" s="63">
        <f>'דוח 132'!G7763</f>
        <v>2.8333766671224101</v>
      </c>
      <c r="F7763" s="63">
        <f>'דוח 132'!F7763</f>
        <v>2.7928421030079198</v>
      </c>
      <c r="G7763" s="63">
        <f>'דוח 132'!E7763</f>
        <v>0</v>
      </c>
      <c r="H7763" s="63">
        <f>'דוח 132'!D7763</f>
        <v>8</v>
      </c>
      <c r="I7763" s="63">
        <f>'דוח 132'!C7763</f>
        <v>0</v>
      </c>
      <c r="J7763" s="63">
        <f>'דוח 132'!B7763</f>
        <v>0</v>
      </c>
      <c r="K7763" s="63">
        <f>'דוח 132'!A7763</f>
        <v>0</v>
      </c>
    </row>
    <row r="7764" spans="1:11" x14ac:dyDescent="0.2">
      <c r="A7764" s="63">
        <f>'דוח 132'!K7764</f>
        <v>17728</v>
      </c>
      <c r="B7764" s="63">
        <f>'דוח 132'!J7764</f>
        <v>9719</v>
      </c>
      <c r="C7764" s="63" t="str">
        <f>'דוח 132'!I7764</f>
        <v>נכסי נדל"ן</v>
      </c>
      <c r="D7764" s="63">
        <f>'דוח 132'!H7764</f>
        <v>0</v>
      </c>
      <c r="E7764" s="63">
        <f>'דוח 132'!G7764</f>
        <v>0</v>
      </c>
      <c r="F7764" s="63">
        <f>'דוח 132'!F7764</f>
        <v>0</v>
      </c>
      <c r="G7764" s="63">
        <f>'דוח 132'!E7764</f>
        <v>0</v>
      </c>
      <c r="H7764" s="63">
        <f>'דוח 132'!D7764</f>
        <v>0</v>
      </c>
      <c r="I7764" s="63">
        <f>'דוח 132'!C7764</f>
        <v>0</v>
      </c>
      <c r="J7764" s="63">
        <f>'דוח 132'!B7764</f>
        <v>0</v>
      </c>
      <c r="K7764" s="63">
        <f>'דוח 132'!A7764</f>
        <v>0</v>
      </c>
    </row>
    <row r="7765" spans="1:11" x14ac:dyDescent="0.2">
      <c r="A7765" s="63">
        <f>'דוח 132'!K7765</f>
        <v>15624</v>
      </c>
      <c r="B7765" s="63">
        <f>'דוח 132'!J7765</f>
        <v>9719</v>
      </c>
      <c r="C7765" s="63" t="str">
        <f>'דוח 132'!I7765</f>
        <v>נגזרים מתוך חשיפת מט"ח</v>
      </c>
      <c r="D7765" s="63">
        <f>'דוח 132'!H7765</f>
        <v>0</v>
      </c>
      <c r="E7765" s="63">
        <f>'דוח 132'!G7765</f>
        <v>-13.771960258428701</v>
      </c>
      <c r="F7765" s="63">
        <f>'דוח 132'!F7765</f>
        <v>-13.653164798120597</v>
      </c>
      <c r="G7765" s="63">
        <f>'דוח 132'!E7765</f>
        <v>0</v>
      </c>
      <c r="H7765" s="63">
        <f>'דוח 132'!D7765</f>
        <v>0</v>
      </c>
      <c r="I7765" s="63">
        <f>'דוח 132'!C7765</f>
        <v>0</v>
      </c>
      <c r="J7765" s="63">
        <f>'דוח 132'!B7765</f>
        <v>0</v>
      </c>
      <c r="K7765" s="63">
        <f>'דוח 132'!A7765</f>
        <v>0</v>
      </c>
    </row>
    <row r="7766" spans="1:11" x14ac:dyDescent="0.2">
      <c r="A7766" s="63">
        <f>'דוח 132'!K7766</f>
        <v>15644</v>
      </c>
      <c r="B7766" s="63">
        <f>'דוח 132'!J7766</f>
        <v>9719</v>
      </c>
      <c r="C7766" s="63" t="str">
        <f>'דוח 132'!I7766</f>
        <v>סה"כ נזילות</v>
      </c>
      <c r="D7766" s="63">
        <f>'דוח 132'!H7766</f>
        <v>0</v>
      </c>
      <c r="E7766" s="63">
        <f>'דוח 132'!G7766</f>
        <v>3.0390810019074403</v>
      </c>
      <c r="F7766" s="63">
        <f>'דוח 132'!F7766</f>
        <v>3.4307026711388597</v>
      </c>
      <c r="G7766" s="63">
        <f>'דוח 132'!E7766</f>
        <v>1</v>
      </c>
      <c r="H7766" s="63">
        <f>'דוח 132'!D7766</f>
        <v>9</v>
      </c>
      <c r="I7766" s="63">
        <f>'דוח 132'!C7766</f>
        <v>0</v>
      </c>
      <c r="J7766" s="63">
        <f>'דוח 132'!B7766</f>
        <v>0</v>
      </c>
      <c r="K7766" s="63">
        <f>'דוח 132'!A7766</f>
        <v>0</v>
      </c>
    </row>
    <row r="7767" spans="1:11" x14ac:dyDescent="0.2">
      <c r="A7767" s="63">
        <f>'דוח 132'!K7767</f>
        <v>15704</v>
      </c>
      <c r="B7767" s="63">
        <f>'דוח 132'!J7767</f>
        <v>9719</v>
      </c>
      <c r="C7767" s="63" t="str">
        <f>'דוח 132'!I7767</f>
        <v xml:space="preserve">סה"כ קונצרני והלוואות </v>
      </c>
      <c r="D7767" s="63">
        <f>'דוח 132'!H7767</f>
        <v>3.4492121272022098</v>
      </c>
      <c r="E7767" s="63">
        <f>'דוח 132'!G7767</f>
        <v>30.6018412802058</v>
      </c>
      <c r="F7767" s="63">
        <f>'דוח 132'!F7767</f>
        <v>30.433734105349398</v>
      </c>
      <c r="G7767" s="63">
        <f>'דוח 132'!E7767</f>
        <v>27</v>
      </c>
      <c r="H7767" s="63">
        <f>'דוח 132'!D7767</f>
        <v>33</v>
      </c>
      <c r="I7767" s="63">
        <f>'דוח 132'!C7767</f>
        <v>0</v>
      </c>
      <c r="J7767" s="63">
        <f>'דוח 132'!B7767</f>
        <v>0</v>
      </c>
      <c r="K7767" s="63">
        <f>'דוח 132'!A7767</f>
        <v>0</v>
      </c>
    </row>
    <row r="7768" spans="1:11" x14ac:dyDescent="0.2">
      <c r="A7768" s="63">
        <f>'דוח 132'!K7768</f>
        <v>15749</v>
      </c>
      <c r="B7768" s="63">
        <f>'דוח 132'!J7768</f>
        <v>9719</v>
      </c>
      <c r="C7768" s="63" t="str">
        <f>'דוח 132'!I7768</f>
        <v>סה"כ לא סחירים</v>
      </c>
      <c r="D7768" s="63">
        <f>'דוח 132'!H7768</f>
        <v>1.91384974727313</v>
      </c>
      <c r="E7768" s="63">
        <f>'דוח 132'!G7768</f>
        <v>7.683151049947309</v>
      </c>
      <c r="F7768" s="63">
        <f>'דוח 132'!F7768</f>
        <v>7.6118790101933005</v>
      </c>
      <c r="G7768" s="63">
        <f>'דוח 132'!E7768</f>
        <v>0</v>
      </c>
      <c r="H7768" s="63">
        <f>'דוח 132'!D7768</f>
        <v>0</v>
      </c>
      <c r="I7768" s="63">
        <f>'דוח 132'!C7768</f>
        <v>0</v>
      </c>
      <c r="J7768" s="63">
        <f>'דוח 132'!B7768</f>
        <v>0</v>
      </c>
      <c r="K7768" s="63">
        <f>'דוח 132'!A7768</f>
        <v>0</v>
      </c>
    </row>
    <row r="7769" spans="1:11" x14ac:dyDescent="0.2">
      <c r="A7769" s="63">
        <f>'דוח 132'!K7769</f>
        <v>11258</v>
      </c>
      <c r="B7769" s="63">
        <f>'דוח 132'!J7769</f>
        <v>9719</v>
      </c>
      <c r="C7769" s="63" t="str">
        <f>'דוח 132'!I7769</f>
        <v>כל נכסי הקופה</v>
      </c>
      <c r="D7769" s="63">
        <f>'דוח 132'!H7769</f>
        <v>2.3509129165674301</v>
      </c>
      <c r="E7769" s="63">
        <f>'דוח 132'!G7769</f>
        <v>101.185894690661</v>
      </c>
      <c r="F7769" s="63">
        <f>'דוח 132'!F7769</f>
        <v>101.17540355544801</v>
      </c>
      <c r="G7769" s="63">
        <f>'דוח 132'!E7769</f>
        <v>0</v>
      </c>
      <c r="H7769" s="63">
        <f>'דוח 132'!D7769</f>
        <v>0</v>
      </c>
      <c r="I7769" s="63">
        <f>'דוח 132'!C7769</f>
        <v>0</v>
      </c>
      <c r="J7769" s="63">
        <f>'דוח 132'!B7769</f>
        <v>0</v>
      </c>
      <c r="K7769" s="63">
        <f>'דוח 132'!A7769</f>
        <v>0</v>
      </c>
    </row>
    <row r="7770" spans="1:11" x14ac:dyDescent="0.2">
      <c r="A7770" s="63">
        <f>'דוח 132'!K7770</f>
        <v>15705</v>
      </c>
      <c r="B7770" s="63">
        <f>'דוח 132'!J7770</f>
        <v>9719</v>
      </c>
      <c r="C7770" s="63" t="str">
        <f>'דוח 132'!I7770</f>
        <v>סה"כ ממשלתי</v>
      </c>
      <c r="D7770" s="63">
        <f>'דוח 132'!H7770</f>
        <v>4.4248115140381001</v>
      </c>
      <c r="E7770" s="63">
        <f>'דוח 132'!G7770</f>
        <v>28.758116476671198</v>
      </c>
      <c r="F7770" s="63">
        <f>'דוח 132'!F7770</f>
        <v>28.641668418146399</v>
      </c>
      <c r="G7770" s="63">
        <f>'דוח 132'!E7770</f>
        <v>22</v>
      </c>
      <c r="H7770" s="63">
        <f>'דוח 132'!D7770</f>
        <v>32</v>
      </c>
      <c r="I7770" s="63">
        <f>'דוח 132'!C7770</f>
        <v>0</v>
      </c>
      <c r="J7770" s="63">
        <f>'דוח 132'!B7770</f>
        <v>0</v>
      </c>
      <c r="K7770" s="63">
        <f>'דוח 132'!A7770</f>
        <v>0</v>
      </c>
    </row>
    <row r="7771" spans="1:11" x14ac:dyDescent="0.2">
      <c r="A7771" s="63">
        <f>'דוח 132'!K7771</f>
        <v>16144</v>
      </c>
      <c r="B7771" s="63">
        <f>'דוח 132'!J7771</f>
        <v>9719</v>
      </c>
      <c r="C7771" s="63" t="str">
        <f>'דוח 132'!I7771</f>
        <v>סך חשיפת מט"ח</v>
      </c>
      <c r="D7771" s="63">
        <f>'דוח 132'!H7771</f>
        <v>0.87736566301742402</v>
      </c>
      <c r="E7771" s="63">
        <f>'דוח 132'!G7771</f>
        <v>17.833285035953697</v>
      </c>
      <c r="F7771" s="63">
        <f>'דוח 132'!F7771</f>
        <v>17.796914160033495</v>
      </c>
      <c r="G7771" s="63">
        <f>'דוח 132'!E7771</f>
        <v>0</v>
      </c>
      <c r="H7771" s="63">
        <f>'דוח 132'!D7771</f>
        <v>0</v>
      </c>
      <c r="I7771" s="63">
        <f>'דוח 132'!C7771</f>
        <v>0</v>
      </c>
      <c r="J7771" s="63">
        <f>'דוח 132'!B7771</f>
        <v>0</v>
      </c>
      <c r="K7771" s="63">
        <f>'דוח 132'!A7771</f>
        <v>0</v>
      </c>
    </row>
    <row r="7772" spans="1:11" x14ac:dyDescent="0.2">
      <c r="A7772" s="63">
        <f>'דוח 132'!K7772</f>
        <v>12755</v>
      </c>
      <c r="B7772" s="63">
        <f>'דוח 132'!J7772</f>
        <v>9719</v>
      </c>
      <c r="C7772" s="63" t="str">
        <f>'דוח 132'!I7772</f>
        <v xml:space="preserve">נזילות מט"ח </v>
      </c>
      <c r="D7772" s="63">
        <f>'דוח 132'!H7772</f>
        <v>0</v>
      </c>
      <c r="E7772" s="63">
        <f>'דוח 132'!G7772</f>
        <v>2.23706525313739</v>
      </c>
      <c r="F7772" s="63">
        <f>'דוח 132'!F7772</f>
        <v>2.23139958950041</v>
      </c>
      <c r="G7772" s="63">
        <f>'דוח 132'!E7772</f>
        <v>0</v>
      </c>
      <c r="H7772" s="63">
        <f>'דוח 132'!D7772</f>
        <v>0</v>
      </c>
      <c r="I7772" s="63">
        <f>'דוח 132'!C7772</f>
        <v>0</v>
      </c>
      <c r="J7772" s="63">
        <f>'דוח 132'!B7772</f>
        <v>0</v>
      </c>
      <c r="K7772" s="63">
        <f>'דוח 132'!A7772</f>
        <v>0</v>
      </c>
    </row>
    <row r="7773" spans="1:11" x14ac:dyDescent="0.2">
      <c r="A7773" s="63">
        <f>'דוח 132'!K7773</f>
        <v>12359</v>
      </c>
      <c r="B7773" s="63">
        <f>'דוח 132'!J7773</f>
        <v>9719</v>
      </c>
      <c r="C7773" s="63" t="str">
        <f>'דוח 132'!I7773</f>
        <v xml:space="preserve">קונצרני לא סחיר צמוד מדד </v>
      </c>
      <c r="D7773" s="63">
        <f>'דוח 132'!H7773</f>
        <v>2.0609058754306901</v>
      </c>
      <c r="E7773" s="63">
        <f>'דוח 132'!G7773</f>
        <v>1.63561827352588</v>
      </c>
      <c r="F7773" s="63">
        <f>'דוח 132'!F7773</f>
        <v>1.6295968491198698</v>
      </c>
      <c r="G7773" s="63">
        <f>'דוח 132'!E7773</f>
        <v>0</v>
      </c>
      <c r="H7773" s="63">
        <f>'דוח 132'!D7773</f>
        <v>0</v>
      </c>
      <c r="I7773" s="63">
        <f>'דוח 132'!C7773</f>
        <v>0</v>
      </c>
      <c r="J7773" s="63">
        <f>'דוח 132'!B7773</f>
        <v>0</v>
      </c>
      <c r="K7773" s="63">
        <f>'דוח 132'!A7773</f>
        <v>0</v>
      </c>
    </row>
    <row r="7774" spans="1:11" x14ac:dyDescent="0.2">
      <c r="A7774" s="63">
        <f>'דוח 132'!K7774</f>
        <v>0</v>
      </c>
      <c r="B7774" s="63">
        <f>'דוח 132'!J7774</f>
        <v>0</v>
      </c>
      <c r="C7774" s="63">
        <f>'דוח 132'!I7774</f>
        <v>0</v>
      </c>
      <c r="D7774" s="63">
        <f>'דוח 132'!H7774</f>
        <v>0</v>
      </c>
      <c r="E7774" s="63">
        <f>'דוח 132'!G7774</f>
        <v>0</v>
      </c>
      <c r="F7774" s="63">
        <f>'דוח 132'!F7774</f>
        <v>0</v>
      </c>
      <c r="G7774" s="63">
        <f>'דוח 132'!E7774</f>
        <v>0</v>
      </c>
      <c r="H7774" s="63">
        <f>'דוח 132'!D7774</f>
        <v>0</v>
      </c>
      <c r="I7774" s="63">
        <f>'דוח 132'!C7774</f>
        <v>0</v>
      </c>
      <c r="J7774" s="63">
        <f>'דוח 132'!B7774</f>
        <v>0</v>
      </c>
      <c r="K7774" s="63">
        <f>'דוח 132'!A7774</f>
        <v>0</v>
      </c>
    </row>
    <row r="7775" spans="1:11" x14ac:dyDescent="0.2">
      <c r="A7775" s="63" t="str">
        <f>'דוח 132'!K7775</f>
        <v>קוד קבוצה</v>
      </c>
      <c r="B7775" s="63" t="str">
        <f>'דוח 132'!J7775</f>
        <v>קוד קופה</v>
      </c>
      <c r="C7775" s="63">
        <f>'דוח 132'!I7775</f>
        <v>0</v>
      </c>
      <c r="D7775" s="63" t="str">
        <f>'דוח 132'!H7775</f>
        <v>9743  קרן פנסיה כללית עד 10% מניות</v>
      </c>
      <c r="E7775" s="63">
        <f>'דוח 132'!G7775</f>
        <v>0</v>
      </c>
      <c r="F7775" s="63">
        <f>'דוח 132'!F7775</f>
        <v>0</v>
      </c>
      <c r="G7775" s="63">
        <f>'דוח 132'!E7775</f>
        <v>0</v>
      </c>
      <c r="H7775" s="63">
        <f>'דוח 132'!D7775</f>
        <v>0</v>
      </c>
      <c r="I7775" s="63">
        <f>'דוח 132'!C7775</f>
        <v>0</v>
      </c>
      <c r="J7775" s="63">
        <f>'דוח 132'!B7775</f>
        <v>0</v>
      </c>
      <c r="K7775" s="63">
        <f>'דוח 132'!A7775</f>
        <v>0</v>
      </c>
    </row>
    <row r="7776" spans="1:11" x14ac:dyDescent="0.2">
      <c r="A7776" s="63">
        <f>'דוח 132'!K7776</f>
        <v>0</v>
      </c>
      <c r="B7776" s="63">
        <f>'דוח 132'!J7776</f>
        <v>0</v>
      </c>
      <c r="C7776" s="63">
        <f>'דוח 132'!I7776</f>
        <v>0</v>
      </c>
      <c r="D7776" s="63">
        <f>'דוח 132'!H7776</f>
        <v>0</v>
      </c>
      <c r="E7776" s="63">
        <f>'דוח 132'!G7776</f>
        <v>0</v>
      </c>
      <c r="F7776" s="63" t="str">
        <f>'דוח 132'!F7776</f>
        <v xml:space="preserve">שווי קופה באשח  </v>
      </c>
      <c r="G7776" s="63">
        <f>'דוח 132'!E7776</f>
        <v>0</v>
      </c>
      <c r="H7776" s="63">
        <f>'דוח 132'!D7776</f>
        <v>0</v>
      </c>
      <c r="I7776" s="63">
        <f>'דוח 132'!C7776</f>
        <v>0</v>
      </c>
      <c r="J7776" s="63">
        <f>'דוח 132'!B7776</f>
        <v>0</v>
      </c>
      <c r="K7776" s="63">
        <f>'דוח 132'!A7776</f>
        <v>0</v>
      </c>
    </row>
    <row r="7777" spans="1:11" x14ac:dyDescent="0.2">
      <c r="A7777" s="63">
        <f>'דוח 132'!K7777</f>
        <v>0</v>
      </c>
      <c r="B7777" s="63">
        <f>'דוח 132'!J7777</f>
        <v>0</v>
      </c>
      <c r="C7777" s="63" t="str">
        <f>'דוח 132'!I7777</f>
        <v>תאור קבוצה</v>
      </c>
      <c r="D7777" s="63" t="str">
        <f>'דוח 132'!H7777</f>
        <v>מח"מ</v>
      </c>
      <c r="E7777" s="63" t="str">
        <f>'דוח 132'!G7777</f>
        <v>חשיפה</v>
      </c>
      <c r="F7777" s="63" t="str">
        <f>'דוח 132'!F7777</f>
        <v>חשיפה</v>
      </c>
      <c r="G7777" s="63">
        <f>'דוח 132'!E7777</f>
        <v>0</v>
      </c>
      <c r="H7777" s="63" t="str">
        <f>'דוח 132'!D7777</f>
        <v>חשיפה</v>
      </c>
      <c r="I7777" s="63">
        <f>'דוח 132'!C7777</f>
        <v>0</v>
      </c>
      <c r="J7777" s="63" t="str">
        <f>'דוח 132'!B7777</f>
        <v>מח"מ</v>
      </c>
      <c r="K7777" s="63">
        <f>'דוח 132'!A7777</f>
        <v>0</v>
      </c>
    </row>
    <row r="7778" spans="1:11" x14ac:dyDescent="0.2">
      <c r="A7778" s="63">
        <f>'דוח 132'!K7778</f>
        <v>0</v>
      </c>
      <c r="B7778" s="63">
        <f>'דוח 132'!J7778</f>
        <v>0</v>
      </c>
      <c r="C7778" s="63">
        <f>'דוח 132'!I7778</f>
        <v>0</v>
      </c>
      <c r="D7778" s="63">
        <f>'דוח 132'!H7778</f>
        <v>0</v>
      </c>
      <c r="E7778" s="63" t="str">
        <f>'דוח 132'!G7778</f>
        <v>31/12/18</v>
      </c>
      <c r="F7778" s="63" t="str">
        <f>'דוח 132'!F7778</f>
        <v>31/12/18</v>
      </c>
      <c r="G7778" s="63" t="str">
        <f>'דוח 132'!E7778</f>
        <v>מינ'</v>
      </c>
      <c r="H7778" s="63" t="str">
        <f>'דוח 132'!D7778</f>
        <v>מקס'</v>
      </c>
      <c r="I7778" s="63" t="str">
        <f>'דוח 132'!C7778</f>
        <v>מינ'</v>
      </c>
      <c r="J7778" s="63" t="str">
        <f>'דוח 132'!B7778</f>
        <v>מקס'</v>
      </c>
      <c r="K7778" s="63">
        <f>'דוח 132'!A7778</f>
        <v>0</v>
      </c>
    </row>
    <row r="7779" spans="1:11" x14ac:dyDescent="0.2">
      <c r="A7779" s="63">
        <f>'דוח 132'!K7779</f>
        <v>13591</v>
      </c>
      <c r="B7779" s="63">
        <f>'דוח 132'!J7779</f>
        <v>9743</v>
      </c>
      <c r="C7779" s="63" t="str">
        <f>'דוח 132'!I7779</f>
        <v xml:space="preserve">צמוד מדד (כולל מיועדות) </v>
      </c>
      <c r="D7779" s="63">
        <f>'דוח 132'!H7779</f>
        <v>0</v>
      </c>
      <c r="E7779" s="63">
        <f>'דוח 132'!G7779</f>
        <v>0</v>
      </c>
      <c r="F7779" s="63">
        <f>'דוח 132'!F7779</f>
        <v>0</v>
      </c>
      <c r="G7779" s="63">
        <f>'דוח 132'!E7779</f>
        <v>34.800000000000004</v>
      </c>
      <c r="H7779" s="63">
        <f>'דוח 132'!D7779</f>
        <v>45.5</v>
      </c>
      <c r="I7779" s="63">
        <f>'דוח 132'!C7779</f>
        <v>3.5</v>
      </c>
      <c r="J7779" s="63">
        <f>'דוח 132'!B7779</f>
        <v>5</v>
      </c>
      <c r="K7779" s="63">
        <f>'דוח 132'!A7779</f>
        <v>0</v>
      </c>
    </row>
    <row r="7780" spans="1:11" x14ac:dyDescent="0.2">
      <c r="A7780" s="63">
        <f>'דוח 132'!K7780</f>
        <v>17726</v>
      </c>
      <c r="B7780" s="63">
        <f>'דוח 132'!J7780</f>
        <v>9743</v>
      </c>
      <c r="C7780" s="63" t="str">
        <f>'דוח 132'!I7780</f>
        <v>לא צמוד כולל נזילות</v>
      </c>
      <c r="D7780" s="63">
        <f>'דוח 132'!H7780</f>
        <v>0</v>
      </c>
      <c r="E7780" s="63">
        <f>'דוח 132'!G7780</f>
        <v>0</v>
      </c>
      <c r="F7780" s="63">
        <f>'דוח 132'!F7780</f>
        <v>0</v>
      </c>
      <c r="G7780" s="63">
        <f>'דוח 132'!E7780</f>
        <v>43.7</v>
      </c>
      <c r="H7780" s="63">
        <f>'דוח 132'!D7780</f>
        <v>54.4</v>
      </c>
      <c r="I7780" s="63">
        <f>'דוח 132'!C7780</f>
        <v>2</v>
      </c>
      <c r="J7780" s="63">
        <f>'דוח 132'!B7780</f>
        <v>3.5</v>
      </c>
      <c r="K7780" s="63">
        <f>'דוח 132'!A7780</f>
        <v>0</v>
      </c>
    </row>
    <row r="7781" spans="1:11" x14ac:dyDescent="0.2">
      <c r="A7781" s="63">
        <f>'דוח 132'!K7781</f>
        <v>12481</v>
      </c>
      <c r="B7781" s="63">
        <f>'דוח 132'!J7781</f>
        <v>9743</v>
      </c>
      <c r="C7781" s="63" t="str">
        <f>'דוח 132'!I7781</f>
        <v>הלוואות לעמיתים.</v>
      </c>
      <c r="D7781" s="63">
        <f>'דוח 132'!H7781</f>
        <v>0</v>
      </c>
      <c r="E7781" s="63">
        <f>'דוח 132'!G7781</f>
        <v>0</v>
      </c>
      <c r="F7781" s="63">
        <f>'דוח 132'!F7781</f>
        <v>0</v>
      </c>
      <c r="G7781" s="63">
        <f>'דוח 132'!E7781</f>
        <v>0</v>
      </c>
      <c r="H7781" s="63">
        <f>'דוח 132'!D7781</f>
        <v>3</v>
      </c>
      <c r="I7781" s="63">
        <f>'דוח 132'!C7781</f>
        <v>0</v>
      </c>
      <c r="J7781" s="63">
        <f>'דוח 132'!B7781</f>
        <v>0</v>
      </c>
      <c r="K7781" s="63">
        <f>'דוח 132'!A7781</f>
        <v>0</v>
      </c>
    </row>
    <row r="7782" spans="1:11" x14ac:dyDescent="0.2">
      <c r="A7782" s="63">
        <f>'דוח 132'!K7782</f>
        <v>13595</v>
      </c>
      <c r="B7782" s="63">
        <f>'דוח 132'!J7782</f>
        <v>9743</v>
      </c>
      <c r="C7782" s="63" t="str">
        <f>'דוח 132'!I7782</f>
        <v>סה"כ מניות והמירים</v>
      </c>
      <c r="D7782" s="63">
        <f>'דוח 132'!H7782</f>
        <v>0</v>
      </c>
      <c r="E7782" s="63">
        <f>'דוח 132'!G7782</f>
        <v>0</v>
      </c>
      <c r="F7782" s="63">
        <f>'דוח 132'!F7782</f>
        <v>0</v>
      </c>
      <c r="G7782" s="63">
        <f>'דוח 132'!E7782</f>
        <v>0</v>
      </c>
      <c r="H7782" s="63">
        <f>'דוח 132'!D7782</f>
        <v>0</v>
      </c>
      <c r="I7782" s="63">
        <f>'דוח 132'!C7782</f>
        <v>0</v>
      </c>
      <c r="J7782" s="63">
        <f>'דוח 132'!B7782</f>
        <v>0</v>
      </c>
      <c r="K7782" s="63">
        <f>'דוח 132'!A7782</f>
        <v>0</v>
      </c>
    </row>
    <row r="7783" spans="1:11" x14ac:dyDescent="0.2">
      <c r="A7783" s="63">
        <f>'דוח 132'!K7783</f>
        <v>15584</v>
      </c>
      <c r="B7783" s="63">
        <f>'דוח 132'!J7783</f>
        <v>9743</v>
      </c>
      <c r="C7783" s="63" t="str">
        <f>'דוח 132'!I7783</f>
        <v>נכסים אלטרנטיביים</v>
      </c>
      <c r="D7783" s="63">
        <f>'דוח 132'!H7783</f>
        <v>0</v>
      </c>
      <c r="E7783" s="63">
        <f>'דוח 132'!G7783</f>
        <v>0</v>
      </c>
      <c r="F7783" s="63">
        <f>'דוח 132'!F7783</f>
        <v>0</v>
      </c>
      <c r="G7783" s="63">
        <f>'דוח 132'!E7783</f>
        <v>0</v>
      </c>
      <c r="H7783" s="63">
        <f>'דוח 132'!D7783</f>
        <v>6</v>
      </c>
      <c r="I7783" s="63">
        <f>'דוח 132'!C7783</f>
        <v>0</v>
      </c>
      <c r="J7783" s="63">
        <f>'דוח 132'!B7783</f>
        <v>0</v>
      </c>
      <c r="K7783" s="63">
        <f>'דוח 132'!A7783</f>
        <v>0</v>
      </c>
    </row>
    <row r="7784" spans="1:11" x14ac:dyDescent="0.2">
      <c r="A7784" s="63">
        <f>'דוח 132'!K7784</f>
        <v>15644</v>
      </c>
      <c r="B7784" s="63">
        <f>'דוח 132'!J7784</f>
        <v>9743</v>
      </c>
      <c r="C7784" s="63" t="str">
        <f>'דוח 132'!I7784</f>
        <v>סה"כ נזילות</v>
      </c>
      <c r="D7784" s="63">
        <f>'דוח 132'!H7784</f>
        <v>0</v>
      </c>
      <c r="E7784" s="63">
        <f>'דוח 132'!G7784</f>
        <v>0</v>
      </c>
      <c r="F7784" s="63">
        <f>'דוח 132'!F7784</f>
        <v>0</v>
      </c>
      <c r="G7784" s="63">
        <f>'דוח 132'!E7784</f>
        <v>1</v>
      </c>
      <c r="H7784" s="63">
        <f>'דוח 132'!D7784</f>
        <v>10</v>
      </c>
      <c r="I7784" s="63">
        <f>'דוח 132'!C7784</f>
        <v>0</v>
      </c>
      <c r="J7784" s="63">
        <f>'דוח 132'!B7784</f>
        <v>0</v>
      </c>
      <c r="K7784" s="63">
        <f>'דוח 132'!A7784</f>
        <v>0</v>
      </c>
    </row>
    <row r="7785" spans="1:11" x14ac:dyDescent="0.2">
      <c r="A7785" s="63">
        <f>'דוח 132'!K7785</f>
        <v>15704</v>
      </c>
      <c r="B7785" s="63">
        <f>'דוח 132'!J7785</f>
        <v>9743</v>
      </c>
      <c r="C7785" s="63" t="str">
        <f>'דוח 132'!I7785</f>
        <v xml:space="preserve">סה"כ קונצרני והלוואות </v>
      </c>
      <c r="D7785" s="63">
        <f>'דוח 132'!H7785</f>
        <v>0</v>
      </c>
      <c r="E7785" s="63">
        <f>'דוח 132'!G7785</f>
        <v>0</v>
      </c>
      <c r="F7785" s="63">
        <f>'דוח 132'!F7785</f>
        <v>0</v>
      </c>
      <c r="G7785" s="63">
        <f>'דוח 132'!E7785</f>
        <v>23</v>
      </c>
      <c r="H7785" s="63">
        <f>'דוח 132'!D7785</f>
        <v>28</v>
      </c>
      <c r="I7785" s="63">
        <f>'דוח 132'!C7785</f>
        <v>0</v>
      </c>
      <c r="J7785" s="63">
        <f>'דוח 132'!B7785</f>
        <v>0</v>
      </c>
      <c r="K7785" s="63">
        <f>'דוח 132'!A7785</f>
        <v>0</v>
      </c>
    </row>
    <row r="7786" spans="1:11" x14ac:dyDescent="0.2">
      <c r="A7786" s="63">
        <f>'דוח 132'!K7786</f>
        <v>15705</v>
      </c>
      <c r="B7786" s="63">
        <f>'דוח 132'!J7786</f>
        <v>9743</v>
      </c>
      <c r="C7786" s="63" t="str">
        <f>'דוח 132'!I7786</f>
        <v>סה"כ ממשלתי</v>
      </c>
      <c r="D7786" s="63">
        <f>'דוח 132'!H7786</f>
        <v>0</v>
      </c>
      <c r="E7786" s="63">
        <f>'דוח 132'!G7786</f>
        <v>0</v>
      </c>
      <c r="F7786" s="63">
        <f>'דוח 132'!F7786</f>
        <v>0</v>
      </c>
      <c r="G7786" s="63">
        <f>'דוח 132'!E7786</f>
        <v>55</v>
      </c>
      <c r="H7786" s="63">
        <f>'דוח 132'!D7786</f>
        <v>60</v>
      </c>
      <c r="I7786" s="63">
        <f>'דוח 132'!C7786</f>
        <v>0</v>
      </c>
      <c r="J7786" s="63">
        <f>'דוח 132'!B7786</f>
        <v>0</v>
      </c>
      <c r="K7786" s="63">
        <f>'דוח 132'!A7786</f>
        <v>0</v>
      </c>
    </row>
    <row r="7787" spans="1:11" x14ac:dyDescent="0.2">
      <c r="A7787" s="63">
        <f>'דוח 132'!K7787</f>
        <v>16144</v>
      </c>
      <c r="B7787" s="63">
        <f>'דוח 132'!J7787</f>
        <v>9743</v>
      </c>
      <c r="C7787" s="63" t="str">
        <f>'דוח 132'!I7787</f>
        <v>סך חשיפת מט"ח</v>
      </c>
      <c r="D7787" s="63">
        <f>'דוח 132'!H7787</f>
        <v>0</v>
      </c>
      <c r="E7787" s="63">
        <f>'דוח 132'!G7787</f>
        <v>0</v>
      </c>
      <c r="F7787" s="63">
        <f>'דוח 132'!F7787</f>
        <v>0</v>
      </c>
      <c r="G7787" s="63">
        <f>'דוח 132'!E7787</f>
        <v>0</v>
      </c>
      <c r="H7787" s="63">
        <f>'דוח 132'!D7787</f>
        <v>0</v>
      </c>
      <c r="I7787" s="63">
        <f>'דוח 132'!C7787</f>
        <v>0</v>
      </c>
      <c r="J7787" s="63">
        <f>'דוח 132'!B7787</f>
        <v>0</v>
      </c>
      <c r="K7787" s="63">
        <f>'דוח 132'!A7787</f>
        <v>0</v>
      </c>
    </row>
    <row r="7788" spans="1:11" x14ac:dyDescent="0.2">
      <c r="A7788" s="63">
        <f>'דוח 132'!K7788</f>
        <v>0</v>
      </c>
      <c r="B7788" s="63">
        <f>'דוח 132'!J7788</f>
        <v>0</v>
      </c>
      <c r="C7788" s="63">
        <f>'דוח 132'!I7788</f>
        <v>0</v>
      </c>
      <c r="D7788" s="63">
        <f>'דוח 132'!H7788</f>
        <v>0</v>
      </c>
      <c r="E7788" s="63">
        <f>'דוח 132'!G7788</f>
        <v>0</v>
      </c>
      <c r="F7788" s="63">
        <f>'דוח 132'!F7788</f>
        <v>0</v>
      </c>
      <c r="G7788" s="63">
        <f>'דוח 132'!E7788</f>
        <v>0</v>
      </c>
      <c r="H7788" s="63">
        <f>'דוח 132'!D7788</f>
        <v>0</v>
      </c>
      <c r="I7788" s="63">
        <f>'דוח 132'!C7788</f>
        <v>0</v>
      </c>
      <c r="J7788" s="63">
        <f>'דוח 132'!B7788</f>
        <v>0</v>
      </c>
      <c r="K7788" s="63">
        <f>'דוח 132'!A7788</f>
        <v>0</v>
      </c>
    </row>
    <row r="7789" spans="1:11" x14ac:dyDescent="0.2">
      <c r="A7789" s="63" t="str">
        <f>'דוח 132'!K7789</f>
        <v>קוד קבוצה</v>
      </c>
      <c r="B7789" s="63" t="str">
        <f>'דוח 132'!J7789</f>
        <v>קוד קופה</v>
      </c>
      <c r="C7789" s="63">
        <f>'דוח 132'!I7789</f>
        <v>0</v>
      </c>
      <c r="D7789" s="63" t="str">
        <f>'דוח 132'!H7789</f>
        <v>9786  פסגות 1 בתי זיקוק</v>
      </c>
      <c r="E7789" s="63">
        <f>'דוח 132'!G7789</f>
        <v>0</v>
      </c>
      <c r="F7789" s="63">
        <f>'דוח 132'!F7789</f>
        <v>0</v>
      </c>
      <c r="G7789" s="63">
        <f>'דוח 132'!E7789</f>
        <v>0</v>
      </c>
      <c r="H7789" s="63">
        <f>'דוח 132'!D7789</f>
        <v>0</v>
      </c>
      <c r="I7789" s="63">
        <f>'דוח 132'!C7789</f>
        <v>0</v>
      </c>
      <c r="J7789" s="63">
        <f>'דוח 132'!B7789</f>
        <v>0</v>
      </c>
      <c r="K7789" s="63">
        <f>'דוח 132'!A7789</f>
        <v>0</v>
      </c>
    </row>
    <row r="7790" spans="1:11" x14ac:dyDescent="0.2">
      <c r="A7790" s="63">
        <f>'דוח 132'!K7790</f>
        <v>0</v>
      </c>
      <c r="B7790" s="63">
        <f>'דוח 132'!J7790</f>
        <v>0</v>
      </c>
      <c r="C7790" s="63">
        <f>'דוח 132'!I7790</f>
        <v>0</v>
      </c>
      <c r="D7790" s="63">
        <f>'דוח 132'!H7790</f>
        <v>0</v>
      </c>
      <c r="E7790" s="63">
        <f>'דוח 132'!G7790</f>
        <v>0</v>
      </c>
      <c r="F7790" s="63" t="str">
        <f>'דוח 132'!F7790</f>
        <v>שווי קופה באשח  17,439.76</v>
      </c>
      <c r="G7790" s="63">
        <f>'דוח 132'!E7790</f>
        <v>0</v>
      </c>
      <c r="H7790" s="63">
        <f>'דוח 132'!D7790</f>
        <v>0</v>
      </c>
      <c r="I7790" s="63">
        <f>'דוח 132'!C7790</f>
        <v>0</v>
      </c>
      <c r="J7790" s="63">
        <f>'דוח 132'!B7790</f>
        <v>0</v>
      </c>
      <c r="K7790" s="63">
        <f>'דוח 132'!A7790</f>
        <v>0</v>
      </c>
    </row>
    <row r="7791" spans="1:11" x14ac:dyDescent="0.2">
      <c r="A7791" s="63">
        <f>'דוח 132'!K7791</f>
        <v>0</v>
      </c>
      <c r="B7791" s="63">
        <f>'דוח 132'!J7791</f>
        <v>0</v>
      </c>
      <c r="C7791" s="63" t="str">
        <f>'דוח 132'!I7791</f>
        <v>תאור קבוצה</v>
      </c>
      <c r="D7791" s="63" t="str">
        <f>'דוח 132'!H7791</f>
        <v>מח"מ</v>
      </c>
      <c r="E7791" s="63" t="str">
        <f>'דוח 132'!G7791</f>
        <v>חשיפה</v>
      </c>
      <c r="F7791" s="63" t="str">
        <f>'דוח 132'!F7791</f>
        <v>חשיפה</v>
      </c>
      <c r="G7791" s="63">
        <f>'דוח 132'!E7791</f>
        <v>0</v>
      </c>
      <c r="H7791" s="63" t="str">
        <f>'דוח 132'!D7791</f>
        <v>חשיפה</v>
      </c>
      <c r="I7791" s="63">
        <f>'דוח 132'!C7791</f>
        <v>0</v>
      </c>
      <c r="J7791" s="63" t="str">
        <f>'דוח 132'!B7791</f>
        <v>מח"מ</v>
      </c>
      <c r="K7791" s="63">
        <f>'דוח 132'!A7791</f>
        <v>0</v>
      </c>
    </row>
    <row r="7792" spans="1:11" x14ac:dyDescent="0.2">
      <c r="A7792" s="63">
        <f>'דוח 132'!K7792</f>
        <v>0</v>
      </c>
      <c r="B7792" s="63">
        <f>'דוח 132'!J7792</f>
        <v>0</v>
      </c>
      <c r="C7792" s="63">
        <f>'דוח 132'!I7792</f>
        <v>0</v>
      </c>
      <c r="D7792" s="63">
        <f>'דוח 132'!H7792</f>
        <v>0</v>
      </c>
      <c r="E7792" s="63" t="str">
        <f>'דוח 132'!G7792</f>
        <v>30/12/18</v>
      </c>
      <c r="F7792" s="63" t="str">
        <f>'דוח 132'!F7792</f>
        <v>31/12/18</v>
      </c>
      <c r="G7792" s="63" t="str">
        <f>'דוח 132'!E7792</f>
        <v>מינ'</v>
      </c>
      <c r="H7792" s="63" t="str">
        <f>'דוח 132'!D7792</f>
        <v>מקס'</v>
      </c>
      <c r="I7792" s="63" t="str">
        <f>'דוח 132'!C7792</f>
        <v>מינ'</v>
      </c>
      <c r="J7792" s="63" t="str">
        <f>'דוח 132'!B7792</f>
        <v>מקס'</v>
      </c>
      <c r="K7792" s="63">
        <f>'דוח 132'!A7792</f>
        <v>0</v>
      </c>
    </row>
    <row r="7793" spans="1:11" x14ac:dyDescent="0.2">
      <c r="A7793" s="63">
        <f>'דוח 132'!K7793</f>
        <v>13591</v>
      </c>
      <c r="B7793" s="63">
        <f>'דוח 132'!J7793</f>
        <v>9786</v>
      </c>
      <c r="C7793" s="63" t="str">
        <f>'דוח 132'!I7793</f>
        <v xml:space="preserve">צמוד מדד (כולל מיועדות) </v>
      </c>
      <c r="D7793" s="63">
        <f>'דוח 132'!H7793</f>
        <v>4.38597172176231</v>
      </c>
      <c r="E7793" s="63">
        <f>'דוח 132'!G7793</f>
        <v>36.164050646829494</v>
      </c>
      <c r="F7793" s="63">
        <f>'דוח 132'!F7793</f>
        <v>36.059970170720597</v>
      </c>
      <c r="G7793" s="63">
        <f>'דוח 132'!E7793</f>
        <v>32</v>
      </c>
      <c r="H7793" s="63">
        <f>'דוח 132'!D7793</f>
        <v>48</v>
      </c>
      <c r="I7793" s="63">
        <f>'דוח 132'!C7793</f>
        <v>3.5</v>
      </c>
      <c r="J7793" s="63">
        <f>'דוח 132'!B7793</f>
        <v>5.5</v>
      </c>
      <c r="K7793" s="63">
        <f>'דוח 132'!A7793</f>
        <v>0</v>
      </c>
    </row>
    <row r="7794" spans="1:11" x14ac:dyDescent="0.2">
      <c r="A7794" s="63">
        <f>'דוח 132'!K7794</f>
        <v>19967</v>
      </c>
      <c r="B7794" s="63">
        <f>'דוח 132'!J7794</f>
        <v>9786</v>
      </c>
      <c r="C7794" s="63" t="str">
        <f>'דוח 132'!I7794</f>
        <v>צמוד מדד ללא מיועדות</v>
      </c>
      <c r="D7794" s="63">
        <f>'דוח 132'!H7794</f>
        <v>4.38597172176231</v>
      </c>
      <c r="E7794" s="63">
        <f>'דוח 132'!G7794</f>
        <v>36.164050646829494</v>
      </c>
      <c r="F7794" s="63">
        <f>'דוח 132'!F7794</f>
        <v>36.059970170720597</v>
      </c>
      <c r="G7794" s="63">
        <f>'דוח 132'!E7794</f>
        <v>0</v>
      </c>
      <c r="H7794" s="63">
        <f>'דוח 132'!D7794</f>
        <v>0</v>
      </c>
      <c r="I7794" s="63">
        <f>'דוח 132'!C7794</f>
        <v>0</v>
      </c>
      <c r="J7794" s="63">
        <f>'דוח 132'!B7794</f>
        <v>0</v>
      </c>
      <c r="K7794" s="63">
        <f>'דוח 132'!A7794</f>
        <v>0</v>
      </c>
    </row>
    <row r="7795" spans="1:11" x14ac:dyDescent="0.2">
      <c r="A7795" s="63">
        <f>'דוח 132'!K7795</f>
        <v>15744</v>
      </c>
      <c r="B7795" s="63">
        <f>'דוח 132'!J7795</f>
        <v>9786</v>
      </c>
      <c r="C7795" s="63" t="str">
        <f>'דוח 132'!I7795</f>
        <v xml:space="preserve">סה"כ ממשלתי צמוד מדד כולל מיועדות </v>
      </c>
      <c r="D7795" s="63">
        <f>'דוח 132'!H7795</f>
        <v>5.2137058426872604</v>
      </c>
      <c r="E7795" s="63">
        <f>'דוח 132'!G7795</f>
        <v>23.204807895092198</v>
      </c>
      <c r="F7795" s="63">
        <f>'דוח 132'!F7795</f>
        <v>23.193605657144396</v>
      </c>
      <c r="G7795" s="63">
        <f>'דוח 132'!E7795</f>
        <v>0</v>
      </c>
      <c r="H7795" s="63">
        <f>'דוח 132'!D7795</f>
        <v>0</v>
      </c>
      <c r="I7795" s="63">
        <f>'דוח 132'!C7795</f>
        <v>0</v>
      </c>
      <c r="J7795" s="63">
        <f>'דוח 132'!B7795</f>
        <v>0</v>
      </c>
      <c r="K7795" s="63">
        <f>'דוח 132'!A7795</f>
        <v>0</v>
      </c>
    </row>
    <row r="7796" spans="1:11" x14ac:dyDescent="0.2">
      <c r="A7796" s="63">
        <f>'דוח 132'!K7796</f>
        <v>13462</v>
      </c>
      <c r="B7796" s="63">
        <f>'דוח 132'!J7796</f>
        <v>9786</v>
      </c>
      <c r="C7796" s="63" t="str">
        <f>'דוח 132'!I7796</f>
        <v xml:space="preserve">קונצרני סחיר צמוד מדד </v>
      </c>
      <c r="D7796" s="63">
        <f>'דוח 132'!H7796</f>
        <v>2.89385335612462</v>
      </c>
      <c r="E7796" s="63">
        <f>'דוח 132'!G7796</f>
        <v>12.9592427517373</v>
      </c>
      <c r="F7796" s="63">
        <f>'דוח 132'!F7796</f>
        <v>12.866364513576299</v>
      </c>
      <c r="G7796" s="63">
        <f>'דוח 132'!E7796</f>
        <v>0</v>
      </c>
      <c r="H7796" s="63">
        <f>'דוח 132'!D7796</f>
        <v>0</v>
      </c>
      <c r="I7796" s="63">
        <f>'דוח 132'!C7796</f>
        <v>0</v>
      </c>
      <c r="J7796" s="63">
        <f>'דוח 132'!B7796</f>
        <v>0</v>
      </c>
      <c r="K7796" s="63">
        <f>'דוח 132'!A7796</f>
        <v>0</v>
      </c>
    </row>
    <row r="7797" spans="1:11" x14ac:dyDescent="0.2">
      <c r="A7797" s="63">
        <f>'דוח 132'!K7797</f>
        <v>15544</v>
      </c>
      <c r="B7797" s="63">
        <f>'דוח 132'!J7797</f>
        <v>9786</v>
      </c>
      <c r="C7797" s="63" t="str">
        <f>'דוח 132'!I7797</f>
        <v>הלוואה צמוד מדד</v>
      </c>
      <c r="D7797" s="63">
        <f>'דוח 132'!H7797</f>
        <v>0</v>
      </c>
      <c r="E7797" s="63">
        <f>'דוח 132'!G7797</f>
        <v>0</v>
      </c>
      <c r="F7797" s="63">
        <f>'דוח 132'!F7797</f>
        <v>0</v>
      </c>
      <c r="G7797" s="63">
        <f>'דוח 132'!E7797</f>
        <v>0</v>
      </c>
      <c r="H7797" s="63">
        <f>'דוח 132'!D7797</f>
        <v>0</v>
      </c>
      <c r="I7797" s="63">
        <f>'דוח 132'!C7797</f>
        <v>0</v>
      </c>
      <c r="J7797" s="63">
        <f>'דוח 132'!B7797</f>
        <v>0</v>
      </c>
      <c r="K7797" s="63">
        <f>'דוח 132'!A7797</f>
        <v>0</v>
      </c>
    </row>
    <row r="7798" spans="1:11" x14ac:dyDescent="0.2">
      <c r="A7798" s="63">
        <f>'דוח 132'!K7798</f>
        <v>12978</v>
      </c>
      <c r="B7798" s="63">
        <f>'דוח 132'!J7798</f>
        <v>9786</v>
      </c>
      <c r="C7798" s="63" t="str">
        <f>'דוח 132'!I7798</f>
        <v xml:space="preserve">פקדונות לא סחירים </v>
      </c>
      <c r="D7798" s="63">
        <f>'דוח 132'!H7798</f>
        <v>0</v>
      </c>
      <c r="E7798" s="63">
        <f>'דוח 132'!G7798</f>
        <v>0</v>
      </c>
      <c r="F7798" s="63">
        <f>'דוח 132'!F7798</f>
        <v>0</v>
      </c>
      <c r="G7798" s="63">
        <f>'דוח 132'!E7798</f>
        <v>0</v>
      </c>
      <c r="H7798" s="63">
        <f>'דוח 132'!D7798</f>
        <v>0</v>
      </c>
      <c r="I7798" s="63">
        <f>'דוח 132'!C7798</f>
        <v>0</v>
      </c>
      <c r="J7798" s="63">
        <f>'דוח 132'!B7798</f>
        <v>0</v>
      </c>
      <c r="K7798" s="63">
        <f>'דוח 132'!A7798</f>
        <v>0</v>
      </c>
    </row>
    <row r="7799" spans="1:11" x14ac:dyDescent="0.2">
      <c r="A7799" s="63">
        <f>'דוח 132'!K7799</f>
        <v>17726</v>
      </c>
      <c r="B7799" s="63">
        <f>'דוח 132'!J7799</f>
        <v>9786</v>
      </c>
      <c r="C7799" s="63" t="str">
        <f>'דוח 132'!I7799</f>
        <v>לא צמוד כולל נזילות</v>
      </c>
      <c r="D7799" s="63">
        <f>'דוח 132'!H7799</f>
        <v>2.99472717028838</v>
      </c>
      <c r="E7799" s="63">
        <f>'דוח 132'!G7799</f>
        <v>34.474066791063798</v>
      </c>
      <c r="F7799" s="63">
        <f>'דוח 132'!F7799</f>
        <v>34.589832982065801</v>
      </c>
      <c r="G7799" s="63">
        <f>'דוח 132'!E7799</f>
        <v>32</v>
      </c>
      <c r="H7799" s="63">
        <f>'דוח 132'!D7799</f>
        <v>48</v>
      </c>
      <c r="I7799" s="63">
        <f>'דוח 132'!C7799</f>
        <v>1.5</v>
      </c>
      <c r="J7799" s="63">
        <f>'דוח 132'!B7799</f>
        <v>3.5</v>
      </c>
      <c r="K7799" s="63">
        <f>'דוח 132'!A7799</f>
        <v>0</v>
      </c>
    </row>
    <row r="7800" spans="1:11" x14ac:dyDescent="0.2">
      <c r="A7800" s="63">
        <f>'דוח 132'!K7800</f>
        <v>17727</v>
      </c>
      <c r="B7800" s="63">
        <f>'דוח 132'!J7800</f>
        <v>9786</v>
      </c>
      <c r="C7800" s="63" t="str">
        <f>'דוח 132'!I7800</f>
        <v>עו"ש ש"ח</v>
      </c>
      <c r="D7800" s="63">
        <f>'דוח 132'!H7800</f>
        <v>0</v>
      </c>
      <c r="E7800" s="63">
        <f>'דוח 132'!G7800</f>
        <v>5.2113155888966398</v>
      </c>
      <c r="F7800" s="63">
        <f>'דוח 132'!F7800</f>
        <v>5.3524811235034404</v>
      </c>
      <c r="G7800" s="63">
        <f>'דוח 132'!E7800</f>
        <v>0</v>
      </c>
      <c r="H7800" s="63">
        <f>'דוח 132'!D7800</f>
        <v>0</v>
      </c>
      <c r="I7800" s="63">
        <f>'דוח 132'!C7800</f>
        <v>0</v>
      </c>
      <c r="J7800" s="63">
        <f>'דוח 132'!B7800</f>
        <v>0</v>
      </c>
      <c r="K7800" s="63">
        <f>'דוח 132'!A7800</f>
        <v>0</v>
      </c>
    </row>
    <row r="7801" spans="1:11" x14ac:dyDescent="0.2">
      <c r="A7801" s="63">
        <f>'דוח 132'!K7801</f>
        <v>13592</v>
      </c>
      <c r="B7801" s="63">
        <f>'דוח 132'!J7801</f>
        <v>9786</v>
      </c>
      <c r="C7801" s="63" t="str">
        <f>'דוח 132'!I7801</f>
        <v xml:space="preserve">לא צמוד - לא כולל נזילות </v>
      </c>
      <c r="D7801" s="63">
        <f>'דוח 132'!H7801</f>
        <v>3.5429717830889396</v>
      </c>
      <c r="E7801" s="63">
        <f>'דוח 132'!G7801</f>
        <v>29.262751202167099</v>
      </c>
      <c r="F7801" s="63">
        <f>'דוח 132'!F7801</f>
        <v>29.237351858562302</v>
      </c>
      <c r="G7801" s="63">
        <f>'דוח 132'!E7801</f>
        <v>0</v>
      </c>
      <c r="H7801" s="63">
        <f>'דוח 132'!D7801</f>
        <v>0</v>
      </c>
      <c r="I7801" s="63">
        <f>'דוח 132'!C7801</f>
        <v>0</v>
      </c>
      <c r="J7801" s="63">
        <f>'דוח 132'!B7801</f>
        <v>0</v>
      </c>
      <c r="K7801" s="63">
        <f>'דוח 132'!A7801</f>
        <v>0</v>
      </c>
    </row>
    <row r="7802" spans="1:11" x14ac:dyDescent="0.2">
      <c r="A7802" s="63">
        <f>'דוח 132'!K7802</f>
        <v>11566</v>
      </c>
      <c r="B7802" s="63">
        <f>'דוח 132'!J7802</f>
        <v>9786</v>
      </c>
      <c r="C7802" s="63" t="str">
        <f>'דוח 132'!I7802</f>
        <v>מק"מ</v>
      </c>
      <c r="D7802" s="63">
        <f>'דוח 132'!H7802</f>
        <v>0.66287907608826402</v>
      </c>
      <c r="E7802" s="63">
        <f>'דוח 132'!G7802</f>
        <v>6.1994286641371303</v>
      </c>
      <c r="F7802" s="63">
        <f>'דוח 132'!F7802</f>
        <v>6.1967319276137998</v>
      </c>
      <c r="G7802" s="63">
        <f>'דוח 132'!E7802</f>
        <v>0</v>
      </c>
      <c r="H7802" s="63">
        <f>'דוח 132'!D7802</f>
        <v>0</v>
      </c>
      <c r="I7802" s="63">
        <f>'דוח 132'!C7802</f>
        <v>0</v>
      </c>
      <c r="J7802" s="63">
        <f>'דוח 132'!B7802</f>
        <v>0</v>
      </c>
      <c r="K7802" s="63">
        <f>'דוח 132'!A7802</f>
        <v>0</v>
      </c>
    </row>
    <row r="7803" spans="1:11" x14ac:dyDescent="0.2">
      <c r="A7803" s="63">
        <f>'דוח 132'!K7803</f>
        <v>13419</v>
      </c>
      <c r="B7803" s="63">
        <f>'דוח 132'!J7803</f>
        <v>9786</v>
      </c>
      <c r="C7803" s="63" t="str">
        <f>'דוח 132'!I7803</f>
        <v>ממשלתי  לא צמוד (שחר)</v>
      </c>
      <c r="D7803" s="63">
        <f>'דוח 132'!H7803</f>
        <v>4.7559521693633595</v>
      </c>
      <c r="E7803" s="63">
        <f>'דוח 132'!G7803</f>
        <v>13.726571603706599</v>
      </c>
      <c r="F7803" s="63">
        <f>'דוח 132'!F7803</f>
        <v>13.7061165183434</v>
      </c>
      <c r="G7803" s="63">
        <f>'דוח 132'!E7803</f>
        <v>0</v>
      </c>
      <c r="H7803" s="63">
        <f>'דוח 132'!D7803</f>
        <v>0</v>
      </c>
      <c r="I7803" s="63">
        <f>'דוח 132'!C7803</f>
        <v>0</v>
      </c>
      <c r="J7803" s="63">
        <f>'דוח 132'!B7803</f>
        <v>0</v>
      </c>
      <c r="K7803" s="63">
        <f>'דוח 132'!A7803</f>
        <v>0</v>
      </c>
    </row>
    <row r="7804" spans="1:11" x14ac:dyDescent="0.2">
      <c r="A7804" s="63">
        <f>'דוח 132'!K7804</f>
        <v>11568</v>
      </c>
      <c r="B7804" s="63">
        <f>'דוח 132'!J7804</f>
        <v>9786</v>
      </c>
      <c r="C7804" s="63" t="str">
        <f>'דוח 132'!I7804</f>
        <v>אג"ח ממשלתי לא צמוד ריבית משתנה-"גילון"</v>
      </c>
      <c r="D7804" s="63">
        <f>'דוח 132'!H7804</f>
        <v>0</v>
      </c>
      <c r="E7804" s="63">
        <f>'דוח 132'!G7804</f>
        <v>0</v>
      </c>
      <c r="F7804" s="63">
        <f>'דוח 132'!F7804</f>
        <v>0</v>
      </c>
      <c r="G7804" s="63">
        <f>'דוח 132'!E7804</f>
        <v>0</v>
      </c>
      <c r="H7804" s="63">
        <f>'דוח 132'!D7804</f>
        <v>0</v>
      </c>
      <c r="I7804" s="63">
        <f>'דוח 132'!C7804</f>
        <v>0</v>
      </c>
      <c r="J7804" s="63">
        <f>'דוח 132'!B7804</f>
        <v>0</v>
      </c>
      <c r="K7804" s="63">
        <f>'דוח 132'!A7804</f>
        <v>0</v>
      </c>
    </row>
    <row r="7805" spans="1:11" x14ac:dyDescent="0.2">
      <c r="A7805" s="63">
        <f>'דוח 132'!K7805</f>
        <v>12479</v>
      </c>
      <c r="B7805" s="63">
        <f>'דוח 132'!J7805</f>
        <v>9786</v>
      </c>
      <c r="C7805" s="63" t="str">
        <f>'דוח 132'!I7805</f>
        <v>קונצרני ריבית קבועה</v>
      </c>
      <c r="D7805" s="63">
        <f>'דוח 132'!H7805</f>
        <v>3.8542609308374001</v>
      </c>
      <c r="E7805" s="63">
        <f>'דוח 132'!G7805</f>
        <v>8.5100291769486596</v>
      </c>
      <c r="F7805" s="63">
        <f>'דוח 132'!F7805</f>
        <v>8.5078164926983906</v>
      </c>
      <c r="G7805" s="63">
        <f>'דוח 132'!E7805</f>
        <v>0</v>
      </c>
      <c r="H7805" s="63">
        <f>'דוח 132'!D7805</f>
        <v>0</v>
      </c>
      <c r="I7805" s="63">
        <f>'דוח 132'!C7805</f>
        <v>0</v>
      </c>
      <c r="J7805" s="63">
        <f>'דוח 132'!B7805</f>
        <v>0</v>
      </c>
      <c r="K7805" s="63">
        <f>'דוח 132'!A7805</f>
        <v>0</v>
      </c>
    </row>
    <row r="7806" spans="1:11" x14ac:dyDescent="0.2">
      <c r="A7806" s="63">
        <f>'דוח 132'!K7806</f>
        <v>12480</v>
      </c>
      <c r="B7806" s="63">
        <f>'דוח 132'!J7806</f>
        <v>9786</v>
      </c>
      <c r="C7806" s="63" t="str">
        <f>'דוח 132'!I7806</f>
        <v>קונצרני ריבית משתנה</v>
      </c>
      <c r="D7806" s="63">
        <f>'דוח 132'!H7806</f>
        <v>1.8174345964636101</v>
      </c>
      <c r="E7806" s="63">
        <f>'דוח 132'!G7806</f>
        <v>0.82672175737472009</v>
      </c>
      <c r="F7806" s="63">
        <f>'דוח 132'!F7806</f>
        <v>0.8266869199067951</v>
      </c>
      <c r="G7806" s="63">
        <f>'דוח 132'!E7806</f>
        <v>0</v>
      </c>
      <c r="H7806" s="63">
        <f>'דוח 132'!D7806</f>
        <v>0</v>
      </c>
      <c r="I7806" s="63">
        <f>'דוח 132'!C7806</f>
        <v>0</v>
      </c>
      <c r="J7806" s="63">
        <f>'דוח 132'!B7806</f>
        <v>0</v>
      </c>
      <c r="K7806" s="63">
        <f>'דוח 132'!A7806</f>
        <v>0</v>
      </c>
    </row>
    <row r="7807" spans="1:11" x14ac:dyDescent="0.2">
      <c r="A7807" s="63">
        <f>'דוח 132'!K7807</f>
        <v>11578</v>
      </c>
      <c r="B7807" s="63">
        <f>'דוח 132'!J7807</f>
        <v>9786</v>
      </c>
      <c r="C7807" s="63" t="str">
        <f>'דוח 132'!I7807</f>
        <v>אג"ח לא צמוד לא סחיר (ללא עמיתים)</v>
      </c>
      <c r="D7807" s="63">
        <f>'דוח 132'!H7807</f>
        <v>0</v>
      </c>
      <c r="E7807" s="63">
        <f>'דוח 132'!G7807</f>
        <v>0</v>
      </c>
      <c r="F7807" s="63">
        <f>'דוח 132'!F7807</f>
        <v>0</v>
      </c>
      <c r="G7807" s="63">
        <f>'דוח 132'!E7807</f>
        <v>0</v>
      </c>
      <c r="H7807" s="63">
        <f>'דוח 132'!D7807</f>
        <v>0</v>
      </c>
      <c r="I7807" s="63">
        <f>'דוח 132'!C7807</f>
        <v>0</v>
      </c>
      <c r="J7807" s="63">
        <f>'דוח 132'!B7807</f>
        <v>0</v>
      </c>
      <c r="K7807" s="63">
        <f>'דוח 132'!A7807</f>
        <v>0</v>
      </c>
    </row>
    <row r="7808" spans="1:11" x14ac:dyDescent="0.2">
      <c r="A7808" s="63">
        <f>'דוח 132'!K7808</f>
        <v>12497</v>
      </c>
      <c r="B7808" s="63">
        <f>'דוח 132'!J7808</f>
        <v>9786</v>
      </c>
      <c r="C7808" s="63" t="str">
        <f>'דוח 132'!I7808</f>
        <v>קונצרני לא סחיר ריבית משתנה (נע"מים)</v>
      </c>
      <c r="D7808" s="63">
        <f>'דוח 132'!H7808</f>
        <v>0</v>
      </c>
      <c r="E7808" s="63">
        <f>'דוח 132'!G7808</f>
        <v>0</v>
      </c>
      <c r="F7808" s="63">
        <f>'דוח 132'!F7808</f>
        <v>0</v>
      </c>
      <c r="G7808" s="63">
        <f>'דוח 132'!E7808</f>
        <v>0</v>
      </c>
      <c r="H7808" s="63">
        <f>'דוח 132'!D7808</f>
        <v>0</v>
      </c>
      <c r="I7808" s="63">
        <f>'דוח 132'!C7808</f>
        <v>0</v>
      </c>
      <c r="J7808" s="63">
        <f>'דוח 132'!B7808</f>
        <v>0</v>
      </c>
      <c r="K7808" s="63">
        <f>'דוח 132'!A7808</f>
        <v>0</v>
      </c>
    </row>
    <row r="7809" spans="1:11" x14ac:dyDescent="0.2">
      <c r="A7809" s="63">
        <f>'דוח 132'!K7809</f>
        <v>15546</v>
      </c>
      <c r="B7809" s="63">
        <f>'דוח 132'!J7809</f>
        <v>9786</v>
      </c>
      <c r="C7809" s="63" t="str">
        <f>'דוח 132'!I7809</f>
        <v>הלוואה לא צמוד</v>
      </c>
      <c r="D7809" s="63">
        <f>'דוח 132'!H7809</f>
        <v>0</v>
      </c>
      <c r="E7809" s="63">
        <f>'דוח 132'!G7809</f>
        <v>0</v>
      </c>
      <c r="F7809" s="63">
        <f>'דוח 132'!F7809</f>
        <v>0</v>
      </c>
      <c r="G7809" s="63">
        <f>'דוח 132'!E7809</f>
        <v>0</v>
      </c>
      <c r="H7809" s="63">
        <f>'דוח 132'!D7809</f>
        <v>0</v>
      </c>
      <c r="I7809" s="63">
        <f>'דוח 132'!C7809</f>
        <v>0</v>
      </c>
      <c r="J7809" s="63">
        <f>'דוח 132'!B7809</f>
        <v>0</v>
      </c>
      <c r="K7809" s="63">
        <f>'דוח 132'!A7809</f>
        <v>0</v>
      </c>
    </row>
    <row r="7810" spans="1:11" x14ac:dyDescent="0.2">
      <c r="A7810" s="63">
        <f>'דוח 132'!K7810</f>
        <v>12481</v>
      </c>
      <c r="B7810" s="63">
        <f>'דוח 132'!J7810</f>
        <v>9786</v>
      </c>
      <c r="C7810" s="63" t="str">
        <f>'דוח 132'!I7810</f>
        <v>הלוואות לעמיתים.</v>
      </c>
      <c r="D7810" s="63">
        <f>'דוח 132'!H7810</f>
        <v>0</v>
      </c>
      <c r="E7810" s="63">
        <f>'דוח 132'!G7810</f>
        <v>0</v>
      </c>
      <c r="F7810" s="63">
        <f>'דוח 132'!F7810</f>
        <v>0</v>
      </c>
      <c r="G7810" s="63">
        <f>'דוח 132'!E7810</f>
        <v>0</v>
      </c>
      <c r="H7810" s="63">
        <f>'דוח 132'!D7810</f>
        <v>0</v>
      </c>
      <c r="I7810" s="63">
        <f>'דוח 132'!C7810</f>
        <v>0</v>
      </c>
      <c r="J7810" s="63">
        <f>'דוח 132'!B7810</f>
        <v>0</v>
      </c>
      <c r="K7810" s="63">
        <f>'דוח 132'!A7810</f>
        <v>0</v>
      </c>
    </row>
    <row r="7811" spans="1:11" x14ac:dyDescent="0.2">
      <c r="A7811" s="63">
        <f>'דוח 132'!K7811</f>
        <v>13594</v>
      </c>
      <c r="B7811" s="63">
        <f>'דוח 132'!J7811</f>
        <v>9786</v>
      </c>
      <c r="C7811" s="63" t="str">
        <f>'דוח 132'!I7811</f>
        <v>מט"ח וצמוד מט"ח</v>
      </c>
      <c r="D7811" s="63">
        <f>'דוח 132'!H7811</f>
        <v>2.9905095648807798</v>
      </c>
      <c r="E7811" s="63">
        <f>'דוח 132'!G7811</f>
        <v>10.655338877414598</v>
      </c>
      <c r="F7811" s="63">
        <f>'דוח 132'!F7811</f>
        <v>10.604057213328398</v>
      </c>
      <c r="G7811" s="63">
        <f>'דוח 132'!E7811</f>
        <v>0</v>
      </c>
      <c r="H7811" s="63">
        <f>'דוח 132'!D7811</f>
        <v>0</v>
      </c>
      <c r="I7811" s="63">
        <f>'דוח 132'!C7811</f>
        <v>0</v>
      </c>
      <c r="J7811" s="63">
        <f>'דוח 132'!B7811</f>
        <v>0</v>
      </c>
      <c r="K7811" s="63">
        <f>'דוח 132'!A7811</f>
        <v>0</v>
      </c>
    </row>
    <row r="7812" spans="1:11" x14ac:dyDescent="0.2">
      <c r="A7812" s="63">
        <f>'דוח 132'!K7812</f>
        <v>15609</v>
      </c>
      <c r="B7812" s="63">
        <f>'דוח 132'!J7812</f>
        <v>9786</v>
      </c>
      <c r="C7812" s="63" t="str">
        <f>'דוח 132'!I7812</f>
        <v>אג"ח ממשלתי צמוד מט"ח סחיר (1022)</v>
      </c>
      <c r="D7812" s="63">
        <f>'דוח 132'!H7812</f>
        <v>0.46723609271070904</v>
      </c>
      <c r="E7812" s="63">
        <f>'דוח 132'!G7812</f>
        <v>1.24021126083584</v>
      </c>
      <c r="F7812" s="63">
        <f>'דוח 132'!F7812</f>
        <v>1.23429409245925</v>
      </c>
      <c r="G7812" s="63">
        <f>'דוח 132'!E7812</f>
        <v>0</v>
      </c>
      <c r="H7812" s="63">
        <f>'דוח 132'!D7812</f>
        <v>0</v>
      </c>
      <c r="I7812" s="63">
        <f>'דוח 132'!C7812</f>
        <v>0</v>
      </c>
      <c r="J7812" s="63">
        <f>'דוח 132'!B7812</f>
        <v>0</v>
      </c>
      <c r="K7812" s="63">
        <f>'דוח 132'!A7812</f>
        <v>0</v>
      </c>
    </row>
    <row r="7813" spans="1:11" x14ac:dyDescent="0.2">
      <c r="A7813" s="63">
        <f>'דוח 132'!K7813</f>
        <v>11524</v>
      </c>
      <c r="B7813" s="63">
        <f>'דוח 132'!J7813</f>
        <v>9786</v>
      </c>
      <c r="C7813" s="63" t="str">
        <f>'דוח 132'!I7813</f>
        <v xml:space="preserve"> אג"ח קונצרני בחו"ל </v>
      </c>
      <c r="D7813" s="63">
        <f>'דוח 132'!H7813</f>
        <v>4.1227495402277992</v>
      </c>
      <c r="E7813" s="63">
        <f>'דוח 132'!G7813</f>
        <v>7.5874295030415597</v>
      </c>
      <c r="F7813" s="63">
        <f>'דוח 132'!F7813</f>
        <v>7.5519571272002901</v>
      </c>
      <c r="G7813" s="63">
        <f>'דוח 132'!E7813</f>
        <v>0</v>
      </c>
      <c r="H7813" s="63">
        <f>'דוח 132'!D7813</f>
        <v>0</v>
      </c>
      <c r="I7813" s="63">
        <f>'דוח 132'!C7813</f>
        <v>0</v>
      </c>
      <c r="J7813" s="63">
        <f>'דוח 132'!B7813</f>
        <v>0</v>
      </c>
      <c r="K7813" s="63">
        <f>'דוח 132'!A7813</f>
        <v>0</v>
      </c>
    </row>
    <row r="7814" spans="1:11" x14ac:dyDescent="0.2">
      <c r="A7814" s="63">
        <f>'דוח 132'!K7814</f>
        <v>15745</v>
      </c>
      <c r="B7814" s="63">
        <f>'דוח 132'!J7814</f>
        <v>9786</v>
      </c>
      <c r="C7814" s="63" t="str">
        <f>'דוח 132'!I7814</f>
        <v>סה"כ קונצרני צמוד מט"ח</v>
      </c>
      <c r="D7814" s="63">
        <f>'דוח 132'!H7814</f>
        <v>0</v>
      </c>
      <c r="E7814" s="63">
        <f>'דוח 132'!G7814</f>
        <v>0</v>
      </c>
      <c r="F7814" s="63">
        <f>'דוח 132'!F7814</f>
        <v>0</v>
      </c>
      <c r="G7814" s="63">
        <f>'דוח 132'!E7814</f>
        <v>0</v>
      </c>
      <c r="H7814" s="63">
        <f>'דוח 132'!D7814</f>
        <v>0</v>
      </c>
      <c r="I7814" s="63">
        <f>'דוח 132'!C7814</f>
        <v>0</v>
      </c>
      <c r="J7814" s="63">
        <f>'דוח 132'!B7814</f>
        <v>0</v>
      </c>
      <c r="K7814" s="63">
        <f>'דוח 132'!A7814</f>
        <v>0</v>
      </c>
    </row>
    <row r="7815" spans="1:11" x14ac:dyDescent="0.2">
      <c r="A7815" s="63">
        <f>'דוח 132'!K7815</f>
        <v>15545</v>
      </c>
      <c r="B7815" s="63">
        <f>'דוח 132'!J7815</f>
        <v>9786</v>
      </c>
      <c r="C7815" s="63" t="str">
        <f>'דוח 132'!I7815</f>
        <v>הלוואה צמוד מט"ח</v>
      </c>
      <c r="D7815" s="63">
        <f>'דוח 132'!H7815</f>
        <v>0</v>
      </c>
      <c r="E7815" s="63">
        <f>'דוח 132'!G7815</f>
        <v>0</v>
      </c>
      <c r="F7815" s="63">
        <f>'דוח 132'!F7815</f>
        <v>0</v>
      </c>
      <c r="G7815" s="63">
        <f>'דוח 132'!E7815</f>
        <v>0</v>
      </c>
      <c r="H7815" s="63">
        <f>'דוח 132'!D7815</f>
        <v>0</v>
      </c>
      <c r="I7815" s="63">
        <f>'דוח 132'!C7815</f>
        <v>0</v>
      </c>
      <c r="J7815" s="63">
        <f>'דוח 132'!B7815</f>
        <v>0</v>
      </c>
      <c r="K7815" s="63">
        <f>'דוח 132'!A7815</f>
        <v>0</v>
      </c>
    </row>
    <row r="7816" spans="1:11" x14ac:dyDescent="0.2">
      <c r="A7816" s="63">
        <f>'דוח 132'!K7816</f>
        <v>13595</v>
      </c>
      <c r="B7816" s="63">
        <f>'דוח 132'!J7816</f>
        <v>9786</v>
      </c>
      <c r="C7816" s="63" t="str">
        <f>'דוח 132'!I7816</f>
        <v>סה"כ מניות והמירים</v>
      </c>
      <c r="D7816" s="63">
        <f>'דוח 132'!H7816</f>
        <v>0</v>
      </c>
      <c r="E7816" s="63">
        <f>'דוח 132'!G7816</f>
        <v>18.7065436846921</v>
      </c>
      <c r="F7816" s="63">
        <f>'דוח 132'!F7816</f>
        <v>18.746139633885196</v>
      </c>
      <c r="G7816" s="63">
        <f>'דוח 132'!E7816</f>
        <v>0</v>
      </c>
      <c r="H7816" s="63">
        <f>'דוח 132'!D7816</f>
        <v>0</v>
      </c>
      <c r="I7816" s="63">
        <f>'דוח 132'!C7816</f>
        <v>0</v>
      </c>
      <c r="J7816" s="63">
        <f>'דוח 132'!B7816</f>
        <v>0</v>
      </c>
      <c r="K7816" s="63">
        <f>'דוח 132'!A7816</f>
        <v>0</v>
      </c>
    </row>
    <row r="7817" spans="1:11" x14ac:dyDescent="0.2">
      <c r="A7817" s="63">
        <f>'דוח 132'!K7817</f>
        <v>15610</v>
      </c>
      <c r="B7817" s="63">
        <f>'דוח 132'!J7817</f>
        <v>9786</v>
      </c>
      <c r="C7817" s="63" t="str">
        <f>'דוח 132'!I7817</f>
        <v>נגזרים מתוך מניות והמירים</v>
      </c>
      <c r="D7817" s="63">
        <f>'דוח 132'!H7817</f>
        <v>0</v>
      </c>
      <c r="E7817" s="63">
        <f>'דוח 132'!G7817</f>
        <v>0</v>
      </c>
      <c r="F7817" s="63">
        <f>'דוח 132'!F7817</f>
        <v>0</v>
      </c>
      <c r="G7817" s="63">
        <f>'דוח 132'!E7817</f>
        <v>0</v>
      </c>
      <c r="H7817" s="63">
        <f>'דוח 132'!D7817</f>
        <v>0</v>
      </c>
      <c r="I7817" s="63">
        <f>'דוח 132'!C7817</f>
        <v>0</v>
      </c>
      <c r="J7817" s="63">
        <f>'דוח 132'!B7817</f>
        <v>0</v>
      </c>
      <c r="K7817" s="63">
        <f>'דוח 132'!A7817</f>
        <v>0</v>
      </c>
    </row>
    <row r="7818" spans="1:11" x14ac:dyDescent="0.2">
      <c r="A7818" s="63">
        <f>'דוח 132'!K7818</f>
        <v>15611</v>
      </c>
      <c r="B7818" s="63">
        <f>'דוח 132'!J7818</f>
        <v>9786</v>
      </c>
      <c r="C7818" s="63" t="str">
        <f>'דוח 132'!I7818</f>
        <v>מניות והמירים בארץ</v>
      </c>
      <c r="D7818" s="63">
        <f>'דוח 132'!H7818</f>
        <v>0</v>
      </c>
      <c r="E7818" s="63">
        <f>'דוח 132'!G7818</f>
        <v>7.6772428274967695</v>
      </c>
      <c r="F7818" s="63">
        <f>'דוח 132'!F7818</f>
        <v>7.6823803351112492</v>
      </c>
      <c r="G7818" s="63">
        <f>'דוח 132'!E7818</f>
        <v>0</v>
      </c>
      <c r="H7818" s="63">
        <f>'דוח 132'!D7818</f>
        <v>0</v>
      </c>
      <c r="I7818" s="63">
        <f>'דוח 132'!C7818</f>
        <v>0</v>
      </c>
      <c r="J7818" s="63">
        <f>'דוח 132'!B7818</f>
        <v>0</v>
      </c>
      <c r="K7818" s="63">
        <f>'דוח 132'!A7818</f>
        <v>0</v>
      </c>
    </row>
    <row r="7819" spans="1:11" x14ac:dyDescent="0.2">
      <c r="A7819" s="63">
        <f>'דוח 132'!K7819</f>
        <v>15608</v>
      </c>
      <c r="B7819" s="63">
        <f>'דוח 132'!J7819</f>
        <v>9786</v>
      </c>
      <c r="C7819" s="63" t="str">
        <f>'דוח 132'!I7819</f>
        <v>מניות חו"ל</v>
      </c>
      <c r="D7819" s="63">
        <f>'דוח 132'!H7819</f>
        <v>0</v>
      </c>
      <c r="E7819" s="63">
        <f>'דוח 132'!G7819</f>
        <v>11.029300857195398</v>
      </c>
      <c r="F7819" s="63">
        <f>'דוח 132'!F7819</f>
        <v>11.063759298773899</v>
      </c>
      <c r="G7819" s="63">
        <f>'דוח 132'!E7819</f>
        <v>0</v>
      </c>
      <c r="H7819" s="63">
        <f>'דוח 132'!D7819</f>
        <v>0</v>
      </c>
      <c r="I7819" s="63">
        <f>'דוח 132'!C7819</f>
        <v>0</v>
      </c>
      <c r="J7819" s="63">
        <f>'דוח 132'!B7819</f>
        <v>0</v>
      </c>
      <c r="K7819" s="63">
        <f>'דוח 132'!A7819</f>
        <v>0</v>
      </c>
    </row>
    <row r="7820" spans="1:11" x14ac:dyDescent="0.2">
      <c r="A7820" s="63">
        <f>'דוח 132'!K7820</f>
        <v>15584</v>
      </c>
      <c r="B7820" s="63">
        <f>'דוח 132'!J7820</f>
        <v>9786</v>
      </c>
      <c r="C7820" s="63" t="str">
        <f>'דוח 132'!I7820</f>
        <v>נכסים אלטרנטיביים</v>
      </c>
      <c r="D7820" s="63">
        <f>'דוח 132'!H7820</f>
        <v>0</v>
      </c>
      <c r="E7820" s="63">
        <f>'דוח 132'!G7820</f>
        <v>0</v>
      </c>
      <c r="F7820" s="63">
        <f>'דוח 132'!F7820</f>
        <v>0</v>
      </c>
      <c r="G7820" s="63">
        <f>'דוח 132'!E7820</f>
        <v>0</v>
      </c>
      <c r="H7820" s="63">
        <f>'דוח 132'!D7820</f>
        <v>0</v>
      </c>
      <c r="I7820" s="63">
        <f>'דוח 132'!C7820</f>
        <v>0</v>
      </c>
      <c r="J7820" s="63">
        <f>'דוח 132'!B7820</f>
        <v>0</v>
      </c>
      <c r="K7820" s="63">
        <f>'דוח 132'!A7820</f>
        <v>0</v>
      </c>
    </row>
    <row r="7821" spans="1:11" x14ac:dyDescent="0.2">
      <c r="A7821" s="63">
        <f>'דוח 132'!K7821</f>
        <v>17728</v>
      </c>
      <c r="B7821" s="63">
        <f>'דוח 132'!J7821</f>
        <v>9786</v>
      </c>
      <c r="C7821" s="63" t="str">
        <f>'דוח 132'!I7821</f>
        <v>נכסי נדל"ן</v>
      </c>
      <c r="D7821" s="63">
        <f>'דוח 132'!H7821</f>
        <v>0</v>
      </c>
      <c r="E7821" s="63">
        <f>'דוח 132'!G7821</f>
        <v>0</v>
      </c>
      <c r="F7821" s="63">
        <f>'דוח 132'!F7821</f>
        <v>0</v>
      </c>
      <c r="G7821" s="63">
        <f>'דוח 132'!E7821</f>
        <v>0</v>
      </c>
      <c r="H7821" s="63">
        <f>'דוח 132'!D7821</f>
        <v>0</v>
      </c>
      <c r="I7821" s="63">
        <f>'דוח 132'!C7821</f>
        <v>0</v>
      </c>
      <c r="J7821" s="63">
        <f>'דוח 132'!B7821</f>
        <v>0</v>
      </c>
      <c r="K7821" s="63">
        <f>'דוח 132'!A7821</f>
        <v>0</v>
      </c>
    </row>
    <row r="7822" spans="1:11" x14ac:dyDescent="0.2">
      <c r="A7822" s="63">
        <f>'דוח 132'!K7822</f>
        <v>15624</v>
      </c>
      <c r="B7822" s="63">
        <f>'דוח 132'!J7822</f>
        <v>9786</v>
      </c>
      <c r="C7822" s="63" t="str">
        <f>'דוח 132'!I7822</f>
        <v>נגזרים מתוך חשיפת מט"ח</v>
      </c>
      <c r="D7822" s="63">
        <f>'דוח 132'!H7822</f>
        <v>0</v>
      </c>
      <c r="E7822" s="63">
        <f>'דוח 132'!G7822</f>
        <v>-1.82055424424196</v>
      </c>
      <c r="F7822" s="63">
        <f>'דוח 132'!F7822</f>
        <v>-1.8028050454851701</v>
      </c>
      <c r="G7822" s="63">
        <f>'דוח 132'!E7822</f>
        <v>0</v>
      </c>
      <c r="H7822" s="63">
        <f>'דוח 132'!D7822</f>
        <v>0</v>
      </c>
      <c r="I7822" s="63">
        <f>'דוח 132'!C7822</f>
        <v>0</v>
      </c>
      <c r="J7822" s="63">
        <f>'דוח 132'!B7822</f>
        <v>0</v>
      </c>
      <c r="K7822" s="63">
        <f>'דוח 132'!A7822</f>
        <v>0</v>
      </c>
    </row>
    <row r="7823" spans="1:11" x14ac:dyDescent="0.2">
      <c r="A7823" s="63">
        <f>'דוח 132'!K7823</f>
        <v>15644</v>
      </c>
      <c r="B7823" s="63">
        <f>'דוח 132'!J7823</f>
        <v>9786</v>
      </c>
      <c r="C7823" s="63" t="str">
        <f>'דוח 132'!I7823</f>
        <v>סה"כ נזילות</v>
      </c>
      <c r="D7823" s="63">
        <f>'דוח 132'!H7823</f>
        <v>0</v>
      </c>
      <c r="E7823" s="63">
        <f>'דוח 132'!G7823</f>
        <v>7.0390137024338797</v>
      </c>
      <c r="F7823" s="63">
        <f>'דוח 132'!F7823</f>
        <v>7.1702871171723004</v>
      </c>
      <c r="G7823" s="63">
        <f>'דוח 132'!E7823</f>
        <v>0</v>
      </c>
      <c r="H7823" s="63">
        <f>'דוח 132'!D7823</f>
        <v>0</v>
      </c>
      <c r="I7823" s="63">
        <f>'דוח 132'!C7823</f>
        <v>0</v>
      </c>
      <c r="J7823" s="63">
        <f>'דוח 132'!B7823</f>
        <v>0</v>
      </c>
      <c r="K7823" s="63">
        <f>'דוח 132'!A7823</f>
        <v>0</v>
      </c>
    </row>
    <row r="7824" spans="1:11" x14ac:dyDescent="0.2">
      <c r="A7824" s="63">
        <f>'דוח 132'!K7824</f>
        <v>15704</v>
      </c>
      <c r="B7824" s="63">
        <f>'דוח 132'!J7824</f>
        <v>9786</v>
      </c>
      <c r="C7824" s="63" t="str">
        <f>'דוח 132'!I7824</f>
        <v xml:space="preserve">סה"כ קונצרני והלוואות </v>
      </c>
      <c r="D7824" s="63">
        <f>'דוח 132'!H7824</f>
        <v>3.4504956703019301</v>
      </c>
      <c r="E7824" s="63">
        <f>'דוח 132'!G7824</f>
        <v>29.883423189102199</v>
      </c>
      <c r="F7824" s="63">
        <f>'דוח 132'!F7824</f>
        <v>29.752825053381795</v>
      </c>
      <c r="G7824" s="63">
        <f>'דוח 132'!E7824</f>
        <v>0</v>
      </c>
      <c r="H7824" s="63">
        <f>'דוח 132'!D7824</f>
        <v>38</v>
      </c>
      <c r="I7824" s="63">
        <f>'דוח 132'!C7824</f>
        <v>0</v>
      </c>
      <c r="J7824" s="63">
        <f>'דוח 132'!B7824</f>
        <v>0</v>
      </c>
      <c r="K7824" s="63">
        <f>'דוח 132'!A7824</f>
        <v>0</v>
      </c>
    </row>
    <row r="7825" spans="1:11" x14ac:dyDescent="0.2">
      <c r="A7825" s="63">
        <f>'דוח 132'!K7825</f>
        <v>15749</v>
      </c>
      <c r="B7825" s="63">
        <f>'דוח 132'!J7825</f>
        <v>9786</v>
      </c>
      <c r="C7825" s="63" t="str">
        <f>'דוח 132'!I7825</f>
        <v>סה"כ לא סחירים</v>
      </c>
      <c r="D7825" s="63">
        <f>'דוח 132'!H7825</f>
        <v>0</v>
      </c>
      <c r="E7825" s="63">
        <f>'דוח 132'!G7825</f>
        <v>0</v>
      </c>
      <c r="F7825" s="63">
        <f>'דוח 132'!F7825</f>
        <v>0</v>
      </c>
      <c r="G7825" s="63">
        <f>'דוח 132'!E7825</f>
        <v>0</v>
      </c>
      <c r="H7825" s="63">
        <f>'דוח 132'!D7825</f>
        <v>0</v>
      </c>
      <c r="I7825" s="63">
        <f>'דוח 132'!C7825</f>
        <v>0</v>
      </c>
      <c r="J7825" s="63">
        <f>'דוח 132'!B7825</f>
        <v>0</v>
      </c>
      <c r="K7825" s="63">
        <f>'דוח 132'!A7825</f>
        <v>0</v>
      </c>
    </row>
    <row r="7826" spans="1:11" x14ac:dyDescent="0.2">
      <c r="A7826" s="63">
        <f>'דוח 132'!K7826</f>
        <v>11258</v>
      </c>
      <c r="B7826" s="63">
        <f>'דוח 132'!J7826</f>
        <v>9786</v>
      </c>
      <c r="C7826" s="63" t="str">
        <f>'דוח 132'!I7826</f>
        <v>כל נכסי הקופה</v>
      </c>
      <c r="D7826" s="63">
        <f>'דוח 132'!H7826</f>
        <v>2.93456656626504</v>
      </c>
      <c r="E7826" s="63">
        <f>'דוח 132'!G7826</f>
        <v>100</v>
      </c>
      <c r="F7826" s="63">
        <f>'דוח 132'!F7826</f>
        <v>100</v>
      </c>
      <c r="G7826" s="63">
        <f>'דוח 132'!E7826</f>
        <v>0</v>
      </c>
      <c r="H7826" s="63">
        <f>'דוח 132'!D7826</f>
        <v>0</v>
      </c>
      <c r="I7826" s="63">
        <f>'דוח 132'!C7826</f>
        <v>0</v>
      </c>
      <c r="J7826" s="63">
        <f>'דוח 132'!B7826</f>
        <v>0</v>
      </c>
      <c r="K7826" s="63">
        <f>'דוח 132'!A7826</f>
        <v>0</v>
      </c>
    </row>
    <row r="7827" spans="1:11" x14ac:dyDescent="0.2">
      <c r="A7827" s="63">
        <f>'דוח 132'!K7827</f>
        <v>15705</v>
      </c>
      <c r="B7827" s="63">
        <f>'דוח 132'!J7827</f>
        <v>9786</v>
      </c>
      <c r="C7827" s="63" t="str">
        <f>'דוח 132'!I7827</f>
        <v>סה"כ ממשלתי</v>
      </c>
      <c r="D7827" s="63">
        <f>'דוח 132'!H7827</f>
        <v>4.3038899717840895</v>
      </c>
      <c r="E7827" s="63">
        <f>'דוח 132'!G7827</f>
        <v>44.371019423771699</v>
      </c>
      <c r="F7827" s="63">
        <f>'דוח 132'!F7827</f>
        <v>44.330748195560801</v>
      </c>
      <c r="G7827" s="63">
        <f>'דוח 132'!E7827</f>
        <v>0</v>
      </c>
      <c r="H7827" s="63">
        <f>'דוח 132'!D7827</f>
        <v>45</v>
      </c>
      <c r="I7827" s="63">
        <f>'דוח 132'!C7827</f>
        <v>0</v>
      </c>
      <c r="J7827" s="63">
        <f>'דוח 132'!B7827</f>
        <v>0</v>
      </c>
      <c r="K7827" s="63">
        <f>'דוח 132'!A7827</f>
        <v>0</v>
      </c>
    </row>
    <row r="7828" spans="1:11" x14ac:dyDescent="0.2">
      <c r="A7828" s="63">
        <f>'דוח 132'!K7828</f>
        <v>16144</v>
      </c>
      <c r="B7828" s="63">
        <f>'דוח 132'!J7828</f>
        <v>9786</v>
      </c>
      <c r="C7828" s="63" t="str">
        <f>'דוח 132'!I7828</f>
        <v>סך חשיפת מט"ח</v>
      </c>
      <c r="D7828" s="63">
        <f>'דוח 132'!H7828</f>
        <v>1.7724214877875399</v>
      </c>
      <c r="E7828" s="63">
        <f>'דוח 132'!G7828</f>
        <v>16.1644244335214</v>
      </c>
      <c r="F7828" s="63">
        <f>'דוח 132'!F7828</f>
        <v>16.1470424600797</v>
      </c>
      <c r="G7828" s="63">
        <f>'דוח 132'!E7828</f>
        <v>0</v>
      </c>
      <c r="H7828" s="63">
        <f>'דוח 132'!D7828</f>
        <v>0</v>
      </c>
      <c r="I7828" s="63">
        <f>'דוח 132'!C7828</f>
        <v>0</v>
      </c>
      <c r="J7828" s="63">
        <f>'דוח 132'!B7828</f>
        <v>0</v>
      </c>
      <c r="K7828" s="63">
        <f>'דוח 132'!A7828</f>
        <v>0</v>
      </c>
    </row>
    <row r="7829" spans="1:11" x14ac:dyDescent="0.2">
      <c r="A7829" s="63">
        <f>'דוח 132'!K7829</f>
        <v>12755</v>
      </c>
      <c r="B7829" s="63">
        <f>'דוח 132'!J7829</f>
        <v>9786</v>
      </c>
      <c r="C7829" s="63" t="str">
        <f>'דוח 132'!I7829</f>
        <v xml:space="preserve">נזילות מט"ח </v>
      </c>
      <c r="D7829" s="63">
        <f>'דוח 132'!H7829</f>
        <v>0</v>
      </c>
      <c r="E7829" s="63">
        <f>'דוח 132'!G7829</f>
        <v>1.8276981135372399</v>
      </c>
      <c r="F7829" s="63">
        <f>'דוח 132'!F7829</f>
        <v>1.81780599366886</v>
      </c>
      <c r="G7829" s="63">
        <f>'דוח 132'!E7829</f>
        <v>0</v>
      </c>
      <c r="H7829" s="63">
        <f>'דוח 132'!D7829</f>
        <v>0</v>
      </c>
      <c r="I7829" s="63">
        <f>'דוח 132'!C7829</f>
        <v>0</v>
      </c>
      <c r="J7829" s="63">
        <f>'דוח 132'!B7829</f>
        <v>0</v>
      </c>
      <c r="K7829" s="63">
        <f>'דוח 132'!A7829</f>
        <v>0</v>
      </c>
    </row>
    <row r="7830" spans="1:11" x14ac:dyDescent="0.2">
      <c r="A7830" s="63">
        <f>'דוח 132'!K7830</f>
        <v>12359</v>
      </c>
      <c r="B7830" s="63">
        <f>'דוח 132'!J7830</f>
        <v>9786</v>
      </c>
      <c r="C7830" s="63" t="str">
        <f>'דוח 132'!I7830</f>
        <v xml:space="preserve">קונצרני לא סחיר צמוד מדד </v>
      </c>
      <c r="D7830" s="63">
        <f>'דוח 132'!H7830</f>
        <v>0</v>
      </c>
      <c r="E7830" s="63">
        <f>'דוח 132'!G7830</f>
        <v>0</v>
      </c>
      <c r="F7830" s="63">
        <f>'דוח 132'!F7830</f>
        <v>0</v>
      </c>
      <c r="G7830" s="63">
        <f>'דוח 132'!E7830</f>
        <v>0</v>
      </c>
      <c r="H7830" s="63">
        <f>'דוח 132'!D7830</f>
        <v>0</v>
      </c>
      <c r="I7830" s="63">
        <f>'דוח 132'!C7830</f>
        <v>0</v>
      </c>
      <c r="J7830" s="63">
        <f>'דוח 132'!B7830</f>
        <v>0</v>
      </c>
      <c r="K7830" s="63">
        <f>'דוח 132'!A7830</f>
        <v>0</v>
      </c>
    </row>
    <row r="7831" spans="1:11" x14ac:dyDescent="0.2">
      <c r="A7831" s="63">
        <f>'דוח 132'!K7831</f>
        <v>0</v>
      </c>
      <c r="B7831" s="63">
        <f>'דוח 132'!J7831</f>
        <v>0</v>
      </c>
      <c r="C7831" s="63">
        <f>'דוח 132'!I7831</f>
        <v>0</v>
      </c>
      <c r="D7831" s="63">
        <f>'דוח 132'!H7831</f>
        <v>0</v>
      </c>
      <c r="E7831" s="63">
        <f>'דוח 132'!G7831</f>
        <v>0</v>
      </c>
      <c r="F7831" s="63">
        <f>'דוח 132'!F7831</f>
        <v>0</v>
      </c>
      <c r="G7831" s="63">
        <f>'דוח 132'!E7831</f>
        <v>0</v>
      </c>
      <c r="H7831" s="63">
        <f>'דוח 132'!D7831</f>
        <v>0</v>
      </c>
      <c r="I7831" s="63">
        <f>'דוח 132'!C7831</f>
        <v>0</v>
      </c>
      <c r="J7831" s="63">
        <f>'דוח 132'!B7831</f>
        <v>0</v>
      </c>
      <c r="K7831" s="63">
        <f>'דוח 132'!A7831</f>
        <v>0</v>
      </c>
    </row>
    <row r="7832" spans="1:11" x14ac:dyDescent="0.2">
      <c r="A7832" s="63" t="str">
        <f>'דוח 132'!K7832</f>
        <v>קוד קבוצה</v>
      </c>
      <c r="B7832" s="63" t="str">
        <f>'דוח 132'!J7832</f>
        <v>קוד קופה</v>
      </c>
      <c r="C7832" s="63">
        <f>'דוח 132'!I7832</f>
        <v>0</v>
      </c>
      <c r="D7832" s="63" t="str">
        <f>'דוח 132'!H7832</f>
        <v>9816  פסגות פיצויים בטא</v>
      </c>
      <c r="E7832" s="63">
        <f>'דוח 132'!G7832</f>
        <v>0</v>
      </c>
      <c r="F7832" s="63">
        <f>'דוח 132'!F7832</f>
        <v>0</v>
      </c>
      <c r="G7832" s="63">
        <f>'דוח 132'!E7832</f>
        <v>0</v>
      </c>
      <c r="H7832" s="63">
        <f>'דוח 132'!D7832</f>
        <v>0</v>
      </c>
      <c r="I7832" s="63">
        <f>'דוח 132'!C7832</f>
        <v>0</v>
      </c>
      <c r="J7832" s="63">
        <f>'דוח 132'!B7832</f>
        <v>0</v>
      </c>
      <c r="K7832" s="63">
        <f>'דוח 132'!A7832</f>
        <v>0</v>
      </c>
    </row>
    <row r="7833" spans="1:11" x14ac:dyDescent="0.2">
      <c r="A7833" s="63">
        <f>'דוח 132'!K7833</f>
        <v>0</v>
      </c>
      <c r="B7833" s="63">
        <f>'דוח 132'!J7833</f>
        <v>0</v>
      </c>
      <c r="C7833" s="63">
        <f>'דוח 132'!I7833</f>
        <v>0</v>
      </c>
      <c r="D7833" s="63">
        <f>'דוח 132'!H7833</f>
        <v>0</v>
      </c>
      <c r="E7833" s="63">
        <f>'דוח 132'!G7833</f>
        <v>0</v>
      </c>
      <c r="F7833" s="63" t="str">
        <f>'דוח 132'!F7833</f>
        <v>שווי קופה באשח  83,910.27</v>
      </c>
      <c r="G7833" s="63">
        <f>'דוח 132'!E7833</f>
        <v>0</v>
      </c>
      <c r="H7833" s="63">
        <f>'דוח 132'!D7833</f>
        <v>0</v>
      </c>
      <c r="I7833" s="63">
        <f>'דוח 132'!C7833</f>
        <v>0</v>
      </c>
      <c r="J7833" s="63">
        <f>'דוח 132'!B7833</f>
        <v>0</v>
      </c>
      <c r="K7833" s="63">
        <f>'דוח 132'!A7833</f>
        <v>0</v>
      </c>
    </row>
    <row r="7834" spans="1:11" x14ac:dyDescent="0.2">
      <c r="A7834" s="63">
        <f>'דוח 132'!K7834</f>
        <v>0</v>
      </c>
      <c r="B7834" s="63">
        <f>'דוח 132'!J7834</f>
        <v>0</v>
      </c>
      <c r="C7834" s="63" t="str">
        <f>'דוח 132'!I7834</f>
        <v>תאור קבוצה</v>
      </c>
      <c r="D7834" s="63" t="str">
        <f>'דוח 132'!H7834</f>
        <v>מח"מ</v>
      </c>
      <c r="E7834" s="63" t="str">
        <f>'דוח 132'!G7834</f>
        <v>חשיפה</v>
      </c>
      <c r="F7834" s="63" t="str">
        <f>'דוח 132'!F7834</f>
        <v>חשיפה</v>
      </c>
      <c r="G7834" s="63">
        <f>'דוח 132'!E7834</f>
        <v>0</v>
      </c>
      <c r="H7834" s="63" t="str">
        <f>'דוח 132'!D7834</f>
        <v>חשיפה</v>
      </c>
      <c r="I7834" s="63">
        <f>'דוח 132'!C7834</f>
        <v>0</v>
      </c>
      <c r="J7834" s="63" t="str">
        <f>'דוח 132'!B7834</f>
        <v>מח"מ</v>
      </c>
      <c r="K7834" s="63">
        <f>'דוח 132'!A7834</f>
        <v>0</v>
      </c>
    </row>
    <row r="7835" spans="1:11" x14ac:dyDescent="0.2">
      <c r="A7835" s="63">
        <f>'דוח 132'!K7835</f>
        <v>0</v>
      </c>
      <c r="B7835" s="63">
        <f>'דוח 132'!J7835</f>
        <v>0</v>
      </c>
      <c r="C7835" s="63">
        <f>'דוח 132'!I7835</f>
        <v>0</v>
      </c>
      <c r="D7835" s="63">
        <f>'דוח 132'!H7835</f>
        <v>0</v>
      </c>
      <c r="E7835" s="63" t="str">
        <f>'דוח 132'!G7835</f>
        <v>30/12/18</v>
      </c>
      <c r="F7835" s="63" t="str">
        <f>'דוח 132'!F7835</f>
        <v>31/12/18</v>
      </c>
      <c r="G7835" s="63" t="str">
        <f>'דוח 132'!E7835</f>
        <v>מינ'</v>
      </c>
      <c r="H7835" s="63" t="str">
        <f>'דוח 132'!D7835</f>
        <v>מקס'</v>
      </c>
      <c r="I7835" s="63" t="str">
        <f>'דוח 132'!C7835</f>
        <v>מינ'</v>
      </c>
      <c r="J7835" s="63" t="str">
        <f>'דוח 132'!B7835</f>
        <v>מקס'</v>
      </c>
      <c r="K7835" s="63">
        <f>'דוח 132'!A7835</f>
        <v>0</v>
      </c>
    </row>
    <row r="7836" spans="1:11" x14ac:dyDescent="0.2">
      <c r="A7836" s="63">
        <f>'דוח 132'!K7836</f>
        <v>13591</v>
      </c>
      <c r="B7836" s="63">
        <f>'דוח 132'!J7836</f>
        <v>9816</v>
      </c>
      <c r="C7836" s="63" t="str">
        <f>'דוח 132'!I7836</f>
        <v xml:space="preserve">צמוד מדד (כולל מיועדות) </v>
      </c>
      <c r="D7836" s="63">
        <f>'דוח 132'!H7836</f>
        <v>4.3216002163932501</v>
      </c>
      <c r="E7836" s="63">
        <f>'דוח 132'!G7836</f>
        <v>22.317894109745399</v>
      </c>
      <c r="F7836" s="63">
        <f>'דוח 132'!F7836</f>
        <v>22.332436357505298</v>
      </c>
      <c r="G7836" s="63">
        <f>'דוח 132'!E7836</f>
        <v>0</v>
      </c>
      <c r="H7836" s="63">
        <f>'דוח 132'!D7836</f>
        <v>0</v>
      </c>
      <c r="I7836" s="63">
        <f>'דוח 132'!C7836</f>
        <v>3.5</v>
      </c>
      <c r="J7836" s="63">
        <f>'דוח 132'!B7836</f>
        <v>5.5</v>
      </c>
      <c r="K7836" s="63">
        <f>'דוח 132'!A7836</f>
        <v>0</v>
      </c>
    </row>
    <row r="7837" spans="1:11" x14ac:dyDescent="0.2">
      <c r="A7837" s="63">
        <f>'דוח 132'!K7837</f>
        <v>19967</v>
      </c>
      <c r="B7837" s="63">
        <f>'דוח 132'!J7837</f>
        <v>9816</v>
      </c>
      <c r="C7837" s="63" t="str">
        <f>'דוח 132'!I7837</f>
        <v>צמוד מדד ללא מיועדות</v>
      </c>
      <c r="D7837" s="63">
        <f>'דוח 132'!H7837</f>
        <v>4.3216002163932501</v>
      </c>
      <c r="E7837" s="63">
        <f>'דוח 132'!G7837</f>
        <v>22.317894109745399</v>
      </c>
      <c r="F7837" s="63">
        <f>'דוח 132'!F7837</f>
        <v>22.332436357505298</v>
      </c>
      <c r="G7837" s="63">
        <f>'דוח 132'!E7837</f>
        <v>0</v>
      </c>
      <c r="H7837" s="63">
        <f>'דוח 132'!D7837</f>
        <v>0</v>
      </c>
      <c r="I7837" s="63">
        <f>'דוח 132'!C7837</f>
        <v>0</v>
      </c>
      <c r="J7837" s="63">
        <f>'דוח 132'!B7837</f>
        <v>0</v>
      </c>
      <c r="K7837" s="63">
        <f>'דוח 132'!A7837</f>
        <v>0</v>
      </c>
    </row>
    <row r="7838" spans="1:11" x14ac:dyDescent="0.2">
      <c r="A7838" s="63">
        <f>'דוח 132'!K7838</f>
        <v>15744</v>
      </c>
      <c r="B7838" s="63">
        <f>'דוח 132'!J7838</f>
        <v>9816</v>
      </c>
      <c r="C7838" s="63" t="str">
        <f>'דוח 132'!I7838</f>
        <v xml:space="preserve">סה"כ ממשלתי צמוד מדד כולל מיועדות </v>
      </c>
      <c r="D7838" s="63">
        <f>'דוח 132'!H7838</f>
        <v>9.1285714647769804</v>
      </c>
      <c r="E7838" s="63">
        <f>'דוח 132'!G7838</f>
        <v>4.2981690194246598</v>
      </c>
      <c r="F7838" s="63">
        <f>'דוח 132'!F7838</f>
        <v>4.3073208059008596</v>
      </c>
      <c r="G7838" s="63">
        <f>'דוח 132'!E7838</f>
        <v>0</v>
      </c>
      <c r="H7838" s="63">
        <f>'דוח 132'!D7838</f>
        <v>0</v>
      </c>
      <c r="I7838" s="63">
        <f>'דוח 132'!C7838</f>
        <v>0</v>
      </c>
      <c r="J7838" s="63">
        <f>'דוח 132'!B7838</f>
        <v>0</v>
      </c>
      <c r="K7838" s="63">
        <f>'דוח 132'!A7838</f>
        <v>0</v>
      </c>
    </row>
    <row r="7839" spans="1:11" x14ac:dyDescent="0.2">
      <c r="A7839" s="63">
        <f>'דוח 132'!K7839</f>
        <v>13462</v>
      </c>
      <c r="B7839" s="63">
        <f>'דוח 132'!J7839</f>
        <v>9816</v>
      </c>
      <c r="C7839" s="63" t="str">
        <f>'דוח 132'!I7839</f>
        <v xml:space="preserve">קונצרני סחיר צמוד מדד </v>
      </c>
      <c r="D7839" s="63">
        <f>'דוח 132'!H7839</f>
        <v>3.1445525076995304</v>
      </c>
      <c r="E7839" s="63">
        <f>'דוח 132'!G7839</f>
        <v>17.401766017770701</v>
      </c>
      <c r="F7839" s="63">
        <f>'דוח 132'!F7839</f>
        <v>17.403912981242296</v>
      </c>
      <c r="G7839" s="63">
        <f>'דוח 132'!E7839</f>
        <v>0</v>
      </c>
      <c r="H7839" s="63">
        <f>'דוח 132'!D7839</f>
        <v>0</v>
      </c>
      <c r="I7839" s="63">
        <f>'דוח 132'!C7839</f>
        <v>0</v>
      </c>
      <c r="J7839" s="63">
        <f>'דוח 132'!B7839</f>
        <v>0</v>
      </c>
      <c r="K7839" s="63">
        <f>'דוח 132'!A7839</f>
        <v>0</v>
      </c>
    </row>
    <row r="7840" spans="1:11" x14ac:dyDescent="0.2">
      <c r="A7840" s="63">
        <f>'דוח 132'!K7840</f>
        <v>15544</v>
      </c>
      <c r="B7840" s="63">
        <f>'דוח 132'!J7840</f>
        <v>9816</v>
      </c>
      <c r="C7840" s="63" t="str">
        <f>'דוח 132'!I7840</f>
        <v>הלוואה צמוד מדד</v>
      </c>
      <c r="D7840" s="63">
        <f>'דוח 132'!H7840</f>
        <v>0</v>
      </c>
      <c r="E7840" s="63">
        <f>'דוח 132'!G7840</f>
        <v>0</v>
      </c>
      <c r="F7840" s="63">
        <f>'דוח 132'!F7840</f>
        <v>0</v>
      </c>
      <c r="G7840" s="63">
        <f>'דוח 132'!E7840</f>
        <v>0</v>
      </c>
      <c r="H7840" s="63">
        <f>'דוח 132'!D7840</f>
        <v>0</v>
      </c>
      <c r="I7840" s="63">
        <f>'דוח 132'!C7840</f>
        <v>0</v>
      </c>
      <c r="J7840" s="63">
        <f>'דוח 132'!B7840</f>
        <v>0</v>
      </c>
      <c r="K7840" s="63">
        <f>'דוח 132'!A7840</f>
        <v>0</v>
      </c>
    </row>
    <row r="7841" spans="1:11" x14ac:dyDescent="0.2">
      <c r="A7841" s="63">
        <f>'דוח 132'!K7841</f>
        <v>12978</v>
      </c>
      <c r="B7841" s="63">
        <f>'דוח 132'!J7841</f>
        <v>9816</v>
      </c>
      <c r="C7841" s="63" t="str">
        <f>'דוח 132'!I7841</f>
        <v xml:space="preserve">פקדונות לא סחירים </v>
      </c>
      <c r="D7841" s="63">
        <f>'דוח 132'!H7841</f>
        <v>4.6000000000000005</v>
      </c>
      <c r="E7841" s="63">
        <f>'דוח 132'!G7841</f>
        <v>0.20736295403387203</v>
      </c>
      <c r="F7841" s="63">
        <f>'דוח 132'!F7841</f>
        <v>0.20863954001835203</v>
      </c>
      <c r="G7841" s="63">
        <f>'דוח 132'!E7841</f>
        <v>0</v>
      </c>
      <c r="H7841" s="63">
        <f>'דוח 132'!D7841</f>
        <v>0</v>
      </c>
      <c r="I7841" s="63">
        <f>'דוח 132'!C7841</f>
        <v>0</v>
      </c>
      <c r="J7841" s="63">
        <f>'דוח 132'!B7841</f>
        <v>0</v>
      </c>
      <c r="K7841" s="63">
        <f>'דוח 132'!A7841</f>
        <v>0</v>
      </c>
    </row>
    <row r="7842" spans="1:11" x14ac:dyDescent="0.2">
      <c r="A7842" s="63">
        <f>'דוח 132'!K7842</f>
        <v>17726</v>
      </c>
      <c r="B7842" s="63">
        <f>'דוח 132'!J7842</f>
        <v>9816</v>
      </c>
      <c r="C7842" s="63" t="str">
        <f>'דוח 132'!I7842</f>
        <v>לא צמוד כולל נזילות</v>
      </c>
      <c r="D7842" s="63">
        <f>'דוח 132'!H7842</f>
        <v>3.4927230211276901</v>
      </c>
      <c r="E7842" s="63">
        <f>'דוח 132'!G7842</f>
        <v>19.983448197915397</v>
      </c>
      <c r="F7842" s="63">
        <f>'דוח 132'!F7842</f>
        <v>19.782056771576801</v>
      </c>
      <c r="G7842" s="63">
        <f>'דוח 132'!E7842</f>
        <v>0</v>
      </c>
      <c r="H7842" s="63">
        <f>'דוח 132'!D7842</f>
        <v>0</v>
      </c>
      <c r="I7842" s="63">
        <f>'דוח 132'!C7842</f>
        <v>2.5</v>
      </c>
      <c r="J7842" s="63">
        <f>'דוח 132'!B7842</f>
        <v>4.5</v>
      </c>
      <c r="K7842" s="63">
        <f>'דוח 132'!A7842</f>
        <v>0</v>
      </c>
    </row>
    <row r="7843" spans="1:11" x14ac:dyDescent="0.2">
      <c r="A7843" s="63">
        <f>'דוח 132'!K7843</f>
        <v>17727</v>
      </c>
      <c r="B7843" s="63">
        <f>'דוח 132'!J7843</f>
        <v>9816</v>
      </c>
      <c r="C7843" s="63" t="str">
        <f>'דוח 132'!I7843</f>
        <v>עו"ש ש"ח</v>
      </c>
      <c r="D7843" s="63">
        <f>'דוח 132'!H7843</f>
        <v>0</v>
      </c>
      <c r="E7843" s="63">
        <f>'דוח 132'!G7843</f>
        <v>1.1026354250399901</v>
      </c>
      <c r="F7843" s="63">
        <f>'דוח 132'!F7843</f>
        <v>0.86518827269143994</v>
      </c>
      <c r="G7843" s="63">
        <f>'דוח 132'!E7843</f>
        <v>0</v>
      </c>
      <c r="H7843" s="63">
        <f>'דוח 132'!D7843</f>
        <v>0</v>
      </c>
      <c r="I7843" s="63">
        <f>'דוח 132'!C7843</f>
        <v>0</v>
      </c>
      <c r="J7843" s="63">
        <f>'דוח 132'!B7843</f>
        <v>0</v>
      </c>
      <c r="K7843" s="63">
        <f>'דוח 132'!A7843</f>
        <v>0</v>
      </c>
    </row>
    <row r="7844" spans="1:11" x14ac:dyDescent="0.2">
      <c r="A7844" s="63">
        <f>'דוח 132'!K7844</f>
        <v>13592</v>
      </c>
      <c r="B7844" s="63">
        <f>'דוח 132'!J7844</f>
        <v>9816</v>
      </c>
      <c r="C7844" s="63" t="str">
        <f>'דוח 132'!I7844</f>
        <v xml:space="preserve">לא צמוד - לא כולל נזילות </v>
      </c>
      <c r="D7844" s="63">
        <f>'דוח 132'!H7844</f>
        <v>3.65246737827735</v>
      </c>
      <c r="E7844" s="63">
        <f>'דוח 132'!G7844</f>
        <v>18.880812772875398</v>
      </c>
      <c r="F7844" s="63">
        <f>'דוח 132'!F7844</f>
        <v>18.9168684988853</v>
      </c>
      <c r="G7844" s="63">
        <f>'דוח 132'!E7844</f>
        <v>0</v>
      </c>
      <c r="H7844" s="63">
        <f>'דוח 132'!D7844</f>
        <v>0</v>
      </c>
      <c r="I7844" s="63">
        <f>'דוח 132'!C7844</f>
        <v>0</v>
      </c>
      <c r="J7844" s="63">
        <f>'דוח 132'!B7844</f>
        <v>0</v>
      </c>
      <c r="K7844" s="63">
        <f>'דוח 132'!A7844</f>
        <v>0</v>
      </c>
    </row>
    <row r="7845" spans="1:11" x14ac:dyDescent="0.2">
      <c r="A7845" s="63">
        <f>'דוח 132'!K7845</f>
        <v>11566</v>
      </c>
      <c r="B7845" s="63">
        <f>'דוח 132'!J7845</f>
        <v>9816</v>
      </c>
      <c r="C7845" s="63" t="str">
        <f>'דוח 132'!I7845</f>
        <v>מק"מ</v>
      </c>
      <c r="D7845" s="63">
        <f>'דוח 132'!H7845</f>
        <v>0.63240525245427603</v>
      </c>
      <c r="E7845" s="63">
        <f>'דוח 132'!G7845</f>
        <v>5.5538242480518996</v>
      </c>
      <c r="F7845" s="63">
        <f>'דוח 132'!F7845</f>
        <v>5.5675778378370797</v>
      </c>
      <c r="G7845" s="63">
        <f>'דוח 132'!E7845</f>
        <v>0</v>
      </c>
      <c r="H7845" s="63">
        <f>'דוח 132'!D7845</f>
        <v>0</v>
      </c>
      <c r="I7845" s="63">
        <f>'דוח 132'!C7845</f>
        <v>0</v>
      </c>
      <c r="J7845" s="63">
        <f>'דוח 132'!B7845</f>
        <v>0</v>
      </c>
      <c r="K7845" s="63">
        <f>'דוח 132'!A7845</f>
        <v>0</v>
      </c>
    </row>
    <row r="7846" spans="1:11" x14ac:dyDescent="0.2">
      <c r="A7846" s="63">
        <f>'דוח 132'!K7846</f>
        <v>13419</v>
      </c>
      <c r="B7846" s="63">
        <f>'דוח 132'!J7846</f>
        <v>9816</v>
      </c>
      <c r="C7846" s="63" t="str">
        <f>'דוח 132'!I7846</f>
        <v>ממשלתי  לא צמוד (שחר)</v>
      </c>
      <c r="D7846" s="63">
        <f>'דוח 132'!H7846</f>
        <v>5.2286196354912899</v>
      </c>
      <c r="E7846" s="63">
        <f>'דוח 132'!G7846</f>
        <v>8.3594699063442697</v>
      </c>
      <c r="F7846" s="63">
        <f>'דוח 132'!F7846</f>
        <v>8.37286348193566</v>
      </c>
      <c r="G7846" s="63">
        <f>'דוח 132'!E7846</f>
        <v>0</v>
      </c>
      <c r="H7846" s="63">
        <f>'דוח 132'!D7846</f>
        <v>0</v>
      </c>
      <c r="I7846" s="63">
        <f>'דוח 132'!C7846</f>
        <v>0</v>
      </c>
      <c r="J7846" s="63">
        <f>'דוח 132'!B7846</f>
        <v>0</v>
      </c>
      <c r="K7846" s="63">
        <f>'דוח 132'!A7846</f>
        <v>0</v>
      </c>
    </row>
    <row r="7847" spans="1:11" x14ac:dyDescent="0.2">
      <c r="A7847" s="63">
        <f>'דוח 132'!K7847</f>
        <v>11568</v>
      </c>
      <c r="B7847" s="63">
        <f>'דוח 132'!J7847</f>
        <v>9816</v>
      </c>
      <c r="C7847" s="63" t="str">
        <f>'דוח 132'!I7847</f>
        <v>אג"ח ממשלתי לא צמוד ריבית משתנה-"גילון"</v>
      </c>
      <c r="D7847" s="63">
        <f>'דוח 132'!H7847</f>
        <v>0</v>
      </c>
      <c r="E7847" s="63">
        <f>'דוח 132'!G7847</f>
        <v>0</v>
      </c>
      <c r="F7847" s="63">
        <f>'דוח 132'!F7847</f>
        <v>0</v>
      </c>
      <c r="G7847" s="63">
        <f>'דוח 132'!E7847</f>
        <v>0</v>
      </c>
      <c r="H7847" s="63">
        <f>'דוח 132'!D7847</f>
        <v>0</v>
      </c>
      <c r="I7847" s="63">
        <f>'דוח 132'!C7847</f>
        <v>0</v>
      </c>
      <c r="J7847" s="63">
        <f>'דוח 132'!B7847</f>
        <v>0</v>
      </c>
      <c r="K7847" s="63">
        <f>'דוח 132'!A7847</f>
        <v>0</v>
      </c>
    </row>
    <row r="7848" spans="1:11" x14ac:dyDescent="0.2">
      <c r="A7848" s="63">
        <f>'דוח 132'!K7848</f>
        <v>12479</v>
      </c>
      <c r="B7848" s="63">
        <f>'דוח 132'!J7848</f>
        <v>9816</v>
      </c>
      <c r="C7848" s="63" t="str">
        <f>'דוח 132'!I7848</f>
        <v>קונצרני ריבית קבועה</v>
      </c>
      <c r="D7848" s="63">
        <f>'דוח 132'!H7848</f>
        <v>4.3584270517904997</v>
      </c>
      <c r="E7848" s="63">
        <f>'דוח 132'!G7848</f>
        <v>4.4564735874707599</v>
      </c>
      <c r="F7848" s="63">
        <f>'דוח 132'!F7848</f>
        <v>4.4629393505814097</v>
      </c>
      <c r="G7848" s="63">
        <f>'דוח 132'!E7848</f>
        <v>0</v>
      </c>
      <c r="H7848" s="63">
        <f>'דוח 132'!D7848</f>
        <v>0</v>
      </c>
      <c r="I7848" s="63">
        <f>'דוח 132'!C7848</f>
        <v>0</v>
      </c>
      <c r="J7848" s="63">
        <f>'דוח 132'!B7848</f>
        <v>0</v>
      </c>
      <c r="K7848" s="63">
        <f>'דוח 132'!A7848</f>
        <v>0</v>
      </c>
    </row>
    <row r="7849" spans="1:11" x14ac:dyDescent="0.2">
      <c r="A7849" s="63">
        <f>'דוח 132'!K7849</f>
        <v>12480</v>
      </c>
      <c r="B7849" s="63">
        <f>'דוח 132'!J7849</f>
        <v>9816</v>
      </c>
      <c r="C7849" s="63" t="str">
        <f>'דוח 132'!I7849</f>
        <v>קונצרני ריבית משתנה</v>
      </c>
      <c r="D7849" s="63">
        <f>'דוח 132'!H7849</f>
        <v>4.0085990805275102</v>
      </c>
      <c r="E7849" s="63">
        <f>'דוח 132'!G7849</f>
        <v>0.19470993700560899</v>
      </c>
      <c r="F7849" s="63">
        <f>'דוח 132'!F7849</f>
        <v>0.195514936694694</v>
      </c>
      <c r="G7849" s="63">
        <f>'דוח 132'!E7849</f>
        <v>0</v>
      </c>
      <c r="H7849" s="63">
        <f>'דוח 132'!D7849</f>
        <v>0</v>
      </c>
      <c r="I7849" s="63">
        <f>'דוח 132'!C7849</f>
        <v>0</v>
      </c>
      <c r="J7849" s="63">
        <f>'דוח 132'!B7849</f>
        <v>0</v>
      </c>
      <c r="K7849" s="63">
        <f>'דוח 132'!A7849</f>
        <v>0</v>
      </c>
    </row>
    <row r="7850" spans="1:11" x14ac:dyDescent="0.2">
      <c r="A7850" s="63">
        <f>'דוח 132'!K7850</f>
        <v>11578</v>
      </c>
      <c r="B7850" s="63">
        <f>'דוח 132'!J7850</f>
        <v>9816</v>
      </c>
      <c r="C7850" s="63" t="str">
        <f>'דוח 132'!I7850</f>
        <v>אג"ח לא צמוד לא סחיר (ללא עמיתים)</v>
      </c>
      <c r="D7850" s="63">
        <f>'דוח 132'!H7850</f>
        <v>4.901753151873919</v>
      </c>
      <c r="E7850" s="63">
        <f>'דוח 132'!G7850</f>
        <v>0.31633509400281995</v>
      </c>
      <c r="F7850" s="63">
        <f>'דוח 132'!F7850</f>
        <v>0.31797289183651001</v>
      </c>
      <c r="G7850" s="63">
        <f>'דוח 132'!E7850</f>
        <v>0</v>
      </c>
      <c r="H7850" s="63">
        <f>'דוח 132'!D7850</f>
        <v>0</v>
      </c>
      <c r="I7850" s="63">
        <f>'דוח 132'!C7850</f>
        <v>0</v>
      </c>
      <c r="J7850" s="63">
        <f>'דוח 132'!B7850</f>
        <v>0</v>
      </c>
      <c r="K7850" s="63">
        <f>'דוח 132'!A7850</f>
        <v>0</v>
      </c>
    </row>
    <row r="7851" spans="1:11" x14ac:dyDescent="0.2">
      <c r="A7851" s="63">
        <f>'דוח 132'!K7851</f>
        <v>12497</v>
      </c>
      <c r="B7851" s="63">
        <f>'דוח 132'!J7851</f>
        <v>9816</v>
      </c>
      <c r="C7851" s="63" t="str">
        <f>'דוח 132'!I7851</f>
        <v>קונצרני לא סחיר ריבית משתנה (נע"מים)</v>
      </c>
      <c r="D7851" s="63">
        <f>'דוח 132'!H7851</f>
        <v>0</v>
      </c>
      <c r="E7851" s="63">
        <f>'דוח 132'!G7851</f>
        <v>0</v>
      </c>
      <c r="F7851" s="63">
        <f>'דוח 132'!F7851</f>
        <v>0</v>
      </c>
      <c r="G7851" s="63">
        <f>'דוח 132'!E7851</f>
        <v>0</v>
      </c>
      <c r="H7851" s="63">
        <f>'דוח 132'!D7851</f>
        <v>0</v>
      </c>
      <c r="I7851" s="63">
        <f>'דוח 132'!C7851</f>
        <v>0</v>
      </c>
      <c r="J7851" s="63">
        <f>'דוח 132'!B7851</f>
        <v>0</v>
      </c>
      <c r="K7851" s="63">
        <f>'דוח 132'!A7851</f>
        <v>0</v>
      </c>
    </row>
    <row r="7852" spans="1:11" x14ac:dyDescent="0.2">
      <c r="A7852" s="63">
        <f>'דוח 132'!K7852</f>
        <v>15546</v>
      </c>
      <c r="B7852" s="63">
        <f>'דוח 132'!J7852</f>
        <v>9816</v>
      </c>
      <c r="C7852" s="63" t="str">
        <f>'דוח 132'!I7852</f>
        <v>הלוואה לא צמוד</v>
      </c>
      <c r="D7852" s="63">
        <f>'דוח 132'!H7852</f>
        <v>0</v>
      </c>
      <c r="E7852" s="63">
        <f>'דוח 132'!G7852</f>
        <v>0</v>
      </c>
      <c r="F7852" s="63">
        <f>'דוח 132'!F7852</f>
        <v>0</v>
      </c>
      <c r="G7852" s="63">
        <f>'דוח 132'!E7852</f>
        <v>0</v>
      </c>
      <c r="H7852" s="63">
        <f>'דוח 132'!D7852</f>
        <v>0</v>
      </c>
      <c r="I7852" s="63">
        <f>'דוח 132'!C7852</f>
        <v>0</v>
      </c>
      <c r="J7852" s="63">
        <f>'דוח 132'!B7852</f>
        <v>0</v>
      </c>
      <c r="K7852" s="63">
        <f>'דוח 132'!A7852</f>
        <v>0</v>
      </c>
    </row>
    <row r="7853" spans="1:11" x14ac:dyDescent="0.2">
      <c r="A7853" s="63">
        <f>'דוח 132'!K7853</f>
        <v>12481</v>
      </c>
      <c r="B7853" s="63">
        <f>'דוח 132'!J7853</f>
        <v>9816</v>
      </c>
      <c r="C7853" s="63" t="str">
        <f>'דוח 132'!I7853</f>
        <v>הלוואות לעמיתים.</v>
      </c>
      <c r="D7853" s="63">
        <f>'דוח 132'!H7853</f>
        <v>0</v>
      </c>
      <c r="E7853" s="63">
        <f>'דוח 132'!G7853</f>
        <v>0</v>
      </c>
      <c r="F7853" s="63">
        <f>'דוח 132'!F7853</f>
        <v>0</v>
      </c>
      <c r="G7853" s="63">
        <f>'דוח 132'!E7853</f>
        <v>0</v>
      </c>
      <c r="H7853" s="63">
        <f>'דוח 132'!D7853</f>
        <v>4</v>
      </c>
      <c r="I7853" s="63">
        <f>'דוח 132'!C7853</f>
        <v>0</v>
      </c>
      <c r="J7853" s="63">
        <f>'דוח 132'!B7853</f>
        <v>0</v>
      </c>
      <c r="K7853" s="63">
        <f>'דוח 132'!A7853</f>
        <v>0</v>
      </c>
    </row>
    <row r="7854" spans="1:11" x14ac:dyDescent="0.2">
      <c r="A7854" s="63">
        <f>'דוח 132'!K7854</f>
        <v>13594</v>
      </c>
      <c r="B7854" s="63">
        <f>'דוח 132'!J7854</f>
        <v>9816</v>
      </c>
      <c r="C7854" s="63" t="str">
        <f>'דוח 132'!I7854</f>
        <v>מט"ח וצמוד מט"ח</v>
      </c>
      <c r="D7854" s="63">
        <f>'דוח 132'!H7854</f>
        <v>2.3644510395057399</v>
      </c>
      <c r="E7854" s="63">
        <f>'דוח 132'!G7854</f>
        <v>12.059186098740499</v>
      </c>
      <c r="F7854" s="63">
        <f>'דוח 132'!F7854</f>
        <v>12.0476269809519</v>
      </c>
      <c r="G7854" s="63">
        <f>'דוח 132'!E7854</f>
        <v>0</v>
      </c>
      <c r="H7854" s="63">
        <f>'דוח 132'!D7854</f>
        <v>0</v>
      </c>
      <c r="I7854" s="63">
        <f>'דוח 132'!C7854</f>
        <v>0</v>
      </c>
      <c r="J7854" s="63">
        <f>'דוח 132'!B7854</f>
        <v>0</v>
      </c>
      <c r="K7854" s="63">
        <f>'דוח 132'!A7854</f>
        <v>0</v>
      </c>
    </row>
    <row r="7855" spans="1:11" x14ac:dyDescent="0.2">
      <c r="A7855" s="63">
        <f>'דוח 132'!K7855</f>
        <v>15609</v>
      </c>
      <c r="B7855" s="63">
        <f>'דוח 132'!J7855</f>
        <v>9816</v>
      </c>
      <c r="C7855" s="63" t="str">
        <f>'דוח 132'!I7855</f>
        <v>אג"ח ממשלתי צמוד מט"ח סחיר (1022)</v>
      </c>
      <c r="D7855" s="63">
        <f>'דוח 132'!H7855</f>
        <v>0.46171758785615802</v>
      </c>
      <c r="E7855" s="63">
        <f>'דוח 132'!G7855</f>
        <v>1.14937585781416</v>
      </c>
      <c r="F7855" s="63">
        <f>'דוח 132'!F7855</f>
        <v>1.14726276945266</v>
      </c>
      <c r="G7855" s="63">
        <f>'דוח 132'!E7855</f>
        <v>0</v>
      </c>
      <c r="H7855" s="63">
        <f>'דוח 132'!D7855</f>
        <v>0</v>
      </c>
      <c r="I7855" s="63">
        <f>'דוח 132'!C7855</f>
        <v>0</v>
      </c>
      <c r="J7855" s="63">
        <f>'דוח 132'!B7855</f>
        <v>0</v>
      </c>
      <c r="K7855" s="63">
        <f>'דוח 132'!A7855</f>
        <v>0</v>
      </c>
    </row>
    <row r="7856" spans="1:11" x14ac:dyDescent="0.2">
      <c r="A7856" s="63">
        <f>'דוח 132'!K7856</f>
        <v>11524</v>
      </c>
      <c r="B7856" s="63">
        <f>'דוח 132'!J7856</f>
        <v>9816</v>
      </c>
      <c r="C7856" s="63" t="str">
        <f>'דוח 132'!I7856</f>
        <v xml:space="preserve"> אג"ח קונצרני בחו"ל </v>
      </c>
      <c r="D7856" s="63">
        <f>'דוח 132'!H7856</f>
        <v>3.3022145508835696</v>
      </c>
      <c r="E7856" s="63">
        <f>'דוח 132'!G7856</f>
        <v>7.7277683317816592</v>
      </c>
      <c r="F7856" s="63">
        <f>'דוח 132'!F7856</f>
        <v>7.7085778535878395</v>
      </c>
      <c r="G7856" s="63">
        <f>'דוח 132'!E7856</f>
        <v>0</v>
      </c>
      <c r="H7856" s="63">
        <f>'דוח 132'!D7856</f>
        <v>0</v>
      </c>
      <c r="I7856" s="63">
        <f>'דוח 132'!C7856</f>
        <v>0</v>
      </c>
      <c r="J7856" s="63">
        <f>'דוח 132'!B7856</f>
        <v>0</v>
      </c>
      <c r="K7856" s="63">
        <f>'דוח 132'!A7856</f>
        <v>0</v>
      </c>
    </row>
    <row r="7857" spans="1:11" x14ac:dyDescent="0.2">
      <c r="A7857" s="63">
        <f>'דוח 132'!K7857</f>
        <v>15745</v>
      </c>
      <c r="B7857" s="63">
        <f>'דוח 132'!J7857</f>
        <v>9816</v>
      </c>
      <c r="C7857" s="63" t="str">
        <f>'דוח 132'!I7857</f>
        <v>סה"כ קונצרני צמוד מט"ח</v>
      </c>
      <c r="D7857" s="63">
        <f>'דוח 132'!H7857</f>
        <v>4.7056721190476498</v>
      </c>
      <c r="E7857" s="63">
        <f>'דוח 132'!G7857</f>
        <v>0.526296167783185</v>
      </c>
      <c r="F7857" s="63">
        <f>'דוח 132'!F7857</f>
        <v>0.53147238526889606</v>
      </c>
      <c r="G7857" s="63">
        <f>'דוח 132'!E7857</f>
        <v>0</v>
      </c>
      <c r="H7857" s="63">
        <f>'דוח 132'!D7857</f>
        <v>0</v>
      </c>
      <c r="I7857" s="63">
        <f>'דוח 132'!C7857</f>
        <v>0</v>
      </c>
      <c r="J7857" s="63">
        <f>'דוח 132'!B7857</f>
        <v>0</v>
      </c>
      <c r="K7857" s="63">
        <f>'דוח 132'!A7857</f>
        <v>0</v>
      </c>
    </row>
    <row r="7858" spans="1:11" x14ac:dyDescent="0.2">
      <c r="A7858" s="63">
        <f>'דוח 132'!K7858</f>
        <v>15545</v>
      </c>
      <c r="B7858" s="63">
        <f>'דוח 132'!J7858</f>
        <v>9816</v>
      </c>
      <c r="C7858" s="63" t="str">
        <f>'דוח 132'!I7858</f>
        <v>הלוואה צמוד מט"ח</v>
      </c>
      <c r="D7858" s="63">
        <f>'דוח 132'!H7858</f>
        <v>0</v>
      </c>
      <c r="E7858" s="63">
        <f>'דוח 132'!G7858</f>
        <v>0</v>
      </c>
      <c r="F7858" s="63">
        <f>'דוח 132'!F7858</f>
        <v>0</v>
      </c>
      <c r="G7858" s="63">
        <f>'דוח 132'!E7858</f>
        <v>0</v>
      </c>
      <c r="H7858" s="63">
        <f>'דוח 132'!D7858</f>
        <v>0</v>
      </c>
      <c r="I7858" s="63">
        <f>'דוח 132'!C7858</f>
        <v>0</v>
      </c>
      <c r="J7858" s="63">
        <f>'דוח 132'!B7858</f>
        <v>0</v>
      </c>
      <c r="K7858" s="63">
        <f>'דוח 132'!A7858</f>
        <v>0</v>
      </c>
    </row>
    <row r="7859" spans="1:11" x14ac:dyDescent="0.2">
      <c r="A7859" s="63">
        <f>'דוח 132'!K7859</f>
        <v>13595</v>
      </c>
      <c r="B7859" s="63">
        <f>'דוח 132'!J7859</f>
        <v>9816</v>
      </c>
      <c r="C7859" s="63" t="str">
        <f>'דוח 132'!I7859</f>
        <v>סה"כ מניות והמירים</v>
      </c>
      <c r="D7859" s="63">
        <f>'דוח 132'!H7859</f>
        <v>0</v>
      </c>
      <c r="E7859" s="63">
        <f>'דוח 132'!G7859</f>
        <v>41.417991274041597</v>
      </c>
      <c r="F7859" s="63">
        <f>'דוח 132'!F7859</f>
        <v>41.587594736996294</v>
      </c>
      <c r="G7859" s="63">
        <f>'דוח 132'!E7859</f>
        <v>0</v>
      </c>
      <c r="H7859" s="63">
        <f>'דוח 132'!D7859</f>
        <v>0</v>
      </c>
      <c r="I7859" s="63">
        <f>'דוח 132'!C7859</f>
        <v>0</v>
      </c>
      <c r="J7859" s="63">
        <f>'דוח 132'!B7859</f>
        <v>0</v>
      </c>
      <c r="K7859" s="63">
        <f>'דוח 132'!A7859</f>
        <v>0</v>
      </c>
    </row>
    <row r="7860" spans="1:11" x14ac:dyDescent="0.2">
      <c r="A7860" s="63">
        <f>'דוח 132'!K7860</f>
        <v>15610</v>
      </c>
      <c r="B7860" s="63">
        <f>'דוח 132'!J7860</f>
        <v>9816</v>
      </c>
      <c r="C7860" s="63" t="str">
        <f>'דוח 132'!I7860</f>
        <v>נגזרים מתוך מניות והמירים</v>
      </c>
      <c r="D7860" s="63">
        <f>'דוח 132'!H7860</f>
        <v>0</v>
      </c>
      <c r="E7860" s="63">
        <f>'דוח 132'!G7860</f>
        <v>-2.0207821335926601</v>
      </c>
      <c r="F7860" s="63">
        <f>'דוח 132'!F7860</f>
        <v>-2.0314581435674999</v>
      </c>
      <c r="G7860" s="63">
        <f>'דוח 132'!E7860</f>
        <v>0</v>
      </c>
      <c r="H7860" s="63">
        <f>'דוח 132'!D7860</f>
        <v>0</v>
      </c>
      <c r="I7860" s="63">
        <f>'דוח 132'!C7860</f>
        <v>0</v>
      </c>
      <c r="J7860" s="63">
        <f>'דוח 132'!B7860</f>
        <v>0</v>
      </c>
      <c r="K7860" s="63">
        <f>'דוח 132'!A7860</f>
        <v>0</v>
      </c>
    </row>
    <row r="7861" spans="1:11" x14ac:dyDescent="0.2">
      <c r="A7861" s="63">
        <f>'דוח 132'!K7861</f>
        <v>15611</v>
      </c>
      <c r="B7861" s="63">
        <f>'דוח 132'!J7861</f>
        <v>9816</v>
      </c>
      <c r="C7861" s="63" t="str">
        <f>'דוח 132'!I7861</f>
        <v>מניות והמירים בארץ</v>
      </c>
      <c r="D7861" s="63">
        <f>'דוח 132'!H7861</f>
        <v>0</v>
      </c>
      <c r="E7861" s="63">
        <f>'דוח 132'!G7861</f>
        <v>18.692591368617801</v>
      </c>
      <c r="F7861" s="63">
        <f>'דוח 132'!F7861</f>
        <v>18.7784305688205</v>
      </c>
      <c r="G7861" s="63">
        <f>'דוח 132'!E7861</f>
        <v>0</v>
      </c>
      <c r="H7861" s="63">
        <f>'דוח 132'!D7861</f>
        <v>0</v>
      </c>
      <c r="I7861" s="63">
        <f>'דוח 132'!C7861</f>
        <v>0</v>
      </c>
      <c r="J7861" s="63">
        <f>'דוח 132'!B7861</f>
        <v>0</v>
      </c>
      <c r="K7861" s="63">
        <f>'דוח 132'!A7861</f>
        <v>0</v>
      </c>
    </row>
    <row r="7862" spans="1:11" x14ac:dyDescent="0.2">
      <c r="A7862" s="63">
        <f>'דוח 132'!K7862</f>
        <v>15608</v>
      </c>
      <c r="B7862" s="63">
        <f>'דוח 132'!J7862</f>
        <v>9816</v>
      </c>
      <c r="C7862" s="63" t="str">
        <f>'דוח 132'!I7862</f>
        <v>מניות חו"ל</v>
      </c>
      <c r="D7862" s="63">
        <f>'דוח 132'!H7862</f>
        <v>0</v>
      </c>
      <c r="E7862" s="63">
        <f>'דוח 132'!G7862</f>
        <v>22.7253999054237</v>
      </c>
      <c r="F7862" s="63">
        <f>'דוח 132'!F7862</f>
        <v>22.809164168175798</v>
      </c>
      <c r="G7862" s="63">
        <f>'דוח 132'!E7862</f>
        <v>0</v>
      </c>
      <c r="H7862" s="63">
        <f>'דוח 132'!D7862</f>
        <v>0</v>
      </c>
      <c r="I7862" s="63">
        <f>'דוח 132'!C7862</f>
        <v>0</v>
      </c>
      <c r="J7862" s="63">
        <f>'דוח 132'!B7862</f>
        <v>0</v>
      </c>
      <c r="K7862" s="63">
        <f>'דוח 132'!A7862</f>
        <v>0</v>
      </c>
    </row>
    <row r="7863" spans="1:11" x14ac:dyDescent="0.2">
      <c r="A7863" s="63">
        <f>'דוח 132'!K7863</f>
        <v>15584</v>
      </c>
      <c r="B7863" s="63">
        <f>'דוח 132'!J7863</f>
        <v>9816</v>
      </c>
      <c r="C7863" s="63" t="str">
        <f>'דוח 132'!I7863</f>
        <v>נכסים אלטרנטיביים</v>
      </c>
      <c r="D7863" s="63">
        <f>'דוח 132'!H7863</f>
        <v>0</v>
      </c>
      <c r="E7863" s="63">
        <f>'דוח 132'!G7863</f>
        <v>2.2564077889471297</v>
      </c>
      <c r="F7863" s="63">
        <f>'דוח 132'!F7863</f>
        <v>2.2793731146567899</v>
      </c>
      <c r="G7863" s="63">
        <f>'דוח 132'!E7863</f>
        <v>0</v>
      </c>
      <c r="H7863" s="63">
        <f>'דוח 132'!D7863</f>
        <v>8</v>
      </c>
      <c r="I7863" s="63">
        <f>'דוח 132'!C7863</f>
        <v>0</v>
      </c>
      <c r="J7863" s="63">
        <f>'דוח 132'!B7863</f>
        <v>0</v>
      </c>
      <c r="K7863" s="63">
        <f>'דוח 132'!A7863</f>
        <v>0</v>
      </c>
    </row>
    <row r="7864" spans="1:11" x14ac:dyDescent="0.2">
      <c r="A7864" s="63">
        <f>'דוח 132'!K7864</f>
        <v>17728</v>
      </c>
      <c r="B7864" s="63">
        <f>'דוח 132'!J7864</f>
        <v>9816</v>
      </c>
      <c r="C7864" s="63" t="str">
        <f>'דוח 132'!I7864</f>
        <v>נכסי נדל"ן</v>
      </c>
      <c r="D7864" s="63">
        <f>'דוח 132'!H7864</f>
        <v>0</v>
      </c>
      <c r="E7864" s="63">
        <f>'דוח 132'!G7864</f>
        <v>0</v>
      </c>
      <c r="F7864" s="63">
        <f>'דוח 132'!F7864</f>
        <v>0</v>
      </c>
      <c r="G7864" s="63">
        <f>'דוח 132'!E7864</f>
        <v>0</v>
      </c>
      <c r="H7864" s="63">
        <f>'דוח 132'!D7864</f>
        <v>0</v>
      </c>
      <c r="I7864" s="63">
        <f>'דוח 132'!C7864</f>
        <v>0</v>
      </c>
      <c r="J7864" s="63">
        <f>'דוח 132'!B7864</f>
        <v>0</v>
      </c>
      <c r="K7864" s="63">
        <f>'דוח 132'!A7864</f>
        <v>0</v>
      </c>
    </row>
    <row r="7865" spans="1:11" x14ac:dyDescent="0.2">
      <c r="A7865" s="63">
        <f>'דוח 132'!K7865</f>
        <v>15624</v>
      </c>
      <c r="B7865" s="63">
        <f>'דוח 132'!J7865</f>
        <v>9816</v>
      </c>
      <c r="C7865" s="63" t="str">
        <f>'דוח 132'!I7865</f>
        <v>נגזרים מתוך חשיפת מט"ח</v>
      </c>
      <c r="D7865" s="63">
        <f>'דוח 132'!H7865</f>
        <v>0</v>
      </c>
      <c r="E7865" s="63">
        <f>'דוח 132'!G7865</f>
        <v>-14.558144932939699</v>
      </c>
      <c r="F7865" s="63">
        <f>'דוח 132'!F7865</f>
        <v>-14.514102140705399</v>
      </c>
      <c r="G7865" s="63">
        <f>'דוח 132'!E7865</f>
        <v>0</v>
      </c>
      <c r="H7865" s="63">
        <f>'דוח 132'!D7865</f>
        <v>0</v>
      </c>
      <c r="I7865" s="63">
        <f>'דוח 132'!C7865</f>
        <v>0</v>
      </c>
      <c r="J7865" s="63">
        <f>'דוח 132'!B7865</f>
        <v>0</v>
      </c>
      <c r="K7865" s="63">
        <f>'דוח 132'!A7865</f>
        <v>0</v>
      </c>
    </row>
    <row r="7866" spans="1:11" x14ac:dyDescent="0.2">
      <c r="A7866" s="63">
        <f>'דוח 132'!K7866</f>
        <v>15644</v>
      </c>
      <c r="B7866" s="63">
        <f>'דוח 132'!J7866</f>
        <v>9816</v>
      </c>
      <c r="C7866" s="63" t="str">
        <f>'דוח 132'!I7866</f>
        <v>סה"כ נזילות</v>
      </c>
      <c r="D7866" s="63">
        <f>'דוח 132'!H7866</f>
        <v>0</v>
      </c>
      <c r="E7866" s="63">
        <f>'דוח 132'!G7866</f>
        <v>3.7583811664015099</v>
      </c>
      <c r="F7866" s="63">
        <f>'דוח 132'!F7866</f>
        <v>3.52550224533393</v>
      </c>
      <c r="G7866" s="63">
        <f>'דוח 132'!E7866</f>
        <v>1</v>
      </c>
      <c r="H7866" s="63">
        <f>'דוח 132'!D7866</f>
        <v>10</v>
      </c>
      <c r="I7866" s="63">
        <f>'דוח 132'!C7866</f>
        <v>0</v>
      </c>
      <c r="J7866" s="63">
        <f>'דוח 132'!B7866</f>
        <v>0</v>
      </c>
      <c r="K7866" s="63">
        <f>'דוח 132'!A7866</f>
        <v>0</v>
      </c>
    </row>
    <row r="7867" spans="1:11" x14ac:dyDescent="0.2">
      <c r="A7867" s="63">
        <f>'דוח 132'!K7867</f>
        <v>15704</v>
      </c>
      <c r="B7867" s="63">
        <f>'דוח 132'!J7867</f>
        <v>9816</v>
      </c>
      <c r="C7867" s="63" t="str">
        <f>'דוח 132'!I7867</f>
        <v xml:space="preserve">סה"כ קונצרני והלוואות </v>
      </c>
      <c r="D7867" s="63">
        <f>'דוח 132'!H7867</f>
        <v>3.4151602202394296</v>
      </c>
      <c r="E7867" s="63">
        <f>'דוח 132'!G7867</f>
        <v>31.033945254330899</v>
      </c>
      <c r="F7867" s="63">
        <f>'דוח 132'!F7867</f>
        <v>31.032953429555402</v>
      </c>
      <c r="G7867" s="63">
        <f>'דוח 132'!E7867</f>
        <v>27</v>
      </c>
      <c r="H7867" s="63">
        <f>'דוח 132'!D7867</f>
        <v>33</v>
      </c>
      <c r="I7867" s="63">
        <f>'דוח 132'!C7867</f>
        <v>0</v>
      </c>
      <c r="J7867" s="63">
        <f>'דוח 132'!B7867</f>
        <v>0</v>
      </c>
      <c r="K7867" s="63">
        <f>'דוח 132'!A7867</f>
        <v>0</v>
      </c>
    </row>
    <row r="7868" spans="1:11" x14ac:dyDescent="0.2">
      <c r="A7868" s="63">
        <f>'דוח 132'!K7868</f>
        <v>15749</v>
      </c>
      <c r="B7868" s="63">
        <f>'דוח 132'!J7868</f>
        <v>9816</v>
      </c>
      <c r="C7868" s="63" t="str">
        <f>'דוח 132'!I7868</f>
        <v>סה"כ לא סחירים</v>
      </c>
      <c r="D7868" s="63">
        <f>'דוח 132'!H7868</f>
        <v>1.25003004197242</v>
      </c>
      <c r="E7868" s="63">
        <f>'דוח 132'!G7868</f>
        <v>3.19070195550003</v>
      </c>
      <c r="F7868" s="63">
        <f>'דוח 132'!F7868</f>
        <v>3.2185485768554498</v>
      </c>
      <c r="G7868" s="63">
        <f>'דוח 132'!E7868</f>
        <v>0</v>
      </c>
      <c r="H7868" s="63">
        <f>'דוח 132'!D7868</f>
        <v>0</v>
      </c>
      <c r="I7868" s="63">
        <f>'דוח 132'!C7868</f>
        <v>0</v>
      </c>
      <c r="J7868" s="63">
        <f>'דוח 132'!B7868</f>
        <v>0</v>
      </c>
      <c r="K7868" s="63">
        <f>'דוח 132'!A7868</f>
        <v>0</v>
      </c>
    </row>
    <row r="7869" spans="1:11" x14ac:dyDescent="0.2">
      <c r="A7869" s="63">
        <f>'דוח 132'!K7869</f>
        <v>11258</v>
      </c>
      <c r="B7869" s="63">
        <f>'דוח 132'!J7869</f>
        <v>9816</v>
      </c>
      <c r="C7869" s="63" t="str">
        <f>'דוח 132'!I7869</f>
        <v>כל נכסי הקופה</v>
      </c>
      <c r="D7869" s="63">
        <f>'דוח 132'!H7869</f>
        <v>1.9409113102521298</v>
      </c>
      <c r="E7869" s="63">
        <f>'דוח 132'!G7869</f>
        <v>100.44755506581501</v>
      </c>
      <c r="F7869" s="63">
        <f>'דוח 132'!F7869</f>
        <v>100.443540943061</v>
      </c>
      <c r="G7869" s="63">
        <f>'דוח 132'!E7869</f>
        <v>0</v>
      </c>
      <c r="H7869" s="63">
        <f>'דוח 132'!D7869</f>
        <v>0</v>
      </c>
      <c r="I7869" s="63">
        <f>'דוח 132'!C7869</f>
        <v>0</v>
      </c>
      <c r="J7869" s="63">
        <f>'דוח 132'!B7869</f>
        <v>0</v>
      </c>
      <c r="K7869" s="63">
        <f>'דוח 132'!A7869</f>
        <v>0</v>
      </c>
    </row>
    <row r="7870" spans="1:11" x14ac:dyDescent="0.2">
      <c r="A7870" s="63">
        <f>'דוח 132'!K7870</f>
        <v>15705</v>
      </c>
      <c r="B7870" s="63">
        <f>'דוח 132'!J7870</f>
        <v>9816</v>
      </c>
      <c r="C7870" s="63" t="str">
        <f>'דוח 132'!I7870</f>
        <v>סה"כ ממשלתי</v>
      </c>
      <c r="D7870" s="63">
        <f>'דוח 132'!H7870</f>
        <v>4.4933626815744896</v>
      </c>
      <c r="E7870" s="63">
        <f>'דוח 132'!G7870</f>
        <v>19.360839031634999</v>
      </c>
      <c r="F7870" s="63">
        <f>'דוח 132'!F7870</f>
        <v>19.395024895126298</v>
      </c>
      <c r="G7870" s="63">
        <f>'דוח 132'!E7870</f>
        <v>14</v>
      </c>
      <c r="H7870" s="63">
        <f>'דוח 132'!D7870</f>
        <v>24</v>
      </c>
      <c r="I7870" s="63">
        <f>'דוח 132'!C7870</f>
        <v>0</v>
      </c>
      <c r="J7870" s="63">
        <f>'דוח 132'!B7870</f>
        <v>0</v>
      </c>
      <c r="K7870" s="63">
        <f>'דוח 132'!A7870</f>
        <v>0</v>
      </c>
    </row>
    <row r="7871" spans="1:11" x14ac:dyDescent="0.2">
      <c r="A7871" s="63">
        <f>'דוח 132'!K7871</f>
        <v>16144</v>
      </c>
      <c r="B7871" s="63">
        <f>'דוח 132'!J7871</f>
        <v>9816</v>
      </c>
      <c r="C7871" s="63" t="str">
        <f>'דוח 132'!I7871</f>
        <v>סך חשיפת מט"ח</v>
      </c>
      <c r="D7871" s="63">
        <f>'דוח 132'!H7871</f>
        <v>0.85190673141742401</v>
      </c>
      <c r="E7871" s="63">
        <f>'דוח 132'!G7871</f>
        <v>17.063242243345499</v>
      </c>
      <c r="F7871" s="63">
        <f>'דוח 132'!F7871</f>
        <v>17.144728972318603</v>
      </c>
      <c r="G7871" s="63">
        <f>'דוח 132'!E7871</f>
        <v>0</v>
      </c>
      <c r="H7871" s="63">
        <f>'דוח 132'!D7871</f>
        <v>0</v>
      </c>
      <c r="I7871" s="63">
        <f>'דוח 132'!C7871</f>
        <v>0</v>
      </c>
      <c r="J7871" s="63">
        <f>'דוח 132'!B7871</f>
        <v>0</v>
      </c>
      <c r="K7871" s="63">
        <f>'דוח 132'!A7871</f>
        <v>0</v>
      </c>
    </row>
    <row r="7872" spans="1:11" x14ac:dyDescent="0.2">
      <c r="A7872" s="63">
        <f>'דוח 132'!K7872</f>
        <v>12755</v>
      </c>
      <c r="B7872" s="63">
        <f>'דוח 132'!J7872</f>
        <v>9816</v>
      </c>
      <c r="C7872" s="63" t="str">
        <f>'דוח 132'!I7872</f>
        <v xml:space="preserve">נזילות מט"ח </v>
      </c>
      <c r="D7872" s="63">
        <f>'דוח 132'!H7872</f>
        <v>0</v>
      </c>
      <c r="E7872" s="63">
        <f>'דוח 132'!G7872</f>
        <v>2.6557457413615202</v>
      </c>
      <c r="F7872" s="63">
        <f>'דוח 132'!F7872</f>
        <v>2.66031397264249</v>
      </c>
      <c r="G7872" s="63">
        <f>'דוח 132'!E7872</f>
        <v>0</v>
      </c>
      <c r="H7872" s="63">
        <f>'דוח 132'!D7872</f>
        <v>0</v>
      </c>
      <c r="I7872" s="63">
        <f>'דוח 132'!C7872</f>
        <v>0</v>
      </c>
      <c r="J7872" s="63">
        <f>'דוח 132'!B7872</f>
        <v>0</v>
      </c>
      <c r="K7872" s="63">
        <f>'דוח 132'!A7872</f>
        <v>0</v>
      </c>
    </row>
    <row r="7873" spans="1:11" x14ac:dyDescent="0.2">
      <c r="A7873" s="63">
        <f>'דוח 132'!K7873</f>
        <v>12359</v>
      </c>
      <c r="B7873" s="63">
        <f>'דוח 132'!J7873</f>
        <v>9816</v>
      </c>
      <c r="C7873" s="63" t="str">
        <f>'דוח 132'!I7873</f>
        <v xml:space="preserve">קונצרני לא סחיר צמוד מדד </v>
      </c>
      <c r="D7873" s="63">
        <f>'דוח 132'!H7873</f>
        <v>3.6477236036111003</v>
      </c>
      <c r="E7873" s="63">
        <f>'דוח 132'!G7873</f>
        <v>0.41059611851619898</v>
      </c>
      <c r="F7873" s="63">
        <f>'דוח 132'!F7873</f>
        <v>0.41256303034379399</v>
      </c>
      <c r="G7873" s="63">
        <f>'דוח 132'!E7873</f>
        <v>0</v>
      </c>
      <c r="H7873" s="63">
        <f>'דוח 132'!D7873</f>
        <v>0</v>
      </c>
      <c r="I7873" s="63">
        <f>'דוח 132'!C7873</f>
        <v>0</v>
      </c>
      <c r="J7873" s="63">
        <f>'דוח 132'!B7873</f>
        <v>0</v>
      </c>
      <c r="K7873" s="63">
        <f>'דוח 132'!A7873</f>
        <v>0</v>
      </c>
    </row>
    <row r="7874" spans="1:11" x14ac:dyDescent="0.2">
      <c r="A7874" s="63">
        <f>'דוח 132'!K7874</f>
        <v>0</v>
      </c>
      <c r="B7874" s="63">
        <f>'דוח 132'!J7874</f>
        <v>0</v>
      </c>
      <c r="C7874" s="63">
        <f>'דוח 132'!I7874</f>
        <v>0</v>
      </c>
      <c r="D7874" s="63">
        <f>'דוח 132'!H7874</f>
        <v>0</v>
      </c>
      <c r="E7874" s="63">
        <f>'דוח 132'!G7874</f>
        <v>0</v>
      </c>
      <c r="F7874" s="63">
        <f>'דוח 132'!F7874</f>
        <v>0</v>
      </c>
      <c r="G7874" s="63">
        <f>'דוח 132'!E7874</f>
        <v>0</v>
      </c>
      <c r="H7874" s="63">
        <f>'דוח 132'!D7874</f>
        <v>0</v>
      </c>
      <c r="I7874" s="63">
        <f>'דוח 132'!C7874</f>
        <v>0</v>
      </c>
      <c r="J7874" s="63">
        <f>'דוח 132'!B7874</f>
        <v>0</v>
      </c>
      <c r="K7874" s="63">
        <f>'דוח 132'!A7874</f>
        <v>0</v>
      </c>
    </row>
    <row r="7875" spans="1:11" x14ac:dyDescent="0.2">
      <c r="A7875" s="63" t="str">
        <f>'דוח 132'!K7875</f>
        <v>קוד קבוצה</v>
      </c>
      <c r="B7875" s="63" t="str">
        <f>'דוח 132'!J7875</f>
        <v>קוד קופה</v>
      </c>
      <c r="C7875" s="63">
        <f>'דוח 132'!I7875</f>
        <v>0</v>
      </c>
      <c r="D7875" s="63" t="str">
        <f>'דוח 132'!H7875</f>
        <v>9875  קרן פנסיה מקיפה כללי</v>
      </c>
      <c r="E7875" s="63">
        <f>'דוח 132'!G7875</f>
        <v>0</v>
      </c>
      <c r="F7875" s="63">
        <f>'דוח 132'!F7875</f>
        <v>0</v>
      </c>
      <c r="G7875" s="63">
        <f>'דוח 132'!E7875</f>
        <v>0</v>
      </c>
      <c r="H7875" s="63">
        <f>'דוח 132'!D7875</f>
        <v>0</v>
      </c>
      <c r="I7875" s="63">
        <f>'דוח 132'!C7875</f>
        <v>0</v>
      </c>
      <c r="J7875" s="63">
        <f>'דוח 132'!B7875</f>
        <v>0</v>
      </c>
      <c r="K7875" s="63">
        <f>'דוח 132'!A7875</f>
        <v>0</v>
      </c>
    </row>
    <row r="7876" spans="1:11" x14ac:dyDescent="0.2">
      <c r="A7876" s="63">
        <f>'דוח 132'!K7876</f>
        <v>0</v>
      </c>
      <c r="B7876" s="63">
        <f>'דוח 132'!J7876</f>
        <v>0</v>
      </c>
      <c r="C7876" s="63">
        <f>'דוח 132'!I7876</f>
        <v>0</v>
      </c>
      <c r="D7876" s="63">
        <f>'דוח 132'!H7876</f>
        <v>0</v>
      </c>
      <c r="E7876" s="63">
        <f>'דוח 132'!G7876</f>
        <v>0</v>
      </c>
      <c r="F7876" s="63" t="str">
        <f>'דוח 132'!F7876</f>
        <v xml:space="preserve">שווי קופה באשח  </v>
      </c>
      <c r="G7876" s="63">
        <f>'דוח 132'!E7876</f>
        <v>0</v>
      </c>
      <c r="H7876" s="63">
        <f>'דוח 132'!D7876</f>
        <v>0</v>
      </c>
      <c r="I7876" s="63">
        <f>'דוח 132'!C7876</f>
        <v>0</v>
      </c>
      <c r="J7876" s="63">
        <f>'דוח 132'!B7876</f>
        <v>0</v>
      </c>
      <c r="K7876" s="63">
        <f>'דוח 132'!A7876</f>
        <v>0</v>
      </c>
    </row>
    <row r="7877" spans="1:11" x14ac:dyDescent="0.2">
      <c r="A7877" s="63">
        <f>'דוח 132'!K7877</f>
        <v>0</v>
      </c>
      <c r="B7877" s="63">
        <f>'דוח 132'!J7877</f>
        <v>0</v>
      </c>
      <c r="C7877" s="63" t="str">
        <f>'דוח 132'!I7877</f>
        <v>תאור קבוצה</v>
      </c>
      <c r="D7877" s="63" t="str">
        <f>'דוח 132'!H7877</f>
        <v>מח"מ</v>
      </c>
      <c r="E7877" s="63" t="str">
        <f>'דוח 132'!G7877</f>
        <v>חשיפה</v>
      </c>
      <c r="F7877" s="63" t="str">
        <f>'דוח 132'!F7877</f>
        <v>חשיפה</v>
      </c>
      <c r="G7877" s="63">
        <f>'דוח 132'!E7877</f>
        <v>0</v>
      </c>
      <c r="H7877" s="63" t="str">
        <f>'דוח 132'!D7877</f>
        <v>חשיפה</v>
      </c>
      <c r="I7877" s="63">
        <f>'דוח 132'!C7877</f>
        <v>0</v>
      </c>
      <c r="J7877" s="63" t="str">
        <f>'דוח 132'!B7877</f>
        <v>מח"מ</v>
      </c>
      <c r="K7877" s="63">
        <f>'דוח 132'!A7877</f>
        <v>0</v>
      </c>
    </row>
    <row r="7878" spans="1:11" x14ac:dyDescent="0.2">
      <c r="A7878" s="63">
        <f>'דוח 132'!K7878</f>
        <v>0</v>
      </c>
      <c r="B7878" s="63">
        <f>'דוח 132'!J7878</f>
        <v>0</v>
      </c>
      <c r="C7878" s="63">
        <f>'דוח 132'!I7878</f>
        <v>0</v>
      </c>
      <c r="D7878" s="63">
        <f>'דוח 132'!H7878</f>
        <v>0</v>
      </c>
      <c r="E7878" s="63" t="str">
        <f>'דוח 132'!G7878</f>
        <v>31/12/18</v>
      </c>
      <c r="F7878" s="63" t="str">
        <f>'דוח 132'!F7878</f>
        <v>31/12/18</v>
      </c>
      <c r="G7878" s="63" t="str">
        <f>'דוח 132'!E7878</f>
        <v>מינ'</v>
      </c>
      <c r="H7878" s="63" t="str">
        <f>'דוח 132'!D7878</f>
        <v>מקס'</v>
      </c>
      <c r="I7878" s="63" t="str">
        <f>'דוח 132'!C7878</f>
        <v>מינ'</v>
      </c>
      <c r="J7878" s="63" t="str">
        <f>'דוח 132'!B7878</f>
        <v>מקס'</v>
      </c>
      <c r="K7878" s="63">
        <f>'דוח 132'!A7878</f>
        <v>0</v>
      </c>
    </row>
    <row r="7879" spans="1:11" x14ac:dyDescent="0.2">
      <c r="A7879" s="63">
        <f>'דוח 132'!K7879</f>
        <v>13591</v>
      </c>
      <c r="B7879" s="63">
        <f>'דוח 132'!J7879</f>
        <v>9875</v>
      </c>
      <c r="C7879" s="63" t="str">
        <f>'דוח 132'!I7879</f>
        <v xml:space="preserve">צמוד מדד (כולל מיועדות) </v>
      </c>
      <c r="D7879" s="63">
        <f>'דוח 132'!H7879</f>
        <v>0</v>
      </c>
      <c r="E7879" s="63">
        <f>'דוח 132'!G7879</f>
        <v>0</v>
      </c>
      <c r="F7879" s="63">
        <f>'דוח 132'!F7879</f>
        <v>0</v>
      </c>
      <c r="G7879" s="63">
        <f>'דוח 132'!E7879</f>
        <v>61.8</v>
      </c>
      <c r="H7879" s="63">
        <f>'דוח 132'!D7879</f>
        <v>73.600000000000009</v>
      </c>
      <c r="I7879" s="63">
        <f>'דוח 132'!C7879</f>
        <v>3.5</v>
      </c>
      <c r="J7879" s="63">
        <f>'דוח 132'!B7879</f>
        <v>5</v>
      </c>
      <c r="K7879" s="63">
        <f>'דוח 132'!A7879</f>
        <v>0</v>
      </c>
    </row>
    <row r="7880" spans="1:11" x14ac:dyDescent="0.2">
      <c r="A7880" s="63">
        <f>'דוח 132'!K7880</f>
        <v>17726</v>
      </c>
      <c r="B7880" s="63">
        <f>'דוח 132'!J7880</f>
        <v>9875</v>
      </c>
      <c r="C7880" s="63" t="str">
        <f>'דוח 132'!I7880</f>
        <v>לא צמוד כולל נזילות</v>
      </c>
      <c r="D7880" s="63">
        <f>'דוח 132'!H7880</f>
        <v>0</v>
      </c>
      <c r="E7880" s="63">
        <f>'דוח 132'!G7880</f>
        <v>0</v>
      </c>
      <c r="F7880" s="63">
        <f>'דוח 132'!F7880</f>
        <v>0</v>
      </c>
      <c r="G7880" s="63">
        <f>'דוח 132'!E7880</f>
        <v>26.7</v>
      </c>
      <c r="H7880" s="63">
        <f>'דוח 132'!D7880</f>
        <v>37.700000000000003</v>
      </c>
      <c r="I7880" s="63">
        <f>'דוח 132'!C7880</f>
        <v>2</v>
      </c>
      <c r="J7880" s="63">
        <f>'דוח 132'!B7880</f>
        <v>3.5</v>
      </c>
      <c r="K7880" s="63">
        <f>'דוח 132'!A7880</f>
        <v>0</v>
      </c>
    </row>
    <row r="7881" spans="1:11" x14ac:dyDescent="0.2">
      <c r="A7881" s="63">
        <f>'דוח 132'!K7881</f>
        <v>12497</v>
      </c>
      <c r="B7881" s="63">
        <f>'דוח 132'!J7881</f>
        <v>9875</v>
      </c>
      <c r="C7881" s="63" t="str">
        <f>'דוח 132'!I7881</f>
        <v>קונצרני לא סחיר ריבית משתנה (נע"מים)</v>
      </c>
      <c r="D7881" s="63">
        <f>'דוח 132'!H7881</f>
        <v>0</v>
      </c>
      <c r="E7881" s="63">
        <f>'דוח 132'!G7881</f>
        <v>0</v>
      </c>
      <c r="F7881" s="63">
        <f>'דוח 132'!F7881</f>
        <v>0</v>
      </c>
      <c r="G7881" s="63">
        <f>'דוח 132'!E7881</f>
        <v>0</v>
      </c>
      <c r="H7881" s="63">
        <f>'דוח 132'!D7881</f>
        <v>5</v>
      </c>
      <c r="I7881" s="63">
        <f>'דוח 132'!C7881</f>
        <v>0</v>
      </c>
      <c r="J7881" s="63">
        <f>'דוח 132'!B7881</f>
        <v>0</v>
      </c>
      <c r="K7881" s="63">
        <f>'דוח 132'!A7881</f>
        <v>0</v>
      </c>
    </row>
    <row r="7882" spans="1:11" x14ac:dyDescent="0.2">
      <c r="A7882" s="63">
        <f>'דוח 132'!K7882</f>
        <v>12481</v>
      </c>
      <c r="B7882" s="63">
        <f>'דוח 132'!J7882</f>
        <v>9875</v>
      </c>
      <c r="C7882" s="63" t="str">
        <f>'דוח 132'!I7882</f>
        <v>הלוואות לעמיתים.</v>
      </c>
      <c r="D7882" s="63">
        <f>'דוח 132'!H7882</f>
        <v>0</v>
      </c>
      <c r="E7882" s="63">
        <f>'דוח 132'!G7882</f>
        <v>0</v>
      </c>
      <c r="F7882" s="63">
        <f>'דוח 132'!F7882</f>
        <v>0</v>
      </c>
      <c r="G7882" s="63">
        <f>'דוח 132'!E7882</f>
        <v>0</v>
      </c>
      <c r="H7882" s="63">
        <f>'דוח 132'!D7882</f>
        <v>3</v>
      </c>
      <c r="I7882" s="63">
        <f>'דוח 132'!C7882</f>
        <v>0</v>
      </c>
      <c r="J7882" s="63">
        <f>'דוח 132'!B7882</f>
        <v>0</v>
      </c>
      <c r="K7882" s="63">
        <f>'דוח 132'!A7882</f>
        <v>0</v>
      </c>
    </row>
    <row r="7883" spans="1:11" x14ac:dyDescent="0.2">
      <c r="A7883" s="63">
        <f>'דוח 132'!K7883</f>
        <v>13595</v>
      </c>
      <c r="B7883" s="63">
        <f>'דוח 132'!J7883</f>
        <v>9875</v>
      </c>
      <c r="C7883" s="63" t="str">
        <f>'דוח 132'!I7883</f>
        <v>סה"כ מניות והמירים</v>
      </c>
      <c r="D7883" s="63">
        <f>'דוח 132'!H7883</f>
        <v>0</v>
      </c>
      <c r="E7883" s="63">
        <f>'דוח 132'!G7883</f>
        <v>0</v>
      </c>
      <c r="F7883" s="63">
        <f>'דוח 132'!F7883</f>
        <v>0</v>
      </c>
      <c r="G7883" s="63">
        <f>'דוח 132'!E7883</f>
        <v>0</v>
      </c>
      <c r="H7883" s="63">
        <f>'דוח 132'!D7883</f>
        <v>0</v>
      </c>
      <c r="I7883" s="63">
        <f>'דוח 132'!C7883</f>
        <v>0</v>
      </c>
      <c r="J7883" s="63">
        <f>'דוח 132'!B7883</f>
        <v>0</v>
      </c>
      <c r="K7883" s="63">
        <f>'דוח 132'!A7883</f>
        <v>0</v>
      </c>
    </row>
    <row r="7884" spans="1:11" x14ac:dyDescent="0.2">
      <c r="A7884" s="63">
        <f>'דוח 132'!K7884</f>
        <v>15584</v>
      </c>
      <c r="B7884" s="63">
        <f>'דוח 132'!J7884</f>
        <v>9875</v>
      </c>
      <c r="C7884" s="63" t="str">
        <f>'דוח 132'!I7884</f>
        <v>נכסים אלטרנטיביים</v>
      </c>
      <c r="D7884" s="63">
        <f>'דוח 132'!H7884</f>
        <v>0</v>
      </c>
      <c r="E7884" s="63">
        <f>'דוח 132'!G7884</f>
        <v>0</v>
      </c>
      <c r="F7884" s="63">
        <f>'דוח 132'!F7884</f>
        <v>0</v>
      </c>
      <c r="G7884" s="63">
        <f>'דוח 132'!E7884</f>
        <v>0</v>
      </c>
      <c r="H7884" s="63">
        <f>'דוח 132'!D7884</f>
        <v>6</v>
      </c>
      <c r="I7884" s="63">
        <f>'דוח 132'!C7884</f>
        <v>0</v>
      </c>
      <c r="J7884" s="63">
        <f>'דוח 132'!B7884</f>
        <v>0</v>
      </c>
      <c r="K7884" s="63">
        <f>'דוח 132'!A7884</f>
        <v>0</v>
      </c>
    </row>
    <row r="7885" spans="1:11" x14ac:dyDescent="0.2">
      <c r="A7885" s="63">
        <f>'דוח 132'!K7885</f>
        <v>17728</v>
      </c>
      <c r="B7885" s="63">
        <f>'דוח 132'!J7885</f>
        <v>9875</v>
      </c>
      <c r="C7885" s="63" t="str">
        <f>'דוח 132'!I7885</f>
        <v>נכסי נדל"ן</v>
      </c>
      <c r="D7885" s="63">
        <f>'דוח 132'!H7885</f>
        <v>0</v>
      </c>
      <c r="E7885" s="63">
        <f>'דוח 132'!G7885</f>
        <v>0</v>
      </c>
      <c r="F7885" s="63">
        <f>'דוח 132'!F7885</f>
        <v>0</v>
      </c>
      <c r="G7885" s="63">
        <f>'דוח 132'!E7885</f>
        <v>0</v>
      </c>
      <c r="H7885" s="63">
        <f>'דוח 132'!D7885</f>
        <v>2</v>
      </c>
      <c r="I7885" s="63">
        <f>'דוח 132'!C7885</f>
        <v>0</v>
      </c>
      <c r="J7885" s="63">
        <f>'דוח 132'!B7885</f>
        <v>0</v>
      </c>
      <c r="K7885" s="63">
        <f>'דוח 132'!A7885</f>
        <v>0</v>
      </c>
    </row>
    <row r="7886" spans="1:11" x14ac:dyDescent="0.2">
      <c r="A7886" s="63">
        <f>'דוח 132'!K7886</f>
        <v>15644</v>
      </c>
      <c r="B7886" s="63">
        <f>'דוח 132'!J7886</f>
        <v>9875</v>
      </c>
      <c r="C7886" s="63" t="str">
        <f>'דוח 132'!I7886</f>
        <v>סה"כ נזילות</v>
      </c>
      <c r="D7886" s="63">
        <f>'דוח 132'!H7886</f>
        <v>0</v>
      </c>
      <c r="E7886" s="63">
        <f>'דוח 132'!G7886</f>
        <v>0</v>
      </c>
      <c r="F7886" s="63">
        <f>'דוח 132'!F7886</f>
        <v>0</v>
      </c>
      <c r="G7886" s="63">
        <f>'דוח 132'!E7886</f>
        <v>0</v>
      </c>
      <c r="H7886" s="63">
        <f>'דוח 132'!D7886</f>
        <v>7</v>
      </c>
      <c r="I7886" s="63">
        <f>'דוח 132'!C7886</f>
        <v>0</v>
      </c>
      <c r="J7886" s="63">
        <f>'דוח 132'!B7886</f>
        <v>0</v>
      </c>
      <c r="K7886" s="63">
        <f>'דוח 132'!A7886</f>
        <v>0</v>
      </c>
    </row>
    <row r="7887" spans="1:11" x14ac:dyDescent="0.2">
      <c r="A7887" s="63">
        <f>'דוח 132'!K7887</f>
        <v>15704</v>
      </c>
      <c r="B7887" s="63">
        <f>'דוח 132'!J7887</f>
        <v>9875</v>
      </c>
      <c r="C7887" s="63" t="str">
        <f>'דוח 132'!I7887</f>
        <v xml:space="preserve">סה"כ קונצרני והלוואות </v>
      </c>
      <c r="D7887" s="63">
        <f>'דוח 132'!H7887</f>
        <v>0</v>
      </c>
      <c r="E7887" s="63">
        <f>'דוח 132'!G7887</f>
        <v>0</v>
      </c>
      <c r="F7887" s="63">
        <f>'דוח 132'!F7887</f>
        <v>0</v>
      </c>
      <c r="G7887" s="63">
        <f>'דוח 132'!E7887</f>
        <v>22</v>
      </c>
      <c r="H7887" s="63">
        <f>'דוח 132'!D7887</f>
        <v>27</v>
      </c>
      <c r="I7887" s="63">
        <f>'דוח 132'!C7887</f>
        <v>0</v>
      </c>
      <c r="J7887" s="63">
        <f>'דוח 132'!B7887</f>
        <v>0</v>
      </c>
      <c r="K7887" s="63">
        <f>'דוח 132'!A7887</f>
        <v>0</v>
      </c>
    </row>
    <row r="7888" spans="1:11" x14ac:dyDescent="0.2">
      <c r="A7888" s="63">
        <f>'דוח 132'!K7888</f>
        <v>15705</v>
      </c>
      <c r="B7888" s="63">
        <f>'דוח 132'!J7888</f>
        <v>9875</v>
      </c>
      <c r="C7888" s="63" t="str">
        <f>'דוח 132'!I7888</f>
        <v>סה"כ ממשלתי</v>
      </c>
      <c r="D7888" s="63">
        <f>'דוח 132'!H7888</f>
        <v>0</v>
      </c>
      <c r="E7888" s="63">
        <f>'דוח 132'!G7888</f>
        <v>0</v>
      </c>
      <c r="F7888" s="63">
        <f>'דוח 132'!F7888</f>
        <v>0</v>
      </c>
      <c r="G7888" s="63">
        <f>'דוח 132'!E7888</f>
        <v>34</v>
      </c>
      <c r="H7888" s="63">
        <f>'דוח 132'!D7888</f>
        <v>44</v>
      </c>
      <c r="I7888" s="63">
        <f>'דוח 132'!C7888</f>
        <v>0</v>
      </c>
      <c r="J7888" s="63">
        <f>'דוח 132'!B7888</f>
        <v>0</v>
      </c>
      <c r="K7888" s="63">
        <f>'דוח 132'!A7888</f>
        <v>0</v>
      </c>
    </row>
    <row r="7889" spans="1:11" x14ac:dyDescent="0.2">
      <c r="A7889" s="63">
        <f>'דוח 132'!K7889</f>
        <v>16144</v>
      </c>
      <c r="B7889" s="63">
        <f>'דוח 132'!J7889</f>
        <v>9875</v>
      </c>
      <c r="C7889" s="63" t="str">
        <f>'דוח 132'!I7889</f>
        <v>סך חשיפת מט"ח</v>
      </c>
      <c r="D7889" s="63">
        <f>'דוח 132'!H7889</f>
        <v>0</v>
      </c>
      <c r="E7889" s="63">
        <f>'דוח 132'!G7889</f>
        <v>0</v>
      </c>
      <c r="F7889" s="63">
        <f>'דוח 132'!F7889</f>
        <v>0</v>
      </c>
      <c r="G7889" s="63">
        <f>'דוח 132'!E7889</f>
        <v>0</v>
      </c>
      <c r="H7889" s="63">
        <f>'דוח 132'!D7889</f>
        <v>0</v>
      </c>
      <c r="I7889" s="63">
        <f>'דוח 132'!C7889</f>
        <v>0</v>
      </c>
      <c r="J7889" s="63">
        <f>'דוח 132'!B7889</f>
        <v>0</v>
      </c>
      <c r="K7889" s="63">
        <f>'דוח 132'!A7889</f>
        <v>0</v>
      </c>
    </row>
    <row r="7890" spans="1:11" x14ac:dyDescent="0.2">
      <c r="A7890" s="63">
        <f>'דוח 132'!K7890</f>
        <v>0</v>
      </c>
      <c r="B7890" s="63">
        <f>'דוח 132'!J7890</f>
        <v>0</v>
      </c>
      <c r="C7890" s="63">
        <f>'דוח 132'!I7890</f>
        <v>0</v>
      </c>
      <c r="D7890" s="63">
        <f>'דוח 132'!H7890</f>
        <v>0</v>
      </c>
      <c r="E7890" s="63">
        <f>'דוח 132'!G7890</f>
        <v>0</v>
      </c>
      <c r="F7890" s="63">
        <f>'דוח 132'!F7890</f>
        <v>0</v>
      </c>
      <c r="G7890" s="63">
        <f>'דוח 132'!E7890</f>
        <v>0</v>
      </c>
      <c r="H7890" s="63">
        <f>'דוח 132'!D7890</f>
        <v>0</v>
      </c>
      <c r="I7890" s="63">
        <f>'דוח 132'!C7890</f>
        <v>0</v>
      </c>
      <c r="J7890" s="63">
        <f>'דוח 132'!B7890</f>
        <v>0</v>
      </c>
      <c r="K7890" s="63">
        <f>'דוח 132'!A7890</f>
        <v>0</v>
      </c>
    </row>
    <row r="7891" spans="1:11" x14ac:dyDescent="0.2">
      <c r="A7891" s="63" t="str">
        <f>'דוח 132'!K7891</f>
        <v>קוד קבוצה</v>
      </c>
      <c r="B7891" s="63" t="str">
        <f>'דוח 132'!J7891</f>
        <v>קוד קופה</v>
      </c>
      <c r="C7891" s="63">
        <f>'דוח 132'!I7891</f>
        <v>0</v>
      </c>
      <c r="D7891" s="63" t="str">
        <f>'דוח 132'!H7891</f>
        <v>9913  קרן פנסיה כללית(מסלול פנסיונר)</v>
      </c>
      <c r="E7891" s="63">
        <f>'דוח 132'!G7891</f>
        <v>0</v>
      </c>
      <c r="F7891" s="63">
        <f>'דוח 132'!F7891</f>
        <v>0</v>
      </c>
      <c r="G7891" s="63">
        <f>'דוח 132'!E7891</f>
        <v>0</v>
      </c>
      <c r="H7891" s="63">
        <f>'דוח 132'!D7891</f>
        <v>0</v>
      </c>
      <c r="I7891" s="63">
        <f>'דוח 132'!C7891</f>
        <v>0</v>
      </c>
      <c r="J7891" s="63">
        <f>'דוח 132'!B7891</f>
        <v>0</v>
      </c>
      <c r="K7891" s="63">
        <f>'דוח 132'!A7891</f>
        <v>0</v>
      </c>
    </row>
    <row r="7892" spans="1:11" x14ac:dyDescent="0.2">
      <c r="A7892" s="63">
        <f>'דוח 132'!K7892</f>
        <v>0</v>
      </c>
      <c r="B7892" s="63">
        <f>'דוח 132'!J7892</f>
        <v>0</v>
      </c>
      <c r="C7892" s="63">
        <f>'דוח 132'!I7892</f>
        <v>0</v>
      </c>
      <c r="D7892" s="63">
        <f>'דוח 132'!H7892</f>
        <v>0</v>
      </c>
      <c r="E7892" s="63">
        <f>'דוח 132'!G7892</f>
        <v>0</v>
      </c>
      <c r="F7892" s="63" t="str">
        <f>'דוח 132'!F7892</f>
        <v xml:space="preserve">שווי קופה באשח  </v>
      </c>
      <c r="G7892" s="63">
        <f>'דוח 132'!E7892</f>
        <v>0</v>
      </c>
      <c r="H7892" s="63">
        <f>'דוח 132'!D7892</f>
        <v>0</v>
      </c>
      <c r="I7892" s="63">
        <f>'דוח 132'!C7892</f>
        <v>0</v>
      </c>
      <c r="J7892" s="63">
        <f>'דוח 132'!B7892</f>
        <v>0</v>
      </c>
      <c r="K7892" s="63">
        <f>'דוח 132'!A7892</f>
        <v>0</v>
      </c>
    </row>
    <row r="7893" spans="1:11" x14ac:dyDescent="0.2">
      <c r="A7893" s="63">
        <f>'דוח 132'!K7893</f>
        <v>0</v>
      </c>
      <c r="B7893" s="63">
        <f>'דוח 132'!J7893</f>
        <v>0</v>
      </c>
      <c r="C7893" s="63" t="str">
        <f>'דוח 132'!I7893</f>
        <v>תאור קבוצה</v>
      </c>
      <c r="D7893" s="63" t="str">
        <f>'דוח 132'!H7893</f>
        <v>מח"מ</v>
      </c>
      <c r="E7893" s="63" t="str">
        <f>'דוח 132'!G7893</f>
        <v>חשיפה</v>
      </c>
      <c r="F7893" s="63" t="str">
        <f>'דוח 132'!F7893</f>
        <v>חשיפה</v>
      </c>
      <c r="G7893" s="63">
        <f>'דוח 132'!E7893</f>
        <v>0</v>
      </c>
      <c r="H7893" s="63" t="str">
        <f>'דוח 132'!D7893</f>
        <v>חשיפה</v>
      </c>
      <c r="I7893" s="63">
        <f>'דוח 132'!C7893</f>
        <v>0</v>
      </c>
      <c r="J7893" s="63" t="str">
        <f>'דוח 132'!B7893</f>
        <v>מח"מ</v>
      </c>
      <c r="K7893" s="63">
        <f>'דוח 132'!A7893</f>
        <v>0</v>
      </c>
    </row>
    <row r="7894" spans="1:11" x14ac:dyDescent="0.2">
      <c r="A7894" s="63">
        <f>'דוח 132'!K7894</f>
        <v>0</v>
      </c>
      <c r="B7894" s="63">
        <f>'דוח 132'!J7894</f>
        <v>0</v>
      </c>
      <c r="C7894" s="63">
        <f>'דוח 132'!I7894</f>
        <v>0</v>
      </c>
      <c r="D7894" s="63">
        <f>'דוח 132'!H7894</f>
        <v>0</v>
      </c>
      <c r="E7894" s="63" t="str">
        <f>'דוח 132'!G7894</f>
        <v>31/12/18</v>
      </c>
      <c r="F7894" s="63" t="str">
        <f>'דוח 132'!F7894</f>
        <v>31/12/18</v>
      </c>
      <c r="G7894" s="63" t="str">
        <f>'דוח 132'!E7894</f>
        <v>מינ'</v>
      </c>
      <c r="H7894" s="63" t="str">
        <f>'דוח 132'!D7894</f>
        <v>מקס'</v>
      </c>
      <c r="I7894" s="63" t="str">
        <f>'דוח 132'!C7894</f>
        <v>מינ'</v>
      </c>
      <c r="J7894" s="63" t="str">
        <f>'דוח 132'!B7894</f>
        <v>מקס'</v>
      </c>
      <c r="K7894" s="63">
        <f>'דוח 132'!A7894</f>
        <v>0</v>
      </c>
    </row>
    <row r="7895" spans="1:11" x14ac:dyDescent="0.2">
      <c r="A7895" s="63">
        <f>'דוח 132'!K7895</f>
        <v>13591</v>
      </c>
      <c r="B7895" s="63">
        <f>'דוח 132'!J7895</f>
        <v>9913</v>
      </c>
      <c r="C7895" s="63" t="str">
        <f>'דוח 132'!I7895</f>
        <v xml:space="preserve">צמוד מדד (כולל מיועדות) </v>
      </c>
      <c r="D7895" s="63">
        <f>'דוח 132'!H7895</f>
        <v>0</v>
      </c>
      <c r="E7895" s="63">
        <f>'דוח 132'!G7895</f>
        <v>0</v>
      </c>
      <c r="F7895" s="63">
        <f>'דוח 132'!F7895</f>
        <v>0</v>
      </c>
      <c r="G7895" s="63">
        <f>'דוח 132'!E7895</f>
        <v>70</v>
      </c>
      <c r="H7895" s="63">
        <f>'דוח 132'!D7895</f>
        <v>100</v>
      </c>
      <c r="I7895" s="63">
        <f>'דוח 132'!C7895</f>
        <v>6</v>
      </c>
      <c r="J7895" s="63">
        <f>'דוח 132'!B7895</f>
        <v>10</v>
      </c>
      <c r="K7895" s="63">
        <f>'דוח 132'!A7895</f>
        <v>0</v>
      </c>
    </row>
    <row r="7896" spans="1:11" x14ac:dyDescent="0.2">
      <c r="A7896" s="63">
        <f>'דוח 132'!K7896</f>
        <v>17726</v>
      </c>
      <c r="B7896" s="63">
        <f>'דוח 132'!J7896</f>
        <v>9913</v>
      </c>
      <c r="C7896" s="63" t="str">
        <f>'דוח 132'!I7896</f>
        <v>לא צמוד כולל נזילות</v>
      </c>
      <c r="D7896" s="63">
        <f>'דוח 132'!H7896</f>
        <v>0</v>
      </c>
      <c r="E7896" s="63">
        <f>'דוח 132'!G7896</f>
        <v>0</v>
      </c>
      <c r="F7896" s="63">
        <f>'דוח 132'!F7896</f>
        <v>0</v>
      </c>
      <c r="G7896" s="63">
        <f>'דוח 132'!E7896</f>
        <v>0</v>
      </c>
      <c r="H7896" s="63">
        <f>'דוח 132'!D7896</f>
        <v>30</v>
      </c>
      <c r="I7896" s="63">
        <f>'דוח 132'!C7896</f>
        <v>6</v>
      </c>
      <c r="J7896" s="63">
        <f>'דוח 132'!B7896</f>
        <v>10</v>
      </c>
      <c r="K7896" s="63">
        <f>'דוח 132'!A7896</f>
        <v>0</v>
      </c>
    </row>
    <row r="7897" spans="1:11" x14ac:dyDescent="0.2">
      <c r="A7897" s="63">
        <f>'דוח 132'!K7897</f>
        <v>12497</v>
      </c>
      <c r="B7897" s="63">
        <f>'דוח 132'!J7897</f>
        <v>9913</v>
      </c>
      <c r="C7897" s="63" t="str">
        <f>'דוח 132'!I7897</f>
        <v>קונצרני לא סחיר ריבית משתנה (נע"מים)</v>
      </c>
      <c r="D7897" s="63">
        <f>'דוח 132'!H7897</f>
        <v>0</v>
      </c>
      <c r="E7897" s="63">
        <f>'דוח 132'!G7897</f>
        <v>0</v>
      </c>
      <c r="F7897" s="63">
        <f>'דוח 132'!F7897</f>
        <v>0</v>
      </c>
      <c r="G7897" s="63">
        <f>'דוח 132'!E7897</f>
        <v>0</v>
      </c>
      <c r="H7897" s="63">
        <f>'דוח 132'!D7897</f>
        <v>5</v>
      </c>
      <c r="I7897" s="63">
        <f>'דוח 132'!C7897</f>
        <v>0</v>
      </c>
      <c r="J7897" s="63">
        <f>'דוח 132'!B7897</f>
        <v>0</v>
      </c>
      <c r="K7897" s="63">
        <f>'דוח 132'!A7897</f>
        <v>0</v>
      </c>
    </row>
    <row r="7898" spans="1:11" x14ac:dyDescent="0.2">
      <c r="A7898" s="63">
        <f>'דוח 132'!K7898</f>
        <v>12481</v>
      </c>
      <c r="B7898" s="63">
        <f>'דוח 132'!J7898</f>
        <v>9913</v>
      </c>
      <c r="C7898" s="63" t="str">
        <f>'דוח 132'!I7898</f>
        <v>הלוואות לעמיתים.</v>
      </c>
      <c r="D7898" s="63">
        <f>'דוח 132'!H7898</f>
        <v>0</v>
      </c>
      <c r="E7898" s="63">
        <f>'דוח 132'!G7898</f>
        <v>0</v>
      </c>
      <c r="F7898" s="63">
        <f>'דוח 132'!F7898</f>
        <v>0</v>
      </c>
      <c r="G7898" s="63">
        <f>'דוח 132'!E7898</f>
        <v>0</v>
      </c>
      <c r="H7898" s="63">
        <f>'דוח 132'!D7898</f>
        <v>3</v>
      </c>
      <c r="I7898" s="63">
        <f>'דוח 132'!C7898</f>
        <v>0</v>
      </c>
      <c r="J7898" s="63">
        <f>'דוח 132'!B7898</f>
        <v>0</v>
      </c>
      <c r="K7898" s="63">
        <f>'דוח 132'!A7898</f>
        <v>0</v>
      </c>
    </row>
    <row r="7899" spans="1:11" x14ac:dyDescent="0.2">
      <c r="A7899" s="63">
        <f>'דוח 132'!K7899</f>
        <v>13595</v>
      </c>
      <c r="B7899" s="63">
        <f>'דוח 132'!J7899</f>
        <v>9913</v>
      </c>
      <c r="C7899" s="63" t="str">
        <f>'דוח 132'!I7899</f>
        <v>סה"כ מניות והמירים</v>
      </c>
      <c r="D7899" s="63">
        <f>'דוח 132'!H7899</f>
        <v>0</v>
      </c>
      <c r="E7899" s="63">
        <f>'דוח 132'!G7899</f>
        <v>0</v>
      </c>
      <c r="F7899" s="63">
        <f>'דוח 132'!F7899</f>
        <v>0</v>
      </c>
      <c r="G7899" s="63">
        <f>'דוח 132'!E7899</f>
        <v>0</v>
      </c>
      <c r="H7899" s="63">
        <f>'דוח 132'!D7899</f>
        <v>0</v>
      </c>
      <c r="I7899" s="63">
        <f>'דוח 132'!C7899</f>
        <v>0</v>
      </c>
      <c r="J7899" s="63">
        <f>'דוח 132'!B7899</f>
        <v>0</v>
      </c>
      <c r="K7899" s="63">
        <f>'דוח 132'!A7899</f>
        <v>0</v>
      </c>
    </row>
    <row r="7900" spans="1:11" x14ac:dyDescent="0.2">
      <c r="A7900" s="63">
        <f>'דוח 132'!K7900</f>
        <v>15584</v>
      </c>
      <c r="B7900" s="63">
        <f>'דוח 132'!J7900</f>
        <v>9913</v>
      </c>
      <c r="C7900" s="63" t="str">
        <f>'דוח 132'!I7900</f>
        <v>נכסים אלטרנטיביים</v>
      </c>
      <c r="D7900" s="63">
        <f>'דוח 132'!H7900</f>
        <v>0</v>
      </c>
      <c r="E7900" s="63">
        <f>'דוח 132'!G7900</f>
        <v>0</v>
      </c>
      <c r="F7900" s="63">
        <f>'דוח 132'!F7900</f>
        <v>0</v>
      </c>
      <c r="G7900" s="63">
        <f>'דוח 132'!E7900</f>
        <v>0</v>
      </c>
      <c r="H7900" s="63">
        <f>'דוח 132'!D7900</f>
        <v>0</v>
      </c>
      <c r="I7900" s="63">
        <f>'דוח 132'!C7900</f>
        <v>0</v>
      </c>
      <c r="J7900" s="63">
        <f>'דוח 132'!B7900</f>
        <v>0</v>
      </c>
      <c r="K7900" s="63">
        <f>'דוח 132'!A7900</f>
        <v>0</v>
      </c>
    </row>
    <row r="7901" spans="1:11" x14ac:dyDescent="0.2">
      <c r="A7901" s="63">
        <f>'דוח 132'!K7901</f>
        <v>17728</v>
      </c>
      <c r="B7901" s="63">
        <f>'דוח 132'!J7901</f>
        <v>9913</v>
      </c>
      <c r="C7901" s="63" t="str">
        <f>'דוח 132'!I7901</f>
        <v>נכסי נדל"ן</v>
      </c>
      <c r="D7901" s="63">
        <f>'דוח 132'!H7901</f>
        <v>0</v>
      </c>
      <c r="E7901" s="63">
        <f>'דוח 132'!G7901</f>
        <v>0</v>
      </c>
      <c r="F7901" s="63">
        <f>'דוח 132'!F7901</f>
        <v>0</v>
      </c>
      <c r="G7901" s="63">
        <f>'דוח 132'!E7901</f>
        <v>0</v>
      </c>
      <c r="H7901" s="63">
        <f>'דוח 132'!D7901</f>
        <v>0</v>
      </c>
      <c r="I7901" s="63">
        <f>'דוח 132'!C7901</f>
        <v>0</v>
      </c>
      <c r="J7901" s="63">
        <f>'דוח 132'!B7901</f>
        <v>0</v>
      </c>
      <c r="K7901" s="63">
        <f>'דוח 132'!A7901</f>
        <v>0</v>
      </c>
    </row>
    <row r="7902" spans="1:11" x14ac:dyDescent="0.2">
      <c r="A7902" s="63">
        <f>'דוח 132'!K7902</f>
        <v>15644</v>
      </c>
      <c r="B7902" s="63">
        <f>'דוח 132'!J7902</f>
        <v>9913</v>
      </c>
      <c r="C7902" s="63" t="str">
        <f>'דוח 132'!I7902</f>
        <v>סה"כ נזילות</v>
      </c>
      <c r="D7902" s="63">
        <f>'דוח 132'!H7902</f>
        <v>0</v>
      </c>
      <c r="E7902" s="63">
        <f>'דוח 132'!G7902</f>
        <v>0</v>
      </c>
      <c r="F7902" s="63">
        <f>'דוח 132'!F7902</f>
        <v>0</v>
      </c>
      <c r="G7902" s="63">
        <f>'דוח 132'!E7902</f>
        <v>1</v>
      </c>
      <c r="H7902" s="63">
        <f>'דוח 132'!D7902</f>
        <v>7</v>
      </c>
      <c r="I7902" s="63">
        <f>'דוח 132'!C7902</f>
        <v>0</v>
      </c>
      <c r="J7902" s="63">
        <f>'דוח 132'!B7902</f>
        <v>0</v>
      </c>
      <c r="K7902" s="63">
        <f>'דוח 132'!A7902</f>
        <v>0</v>
      </c>
    </row>
    <row r="7903" spans="1:11" x14ac:dyDescent="0.2">
      <c r="A7903" s="63">
        <f>'דוח 132'!K7903</f>
        <v>15704</v>
      </c>
      <c r="B7903" s="63">
        <f>'דוח 132'!J7903</f>
        <v>9913</v>
      </c>
      <c r="C7903" s="63" t="str">
        <f>'דוח 132'!I7903</f>
        <v xml:space="preserve">סה"כ קונצרני והלוואות </v>
      </c>
      <c r="D7903" s="63">
        <f>'דוח 132'!H7903</f>
        <v>0</v>
      </c>
      <c r="E7903" s="63">
        <f>'דוח 132'!G7903</f>
        <v>0</v>
      </c>
      <c r="F7903" s="63">
        <f>'דוח 132'!F7903</f>
        <v>0</v>
      </c>
      <c r="G7903" s="63">
        <f>'דוח 132'!E7903</f>
        <v>18</v>
      </c>
      <c r="H7903" s="63">
        <f>'דוח 132'!D7903</f>
        <v>23</v>
      </c>
      <c r="I7903" s="63">
        <f>'דוח 132'!C7903</f>
        <v>0</v>
      </c>
      <c r="J7903" s="63">
        <f>'דוח 132'!B7903</f>
        <v>0</v>
      </c>
      <c r="K7903" s="63">
        <f>'דוח 132'!A7903</f>
        <v>0</v>
      </c>
    </row>
    <row r="7904" spans="1:11" x14ac:dyDescent="0.2">
      <c r="A7904" s="63">
        <f>'דוח 132'!K7904</f>
        <v>15705</v>
      </c>
      <c r="B7904" s="63">
        <f>'דוח 132'!J7904</f>
        <v>9913</v>
      </c>
      <c r="C7904" s="63" t="str">
        <f>'דוח 132'!I7904</f>
        <v>סה"כ ממשלתי</v>
      </c>
      <c r="D7904" s="63">
        <f>'דוח 132'!H7904</f>
        <v>0</v>
      </c>
      <c r="E7904" s="63">
        <f>'דוח 132'!G7904</f>
        <v>0</v>
      </c>
      <c r="F7904" s="63">
        <f>'דוח 132'!F7904</f>
        <v>0</v>
      </c>
      <c r="G7904" s="63">
        <f>'דוח 132'!E7904</f>
        <v>73</v>
      </c>
      <c r="H7904" s="63">
        <f>'דוח 132'!D7904</f>
        <v>83</v>
      </c>
      <c r="I7904" s="63">
        <f>'דוח 132'!C7904</f>
        <v>0</v>
      </c>
      <c r="J7904" s="63">
        <f>'דוח 132'!B7904</f>
        <v>0</v>
      </c>
      <c r="K7904" s="63">
        <f>'דוח 132'!A7904</f>
        <v>0</v>
      </c>
    </row>
    <row r="7905" spans="1:11" x14ac:dyDescent="0.2">
      <c r="A7905" s="63">
        <f>'דוח 132'!K7905</f>
        <v>16144</v>
      </c>
      <c r="B7905" s="63">
        <f>'דוח 132'!J7905</f>
        <v>9913</v>
      </c>
      <c r="C7905" s="63" t="str">
        <f>'דוח 132'!I7905</f>
        <v>סך חשיפת מט"ח</v>
      </c>
      <c r="D7905" s="63">
        <f>'דוח 132'!H7905</f>
        <v>0</v>
      </c>
      <c r="E7905" s="63">
        <f>'דוח 132'!G7905</f>
        <v>0</v>
      </c>
      <c r="F7905" s="63">
        <f>'דוח 132'!F7905</f>
        <v>0</v>
      </c>
      <c r="G7905" s="63">
        <f>'דוח 132'!E7905</f>
        <v>0</v>
      </c>
      <c r="H7905" s="63">
        <f>'דוח 132'!D7905</f>
        <v>0</v>
      </c>
      <c r="I7905" s="63">
        <f>'דוח 132'!C7905</f>
        <v>0</v>
      </c>
      <c r="J7905" s="63">
        <f>'דוח 132'!B7905</f>
        <v>0</v>
      </c>
      <c r="K7905" s="63">
        <f>'דוח 132'!A7905</f>
        <v>0</v>
      </c>
    </row>
    <row r="7906" spans="1:11" x14ac:dyDescent="0.2">
      <c r="A7906" s="63">
        <f>'דוח 132'!K7906</f>
        <v>0</v>
      </c>
      <c r="B7906" s="63">
        <f>'דוח 132'!J7906</f>
        <v>0</v>
      </c>
      <c r="C7906" s="63">
        <f>'דוח 132'!I7906</f>
        <v>0</v>
      </c>
      <c r="D7906" s="63">
        <f>'דוח 132'!H7906</f>
        <v>0</v>
      </c>
      <c r="E7906" s="63">
        <f>'דוח 132'!G7906</f>
        <v>0</v>
      </c>
      <c r="F7906" s="63">
        <f>'דוח 132'!F7906</f>
        <v>0</v>
      </c>
      <c r="G7906" s="63">
        <f>'דוח 132'!E7906</f>
        <v>0</v>
      </c>
      <c r="H7906" s="63">
        <f>'דוח 132'!D7906</f>
        <v>0</v>
      </c>
      <c r="I7906" s="63">
        <f>'דוח 132'!C7906</f>
        <v>0</v>
      </c>
      <c r="J7906" s="63">
        <f>'דוח 132'!B7906</f>
        <v>0</v>
      </c>
      <c r="K7906" s="63">
        <f>'דוח 132'!A7906</f>
        <v>0</v>
      </c>
    </row>
    <row r="7907" spans="1:11" x14ac:dyDescent="0.2">
      <c r="A7907" s="63">
        <f>'דוח 132'!K7907</f>
        <v>0</v>
      </c>
      <c r="B7907" s="63">
        <f>'דוח 132'!J7907</f>
        <v>0</v>
      </c>
      <c r="C7907" s="63">
        <f>'דוח 132'!I7907</f>
        <v>0</v>
      </c>
      <c r="D7907" s="63">
        <f>'דוח 132'!H7907</f>
        <v>0</v>
      </c>
      <c r="E7907" s="63">
        <f>'דוח 132'!G7907</f>
        <v>0</v>
      </c>
      <c r="F7907" s="63">
        <f>'דוח 132'!F7907</f>
        <v>0</v>
      </c>
      <c r="G7907" s="63">
        <f>'דוח 132'!E7907</f>
        <v>0</v>
      </c>
      <c r="H7907" s="63">
        <f>'דוח 132'!D7907</f>
        <v>0</v>
      </c>
      <c r="I7907" s="63">
        <f>'דוח 132'!C7907</f>
        <v>0</v>
      </c>
      <c r="J7907" s="63">
        <f>'דוח 132'!B7907</f>
        <v>0</v>
      </c>
      <c r="K7907" s="63">
        <f>'דוח 132'!A7907</f>
        <v>0</v>
      </c>
    </row>
    <row r="7908" spans="1:11" x14ac:dyDescent="0.2">
      <c r="A7908" s="63">
        <f>'דוח 132'!K7908</f>
        <v>0</v>
      </c>
      <c r="B7908" s="63">
        <f>'דוח 132'!J7908</f>
        <v>0</v>
      </c>
      <c r="C7908" s="63">
        <f>'דוח 132'!I7908</f>
        <v>0</v>
      </c>
      <c r="D7908" s="63">
        <f>'דוח 132'!H7908</f>
        <v>0</v>
      </c>
      <c r="E7908" s="63">
        <f>'דוח 132'!G7908</f>
        <v>0</v>
      </c>
      <c r="F7908" s="63">
        <f>'דוח 132'!F7908</f>
        <v>0</v>
      </c>
      <c r="G7908" s="63">
        <f>'דוח 132'!E7908</f>
        <v>0</v>
      </c>
      <c r="H7908" s="63">
        <f>'דוח 132'!D7908</f>
        <v>0</v>
      </c>
      <c r="I7908" s="63">
        <f>'דוח 132'!C7908</f>
        <v>0</v>
      </c>
      <c r="J7908" s="63">
        <f>'דוח 132'!B7908</f>
        <v>0</v>
      </c>
      <c r="K7908" s="63">
        <f>'דוח 132'!A7908</f>
        <v>0</v>
      </c>
    </row>
    <row r="7909" spans="1:11" x14ac:dyDescent="0.2">
      <c r="A7909" s="63">
        <f>'דוח 132'!K7909</f>
        <v>0</v>
      </c>
      <c r="B7909" s="63">
        <f>'דוח 132'!J7909</f>
        <v>0</v>
      </c>
      <c r="C7909" s="63">
        <f>'דוח 132'!I7909</f>
        <v>0</v>
      </c>
      <c r="D7909" s="63">
        <f>'דוח 132'!H7909</f>
        <v>0</v>
      </c>
      <c r="E7909" s="63">
        <f>'דוח 132'!G7909</f>
        <v>0</v>
      </c>
      <c r="F7909" s="63">
        <f>'דוח 132'!F7909</f>
        <v>0</v>
      </c>
      <c r="G7909" s="63">
        <f>'דוח 132'!E7909</f>
        <v>0</v>
      </c>
      <c r="H7909" s="63">
        <f>'דוח 132'!D7909</f>
        <v>0</v>
      </c>
      <c r="I7909" s="63">
        <f>'דוח 132'!C7909</f>
        <v>0</v>
      </c>
      <c r="J7909" s="63">
        <f>'דוח 132'!B7909</f>
        <v>0</v>
      </c>
      <c r="K7909" s="63">
        <f>'דוח 132'!A7909</f>
        <v>0</v>
      </c>
    </row>
    <row r="7910" spans="1:11" x14ac:dyDescent="0.2">
      <c r="A7910" s="63">
        <f>'דוח 132'!K7910</f>
        <v>0</v>
      </c>
      <c r="B7910" s="63">
        <f>'דוח 132'!J7910</f>
        <v>0</v>
      </c>
      <c r="C7910" s="63">
        <f>'דוח 132'!I7910</f>
        <v>0</v>
      </c>
      <c r="D7910" s="63">
        <f>'דוח 132'!H7910</f>
        <v>0</v>
      </c>
      <c r="E7910" s="63">
        <f>'דוח 132'!G7910</f>
        <v>0</v>
      </c>
      <c r="F7910" s="63">
        <f>'דוח 132'!F7910</f>
        <v>0</v>
      </c>
      <c r="G7910" s="63">
        <f>'דוח 132'!E7910</f>
        <v>0</v>
      </c>
      <c r="H7910" s="63">
        <f>'דוח 132'!D7910</f>
        <v>0</v>
      </c>
      <c r="I7910" s="63">
        <f>'דוח 132'!C7910</f>
        <v>0</v>
      </c>
      <c r="J7910" s="63">
        <f>'דוח 132'!B7910</f>
        <v>0</v>
      </c>
      <c r="K7910" s="63">
        <f>'דוח 132'!A7910</f>
        <v>0</v>
      </c>
    </row>
    <row r="7911" spans="1:11" x14ac:dyDescent="0.2">
      <c r="A7911" s="63">
        <f>'דוח 132'!K7911</f>
        <v>0</v>
      </c>
      <c r="B7911" s="63">
        <f>'דוח 132'!J7911</f>
        <v>0</v>
      </c>
      <c r="C7911" s="63">
        <f>'דוח 132'!I7911</f>
        <v>0</v>
      </c>
      <c r="D7911" s="63">
        <f>'דוח 132'!H7911</f>
        <v>0</v>
      </c>
      <c r="E7911" s="63">
        <f>'דוח 132'!G7911</f>
        <v>0</v>
      </c>
      <c r="F7911" s="63">
        <f>'דוח 132'!F7911</f>
        <v>0</v>
      </c>
      <c r="G7911" s="63">
        <f>'דוח 132'!E7911</f>
        <v>0</v>
      </c>
      <c r="H7911" s="63">
        <f>'דוח 132'!D7911</f>
        <v>0</v>
      </c>
      <c r="I7911" s="63">
        <f>'דוח 132'!C7911</f>
        <v>0</v>
      </c>
      <c r="J7911" s="63">
        <f>'דוח 132'!B7911</f>
        <v>0</v>
      </c>
      <c r="K7911" s="63">
        <f>'דוח 132'!A7911</f>
        <v>0</v>
      </c>
    </row>
    <row r="7912" spans="1:11" x14ac:dyDescent="0.2">
      <c r="A7912" s="63">
        <f>'דוח 132'!K7912</f>
        <v>0</v>
      </c>
      <c r="B7912" s="63">
        <f>'דוח 132'!J7912</f>
        <v>0</v>
      </c>
      <c r="C7912" s="63">
        <f>'דוח 132'!I7912</f>
        <v>0</v>
      </c>
      <c r="D7912" s="63">
        <f>'דוח 132'!H7912</f>
        <v>0</v>
      </c>
      <c r="E7912" s="63">
        <f>'דוח 132'!G7912</f>
        <v>0</v>
      </c>
      <c r="F7912" s="63">
        <f>'דוח 132'!F7912</f>
        <v>0</v>
      </c>
      <c r="G7912" s="63">
        <f>'דוח 132'!E7912</f>
        <v>0</v>
      </c>
      <c r="H7912" s="63">
        <f>'דוח 132'!D7912</f>
        <v>0</v>
      </c>
      <c r="I7912" s="63">
        <f>'דוח 132'!C7912</f>
        <v>0</v>
      </c>
      <c r="J7912" s="63">
        <f>'דוח 132'!B7912</f>
        <v>0</v>
      </c>
      <c r="K7912" s="63">
        <f>'דוח 132'!A7912</f>
        <v>0</v>
      </c>
    </row>
    <row r="7913" spans="1:11" x14ac:dyDescent="0.2">
      <c r="A7913" s="63">
        <f>'דוח 132'!K7913</f>
        <v>0</v>
      </c>
      <c r="B7913" s="63">
        <f>'דוח 132'!J7913</f>
        <v>0</v>
      </c>
      <c r="C7913" s="63">
        <f>'דוח 132'!I7913</f>
        <v>0</v>
      </c>
      <c r="D7913" s="63">
        <f>'דוח 132'!H7913</f>
        <v>0</v>
      </c>
      <c r="E7913" s="63">
        <f>'דוח 132'!G7913</f>
        <v>0</v>
      </c>
      <c r="F7913" s="63">
        <f>'דוח 132'!F7913</f>
        <v>0</v>
      </c>
      <c r="G7913" s="63">
        <f>'דוח 132'!E7913</f>
        <v>0</v>
      </c>
      <c r="H7913" s="63">
        <f>'דוח 132'!D7913</f>
        <v>0</v>
      </c>
      <c r="I7913" s="63">
        <f>'דוח 132'!C7913</f>
        <v>0</v>
      </c>
      <c r="J7913" s="63">
        <f>'דוח 132'!B7913</f>
        <v>0</v>
      </c>
      <c r="K7913" s="63">
        <f>'דוח 132'!A7913</f>
        <v>0</v>
      </c>
    </row>
    <row r="7914" spans="1:11" x14ac:dyDescent="0.2">
      <c r="A7914" s="63">
        <f>'דוח 132'!K7914</f>
        <v>0</v>
      </c>
      <c r="B7914" s="63">
        <f>'דוח 132'!J7914</f>
        <v>0</v>
      </c>
      <c r="C7914" s="63">
        <f>'דוח 132'!I7914</f>
        <v>0</v>
      </c>
      <c r="D7914" s="63">
        <f>'דוח 132'!H7914</f>
        <v>0</v>
      </c>
      <c r="E7914" s="63">
        <f>'דוח 132'!G7914</f>
        <v>0</v>
      </c>
      <c r="F7914" s="63">
        <f>'דוח 132'!F7914</f>
        <v>0</v>
      </c>
      <c r="G7914" s="63">
        <f>'דוח 132'!E7914</f>
        <v>0</v>
      </c>
      <c r="H7914" s="63">
        <f>'דוח 132'!D7914</f>
        <v>0</v>
      </c>
      <c r="I7914" s="63">
        <f>'דוח 132'!C7914</f>
        <v>0</v>
      </c>
      <c r="J7914" s="63">
        <f>'דוח 132'!B7914</f>
        <v>0</v>
      </c>
      <c r="K7914" s="63">
        <f>'דוח 132'!A7914</f>
        <v>0</v>
      </c>
    </row>
    <row r="7915" spans="1:11" x14ac:dyDescent="0.2">
      <c r="A7915" s="63">
        <f>'דוח 132'!K7915</f>
        <v>0</v>
      </c>
      <c r="B7915" s="63">
        <f>'דוח 132'!J7915</f>
        <v>0</v>
      </c>
      <c r="C7915" s="63">
        <f>'דוח 132'!I7915</f>
        <v>0</v>
      </c>
      <c r="D7915" s="63">
        <f>'דוח 132'!H7915</f>
        <v>0</v>
      </c>
      <c r="E7915" s="63">
        <f>'דוח 132'!G7915</f>
        <v>0</v>
      </c>
      <c r="F7915" s="63">
        <f>'דוח 132'!F7915</f>
        <v>0</v>
      </c>
      <c r="G7915" s="63">
        <f>'דוח 132'!E7915</f>
        <v>0</v>
      </c>
      <c r="H7915" s="63">
        <f>'דוח 132'!D7915</f>
        <v>0</v>
      </c>
      <c r="I7915" s="63">
        <f>'דוח 132'!C7915</f>
        <v>0</v>
      </c>
      <c r="J7915" s="63">
        <f>'דוח 132'!B7915</f>
        <v>0</v>
      </c>
      <c r="K7915" s="63">
        <f>'דוח 132'!A7915</f>
        <v>0</v>
      </c>
    </row>
    <row r="7916" spans="1:11" x14ac:dyDescent="0.2">
      <c r="A7916" s="63">
        <f>'דוח 132'!K7916</f>
        <v>0</v>
      </c>
      <c r="B7916" s="63">
        <f>'דוח 132'!J7916</f>
        <v>0</v>
      </c>
      <c r="C7916" s="63">
        <f>'דוח 132'!I7916</f>
        <v>0</v>
      </c>
      <c r="D7916" s="63">
        <f>'דוח 132'!H7916</f>
        <v>0</v>
      </c>
      <c r="E7916" s="63">
        <f>'דוח 132'!G7916</f>
        <v>0</v>
      </c>
      <c r="F7916" s="63">
        <f>'דוח 132'!F7916</f>
        <v>0</v>
      </c>
      <c r="G7916" s="63">
        <f>'דוח 132'!E7916</f>
        <v>0</v>
      </c>
      <c r="H7916" s="63">
        <f>'דוח 132'!D7916</f>
        <v>0</v>
      </c>
      <c r="I7916" s="63">
        <f>'דוח 132'!C7916</f>
        <v>0</v>
      </c>
      <c r="J7916" s="63">
        <f>'דוח 132'!B7916</f>
        <v>0</v>
      </c>
      <c r="K7916" s="63">
        <f>'דוח 132'!A7916</f>
        <v>0</v>
      </c>
    </row>
    <row r="7917" spans="1:11" x14ac:dyDescent="0.2">
      <c r="A7917" s="63">
        <f>'דוח 132'!K7917</f>
        <v>0</v>
      </c>
      <c r="B7917" s="63">
        <f>'דוח 132'!J7917</f>
        <v>0</v>
      </c>
      <c r="C7917" s="63">
        <f>'דוח 132'!I7917</f>
        <v>0</v>
      </c>
      <c r="D7917" s="63">
        <f>'דוח 132'!H7917</f>
        <v>0</v>
      </c>
      <c r="E7917" s="63">
        <f>'דוח 132'!G7917</f>
        <v>0</v>
      </c>
      <c r="F7917" s="63">
        <f>'דוח 132'!F7917</f>
        <v>0</v>
      </c>
      <c r="G7917" s="63">
        <f>'דוח 132'!E7917</f>
        <v>0</v>
      </c>
      <c r="H7917" s="63">
        <f>'דוח 132'!D7917</f>
        <v>0</v>
      </c>
      <c r="I7917" s="63">
        <f>'דוח 132'!C7917</f>
        <v>0</v>
      </c>
      <c r="J7917" s="63">
        <f>'דוח 132'!B7917</f>
        <v>0</v>
      </c>
      <c r="K7917" s="63">
        <f>'דוח 132'!A7917</f>
        <v>0</v>
      </c>
    </row>
    <row r="7918" spans="1:11" x14ac:dyDescent="0.2">
      <c r="A7918" s="63">
        <f>'דוח 132'!K7918</f>
        <v>0</v>
      </c>
      <c r="B7918" s="63">
        <f>'דוח 132'!J7918</f>
        <v>0</v>
      </c>
      <c r="C7918" s="63">
        <f>'דוח 132'!I7918</f>
        <v>0</v>
      </c>
      <c r="D7918" s="63">
        <f>'דוח 132'!H7918</f>
        <v>0</v>
      </c>
      <c r="E7918" s="63">
        <f>'דוח 132'!G7918</f>
        <v>0</v>
      </c>
      <c r="F7918" s="63">
        <f>'דוח 132'!F7918</f>
        <v>0</v>
      </c>
      <c r="G7918" s="63">
        <f>'דוח 132'!E7918</f>
        <v>0</v>
      </c>
      <c r="H7918" s="63">
        <f>'דוח 132'!D7918</f>
        <v>0</v>
      </c>
      <c r="I7918" s="63">
        <f>'דוח 132'!C7918</f>
        <v>0</v>
      </c>
      <c r="J7918" s="63">
        <f>'דוח 132'!B7918</f>
        <v>0</v>
      </c>
      <c r="K7918" s="63">
        <f>'דוח 132'!A7918</f>
        <v>0</v>
      </c>
    </row>
    <row r="7919" spans="1:11" x14ac:dyDescent="0.2">
      <c r="A7919" s="63">
        <f>'דוח 132'!K7919</f>
        <v>0</v>
      </c>
      <c r="B7919" s="63">
        <f>'דוח 132'!J7919</f>
        <v>0</v>
      </c>
      <c r="C7919" s="63">
        <f>'דוח 132'!I7919</f>
        <v>0</v>
      </c>
      <c r="D7919" s="63">
        <f>'דוח 132'!H7919</f>
        <v>0</v>
      </c>
      <c r="E7919" s="63">
        <f>'דוח 132'!G7919</f>
        <v>0</v>
      </c>
      <c r="F7919" s="63">
        <f>'דוח 132'!F7919</f>
        <v>0</v>
      </c>
      <c r="G7919" s="63">
        <f>'דוח 132'!E7919</f>
        <v>0</v>
      </c>
      <c r="H7919" s="63">
        <f>'דוח 132'!D7919</f>
        <v>0</v>
      </c>
      <c r="I7919" s="63">
        <f>'דוח 132'!C7919</f>
        <v>0</v>
      </c>
      <c r="J7919" s="63">
        <f>'דוח 132'!B7919</f>
        <v>0</v>
      </c>
      <c r="K7919" s="63">
        <f>'דוח 132'!A7919</f>
        <v>0</v>
      </c>
    </row>
    <row r="7920" spans="1:11" x14ac:dyDescent="0.2">
      <c r="A7920" s="63">
        <f>'דוח 132'!K7920</f>
        <v>0</v>
      </c>
      <c r="B7920" s="63">
        <f>'דוח 132'!J7920</f>
        <v>0</v>
      </c>
      <c r="C7920" s="63">
        <f>'דוח 132'!I7920</f>
        <v>0</v>
      </c>
      <c r="D7920" s="63">
        <f>'דוח 132'!H7920</f>
        <v>0</v>
      </c>
      <c r="E7920" s="63">
        <f>'דוח 132'!G7920</f>
        <v>0</v>
      </c>
      <c r="F7920" s="63">
        <f>'דוח 132'!F7920</f>
        <v>0</v>
      </c>
      <c r="G7920" s="63">
        <f>'דוח 132'!E7920</f>
        <v>0</v>
      </c>
      <c r="H7920" s="63">
        <f>'דוח 132'!D7920</f>
        <v>0</v>
      </c>
      <c r="I7920" s="63">
        <f>'דוח 132'!C7920</f>
        <v>0</v>
      </c>
      <c r="J7920" s="63">
        <f>'דוח 132'!B7920</f>
        <v>0</v>
      </c>
      <c r="K7920" s="63">
        <f>'דוח 132'!A7920</f>
        <v>0</v>
      </c>
    </row>
    <row r="7921" spans="1:11" x14ac:dyDescent="0.2">
      <c r="A7921" s="63">
        <f>'דוח 132'!K7921</f>
        <v>0</v>
      </c>
      <c r="B7921" s="63">
        <f>'דוח 132'!J7921</f>
        <v>0</v>
      </c>
      <c r="C7921" s="63">
        <f>'דוח 132'!I7921</f>
        <v>0</v>
      </c>
      <c r="D7921" s="63">
        <f>'דוח 132'!H7921</f>
        <v>0</v>
      </c>
      <c r="E7921" s="63">
        <f>'דוח 132'!G7921</f>
        <v>0</v>
      </c>
      <c r="F7921" s="63">
        <f>'דוח 132'!F7921</f>
        <v>0</v>
      </c>
      <c r="G7921" s="63">
        <f>'דוח 132'!E7921</f>
        <v>0</v>
      </c>
      <c r="H7921" s="63">
        <f>'דוח 132'!D7921</f>
        <v>0</v>
      </c>
      <c r="I7921" s="63">
        <f>'דוח 132'!C7921</f>
        <v>0</v>
      </c>
      <c r="J7921" s="63">
        <f>'דוח 132'!B7921</f>
        <v>0</v>
      </c>
      <c r="K7921" s="63">
        <f>'דוח 132'!A7921</f>
        <v>0</v>
      </c>
    </row>
    <row r="7922" spans="1:11" x14ac:dyDescent="0.2">
      <c r="A7922" s="63">
        <f>'דוח 132'!K7922</f>
        <v>0</v>
      </c>
      <c r="B7922" s="63">
        <f>'דוח 132'!J7922</f>
        <v>0</v>
      </c>
      <c r="C7922" s="63">
        <f>'דוח 132'!I7922</f>
        <v>0</v>
      </c>
      <c r="D7922" s="63">
        <f>'דוח 132'!H7922</f>
        <v>0</v>
      </c>
      <c r="E7922" s="63">
        <f>'דוח 132'!G7922</f>
        <v>0</v>
      </c>
      <c r="F7922" s="63">
        <f>'דוח 132'!F7922</f>
        <v>0</v>
      </c>
      <c r="G7922" s="63">
        <f>'דוח 132'!E7922</f>
        <v>0</v>
      </c>
      <c r="H7922" s="63">
        <f>'דוח 132'!D7922</f>
        <v>0</v>
      </c>
      <c r="I7922" s="63">
        <f>'דוח 132'!C7922</f>
        <v>0</v>
      </c>
      <c r="J7922" s="63">
        <f>'דוח 132'!B7922</f>
        <v>0</v>
      </c>
      <c r="K7922" s="63">
        <f>'דוח 132'!A7922</f>
        <v>0</v>
      </c>
    </row>
    <row r="7923" spans="1:11" x14ac:dyDescent="0.2">
      <c r="A7923" s="63">
        <f>'דוח 132'!K7923</f>
        <v>0</v>
      </c>
      <c r="B7923" s="63">
        <f>'דוח 132'!J7923</f>
        <v>0</v>
      </c>
      <c r="C7923" s="63">
        <f>'דוח 132'!I7923</f>
        <v>0</v>
      </c>
      <c r="D7923" s="63">
        <f>'דוח 132'!H7923</f>
        <v>0</v>
      </c>
      <c r="E7923" s="63">
        <f>'דוח 132'!G7923</f>
        <v>0</v>
      </c>
      <c r="F7923" s="63">
        <f>'דוח 132'!F7923</f>
        <v>0</v>
      </c>
      <c r="G7923" s="63">
        <f>'דוח 132'!E7923</f>
        <v>0</v>
      </c>
      <c r="H7923" s="63">
        <f>'דוח 132'!D7923</f>
        <v>0</v>
      </c>
      <c r="I7923" s="63">
        <f>'דוח 132'!C7923</f>
        <v>0</v>
      </c>
      <c r="J7923" s="63">
        <f>'דוח 132'!B7923</f>
        <v>0</v>
      </c>
      <c r="K7923" s="63">
        <f>'דוח 132'!A7923</f>
        <v>0</v>
      </c>
    </row>
    <row r="7924" spans="1:11" x14ac:dyDescent="0.2">
      <c r="A7924" s="63">
        <f>'דוח 132'!K7924</f>
        <v>0</v>
      </c>
      <c r="B7924" s="63">
        <f>'דוח 132'!J7924</f>
        <v>0</v>
      </c>
      <c r="C7924" s="63">
        <f>'דוח 132'!I7924</f>
        <v>0</v>
      </c>
      <c r="D7924" s="63">
        <f>'דוח 132'!H7924</f>
        <v>0</v>
      </c>
      <c r="E7924" s="63">
        <f>'דוח 132'!G7924</f>
        <v>0</v>
      </c>
      <c r="F7924" s="63">
        <f>'דוח 132'!F7924</f>
        <v>0</v>
      </c>
      <c r="G7924" s="63">
        <f>'דוח 132'!E7924</f>
        <v>0</v>
      </c>
      <c r="H7924" s="63">
        <f>'דוח 132'!D7924</f>
        <v>0</v>
      </c>
      <c r="I7924" s="63">
        <f>'דוח 132'!C7924</f>
        <v>0</v>
      </c>
      <c r="J7924" s="63">
        <f>'דוח 132'!B7924</f>
        <v>0</v>
      </c>
      <c r="K7924" s="63">
        <f>'דוח 132'!A7924</f>
        <v>0</v>
      </c>
    </row>
    <row r="7925" spans="1:11" x14ac:dyDescent="0.2">
      <c r="A7925" s="63">
        <f>'דוח 132'!K7925</f>
        <v>0</v>
      </c>
      <c r="B7925" s="63">
        <f>'דוח 132'!J7925</f>
        <v>0</v>
      </c>
      <c r="C7925" s="63">
        <f>'דוח 132'!I7925</f>
        <v>0</v>
      </c>
      <c r="D7925" s="63">
        <f>'דוח 132'!H7925</f>
        <v>0</v>
      </c>
      <c r="E7925" s="63">
        <f>'דוח 132'!G7925</f>
        <v>0</v>
      </c>
      <c r="F7925" s="63">
        <f>'דוח 132'!F7925</f>
        <v>0</v>
      </c>
      <c r="G7925" s="63">
        <f>'דוח 132'!E7925</f>
        <v>0</v>
      </c>
      <c r="H7925" s="63">
        <f>'דוח 132'!D7925</f>
        <v>0</v>
      </c>
      <c r="I7925" s="63">
        <f>'דוח 132'!C7925</f>
        <v>0</v>
      </c>
      <c r="J7925" s="63">
        <f>'דוח 132'!B7925</f>
        <v>0</v>
      </c>
      <c r="K7925" s="63">
        <f>'דוח 132'!A7925</f>
        <v>0</v>
      </c>
    </row>
    <row r="7926" spans="1:11" x14ac:dyDescent="0.2">
      <c r="A7926" s="63">
        <f>'דוח 132'!K7926</f>
        <v>0</v>
      </c>
      <c r="B7926" s="63">
        <f>'דוח 132'!J7926</f>
        <v>0</v>
      </c>
      <c r="C7926" s="63">
        <f>'דוח 132'!I7926</f>
        <v>0</v>
      </c>
      <c r="D7926" s="63">
        <f>'דוח 132'!H7926</f>
        <v>0</v>
      </c>
      <c r="E7926" s="63">
        <f>'דוח 132'!G7926</f>
        <v>0</v>
      </c>
      <c r="F7926" s="63">
        <f>'דוח 132'!F7926</f>
        <v>0</v>
      </c>
      <c r="G7926" s="63">
        <f>'דוח 132'!E7926</f>
        <v>0</v>
      </c>
      <c r="H7926" s="63">
        <f>'דוח 132'!D7926</f>
        <v>0</v>
      </c>
      <c r="I7926" s="63">
        <f>'דוח 132'!C7926</f>
        <v>0</v>
      </c>
      <c r="J7926" s="63">
        <f>'דוח 132'!B7926</f>
        <v>0</v>
      </c>
      <c r="K7926" s="63">
        <f>'דוח 132'!A7926</f>
        <v>0</v>
      </c>
    </row>
    <row r="7927" spans="1:11" x14ac:dyDescent="0.2">
      <c r="A7927" s="63">
        <f>'דוח 132'!K7927</f>
        <v>0</v>
      </c>
      <c r="B7927" s="63">
        <f>'דוח 132'!J7927</f>
        <v>0</v>
      </c>
      <c r="C7927" s="63">
        <f>'דוח 132'!I7927</f>
        <v>0</v>
      </c>
      <c r="D7927" s="63">
        <f>'דוח 132'!H7927</f>
        <v>0</v>
      </c>
      <c r="E7927" s="63">
        <f>'דוח 132'!G7927</f>
        <v>0</v>
      </c>
      <c r="F7927" s="63">
        <f>'דוח 132'!F7927</f>
        <v>0</v>
      </c>
      <c r="G7927" s="63">
        <f>'דוח 132'!E7927</f>
        <v>0</v>
      </c>
      <c r="H7927" s="63">
        <f>'דוח 132'!D7927</f>
        <v>0</v>
      </c>
      <c r="I7927" s="63">
        <f>'דוח 132'!C7927</f>
        <v>0</v>
      </c>
      <c r="J7927" s="63">
        <f>'דוח 132'!B7927</f>
        <v>0</v>
      </c>
      <c r="K7927" s="63">
        <f>'דוח 132'!A7927</f>
        <v>0</v>
      </c>
    </row>
    <row r="7928" spans="1:11" x14ac:dyDescent="0.2">
      <c r="A7928" s="63">
        <f>'דוח 132'!K7928</f>
        <v>0</v>
      </c>
      <c r="B7928" s="63">
        <f>'דוח 132'!J7928</f>
        <v>0</v>
      </c>
      <c r="C7928" s="63">
        <f>'דוח 132'!I7928</f>
        <v>0</v>
      </c>
      <c r="D7928" s="63">
        <f>'דוח 132'!H7928</f>
        <v>0</v>
      </c>
      <c r="E7928" s="63">
        <f>'דוח 132'!G7928</f>
        <v>0</v>
      </c>
      <c r="F7928" s="63">
        <f>'דוח 132'!F7928</f>
        <v>0</v>
      </c>
      <c r="G7928" s="63">
        <f>'דוח 132'!E7928</f>
        <v>0</v>
      </c>
      <c r="H7928" s="63">
        <f>'דוח 132'!D7928</f>
        <v>0</v>
      </c>
      <c r="I7928" s="63">
        <f>'דוח 132'!C7928</f>
        <v>0</v>
      </c>
      <c r="J7928" s="63">
        <f>'דוח 132'!B7928</f>
        <v>0</v>
      </c>
      <c r="K7928" s="63">
        <f>'דוח 132'!A7928</f>
        <v>0</v>
      </c>
    </row>
    <row r="7929" spans="1:11" x14ac:dyDescent="0.2">
      <c r="A7929" s="63">
        <f>'דוח 132'!K7929</f>
        <v>0</v>
      </c>
      <c r="B7929" s="63">
        <f>'דוח 132'!J7929</f>
        <v>0</v>
      </c>
      <c r="C7929" s="63">
        <f>'דוח 132'!I7929</f>
        <v>0</v>
      </c>
      <c r="D7929" s="63">
        <f>'דוח 132'!H7929</f>
        <v>0</v>
      </c>
      <c r="E7929" s="63">
        <f>'דוח 132'!G7929</f>
        <v>0</v>
      </c>
      <c r="F7929" s="63">
        <f>'דוח 132'!F7929</f>
        <v>0</v>
      </c>
      <c r="G7929" s="63">
        <f>'דוח 132'!E7929</f>
        <v>0</v>
      </c>
      <c r="H7929" s="63">
        <f>'דוח 132'!D7929</f>
        <v>0</v>
      </c>
      <c r="I7929" s="63">
        <f>'דוח 132'!C7929</f>
        <v>0</v>
      </c>
      <c r="J7929" s="63">
        <f>'דוח 132'!B7929</f>
        <v>0</v>
      </c>
      <c r="K7929" s="63">
        <f>'דוח 132'!A7929</f>
        <v>0</v>
      </c>
    </row>
    <row r="7930" spans="1:11" x14ac:dyDescent="0.2">
      <c r="A7930" s="63">
        <f>'דוח 132'!K7930</f>
        <v>0</v>
      </c>
      <c r="B7930" s="63">
        <f>'דוח 132'!J7930</f>
        <v>0</v>
      </c>
      <c r="C7930" s="63">
        <f>'דוח 132'!I7930</f>
        <v>0</v>
      </c>
      <c r="D7930" s="63">
        <f>'דוח 132'!H7930</f>
        <v>0</v>
      </c>
      <c r="E7930" s="63">
        <f>'דוח 132'!G7930</f>
        <v>0</v>
      </c>
      <c r="F7930" s="63">
        <f>'דוח 132'!F7930</f>
        <v>0</v>
      </c>
      <c r="G7930" s="63">
        <f>'דוח 132'!E7930</f>
        <v>0</v>
      </c>
      <c r="H7930" s="63">
        <f>'דוח 132'!D7930</f>
        <v>0</v>
      </c>
      <c r="I7930" s="63">
        <f>'דוח 132'!C7930</f>
        <v>0</v>
      </c>
      <c r="J7930" s="63">
        <f>'דוח 132'!B7930</f>
        <v>0</v>
      </c>
      <c r="K7930" s="63">
        <f>'דוח 132'!A7930</f>
        <v>0</v>
      </c>
    </row>
    <row r="7931" spans="1:11" x14ac:dyDescent="0.2">
      <c r="A7931" s="63">
        <f>'דוח 132'!K7931</f>
        <v>0</v>
      </c>
      <c r="B7931" s="63">
        <f>'דוח 132'!J7931</f>
        <v>0</v>
      </c>
      <c r="C7931" s="63">
        <f>'דוח 132'!I7931</f>
        <v>0</v>
      </c>
      <c r="D7931" s="63">
        <f>'דוח 132'!H7931</f>
        <v>0</v>
      </c>
      <c r="E7931" s="63">
        <f>'דוח 132'!G7931</f>
        <v>0</v>
      </c>
      <c r="F7931" s="63">
        <f>'דוח 132'!F7931</f>
        <v>0</v>
      </c>
      <c r="G7931" s="63">
        <f>'דוח 132'!E7931</f>
        <v>0</v>
      </c>
      <c r="H7931" s="63">
        <f>'דוח 132'!D7931</f>
        <v>0</v>
      </c>
      <c r="I7931" s="63">
        <f>'דוח 132'!C7931</f>
        <v>0</v>
      </c>
      <c r="J7931" s="63">
        <f>'דוח 132'!B7931</f>
        <v>0</v>
      </c>
      <c r="K7931" s="63">
        <f>'דוח 132'!A7931</f>
        <v>0</v>
      </c>
    </row>
    <row r="7932" spans="1:11" x14ac:dyDescent="0.2">
      <c r="A7932" s="63">
        <f>'דוח 132'!K7932</f>
        <v>0</v>
      </c>
      <c r="B7932" s="63">
        <f>'דוח 132'!J7932</f>
        <v>0</v>
      </c>
      <c r="C7932" s="63">
        <f>'דוח 132'!I7932</f>
        <v>0</v>
      </c>
      <c r="D7932" s="63">
        <f>'דוח 132'!H7932</f>
        <v>0</v>
      </c>
      <c r="E7932" s="63">
        <f>'דוח 132'!G7932</f>
        <v>0</v>
      </c>
      <c r="F7932" s="63">
        <f>'דוח 132'!F7932</f>
        <v>0</v>
      </c>
      <c r="G7932" s="63">
        <f>'דוח 132'!E7932</f>
        <v>0</v>
      </c>
      <c r="H7932" s="63">
        <f>'דוח 132'!D7932</f>
        <v>0</v>
      </c>
      <c r="I7932" s="63">
        <f>'דוח 132'!C7932</f>
        <v>0</v>
      </c>
      <c r="J7932" s="63">
        <f>'דוח 132'!B7932</f>
        <v>0</v>
      </c>
      <c r="K7932" s="63">
        <f>'דוח 132'!A7932</f>
        <v>0</v>
      </c>
    </row>
    <row r="7933" spans="1:11" x14ac:dyDescent="0.2">
      <c r="A7933" s="63">
        <f>'דוח 132'!K7933</f>
        <v>0</v>
      </c>
      <c r="B7933" s="63">
        <f>'דוח 132'!J7933</f>
        <v>0</v>
      </c>
      <c r="C7933" s="63">
        <f>'דוח 132'!I7933</f>
        <v>0</v>
      </c>
      <c r="D7933" s="63">
        <f>'דוח 132'!H7933</f>
        <v>0</v>
      </c>
      <c r="E7933" s="63">
        <f>'דוח 132'!G7933</f>
        <v>0</v>
      </c>
      <c r="F7933" s="63">
        <f>'דוח 132'!F7933</f>
        <v>0</v>
      </c>
      <c r="G7933" s="63">
        <f>'דוח 132'!E7933</f>
        <v>0</v>
      </c>
      <c r="H7933" s="63">
        <f>'דוח 132'!D7933</f>
        <v>0</v>
      </c>
      <c r="I7933" s="63">
        <f>'דוח 132'!C7933</f>
        <v>0</v>
      </c>
      <c r="J7933" s="63">
        <f>'דוח 132'!B7933</f>
        <v>0</v>
      </c>
      <c r="K7933" s="63">
        <f>'דוח 132'!A7933</f>
        <v>0</v>
      </c>
    </row>
    <row r="7934" spans="1:11" x14ac:dyDescent="0.2">
      <c r="A7934" s="63">
        <f>'דוח 132'!K7934</f>
        <v>0</v>
      </c>
      <c r="B7934" s="63">
        <f>'דוח 132'!J7934</f>
        <v>0</v>
      </c>
      <c r="C7934" s="63">
        <f>'דוח 132'!I7934</f>
        <v>0</v>
      </c>
      <c r="D7934" s="63">
        <f>'דוח 132'!H7934</f>
        <v>0</v>
      </c>
      <c r="E7934" s="63">
        <f>'דוח 132'!G7934</f>
        <v>0</v>
      </c>
      <c r="F7934" s="63">
        <f>'דוח 132'!F7934</f>
        <v>0</v>
      </c>
      <c r="G7934" s="63">
        <f>'דוח 132'!E7934</f>
        <v>0</v>
      </c>
      <c r="H7934" s="63">
        <f>'דוח 132'!D7934</f>
        <v>0</v>
      </c>
      <c r="I7934" s="63">
        <f>'דוח 132'!C7934</f>
        <v>0</v>
      </c>
      <c r="J7934" s="63">
        <f>'דוח 132'!B7934</f>
        <v>0</v>
      </c>
      <c r="K7934" s="63">
        <f>'דוח 132'!A7934</f>
        <v>0</v>
      </c>
    </row>
    <row r="7935" spans="1:11" x14ac:dyDescent="0.2">
      <c r="A7935" s="63">
        <f>'דוח 132'!K7935</f>
        <v>0</v>
      </c>
      <c r="B7935" s="63">
        <f>'דוח 132'!J7935</f>
        <v>0</v>
      </c>
      <c r="C7935" s="63">
        <f>'דוח 132'!I7935</f>
        <v>0</v>
      </c>
      <c r="D7935" s="63">
        <f>'דוח 132'!H7935</f>
        <v>0</v>
      </c>
      <c r="E7935" s="63">
        <f>'דוח 132'!G7935</f>
        <v>0</v>
      </c>
      <c r="F7935" s="63">
        <f>'דוח 132'!F7935</f>
        <v>0</v>
      </c>
      <c r="G7935" s="63">
        <f>'דוח 132'!E7935</f>
        <v>0</v>
      </c>
      <c r="H7935" s="63">
        <f>'דוח 132'!D7935</f>
        <v>0</v>
      </c>
      <c r="I7935" s="63">
        <f>'דוח 132'!C7935</f>
        <v>0</v>
      </c>
      <c r="J7935" s="63">
        <f>'דוח 132'!B7935</f>
        <v>0</v>
      </c>
      <c r="K7935" s="63">
        <f>'דוח 132'!A7935</f>
        <v>0</v>
      </c>
    </row>
    <row r="7936" spans="1:11" x14ac:dyDescent="0.2">
      <c r="A7936" s="63">
        <f>'דוח 132'!K7936</f>
        <v>0</v>
      </c>
      <c r="B7936" s="63">
        <f>'דוח 132'!J7936</f>
        <v>0</v>
      </c>
      <c r="C7936" s="63">
        <f>'דוח 132'!I7936</f>
        <v>0</v>
      </c>
      <c r="D7936" s="63">
        <f>'דוח 132'!H7936</f>
        <v>0</v>
      </c>
      <c r="E7936" s="63">
        <f>'דוח 132'!G7936</f>
        <v>0</v>
      </c>
      <c r="F7936" s="63">
        <f>'דוח 132'!F7936</f>
        <v>0</v>
      </c>
      <c r="G7936" s="63">
        <f>'דוח 132'!E7936</f>
        <v>0</v>
      </c>
      <c r="H7936" s="63">
        <f>'דוח 132'!D7936</f>
        <v>0</v>
      </c>
      <c r="I7936" s="63">
        <f>'דוח 132'!C7936</f>
        <v>0</v>
      </c>
      <c r="J7936" s="63">
        <f>'דוח 132'!B7936</f>
        <v>0</v>
      </c>
      <c r="K7936" s="63">
        <f>'דוח 132'!A7936</f>
        <v>0</v>
      </c>
    </row>
    <row r="7937" spans="1:11" x14ac:dyDescent="0.2">
      <c r="A7937" s="63">
        <f>'דוח 132'!K7937</f>
        <v>0</v>
      </c>
      <c r="B7937" s="63">
        <f>'דוח 132'!J7937</f>
        <v>0</v>
      </c>
      <c r="C7937" s="63">
        <f>'דוח 132'!I7937</f>
        <v>0</v>
      </c>
      <c r="D7937" s="63">
        <f>'דוח 132'!H7937</f>
        <v>0</v>
      </c>
      <c r="E7937" s="63">
        <f>'דוח 132'!G7937</f>
        <v>0</v>
      </c>
      <c r="F7937" s="63">
        <f>'דוח 132'!F7937</f>
        <v>0</v>
      </c>
      <c r="G7937" s="63">
        <f>'דוח 132'!E7937</f>
        <v>0</v>
      </c>
      <c r="H7937" s="63">
        <f>'דוח 132'!D7937</f>
        <v>0</v>
      </c>
      <c r="I7937" s="63">
        <f>'דוח 132'!C7937</f>
        <v>0</v>
      </c>
      <c r="J7937" s="63">
        <f>'דוח 132'!B7937</f>
        <v>0</v>
      </c>
      <c r="K7937" s="63">
        <f>'דוח 132'!A7937</f>
        <v>0</v>
      </c>
    </row>
    <row r="7938" spans="1:11" x14ac:dyDescent="0.2">
      <c r="A7938" s="63">
        <f>'דוח 132'!K7938</f>
        <v>0</v>
      </c>
      <c r="B7938" s="63">
        <f>'דוח 132'!J7938</f>
        <v>0</v>
      </c>
      <c r="C7938" s="63">
        <f>'דוח 132'!I7938</f>
        <v>0</v>
      </c>
      <c r="D7938" s="63">
        <f>'דוח 132'!H7938</f>
        <v>0</v>
      </c>
      <c r="E7938" s="63">
        <f>'דוח 132'!G7938</f>
        <v>0</v>
      </c>
      <c r="F7938" s="63">
        <f>'דוח 132'!F7938</f>
        <v>0</v>
      </c>
      <c r="G7938" s="63">
        <f>'דוח 132'!E7938</f>
        <v>0</v>
      </c>
      <c r="H7938" s="63">
        <f>'דוח 132'!D7938</f>
        <v>0</v>
      </c>
      <c r="I7938" s="63">
        <f>'דוח 132'!C7938</f>
        <v>0</v>
      </c>
      <c r="J7938" s="63">
        <f>'דוח 132'!B7938</f>
        <v>0</v>
      </c>
      <c r="K7938" s="63">
        <f>'דוח 132'!A7938</f>
        <v>0</v>
      </c>
    </row>
    <row r="7939" spans="1:11" x14ac:dyDescent="0.2">
      <c r="A7939" s="63">
        <f>'דוח 132'!K7939</f>
        <v>0</v>
      </c>
      <c r="B7939" s="63">
        <f>'דוח 132'!J7939</f>
        <v>0</v>
      </c>
      <c r="C7939" s="63">
        <f>'דוח 132'!I7939</f>
        <v>0</v>
      </c>
      <c r="D7939" s="63">
        <f>'דוח 132'!H7939</f>
        <v>0</v>
      </c>
      <c r="E7939" s="63">
        <f>'דוח 132'!G7939</f>
        <v>0</v>
      </c>
      <c r="F7939" s="63">
        <f>'דוח 132'!F7939</f>
        <v>0</v>
      </c>
      <c r="G7939" s="63">
        <f>'דוח 132'!E7939</f>
        <v>0</v>
      </c>
      <c r="H7939" s="63">
        <f>'דוח 132'!D7939</f>
        <v>0</v>
      </c>
      <c r="I7939" s="63">
        <f>'דוח 132'!C7939</f>
        <v>0</v>
      </c>
      <c r="J7939" s="63">
        <f>'דוח 132'!B7939</f>
        <v>0</v>
      </c>
      <c r="K7939" s="63">
        <f>'דוח 132'!A7939</f>
        <v>0</v>
      </c>
    </row>
    <row r="7940" spans="1:11" x14ac:dyDescent="0.2">
      <c r="A7940" s="63">
        <f>'דוח 132'!K7940</f>
        <v>0</v>
      </c>
      <c r="B7940" s="63">
        <f>'דוח 132'!J7940</f>
        <v>0</v>
      </c>
      <c r="C7940" s="63">
        <f>'דוח 132'!I7940</f>
        <v>0</v>
      </c>
      <c r="D7940" s="63">
        <f>'דוח 132'!H7940</f>
        <v>0</v>
      </c>
      <c r="E7940" s="63">
        <f>'דוח 132'!G7940</f>
        <v>0</v>
      </c>
      <c r="F7940" s="63">
        <f>'דוח 132'!F7940</f>
        <v>0</v>
      </c>
      <c r="G7940" s="63">
        <f>'דוח 132'!E7940</f>
        <v>0</v>
      </c>
      <c r="H7940" s="63">
        <f>'דוח 132'!D7940</f>
        <v>0</v>
      </c>
      <c r="I7940" s="63">
        <f>'דוח 132'!C7940</f>
        <v>0</v>
      </c>
      <c r="J7940" s="63">
        <f>'דוח 132'!B7940</f>
        <v>0</v>
      </c>
      <c r="K7940" s="63">
        <f>'דוח 132'!A7940</f>
        <v>0</v>
      </c>
    </row>
    <row r="7941" spans="1:11" x14ac:dyDescent="0.2">
      <c r="A7941" s="63">
        <f>'דוח 132'!K7941</f>
        <v>0</v>
      </c>
      <c r="B7941" s="63">
        <f>'דוח 132'!J7941</f>
        <v>0</v>
      </c>
      <c r="C7941" s="63">
        <f>'דוח 132'!I7941</f>
        <v>0</v>
      </c>
      <c r="D7941" s="63">
        <f>'דוח 132'!H7941</f>
        <v>0</v>
      </c>
      <c r="E7941" s="63">
        <f>'דוח 132'!G7941</f>
        <v>0</v>
      </c>
      <c r="F7941" s="63">
        <f>'דוח 132'!F7941</f>
        <v>0</v>
      </c>
      <c r="G7941" s="63">
        <f>'דוח 132'!E7941</f>
        <v>0</v>
      </c>
      <c r="H7941" s="63">
        <f>'דוח 132'!D7941</f>
        <v>0</v>
      </c>
      <c r="I7941" s="63">
        <f>'דוח 132'!C7941</f>
        <v>0</v>
      </c>
      <c r="J7941" s="63">
        <f>'דוח 132'!B7941</f>
        <v>0</v>
      </c>
      <c r="K7941" s="63">
        <f>'דוח 132'!A7941</f>
        <v>0</v>
      </c>
    </row>
    <row r="7942" spans="1:11" x14ac:dyDescent="0.2">
      <c r="A7942" s="63">
        <f>'דוח 132'!K7942</f>
        <v>0</v>
      </c>
      <c r="B7942" s="63">
        <f>'דוח 132'!J7942</f>
        <v>0</v>
      </c>
      <c r="C7942" s="63">
        <f>'דוח 132'!I7942</f>
        <v>0</v>
      </c>
      <c r="D7942" s="63">
        <f>'דוח 132'!H7942</f>
        <v>0</v>
      </c>
      <c r="E7942" s="63">
        <f>'דוח 132'!G7942</f>
        <v>0</v>
      </c>
      <c r="F7942" s="63">
        <f>'דוח 132'!F7942</f>
        <v>0</v>
      </c>
      <c r="G7942" s="63">
        <f>'דוח 132'!E7942</f>
        <v>0</v>
      </c>
      <c r="H7942" s="63">
        <f>'דוח 132'!D7942</f>
        <v>0</v>
      </c>
      <c r="I7942" s="63">
        <f>'דוח 132'!C7942</f>
        <v>0</v>
      </c>
      <c r="J7942" s="63">
        <f>'דוח 132'!B7942</f>
        <v>0</v>
      </c>
      <c r="K7942" s="63">
        <f>'דוח 132'!A7942</f>
        <v>0</v>
      </c>
    </row>
    <row r="7943" spans="1:11" x14ac:dyDescent="0.2">
      <c r="A7943" s="63">
        <f>'דוח 132'!K7943</f>
        <v>0</v>
      </c>
      <c r="B7943" s="63">
        <f>'דוח 132'!J7943</f>
        <v>0</v>
      </c>
      <c r="C7943" s="63">
        <f>'דוח 132'!I7943</f>
        <v>0</v>
      </c>
      <c r="D7943" s="63">
        <f>'דוח 132'!H7943</f>
        <v>0</v>
      </c>
      <c r="E7943" s="63">
        <f>'דוח 132'!G7943</f>
        <v>0</v>
      </c>
      <c r="F7943" s="63">
        <f>'דוח 132'!F7943</f>
        <v>0</v>
      </c>
      <c r="G7943" s="63">
        <f>'דוח 132'!E7943</f>
        <v>0</v>
      </c>
      <c r="H7943" s="63">
        <f>'דוח 132'!D7943</f>
        <v>0</v>
      </c>
      <c r="I7943" s="63">
        <f>'דוח 132'!C7943</f>
        <v>0</v>
      </c>
      <c r="J7943" s="63">
        <f>'דוח 132'!B7943</f>
        <v>0</v>
      </c>
      <c r="K7943" s="63">
        <f>'דוח 132'!A7943</f>
        <v>0</v>
      </c>
    </row>
    <row r="7944" spans="1:11" x14ac:dyDescent="0.2">
      <c r="A7944" s="63">
        <f>'דוח 132'!K7944</f>
        <v>0</v>
      </c>
      <c r="B7944" s="63">
        <f>'דוח 132'!J7944</f>
        <v>0</v>
      </c>
      <c r="C7944" s="63">
        <f>'דוח 132'!I7944</f>
        <v>0</v>
      </c>
      <c r="D7944" s="63">
        <f>'דוח 132'!H7944</f>
        <v>0</v>
      </c>
      <c r="E7944" s="63">
        <f>'דוח 132'!G7944</f>
        <v>0</v>
      </c>
      <c r="F7944" s="63">
        <f>'דוח 132'!F7944</f>
        <v>0</v>
      </c>
      <c r="G7944" s="63">
        <f>'דוח 132'!E7944</f>
        <v>0</v>
      </c>
      <c r="H7944" s="63">
        <f>'דוח 132'!D7944</f>
        <v>0</v>
      </c>
      <c r="I7944" s="63">
        <f>'דוח 132'!C7944</f>
        <v>0</v>
      </c>
      <c r="J7944" s="63">
        <f>'דוח 132'!B7944</f>
        <v>0</v>
      </c>
      <c r="K7944" s="63">
        <f>'דוח 132'!A7944</f>
        <v>0</v>
      </c>
    </row>
    <row r="7945" spans="1:11" x14ac:dyDescent="0.2">
      <c r="A7945" s="63">
        <f>'דוח 132'!K7945</f>
        <v>0</v>
      </c>
      <c r="B7945" s="63">
        <f>'דוח 132'!J7945</f>
        <v>0</v>
      </c>
      <c r="C7945" s="63">
        <f>'דוח 132'!I7945</f>
        <v>0</v>
      </c>
      <c r="D7945" s="63">
        <f>'דוח 132'!H7945</f>
        <v>0</v>
      </c>
      <c r="E7945" s="63">
        <f>'דוח 132'!G7945</f>
        <v>0</v>
      </c>
      <c r="F7945" s="63">
        <f>'דוח 132'!F7945</f>
        <v>0</v>
      </c>
      <c r="G7945" s="63">
        <f>'דוח 132'!E7945</f>
        <v>0</v>
      </c>
      <c r="H7945" s="63">
        <f>'דוח 132'!D7945</f>
        <v>0</v>
      </c>
      <c r="I7945" s="63">
        <f>'דוח 132'!C7945</f>
        <v>0</v>
      </c>
      <c r="J7945" s="63">
        <f>'דוח 132'!B7945</f>
        <v>0</v>
      </c>
      <c r="K7945" s="63">
        <f>'דוח 132'!A7945</f>
        <v>0</v>
      </c>
    </row>
    <row r="7946" spans="1:11" x14ac:dyDescent="0.2">
      <c r="A7946" s="63">
        <f>'דוח 132'!K7946</f>
        <v>0</v>
      </c>
      <c r="B7946" s="63">
        <f>'דוח 132'!J7946</f>
        <v>0</v>
      </c>
      <c r="C7946" s="63">
        <f>'דוח 132'!I7946</f>
        <v>0</v>
      </c>
      <c r="D7946" s="63">
        <f>'דוח 132'!H7946</f>
        <v>0</v>
      </c>
      <c r="E7946" s="63">
        <f>'דוח 132'!G7946</f>
        <v>0</v>
      </c>
      <c r="F7946" s="63">
        <f>'דוח 132'!F7946</f>
        <v>0</v>
      </c>
      <c r="G7946" s="63">
        <f>'דוח 132'!E7946</f>
        <v>0</v>
      </c>
      <c r="H7946" s="63">
        <f>'דוח 132'!D7946</f>
        <v>0</v>
      </c>
      <c r="I7946" s="63">
        <f>'דוח 132'!C7946</f>
        <v>0</v>
      </c>
      <c r="J7946" s="63">
        <f>'דוח 132'!B7946</f>
        <v>0</v>
      </c>
      <c r="K7946" s="63">
        <f>'דוח 132'!A7946</f>
        <v>0</v>
      </c>
    </row>
    <row r="7947" spans="1:11" x14ac:dyDescent="0.2">
      <c r="A7947" s="63">
        <f>'דוח 132'!K7947</f>
        <v>0</v>
      </c>
      <c r="B7947" s="63">
        <f>'דוח 132'!J7947</f>
        <v>0</v>
      </c>
      <c r="C7947" s="63">
        <f>'דוח 132'!I7947</f>
        <v>0</v>
      </c>
      <c r="D7947" s="63">
        <f>'דוח 132'!H7947</f>
        <v>0</v>
      </c>
      <c r="E7947" s="63">
        <f>'דוח 132'!G7947</f>
        <v>0</v>
      </c>
      <c r="F7947" s="63">
        <f>'דוח 132'!F7947</f>
        <v>0</v>
      </c>
      <c r="G7947" s="63">
        <f>'דוח 132'!E7947</f>
        <v>0</v>
      </c>
      <c r="H7947" s="63">
        <f>'דוח 132'!D7947</f>
        <v>0</v>
      </c>
      <c r="I7947" s="63">
        <f>'דוח 132'!C7947</f>
        <v>0</v>
      </c>
      <c r="J7947" s="63">
        <f>'דוח 132'!B7947</f>
        <v>0</v>
      </c>
      <c r="K7947" s="63">
        <f>'דוח 132'!A7947</f>
        <v>0</v>
      </c>
    </row>
    <row r="7948" spans="1:11" x14ac:dyDescent="0.2">
      <c r="A7948" s="63">
        <f>'דוח 132'!K7948</f>
        <v>0</v>
      </c>
      <c r="B7948" s="63">
        <f>'דוח 132'!J7948</f>
        <v>0</v>
      </c>
      <c r="C7948" s="63">
        <f>'דוח 132'!I7948</f>
        <v>0</v>
      </c>
      <c r="D7948" s="63">
        <f>'דוח 132'!H7948</f>
        <v>0</v>
      </c>
      <c r="E7948" s="63">
        <f>'דוח 132'!G7948</f>
        <v>0</v>
      </c>
      <c r="F7948" s="63">
        <f>'דוח 132'!F7948</f>
        <v>0</v>
      </c>
      <c r="G7948" s="63">
        <f>'דוח 132'!E7948</f>
        <v>0</v>
      </c>
      <c r="H7948" s="63">
        <f>'דוח 132'!D7948</f>
        <v>0</v>
      </c>
      <c r="I7948" s="63">
        <f>'דוח 132'!C7948</f>
        <v>0</v>
      </c>
      <c r="J7948" s="63">
        <f>'דוח 132'!B7948</f>
        <v>0</v>
      </c>
      <c r="K7948" s="63">
        <f>'דוח 132'!A7948</f>
        <v>0</v>
      </c>
    </row>
    <row r="7949" spans="1:11" x14ac:dyDescent="0.2">
      <c r="A7949" s="63">
        <f>'דוח 132'!K7949</f>
        <v>0</v>
      </c>
      <c r="B7949" s="63">
        <f>'דוח 132'!J7949</f>
        <v>0</v>
      </c>
      <c r="C7949" s="63">
        <f>'דוח 132'!I7949</f>
        <v>0</v>
      </c>
      <c r="D7949" s="63">
        <f>'דוח 132'!H7949</f>
        <v>0</v>
      </c>
      <c r="E7949" s="63">
        <f>'דוח 132'!G7949</f>
        <v>0</v>
      </c>
      <c r="F7949" s="63">
        <f>'דוח 132'!F7949</f>
        <v>0</v>
      </c>
      <c r="G7949" s="63">
        <f>'דוח 132'!E7949</f>
        <v>0</v>
      </c>
      <c r="H7949" s="63">
        <f>'דוח 132'!D7949</f>
        <v>0</v>
      </c>
      <c r="I7949" s="63">
        <f>'דוח 132'!C7949</f>
        <v>0</v>
      </c>
      <c r="J7949" s="63">
        <f>'דוח 132'!B7949</f>
        <v>0</v>
      </c>
      <c r="K7949" s="63">
        <f>'דוח 132'!A7949</f>
        <v>0</v>
      </c>
    </row>
    <row r="7950" spans="1:11" x14ac:dyDescent="0.2">
      <c r="A7950" s="63">
        <f>'דוח 132'!K7950</f>
        <v>0</v>
      </c>
      <c r="B7950" s="63">
        <f>'דוח 132'!J7950</f>
        <v>0</v>
      </c>
      <c r="C7950" s="63">
        <f>'דוח 132'!I7950</f>
        <v>0</v>
      </c>
      <c r="D7950" s="63">
        <f>'דוח 132'!H7950</f>
        <v>0</v>
      </c>
      <c r="E7950" s="63">
        <f>'דוח 132'!G7950</f>
        <v>0</v>
      </c>
      <c r="F7950" s="63">
        <f>'דוח 132'!F7950</f>
        <v>0</v>
      </c>
      <c r="G7950" s="63">
        <f>'דוח 132'!E7950</f>
        <v>0</v>
      </c>
      <c r="H7950" s="63">
        <f>'דוח 132'!D7950</f>
        <v>0</v>
      </c>
      <c r="I7950" s="63">
        <f>'דוח 132'!C7950</f>
        <v>0</v>
      </c>
      <c r="J7950" s="63">
        <f>'דוח 132'!B7950</f>
        <v>0</v>
      </c>
      <c r="K7950" s="63">
        <f>'דוח 132'!A7950</f>
        <v>0</v>
      </c>
    </row>
    <row r="7951" spans="1:11" x14ac:dyDescent="0.2">
      <c r="A7951" s="63">
        <f>'דוח 132'!K7951</f>
        <v>0</v>
      </c>
      <c r="B7951" s="63">
        <f>'דוח 132'!J7951</f>
        <v>0</v>
      </c>
      <c r="C7951" s="63">
        <f>'דוח 132'!I7951</f>
        <v>0</v>
      </c>
      <c r="D7951" s="63">
        <f>'דוח 132'!H7951</f>
        <v>0</v>
      </c>
      <c r="E7951" s="63">
        <f>'דוח 132'!G7951</f>
        <v>0</v>
      </c>
      <c r="F7951" s="63">
        <f>'דוח 132'!F7951</f>
        <v>0</v>
      </c>
      <c r="G7951" s="63">
        <f>'דוח 132'!E7951</f>
        <v>0</v>
      </c>
      <c r="H7951" s="63">
        <f>'דוח 132'!D7951</f>
        <v>0</v>
      </c>
      <c r="I7951" s="63">
        <f>'דוח 132'!C7951</f>
        <v>0</v>
      </c>
      <c r="J7951" s="63">
        <f>'דוח 132'!B7951</f>
        <v>0</v>
      </c>
      <c r="K7951" s="63">
        <f>'דוח 132'!A7951</f>
        <v>0</v>
      </c>
    </row>
    <row r="7952" spans="1:11" x14ac:dyDescent="0.2">
      <c r="A7952" s="63">
        <f>'דוח 132'!K7952</f>
        <v>0</v>
      </c>
      <c r="B7952" s="63">
        <f>'דוח 132'!J7952</f>
        <v>0</v>
      </c>
      <c r="C7952" s="63">
        <f>'דוח 132'!I7952</f>
        <v>0</v>
      </c>
      <c r="D7952" s="63">
        <f>'דוח 132'!H7952</f>
        <v>0</v>
      </c>
      <c r="E7952" s="63">
        <f>'דוח 132'!G7952</f>
        <v>0</v>
      </c>
      <c r="F7952" s="63">
        <f>'דוח 132'!F7952</f>
        <v>0</v>
      </c>
      <c r="G7952" s="63">
        <f>'דוח 132'!E7952</f>
        <v>0</v>
      </c>
      <c r="H7952" s="63">
        <f>'דוח 132'!D7952</f>
        <v>0</v>
      </c>
      <c r="I7952" s="63">
        <f>'דוח 132'!C7952</f>
        <v>0</v>
      </c>
      <c r="J7952" s="63">
        <f>'דוח 132'!B7952</f>
        <v>0</v>
      </c>
      <c r="K7952" s="63">
        <f>'דוח 132'!A7952</f>
        <v>0</v>
      </c>
    </row>
    <row r="7953" spans="1:11" x14ac:dyDescent="0.2">
      <c r="A7953" s="63">
        <f>'דוח 132'!K7953</f>
        <v>0</v>
      </c>
      <c r="B7953" s="63">
        <f>'דוח 132'!J7953</f>
        <v>0</v>
      </c>
      <c r="C7953" s="63">
        <f>'דוח 132'!I7953</f>
        <v>0</v>
      </c>
      <c r="D7953" s="63">
        <f>'דוח 132'!H7953</f>
        <v>0</v>
      </c>
      <c r="E7953" s="63">
        <f>'דוח 132'!G7953</f>
        <v>0</v>
      </c>
      <c r="F7953" s="63">
        <f>'דוח 132'!F7953</f>
        <v>0</v>
      </c>
      <c r="G7953" s="63">
        <f>'דוח 132'!E7953</f>
        <v>0</v>
      </c>
      <c r="H7953" s="63">
        <f>'דוח 132'!D7953</f>
        <v>0</v>
      </c>
      <c r="I7953" s="63">
        <f>'דוח 132'!C7953</f>
        <v>0</v>
      </c>
      <c r="J7953" s="63">
        <f>'דוח 132'!B7953</f>
        <v>0</v>
      </c>
      <c r="K7953" s="63">
        <f>'דוח 132'!A7953</f>
        <v>0</v>
      </c>
    </row>
    <row r="7954" spans="1:11" x14ac:dyDescent="0.2">
      <c r="A7954" s="63">
        <f>'דוח 132'!K7954</f>
        <v>0</v>
      </c>
      <c r="B7954" s="63">
        <f>'דוח 132'!J7954</f>
        <v>0</v>
      </c>
      <c r="C7954" s="63">
        <f>'דוח 132'!I7954</f>
        <v>0</v>
      </c>
      <c r="D7954" s="63">
        <f>'דוח 132'!H7954</f>
        <v>0</v>
      </c>
      <c r="E7954" s="63">
        <f>'דוח 132'!G7954</f>
        <v>0</v>
      </c>
      <c r="F7954" s="63">
        <f>'דוח 132'!F7954</f>
        <v>0</v>
      </c>
      <c r="G7954" s="63">
        <f>'דוח 132'!E7954</f>
        <v>0</v>
      </c>
      <c r="H7954" s="63">
        <f>'דוח 132'!D7954</f>
        <v>0</v>
      </c>
      <c r="I7954" s="63">
        <f>'דוח 132'!C7954</f>
        <v>0</v>
      </c>
      <c r="J7954" s="63">
        <f>'דוח 132'!B7954</f>
        <v>0</v>
      </c>
      <c r="K7954" s="63">
        <f>'דוח 132'!A7954</f>
        <v>0</v>
      </c>
    </row>
    <row r="7955" spans="1:11" x14ac:dyDescent="0.2">
      <c r="A7955" s="63">
        <f>'דוח 132'!K7955</f>
        <v>0</v>
      </c>
      <c r="B7955" s="63">
        <f>'דוח 132'!J7955</f>
        <v>0</v>
      </c>
      <c r="C7955" s="63">
        <f>'דוח 132'!I7955</f>
        <v>0</v>
      </c>
      <c r="D7955" s="63">
        <f>'דוח 132'!H7955</f>
        <v>0</v>
      </c>
      <c r="E7955" s="63">
        <f>'דוח 132'!G7955</f>
        <v>0</v>
      </c>
      <c r="F7955" s="63">
        <f>'דוח 132'!F7955</f>
        <v>0</v>
      </c>
      <c r="G7955" s="63">
        <f>'דוח 132'!E7955</f>
        <v>0</v>
      </c>
      <c r="H7955" s="63">
        <f>'דוח 132'!D7955</f>
        <v>0</v>
      </c>
      <c r="I7955" s="63">
        <f>'דוח 132'!C7955</f>
        <v>0</v>
      </c>
      <c r="J7955" s="63">
        <f>'דוח 132'!B7955</f>
        <v>0</v>
      </c>
      <c r="K7955" s="63">
        <f>'דוח 132'!A7955</f>
        <v>0</v>
      </c>
    </row>
    <row r="7956" spans="1:11" x14ac:dyDescent="0.2">
      <c r="A7956" s="63">
        <f>'דוח 132'!K7956</f>
        <v>0</v>
      </c>
      <c r="B7956" s="63">
        <f>'דוח 132'!J7956</f>
        <v>0</v>
      </c>
      <c r="C7956" s="63">
        <f>'דוח 132'!I7956</f>
        <v>0</v>
      </c>
      <c r="D7956" s="63">
        <f>'דוח 132'!H7956</f>
        <v>0</v>
      </c>
      <c r="E7956" s="63">
        <f>'דוח 132'!G7956</f>
        <v>0</v>
      </c>
      <c r="F7956" s="63">
        <f>'דוח 132'!F7956</f>
        <v>0</v>
      </c>
      <c r="G7956" s="63">
        <f>'דוח 132'!E7956</f>
        <v>0</v>
      </c>
      <c r="H7956" s="63">
        <f>'דוח 132'!D7956</f>
        <v>0</v>
      </c>
      <c r="I7956" s="63">
        <f>'דוח 132'!C7956</f>
        <v>0</v>
      </c>
      <c r="J7956" s="63">
        <f>'דוח 132'!B7956</f>
        <v>0</v>
      </c>
      <c r="K7956" s="63">
        <f>'דוח 132'!A7956</f>
        <v>0</v>
      </c>
    </row>
    <row r="7957" spans="1:11" x14ac:dyDescent="0.2">
      <c r="A7957" s="63">
        <f>'דוח 132'!K7957</f>
        <v>0</v>
      </c>
      <c r="B7957" s="63">
        <f>'דוח 132'!J7957</f>
        <v>0</v>
      </c>
      <c r="C7957" s="63">
        <f>'דוח 132'!I7957</f>
        <v>0</v>
      </c>
      <c r="D7957" s="63">
        <f>'דוח 132'!H7957</f>
        <v>0</v>
      </c>
      <c r="E7957" s="63">
        <f>'דוח 132'!G7957</f>
        <v>0</v>
      </c>
      <c r="F7957" s="63">
        <f>'דוח 132'!F7957</f>
        <v>0</v>
      </c>
      <c r="G7957" s="63">
        <f>'דוח 132'!E7957</f>
        <v>0</v>
      </c>
      <c r="H7957" s="63">
        <f>'דוח 132'!D7957</f>
        <v>0</v>
      </c>
      <c r="I7957" s="63">
        <f>'דוח 132'!C7957</f>
        <v>0</v>
      </c>
      <c r="J7957" s="63">
        <f>'דוח 132'!B7957</f>
        <v>0</v>
      </c>
      <c r="K7957" s="63">
        <f>'דוח 132'!A7957</f>
        <v>0</v>
      </c>
    </row>
    <row r="7958" spans="1:11" x14ac:dyDescent="0.2">
      <c r="A7958" s="63">
        <f>'דוח 132'!K7958</f>
        <v>0</v>
      </c>
      <c r="B7958" s="63">
        <f>'דוח 132'!J7958</f>
        <v>0</v>
      </c>
      <c r="C7958" s="63">
        <f>'דוח 132'!I7958</f>
        <v>0</v>
      </c>
      <c r="D7958" s="63">
        <f>'דוח 132'!H7958</f>
        <v>0</v>
      </c>
      <c r="E7958" s="63">
        <f>'דוח 132'!G7958</f>
        <v>0</v>
      </c>
      <c r="F7958" s="63">
        <f>'דוח 132'!F7958</f>
        <v>0</v>
      </c>
      <c r="G7958" s="63">
        <f>'דוח 132'!E7958</f>
        <v>0</v>
      </c>
      <c r="H7958" s="63">
        <f>'דוח 132'!D7958</f>
        <v>0</v>
      </c>
      <c r="I7958" s="63">
        <f>'דוח 132'!C7958</f>
        <v>0</v>
      </c>
      <c r="J7958" s="63">
        <f>'דוח 132'!B7958</f>
        <v>0</v>
      </c>
      <c r="K7958" s="63">
        <f>'דוח 132'!A7958</f>
        <v>0</v>
      </c>
    </row>
    <row r="7959" spans="1:11" x14ac:dyDescent="0.2">
      <c r="A7959" s="63">
        <f>'דוח 132'!K7959</f>
        <v>0</v>
      </c>
      <c r="B7959" s="63">
        <f>'דוח 132'!J7959</f>
        <v>0</v>
      </c>
      <c r="C7959" s="63">
        <f>'דוח 132'!I7959</f>
        <v>0</v>
      </c>
      <c r="D7959" s="63">
        <f>'דוח 132'!H7959</f>
        <v>0</v>
      </c>
      <c r="E7959" s="63">
        <f>'דוח 132'!G7959</f>
        <v>0</v>
      </c>
      <c r="F7959" s="63">
        <f>'דוח 132'!F7959</f>
        <v>0</v>
      </c>
      <c r="G7959" s="63">
        <f>'דוח 132'!E7959</f>
        <v>0</v>
      </c>
      <c r="H7959" s="63">
        <f>'דוח 132'!D7959</f>
        <v>0</v>
      </c>
      <c r="I7959" s="63">
        <f>'דוח 132'!C7959</f>
        <v>0</v>
      </c>
      <c r="J7959" s="63">
        <f>'דוח 132'!B7959</f>
        <v>0</v>
      </c>
      <c r="K7959" s="63">
        <f>'דוח 132'!A7959</f>
        <v>0</v>
      </c>
    </row>
    <row r="7960" spans="1:11" x14ac:dyDescent="0.2">
      <c r="A7960" s="63">
        <f>'דוח 132'!K7960</f>
        <v>0</v>
      </c>
      <c r="B7960" s="63">
        <f>'דוח 132'!J7960</f>
        <v>0</v>
      </c>
      <c r="C7960" s="63">
        <f>'דוח 132'!I7960</f>
        <v>0</v>
      </c>
      <c r="D7960" s="63">
        <f>'דוח 132'!H7960</f>
        <v>0</v>
      </c>
      <c r="E7960" s="63">
        <f>'דוח 132'!G7960</f>
        <v>0</v>
      </c>
      <c r="F7960" s="63">
        <f>'דוח 132'!F7960</f>
        <v>0</v>
      </c>
      <c r="G7960" s="63">
        <f>'דוח 132'!E7960</f>
        <v>0</v>
      </c>
      <c r="H7960" s="63">
        <f>'דוח 132'!D7960</f>
        <v>0</v>
      </c>
      <c r="I7960" s="63">
        <f>'דוח 132'!C7960</f>
        <v>0</v>
      </c>
      <c r="J7960" s="63">
        <f>'דוח 132'!B7960</f>
        <v>0</v>
      </c>
      <c r="K7960" s="63">
        <f>'דוח 132'!A7960</f>
        <v>0</v>
      </c>
    </row>
    <row r="7961" spans="1:11" x14ac:dyDescent="0.2">
      <c r="A7961" s="63">
        <f>'דוח 132'!K7961</f>
        <v>0</v>
      </c>
      <c r="B7961" s="63">
        <f>'דוח 132'!J7961</f>
        <v>0</v>
      </c>
      <c r="C7961" s="63">
        <f>'דוח 132'!I7961</f>
        <v>0</v>
      </c>
      <c r="D7961" s="63">
        <f>'דוח 132'!H7961</f>
        <v>0</v>
      </c>
      <c r="E7961" s="63">
        <f>'דוח 132'!G7961</f>
        <v>0</v>
      </c>
      <c r="F7961" s="63">
        <f>'דוח 132'!F7961</f>
        <v>0</v>
      </c>
      <c r="G7961" s="63">
        <f>'דוח 132'!E7961</f>
        <v>0</v>
      </c>
      <c r="H7961" s="63">
        <f>'דוח 132'!D7961</f>
        <v>0</v>
      </c>
      <c r="I7961" s="63">
        <f>'דוח 132'!C7961</f>
        <v>0</v>
      </c>
      <c r="J7961" s="63">
        <f>'דוח 132'!B7961</f>
        <v>0</v>
      </c>
      <c r="K7961" s="63">
        <f>'דוח 132'!A7961</f>
        <v>0</v>
      </c>
    </row>
    <row r="7962" spans="1:11" x14ac:dyDescent="0.2">
      <c r="A7962" s="63">
        <f>'דוח 132'!K7962</f>
        <v>0</v>
      </c>
      <c r="B7962" s="63">
        <f>'דוח 132'!J7962</f>
        <v>0</v>
      </c>
      <c r="C7962" s="63">
        <f>'דוח 132'!I7962</f>
        <v>0</v>
      </c>
      <c r="D7962" s="63">
        <f>'דוח 132'!H7962</f>
        <v>0</v>
      </c>
      <c r="E7962" s="63">
        <f>'דוח 132'!G7962</f>
        <v>0</v>
      </c>
      <c r="F7962" s="63">
        <f>'דוח 132'!F7962</f>
        <v>0</v>
      </c>
      <c r="G7962" s="63">
        <f>'דוח 132'!E7962</f>
        <v>0</v>
      </c>
      <c r="H7962" s="63">
        <f>'דוח 132'!D7962</f>
        <v>0</v>
      </c>
      <c r="I7962" s="63">
        <f>'דוח 132'!C7962</f>
        <v>0</v>
      </c>
      <c r="J7962" s="63">
        <f>'דוח 132'!B7962</f>
        <v>0</v>
      </c>
      <c r="K7962" s="63">
        <f>'דוח 132'!A7962</f>
        <v>0</v>
      </c>
    </row>
    <row r="7963" spans="1:11" x14ac:dyDescent="0.2">
      <c r="A7963" s="63">
        <f>'דוח 132'!K7963</f>
        <v>0</v>
      </c>
      <c r="B7963" s="63">
        <f>'דוח 132'!J7963</f>
        <v>0</v>
      </c>
      <c r="C7963" s="63">
        <f>'דוח 132'!I7963</f>
        <v>0</v>
      </c>
      <c r="D7963" s="63">
        <f>'דוח 132'!H7963</f>
        <v>0</v>
      </c>
      <c r="E7963" s="63">
        <f>'דוח 132'!G7963</f>
        <v>0</v>
      </c>
      <c r="F7963" s="63">
        <f>'דוח 132'!F7963</f>
        <v>0</v>
      </c>
      <c r="G7963" s="63">
        <f>'דוח 132'!E7963</f>
        <v>0</v>
      </c>
      <c r="H7963" s="63">
        <f>'דוח 132'!D7963</f>
        <v>0</v>
      </c>
      <c r="I7963" s="63">
        <f>'דוח 132'!C7963</f>
        <v>0</v>
      </c>
      <c r="J7963" s="63">
        <f>'דוח 132'!B7963</f>
        <v>0</v>
      </c>
      <c r="K7963" s="63">
        <f>'דוח 132'!A7963</f>
        <v>0</v>
      </c>
    </row>
    <row r="7964" spans="1:11" x14ac:dyDescent="0.2">
      <c r="A7964" s="63">
        <f>'דוח 132'!K7964</f>
        <v>0</v>
      </c>
      <c r="B7964" s="63">
        <f>'דוח 132'!J7964</f>
        <v>0</v>
      </c>
      <c r="C7964" s="63">
        <f>'דוח 132'!I7964</f>
        <v>0</v>
      </c>
      <c r="D7964" s="63">
        <f>'דוח 132'!H7964</f>
        <v>0</v>
      </c>
      <c r="E7964" s="63">
        <f>'דוח 132'!G7964</f>
        <v>0</v>
      </c>
      <c r="F7964" s="63">
        <f>'דוח 132'!F7964</f>
        <v>0</v>
      </c>
      <c r="G7964" s="63">
        <f>'דוח 132'!E7964</f>
        <v>0</v>
      </c>
      <c r="H7964" s="63">
        <f>'דוח 132'!D7964</f>
        <v>0</v>
      </c>
      <c r="I7964" s="63">
        <f>'דוח 132'!C7964</f>
        <v>0</v>
      </c>
      <c r="J7964" s="63">
        <f>'דוח 132'!B7964</f>
        <v>0</v>
      </c>
      <c r="K7964" s="63">
        <f>'דוח 132'!A7964</f>
        <v>0</v>
      </c>
    </row>
    <row r="7965" spans="1:11" x14ac:dyDescent="0.2">
      <c r="A7965" s="63">
        <f>'דוח 132'!K7965</f>
        <v>0</v>
      </c>
      <c r="B7965" s="63">
        <f>'דוח 132'!J7965</f>
        <v>0</v>
      </c>
      <c r="C7965" s="63">
        <f>'דוח 132'!I7965</f>
        <v>0</v>
      </c>
      <c r="D7965" s="63">
        <f>'דוח 132'!H7965</f>
        <v>0</v>
      </c>
      <c r="E7965" s="63">
        <f>'דוח 132'!G7965</f>
        <v>0</v>
      </c>
      <c r="F7965" s="63">
        <f>'דוח 132'!F7965</f>
        <v>0</v>
      </c>
      <c r="G7965" s="63">
        <f>'דוח 132'!E7965</f>
        <v>0</v>
      </c>
      <c r="H7965" s="63">
        <f>'דוח 132'!D7965</f>
        <v>0</v>
      </c>
      <c r="I7965" s="63">
        <f>'דוח 132'!C7965</f>
        <v>0</v>
      </c>
      <c r="J7965" s="63">
        <f>'דוח 132'!B7965</f>
        <v>0</v>
      </c>
      <c r="K7965" s="63">
        <f>'דוח 132'!A7965</f>
        <v>0</v>
      </c>
    </row>
    <row r="7966" spans="1:11" x14ac:dyDescent="0.2">
      <c r="A7966" s="63">
        <f>'דוח 132'!K7966</f>
        <v>0</v>
      </c>
      <c r="B7966" s="63">
        <f>'דוח 132'!J7966</f>
        <v>0</v>
      </c>
      <c r="C7966" s="63">
        <f>'דוח 132'!I7966</f>
        <v>0</v>
      </c>
      <c r="D7966" s="63">
        <f>'דוח 132'!H7966</f>
        <v>0</v>
      </c>
      <c r="E7966" s="63">
        <f>'דוח 132'!G7966</f>
        <v>0</v>
      </c>
      <c r="F7966" s="63">
        <f>'דוח 132'!F7966</f>
        <v>0</v>
      </c>
      <c r="G7966" s="63">
        <f>'דוח 132'!E7966</f>
        <v>0</v>
      </c>
      <c r="H7966" s="63">
        <f>'דוח 132'!D7966</f>
        <v>0</v>
      </c>
      <c r="I7966" s="63">
        <f>'דוח 132'!C7966</f>
        <v>0</v>
      </c>
      <c r="J7966" s="63">
        <f>'דוח 132'!B7966</f>
        <v>0</v>
      </c>
      <c r="K7966" s="63">
        <f>'דוח 132'!A7966</f>
        <v>0</v>
      </c>
    </row>
    <row r="7967" spans="1:11" x14ac:dyDescent="0.2">
      <c r="A7967" s="63">
        <f>'דוח 132'!K7967</f>
        <v>0</v>
      </c>
      <c r="B7967" s="63">
        <f>'דוח 132'!J7967</f>
        <v>0</v>
      </c>
      <c r="C7967" s="63">
        <f>'דוח 132'!I7967</f>
        <v>0</v>
      </c>
      <c r="D7967" s="63">
        <f>'דוח 132'!H7967</f>
        <v>0</v>
      </c>
      <c r="E7967" s="63">
        <f>'דוח 132'!G7967</f>
        <v>0</v>
      </c>
      <c r="F7967" s="63">
        <f>'דוח 132'!F7967</f>
        <v>0</v>
      </c>
      <c r="G7967" s="63">
        <f>'דוח 132'!E7967</f>
        <v>0</v>
      </c>
      <c r="H7967" s="63">
        <f>'דוח 132'!D7967</f>
        <v>0</v>
      </c>
      <c r="I7967" s="63">
        <f>'דוח 132'!C7967</f>
        <v>0</v>
      </c>
      <c r="J7967" s="63">
        <f>'דוח 132'!B7967</f>
        <v>0</v>
      </c>
      <c r="K7967" s="63">
        <f>'דוח 132'!A7967</f>
        <v>0</v>
      </c>
    </row>
    <row r="7968" spans="1:11" x14ac:dyDescent="0.2">
      <c r="A7968" s="63">
        <f>'דוח 132'!K7968</f>
        <v>0</v>
      </c>
      <c r="B7968" s="63">
        <f>'דוח 132'!J7968</f>
        <v>0</v>
      </c>
      <c r="C7968" s="63">
        <f>'דוח 132'!I7968</f>
        <v>0</v>
      </c>
      <c r="D7968" s="63">
        <f>'דוח 132'!H7968</f>
        <v>0</v>
      </c>
      <c r="E7968" s="63">
        <f>'דוח 132'!G7968</f>
        <v>0</v>
      </c>
      <c r="F7968" s="63">
        <f>'דוח 132'!F7968</f>
        <v>0</v>
      </c>
      <c r="G7968" s="63">
        <f>'דוח 132'!E7968</f>
        <v>0</v>
      </c>
      <c r="H7968" s="63">
        <f>'דוח 132'!D7968</f>
        <v>0</v>
      </c>
      <c r="I7968" s="63">
        <f>'דוח 132'!C7968</f>
        <v>0</v>
      </c>
      <c r="J7968" s="63">
        <f>'דוח 132'!B7968</f>
        <v>0</v>
      </c>
      <c r="K7968" s="63">
        <f>'דוח 132'!A7968</f>
        <v>0</v>
      </c>
    </row>
    <row r="7969" spans="1:11" x14ac:dyDescent="0.2">
      <c r="A7969" s="63">
        <f>'דוח 132'!K7969</f>
        <v>0</v>
      </c>
      <c r="B7969" s="63">
        <f>'דוח 132'!J7969</f>
        <v>0</v>
      </c>
      <c r="C7969" s="63">
        <f>'דוח 132'!I7969</f>
        <v>0</v>
      </c>
      <c r="D7969" s="63">
        <f>'דוח 132'!H7969</f>
        <v>0</v>
      </c>
      <c r="E7969" s="63">
        <f>'דוח 132'!G7969</f>
        <v>0</v>
      </c>
      <c r="F7969" s="63">
        <f>'דוח 132'!F7969</f>
        <v>0</v>
      </c>
      <c r="G7969" s="63">
        <f>'דוח 132'!E7969</f>
        <v>0</v>
      </c>
      <c r="H7969" s="63">
        <f>'דוח 132'!D7969</f>
        <v>0</v>
      </c>
      <c r="I7969" s="63">
        <f>'דוח 132'!C7969</f>
        <v>0</v>
      </c>
      <c r="J7969" s="63">
        <f>'דוח 132'!B7969</f>
        <v>0</v>
      </c>
      <c r="K7969" s="63">
        <f>'דוח 132'!A7969</f>
        <v>0</v>
      </c>
    </row>
    <row r="7970" spans="1:11" x14ac:dyDescent="0.2">
      <c r="A7970" s="63">
        <f>'דוח 132'!K7970</f>
        <v>0</v>
      </c>
      <c r="B7970" s="63">
        <f>'דוח 132'!J7970</f>
        <v>0</v>
      </c>
      <c r="C7970" s="63">
        <f>'דוח 132'!I7970</f>
        <v>0</v>
      </c>
      <c r="D7970" s="63">
        <f>'דוח 132'!H7970</f>
        <v>0</v>
      </c>
      <c r="E7970" s="63">
        <f>'דוח 132'!G7970</f>
        <v>0</v>
      </c>
      <c r="F7970" s="63">
        <f>'דוח 132'!F7970</f>
        <v>0</v>
      </c>
      <c r="G7970" s="63">
        <f>'דוח 132'!E7970</f>
        <v>0</v>
      </c>
      <c r="H7970" s="63">
        <f>'דוח 132'!D7970</f>
        <v>0</v>
      </c>
      <c r="I7970" s="63">
        <f>'דוח 132'!C7970</f>
        <v>0</v>
      </c>
      <c r="J7970" s="63">
        <f>'דוח 132'!B7970</f>
        <v>0</v>
      </c>
      <c r="K7970" s="63">
        <f>'דוח 132'!A7970</f>
        <v>0</v>
      </c>
    </row>
    <row r="7971" spans="1:11" x14ac:dyDescent="0.2">
      <c r="A7971" s="63">
        <f>'דוח 132'!K7971</f>
        <v>0</v>
      </c>
      <c r="B7971" s="63">
        <f>'דוח 132'!J7971</f>
        <v>0</v>
      </c>
      <c r="C7971" s="63">
        <f>'דוח 132'!I7971</f>
        <v>0</v>
      </c>
      <c r="D7971" s="63">
        <f>'דוח 132'!H7971</f>
        <v>0</v>
      </c>
      <c r="E7971" s="63">
        <f>'דוח 132'!G7971</f>
        <v>0</v>
      </c>
      <c r="F7971" s="63">
        <f>'דוח 132'!F7971</f>
        <v>0</v>
      </c>
      <c r="G7971" s="63">
        <f>'דוח 132'!E7971</f>
        <v>0</v>
      </c>
      <c r="H7971" s="63">
        <f>'דוח 132'!D7971</f>
        <v>0</v>
      </c>
      <c r="I7971" s="63">
        <f>'דוח 132'!C7971</f>
        <v>0</v>
      </c>
      <c r="J7971" s="63">
        <f>'דוח 132'!B7971</f>
        <v>0</v>
      </c>
      <c r="K7971" s="63">
        <f>'דוח 132'!A7971</f>
        <v>0</v>
      </c>
    </row>
    <row r="7972" spans="1:11" x14ac:dyDescent="0.2">
      <c r="A7972" s="63">
        <f>'דוח 132'!K7972</f>
        <v>0</v>
      </c>
      <c r="B7972" s="63">
        <f>'דוח 132'!J7972</f>
        <v>0</v>
      </c>
      <c r="C7972" s="63">
        <f>'דוח 132'!I7972</f>
        <v>0</v>
      </c>
      <c r="D7972" s="63">
        <f>'דוח 132'!H7972</f>
        <v>0</v>
      </c>
      <c r="E7972" s="63">
        <f>'דוח 132'!G7972</f>
        <v>0</v>
      </c>
      <c r="F7972" s="63">
        <f>'דוח 132'!F7972</f>
        <v>0</v>
      </c>
      <c r="G7972" s="63">
        <f>'דוח 132'!E7972</f>
        <v>0</v>
      </c>
      <c r="H7972" s="63">
        <f>'דוח 132'!D7972</f>
        <v>0</v>
      </c>
      <c r="I7972" s="63">
        <f>'דוח 132'!C7972</f>
        <v>0</v>
      </c>
      <c r="J7972" s="63">
        <f>'דוח 132'!B7972</f>
        <v>0</v>
      </c>
      <c r="K7972" s="63">
        <f>'דוח 132'!A7972</f>
        <v>0</v>
      </c>
    </row>
    <row r="7973" spans="1:11" x14ac:dyDescent="0.2">
      <c r="A7973" s="63">
        <f>'דוח 132'!K7973</f>
        <v>0</v>
      </c>
      <c r="B7973" s="63">
        <f>'דוח 132'!J7973</f>
        <v>0</v>
      </c>
      <c r="C7973" s="63">
        <f>'דוח 132'!I7973</f>
        <v>0</v>
      </c>
      <c r="D7973" s="63">
        <f>'דוח 132'!H7973</f>
        <v>0</v>
      </c>
      <c r="E7973" s="63">
        <f>'דוח 132'!G7973</f>
        <v>0</v>
      </c>
      <c r="F7973" s="63">
        <f>'דוח 132'!F7973</f>
        <v>0</v>
      </c>
      <c r="G7973" s="63">
        <f>'דוח 132'!E7973</f>
        <v>0</v>
      </c>
      <c r="H7973" s="63">
        <f>'דוח 132'!D7973</f>
        <v>0</v>
      </c>
      <c r="I7973" s="63">
        <f>'דוח 132'!C7973</f>
        <v>0</v>
      </c>
      <c r="J7973" s="63">
        <f>'דוח 132'!B7973</f>
        <v>0</v>
      </c>
      <c r="K7973" s="63">
        <f>'דוח 132'!A7973</f>
        <v>0</v>
      </c>
    </row>
    <row r="7974" spans="1:11" x14ac:dyDescent="0.2">
      <c r="A7974" s="63">
        <f>'דוח 132'!K7974</f>
        <v>0</v>
      </c>
      <c r="B7974" s="63">
        <f>'דוח 132'!J7974</f>
        <v>0</v>
      </c>
      <c r="C7974" s="63">
        <f>'דוח 132'!I7974</f>
        <v>0</v>
      </c>
      <c r="D7974" s="63">
        <f>'דוח 132'!H7974</f>
        <v>0</v>
      </c>
      <c r="E7974" s="63">
        <f>'דוח 132'!G7974</f>
        <v>0</v>
      </c>
      <c r="F7974" s="63">
        <f>'דוח 132'!F7974</f>
        <v>0</v>
      </c>
      <c r="G7974" s="63">
        <f>'דוח 132'!E7974</f>
        <v>0</v>
      </c>
      <c r="H7974" s="63">
        <f>'דוח 132'!D7974</f>
        <v>0</v>
      </c>
      <c r="I7974" s="63">
        <f>'דוח 132'!C7974</f>
        <v>0</v>
      </c>
      <c r="J7974" s="63">
        <f>'דוח 132'!B7974</f>
        <v>0</v>
      </c>
      <c r="K7974" s="63">
        <f>'דוח 132'!A7974</f>
        <v>0</v>
      </c>
    </row>
    <row r="7975" spans="1:11" x14ac:dyDescent="0.2">
      <c r="A7975" s="63">
        <f>'דוח 132'!K7975</f>
        <v>0</v>
      </c>
      <c r="B7975" s="63">
        <f>'דוח 132'!J7975</f>
        <v>0</v>
      </c>
      <c r="C7975" s="63">
        <f>'דוח 132'!I7975</f>
        <v>0</v>
      </c>
      <c r="D7975" s="63">
        <f>'דוח 132'!H7975</f>
        <v>0</v>
      </c>
      <c r="E7975" s="63">
        <f>'דוח 132'!G7975</f>
        <v>0</v>
      </c>
      <c r="F7975" s="63">
        <f>'דוח 132'!F7975</f>
        <v>0</v>
      </c>
      <c r="G7975" s="63">
        <f>'דוח 132'!E7975</f>
        <v>0</v>
      </c>
      <c r="H7975" s="63">
        <f>'דוח 132'!D7975</f>
        <v>0</v>
      </c>
      <c r="I7975" s="63">
        <f>'דוח 132'!C7975</f>
        <v>0</v>
      </c>
      <c r="J7975" s="63">
        <f>'דוח 132'!B7975</f>
        <v>0</v>
      </c>
      <c r="K7975" s="63">
        <f>'דוח 132'!A7975</f>
        <v>0</v>
      </c>
    </row>
    <row r="7976" spans="1:11" x14ac:dyDescent="0.2">
      <c r="A7976" s="63">
        <f>'דוח 132'!K7976</f>
        <v>0</v>
      </c>
      <c r="B7976" s="63">
        <f>'דוח 132'!J7976</f>
        <v>0</v>
      </c>
      <c r="C7976" s="63">
        <f>'דוח 132'!I7976</f>
        <v>0</v>
      </c>
      <c r="D7976" s="63">
        <f>'דוח 132'!H7976</f>
        <v>0</v>
      </c>
      <c r="E7976" s="63">
        <f>'דוח 132'!G7976</f>
        <v>0</v>
      </c>
      <c r="F7976" s="63">
        <f>'דוח 132'!F7976</f>
        <v>0</v>
      </c>
      <c r="G7976" s="63">
        <f>'דוח 132'!E7976</f>
        <v>0</v>
      </c>
      <c r="H7976" s="63">
        <f>'דוח 132'!D7976</f>
        <v>0</v>
      </c>
      <c r="I7976" s="63">
        <f>'דוח 132'!C7976</f>
        <v>0</v>
      </c>
      <c r="J7976" s="63">
        <f>'דוח 132'!B7976</f>
        <v>0</v>
      </c>
      <c r="K7976" s="63">
        <f>'דוח 132'!A7976</f>
        <v>0</v>
      </c>
    </row>
    <row r="7977" spans="1:11" x14ac:dyDescent="0.2">
      <c r="A7977" s="63">
        <f>'דוח 132'!K7977</f>
        <v>0</v>
      </c>
      <c r="B7977" s="63">
        <f>'דוח 132'!J7977</f>
        <v>0</v>
      </c>
      <c r="C7977" s="63">
        <f>'דוח 132'!I7977</f>
        <v>0</v>
      </c>
      <c r="D7977" s="63">
        <f>'דוח 132'!H7977</f>
        <v>0</v>
      </c>
      <c r="E7977" s="63">
        <f>'דוח 132'!G7977</f>
        <v>0</v>
      </c>
      <c r="F7977" s="63">
        <f>'דוח 132'!F7977</f>
        <v>0</v>
      </c>
      <c r="G7977" s="63">
        <f>'דוח 132'!E7977</f>
        <v>0</v>
      </c>
      <c r="H7977" s="63">
        <f>'דוח 132'!D7977</f>
        <v>0</v>
      </c>
      <c r="I7977" s="63">
        <f>'דוח 132'!C7977</f>
        <v>0</v>
      </c>
      <c r="J7977" s="63">
        <f>'דוח 132'!B7977</f>
        <v>0</v>
      </c>
      <c r="K7977" s="63">
        <f>'דוח 132'!A7977</f>
        <v>0</v>
      </c>
    </row>
    <row r="7978" spans="1:11" x14ac:dyDescent="0.2">
      <c r="A7978" s="63">
        <f>'דוח 132'!K7978</f>
        <v>0</v>
      </c>
      <c r="B7978" s="63">
        <f>'דוח 132'!J7978</f>
        <v>0</v>
      </c>
      <c r="C7978" s="63">
        <f>'דוח 132'!I7978</f>
        <v>0</v>
      </c>
      <c r="D7978" s="63">
        <f>'דוח 132'!H7978</f>
        <v>0</v>
      </c>
      <c r="E7978" s="63">
        <f>'דוח 132'!G7978</f>
        <v>0</v>
      </c>
      <c r="F7978" s="63">
        <f>'דוח 132'!F7978</f>
        <v>0</v>
      </c>
      <c r="G7978" s="63">
        <f>'דוח 132'!E7978</f>
        <v>0</v>
      </c>
      <c r="H7978" s="63">
        <f>'דוח 132'!D7978</f>
        <v>0</v>
      </c>
      <c r="I7978" s="63">
        <f>'דוח 132'!C7978</f>
        <v>0</v>
      </c>
      <c r="J7978" s="63">
        <f>'דוח 132'!B7978</f>
        <v>0</v>
      </c>
      <c r="K7978" s="63">
        <f>'דוח 132'!A7978</f>
        <v>0</v>
      </c>
    </row>
    <row r="7979" spans="1:11" x14ac:dyDescent="0.2">
      <c r="A7979" s="63">
        <f>'דוח 132'!K7979</f>
        <v>0</v>
      </c>
      <c r="B7979" s="63">
        <f>'דוח 132'!J7979</f>
        <v>0</v>
      </c>
      <c r="C7979" s="63">
        <f>'דוח 132'!I7979</f>
        <v>0</v>
      </c>
      <c r="D7979" s="63">
        <f>'דוח 132'!H7979</f>
        <v>0</v>
      </c>
      <c r="E7979" s="63">
        <f>'דוח 132'!G7979</f>
        <v>0</v>
      </c>
      <c r="F7979" s="63">
        <f>'דוח 132'!F7979</f>
        <v>0</v>
      </c>
      <c r="G7979" s="63">
        <f>'דוח 132'!E7979</f>
        <v>0</v>
      </c>
      <c r="H7979" s="63">
        <f>'דוח 132'!D7979</f>
        <v>0</v>
      </c>
      <c r="I7979" s="63">
        <f>'דוח 132'!C7979</f>
        <v>0</v>
      </c>
      <c r="J7979" s="63">
        <f>'דוח 132'!B7979</f>
        <v>0</v>
      </c>
      <c r="K7979" s="63">
        <f>'דוח 132'!A7979</f>
        <v>0</v>
      </c>
    </row>
    <row r="7980" spans="1:11" x14ac:dyDescent="0.2">
      <c r="A7980" s="63">
        <f>'דוח 132'!K7980</f>
        <v>0</v>
      </c>
      <c r="B7980" s="63">
        <f>'דוח 132'!J7980</f>
        <v>0</v>
      </c>
      <c r="C7980" s="63">
        <f>'דוח 132'!I7980</f>
        <v>0</v>
      </c>
      <c r="D7980" s="63">
        <f>'דוח 132'!H7980</f>
        <v>0</v>
      </c>
      <c r="E7980" s="63">
        <f>'דוח 132'!G7980</f>
        <v>0</v>
      </c>
      <c r="F7980" s="63">
        <f>'דוח 132'!F7980</f>
        <v>0</v>
      </c>
      <c r="G7980" s="63">
        <f>'דוח 132'!E7980</f>
        <v>0</v>
      </c>
      <c r="H7980" s="63">
        <f>'דוח 132'!D7980</f>
        <v>0</v>
      </c>
      <c r="I7980" s="63">
        <f>'דוח 132'!C7980</f>
        <v>0</v>
      </c>
      <c r="J7980" s="63">
        <f>'דוח 132'!B7980</f>
        <v>0</v>
      </c>
      <c r="K7980" s="63">
        <f>'דוח 132'!A7980</f>
        <v>0</v>
      </c>
    </row>
    <row r="7981" spans="1:11" x14ac:dyDescent="0.2">
      <c r="A7981" s="63">
        <f>'דוח 132'!K7981</f>
        <v>0</v>
      </c>
      <c r="B7981" s="63">
        <f>'דוח 132'!J7981</f>
        <v>0</v>
      </c>
      <c r="C7981" s="63">
        <f>'דוח 132'!I7981</f>
        <v>0</v>
      </c>
      <c r="D7981" s="63">
        <f>'דוח 132'!H7981</f>
        <v>0</v>
      </c>
      <c r="E7981" s="63">
        <f>'דוח 132'!G7981</f>
        <v>0</v>
      </c>
      <c r="F7981" s="63">
        <f>'דוח 132'!F7981</f>
        <v>0</v>
      </c>
      <c r="G7981" s="63">
        <f>'דוח 132'!E7981</f>
        <v>0</v>
      </c>
      <c r="H7981" s="63">
        <f>'דוח 132'!D7981</f>
        <v>0</v>
      </c>
      <c r="I7981" s="63">
        <f>'דוח 132'!C7981</f>
        <v>0</v>
      </c>
      <c r="J7981" s="63">
        <f>'דוח 132'!B7981</f>
        <v>0</v>
      </c>
      <c r="K7981" s="63">
        <f>'דוח 132'!A7981</f>
        <v>0</v>
      </c>
    </row>
    <row r="7982" spans="1:11" x14ac:dyDescent="0.2">
      <c r="A7982" s="63">
        <f>'דוח 132'!K7982</f>
        <v>0</v>
      </c>
      <c r="B7982" s="63">
        <f>'דוח 132'!J7982</f>
        <v>0</v>
      </c>
      <c r="C7982" s="63">
        <f>'דוח 132'!I7982</f>
        <v>0</v>
      </c>
      <c r="D7982" s="63">
        <f>'דוח 132'!H7982</f>
        <v>0</v>
      </c>
      <c r="E7982" s="63">
        <f>'דוח 132'!G7982</f>
        <v>0</v>
      </c>
      <c r="F7982" s="63">
        <f>'דוח 132'!F7982</f>
        <v>0</v>
      </c>
      <c r="G7982" s="63">
        <f>'דוח 132'!E7982</f>
        <v>0</v>
      </c>
      <c r="H7982" s="63">
        <f>'דוח 132'!D7982</f>
        <v>0</v>
      </c>
      <c r="I7982" s="63">
        <f>'דוח 132'!C7982</f>
        <v>0</v>
      </c>
      <c r="J7982" s="63">
        <f>'דוח 132'!B7982</f>
        <v>0</v>
      </c>
      <c r="K7982" s="63">
        <f>'דוח 132'!A7982</f>
        <v>0</v>
      </c>
    </row>
    <row r="7983" spans="1:11" x14ac:dyDescent="0.2">
      <c r="A7983" s="63">
        <f>'דוח 132'!K7983</f>
        <v>0</v>
      </c>
      <c r="B7983" s="63">
        <f>'דוח 132'!J7983</f>
        <v>0</v>
      </c>
      <c r="C7983" s="63">
        <f>'דוח 132'!I7983</f>
        <v>0</v>
      </c>
      <c r="D7983" s="63">
        <f>'דוח 132'!H7983</f>
        <v>0</v>
      </c>
      <c r="E7983" s="63">
        <f>'דוח 132'!G7983</f>
        <v>0</v>
      </c>
      <c r="F7983" s="63">
        <f>'דוח 132'!F7983</f>
        <v>0</v>
      </c>
      <c r="G7983" s="63">
        <f>'דוח 132'!E7983</f>
        <v>0</v>
      </c>
      <c r="H7983" s="63">
        <f>'דוח 132'!D7983</f>
        <v>0</v>
      </c>
      <c r="I7983" s="63">
        <f>'דוח 132'!C7983</f>
        <v>0</v>
      </c>
      <c r="J7983" s="63">
        <f>'דוח 132'!B7983</f>
        <v>0</v>
      </c>
      <c r="K7983" s="63">
        <f>'דוח 132'!A7983</f>
        <v>0</v>
      </c>
    </row>
    <row r="7984" spans="1:11" x14ac:dyDescent="0.2">
      <c r="A7984" s="63">
        <f>'דוח 132'!K7984</f>
        <v>0</v>
      </c>
      <c r="B7984" s="63">
        <f>'דוח 132'!J7984</f>
        <v>0</v>
      </c>
      <c r="C7984" s="63">
        <f>'דוח 132'!I7984</f>
        <v>0</v>
      </c>
      <c r="D7984" s="63">
        <f>'דוח 132'!H7984</f>
        <v>0</v>
      </c>
      <c r="E7984" s="63">
        <f>'דוח 132'!G7984</f>
        <v>0</v>
      </c>
      <c r="F7984" s="63">
        <f>'דוח 132'!F7984</f>
        <v>0</v>
      </c>
      <c r="G7984" s="63">
        <f>'דוח 132'!E7984</f>
        <v>0</v>
      </c>
      <c r="H7984" s="63">
        <f>'דוח 132'!D7984</f>
        <v>0</v>
      </c>
      <c r="I7984" s="63">
        <f>'דוח 132'!C7984</f>
        <v>0</v>
      </c>
      <c r="J7984" s="63">
        <f>'דוח 132'!B7984</f>
        <v>0</v>
      </c>
      <c r="K7984" s="63">
        <f>'דוח 132'!A7984</f>
        <v>0</v>
      </c>
    </row>
    <row r="7985" spans="1:11" x14ac:dyDescent="0.2">
      <c r="A7985" s="63">
        <f>'דוח 132'!K7985</f>
        <v>0</v>
      </c>
      <c r="B7985" s="63">
        <f>'דוח 132'!J7985</f>
        <v>0</v>
      </c>
      <c r="C7985" s="63">
        <f>'דוח 132'!I7985</f>
        <v>0</v>
      </c>
      <c r="D7985" s="63">
        <f>'דוח 132'!H7985</f>
        <v>0</v>
      </c>
      <c r="E7985" s="63">
        <f>'דוח 132'!G7985</f>
        <v>0</v>
      </c>
      <c r="F7985" s="63">
        <f>'דוח 132'!F7985</f>
        <v>0</v>
      </c>
      <c r="G7985" s="63">
        <f>'דוח 132'!E7985</f>
        <v>0</v>
      </c>
      <c r="H7985" s="63">
        <f>'דוח 132'!D7985</f>
        <v>0</v>
      </c>
      <c r="I7985" s="63">
        <f>'דוח 132'!C7985</f>
        <v>0</v>
      </c>
      <c r="J7985" s="63">
        <f>'דוח 132'!B7985</f>
        <v>0</v>
      </c>
      <c r="K7985" s="63">
        <f>'דוח 132'!A7985</f>
        <v>0</v>
      </c>
    </row>
    <row r="7986" spans="1:11" x14ac:dyDescent="0.2">
      <c r="A7986" s="63">
        <f>'דוח 132'!K7986</f>
        <v>0</v>
      </c>
      <c r="B7986" s="63">
        <f>'דוח 132'!J7986</f>
        <v>0</v>
      </c>
      <c r="C7986" s="63">
        <f>'דוח 132'!I7986</f>
        <v>0</v>
      </c>
      <c r="D7986" s="63">
        <f>'דוח 132'!H7986</f>
        <v>0</v>
      </c>
      <c r="E7986" s="63">
        <f>'דוח 132'!G7986</f>
        <v>0</v>
      </c>
      <c r="F7986" s="63">
        <f>'דוח 132'!F7986</f>
        <v>0</v>
      </c>
      <c r="G7986" s="63">
        <f>'דוח 132'!E7986</f>
        <v>0</v>
      </c>
      <c r="H7986" s="63">
        <f>'דוח 132'!D7986</f>
        <v>0</v>
      </c>
      <c r="I7986" s="63">
        <f>'דוח 132'!C7986</f>
        <v>0</v>
      </c>
      <c r="J7986" s="63">
        <f>'דוח 132'!B7986</f>
        <v>0</v>
      </c>
      <c r="K7986" s="63">
        <f>'דוח 132'!A7986</f>
        <v>0</v>
      </c>
    </row>
    <row r="7987" spans="1:11" x14ac:dyDescent="0.2">
      <c r="A7987" s="63">
        <f>'דוח 132'!K7987</f>
        <v>0</v>
      </c>
      <c r="B7987" s="63">
        <f>'דוח 132'!J7987</f>
        <v>0</v>
      </c>
      <c r="C7987" s="63">
        <f>'דוח 132'!I7987</f>
        <v>0</v>
      </c>
      <c r="D7987" s="63">
        <f>'דוח 132'!H7987</f>
        <v>0</v>
      </c>
      <c r="E7987" s="63">
        <f>'דוח 132'!G7987</f>
        <v>0</v>
      </c>
      <c r="F7987" s="63">
        <f>'דוח 132'!F7987</f>
        <v>0</v>
      </c>
      <c r="G7987" s="63">
        <f>'דוח 132'!E7987</f>
        <v>0</v>
      </c>
      <c r="H7987" s="63">
        <f>'דוח 132'!D7987</f>
        <v>0</v>
      </c>
      <c r="I7987" s="63">
        <f>'דוח 132'!C7987</f>
        <v>0</v>
      </c>
      <c r="J7987" s="63">
        <f>'דוח 132'!B7987</f>
        <v>0</v>
      </c>
      <c r="K7987" s="63">
        <f>'דוח 132'!A7987</f>
        <v>0</v>
      </c>
    </row>
    <row r="7988" spans="1:11" x14ac:dyDescent="0.2">
      <c r="A7988" s="63">
        <f>'דוח 132'!K7988</f>
        <v>0</v>
      </c>
      <c r="B7988" s="63">
        <f>'דוח 132'!J7988</f>
        <v>0</v>
      </c>
      <c r="C7988" s="63">
        <f>'דוח 132'!I7988</f>
        <v>0</v>
      </c>
      <c r="D7988" s="63">
        <f>'דוח 132'!H7988</f>
        <v>0</v>
      </c>
      <c r="E7988" s="63">
        <f>'דוח 132'!G7988</f>
        <v>0</v>
      </c>
      <c r="F7988" s="63">
        <f>'דוח 132'!F7988</f>
        <v>0</v>
      </c>
      <c r="G7988" s="63">
        <f>'דוח 132'!E7988</f>
        <v>0</v>
      </c>
      <c r="H7988" s="63">
        <f>'דוח 132'!D7988</f>
        <v>0</v>
      </c>
      <c r="I7988" s="63">
        <f>'דוח 132'!C7988</f>
        <v>0</v>
      </c>
      <c r="J7988" s="63">
        <f>'דוח 132'!B7988</f>
        <v>0</v>
      </c>
      <c r="K7988" s="63">
        <f>'דוח 132'!A7988</f>
        <v>0</v>
      </c>
    </row>
    <row r="7989" spans="1:11" x14ac:dyDescent="0.2">
      <c r="A7989" s="63">
        <f>'דוח 132'!K7989</f>
        <v>0</v>
      </c>
      <c r="B7989" s="63">
        <f>'דוח 132'!J7989</f>
        <v>0</v>
      </c>
      <c r="C7989" s="63">
        <f>'דוח 132'!I7989</f>
        <v>0</v>
      </c>
      <c r="D7989" s="63">
        <f>'דוח 132'!H7989</f>
        <v>0</v>
      </c>
      <c r="E7989" s="63">
        <f>'דוח 132'!G7989</f>
        <v>0</v>
      </c>
      <c r="F7989" s="63">
        <f>'דוח 132'!F7989</f>
        <v>0</v>
      </c>
      <c r="G7989" s="63">
        <f>'דוח 132'!E7989</f>
        <v>0</v>
      </c>
      <c r="H7989" s="63">
        <f>'דוח 132'!D7989</f>
        <v>0</v>
      </c>
      <c r="I7989" s="63">
        <f>'דוח 132'!C7989</f>
        <v>0</v>
      </c>
      <c r="J7989" s="63">
        <f>'דוח 132'!B7989</f>
        <v>0</v>
      </c>
      <c r="K7989" s="63">
        <f>'דוח 132'!A7989</f>
        <v>0</v>
      </c>
    </row>
    <row r="7990" spans="1:11" x14ac:dyDescent="0.2">
      <c r="A7990" s="63">
        <f>'דוח 132'!K7990</f>
        <v>0</v>
      </c>
      <c r="B7990" s="63">
        <f>'דוח 132'!J7990</f>
        <v>0</v>
      </c>
      <c r="C7990" s="63">
        <f>'דוח 132'!I7990</f>
        <v>0</v>
      </c>
      <c r="D7990" s="63">
        <f>'דוח 132'!H7990</f>
        <v>0</v>
      </c>
      <c r="E7990" s="63">
        <f>'דוח 132'!G7990</f>
        <v>0</v>
      </c>
      <c r="F7990" s="63">
        <f>'דוח 132'!F7990</f>
        <v>0</v>
      </c>
      <c r="G7990" s="63">
        <f>'דוח 132'!E7990</f>
        <v>0</v>
      </c>
      <c r="H7990" s="63">
        <f>'דוח 132'!D7990</f>
        <v>0</v>
      </c>
      <c r="I7990" s="63">
        <f>'דוח 132'!C7990</f>
        <v>0</v>
      </c>
      <c r="J7990" s="63">
        <f>'דוח 132'!B7990</f>
        <v>0</v>
      </c>
      <c r="K7990" s="63">
        <f>'דוח 132'!A7990</f>
        <v>0</v>
      </c>
    </row>
    <row r="7991" spans="1:11" x14ac:dyDescent="0.2">
      <c r="A7991" s="63">
        <f>'דוח 132'!K7991</f>
        <v>0</v>
      </c>
      <c r="B7991" s="63">
        <f>'דוח 132'!J7991</f>
        <v>0</v>
      </c>
      <c r="C7991" s="63">
        <f>'דוח 132'!I7991</f>
        <v>0</v>
      </c>
      <c r="D7991" s="63">
        <f>'דוח 132'!H7991</f>
        <v>0</v>
      </c>
      <c r="E7991" s="63">
        <f>'דוח 132'!G7991</f>
        <v>0</v>
      </c>
      <c r="F7991" s="63">
        <f>'דוח 132'!F7991</f>
        <v>0</v>
      </c>
      <c r="G7991" s="63">
        <f>'דוח 132'!E7991</f>
        <v>0</v>
      </c>
      <c r="H7991" s="63">
        <f>'דוח 132'!D7991</f>
        <v>0</v>
      </c>
      <c r="I7991" s="63">
        <f>'דוח 132'!C7991</f>
        <v>0</v>
      </c>
      <c r="J7991" s="63">
        <f>'דוח 132'!B7991</f>
        <v>0</v>
      </c>
      <c r="K7991" s="63">
        <f>'דוח 132'!A7991</f>
        <v>0</v>
      </c>
    </row>
    <row r="7992" spans="1:11" x14ac:dyDescent="0.2">
      <c r="A7992" s="63">
        <f>'דוח 132'!K7992</f>
        <v>0</v>
      </c>
      <c r="B7992" s="63">
        <f>'דוח 132'!J7992</f>
        <v>0</v>
      </c>
      <c r="C7992" s="63">
        <f>'דוח 132'!I7992</f>
        <v>0</v>
      </c>
      <c r="D7992" s="63">
        <f>'דוח 132'!H7992</f>
        <v>0</v>
      </c>
      <c r="E7992" s="63">
        <f>'דוח 132'!G7992</f>
        <v>0</v>
      </c>
      <c r="F7992" s="63">
        <f>'דוח 132'!F7992</f>
        <v>0</v>
      </c>
      <c r="G7992" s="63">
        <f>'דוח 132'!E7992</f>
        <v>0</v>
      </c>
      <c r="H7992" s="63">
        <f>'דוח 132'!D7992</f>
        <v>0</v>
      </c>
      <c r="I7992" s="63">
        <f>'דוח 132'!C7992</f>
        <v>0</v>
      </c>
      <c r="J7992" s="63">
        <f>'דוח 132'!B7992</f>
        <v>0</v>
      </c>
      <c r="K7992" s="63">
        <f>'דוח 132'!A7992</f>
        <v>0</v>
      </c>
    </row>
    <row r="7993" spans="1:11" x14ac:dyDescent="0.2">
      <c r="A7993" s="63">
        <f>'דוח 132'!K7993</f>
        <v>0</v>
      </c>
      <c r="B7993" s="63">
        <f>'דוח 132'!J7993</f>
        <v>0</v>
      </c>
      <c r="C7993" s="63">
        <f>'דוח 132'!I7993</f>
        <v>0</v>
      </c>
      <c r="D7993" s="63">
        <f>'דוח 132'!H7993</f>
        <v>0</v>
      </c>
      <c r="E7993" s="63">
        <f>'דוח 132'!G7993</f>
        <v>0</v>
      </c>
      <c r="F7993" s="63">
        <f>'דוח 132'!F7993</f>
        <v>0</v>
      </c>
      <c r="G7993" s="63">
        <f>'דוח 132'!E7993</f>
        <v>0</v>
      </c>
      <c r="H7993" s="63">
        <f>'דוח 132'!D7993</f>
        <v>0</v>
      </c>
      <c r="I7993" s="63">
        <f>'דוח 132'!C7993</f>
        <v>0</v>
      </c>
      <c r="J7993" s="63">
        <f>'דוח 132'!B7993</f>
        <v>0</v>
      </c>
      <c r="K7993" s="63">
        <f>'דוח 132'!A7993</f>
        <v>0</v>
      </c>
    </row>
    <row r="7994" spans="1:11" x14ac:dyDescent="0.2">
      <c r="A7994" s="63">
        <f>'דוח 132'!K7994</f>
        <v>0</v>
      </c>
      <c r="B7994" s="63">
        <f>'דוח 132'!J7994</f>
        <v>0</v>
      </c>
      <c r="C7994" s="63">
        <f>'דוח 132'!I7994</f>
        <v>0</v>
      </c>
      <c r="D7994" s="63">
        <f>'דוח 132'!H7994</f>
        <v>0</v>
      </c>
      <c r="E7994" s="63">
        <f>'דוח 132'!G7994</f>
        <v>0</v>
      </c>
      <c r="F7994" s="63">
        <f>'דוח 132'!F7994</f>
        <v>0</v>
      </c>
      <c r="G7994" s="63">
        <f>'דוח 132'!E7994</f>
        <v>0</v>
      </c>
      <c r="H7994" s="63">
        <f>'דוח 132'!D7994</f>
        <v>0</v>
      </c>
      <c r="I7994" s="63">
        <f>'דוח 132'!C7994</f>
        <v>0</v>
      </c>
      <c r="J7994" s="63">
        <f>'דוח 132'!B7994</f>
        <v>0</v>
      </c>
      <c r="K7994" s="63">
        <f>'דוח 132'!A7994</f>
        <v>0</v>
      </c>
    </row>
    <row r="7995" spans="1:11" x14ac:dyDescent="0.2">
      <c r="A7995" s="63">
        <f>'דוח 132'!K7995</f>
        <v>0</v>
      </c>
      <c r="B7995" s="63">
        <f>'דוח 132'!J7995</f>
        <v>0</v>
      </c>
      <c r="C7995" s="63">
        <f>'דוח 132'!I7995</f>
        <v>0</v>
      </c>
      <c r="D7995" s="63">
        <f>'דוח 132'!H7995</f>
        <v>0</v>
      </c>
      <c r="E7995" s="63">
        <f>'דוח 132'!G7995</f>
        <v>0</v>
      </c>
      <c r="F7995" s="63">
        <f>'דוח 132'!F7995</f>
        <v>0</v>
      </c>
      <c r="G7995" s="63">
        <f>'דוח 132'!E7995</f>
        <v>0</v>
      </c>
      <c r="H7995" s="63">
        <f>'דוח 132'!D7995</f>
        <v>0</v>
      </c>
      <c r="I7995" s="63">
        <f>'דוח 132'!C7995</f>
        <v>0</v>
      </c>
      <c r="J7995" s="63">
        <f>'דוח 132'!B7995</f>
        <v>0</v>
      </c>
      <c r="K7995" s="63">
        <f>'דוח 132'!A7995</f>
        <v>0</v>
      </c>
    </row>
    <row r="7996" spans="1:11" x14ac:dyDescent="0.2">
      <c r="A7996" s="63">
        <f>'דוח 132'!K7996</f>
        <v>0</v>
      </c>
      <c r="B7996" s="63">
        <f>'דוח 132'!J7996</f>
        <v>0</v>
      </c>
      <c r="C7996" s="63">
        <f>'דוח 132'!I7996</f>
        <v>0</v>
      </c>
      <c r="D7996" s="63">
        <f>'דוח 132'!H7996</f>
        <v>0</v>
      </c>
      <c r="E7996" s="63">
        <f>'דוח 132'!G7996</f>
        <v>0</v>
      </c>
      <c r="F7996" s="63">
        <f>'דוח 132'!F7996</f>
        <v>0</v>
      </c>
      <c r="G7996" s="63">
        <f>'דוח 132'!E7996</f>
        <v>0</v>
      </c>
      <c r="H7996" s="63">
        <f>'דוח 132'!D7996</f>
        <v>0</v>
      </c>
      <c r="I7996" s="63">
        <f>'דוח 132'!C7996</f>
        <v>0</v>
      </c>
      <c r="J7996" s="63">
        <f>'דוח 132'!B7996</f>
        <v>0</v>
      </c>
      <c r="K7996" s="63">
        <f>'דוח 132'!A7996</f>
        <v>0</v>
      </c>
    </row>
    <row r="7997" spans="1:11" x14ac:dyDescent="0.2">
      <c r="A7997" s="63">
        <f>'דוח 132'!K7997</f>
        <v>0</v>
      </c>
      <c r="B7997" s="63">
        <f>'דוח 132'!J7997</f>
        <v>0</v>
      </c>
      <c r="C7997" s="63">
        <f>'דוח 132'!I7997</f>
        <v>0</v>
      </c>
      <c r="D7997" s="63">
        <f>'דוח 132'!H7997</f>
        <v>0</v>
      </c>
      <c r="E7997" s="63">
        <f>'דוח 132'!G7997</f>
        <v>0</v>
      </c>
      <c r="F7997" s="63">
        <f>'דוח 132'!F7997</f>
        <v>0</v>
      </c>
      <c r="G7997" s="63">
        <f>'דוח 132'!E7997</f>
        <v>0</v>
      </c>
      <c r="H7997" s="63">
        <f>'דוח 132'!D7997</f>
        <v>0</v>
      </c>
      <c r="I7997" s="63">
        <f>'דוח 132'!C7997</f>
        <v>0</v>
      </c>
      <c r="J7997" s="63">
        <f>'דוח 132'!B7997</f>
        <v>0</v>
      </c>
      <c r="K7997" s="63">
        <f>'דוח 132'!A7997</f>
        <v>0</v>
      </c>
    </row>
    <row r="7998" spans="1:11" x14ac:dyDescent="0.2">
      <c r="A7998" s="63">
        <f>'דוח 132'!K7998</f>
        <v>0</v>
      </c>
      <c r="B7998" s="63">
        <f>'דוח 132'!J7998</f>
        <v>0</v>
      </c>
      <c r="C7998" s="63">
        <f>'דוח 132'!I7998</f>
        <v>0</v>
      </c>
      <c r="D7998" s="63">
        <f>'דוח 132'!H7998</f>
        <v>0</v>
      </c>
      <c r="E7998" s="63">
        <f>'דוח 132'!G7998</f>
        <v>0</v>
      </c>
      <c r="F7998" s="63">
        <f>'דוח 132'!F7998</f>
        <v>0</v>
      </c>
      <c r="G7998" s="63">
        <f>'דוח 132'!E7998</f>
        <v>0</v>
      </c>
      <c r="H7998" s="63">
        <f>'דוח 132'!D7998</f>
        <v>0</v>
      </c>
      <c r="I7998" s="63">
        <f>'דוח 132'!C7998</f>
        <v>0</v>
      </c>
      <c r="J7998" s="63">
        <f>'דוח 132'!B7998</f>
        <v>0</v>
      </c>
      <c r="K7998" s="63">
        <f>'דוח 132'!A7998</f>
        <v>0</v>
      </c>
    </row>
    <row r="7999" spans="1:11" x14ac:dyDescent="0.2">
      <c r="A7999" s="63">
        <f>'דוח 132'!K7999</f>
        <v>0</v>
      </c>
      <c r="B7999" s="63">
        <f>'דוח 132'!J7999</f>
        <v>0</v>
      </c>
      <c r="C7999" s="63">
        <f>'דוח 132'!I7999</f>
        <v>0</v>
      </c>
      <c r="D7999" s="63">
        <f>'דוח 132'!H7999</f>
        <v>0</v>
      </c>
      <c r="E7999" s="63">
        <f>'דוח 132'!G7999</f>
        <v>0</v>
      </c>
      <c r="F7999" s="63">
        <f>'דוח 132'!F7999</f>
        <v>0</v>
      </c>
      <c r="G7999" s="63">
        <f>'דוח 132'!E7999</f>
        <v>0</v>
      </c>
      <c r="H7999" s="63">
        <f>'דוח 132'!D7999</f>
        <v>0</v>
      </c>
      <c r="I7999" s="63">
        <f>'דוח 132'!C7999</f>
        <v>0</v>
      </c>
      <c r="J7999" s="63">
        <f>'דוח 132'!B7999</f>
        <v>0</v>
      </c>
      <c r="K7999" s="63">
        <f>'דוח 132'!A7999</f>
        <v>0</v>
      </c>
    </row>
    <row r="8000" spans="1:11" x14ac:dyDescent="0.2">
      <c r="A8000" s="63">
        <f>'דוח 132'!K8000</f>
        <v>0</v>
      </c>
      <c r="B8000" s="63">
        <f>'דוח 132'!J8000</f>
        <v>0</v>
      </c>
      <c r="C8000" s="63">
        <f>'דוח 132'!I8000</f>
        <v>0</v>
      </c>
      <c r="D8000" s="63">
        <f>'דוח 132'!H8000</f>
        <v>0</v>
      </c>
      <c r="E8000" s="63">
        <f>'דוח 132'!G8000</f>
        <v>0</v>
      </c>
      <c r="F8000" s="63">
        <f>'דוח 132'!F8000</f>
        <v>0</v>
      </c>
      <c r="G8000" s="63">
        <f>'דוח 132'!E8000</f>
        <v>0</v>
      </c>
      <c r="H8000" s="63">
        <f>'דוח 132'!D8000</f>
        <v>0</v>
      </c>
      <c r="I8000" s="63">
        <f>'דוח 132'!C8000</f>
        <v>0</v>
      </c>
      <c r="J8000" s="63">
        <f>'דוח 132'!B8000</f>
        <v>0</v>
      </c>
      <c r="K8000" s="63">
        <f>'דוח 132'!A8000</f>
        <v>0</v>
      </c>
    </row>
    <row r="8001" spans="1:11" x14ac:dyDescent="0.2">
      <c r="A8001" s="63">
        <f>'דוח 132'!K8001</f>
        <v>0</v>
      </c>
      <c r="B8001" s="63">
        <f>'דוח 132'!J8001</f>
        <v>0</v>
      </c>
      <c r="C8001" s="63">
        <f>'דוח 132'!I8001</f>
        <v>0</v>
      </c>
      <c r="D8001" s="63">
        <f>'דוח 132'!H8001</f>
        <v>0</v>
      </c>
      <c r="E8001" s="63">
        <f>'דוח 132'!G8001</f>
        <v>0</v>
      </c>
      <c r="F8001" s="63">
        <f>'דוח 132'!F8001</f>
        <v>0</v>
      </c>
      <c r="G8001" s="63">
        <f>'דוח 132'!E8001</f>
        <v>0</v>
      </c>
      <c r="H8001" s="63">
        <f>'דוח 132'!D8001</f>
        <v>0</v>
      </c>
      <c r="I8001" s="63">
        <f>'דוח 132'!C8001</f>
        <v>0</v>
      </c>
      <c r="J8001" s="63">
        <f>'דוח 132'!B8001</f>
        <v>0</v>
      </c>
      <c r="K8001" s="63">
        <f>'דוח 132'!A8001</f>
        <v>0</v>
      </c>
    </row>
    <row r="8002" spans="1:11" x14ac:dyDescent="0.2">
      <c r="A8002" s="63">
        <f>'דוח 132'!K8002</f>
        <v>0</v>
      </c>
      <c r="B8002" s="63">
        <f>'דוח 132'!J8002</f>
        <v>0</v>
      </c>
      <c r="C8002" s="63">
        <f>'דוח 132'!I8002</f>
        <v>0</v>
      </c>
      <c r="D8002" s="63">
        <f>'דוח 132'!H8002</f>
        <v>0</v>
      </c>
      <c r="E8002" s="63">
        <f>'דוח 132'!G8002</f>
        <v>0</v>
      </c>
      <c r="F8002" s="63">
        <f>'דוח 132'!F8002</f>
        <v>0</v>
      </c>
      <c r="G8002" s="63">
        <f>'דוח 132'!E8002</f>
        <v>0</v>
      </c>
      <c r="H8002" s="63">
        <f>'דוח 132'!D8002</f>
        <v>0</v>
      </c>
      <c r="I8002" s="63">
        <f>'דוח 132'!C8002</f>
        <v>0</v>
      </c>
      <c r="J8002" s="63">
        <f>'דוח 132'!B8002</f>
        <v>0</v>
      </c>
      <c r="K8002" s="63">
        <f>'דוח 132'!A8002</f>
        <v>0</v>
      </c>
    </row>
    <row r="8003" spans="1:11" x14ac:dyDescent="0.2">
      <c r="A8003" s="63">
        <f>'דוח 132'!K8003</f>
        <v>0</v>
      </c>
      <c r="B8003" s="63">
        <f>'דוח 132'!J8003</f>
        <v>0</v>
      </c>
      <c r="C8003" s="63">
        <f>'דוח 132'!I8003</f>
        <v>0</v>
      </c>
      <c r="D8003" s="63">
        <f>'דוח 132'!H8003</f>
        <v>0</v>
      </c>
      <c r="E8003" s="63">
        <f>'דוח 132'!G8003</f>
        <v>0</v>
      </c>
      <c r="F8003" s="63">
        <f>'דוח 132'!F8003</f>
        <v>0</v>
      </c>
      <c r="G8003" s="63">
        <f>'דוח 132'!E8003</f>
        <v>0</v>
      </c>
      <c r="H8003" s="63">
        <f>'דוח 132'!D8003</f>
        <v>0</v>
      </c>
      <c r="I8003" s="63">
        <f>'דוח 132'!C8003</f>
        <v>0</v>
      </c>
      <c r="J8003" s="63">
        <f>'דוח 132'!B8003</f>
        <v>0</v>
      </c>
      <c r="K8003" s="63">
        <f>'דוח 132'!A8003</f>
        <v>0</v>
      </c>
    </row>
    <row r="8004" spans="1:11" x14ac:dyDescent="0.2">
      <c r="A8004" s="63">
        <f>'דוח 132'!K8004</f>
        <v>0</v>
      </c>
      <c r="B8004" s="63">
        <f>'דוח 132'!J8004</f>
        <v>0</v>
      </c>
      <c r="C8004" s="63">
        <f>'דוח 132'!I8004</f>
        <v>0</v>
      </c>
      <c r="D8004" s="63">
        <f>'דוח 132'!H8004</f>
        <v>0</v>
      </c>
      <c r="E8004" s="63">
        <f>'דוח 132'!G8004</f>
        <v>0</v>
      </c>
      <c r="F8004" s="63">
        <f>'דוח 132'!F8004</f>
        <v>0</v>
      </c>
      <c r="G8004" s="63">
        <f>'דוח 132'!E8004</f>
        <v>0</v>
      </c>
      <c r="H8004" s="63">
        <f>'דוח 132'!D8004</f>
        <v>0</v>
      </c>
      <c r="I8004" s="63">
        <f>'דוח 132'!C8004</f>
        <v>0</v>
      </c>
      <c r="J8004" s="63">
        <f>'דוח 132'!B8004</f>
        <v>0</v>
      </c>
      <c r="K8004" s="63">
        <f>'דוח 132'!A8004</f>
        <v>0</v>
      </c>
    </row>
    <row r="8005" spans="1:11" x14ac:dyDescent="0.2">
      <c r="A8005" s="63">
        <f>'דוח 132'!K8005</f>
        <v>0</v>
      </c>
      <c r="B8005" s="63">
        <f>'דוח 132'!J8005</f>
        <v>0</v>
      </c>
      <c r="C8005" s="63">
        <f>'דוח 132'!I8005</f>
        <v>0</v>
      </c>
      <c r="D8005" s="63">
        <f>'דוח 132'!H8005</f>
        <v>0</v>
      </c>
      <c r="E8005" s="63">
        <f>'דוח 132'!G8005</f>
        <v>0</v>
      </c>
      <c r="F8005" s="63">
        <f>'דוח 132'!F8005</f>
        <v>0</v>
      </c>
      <c r="G8005" s="63">
        <f>'דוח 132'!E8005</f>
        <v>0</v>
      </c>
      <c r="H8005" s="63">
        <f>'דוח 132'!D8005</f>
        <v>0</v>
      </c>
      <c r="I8005" s="63">
        <f>'דוח 132'!C8005</f>
        <v>0</v>
      </c>
      <c r="J8005" s="63">
        <f>'דוח 132'!B8005</f>
        <v>0</v>
      </c>
      <c r="K8005" s="63">
        <f>'דוח 132'!A8005</f>
        <v>0</v>
      </c>
    </row>
    <row r="8006" spans="1:11" x14ac:dyDescent="0.2">
      <c r="A8006" s="63">
        <f>'דוח 132'!K8006</f>
        <v>0</v>
      </c>
      <c r="B8006" s="63">
        <f>'דוח 132'!J8006</f>
        <v>0</v>
      </c>
      <c r="C8006" s="63">
        <f>'דוח 132'!I8006</f>
        <v>0</v>
      </c>
      <c r="D8006" s="63">
        <f>'דוח 132'!H8006</f>
        <v>0</v>
      </c>
      <c r="E8006" s="63">
        <f>'דוח 132'!G8006</f>
        <v>0</v>
      </c>
      <c r="F8006" s="63">
        <f>'דוח 132'!F8006</f>
        <v>0</v>
      </c>
      <c r="G8006" s="63">
        <f>'דוח 132'!E8006</f>
        <v>0</v>
      </c>
      <c r="H8006" s="63">
        <f>'דוח 132'!D8006</f>
        <v>0</v>
      </c>
      <c r="I8006" s="63">
        <f>'דוח 132'!C8006</f>
        <v>0</v>
      </c>
      <c r="J8006" s="63">
        <f>'דוח 132'!B8006</f>
        <v>0</v>
      </c>
      <c r="K8006" s="63">
        <f>'דוח 132'!A8006</f>
        <v>0</v>
      </c>
    </row>
    <row r="8007" spans="1:11" x14ac:dyDescent="0.2">
      <c r="A8007" s="63">
        <f>'דוח 132'!K8007</f>
        <v>0</v>
      </c>
      <c r="B8007" s="63">
        <f>'דוח 132'!J8007</f>
        <v>0</v>
      </c>
      <c r="C8007" s="63">
        <f>'דוח 132'!I8007</f>
        <v>0</v>
      </c>
      <c r="D8007" s="63">
        <f>'דוח 132'!H8007</f>
        <v>0</v>
      </c>
      <c r="E8007" s="63">
        <f>'דוח 132'!G8007</f>
        <v>0</v>
      </c>
      <c r="F8007" s="63">
        <f>'דוח 132'!F8007</f>
        <v>0</v>
      </c>
      <c r="G8007" s="63">
        <f>'דוח 132'!E8007</f>
        <v>0</v>
      </c>
      <c r="H8007" s="63">
        <f>'דוח 132'!D8007</f>
        <v>0</v>
      </c>
      <c r="I8007" s="63">
        <f>'דוח 132'!C8007</f>
        <v>0</v>
      </c>
      <c r="J8007" s="63">
        <f>'דוח 132'!B8007</f>
        <v>0</v>
      </c>
      <c r="K8007" s="63">
        <f>'דוח 132'!A8007</f>
        <v>0</v>
      </c>
    </row>
    <row r="8008" spans="1:11" x14ac:dyDescent="0.2">
      <c r="A8008" s="63">
        <f>'דוח 132'!K8008</f>
        <v>0</v>
      </c>
      <c r="B8008" s="63">
        <f>'דוח 132'!J8008</f>
        <v>0</v>
      </c>
      <c r="C8008" s="63">
        <f>'דוח 132'!I8008</f>
        <v>0</v>
      </c>
      <c r="D8008" s="63">
        <f>'דוח 132'!H8008</f>
        <v>0</v>
      </c>
      <c r="E8008" s="63">
        <f>'דוח 132'!G8008</f>
        <v>0</v>
      </c>
      <c r="F8008" s="63">
        <f>'דוח 132'!F8008</f>
        <v>0</v>
      </c>
      <c r="G8008" s="63">
        <f>'דוח 132'!E8008</f>
        <v>0</v>
      </c>
      <c r="H8008" s="63">
        <f>'דוח 132'!D8008</f>
        <v>0</v>
      </c>
      <c r="I8008" s="63">
        <f>'דוח 132'!C8008</f>
        <v>0</v>
      </c>
      <c r="J8008" s="63">
        <f>'דוח 132'!B8008</f>
        <v>0</v>
      </c>
      <c r="K8008" s="63">
        <f>'דוח 132'!A8008</f>
        <v>0</v>
      </c>
    </row>
    <row r="8009" spans="1:11" x14ac:dyDescent="0.2">
      <c r="A8009" s="63">
        <f>'דוח 132'!K8009</f>
        <v>0</v>
      </c>
      <c r="B8009" s="63">
        <f>'דוח 132'!J8009</f>
        <v>0</v>
      </c>
      <c r="C8009" s="63">
        <f>'דוח 132'!I8009</f>
        <v>0</v>
      </c>
      <c r="D8009" s="63">
        <f>'דוח 132'!H8009</f>
        <v>0</v>
      </c>
      <c r="E8009" s="63">
        <f>'דוח 132'!G8009</f>
        <v>0</v>
      </c>
      <c r="F8009" s="63">
        <f>'דוח 132'!F8009</f>
        <v>0</v>
      </c>
      <c r="G8009" s="63">
        <f>'דוח 132'!E8009</f>
        <v>0</v>
      </c>
      <c r="H8009" s="63">
        <f>'דוח 132'!D8009</f>
        <v>0</v>
      </c>
      <c r="I8009" s="63">
        <f>'דוח 132'!C8009</f>
        <v>0</v>
      </c>
      <c r="J8009" s="63">
        <f>'דוח 132'!B8009</f>
        <v>0</v>
      </c>
      <c r="K8009" s="63">
        <f>'דוח 132'!A8009</f>
        <v>0</v>
      </c>
    </row>
    <row r="8010" spans="1:11" x14ac:dyDescent="0.2">
      <c r="A8010" s="63">
        <f>'דוח 132'!K8010</f>
        <v>0</v>
      </c>
      <c r="B8010" s="63">
        <f>'דוח 132'!J8010</f>
        <v>0</v>
      </c>
      <c r="C8010" s="63">
        <f>'דוח 132'!I8010</f>
        <v>0</v>
      </c>
      <c r="D8010" s="63">
        <f>'דוח 132'!H8010</f>
        <v>0</v>
      </c>
      <c r="E8010" s="63">
        <f>'דוח 132'!G8010</f>
        <v>0</v>
      </c>
      <c r="F8010" s="63">
        <f>'דוח 132'!F8010</f>
        <v>0</v>
      </c>
      <c r="G8010" s="63">
        <f>'דוח 132'!E8010</f>
        <v>0</v>
      </c>
      <c r="H8010" s="63">
        <f>'דוח 132'!D8010</f>
        <v>0</v>
      </c>
      <c r="I8010" s="63">
        <f>'דוח 132'!C8010</f>
        <v>0</v>
      </c>
      <c r="J8010" s="63">
        <f>'דוח 132'!B8010</f>
        <v>0</v>
      </c>
      <c r="K8010" s="63">
        <f>'דוח 132'!A8010</f>
        <v>0</v>
      </c>
    </row>
    <row r="8011" spans="1:11" x14ac:dyDescent="0.2">
      <c r="A8011" s="63">
        <f>'דוח 132'!K8011</f>
        <v>0</v>
      </c>
      <c r="B8011" s="63">
        <f>'דוח 132'!J8011</f>
        <v>0</v>
      </c>
      <c r="C8011" s="63">
        <f>'דוח 132'!I8011</f>
        <v>0</v>
      </c>
      <c r="D8011" s="63">
        <f>'דוח 132'!H8011</f>
        <v>0</v>
      </c>
      <c r="E8011" s="63">
        <f>'דוח 132'!G8011</f>
        <v>0</v>
      </c>
      <c r="F8011" s="63">
        <f>'דוח 132'!F8011</f>
        <v>0</v>
      </c>
      <c r="G8011" s="63">
        <f>'דוח 132'!E8011</f>
        <v>0</v>
      </c>
      <c r="H8011" s="63">
        <f>'דוח 132'!D8011</f>
        <v>0</v>
      </c>
      <c r="I8011" s="63">
        <f>'דוח 132'!C8011</f>
        <v>0</v>
      </c>
      <c r="J8011" s="63">
        <f>'דוח 132'!B8011</f>
        <v>0</v>
      </c>
      <c r="K8011" s="63">
        <f>'דוח 132'!A8011</f>
        <v>0</v>
      </c>
    </row>
    <row r="8012" spans="1:11" x14ac:dyDescent="0.2">
      <c r="A8012" s="63">
        <f>'דוח 132'!K8012</f>
        <v>0</v>
      </c>
      <c r="B8012" s="63">
        <f>'דוח 132'!J8012</f>
        <v>0</v>
      </c>
      <c r="C8012" s="63">
        <f>'דוח 132'!I8012</f>
        <v>0</v>
      </c>
      <c r="D8012" s="63">
        <f>'דוח 132'!H8012</f>
        <v>0</v>
      </c>
      <c r="E8012" s="63">
        <f>'דוח 132'!G8012</f>
        <v>0</v>
      </c>
      <c r="F8012" s="63">
        <f>'דוח 132'!F8012</f>
        <v>0</v>
      </c>
      <c r="G8012" s="63">
        <f>'דוח 132'!E8012</f>
        <v>0</v>
      </c>
      <c r="H8012" s="63">
        <f>'דוח 132'!D8012</f>
        <v>0</v>
      </c>
      <c r="I8012" s="63">
        <f>'דוח 132'!C8012</f>
        <v>0</v>
      </c>
      <c r="J8012" s="63">
        <f>'דוח 132'!B8012</f>
        <v>0</v>
      </c>
      <c r="K8012" s="63">
        <f>'דוח 132'!A8012</f>
        <v>0</v>
      </c>
    </row>
    <row r="8013" spans="1:11" x14ac:dyDescent="0.2">
      <c r="A8013" s="63">
        <f>'דוח 132'!K8013</f>
        <v>0</v>
      </c>
      <c r="B8013" s="63">
        <f>'דוח 132'!J8013</f>
        <v>0</v>
      </c>
      <c r="C8013" s="63">
        <f>'דוח 132'!I8013</f>
        <v>0</v>
      </c>
      <c r="D8013" s="63">
        <f>'דוח 132'!H8013</f>
        <v>0</v>
      </c>
      <c r="E8013" s="63">
        <f>'דוח 132'!G8013</f>
        <v>0</v>
      </c>
      <c r="F8013" s="63">
        <f>'דוח 132'!F8013</f>
        <v>0</v>
      </c>
      <c r="G8013" s="63">
        <f>'דוח 132'!E8013</f>
        <v>0</v>
      </c>
      <c r="H8013" s="63">
        <f>'דוח 132'!D8013</f>
        <v>0</v>
      </c>
      <c r="I8013" s="63">
        <f>'דוח 132'!C8013</f>
        <v>0</v>
      </c>
      <c r="J8013" s="63">
        <f>'דוח 132'!B8013</f>
        <v>0</v>
      </c>
      <c r="K8013" s="63">
        <f>'דוח 132'!A8013</f>
        <v>0</v>
      </c>
    </row>
    <row r="8014" spans="1:11" x14ac:dyDescent="0.2">
      <c r="A8014" s="63">
        <f>'דוח 132'!K8014</f>
        <v>0</v>
      </c>
      <c r="B8014" s="63">
        <f>'דוח 132'!J8014</f>
        <v>0</v>
      </c>
      <c r="C8014" s="63">
        <f>'דוח 132'!I8014</f>
        <v>0</v>
      </c>
      <c r="D8014" s="63">
        <f>'דוח 132'!H8014</f>
        <v>0</v>
      </c>
      <c r="E8014" s="63">
        <f>'דוח 132'!G8014</f>
        <v>0</v>
      </c>
      <c r="F8014" s="63">
        <f>'דוח 132'!F8014</f>
        <v>0</v>
      </c>
      <c r="G8014" s="63">
        <f>'דוח 132'!E8014</f>
        <v>0</v>
      </c>
      <c r="H8014" s="63">
        <f>'דוח 132'!D8014</f>
        <v>0</v>
      </c>
      <c r="I8014" s="63">
        <f>'דוח 132'!C8014</f>
        <v>0</v>
      </c>
      <c r="J8014" s="63">
        <f>'דוח 132'!B8014</f>
        <v>0</v>
      </c>
      <c r="K8014" s="63">
        <f>'דוח 132'!A8014</f>
        <v>0</v>
      </c>
    </row>
    <row r="8015" spans="1:11" x14ac:dyDescent="0.2">
      <c r="A8015" s="63">
        <f>'דוח 132'!K8015</f>
        <v>0</v>
      </c>
      <c r="B8015" s="63">
        <f>'דוח 132'!J8015</f>
        <v>0</v>
      </c>
      <c r="C8015" s="63">
        <f>'דוח 132'!I8015</f>
        <v>0</v>
      </c>
      <c r="D8015" s="63">
        <f>'דוח 132'!H8015</f>
        <v>0</v>
      </c>
      <c r="E8015" s="63">
        <f>'דוח 132'!G8015</f>
        <v>0</v>
      </c>
      <c r="F8015" s="63">
        <f>'דוח 132'!F8015</f>
        <v>0</v>
      </c>
      <c r="G8015" s="63">
        <f>'דוח 132'!E8015</f>
        <v>0</v>
      </c>
      <c r="H8015" s="63">
        <f>'דוח 132'!D8015</f>
        <v>0</v>
      </c>
      <c r="I8015" s="63">
        <f>'דוח 132'!C8015</f>
        <v>0</v>
      </c>
      <c r="J8015" s="63">
        <f>'דוח 132'!B8015</f>
        <v>0</v>
      </c>
      <c r="K8015" s="63">
        <f>'דוח 132'!A8015</f>
        <v>0</v>
      </c>
    </row>
    <row r="8016" spans="1:11" x14ac:dyDescent="0.2">
      <c r="A8016" s="63">
        <f>'דוח 132'!K8016</f>
        <v>0</v>
      </c>
      <c r="B8016" s="63">
        <f>'דוח 132'!J8016</f>
        <v>0</v>
      </c>
      <c r="C8016" s="63">
        <f>'דוח 132'!I8016</f>
        <v>0</v>
      </c>
      <c r="D8016" s="63">
        <f>'דוח 132'!H8016</f>
        <v>0</v>
      </c>
      <c r="E8016" s="63">
        <f>'דוח 132'!G8016</f>
        <v>0</v>
      </c>
      <c r="F8016" s="63">
        <f>'דוח 132'!F8016</f>
        <v>0</v>
      </c>
      <c r="G8016" s="63">
        <f>'דוח 132'!E8016</f>
        <v>0</v>
      </c>
      <c r="H8016" s="63">
        <f>'דוח 132'!D8016</f>
        <v>0</v>
      </c>
      <c r="I8016" s="63">
        <f>'דוח 132'!C8016</f>
        <v>0</v>
      </c>
      <c r="J8016" s="63">
        <f>'דוח 132'!B8016</f>
        <v>0</v>
      </c>
      <c r="K8016" s="63">
        <f>'דוח 132'!A8016</f>
        <v>0</v>
      </c>
    </row>
    <row r="8017" spans="1:11" x14ac:dyDescent="0.2">
      <c r="A8017" s="63">
        <f>'דוח 132'!K8017</f>
        <v>0</v>
      </c>
      <c r="B8017" s="63">
        <f>'דוח 132'!J8017</f>
        <v>0</v>
      </c>
      <c r="C8017" s="63">
        <f>'דוח 132'!I8017</f>
        <v>0</v>
      </c>
      <c r="D8017" s="63">
        <f>'דוח 132'!H8017</f>
        <v>0</v>
      </c>
      <c r="E8017" s="63">
        <f>'דוח 132'!G8017</f>
        <v>0</v>
      </c>
      <c r="F8017" s="63">
        <f>'דוח 132'!F8017</f>
        <v>0</v>
      </c>
      <c r="G8017" s="63">
        <f>'דוח 132'!E8017</f>
        <v>0</v>
      </c>
      <c r="H8017" s="63">
        <f>'דוח 132'!D8017</f>
        <v>0</v>
      </c>
      <c r="I8017" s="63">
        <f>'דוח 132'!C8017</f>
        <v>0</v>
      </c>
      <c r="J8017" s="63">
        <f>'דוח 132'!B8017</f>
        <v>0</v>
      </c>
      <c r="K8017" s="63">
        <f>'דוח 132'!A8017</f>
        <v>0</v>
      </c>
    </row>
    <row r="8018" spans="1:11" x14ac:dyDescent="0.2">
      <c r="A8018" s="63">
        <f>'דוח 132'!K8018</f>
        <v>0</v>
      </c>
      <c r="B8018" s="63">
        <f>'דוח 132'!J8018</f>
        <v>0</v>
      </c>
      <c r="C8018" s="63">
        <f>'דוח 132'!I8018</f>
        <v>0</v>
      </c>
      <c r="D8018" s="63">
        <f>'דוח 132'!H8018</f>
        <v>0</v>
      </c>
      <c r="E8018" s="63">
        <f>'דוח 132'!G8018</f>
        <v>0</v>
      </c>
      <c r="F8018" s="63">
        <f>'דוח 132'!F8018</f>
        <v>0</v>
      </c>
      <c r="G8018" s="63">
        <f>'דוח 132'!E8018</f>
        <v>0</v>
      </c>
      <c r="H8018" s="63">
        <f>'דוח 132'!D8018</f>
        <v>0</v>
      </c>
      <c r="I8018" s="63">
        <f>'דוח 132'!C8018</f>
        <v>0</v>
      </c>
      <c r="J8018" s="63">
        <f>'דוח 132'!B8018</f>
        <v>0</v>
      </c>
      <c r="K8018" s="63">
        <f>'דוח 132'!A8018</f>
        <v>0</v>
      </c>
    </row>
    <row r="8019" spans="1:11" x14ac:dyDescent="0.2">
      <c r="A8019" s="63">
        <f>'דוח 132'!K8019</f>
        <v>0</v>
      </c>
      <c r="B8019" s="63">
        <f>'דוח 132'!J8019</f>
        <v>0</v>
      </c>
      <c r="C8019" s="63">
        <f>'דוח 132'!I8019</f>
        <v>0</v>
      </c>
      <c r="D8019" s="63">
        <f>'דוח 132'!H8019</f>
        <v>0</v>
      </c>
      <c r="E8019" s="63">
        <f>'דוח 132'!G8019</f>
        <v>0</v>
      </c>
      <c r="F8019" s="63">
        <f>'דוח 132'!F8019</f>
        <v>0</v>
      </c>
      <c r="G8019" s="63">
        <f>'דוח 132'!E8019</f>
        <v>0</v>
      </c>
      <c r="H8019" s="63">
        <f>'דוח 132'!D8019</f>
        <v>0</v>
      </c>
      <c r="I8019" s="63">
        <f>'דוח 132'!C8019</f>
        <v>0</v>
      </c>
      <c r="J8019" s="63">
        <f>'דוח 132'!B8019</f>
        <v>0</v>
      </c>
      <c r="K8019" s="63">
        <f>'דוח 132'!A8019</f>
        <v>0</v>
      </c>
    </row>
    <row r="8020" spans="1:11" x14ac:dyDescent="0.2">
      <c r="A8020" s="63">
        <f>'דוח 132'!K8020</f>
        <v>0</v>
      </c>
      <c r="B8020" s="63">
        <f>'דוח 132'!J8020</f>
        <v>0</v>
      </c>
      <c r="C8020" s="63">
        <f>'דוח 132'!I8020</f>
        <v>0</v>
      </c>
      <c r="D8020" s="63">
        <f>'דוח 132'!H8020</f>
        <v>0</v>
      </c>
      <c r="E8020" s="63">
        <f>'דוח 132'!G8020</f>
        <v>0</v>
      </c>
      <c r="F8020" s="63">
        <f>'דוח 132'!F8020</f>
        <v>0</v>
      </c>
      <c r="G8020" s="63">
        <f>'דוח 132'!E8020</f>
        <v>0</v>
      </c>
      <c r="H8020" s="63">
        <f>'דוח 132'!D8020</f>
        <v>0</v>
      </c>
      <c r="I8020" s="63">
        <f>'דוח 132'!C8020</f>
        <v>0</v>
      </c>
      <c r="J8020" s="63">
        <f>'דוח 132'!B8020</f>
        <v>0</v>
      </c>
      <c r="K8020" s="63">
        <f>'דוח 132'!A8020</f>
        <v>0</v>
      </c>
    </row>
    <row r="8021" spans="1:11" x14ac:dyDescent="0.2">
      <c r="A8021" s="63">
        <f>'דוח 132'!K8021</f>
        <v>0</v>
      </c>
      <c r="B8021" s="63">
        <f>'דוח 132'!J8021</f>
        <v>0</v>
      </c>
      <c r="C8021" s="63">
        <f>'דוח 132'!I8021</f>
        <v>0</v>
      </c>
      <c r="D8021" s="63">
        <f>'דוח 132'!H8021</f>
        <v>0</v>
      </c>
      <c r="E8021" s="63">
        <f>'דוח 132'!G8021</f>
        <v>0</v>
      </c>
      <c r="F8021" s="63">
        <f>'דוח 132'!F8021</f>
        <v>0</v>
      </c>
      <c r="G8021" s="63">
        <f>'דוח 132'!E8021</f>
        <v>0</v>
      </c>
      <c r="H8021" s="63">
        <f>'דוח 132'!D8021</f>
        <v>0</v>
      </c>
      <c r="I8021" s="63">
        <f>'דוח 132'!C8021</f>
        <v>0</v>
      </c>
      <c r="J8021" s="63">
        <f>'דוח 132'!B8021</f>
        <v>0</v>
      </c>
      <c r="K8021" s="63">
        <f>'דוח 132'!A8021</f>
        <v>0</v>
      </c>
    </row>
    <row r="8022" spans="1:11" x14ac:dyDescent="0.2">
      <c r="A8022" s="63">
        <f>'דוח 132'!K8022</f>
        <v>0</v>
      </c>
      <c r="B8022" s="63">
        <f>'דוח 132'!J8022</f>
        <v>0</v>
      </c>
      <c r="C8022" s="63">
        <f>'דוח 132'!I8022</f>
        <v>0</v>
      </c>
      <c r="D8022" s="63">
        <f>'דוח 132'!H8022</f>
        <v>0</v>
      </c>
      <c r="E8022" s="63">
        <f>'דוח 132'!G8022</f>
        <v>0</v>
      </c>
      <c r="F8022" s="63">
        <f>'דוח 132'!F8022</f>
        <v>0</v>
      </c>
      <c r="G8022" s="63">
        <f>'דוח 132'!E8022</f>
        <v>0</v>
      </c>
      <c r="H8022" s="63">
        <f>'דוח 132'!D8022</f>
        <v>0</v>
      </c>
      <c r="I8022" s="63">
        <f>'דוח 132'!C8022</f>
        <v>0</v>
      </c>
      <c r="J8022" s="63">
        <f>'דוח 132'!B8022</f>
        <v>0</v>
      </c>
      <c r="K8022" s="63">
        <f>'דוח 132'!A8022</f>
        <v>0</v>
      </c>
    </row>
    <row r="8023" spans="1:11" x14ac:dyDescent="0.2">
      <c r="A8023" s="63">
        <f>'דוח 132'!K8023</f>
        <v>0</v>
      </c>
      <c r="B8023" s="63">
        <f>'דוח 132'!J8023</f>
        <v>0</v>
      </c>
      <c r="C8023" s="63">
        <f>'דוח 132'!I8023</f>
        <v>0</v>
      </c>
      <c r="D8023" s="63">
        <f>'דוח 132'!H8023</f>
        <v>0</v>
      </c>
      <c r="E8023" s="63">
        <f>'דוח 132'!G8023</f>
        <v>0</v>
      </c>
      <c r="F8023" s="63">
        <f>'דוח 132'!F8023</f>
        <v>0</v>
      </c>
      <c r="G8023" s="63">
        <f>'דוח 132'!E8023</f>
        <v>0</v>
      </c>
      <c r="H8023" s="63">
        <f>'דוח 132'!D8023</f>
        <v>0</v>
      </c>
      <c r="I8023" s="63">
        <f>'דוח 132'!C8023</f>
        <v>0</v>
      </c>
      <c r="J8023" s="63">
        <f>'דוח 132'!B8023</f>
        <v>0</v>
      </c>
      <c r="K8023" s="63">
        <f>'דוח 132'!A8023</f>
        <v>0</v>
      </c>
    </row>
    <row r="8024" spans="1:11" x14ac:dyDescent="0.2">
      <c r="A8024" s="63">
        <f>'דוח 132'!K8024</f>
        <v>0</v>
      </c>
      <c r="B8024" s="63">
        <f>'דוח 132'!J8024</f>
        <v>0</v>
      </c>
      <c r="C8024" s="63">
        <f>'דוח 132'!I8024</f>
        <v>0</v>
      </c>
      <c r="D8024" s="63">
        <f>'דוח 132'!H8024</f>
        <v>0</v>
      </c>
      <c r="E8024" s="63">
        <f>'דוח 132'!G8024</f>
        <v>0</v>
      </c>
      <c r="F8024" s="63">
        <f>'דוח 132'!F8024</f>
        <v>0</v>
      </c>
      <c r="G8024" s="63">
        <f>'דוח 132'!E8024</f>
        <v>0</v>
      </c>
      <c r="H8024" s="63">
        <f>'דוח 132'!D8024</f>
        <v>0</v>
      </c>
      <c r="I8024" s="63">
        <f>'דוח 132'!C8024</f>
        <v>0</v>
      </c>
      <c r="J8024" s="63">
        <f>'דוח 132'!B8024</f>
        <v>0</v>
      </c>
      <c r="K8024" s="63">
        <f>'דוח 132'!A8024</f>
        <v>0</v>
      </c>
    </row>
    <row r="8025" spans="1:11" x14ac:dyDescent="0.2">
      <c r="A8025" s="63">
        <f>'דוח 132'!K8025</f>
        <v>0</v>
      </c>
      <c r="B8025" s="63">
        <f>'דוח 132'!J8025</f>
        <v>0</v>
      </c>
      <c r="C8025" s="63">
        <f>'דוח 132'!I8025</f>
        <v>0</v>
      </c>
      <c r="D8025" s="63">
        <f>'דוח 132'!H8025</f>
        <v>0</v>
      </c>
      <c r="E8025" s="63">
        <f>'דוח 132'!G8025</f>
        <v>0</v>
      </c>
      <c r="F8025" s="63">
        <f>'דוח 132'!F8025</f>
        <v>0</v>
      </c>
      <c r="G8025" s="63">
        <f>'דוח 132'!E8025</f>
        <v>0</v>
      </c>
      <c r="H8025" s="63">
        <f>'דוח 132'!D8025</f>
        <v>0</v>
      </c>
      <c r="I8025" s="63">
        <f>'דוח 132'!C8025</f>
        <v>0</v>
      </c>
      <c r="J8025" s="63">
        <f>'דוח 132'!B8025</f>
        <v>0</v>
      </c>
      <c r="K8025" s="63">
        <f>'דוח 132'!A8025</f>
        <v>0</v>
      </c>
    </row>
    <row r="8026" spans="1:11" x14ac:dyDescent="0.2">
      <c r="A8026" s="63">
        <f>'דוח 132'!K8026</f>
        <v>0</v>
      </c>
      <c r="B8026" s="63">
        <f>'דוח 132'!J8026</f>
        <v>0</v>
      </c>
      <c r="C8026" s="63">
        <f>'דוח 132'!I8026</f>
        <v>0</v>
      </c>
      <c r="D8026" s="63">
        <f>'דוח 132'!H8026</f>
        <v>0</v>
      </c>
      <c r="E8026" s="63">
        <f>'דוח 132'!G8026</f>
        <v>0</v>
      </c>
      <c r="F8026" s="63">
        <f>'דוח 132'!F8026</f>
        <v>0</v>
      </c>
      <c r="G8026" s="63">
        <f>'דוח 132'!E8026</f>
        <v>0</v>
      </c>
      <c r="H8026" s="63">
        <f>'דוח 132'!D8026</f>
        <v>0</v>
      </c>
      <c r="I8026" s="63">
        <f>'דוח 132'!C8026</f>
        <v>0</v>
      </c>
      <c r="J8026" s="63">
        <f>'דוח 132'!B8026</f>
        <v>0</v>
      </c>
      <c r="K8026" s="63">
        <f>'דוח 132'!A8026</f>
        <v>0</v>
      </c>
    </row>
    <row r="8027" spans="1:11" x14ac:dyDescent="0.2">
      <c r="A8027" s="63">
        <f>'דוח 132'!K8027</f>
        <v>0</v>
      </c>
      <c r="B8027" s="63">
        <f>'דוח 132'!J8027</f>
        <v>0</v>
      </c>
      <c r="C8027" s="63">
        <f>'דוח 132'!I8027</f>
        <v>0</v>
      </c>
      <c r="D8027" s="63">
        <f>'דוח 132'!H8027</f>
        <v>0</v>
      </c>
      <c r="E8027" s="63">
        <f>'דוח 132'!G8027</f>
        <v>0</v>
      </c>
      <c r="F8027" s="63">
        <f>'דוח 132'!F8027</f>
        <v>0</v>
      </c>
      <c r="G8027" s="63">
        <f>'דוח 132'!E8027</f>
        <v>0</v>
      </c>
      <c r="H8027" s="63">
        <f>'דוח 132'!D8027</f>
        <v>0</v>
      </c>
      <c r="I8027" s="63">
        <f>'דוח 132'!C8027</f>
        <v>0</v>
      </c>
      <c r="J8027" s="63">
        <f>'דוח 132'!B8027</f>
        <v>0</v>
      </c>
      <c r="K8027" s="63">
        <f>'דוח 132'!A8027</f>
        <v>0</v>
      </c>
    </row>
    <row r="8028" spans="1:11" x14ac:dyDescent="0.2">
      <c r="A8028" s="63">
        <f>'דוח 132'!K8028</f>
        <v>0</v>
      </c>
      <c r="B8028" s="63">
        <f>'דוח 132'!J8028</f>
        <v>0</v>
      </c>
      <c r="C8028" s="63">
        <f>'דוח 132'!I8028</f>
        <v>0</v>
      </c>
      <c r="D8028" s="63">
        <f>'דוח 132'!H8028</f>
        <v>0</v>
      </c>
      <c r="E8028" s="63">
        <f>'דוח 132'!G8028</f>
        <v>0</v>
      </c>
      <c r="F8028" s="63">
        <f>'דוח 132'!F8028</f>
        <v>0</v>
      </c>
      <c r="G8028" s="63">
        <f>'דוח 132'!E8028</f>
        <v>0</v>
      </c>
      <c r="H8028" s="63">
        <f>'דוח 132'!D8028</f>
        <v>0</v>
      </c>
      <c r="I8028" s="63">
        <f>'דוח 132'!C8028</f>
        <v>0</v>
      </c>
      <c r="J8028" s="63">
        <f>'דוח 132'!B8028</f>
        <v>0</v>
      </c>
      <c r="K8028" s="63">
        <f>'דוח 132'!A8028</f>
        <v>0</v>
      </c>
    </row>
    <row r="8029" spans="1:11" x14ac:dyDescent="0.2">
      <c r="A8029" s="63">
        <f>'דוח 132'!K8029</f>
        <v>0</v>
      </c>
      <c r="B8029" s="63">
        <f>'דוח 132'!J8029</f>
        <v>0</v>
      </c>
      <c r="C8029" s="63">
        <f>'דוח 132'!I8029</f>
        <v>0</v>
      </c>
      <c r="D8029" s="63">
        <f>'דוח 132'!H8029</f>
        <v>0</v>
      </c>
      <c r="E8029" s="63">
        <f>'דוח 132'!G8029</f>
        <v>0</v>
      </c>
      <c r="F8029" s="63">
        <f>'דוח 132'!F8029</f>
        <v>0</v>
      </c>
      <c r="G8029" s="63">
        <f>'דוח 132'!E8029</f>
        <v>0</v>
      </c>
      <c r="H8029" s="63">
        <f>'דוח 132'!D8029</f>
        <v>0</v>
      </c>
      <c r="I8029" s="63">
        <f>'דוח 132'!C8029</f>
        <v>0</v>
      </c>
      <c r="J8029" s="63">
        <f>'דוח 132'!B8029</f>
        <v>0</v>
      </c>
      <c r="K8029" s="63">
        <f>'דוח 132'!A8029</f>
        <v>0</v>
      </c>
    </row>
    <row r="8030" spans="1:11" x14ac:dyDescent="0.2">
      <c r="A8030" s="63">
        <f>'דוח 132'!K8030</f>
        <v>0</v>
      </c>
      <c r="B8030" s="63">
        <f>'דוח 132'!J8030</f>
        <v>0</v>
      </c>
      <c r="C8030" s="63">
        <f>'דוח 132'!I8030</f>
        <v>0</v>
      </c>
      <c r="D8030" s="63">
        <f>'דוח 132'!H8030</f>
        <v>0</v>
      </c>
      <c r="E8030" s="63">
        <f>'דוח 132'!G8030</f>
        <v>0</v>
      </c>
      <c r="F8030" s="63">
        <f>'דוח 132'!F8030</f>
        <v>0</v>
      </c>
      <c r="G8030" s="63">
        <f>'דוח 132'!E8030</f>
        <v>0</v>
      </c>
      <c r="H8030" s="63">
        <f>'דוח 132'!D8030</f>
        <v>0</v>
      </c>
      <c r="I8030" s="63">
        <f>'דוח 132'!C8030</f>
        <v>0</v>
      </c>
      <c r="J8030" s="63">
        <f>'דוח 132'!B8030</f>
        <v>0</v>
      </c>
      <c r="K8030" s="63">
        <f>'דוח 132'!A8030</f>
        <v>0</v>
      </c>
    </row>
    <row r="8031" spans="1:11" x14ac:dyDescent="0.2">
      <c r="A8031" s="63">
        <f>'דוח 132'!K8031</f>
        <v>0</v>
      </c>
      <c r="B8031" s="63">
        <f>'דוח 132'!J8031</f>
        <v>0</v>
      </c>
      <c r="C8031" s="63">
        <f>'דוח 132'!I8031</f>
        <v>0</v>
      </c>
      <c r="D8031" s="63">
        <f>'דוח 132'!H8031</f>
        <v>0</v>
      </c>
      <c r="E8031" s="63">
        <f>'דוח 132'!G8031</f>
        <v>0</v>
      </c>
      <c r="F8031" s="63">
        <f>'דוח 132'!F8031</f>
        <v>0</v>
      </c>
      <c r="G8031" s="63">
        <f>'דוח 132'!E8031</f>
        <v>0</v>
      </c>
      <c r="H8031" s="63">
        <f>'דוח 132'!D8031</f>
        <v>0</v>
      </c>
      <c r="I8031" s="63">
        <f>'דוח 132'!C8031</f>
        <v>0</v>
      </c>
      <c r="J8031" s="63">
        <f>'דוח 132'!B8031</f>
        <v>0</v>
      </c>
      <c r="K8031" s="63">
        <f>'דוח 132'!A8031</f>
        <v>0</v>
      </c>
    </row>
    <row r="8032" spans="1:11" x14ac:dyDescent="0.2">
      <c r="A8032" s="63">
        <f>'דוח 132'!K8032</f>
        <v>0</v>
      </c>
      <c r="B8032" s="63">
        <f>'דוח 132'!J8032</f>
        <v>0</v>
      </c>
      <c r="C8032" s="63">
        <f>'דוח 132'!I8032</f>
        <v>0</v>
      </c>
      <c r="D8032" s="63">
        <f>'דוח 132'!H8032</f>
        <v>0</v>
      </c>
      <c r="E8032" s="63">
        <f>'דוח 132'!G8032</f>
        <v>0</v>
      </c>
      <c r="F8032" s="63">
        <f>'דוח 132'!F8032</f>
        <v>0</v>
      </c>
      <c r="G8032" s="63">
        <f>'דוח 132'!E8032</f>
        <v>0</v>
      </c>
      <c r="H8032" s="63">
        <f>'דוח 132'!D8032</f>
        <v>0</v>
      </c>
      <c r="I8032" s="63">
        <f>'דוח 132'!C8032</f>
        <v>0</v>
      </c>
      <c r="J8032" s="63">
        <f>'דוח 132'!B8032</f>
        <v>0</v>
      </c>
      <c r="K8032" s="63">
        <f>'דוח 132'!A8032</f>
        <v>0</v>
      </c>
    </row>
    <row r="8033" spans="1:11" x14ac:dyDescent="0.2">
      <c r="A8033" s="63">
        <f>'דוח 132'!K8033</f>
        <v>0</v>
      </c>
      <c r="B8033" s="63">
        <f>'דוח 132'!J8033</f>
        <v>0</v>
      </c>
      <c r="C8033" s="63">
        <f>'דוח 132'!I8033</f>
        <v>0</v>
      </c>
      <c r="D8033" s="63">
        <f>'דוח 132'!H8033</f>
        <v>0</v>
      </c>
      <c r="E8033" s="63">
        <f>'דוח 132'!G8033</f>
        <v>0</v>
      </c>
      <c r="F8033" s="63">
        <f>'דוח 132'!F8033</f>
        <v>0</v>
      </c>
      <c r="G8033" s="63">
        <f>'דוח 132'!E8033</f>
        <v>0</v>
      </c>
      <c r="H8033" s="63">
        <f>'דוח 132'!D8033</f>
        <v>0</v>
      </c>
      <c r="I8033" s="63">
        <f>'דוח 132'!C8033</f>
        <v>0</v>
      </c>
      <c r="J8033" s="63">
        <f>'דוח 132'!B8033</f>
        <v>0</v>
      </c>
      <c r="K8033" s="63">
        <f>'דוח 132'!A8033</f>
        <v>0</v>
      </c>
    </row>
    <row r="8034" spans="1:11" x14ac:dyDescent="0.2">
      <c r="A8034" s="63">
        <f>'דוח 132'!K8034</f>
        <v>0</v>
      </c>
      <c r="B8034" s="63">
        <f>'דוח 132'!J8034</f>
        <v>0</v>
      </c>
      <c r="C8034" s="63">
        <f>'דוח 132'!I8034</f>
        <v>0</v>
      </c>
      <c r="D8034" s="63">
        <f>'דוח 132'!H8034</f>
        <v>0</v>
      </c>
      <c r="E8034" s="63">
        <f>'דוח 132'!G8034</f>
        <v>0</v>
      </c>
      <c r="F8034" s="63">
        <f>'דוח 132'!F8034</f>
        <v>0</v>
      </c>
      <c r="G8034" s="63">
        <f>'דוח 132'!E8034</f>
        <v>0</v>
      </c>
      <c r="H8034" s="63">
        <f>'דוח 132'!D8034</f>
        <v>0</v>
      </c>
      <c r="I8034" s="63">
        <f>'דוח 132'!C8034</f>
        <v>0</v>
      </c>
      <c r="J8034" s="63">
        <f>'דוח 132'!B8034</f>
        <v>0</v>
      </c>
      <c r="K8034" s="63">
        <f>'דוח 132'!A8034</f>
        <v>0</v>
      </c>
    </row>
    <row r="8035" spans="1:11" x14ac:dyDescent="0.2">
      <c r="A8035" s="63">
        <f>'דוח 132'!K8035</f>
        <v>0</v>
      </c>
      <c r="B8035" s="63">
        <f>'דוח 132'!J8035</f>
        <v>0</v>
      </c>
      <c r="C8035" s="63">
        <f>'דוח 132'!I8035</f>
        <v>0</v>
      </c>
      <c r="D8035" s="63">
        <f>'דוח 132'!H8035</f>
        <v>0</v>
      </c>
      <c r="E8035" s="63">
        <f>'דוח 132'!G8035</f>
        <v>0</v>
      </c>
      <c r="F8035" s="63">
        <f>'דוח 132'!F8035</f>
        <v>0</v>
      </c>
      <c r="G8035" s="63">
        <f>'דוח 132'!E8035</f>
        <v>0</v>
      </c>
      <c r="H8035" s="63">
        <f>'דוח 132'!D8035</f>
        <v>0</v>
      </c>
      <c r="I8035" s="63">
        <f>'דוח 132'!C8035</f>
        <v>0</v>
      </c>
      <c r="J8035" s="63">
        <f>'דוח 132'!B8035</f>
        <v>0</v>
      </c>
      <c r="K8035" s="63">
        <f>'דוח 132'!A8035</f>
        <v>0</v>
      </c>
    </row>
    <row r="8036" spans="1:11" x14ac:dyDescent="0.2">
      <c r="A8036" s="63">
        <f>'דוח 132'!K8036</f>
        <v>0</v>
      </c>
      <c r="B8036" s="63">
        <f>'דוח 132'!J8036</f>
        <v>0</v>
      </c>
      <c r="C8036" s="63">
        <f>'דוח 132'!I8036</f>
        <v>0</v>
      </c>
      <c r="D8036" s="63">
        <f>'דוח 132'!H8036</f>
        <v>0</v>
      </c>
      <c r="E8036" s="63">
        <f>'דוח 132'!G8036</f>
        <v>0</v>
      </c>
      <c r="F8036" s="63">
        <f>'דוח 132'!F8036</f>
        <v>0</v>
      </c>
      <c r="G8036" s="63">
        <f>'דוח 132'!E8036</f>
        <v>0</v>
      </c>
      <c r="H8036" s="63">
        <f>'דוח 132'!D8036</f>
        <v>0</v>
      </c>
      <c r="I8036" s="63">
        <f>'דוח 132'!C8036</f>
        <v>0</v>
      </c>
      <c r="J8036" s="63">
        <f>'דוח 132'!B8036</f>
        <v>0</v>
      </c>
      <c r="K8036" s="63">
        <f>'דוח 132'!A8036</f>
        <v>0</v>
      </c>
    </row>
    <row r="8037" spans="1:11" x14ac:dyDescent="0.2">
      <c r="A8037" s="63">
        <f>'דוח 132'!K8037</f>
        <v>0</v>
      </c>
      <c r="B8037" s="63">
        <f>'דוח 132'!J8037</f>
        <v>0</v>
      </c>
      <c r="C8037" s="63">
        <f>'דוח 132'!I8037</f>
        <v>0</v>
      </c>
      <c r="D8037" s="63">
        <f>'דוח 132'!H8037</f>
        <v>0</v>
      </c>
      <c r="E8037" s="63">
        <f>'דוח 132'!G8037</f>
        <v>0</v>
      </c>
      <c r="F8037" s="63">
        <f>'דוח 132'!F8037</f>
        <v>0</v>
      </c>
      <c r="G8037" s="63">
        <f>'דוח 132'!E8037</f>
        <v>0</v>
      </c>
      <c r="H8037" s="63">
        <f>'דוח 132'!D8037</f>
        <v>0</v>
      </c>
      <c r="I8037" s="63">
        <f>'דוח 132'!C8037</f>
        <v>0</v>
      </c>
      <c r="J8037" s="63">
        <f>'דוח 132'!B8037</f>
        <v>0</v>
      </c>
      <c r="K8037" s="63">
        <f>'דוח 132'!A8037</f>
        <v>0</v>
      </c>
    </row>
    <row r="8038" spans="1:11" x14ac:dyDescent="0.2">
      <c r="A8038" s="63">
        <f>'דוח 132'!K8038</f>
        <v>0</v>
      </c>
      <c r="B8038" s="63">
        <f>'דוח 132'!J8038</f>
        <v>0</v>
      </c>
      <c r="C8038" s="63">
        <f>'דוח 132'!I8038</f>
        <v>0</v>
      </c>
      <c r="D8038" s="63">
        <f>'דוח 132'!H8038</f>
        <v>0</v>
      </c>
      <c r="E8038" s="63">
        <f>'דוח 132'!G8038</f>
        <v>0</v>
      </c>
      <c r="F8038" s="63">
        <f>'דוח 132'!F8038</f>
        <v>0</v>
      </c>
      <c r="G8038" s="63">
        <f>'דוח 132'!E8038</f>
        <v>0</v>
      </c>
      <c r="H8038" s="63">
        <f>'דוח 132'!D8038</f>
        <v>0</v>
      </c>
      <c r="I8038" s="63">
        <f>'דוח 132'!C8038</f>
        <v>0</v>
      </c>
      <c r="J8038" s="63">
        <f>'דוח 132'!B8038</f>
        <v>0</v>
      </c>
      <c r="K8038" s="63">
        <f>'דוח 132'!A8038</f>
        <v>0</v>
      </c>
    </row>
    <row r="8039" spans="1:11" x14ac:dyDescent="0.2">
      <c r="A8039" s="63">
        <f>'דוח 132'!K8039</f>
        <v>0</v>
      </c>
      <c r="B8039" s="63">
        <f>'דוח 132'!J8039</f>
        <v>0</v>
      </c>
      <c r="C8039" s="63">
        <f>'דוח 132'!I8039</f>
        <v>0</v>
      </c>
      <c r="D8039" s="63">
        <f>'דוח 132'!H8039</f>
        <v>0</v>
      </c>
      <c r="E8039" s="63">
        <f>'דוח 132'!G8039</f>
        <v>0</v>
      </c>
      <c r="F8039" s="63">
        <f>'דוח 132'!F8039</f>
        <v>0</v>
      </c>
      <c r="G8039" s="63">
        <f>'דוח 132'!E8039</f>
        <v>0</v>
      </c>
      <c r="H8039" s="63">
        <f>'דוח 132'!D8039</f>
        <v>0</v>
      </c>
      <c r="I8039" s="63">
        <f>'דוח 132'!C8039</f>
        <v>0</v>
      </c>
      <c r="J8039" s="63">
        <f>'דוח 132'!B8039</f>
        <v>0</v>
      </c>
      <c r="K8039" s="63">
        <f>'דוח 132'!A8039</f>
        <v>0</v>
      </c>
    </row>
    <row r="8040" spans="1:11" x14ac:dyDescent="0.2">
      <c r="A8040" s="63">
        <f>'דוח 132'!K8040</f>
        <v>0</v>
      </c>
      <c r="B8040" s="63">
        <f>'דוח 132'!J8040</f>
        <v>0</v>
      </c>
      <c r="C8040" s="63">
        <f>'דוח 132'!I8040</f>
        <v>0</v>
      </c>
      <c r="D8040" s="63">
        <f>'דוח 132'!H8040</f>
        <v>0</v>
      </c>
      <c r="E8040" s="63">
        <f>'דוח 132'!G8040</f>
        <v>0</v>
      </c>
      <c r="F8040" s="63">
        <f>'דוח 132'!F8040</f>
        <v>0</v>
      </c>
      <c r="G8040" s="63">
        <f>'דוח 132'!E8040</f>
        <v>0</v>
      </c>
      <c r="H8040" s="63">
        <f>'דוח 132'!D8040</f>
        <v>0</v>
      </c>
      <c r="I8040" s="63">
        <f>'דוח 132'!C8040</f>
        <v>0</v>
      </c>
      <c r="J8040" s="63">
        <f>'דוח 132'!B8040</f>
        <v>0</v>
      </c>
      <c r="K8040" s="63">
        <f>'דוח 132'!A8040</f>
        <v>0</v>
      </c>
    </row>
    <row r="8041" spans="1:11" x14ac:dyDescent="0.2">
      <c r="A8041" s="63">
        <f>'דוח 132'!K8041</f>
        <v>0</v>
      </c>
      <c r="B8041" s="63">
        <f>'דוח 132'!J8041</f>
        <v>0</v>
      </c>
      <c r="C8041" s="63">
        <f>'דוח 132'!I8041</f>
        <v>0</v>
      </c>
      <c r="D8041" s="63">
        <f>'דוח 132'!H8041</f>
        <v>0</v>
      </c>
      <c r="E8041" s="63">
        <f>'דוח 132'!G8041</f>
        <v>0</v>
      </c>
      <c r="F8041" s="63">
        <f>'דוח 132'!F8041</f>
        <v>0</v>
      </c>
      <c r="G8041" s="63">
        <f>'דוח 132'!E8041</f>
        <v>0</v>
      </c>
      <c r="H8041" s="63">
        <f>'דוח 132'!D8041</f>
        <v>0</v>
      </c>
      <c r="I8041" s="63">
        <f>'דוח 132'!C8041</f>
        <v>0</v>
      </c>
      <c r="J8041" s="63">
        <f>'דוח 132'!B8041</f>
        <v>0</v>
      </c>
      <c r="K8041" s="63">
        <f>'דוח 132'!A8041</f>
        <v>0</v>
      </c>
    </row>
    <row r="8042" spans="1:11" x14ac:dyDescent="0.2">
      <c r="A8042" s="63">
        <f>'דוח 132'!K8042</f>
        <v>0</v>
      </c>
      <c r="B8042" s="63">
        <f>'דוח 132'!J8042</f>
        <v>0</v>
      </c>
      <c r="C8042" s="63">
        <f>'דוח 132'!I8042</f>
        <v>0</v>
      </c>
      <c r="D8042" s="63">
        <f>'דוח 132'!H8042</f>
        <v>0</v>
      </c>
      <c r="E8042" s="63">
        <f>'דוח 132'!G8042</f>
        <v>0</v>
      </c>
      <c r="F8042" s="63">
        <f>'דוח 132'!F8042</f>
        <v>0</v>
      </c>
      <c r="G8042" s="63">
        <f>'דוח 132'!E8042</f>
        <v>0</v>
      </c>
      <c r="H8042" s="63">
        <f>'דוח 132'!D8042</f>
        <v>0</v>
      </c>
      <c r="I8042" s="63">
        <f>'דוח 132'!C8042</f>
        <v>0</v>
      </c>
      <c r="J8042" s="63">
        <f>'דוח 132'!B8042</f>
        <v>0</v>
      </c>
      <c r="K8042" s="63">
        <f>'דוח 132'!A8042</f>
        <v>0</v>
      </c>
    </row>
    <row r="8043" spans="1:11" x14ac:dyDescent="0.2">
      <c r="A8043" s="63">
        <f>'דוח 132'!K8043</f>
        <v>0</v>
      </c>
      <c r="B8043" s="63">
        <f>'דוח 132'!J8043</f>
        <v>0</v>
      </c>
      <c r="C8043" s="63">
        <f>'דוח 132'!I8043</f>
        <v>0</v>
      </c>
      <c r="D8043" s="63">
        <f>'דוח 132'!H8043</f>
        <v>0</v>
      </c>
      <c r="E8043" s="63">
        <f>'דוח 132'!G8043</f>
        <v>0</v>
      </c>
      <c r="F8043" s="63">
        <f>'דוח 132'!F8043</f>
        <v>0</v>
      </c>
      <c r="G8043" s="63">
        <f>'דוח 132'!E8043</f>
        <v>0</v>
      </c>
      <c r="H8043" s="63">
        <f>'דוח 132'!D8043</f>
        <v>0</v>
      </c>
      <c r="I8043" s="63">
        <f>'דוח 132'!C8043</f>
        <v>0</v>
      </c>
      <c r="J8043" s="63">
        <f>'דוח 132'!B8043</f>
        <v>0</v>
      </c>
      <c r="K8043" s="63">
        <f>'דוח 132'!A8043</f>
        <v>0</v>
      </c>
    </row>
    <row r="8044" spans="1:11" x14ac:dyDescent="0.2">
      <c r="A8044" s="63">
        <f>'דוח 132'!K8044</f>
        <v>0</v>
      </c>
      <c r="B8044" s="63">
        <f>'דוח 132'!J8044</f>
        <v>0</v>
      </c>
      <c r="C8044" s="63">
        <f>'דוח 132'!I8044</f>
        <v>0</v>
      </c>
      <c r="D8044" s="63">
        <f>'דוח 132'!H8044</f>
        <v>0</v>
      </c>
      <c r="E8044" s="63">
        <f>'דוח 132'!G8044</f>
        <v>0</v>
      </c>
      <c r="F8044" s="63">
        <f>'דוח 132'!F8044</f>
        <v>0</v>
      </c>
      <c r="G8044" s="63">
        <f>'דוח 132'!E8044</f>
        <v>0</v>
      </c>
      <c r="H8044" s="63">
        <f>'דוח 132'!D8044</f>
        <v>0</v>
      </c>
      <c r="I8044" s="63">
        <f>'דוח 132'!C8044</f>
        <v>0</v>
      </c>
      <c r="J8044" s="63">
        <f>'דוח 132'!B8044</f>
        <v>0</v>
      </c>
      <c r="K8044" s="63">
        <f>'דוח 132'!A8044</f>
        <v>0</v>
      </c>
    </row>
    <row r="8045" spans="1:11" x14ac:dyDescent="0.2">
      <c r="A8045" s="63">
        <f>'דוח 132'!K8045</f>
        <v>0</v>
      </c>
      <c r="B8045" s="63">
        <f>'דוח 132'!J8045</f>
        <v>0</v>
      </c>
      <c r="C8045" s="63">
        <f>'דוח 132'!I8045</f>
        <v>0</v>
      </c>
      <c r="D8045" s="63">
        <f>'דוח 132'!H8045</f>
        <v>0</v>
      </c>
      <c r="E8045" s="63">
        <f>'דוח 132'!G8045</f>
        <v>0</v>
      </c>
      <c r="F8045" s="63">
        <f>'דוח 132'!F8045</f>
        <v>0</v>
      </c>
      <c r="G8045" s="63">
        <f>'דוח 132'!E8045</f>
        <v>0</v>
      </c>
      <c r="H8045" s="63">
        <f>'דוח 132'!D8045</f>
        <v>0</v>
      </c>
      <c r="I8045" s="63">
        <f>'דוח 132'!C8045</f>
        <v>0</v>
      </c>
      <c r="J8045" s="63">
        <f>'דוח 132'!B8045</f>
        <v>0</v>
      </c>
      <c r="K8045" s="63">
        <f>'דוח 132'!A8045</f>
        <v>0</v>
      </c>
    </row>
    <row r="8046" spans="1:11" x14ac:dyDescent="0.2">
      <c r="A8046" s="63">
        <f>'דוח 132'!K8046</f>
        <v>0</v>
      </c>
      <c r="B8046" s="63">
        <f>'דוח 132'!J8046</f>
        <v>0</v>
      </c>
      <c r="C8046" s="63">
        <f>'דוח 132'!I8046</f>
        <v>0</v>
      </c>
      <c r="D8046" s="63">
        <f>'דוח 132'!H8046</f>
        <v>0</v>
      </c>
      <c r="E8046" s="63">
        <f>'דוח 132'!G8046</f>
        <v>0</v>
      </c>
      <c r="F8046" s="63">
        <f>'דוח 132'!F8046</f>
        <v>0</v>
      </c>
      <c r="G8046" s="63">
        <f>'דוח 132'!E8046</f>
        <v>0</v>
      </c>
      <c r="H8046" s="63">
        <f>'דוח 132'!D8046</f>
        <v>0</v>
      </c>
      <c r="I8046" s="63">
        <f>'דוח 132'!C8046</f>
        <v>0</v>
      </c>
      <c r="J8046" s="63">
        <f>'דוח 132'!B8046</f>
        <v>0</v>
      </c>
      <c r="K8046" s="63">
        <f>'דוח 132'!A8046</f>
        <v>0</v>
      </c>
    </row>
    <row r="8047" spans="1:11" x14ac:dyDescent="0.2">
      <c r="A8047" s="63">
        <f>'דוח 132'!K8047</f>
        <v>0</v>
      </c>
      <c r="B8047" s="63">
        <f>'דוח 132'!J8047</f>
        <v>0</v>
      </c>
      <c r="C8047" s="63">
        <f>'דוח 132'!I8047</f>
        <v>0</v>
      </c>
      <c r="D8047" s="63">
        <f>'דוח 132'!H8047</f>
        <v>0</v>
      </c>
      <c r="E8047" s="63">
        <f>'דוח 132'!G8047</f>
        <v>0</v>
      </c>
      <c r="F8047" s="63">
        <f>'דוח 132'!F8047</f>
        <v>0</v>
      </c>
      <c r="G8047" s="63">
        <f>'דוח 132'!E8047</f>
        <v>0</v>
      </c>
      <c r="H8047" s="63">
        <f>'דוח 132'!D8047</f>
        <v>0</v>
      </c>
      <c r="I8047" s="63">
        <f>'דוח 132'!C8047</f>
        <v>0</v>
      </c>
      <c r="J8047" s="63">
        <f>'דוח 132'!B8047</f>
        <v>0</v>
      </c>
      <c r="K8047" s="63">
        <f>'דוח 132'!A8047</f>
        <v>0</v>
      </c>
    </row>
    <row r="8048" spans="1:11" x14ac:dyDescent="0.2">
      <c r="A8048" s="63">
        <f>'דוח 132'!K8048</f>
        <v>0</v>
      </c>
      <c r="B8048" s="63">
        <f>'דוח 132'!J8048</f>
        <v>0</v>
      </c>
      <c r="C8048" s="63">
        <f>'דוח 132'!I8048</f>
        <v>0</v>
      </c>
      <c r="D8048" s="63">
        <f>'דוח 132'!H8048</f>
        <v>0</v>
      </c>
      <c r="E8048" s="63">
        <f>'דוח 132'!G8048</f>
        <v>0</v>
      </c>
      <c r="F8048" s="63">
        <f>'דוח 132'!F8048</f>
        <v>0</v>
      </c>
      <c r="G8048" s="63">
        <f>'דוח 132'!E8048</f>
        <v>0</v>
      </c>
      <c r="H8048" s="63">
        <f>'דוח 132'!D8048</f>
        <v>0</v>
      </c>
      <c r="I8048" s="63">
        <f>'דוח 132'!C8048</f>
        <v>0</v>
      </c>
      <c r="J8048" s="63">
        <f>'דוח 132'!B8048</f>
        <v>0</v>
      </c>
      <c r="K8048" s="63">
        <f>'דוח 132'!A8048</f>
        <v>0</v>
      </c>
    </row>
    <row r="8049" spans="1:11" x14ac:dyDescent="0.2">
      <c r="A8049" s="63">
        <f>'דוח 132'!K8049</f>
        <v>0</v>
      </c>
      <c r="B8049" s="63">
        <f>'דוח 132'!J8049</f>
        <v>0</v>
      </c>
      <c r="C8049" s="63">
        <f>'דוח 132'!I8049</f>
        <v>0</v>
      </c>
      <c r="D8049" s="63">
        <f>'דוח 132'!H8049</f>
        <v>0</v>
      </c>
      <c r="E8049" s="63">
        <f>'דוח 132'!G8049</f>
        <v>0</v>
      </c>
      <c r="F8049" s="63">
        <f>'דוח 132'!F8049</f>
        <v>0</v>
      </c>
      <c r="G8049" s="63">
        <f>'דוח 132'!E8049</f>
        <v>0</v>
      </c>
      <c r="H8049" s="63">
        <f>'דוח 132'!D8049</f>
        <v>0</v>
      </c>
      <c r="I8049" s="63">
        <f>'דוח 132'!C8049</f>
        <v>0</v>
      </c>
      <c r="J8049" s="63">
        <f>'דוח 132'!B8049</f>
        <v>0</v>
      </c>
      <c r="K8049" s="63">
        <f>'דוח 132'!A8049</f>
        <v>0</v>
      </c>
    </row>
    <row r="8050" spans="1:11" x14ac:dyDescent="0.2">
      <c r="A8050" s="63">
        <f>'דוח 132'!K8050</f>
        <v>0</v>
      </c>
      <c r="B8050" s="63">
        <f>'דוח 132'!J8050</f>
        <v>0</v>
      </c>
      <c r="C8050" s="63">
        <f>'דוח 132'!I8050</f>
        <v>0</v>
      </c>
      <c r="D8050" s="63">
        <f>'דוח 132'!H8050</f>
        <v>0</v>
      </c>
      <c r="E8050" s="63">
        <f>'דוח 132'!G8050</f>
        <v>0</v>
      </c>
      <c r="F8050" s="63">
        <f>'דוח 132'!F8050</f>
        <v>0</v>
      </c>
      <c r="G8050" s="63">
        <f>'דוח 132'!E8050</f>
        <v>0</v>
      </c>
      <c r="H8050" s="63">
        <f>'דוח 132'!D8050</f>
        <v>0</v>
      </c>
      <c r="I8050" s="63">
        <f>'דוח 132'!C8050</f>
        <v>0</v>
      </c>
      <c r="J8050" s="63">
        <f>'דוח 132'!B8050</f>
        <v>0</v>
      </c>
      <c r="K8050" s="63">
        <f>'דוח 132'!A8050</f>
        <v>0</v>
      </c>
    </row>
    <row r="8051" spans="1:11" x14ac:dyDescent="0.2">
      <c r="A8051" s="63">
        <f>'דוח 132'!K8051</f>
        <v>0</v>
      </c>
      <c r="B8051" s="63">
        <f>'דוח 132'!J8051</f>
        <v>0</v>
      </c>
      <c r="C8051" s="63">
        <f>'דוח 132'!I8051</f>
        <v>0</v>
      </c>
      <c r="D8051" s="63">
        <f>'דוח 132'!H8051</f>
        <v>0</v>
      </c>
      <c r="E8051" s="63">
        <f>'דוח 132'!G8051</f>
        <v>0</v>
      </c>
      <c r="F8051" s="63">
        <f>'דוח 132'!F8051</f>
        <v>0</v>
      </c>
      <c r="G8051" s="63">
        <f>'דוח 132'!E8051</f>
        <v>0</v>
      </c>
      <c r="H8051" s="63">
        <f>'דוח 132'!D8051</f>
        <v>0</v>
      </c>
      <c r="I8051" s="63">
        <f>'דוח 132'!C8051</f>
        <v>0</v>
      </c>
      <c r="J8051" s="63">
        <f>'דוח 132'!B8051</f>
        <v>0</v>
      </c>
      <c r="K8051" s="63">
        <f>'דוח 132'!A8051</f>
        <v>0</v>
      </c>
    </row>
    <row r="8052" spans="1:11" x14ac:dyDescent="0.2">
      <c r="A8052" s="63">
        <f>'דוח 132'!K8052</f>
        <v>0</v>
      </c>
      <c r="B8052" s="63">
        <f>'דוח 132'!J8052</f>
        <v>0</v>
      </c>
      <c r="C8052" s="63">
        <f>'דוח 132'!I8052</f>
        <v>0</v>
      </c>
      <c r="D8052" s="63">
        <f>'דוח 132'!H8052</f>
        <v>0</v>
      </c>
      <c r="E8052" s="63">
        <f>'דוח 132'!G8052</f>
        <v>0</v>
      </c>
      <c r="F8052" s="63">
        <f>'דוח 132'!F8052</f>
        <v>0</v>
      </c>
      <c r="G8052" s="63">
        <f>'דוח 132'!E8052</f>
        <v>0</v>
      </c>
      <c r="H8052" s="63">
        <f>'דוח 132'!D8052</f>
        <v>0</v>
      </c>
      <c r="I8052" s="63">
        <f>'דוח 132'!C8052</f>
        <v>0</v>
      </c>
      <c r="J8052" s="63">
        <f>'דוח 132'!B8052</f>
        <v>0</v>
      </c>
      <c r="K8052" s="63">
        <f>'דוח 132'!A8052</f>
        <v>0</v>
      </c>
    </row>
    <row r="8053" spans="1:11" x14ac:dyDescent="0.2">
      <c r="A8053" s="63">
        <f>'דוח 132'!K8053</f>
        <v>0</v>
      </c>
      <c r="B8053" s="63">
        <f>'דוח 132'!J8053</f>
        <v>0</v>
      </c>
      <c r="C8053" s="63">
        <f>'דוח 132'!I8053</f>
        <v>0</v>
      </c>
      <c r="D8053" s="63">
        <f>'דוח 132'!H8053</f>
        <v>0</v>
      </c>
      <c r="E8053" s="63">
        <f>'דוח 132'!G8053</f>
        <v>0</v>
      </c>
      <c r="F8053" s="63">
        <f>'דוח 132'!F8053</f>
        <v>0</v>
      </c>
      <c r="G8053" s="63">
        <f>'דוח 132'!E8053</f>
        <v>0</v>
      </c>
      <c r="H8053" s="63">
        <f>'דוח 132'!D8053</f>
        <v>0</v>
      </c>
      <c r="I8053" s="63">
        <f>'דוח 132'!C8053</f>
        <v>0</v>
      </c>
      <c r="J8053" s="63">
        <f>'דוח 132'!B8053</f>
        <v>0</v>
      </c>
      <c r="K8053" s="63">
        <f>'דוח 132'!A8053</f>
        <v>0</v>
      </c>
    </row>
    <row r="8054" spans="1:11" x14ac:dyDescent="0.2">
      <c r="A8054" s="63">
        <f>'דוח 132'!K8054</f>
        <v>0</v>
      </c>
      <c r="B8054" s="63">
        <f>'דוח 132'!J8054</f>
        <v>0</v>
      </c>
      <c r="C8054" s="63">
        <f>'דוח 132'!I8054</f>
        <v>0</v>
      </c>
      <c r="D8054" s="63">
        <f>'דוח 132'!H8054</f>
        <v>0</v>
      </c>
      <c r="E8054" s="63">
        <f>'דוח 132'!G8054</f>
        <v>0</v>
      </c>
      <c r="F8054" s="63">
        <f>'דוח 132'!F8054</f>
        <v>0</v>
      </c>
      <c r="G8054" s="63">
        <f>'דוח 132'!E8054</f>
        <v>0</v>
      </c>
      <c r="H8054" s="63">
        <f>'דוח 132'!D8054</f>
        <v>0</v>
      </c>
      <c r="I8054" s="63">
        <f>'דוח 132'!C8054</f>
        <v>0</v>
      </c>
      <c r="J8054" s="63">
        <f>'דוח 132'!B8054</f>
        <v>0</v>
      </c>
      <c r="K8054" s="63">
        <f>'דוח 132'!A8054</f>
        <v>0</v>
      </c>
    </row>
    <row r="8055" spans="1:11" x14ac:dyDescent="0.2">
      <c r="A8055" s="63">
        <f>'דוח 132'!K8055</f>
        <v>0</v>
      </c>
      <c r="B8055" s="63">
        <f>'דוח 132'!J8055</f>
        <v>0</v>
      </c>
      <c r="C8055" s="63">
        <f>'דוח 132'!I8055</f>
        <v>0</v>
      </c>
      <c r="D8055" s="63">
        <f>'דוח 132'!H8055</f>
        <v>0</v>
      </c>
      <c r="E8055" s="63">
        <f>'דוח 132'!G8055</f>
        <v>0</v>
      </c>
      <c r="F8055" s="63">
        <f>'דוח 132'!F8055</f>
        <v>0</v>
      </c>
      <c r="G8055" s="63">
        <f>'דוח 132'!E8055</f>
        <v>0</v>
      </c>
      <c r="H8055" s="63">
        <f>'דוח 132'!D8055</f>
        <v>0</v>
      </c>
      <c r="I8055" s="63">
        <f>'דוח 132'!C8055</f>
        <v>0</v>
      </c>
      <c r="J8055" s="63">
        <f>'דוח 132'!B8055</f>
        <v>0</v>
      </c>
      <c r="K8055" s="63">
        <f>'דוח 132'!A8055</f>
        <v>0</v>
      </c>
    </row>
    <row r="8056" spans="1:11" x14ac:dyDescent="0.2">
      <c r="A8056" s="63">
        <f>'דוח 132'!K8056</f>
        <v>0</v>
      </c>
      <c r="B8056" s="63">
        <f>'דוח 132'!J8056</f>
        <v>0</v>
      </c>
      <c r="C8056" s="63">
        <f>'דוח 132'!I8056</f>
        <v>0</v>
      </c>
      <c r="D8056" s="63">
        <f>'דוח 132'!H8056</f>
        <v>0</v>
      </c>
      <c r="E8056" s="63">
        <f>'דוח 132'!G8056</f>
        <v>0</v>
      </c>
      <c r="F8056" s="63">
        <f>'דוח 132'!F8056</f>
        <v>0</v>
      </c>
      <c r="G8056" s="63">
        <f>'דוח 132'!E8056</f>
        <v>0</v>
      </c>
      <c r="H8056" s="63">
        <f>'דוח 132'!D8056</f>
        <v>0</v>
      </c>
      <c r="I8056" s="63">
        <f>'דוח 132'!C8056</f>
        <v>0</v>
      </c>
      <c r="J8056" s="63">
        <f>'דוח 132'!B8056</f>
        <v>0</v>
      </c>
      <c r="K8056" s="63">
        <f>'דוח 132'!A8056</f>
        <v>0</v>
      </c>
    </row>
    <row r="8057" spans="1:11" x14ac:dyDescent="0.2">
      <c r="A8057" s="63">
        <f>'דוח 132'!K8057</f>
        <v>0</v>
      </c>
      <c r="B8057" s="63">
        <f>'דוח 132'!J8057</f>
        <v>0</v>
      </c>
      <c r="C8057" s="63">
        <f>'דוח 132'!I8057</f>
        <v>0</v>
      </c>
      <c r="D8057" s="63">
        <f>'דוח 132'!H8057</f>
        <v>0</v>
      </c>
      <c r="E8057" s="63">
        <f>'דוח 132'!G8057</f>
        <v>0</v>
      </c>
      <c r="F8057" s="63">
        <f>'דוח 132'!F8057</f>
        <v>0</v>
      </c>
      <c r="G8057" s="63">
        <f>'דוח 132'!E8057</f>
        <v>0</v>
      </c>
      <c r="H8057" s="63">
        <f>'דוח 132'!D8057</f>
        <v>0</v>
      </c>
      <c r="I8057" s="63">
        <f>'דוח 132'!C8057</f>
        <v>0</v>
      </c>
      <c r="J8057" s="63">
        <f>'דוח 132'!B8057</f>
        <v>0</v>
      </c>
      <c r="K8057" s="63">
        <f>'דוח 132'!A8057</f>
        <v>0</v>
      </c>
    </row>
    <row r="8058" spans="1:11" x14ac:dyDescent="0.2">
      <c r="A8058" s="63">
        <f>'דוח 132'!K8058</f>
        <v>0</v>
      </c>
      <c r="B8058" s="63">
        <f>'דוח 132'!J8058</f>
        <v>0</v>
      </c>
      <c r="C8058" s="63">
        <f>'דוח 132'!I8058</f>
        <v>0</v>
      </c>
      <c r="D8058" s="63">
        <f>'דוח 132'!H8058</f>
        <v>0</v>
      </c>
      <c r="E8058" s="63">
        <f>'דוח 132'!G8058</f>
        <v>0</v>
      </c>
      <c r="F8058" s="63">
        <f>'דוח 132'!F8058</f>
        <v>0</v>
      </c>
      <c r="G8058" s="63">
        <f>'דוח 132'!E8058</f>
        <v>0</v>
      </c>
      <c r="H8058" s="63">
        <f>'דוח 132'!D8058</f>
        <v>0</v>
      </c>
      <c r="I8058" s="63">
        <f>'דוח 132'!C8058</f>
        <v>0</v>
      </c>
      <c r="J8058" s="63">
        <f>'דוח 132'!B8058</f>
        <v>0</v>
      </c>
      <c r="K8058" s="63">
        <f>'דוח 132'!A8058</f>
        <v>0</v>
      </c>
    </row>
    <row r="8059" spans="1:11" x14ac:dyDescent="0.2">
      <c r="A8059" s="63">
        <f>'דוח 132'!K8059</f>
        <v>0</v>
      </c>
      <c r="B8059" s="63">
        <f>'דוח 132'!J8059</f>
        <v>0</v>
      </c>
      <c r="C8059" s="63">
        <f>'דוח 132'!I8059</f>
        <v>0</v>
      </c>
      <c r="D8059" s="63">
        <f>'דוח 132'!H8059</f>
        <v>0</v>
      </c>
      <c r="E8059" s="63">
        <f>'דוח 132'!G8059</f>
        <v>0</v>
      </c>
      <c r="F8059" s="63">
        <f>'דוח 132'!F8059</f>
        <v>0</v>
      </c>
      <c r="G8059" s="63">
        <f>'דוח 132'!E8059</f>
        <v>0</v>
      </c>
      <c r="H8059" s="63">
        <f>'דוח 132'!D8059</f>
        <v>0</v>
      </c>
      <c r="I8059" s="63">
        <f>'דוח 132'!C8059</f>
        <v>0</v>
      </c>
      <c r="J8059" s="63">
        <f>'דוח 132'!B8059</f>
        <v>0</v>
      </c>
      <c r="K8059" s="63">
        <f>'דוח 132'!A8059</f>
        <v>0</v>
      </c>
    </row>
    <row r="8060" spans="1:11" x14ac:dyDescent="0.2">
      <c r="A8060" s="63">
        <f>'דוח 132'!K8060</f>
        <v>0</v>
      </c>
      <c r="B8060" s="63">
        <f>'דוח 132'!J8060</f>
        <v>0</v>
      </c>
      <c r="C8060" s="63">
        <f>'דוח 132'!I8060</f>
        <v>0</v>
      </c>
      <c r="D8060" s="63">
        <f>'דוח 132'!H8060</f>
        <v>0</v>
      </c>
      <c r="E8060" s="63">
        <f>'דוח 132'!G8060</f>
        <v>0</v>
      </c>
      <c r="F8060" s="63">
        <f>'דוח 132'!F8060</f>
        <v>0</v>
      </c>
      <c r="G8060" s="63">
        <f>'דוח 132'!E8060</f>
        <v>0</v>
      </c>
      <c r="H8060" s="63">
        <f>'דוח 132'!D8060</f>
        <v>0</v>
      </c>
      <c r="I8060" s="63">
        <f>'דוח 132'!C8060</f>
        <v>0</v>
      </c>
      <c r="J8060" s="63">
        <f>'דוח 132'!B8060</f>
        <v>0</v>
      </c>
      <c r="K8060" s="63">
        <f>'דוח 132'!A8060</f>
        <v>0</v>
      </c>
    </row>
    <row r="8061" spans="1:11" x14ac:dyDescent="0.2">
      <c r="A8061" s="63">
        <f>'דוח 132'!K8061</f>
        <v>0</v>
      </c>
      <c r="B8061" s="63">
        <f>'דוח 132'!J8061</f>
        <v>0</v>
      </c>
      <c r="C8061" s="63">
        <f>'דוח 132'!I8061</f>
        <v>0</v>
      </c>
      <c r="D8061" s="63">
        <f>'דוח 132'!H8061</f>
        <v>0</v>
      </c>
      <c r="E8061" s="63">
        <f>'דוח 132'!G8061</f>
        <v>0</v>
      </c>
      <c r="F8061" s="63">
        <f>'דוח 132'!F8061</f>
        <v>0</v>
      </c>
      <c r="G8061" s="63">
        <f>'דוח 132'!E8061</f>
        <v>0</v>
      </c>
      <c r="H8061" s="63">
        <f>'דוח 132'!D8061</f>
        <v>0</v>
      </c>
      <c r="I8061" s="63">
        <f>'דוח 132'!C8061</f>
        <v>0</v>
      </c>
      <c r="J8061" s="63">
        <f>'דוח 132'!B8061</f>
        <v>0</v>
      </c>
      <c r="K8061" s="63">
        <f>'דוח 132'!A8061</f>
        <v>0</v>
      </c>
    </row>
    <row r="8062" spans="1:11" x14ac:dyDescent="0.2">
      <c r="A8062" s="63">
        <f>'דוח 132'!K8062</f>
        <v>0</v>
      </c>
      <c r="B8062" s="63">
        <f>'דוח 132'!J8062</f>
        <v>0</v>
      </c>
      <c r="C8062" s="63">
        <f>'דוח 132'!I8062</f>
        <v>0</v>
      </c>
      <c r="D8062" s="63">
        <f>'דוח 132'!H8062</f>
        <v>0</v>
      </c>
      <c r="E8062" s="63">
        <f>'דוח 132'!G8062</f>
        <v>0</v>
      </c>
      <c r="F8062" s="63">
        <f>'דוח 132'!F8062</f>
        <v>0</v>
      </c>
      <c r="G8062" s="63">
        <f>'דוח 132'!E8062</f>
        <v>0</v>
      </c>
      <c r="H8062" s="63">
        <f>'דוח 132'!D8062</f>
        <v>0</v>
      </c>
      <c r="I8062" s="63">
        <f>'דוח 132'!C8062</f>
        <v>0</v>
      </c>
      <c r="J8062" s="63">
        <f>'דוח 132'!B8062</f>
        <v>0</v>
      </c>
      <c r="K8062" s="63">
        <f>'דוח 132'!A8062</f>
        <v>0</v>
      </c>
    </row>
    <row r="8063" spans="1:11" x14ac:dyDescent="0.2">
      <c r="A8063" s="63">
        <f>'דוח 132'!K8063</f>
        <v>0</v>
      </c>
      <c r="B8063" s="63">
        <f>'דוח 132'!J8063</f>
        <v>0</v>
      </c>
      <c r="C8063" s="63">
        <f>'דוח 132'!I8063</f>
        <v>0</v>
      </c>
      <c r="D8063" s="63">
        <f>'דוח 132'!H8063</f>
        <v>0</v>
      </c>
      <c r="E8063" s="63">
        <f>'דוח 132'!G8063</f>
        <v>0</v>
      </c>
      <c r="F8063" s="63">
        <f>'דוח 132'!F8063</f>
        <v>0</v>
      </c>
      <c r="G8063" s="63">
        <f>'דוח 132'!E8063</f>
        <v>0</v>
      </c>
      <c r="H8063" s="63">
        <f>'דוח 132'!D8063</f>
        <v>0</v>
      </c>
      <c r="I8063" s="63">
        <f>'דוח 132'!C8063</f>
        <v>0</v>
      </c>
      <c r="J8063" s="63">
        <f>'דוח 132'!B8063</f>
        <v>0</v>
      </c>
      <c r="K8063" s="63">
        <f>'דוח 132'!A8063</f>
        <v>0</v>
      </c>
    </row>
    <row r="8064" spans="1:11" x14ac:dyDescent="0.2">
      <c r="A8064" s="63">
        <f>'דוח 132'!K8064</f>
        <v>0</v>
      </c>
      <c r="B8064" s="63">
        <f>'דוח 132'!J8064</f>
        <v>0</v>
      </c>
      <c r="C8064" s="63">
        <f>'דוח 132'!I8064</f>
        <v>0</v>
      </c>
      <c r="D8064" s="63">
        <f>'דוח 132'!H8064</f>
        <v>0</v>
      </c>
      <c r="E8064" s="63">
        <f>'דוח 132'!G8064</f>
        <v>0</v>
      </c>
      <c r="F8064" s="63">
        <f>'דוח 132'!F8064</f>
        <v>0</v>
      </c>
      <c r="G8064" s="63">
        <f>'דוח 132'!E8064</f>
        <v>0</v>
      </c>
      <c r="H8064" s="63">
        <f>'דוח 132'!D8064</f>
        <v>0</v>
      </c>
      <c r="I8064" s="63">
        <f>'דוח 132'!C8064</f>
        <v>0</v>
      </c>
      <c r="J8064" s="63">
        <f>'דוח 132'!B8064</f>
        <v>0</v>
      </c>
      <c r="K8064" s="63">
        <f>'דוח 132'!A8064</f>
        <v>0</v>
      </c>
    </row>
    <row r="8065" spans="1:11" x14ac:dyDescent="0.2">
      <c r="A8065" s="63">
        <f>'דוח 132'!K8065</f>
        <v>0</v>
      </c>
      <c r="B8065" s="63">
        <f>'דוח 132'!J8065</f>
        <v>0</v>
      </c>
      <c r="C8065" s="63">
        <f>'דוח 132'!I8065</f>
        <v>0</v>
      </c>
      <c r="D8065" s="63">
        <f>'דוח 132'!H8065</f>
        <v>0</v>
      </c>
      <c r="E8065" s="63">
        <f>'דוח 132'!G8065</f>
        <v>0</v>
      </c>
      <c r="F8065" s="63">
        <f>'דוח 132'!F8065</f>
        <v>0</v>
      </c>
      <c r="G8065" s="63">
        <f>'דוח 132'!E8065</f>
        <v>0</v>
      </c>
      <c r="H8065" s="63">
        <f>'דוח 132'!D8065</f>
        <v>0</v>
      </c>
      <c r="I8065" s="63">
        <f>'דוח 132'!C8065</f>
        <v>0</v>
      </c>
      <c r="J8065" s="63">
        <f>'דוח 132'!B8065</f>
        <v>0</v>
      </c>
      <c r="K8065" s="63">
        <f>'דוח 132'!A8065</f>
        <v>0</v>
      </c>
    </row>
    <row r="8066" spans="1:11" x14ac:dyDescent="0.2">
      <c r="A8066" s="63">
        <f>'דוח 132'!K8066</f>
        <v>0</v>
      </c>
      <c r="B8066" s="63">
        <f>'דוח 132'!J8066</f>
        <v>0</v>
      </c>
      <c r="C8066" s="63">
        <f>'דוח 132'!I8066</f>
        <v>0</v>
      </c>
      <c r="D8066" s="63">
        <f>'דוח 132'!H8066</f>
        <v>0</v>
      </c>
      <c r="E8066" s="63">
        <f>'דוח 132'!G8066</f>
        <v>0</v>
      </c>
      <c r="F8066" s="63">
        <f>'דוח 132'!F8066</f>
        <v>0</v>
      </c>
      <c r="G8066" s="63">
        <f>'דוח 132'!E8066</f>
        <v>0</v>
      </c>
      <c r="H8066" s="63">
        <f>'דוח 132'!D8066</f>
        <v>0</v>
      </c>
      <c r="I8066" s="63">
        <f>'דוח 132'!C8066</f>
        <v>0</v>
      </c>
      <c r="J8066" s="63">
        <f>'דוח 132'!B8066</f>
        <v>0</v>
      </c>
      <c r="K8066" s="63">
        <f>'דוח 132'!A8066</f>
        <v>0</v>
      </c>
    </row>
    <row r="8067" spans="1:11" x14ac:dyDescent="0.2">
      <c r="A8067" s="63">
        <f>'דוח 132'!K8067</f>
        <v>0</v>
      </c>
      <c r="B8067" s="63">
        <f>'דוח 132'!J8067</f>
        <v>0</v>
      </c>
      <c r="C8067" s="63">
        <f>'דוח 132'!I8067</f>
        <v>0</v>
      </c>
      <c r="D8067" s="63">
        <f>'דוח 132'!H8067</f>
        <v>0</v>
      </c>
      <c r="E8067" s="63">
        <f>'דוח 132'!G8067</f>
        <v>0</v>
      </c>
      <c r="F8067" s="63">
        <f>'דוח 132'!F8067</f>
        <v>0</v>
      </c>
      <c r="G8067" s="63">
        <f>'דוח 132'!E8067</f>
        <v>0</v>
      </c>
      <c r="H8067" s="63">
        <f>'דוח 132'!D8067</f>
        <v>0</v>
      </c>
      <c r="I8067" s="63">
        <f>'דוח 132'!C8067</f>
        <v>0</v>
      </c>
      <c r="J8067" s="63">
        <f>'דוח 132'!B8067</f>
        <v>0</v>
      </c>
      <c r="K8067" s="63">
        <f>'דוח 132'!A8067</f>
        <v>0</v>
      </c>
    </row>
    <row r="8068" spans="1:11" x14ac:dyDescent="0.2">
      <c r="A8068" s="63">
        <f>'דוח 132'!K8068</f>
        <v>0</v>
      </c>
      <c r="B8068" s="63">
        <f>'דוח 132'!J8068</f>
        <v>0</v>
      </c>
      <c r="C8068" s="63">
        <f>'דוח 132'!I8068</f>
        <v>0</v>
      </c>
      <c r="D8068" s="63">
        <f>'דוח 132'!H8068</f>
        <v>0</v>
      </c>
      <c r="E8068" s="63">
        <f>'דוח 132'!G8068</f>
        <v>0</v>
      </c>
      <c r="F8068" s="63">
        <f>'דוח 132'!F8068</f>
        <v>0</v>
      </c>
      <c r="G8068" s="63">
        <f>'דוח 132'!E8068</f>
        <v>0</v>
      </c>
      <c r="H8068" s="63">
        <f>'דוח 132'!D8068</f>
        <v>0</v>
      </c>
      <c r="I8068" s="63">
        <f>'דוח 132'!C8068</f>
        <v>0</v>
      </c>
      <c r="J8068" s="63">
        <f>'דוח 132'!B8068</f>
        <v>0</v>
      </c>
      <c r="K8068" s="63">
        <f>'דוח 132'!A8068</f>
        <v>0</v>
      </c>
    </row>
    <row r="8069" spans="1:11" x14ac:dyDescent="0.2">
      <c r="A8069" s="63">
        <f>'דוח 132'!K8069</f>
        <v>0</v>
      </c>
      <c r="B8069" s="63">
        <f>'דוח 132'!J8069</f>
        <v>0</v>
      </c>
      <c r="C8069" s="63">
        <f>'דוח 132'!I8069</f>
        <v>0</v>
      </c>
      <c r="D8069" s="63">
        <f>'דוח 132'!H8069</f>
        <v>0</v>
      </c>
      <c r="E8069" s="63">
        <f>'דוח 132'!G8069</f>
        <v>0</v>
      </c>
      <c r="F8069" s="63">
        <f>'דוח 132'!F8069</f>
        <v>0</v>
      </c>
      <c r="G8069" s="63">
        <f>'דוח 132'!E8069</f>
        <v>0</v>
      </c>
      <c r="H8069" s="63">
        <f>'דוח 132'!D8069</f>
        <v>0</v>
      </c>
      <c r="I8069" s="63">
        <f>'דוח 132'!C8069</f>
        <v>0</v>
      </c>
      <c r="J8069" s="63">
        <f>'דוח 132'!B8069</f>
        <v>0</v>
      </c>
      <c r="K8069" s="63">
        <f>'דוח 132'!A8069</f>
        <v>0</v>
      </c>
    </row>
    <row r="8070" spans="1:11" x14ac:dyDescent="0.2">
      <c r="A8070" s="63">
        <f>'דוח 132'!K8070</f>
        <v>0</v>
      </c>
      <c r="B8070" s="63">
        <f>'דוח 132'!J8070</f>
        <v>0</v>
      </c>
      <c r="C8070" s="63">
        <f>'דוח 132'!I8070</f>
        <v>0</v>
      </c>
      <c r="D8070" s="63">
        <f>'דוח 132'!H8070</f>
        <v>0</v>
      </c>
      <c r="E8070" s="63">
        <f>'דוח 132'!G8070</f>
        <v>0</v>
      </c>
      <c r="F8070" s="63">
        <f>'דוח 132'!F8070</f>
        <v>0</v>
      </c>
      <c r="G8070" s="63">
        <f>'דוח 132'!E8070</f>
        <v>0</v>
      </c>
      <c r="H8070" s="63">
        <f>'דוח 132'!D8070</f>
        <v>0</v>
      </c>
      <c r="I8070" s="63">
        <f>'דוח 132'!C8070</f>
        <v>0</v>
      </c>
      <c r="J8070" s="63">
        <f>'דוח 132'!B8070</f>
        <v>0</v>
      </c>
      <c r="K8070" s="63">
        <f>'דוח 132'!A8070</f>
        <v>0</v>
      </c>
    </row>
    <row r="8071" spans="1:11" x14ac:dyDescent="0.2">
      <c r="A8071" s="63">
        <f>'דוח 132'!K8071</f>
        <v>0</v>
      </c>
      <c r="B8071" s="63">
        <f>'דוח 132'!J8071</f>
        <v>0</v>
      </c>
      <c r="C8071" s="63">
        <f>'דוח 132'!I8071</f>
        <v>0</v>
      </c>
      <c r="D8071" s="63">
        <f>'דוח 132'!H8071</f>
        <v>0</v>
      </c>
      <c r="E8071" s="63">
        <f>'דוח 132'!G8071</f>
        <v>0</v>
      </c>
      <c r="F8071" s="63">
        <f>'דוח 132'!F8071</f>
        <v>0</v>
      </c>
      <c r="G8071" s="63">
        <f>'דוח 132'!E8071</f>
        <v>0</v>
      </c>
      <c r="H8071" s="63">
        <f>'דוח 132'!D8071</f>
        <v>0</v>
      </c>
      <c r="I8071" s="63">
        <f>'דוח 132'!C8071</f>
        <v>0</v>
      </c>
      <c r="J8071" s="63">
        <f>'דוח 132'!B8071</f>
        <v>0</v>
      </c>
      <c r="K8071" s="63">
        <f>'דוח 132'!A8071</f>
        <v>0</v>
      </c>
    </row>
    <row r="8072" spans="1:11" x14ac:dyDescent="0.2">
      <c r="A8072" s="63">
        <f>'דוח 132'!K8072</f>
        <v>0</v>
      </c>
      <c r="B8072" s="63">
        <f>'דוח 132'!J8072</f>
        <v>0</v>
      </c>
      <c r="C8072" s="63">
        <f>'דוח 132'!I8072</f>
        <v>0</v>
      </c>
      <c r="D8072" s="63">
        <f>'דוח 132'!H8072</f>
        <v>0</v>
      </c>
      <c r="E8072" s="63">
        <f>'דוח 132'!G8072</f>
        <v>0</v>
      </c>
      <c r="F8072" s="63">
        <f>'דוח 132'!F8072</f>
        <v>0</v>
      </c>
      <c r="G8072" s="63">
        <f>'דוח 132'!E8072</f>
        <v>0</v>
      </c>
      <c r="H8072" s="63">
        <f>'דוח 132'!D8072</f>
        <v>0</v>
      </c>
      <c r="I8072" s="63">
        <f>'דוח 132'!C8072</f>
        <v>0</v>
      </c>
      <c r="J8072" s="63">
        <f>'דוח 132'!B8072</f>
        <v>0</v>
      </c>
      <c r="K8072" s="63">
        <f>'דוח 132'!A8072</f>
        <v>0</v>
      </c>
    </row>
    <row r="8073" spans="1:11" x14ac:dyDescent="0.2">
      <c r="A8073" s="63">
        <f>'דוח 132'!K8073</f>
        <v>0</v>
      </c>
      <c r="B8073" s="63">
        <f>'דוח 132'!J8073</f>
        <v>0</v>
      </c>
      <c r="C8073" s="63">
        <f>'דוח 132'!I8073</f>
        <v>0</v>
      </c>
      <c r="D8073" s="63">
        <f>'דוח 132'!H8073</f>
        <v>0</v>
      </c>
      <c r="E8073" s="63">
        <f>'דוח 132'!G8073</f>
        <v>0</v>
      </c>
      <c r="F8073" s="63">
        <f>'דוח 132'!F8073</f>
        <v>0</v>
      </c>
      <c r="G8073" s="63">
        <f>'דוח 132'!E8073</f>
        <v>0</v>
      </c>
      <c r="H8073" s="63">
        <f>'דוח 132'!D8073</f>
        <v>0</v>
      </c>
      <c r="I8073" s="63">
        <f>'דוח 132'!C8073</f>
        <v>0</v>
      </c>
      <c r="J8073" s="63">
        <f>'דוח 132'!B8073</f>
        <v>0</v>
      </c>
      <c r="K8073" s="63">
        <f>'דוח 132'!A8073</f>
        <v>0</v>
      </c>
    </row>
    <row r="8074" spans="1:11" x14ac:dyDescent="0.2">
      <c r="A8074" s="63">
        <f>'דוח 132'!K8074</f>
        <v>0</v>
      </c>
      <c r="B8074" s="63">
        <f>'דוח 132'!J8074</f>
        <v>0</v>
      </c>
      <c r="C8074" s="63">
        <f>'דוח 132'!I8074</f>
        <v>0</v>
      </c>
      <c r="D8074" s="63">
        <f>'דוח 132'!H8074</f>
        <v>0</v>
      </c>
      <c r="E8074" s="63">
        <f>'דוח 132'!G8074</f>
        <v>0</v>
      </c>
      <c r="F8074" s="63">
        <f>'דוח 132'!F8074</f>
        <v>0</v>
      </c>
      <c r="G8074" s="63">
        <f>'דוח 132'!E8074</f>
        <v>0</v>
      </c>
      <c r="H8074" s="63">
        <f>'דוח 132'!D8074</f>
        <v>0</v>
      </c>
      <c r="I8074" s="63">
        <f>'דוח 132'!C8074</f>
        <v>0</v>
      </c>
      <c r="J8074" s="63">
        <f>'דוח 132'!B8074</f>
        <v>0</v>
      </c>
      <c r="K8074" s="63">
        <f>'דוח 132'!A8074</f>
        <v>0</v>
      </c>
    </row>
    <row r="8075" spans="1:11" x14ac:dyDescent="0.2">
      <c r="A8075" s="63">
        <f>'דוח 132'!K8075</f>
        <v>0</v>
      </c>
      <c r="B8075" s="63">
        <f>'דוח 132'!J8075</f>
        <v>0</v>
      </c>
      <c r="C8075" s="63">
        <f>'דוח 132'!I8075</f>
        <v>0</v>
      </c>
      <c r="D8075" s="63">
        <f>'דוח 132'!H8075</f>
        <v>0</v>
      </c>
      <c r="E8075" s="63">
        <f>'דוח 132'!G8075</f>
        <v>0</v>
      </c>
      <c r="F8075" s="63">
        <f>'דוח 132'!F8075</f>
        <v>0</v>
      </c>
      <c r="G8075" s="63">
        <f>'דוח 132'!E8075</f>
        <v>0</v>
      </c>
      <c r="H8075" s="63">
        <f>'דוח 132'!D8075</f>
        <v>0</v>
      </c>
      <c r="I8075" s="63">
        <f>'דוח 132'!C8075</f>
        <v>0</v>
      </c>
      <c r="J8075" s="63">
        <f>'דוח 132'!B8075</f>
        <v>0</v>
      </c>
      <c r="K8075" s="63">
        <f>'דוח 132'!A8075</f>
        <v>0</v>
      </c>
    </row>
    <row r="8076" spans="1:11" x14ac:dyDescent="0.2">
      <c r="A8076" s="63">
        <f>'דוח 132'!K8076</f>
        <v>0</v>
      </c>
      <c r="B8076" s="63">
        <f>'דוח 132'!J8076</f>
        <v>0</v>
      </c>
      <c r="C8076" s="63">
        <f>'דוח 132'!I8076</f>
        <v>0</v>
      </c>
      <c r="D8076" s="63">
        <f>'דוח 132'!H8076</f>
        <v>0</v>
      </c>
      <c r="E8076" s="63">
        <f>'דוח 132'!G8076</f>
        <v>0</v>
      </c>
      <c r="F8076" s="63">
        <f>'דוח 132'!F8076</f>
        <v>0</v>
      </c>
      <c r="G8076" s="63">
        <f>'דוח 132'!E8076</f>
        <v>0</v>
      </c>
      <c r="H8076" s="63">
        <f>'דוח 132'!D8076</f>
        <v>0</v>
      </c>
      <c r="I8076" s="63">
        <f>'דוח 132'!C8076</f>
        <v>0</v>
      </c>
      <c r="J8076" s="63">
        <f>'דוח 132'!B8076</f>
        <v>0</v>
      </c>
      <c r="K8076" s="63">
        <f>'דוח 132'!A8076</f>
        <v>0</v>
      </c>
    </row>
    <row r="8077" spans="1:11" x14ac:dyDescent="0.2">
      <c r="A8077" s="63">
        <f>'דוח 132'!K8077</f>
        <v>0</v>
      </c>
      <c r="B8077" s="63">
        <f>'דוח 132'!J8077</f>
        <v>0</v>
      </c>
      <c r="C8077" s="63">
        <f>'דוח 132'!I8077</f>
        <v>0</v>
      </c>
      <c r="D8077" s="63">
        <f>'דוח 132'!H8077</f>
        <v>0</v>
      </c>
      <c r="E8077" s="63">
        <f>'דוח 132'!G8077</f>
        <v>0</v>
      </c>
      <c r="F8077" s="63">
        <f>'דוח 132'!F8077</f>
        <v>0</v>
      </c>
      <c r="G8077" s="63">
        <f>'דוח 132'!E8077</f>
        <v>0</v>
      </c>
      <c r="H8077" s="63">
        <f>'דוח 132'!D8077</f>
        <v>0</v>
      </c>
      <c r="I8077" s="63">
        <f>'דוח 132'!C8077</f>
        <v>0</v>
      </c>
      <c r="J8077" s="63">
        <f>'דוח 132'!B8077</f>
        <v>0</v>
      </c>
      <c r="K8077" s="63">
        <f>'דוח 132'!A8077</f>
        <v>0</v>
      </c>
    </row>
    <row r="8078" spans="1:11" x14ac:dyDescent="0.2">
      <c r="A8078" s="63">
        <f>'דוח 132'!K8078</f>
        <v>0</v>
      </c>
      <c r="B8078" s="63">
        <f>'דוח 132'!J8078</f>
        <v>0</v>
      </c>
      <c r="C8078" s="63">
        <f>'דוח 132'!I8078</f>
        <v>0</v>
      </c>
      <c r="D8078" s="63">
        <f>'דוח 132'!H8078</f>
        <v>0</v>
      </c>
      <c r="E8078" s="63">
        <f>'דוח 132'!G8078</f>
        <v>0</v>
      </c>
      <c r="F8078" s="63">
        <f>'דוח 132'!F8078</f>
        <v>0</v>
      </c>
      <c r="G8078" s="63">
        <f>'דוח 132'!E8078</f>
        <v>0</v>
      </c>
      <c r="H8078" s="63">
        <f>'דוח 132'!D8078</f>
        <v>0</v>
      </c>
      <c r="I8078" s="63">
        <f>'דוח 132'!C8078</f>
        <v>0</v>
      </c>
      <c r="J8078" s="63">
        <f>'דוח 132'!B8078</f>
        <v>0</v>
      </c>
      <c r="K8078" s="63">
        <f>'דוח 132'!A8078</f>
        <v>0</v>
      </c>
    </row>
    <row r="8079" spans="1:11" x14ac:dyDescent="0.2">
      <c r="A8079" s="63">
        <f>'דוח 132'!K8079</f>
        <v>0</v>
      </c>
      <c r="B8079" s="63">
        <f>'דוח 132'!J8079</f>
        <v>0</v>
      </c>
      <c r="C8079" s="63">
        <f>'דוח 132'!I8079</f>
        <v>0</v>
      </c>
      <c r="D8079" s="63">
        <f>'דוח 132'!H8079</f>
        <v>0</v>
      </c>
      <c r="E8079" s="63">
        <f>'דוח 132'!G8079</f>
        <v>0</v>
      </c>
      <c r="F8079" s="63">
        <f>'דוח 132'!F8079</f>
        <v>0</v>
      </c>
      <c r="G8079" s="63">
        <f>'דוח 132'!E8079</f>
        <v>0</v>
      </c>
      <c r="H8079" s="63">
        <f>'דוח 132'!D8079</f>
        <v>0</v>
      </c>
      <c r="I8079" s="63">
        <f>'דוח 132'!C8079</f>
        <v>0</v>
      </c>
      <c r="J8079" s="63">
        <f>'דוח 132'!B8079</f>
        <v>0</v>
      </c>
      <c r="K8079" s="63">
        <f>'דוח 132'!A8079</f>
        <v>0</v>
      </c>
    </row>
    <row r="8080" spans="1:11" x14ac:dyDescent="0.2">
      <c r="A8080" s="63">
        <f>'דוח 132'!K8080</f>
        <v>0</v>
      </c>
      <c r="B8080" s="63">
        <f>'דוח 132'!J8080</f>
        <v>0</v>
      </c>
      <c r="C8080" s="63">
        <f>'דוח 132'!I8080</f>
        <v>0</v>
      </c>
      <c r="D8080" s="63">
        <f>'דוח 132'!H8080</f>
        <v>0</v>
      </c>
      <c r="E8080" s="63">
        <f>'דוח 132'!G8080</f>
        <v>0</v>
      </c>
      <c r="F8080" s="63">
        <f>'דוח 132'!F8080</f>
        <v>0</v>
      </c>
      <c r="G8080" s="63">
        <f>'דוח 132'!E8080</f>
        <v>0</v>
      </c>
      <c r="H8080" s="63">
        <f>'דוח 132'!D8080</f>
        <v>0</v>
      </c>
      <c r="I8080" s="63">
        <f>'דוח 132'!C8080</f>
        <v>0</v>
      </c>
      <c r="J8080" s="63">
        <f>'דוח 132'!B8080</f>
        <v>0</v>
      </c>
      <c r="K8080" s="63">
        <f>'דוח 132'!A8080</f>
        <v>0</v>
      </c>
    </row>
    <row r="8081" spans="1:11" x14ac:dyDescent="0.2">
      <c r="A8081" s="63">
        <f>'דוח 132'!K8081</f>
        <v>0</v>
      </c>
      <c r="B8081" s="63">
        <f>'דוח 132'!J8081</f>
        <v>0</v>
      </c>
      <c r="C8081" s="63">
        <f>'דוח 132'!I8081</f>
        <v>0</v>
      </c>
      <c r="D8081" s="63">
        <f>'דוח 132'!H8081</f>
        <v>0</v>
      </c>
      <c r="E8081" s="63">
        <f>'דוח 132'!G8081</f>
        <v>0</v>
      </c>
      <c r="F8081" s="63">
        <f>'דוח 132'!F8081</f>
        <v>0</v>
      </c>
      <c r="G8081" s="63">
        <f>'דוח 132'!E8081</f>
        <v>0</v>
      </c>
      <c r="H8081" s="63">
        <f>'דוח 132'!D8081</f>
        <v>0</v>
      </c>
      <c r="I8081" s="63">
        <f>'דוח 132'!C8081</f>
        <v>0</v>
      </c>
      <c r="J8081" s="63">
        <f>'דוח 132'!B8081</f>
        <v>0</v>
      </c>
      <c r="K8081" s="63">
        <f>'דוח 132'!A8081</f>
        <v>0</v>
      </c>
    </row>
    <row r="8082" spans="1:11" x14ac:dyDescent="0.2">
      <c r="A8082" s="63">
        <f>'דוח 132'!K8082</f>
        <v>0</v>
      </c>
      <c r="B8082" s="63">
        <f>'דוח 132'!J8082</f>
        <v>0</v>
      </c>
      <c r="C8082" s="63">
        <f>'דוח 132'!I8082</f>
        <v>0</v>
      </c>
      <c r="D8082" s="63">
        <f>'דוח 132'!H8082</f>
        <v>0</v>
      </c>
      <c r="E8082" s="63">
        <f>'דוח 132'!G8082</f>
        <v>0</v>
      </c>
      <c r="F8082" s="63">
        <f>'דוח 132'!F8082</f>
        <v>0</v>
      </c>
      <c r="G8082" s="63">
        <f>'דוח 132'!E8082</f>
        <v>0</v>
      </c>
      <c r="H8082" s="63">
        <f>'דוח 132'!D8082</f>
        <v>0</v>
      </c>
      <c r="I8082" s="63">
        <f>'דוח 132'!C8082</f>
        <v>0</v>
      </c>
      <c r="J8082" s="63">
        <f>'דוח 132'!B8082</f>
        <v>0</v>
      </c>
      <c r="K8082" s="63">
        <f>'דוח 132'!A8082</f>
        <v>0</v>
      </c>
    </row>
    <row r="8083" spans="1:11" x14ac:dyDescent="0.2">
      <c r="A8083" s="63">
        <f>'דוח 132'!K8083</f>
        <v>0</v>
      </c>
      <c r="B8083" s="63">
        <f>'דוח 132'!J8083</f>
        <v>0</v>
      </c>
      <c r="C8083" s="63">
        <f>'דוח 132'!I8083</f>
        <v>0</v>
      </c>
      <c r="D8083" s="63">
        <f>'דוח 132'!H8083</f>
        <v>0</v>
      </c>
      <c r="E8083" s="63">
        <f>'דוח 132'!G8083</f>
        <v>0</v>
      </c>
      <c r="F8083" s="63">
        <f>'דוח 132'!F8083</f>
        <v>0</v>
      </c>
      <c r="G8083" s="63">
        <f>'דוח 132'!E8083</f>
        <v>0</v>
      </c>
      <c r="H8083" s="63">
        <f>'דוח 132'!D8083</f>
        <v>0</v>
      </c>
      <c r="I8083" s="63">
        <f>'דוח 132'!C8083</f>
        <v>0</v>
      </c>
      <c r="J8083" s="63">
        <f>'דוח 132'!B8083</f>
        <v>0</v>
      </c>
      <c r="K8083" s="63">
        <f>'דוח 132'!A8083</f>
        <v>0</v>
      </c>
    </row>
    <row r="8084" spans="1:11" x14ac:dyDescent="0.2">
      <c r="A8084" s="63">
        <f>'דוח 132'!K8084</f>
        <v>0</v>
      </c>
      <c r="B8084" s="63">
        <f>'דוח 132'!J8084</f>
        <v>0</v>
      </c>
      <c r="C8084" s="63">
        <f>'דוח 132'!I8084</f>
        <v>0</v>
      </c>
      <c r="D8084" s="63">
        <f>'דוח 132'!H8084</f>
        <v>0</v>
      </c>
      <c r="E8084" s="63">
        <f>'דוח 132'!G8084</f>
        <v>0</v>
      </c>
      <c r="F8084" s="63">
        <f>'דוח 132'!F8084</f>
        <v>0</v>
      </c>
      <c r="G8084" s="63">
        <f>'דוח 132'!E8084</f>
        <v>0</v>
      </c>
      <c r="H8084" s="63">
        <f>'דוח 132'!D8084</f>
        <v>0</v>
      </c>
      <c r="I8084" s="63">
        <f>'דוח 132'!C8084</f>
        <v>0</v>
      </c>
      <c r="J8084" s="63">
        <f>'דוח 132'!B8084</f>
        <v>0</v>
      </c>
      <c r="K8084" s="63">
        <f>'דוח 132'!A8084</f>
        <v>0</v>
      </c>
    </row>
    <row r="8085" spans="1:11" x14ac:dyDescent="0.2">
      <c r="A8085" s="63">
        <f>'דוח 132'!K8085</f>
        <v>0</v>
      </c>
      <c r="B8085" s="63">
        <f>'דוח 132'!J8085</f>
        <v>0</v>
      </c>
      <c r="C8085" s="63">
        <f>'דוח 132'!I8085</f>
        <v>0</v>
      </c>
      <c r="D8085" s="63">
        <f>'דוח 132'!H8085</f>
        <v>0</v>
      </c>
      <c r="E8085" s="63">
        <f>'דוח 132'!G8085</f>
        <v>0</v>
      </c>
      <c r="F8085" s="63">
        <f>'דוח 132'!F8085</f>
        <v>0</v>
      </c>
      <c r="G8085" s="63">
        <f>'דוח 132'!E8085</f>
        <v>0</v>
      </c>
      <c r="H8085" s="63">
        <f>'דוח 132'!D8085</f>
        <v>0</v>
      </c>
      <c r="I8085" s="63">
        <f>'דוח 132'!C8085</f>
        <v>0</v>
      </c>
      <c r="J8085" s="63">
        <f>'דוח 132'!B8085</f>
        <v>0</v>
      </c>
      <c r="K8085" s="63">
        <f>'דוח 132'!A8085</f>
        <v>0</v>
      </c>
    </row>
    <row r="8086" spans="1:11" x14ac:dyDescent="0.2">
      <c r="A8086" s="63">
        <f>'דוח 132'!K8086</f>
        <v>0</v>
      </c>
      <c r="B8086" s="63">
        <f>'דוח 132'!J8086</f>
        <v>0</v>
      </c>
      <c r="C8086" s="63">
        <f>'דוח 132'!I8086</f>
        <v>0</v>
      </c>
      <c r="D8086" s="63">
        <f>'דוח 132'!H8086</f>
        <v>0</v>
      </c>
      <c r="E8086" s="63">
        <f>'דוח 132'!G8086</f>
        <v>0</v>
      </c>
      <c r="F8086" s="63">
        <f>'דוח 132'!F8086</f>
        <v>0</v>
      </c>
      <c r="G8086" s="63">
        <f>'דוח 132'!E8086</f>
        <v>0</v>
      </c>
      <c r="H8086" s="63">
        <f>'דוח 132'!D8086</f>
        <v>0</v>
      </c>
      <c r="I8086" s="63">
        <f>'דוח 132'!C8086</f>
        <v>0</v>
      </c>
      <c r="J8086" s="63">
        <f>'דוח 132'!B8086</f>
        <v>0</v>
      </c>
      <c r="K8086" s="63">
        <f>'דוח 132'!A8086</f>
        <v>0</v>
      </c>
    </row>
    <row r="8087" spans="1:11" x14ac:dyDescent="0.2">
      <c r="A8087" s="63">
        <f>'דוח 132'!K8087</f>
        <v>0</v>
      </c>
      <c r="B8087" s="63">
        <f>'דוח 132'!J8087</f>
        <v>0</v>
      </c>
      <c r="C8087" s="63">
        <f>'דוח 132'!I8087</f>
        <v>0</v>
      </c>
      <c r="D8087" s="63">
        <f>'דוח 132'!H8087</f>
        <v>0</v>
      </c>
      <c r="E8087" s="63">
        <f>'דוח 132'!G8087</f>
        <v>0</v>
      </c>
      <c r="F8087" s="63">
        <f>'דוח 132'!F8087</f>
        <v>0</v>
      </c>
      <c r="G8087" s="63">
        <f>'דוח 132'!E8087</f>
        <v>0</v>
      </c>
      <c r="H8087" s="63">
        <f>'דוח 132'!D8087</f>
        <v>0</v>
      </c>
      <c r="I8087" s="63">
        <f>'דוח 132'!C8087</f>
        <v>0</v>
      </c>
      <c r="J8087" s="63">
        <f>'דוח 132'!B8087</f>
        <v>0</v>
      </c>
      <c r="K8087" s="63">
        <f>'דוח 132'!A8087</f>
        <v>0</v>
      </c>
    </row>
    <row r="8088" spans="1:11" x14ac:dyDescent="0.2">
      <c r="A8088" s="63">
        <f>'דוח 132'!K8088</f>
        <v>0</v>
      </c>
      <c r="B8088" s="63">
        <f>'דוח 132'!J8088</f>
        <v>0</v>
      </c>
      <c r="C8088" s="63">
        <f>'דוח 132'!I8088</f>
        <v>0</v>
      </c>
      <c r="D8088" s="63">
        <f>'דוח 132'!H8088</f>
        <v>0</v>
      </c>
      <c r="E8088" s="63">
        <f>'דוח 132'!G8088</f>
        <v>0</v>
      </c>
      <c r="F8088" s="63">
        <f>'דוח 132'!F8088</f>
        <v>0</v>
      </c>
      <c r="G8088" s="63">
        <f>'דוח 132'!E8088</f>
        <v>0</v>
      </c>
      <c r="H8088" s="63">
        <f>'דוח 132'!D8088</f>
        <v>0</v>
      </c>
      <c r="I8088" s="63">
        <f>'דוח 132'!C8088</f>
        <v>0</v>
      </c>
      <c r="J8088" s="63">
        <f>'דוח 132'!B8088</f>
        <v>0</v>
      </c>
      <c r="K8088" s="63">
        <f>'דוח 132'!A8088</f>
        <v>0</v>
      </c>
    </row>
    <row r="8089" spans="1:11" x14ac:dyDescent="0.2">
      <c r="A8089" s="63">
        <f>'דוח 132'!K8089</f>
        <v>0</v>
      </c>
      <c r="B8089" s="63">
        <f>'דוח 132'!J8089</f>
        <v>0</v>
      </c>
      <c r="C8089" s="63">
        <f>'דוח 132'!I8089</f>
        <v>0</v>
      </c>
      <c r="D8089" s="63">
        <f>'דוח 132'!H8089</f>
        <v>0</v>
      </c>
      <c r="E8089" s="63">
        <f>'דוח 132'!G8089</f>
        <v>0</v>
      </c>
      <c r="F8089" s="63">
        <f>'דוח 132'!F8089</f>
        <v>0</v>
      </c>
      <c r="G8089" s="63">
        <f>'דוח 132'!E8089</f>
        <v>0</v>
      </c>
      <c r="H8089" s="63">
        <f>'דוח 132'!D8089</f>
        <v>0</v>
      </c>
      <c r="I8089" s="63">
        <f>'דוח 132'!C8089</f>
        <v>0</v>
      </c>
      <c r="J8089" s="63">
        <f>'דוח 132'!B8089</f>
        <v>0</v>
      </c>
      <c r="K8089" s="63">
        <f>'דוח 132'!A8089</f>
        <v>0</v>
      </c>
    </row>
    <row r="8090" spans="1:11" x14ac:dyDescent="0.2">
      <c r="A8090" s="63">
        <f>'דוח 132'!K8090</f>
        <v>0</v>
      </c>
      <c r="B8090" s="63">
        <f>'דוח 132'!J8090</f>
        <v>0</v>
      </c>
      <c r="C8090" s="63">
        <f>'דוח 132'!I8090</f>
        <v>0</v>
      </c>
      <c r="D8090" s="63">
        <f>'דוח 132'!H8090</f>
        <v>0</v>
      </c>
      <c r="E8090" s="63">
        <f>'דוח 132'!G8090</f>
        <v>0</v>
      </c>
      <c r="F8090" s="63">
        <f>'דוח 132'!F8090</f>
        <v>0</v>
      </c>
      <c r="G8090" s="63">
        <f>'דוח 132'!E8090</f>
        <v>0</v>
      </c>
      <c r="H8090" s="63">
        <f>'דוח 132'!D8090</f>
        <v>0</v>
      </c>
      <c r="I8090" s="63">
        <f>'דוח 132'!C8090</f>
        <v>0</v>
      </c>
      <c r="J8090" s="63">
        <f>'דוח 132'!B8090</f>
        <v>0</v>
      </c>
      <c r="K8090" s="63">
        <f>'דוח 132'!A8090</f>
        <v>0</v>
      </c>
    </row>
    <row r="8091" spans="1:11" x14ac:dyDescent="0.2">
      <c r="A8091" s="63">
        <f>'דוח 132'!K8091</f>
        <v>0</v>
      </c>
      <c r="B8091" s="63">
        <f>'דוח 132'!J8091</f>
        <v>0</v>
      </c>
      <c r="C8091" s="63">
        <f>'דוח 132'!I8091</f>
        <v>0</v>
      </c>
      <c r="D8091" s="63">
        <f>'דוח 132'!H8091</f>
        <v>0</v>
      </c>
      <c r="E8091" s="63">
        <f>'דוח 132'!G8091</f>
        <v>0</v>
      </c>
      <c r="F8091" s="63">
        <f>'דוח 132'!F8091</f>
        <v>0</v>
      </c>
      <c r="G8091" s="63">
        <f>'דוח 132'!E8091</f>
        <v>0</v>
      </c>
      <c r="H8091" s="63">
        <f>'דוח 132'!D8091</f>
        <v>0</v>
      </c>
      <c r="I8091" s="63">
        <f>'דוח 132'!C8091</f>
        <v>0</v>
      </c>
      <c r="J8091" s="63">
        <f>'דוח 132'!B8091</f>
        <v>0</v>
      </c>
      <c r="K8091" s="63">
        <f>'דוח 132'!A8091</f>
        <v>0</v>
      </c>
    </row>
    <row r="8092" spans="1:11" x14ac:dyDescent="0.2">
      <c r="A8092" s="63">
        <f>'דוח 132'!K8092</f>
        <v>0</v>
      </c>
      <c r="B8092" s="63">
        <f>'דוח 132'!J8092</f>
        <v>0</v>
      </c>
      <c r="C8092" s="63">
        <f>'דוח 132'!I8092</f>
        <v>0</v>
      </c>
      <c r="D8092" s="63">
        <f>'דוח 132'!H8092</f>
        <v>0</v>
      </c>
      <c r="E8092" s="63">
        <f>'דוח 132'!G8092</f>
        <v>0</v>
      </c>
      <c r="F8092" s="63">
        <f>'דוח 132'!F8092</f>
        <v>0</v>
      </c>
      <c r="G8092" s="63">
        <f>'דוח 132'!E8092</f>
        <v>0</v>
      </c>
      <c r="H8092" s="63">
        <f>'דוח 132'!D8092</f>
        <v>0</v>
      </c>
      <c r="I8092" s="63">
        <f>'דוח 132'!C8092</f>
        <v>0</v>
      </c>
      <c r="J8092" s="63">
        <f>'דוח 132'!B8092</f>
        <v>0</v>
      </c>
      <c r="K8092" s="63">
        <f>'דוח 132'!A8092</f>
        <v>0</v>
      </c>
    </row>
    <row r="8093" spans="1:11" x14ac:dyDescent="0.2">
      <c r="A8093" s="63">
        <f>'דוח 132'!K8093</f>
        <v>0</v>
      </c>
      <c r="B8093" s="63">
        <f>'דוח 132'!J8093</f>
        <v>0</v>
      </c>
      <c r="C8093" s="63">
        <f>'דוח 132'!I8093</f>
        <v>0</v>
      </c>
      <c r="D8093" s="63">
        <f>'דוח 132'!H8093</f>
        <v>0</v>
      </c>
      <c r="E8093" s="63">
        <f>'דוח 132'!G8093</f>
        <v>0</v>
      </c>
      <c r="F8093" s="63">
        <f>'דוח 132'!F8093</f>
        <v>0</v>
      </c>
      <c r="G8093" s="63">
        <f>'דוח 132'!E8093</f>
        <v>0</v>
      </c>
      <c r="H8093" s="63">
        <f>'דוח 132'!D8093</f>
        <v>0</v>
      </c>
      <c r="I8093" s="63">
        <f>'דוח 132'!C8093</f>
        <v>0</v>
      </c>
      <c r="J8093" s="63">
        <f>'דוח 132'!B8093</f>
        <v>0</v>
      </c>
      <c r="K8093" s="63">
        <f>'דוח 132'!A8093</f>
        <v>0</v>
      </c>
    </row>
    <row r="8094" spans="1:11" x14ac:dyDescent="0.2">
      <c r="A8094" s="63">
        <f>'דוח 132'!K8094</f>
        <v>0</v>
      </c>
      <c r="B8094" s="63">
        <f>'דוח 132'!J8094</f>
        <v>0</v>
      </c>
      <c r="C8094" s="63">
        <f>'דוח 132'!I8094</f>
        <v>0</v>
      </c>
      <c r="D8094" s="63">
        <f>'דוח 132'!H8094</f>
        <v>0</v>
      </c>
      <c r="E8094" s="63">
        <f>'דוח 132'!G8094</f>
        <v>0</v>
      </c>
      <c r="F8094" s="63">
        <f>'דוח 132'!F8094</f>
        <v>0</v>
      </c>
      <c r="G8094" s="63">
        <f>'דוח 132'!E8094</f>
        <v>0</v>
      </c>
      <c r="H8094" s="63">
        <f>'דוח 132'!D8094</f>
        <v>0</v>
      </c>
      <c r="I8094" s="63">
        <f>'דוח 132'!C8094</f>
        <v>0</v>
      </c>
      <c r="J8094" s="63">
        <f>'דוח 132'!B8094</f>
        <v>0</v>
      </c>
      <c r="K8094" s="63">
        <f>'דוח 132'!A8094</f>
        <v>0</v>
      </c>
    </row>
    <row r="8095" spans="1:11" x14ac:dyDescent="0.2">
      <c r="A8095" s="63">
        <f>'דוח 132'!K8095</f>
        <v>0</v>
      </c>
      <c r="B8095" s="63">
        <f>'דוח 132'!J8095</f>
        <v>0</v>
      </c>
      <c r="C8095" s="63">
        <f>'דוח 132'!I8095</f>
        <v>0</v>
      </c>
      <c r="D8095" s="63">
        <f>'דוח 132'!H8095</f>
        <v>0</v>
      </c>
      <c r="E8095" s="63">
        <f>'דוח 132'!G8095</f>
        <v>0</v>
      </c>
      <c r="F8095" s="63">
        <f>'דוח 132'!F8095</f>
        <v>0</v>
      </c>
      <c r="G8095" s="63">
        <f>'דוח 132'!E8095</f>
        <v>0</v>
      </c>
      <c r="H8095" s="63">
        <f>'דוח 132'!D8095</f>
        <v>0</v>
      </c>
      <c r="I8095" s="63">
        <f>'דוח 132'!C8095</f>
        <v>0</v>
      </c>
      <c r="J8095" s="63">
        <f>'דוח 132'!B8095</f>
        <v>0</v>
      </c>
      <c r="K8095" s="63">
        <f>'דוח 132'!A8095</f>
        <v>0</v>
      </c>
    </row>
    <row r="8096" spans="1:11" x14ac:dyDescent="0.2">
      <c r="A8096" s="63">
        <f>'דוח 132'!K8096</f>
        <v>0</v>
      </c>
      <c r="B8096" s="63">
        <f>'דוח 132'!J8096</f>
        <v>0</v>
      </c>
      <c r="C8096" s="63">
        <f>'דוח 132'!I8096</f>
        <v>0</v>
      </c>
      <c r="D8096" s="63">
        <f>'דוח 132'!H8096</f>
        <v>0</v>
      </c>
      <c r="E8096" s="63">
        <f>'דוח 132'!G8096</f>
        <v>0</v>
      </c>
      <c r="F8096" s="63">
        <f>'דוח 132'!F8096</f>
        <v>0</v>
      </c>
      <c r="G8096" s="63">
        <f>'דוח 132'!E8096</f>
        <v>0</v>
      </c>
      <c r="H8096" s="63">
        <f>'דוח 132'!D8096</f>
        <v>0</v>
      </c>
      <c r="I8096" s="63">
        <f>'דוח 132'!C8096</f>
        <v>0</v>
      </c>
      <c r="J8096" s="63">
        <f>'דוח 132'!B8096</f>
        <v>0</v>
      </c>
      <c r="K8096" s="63">
        <f>'דוח 132'!A8096</f>
        <v>0</v>
      </c>
    </row>
    <row r="8097" spans="1:11" x14ac:dyDescent="0.2">
      <c r="A8097" s="63">
        <f>'דוח 132'!K8097</f>
        <v>0</v>
      </c>
      <c r="B8097" s="63">
        <f>'דוח 132'!J8097</f>
        <v>0</v>
      </c>
      <c r="C8097" s="63">
        <f>'דוח 132'!I8097</f>
        <v>0</v>
      </c>
      <c r="D8097" s="63">
        <f>'דוח 132'!H8097</f>
        <v>0</v>
      </c>
      <c r="E8097" s="63">
        <f>'דוח 132'!G8097</f>
        <v>0</v>
      </c>
      <c r="F8097" s="63">
        <f>'דוח 132'!F8097</f>
        <v>0</v>
      </c>
      <c r="G8097" s="63">
        <f>'דוח 132'!E8097</f>
        <v>0</v>
      </c>
      <c r="H8097" s="63">
        <f>'דוח 132'!D8097</f>
        <v>0</v>
      </c>
      <c r="I8097" s="63">
        <f>'דוח 132'!C8097</f>
        <v>0</v>
      </c>
      <c r="J8097" s="63">
        <f>'דוח 132'!B8097</f>
        <v>0</v>
      </c>
      <c r="K8097" s="63">
        <f>'דוח 132'!A8097</f>
        <v>0</v>
      </c>
    </row>
    <row r="8098" spans="1:11" x14ac:dyDescent="0.2">
      <c r="A8098" s="63">
        <f>'דוח 132'!K8098</f>
        <v>0</v>
      </c>
      <c r="B8098" s="63">
        <f>'דוח 132'!J8098</f>
        <v>0</v>
      </c>
      <c r="C8098" s="63">
        <f>'דוח 132'!I8098</f>
        <v>0</v>
      </c>
      <c r="D8098" s="63">
        <f>'דוח 132'!H8098</f>
        <v>0</v>
      </c>
      <c r="E8098" s="63">
        <f>'דוח 132'!G8098</f>
        <v>0</v>
      </c>
      <c r="F8098" s="63">
        <f>'דוח 132'!F8098</f>
        <v>0</v>
      </c>
      <c r="G8098" s="63">
        <f>'דוח 132'!E8098</f>
        <v>0</v>
      </c>
      <c r="H8098" s="63">
        <f>'דוח 132'!D8098</f>
        <v>0</v>
      </c>
      <c r="I8098" s="63">
        <f>'דוח 132'!C8098</f>
        <v>0</v>
      </c>
      <c r="J8098" s="63">
        <f>'דוח 132'!B8098</f>
        <v>0</v>
      </c>
      <c r="K8098" s="63">
        <f>'דוח 132'!A8098</f>
        <v>0</v>
      </c>
    </row>
    <row r="8099" spans="1:11" x14ac:dyDescent="0.2">
      <c r="A8099" s="63">
        <f>'דוח 132'!K8099</f>
        <v>0</v>
      </c>
      <c r="B8099" s="63">
        <f>'דוח 132'!J8099</f>
        <v>0</v>
      </c>
      <c r="C8099" s="63">
        <f>'דוח 132'!I8099</f>
        <v>0</v>
      </c>
      <c r="D8099" s="63">
        <f>'דוח 132'!H8099</f>
        <v>0</v>
      </c>
      <c r="E8099" s="63">
        <f>'דוח 132'!G8099</f>
        <v>0</v>
      </c>
      <c r="F8099" s="63">
        <f>'דוח 132'!F8099</f>
        <v>0</v>
      </c>
      <c r="G8099" s="63">
        <f>'דוח 132'!E8099</f>
        <v>0</v>
      </c>
      <c r="H8099" s="63">
        <f>'דוח 132'!D8099</f>
        <v>0</v>
      </c>
      <c r="I8099" s="63">
        <f>'דוח 132'!C8099</f>
        <v>0</v>
      </c>
      <c r="J8099" s="63">
        <f>'דוח 132'!B8099</f>
        <v>0</v>
      </c>
      <c r="K8099" s="63">
        <f>'דוח 132'!A8099</f>
        <v>0</v>
      </c>
    </row>
    <row r="8100" spans="1:11" x14ac:dyDescent="0.2">
      <c r="A8100" s="63">
        <f>'דוח 132'!K8100</f>
        <v>0</v>
      </c>
      <c r="B8100" s="63">
        <f>'דוח 132'!J8100</f>
        <v>0</v>
      </c>
      <c r="C8100" s="63">
        <f>'דוח 132'!I8100</f>
        <v>0</v>
      </c>
      <c r="D8100" s="63">
        <f>'דוח 132'!H8100</f>
        <v>0</v>
      </c>
      <c r="E8100" s="63">
        <f>'דוח 132'!G8100</f>
        <v>0</v>
      </c>
      <c r="F8100" s="63">
        <f>'דוח 132'!F8100</f>
        <v>0</v>
      </c>
      <c r="G8100" s="63">
        <f>'דוח 132'!E8100</f>
        <v>0</v>
      </c>
      <c r="H8100" s="63">
        <f>'דוח 132'!D8100</f>
        <v>0</v>
      </c>
      <c r="I8100" s="63">
        <f>'דוח 132'!C8100</f>
        <v>0</v>
      </c>
      <c r="J8100" s="63">
        <f>'דוח 132'!B8100</f>
        <v>0</v>
      </c>
      <c r="K8100" s="63">
        <f>'דוח 132'!A8100</f>
        <v>0</v>
      </c>
    </row>
    <row r="8101" spans="1:11" x14ac:dyDescent="0.2">
      <c r="A8101" s="63">
        <f>'דוח 132'!K8101</f>
        <v>0</v>
      </c>
      <c r="B8101" s="63">
        <f>'דוח 132'!J8101</f>
        <v>0</v>
      </c>
      <c r="C8101" s="63">
        <f>'דוח 132'!I8101</f>
        <v>0</v>
      </c>
      <c r="D8101" s="63">
        <f>'דוח 132'!H8101</f>
        <v>0</v>
      </c>
      <c r="E8101" s="63">
        <f>'דוח 132'!G8101</f>
        <v>0</v>
      </c>
      <c r="F8101" s="63">
        <f>'דוח 132'!F8101</f>
        <v>0</v>
      </c>
      <c r="G8101" s="63">
        <f>'דוח 132'!E8101</f>
        <v>0</v>
      </c>
      <c r="H8101" s="63">
        <f>'דוח 132'!D8101</f>
        <v>0</v>
      </c>
      <c r="I8101" s="63">
        <f>'דוח 132'!C8101</f>
        <v>0</v>
      </c>
      <c r="J8101" s="63">
        <f>'דוח 132'!B8101</f>
        <v>0</v>
      </c>
      <c r="K8101" s="63">
        <f>'דוח 132'!A8101</f>
        <v>0</v>
      </c>
    </row>
    <row r="8102" spans="1:11" x14ac:dyDescent="0.2">
      <c r="A8102" s="63">
        <f>'דוח 132'!K8102</f>
        <v>0</v>
      </c>
      <c r="B8102" s="63">
        <f>'דוח 132'!J8102</f>
        <v>0</v>
      </c>
      <c r="C8102" s="63">
        <f>'דוח 132'!I8102</f>
        <v>0</v>
      </c>
      <c r="D8102" s="63">
        <f>'דוח 132'!H8102</f>
        <v>0</v>
      </c>
      <c r="E8102" s="63">
        <f>'דוח 132'!G8102</f>
        <v>0</v>
      </c>
      <c r="F8102" s="63">
        <f>'דוח 132'!F8102</f>
        <v>0</v>
      </c>
      <c r="G8102" s="63">
        <f>'דוח 132'!E8102</f>
        <v>0</v>
      </c>
      <c r="H8102" s="63">
        <f>'דוח 132'!D8102</f>
        <v>0</v>
      </c>
      <c r="I8102" s="63">
        <f>'דוח 132'!C8102</f>
        <v>0</v>
      </c>
      <c r="J8102" s="63">
        <f>'דוח 132'!B8102</f>
        <v>0</v>
      </c>
      <c r="K8102" s="63">
        <f>'דוח 132'!A8102</f>
        <v>0</v>
      </c>
    </row>
    <row r="8103" spans="1:11" x14ac:dyDescent="0.2">
      <c r="A8103" s="63">
        <f>'דוח 132'!K8103</f>
        <v>0</v>
      </c>
      <c r="B8103" s="63">
        <f>'דוח 132'!J8103</f>
        <v>0</v>
      </c>
      <c r="C8103" s="63">
        <f>'דוח 132'!I8103</f>
        <v>0</v>
      </c>
      <c r="D8103" s="63">
        <f>'דוח 132'!H8103</f>
        <v>0</v>
      </c>
      <c r="E8103" s="63">
        <f>'דוח 132'!G8103</f>
        <v>0</v>
      </c>
      <c r="F8103" s="63">
        <f>'דוח 132'!F8103</f>
        <v>0</v>
      </c>
      <c r="G8103" s="63">
        <f>'דוח 132'!E8103</f>
        <v>0</v>
      </c>
      <c r="H8103" s="63">
        <f>'דוח 132'!D8103</f>
        <v>0</v>
      </c>
      <c r="I8103" s="63">
        <f>'דוח 132'!C8103</f>
        <v>0</v>
      </c>
      <c r="J8103" s="63">
        <f>'דוח 132'!B8103</f>
        <v>0</v>
      </c>
      <c r="K8103" s="63">
        <f>'דוח 132'!A8103</f>
        <v>0</v>
      </c>
    </row>
    <row r="8104" spans="1:11" x14ac:dyDescent="0.2">
      <c r="A8104" s="63">
        <f>'דוח 132'!K8104</f>
        <v>0</v>
      </c>
      <c r="B8104" s="63">
        <f>'דוח 132'!J8104</f>
        <v>0</v>
      </c>
      <c r="C8104" s="63">
        <f>'דוח 132'!I8104</f>
        <v>0</v>
      </c>
      <c r="D8104" s="63">
        <f>'דוח 132'!H8104</f>
        <v>0</v>
      </c>
      <c r="E8104" s="63">
        <f>'דוח 132'!G8104</f>
        <v>0</v>
      </c>
      <c r="F8104" s="63">
        <f>'דוח 132'!F8104</f>
        <v>0</v>
      </c>
      <c r="G8104" s="63">
        <f>'דוח 132'!E8104</f>
        <v>0</v>
      </c>
      <c r="H8104" s="63">
        <f>'דוח 132'!D8104</f>
        <v>0</v>
      </c>
      <c r="I8104" s="63">
        <f>'דוח 132'!C8104</f>
        <v>0</v>
      </c>
      <c r="J8104" s="63">
        <f>'דוח 132'!B8104</f>
        <v>0</v>
      </c>
      <c r="K8104" s="63">
        <f>'דוח 132'!A8104</f>
        <v>0</v>
      </c>
    </row>
    <row r="8105" spans="1:11" x14ac:dyDescent="0.2">
      <c r="A8105" s="63">
        <f>'דוח 132'!K8105</f>
        <v>0</v>
      </c>
      <c r="B8105" s="63">
        <f>'דוח 132'!J8105</f>
        <v>0</v>
      </c>
      <c r="C8105" s="63">
        <f>'דוח 132'!I8105</f>
        <v>0</v>
      </c>
      <c r="D8105" s="63">
        <f>'דוח 132'!H8105</f>
        <v>0</v>
      </c>
      <c r="E8105" s="63">
        <f>'דוח 132'!G8105</f>
        <v>0</v>
      </c>
      <c r="F8105" s="63">
        <f>'דוח 132'!F8105</f>
        <v>0</v>
      </c>
      <c r="G8105" s="63">
        <f>'דוח 132'!E8105</f>
        <v>0</v>
      </c>
      <c r="H8105" s="63">
        <f>'דוח 132'!D8105</f>
        <v>0</v>
      </c>
      <c r="I8105" s="63">
        <f>'דוח 132'!C8105</f>
        <v>0</v>
      </c>
      <c r="J8105" s="63">
        <f>'דוח 132'!B8105</f>
        <v>0</v>
      </c>
      <c r="K8105" s="63">
        <f>'דוח 132'!A8105</f>
        <v>0</v>
      </c>
    </row>
    <row r="8106" spans="1:11" x14ac:dyDescent="0.2">
      <c r="A8106" s="63">
        <f>'דוח 132'!K8106</f>
        <v>0</v>
      </c>
      <c r="B8106" s="63">
        <f>'דוח 132'!J8106</f>
        <v>0</v>
      </c>
      <c r="C8106" s="63">
        <f>'דוח 132'!I8106</f>
        <v>0</v>
      </c>
      <c r="D8106" s="63">
        <f>'דוח 132'!H8106</f>
        <v>0</v>
      </c>
      <c r="E8106" s="63">
        <f>'דוח 132'!G8106</f>
        <v>0</v>
      </c>
      <c r="F8106" s="63">
        <f>'דוח 132'!F8106</f>
        <v>0</v>
      </c>
      <c r="G8106" s="63">
        <f>'דוח 132'!E8106</f>
        <v>0</v>
      </c>
      <c r="H8106" s="63">
        <f>'דוח 132'!D8106</f>
        <v>0</v>
      </c>
      <c r="I8106" s="63">
        <f>'דוח 132'!C8106</f>
        <v>0</v>
      </c>
      <c r="J8106" s="63">
        <f>'דוח 132'!B8106</f>
        <v>0</v>
      </c>
      <c r="K8106" s="63">
        <f>'דוח 132'!A8106</f>
        <v>0</v>
      </c>
    </row>
    <row r="8107" spans="1:11" x14ac:dyDescent="0.2">
      <c r="A8107" s="63">
        <f>'דוח 132'!K8107</f>
        <v>0</v>
      </c>
      <c r="B8107" s="63">
        <f>'דוח 132'!J8107</f>
        <v>0</v>
      </c>
      <c r="C8107" s="63">
        <f>'דוח 132'!I8107</f>
        <v>0</v>
      </c>
      <c r="D8107" s="63">
        <f>'דוח 132'!H8107</f>
        <v>0</v>
      </c>
      <c r="E8107" s="63">
        <f>'דוח 132'!G8107</f>
        <v>0</v>
      </c>
      <c r="F8107" s="63">
        <f>'דוח 132'!F8107</f>
        <v>0</v>
      </c>
      <c r="G8107" s="63">
        <f>'דוח 132'!E8107</f>
        <v>0</v>
      </c>
      <c r="H8107" s="63">
        <f>'דוח 132'!D8107</f>
        <v>0</v>
      </c>
      <c r="I8107" s="63">
        <f>'דוח 132'!C8107</f>
        <v>0</v>
      </c>
      <c r="J8107" s="63">
        <f>'דוח 132'!B8107</f>
        <v>0</v>
      </c>
      <c r="K8107" s="63">
        <f>'דוח 132'!A8107</f>
        <v>0</v>
      </c>
    </row>
    <row r="8108" spans="1:11" x14ac:dyDescent="0.2">
      <c r="A8108" s="63">
        <f>'דוח 132'!K8108</f>
        <v>0</v>
      </c>
      <c r="B8108" s="63">
        <f>'דוח 132'!J8108</f>
        <v>0</v>
      </c>
      <c r="C8108" s="63">
        <f>'דוח 132'!I8108</f>
        <v>0</v>
      </c>
      <c r="D8108" s="63">
        <f>'דוח 132'!H8108</f>
        <v>0</v>
      </c>
      <c r="E8108" s="63">
        <f>'דוח 132'!G8108</f>
        <v>0</v>
      </c>
      <c r="F8108" s="63">
        <f>'דוח 132'!F8108</f>
        <v>0</v>
      </c>
      <c r="G8108" s="63">
        <f>'דוח 132'!E8108</f>
        <v>0</v>
      </c>
      <c r="H8108" s="63">
        <f>'דוח 132'!D8108</f>
        <v>0</v>
      </c>
      <c r="I8108" s="63">
        <f>'דוח 132'!C8108</f>
        <v>0</v>
      </c>
      <c r="J8108" s="63">
        <f>'דוח 132'!B8108</f>
        <v>0</v>
      </c>
      <c r="K8108" s="63">
        <f>'דוח 132'!A8108</f>
        <v>0</v>
      </c>
    </row>
    <row r="8109" spans="1:11" x14ac:dyDescent="0.2">
      <c r="A8109" s="63">
        <f>'דוח 132'!K8109</f>
        <v>0</v>
      </c>
      <c r="B8109" s="63">
        <f>'דוח 132'!J8109</f>
        <v>0</v>
      </c>
      <c r="C8109" s="63">
        <f>'דוח 132'!I8109</f>
        <v>0</v>
      </c>
      <c r="D8109" s="63">
        <f>'דוח 132'!H8109</f>
        <v>0</v>
      </c>
      <c r="E8109" s="63">
        <f>'דוח 132'!G8109</f>
        <v>0</v>
      </c>
      <c r="F8109" s="63">
        <f>'דוח 132'!F8109</f>
        <v>0</v>
      </c>
      <c r="G8109" s="63">
        <f>'דוח 132'!E8109</f>
        <v>0</v>
      </c>
      <c r="H8109" s="63">
        <f>'דוח 132'!D8109</f>
        <v>0</v>
      </c>
      <c r="I8109" s="63">
        <f>'דוח 132'!C8109</f>
        <v>0</v>
      </c>
      <c r="J8109" s="63">
        <f>'דוח 132'!B8109</f>
        <v>0</v>
      </c>
      <c r="K8109" s="63">
        <f>'דוח 132'!A8109</f>
        <v>0</v>
      </c>
    </row>
    <row r="8110" spans="1:11" x14ac:dyDescent="0.2">
      <c r="A8110" s="63">
        <f>'דוח 132'!K8110</f>
        <v>0</v>
      </c>
      <c r="B8110" s="63">
        <f>'דוח 132'!J8110</f>
        <v>0</v>
      </c>
      <c r="C8110" s="63">
        <f>'דוח 132'!I8110</f>
        <v>0</v>
      </c>
      <c r="D8110" s="63">
        <f>'דוח 132'!H8110</f>
        <v>0</v>
      </c>
      <c r="E8110" s="63">
        <f>'דוח 132'!G8110</f>
        <v>0</v>
      </c>
      <c r="F8110" s="63">
        <f>'דוח 132'!F8110</f>
        <v>0</v>
      </c>
      <c r="G8110" s="63">
        <f>'דוח 132'!E8110</f>
        <v>0</v>
      </c>
      <c r="H8110" s="63">
        <f>'דוח 132'!D8110</f>
        <v>0</v>
      </c>
      <c r="I8110" s="63">
        <f>'דוח 132'!C8110</f>
        <v>0</v>
      </c>
      <c r="J8110" s="63">
        <f>'דוח 132'!B8110</f>
        <v>0</v>
      </c>
      <c r="K8110" s="63">
        <f>'דוח 132'!A8110</f>
        <v>0</v>
      </c>
    </row>
    <row r="8111" spans="1:11" x14ac:dyDescent="0.2">
      <c r="A8111" s="63">
        <f>'דוח 132'!K8111</f>
        <v>0</v>
      </c>
      <c r="B8111" s="63">
        <f>'דוח 132'!J8111</f>
        <v>0</v>
      </c>
      <c r="C8111" s="63">
        <f>'דוח 132'!I8111</f>
        <v>0</v>
      </c>
      <c r="D8111" s="63">
        <f>'דוח 132'!H8111</f>
        <v>0</v>
      </c>
      <c r="E8111" s="63">
        <f>'דוח 132'!G8111</f>
        <v>0</v>
      </c>
      <c r="F8111" s="63">
        <f>'דוח 132'!F8111</f>
        <v>0</v>
      </c>
      <c r="G8111" s="63">
        <f>'דוח 132'!E8111</f>
        <v>0</v>
      </c>
      <c r="H8111" s="63">
        <f>'דוח 132'!D8111</f>
        <v>0</v>
      </c>
      <c r="I8111" s="63">
        <f>'דוח 132'!C8111</f>
        <v>0</v>
      </c>
      <c r="J8111" s="63">
        <f>'דוח 132'!B8111</f>
        <v>0</v>
      </c>
      <c r="K8111" s="63">
        <f>'דוח 132'!A8111</f>
        <v>0</v>
      </c>
    </row>
    <row r="8112" spans="1:11" x14ac:dyDescent="0.2">
      <c r="A8112" s="63">
        <f>'דוח 132'!K8112</f>
        <v>0</v>
      </c>
      <c r="B8112" s="63">
        <f>'דוח 132'!J8112</f>
        <v>0</v>
      </c>
      <c r="C8112" s="63">
        <f>'דוח 132'!I8112</f>
        <v>0</v>
      </c>
      <c r="D8112" s="63">
        <f>'דוח 132'!H8112</f>
        <v>0</v>
      </c>
      <c r="E8112" s="63">
        <f>'דוח 132'!G8112</f>
        <v>0</v>
      </c>
      <c r="F8112" s="63">
        <f>'דוח 132'!F8112</f>
        <v>0</v>
      </c>
      <c r="G8112" s="63">
        <f>'דוח 132'!E8112</f>
        <v>0</v>
      </c>
      <c r="H8112" s="63">
        <f>'דוח 132'!D8112</f>
        <v>0</v>
      </c>
      <c r="I8112" s="63">
        <f>'דוח 132'!C8112</f>
        <v>0</v>
      </c>
      <c r="J8112" s="63">
        <f>'דוח 132'!B8112</f>
        <v>0</v>
      </c>
      <c r="K8112" s="63">
        <f>'דוח 132'!A8112</f>
        <v>0</v>
      </c>
    </row>
    <row r="8113" spans="1:11" x14ac:dyDescent="0.2">
      <c r="A8113" s="63">
        <f>'דוח 132'!K8113</f>
        <v>0</v>
      </c>
      <c r="B8113" s="63">
        <f>'דוח 132'!J8113</f>
        <v>0</v>
      </c>
      <c r="C8113" s="63">
        <f>'דוח 132'!I8113</f>
        <v>0</v>
      </c>
      <c r="D8113" s="63">
        <f>'דוח 132'!H8113</f>
        <v>0</v>
      </c>
      <c r="E8113" s="63">
        <f>'דוח 132'!G8113</f>
        <v>0</v>
      </c>
      <c r="F8113" s="63">
        <f>'דוח 132'!F8113</f>
        <v>0</v>
      </c>
      <c r="G8113" s="63">
        <f>'דוח 132'!E8113</f>
        <v>0</v>
      </c>
      <c r="H8113" s="63">
        <f>'דוח 132'!D8113</f>
        <v>0</v>
      </c>
      <c r="I8113" s="63">
        <f>'דוח 132'!C8113</f>
        <v>0</v>
      </c>
      <c r="J8113" s="63">
        <f>'דוח 132'!B8113</f>
        <v>0</v>
      </c>
      <c r="K8113" s="63">
        <f>'דוח 132'!A8113</f>
        <v>0</v>
      </c>
    </row>
    <row r="8114" spans="1:11" x14ac:dyDescent="0.2">
      <c r="A8114" s="63">
        <f>'דוח 132'!K8114</f>
        <v>0</v>
      </c>
      <c r="B8114" s="63">
        <f>'דוח 132'!J8114</f>
        <v>0</v>
      </c>
      <c r="C8114" s="63">
        <f>'דוח 132'!I8114</f>
        <v>0</v>
      </c>
      <c r="D8114" s="63">
        <f>'דוח 132'!H8114</f>
        <v>0</v>
      </c>
      <c r="E8114" s="63">
        <f>'דוח 132'!G8114</f>
        <v>0</v>
      </c>
      <c r="F8114" s="63">
        <f>'דוח 132'!F8114</f>
        <v>0</v>
      </c>
      <c r="G8114" s="63">
        <f>'דוח 132'!E8114</f>
        <v>0</v>
      </c>
      <c r="H8114" s="63">
        <f>'דוח 132'!D8114</f>
        <v>0</v>
      </c>
      <c r="I8114" s="63">
        <f>'דוח 132'!C8114</f>
        <v>0</v>
      </c>
      <c r="J8114" s="63">
        <f>'דוח 132'!B8114</f>
        <v>0</v>
      </c>
      <c r="K8114" s="63">
        <f>'דוח 132'!A8114</f>
        <v>0</v>
      </c>
    </row>
    <row r="8115" spans="1:11" x14ac:dyDescent="0.2">
      <c r="A8115" s="63">
        <f>'דוח 132'!K8115</f>
        <v>0</v>
      </c>
      <c r="B8115" s="63">
        <f>'דוח 132'!J8115</f>
        <v>0</v>
      </c>
      <c r="C8115" s="63">
        <f>'דוח 132'!I8115</f>
        <v>0</v>
      </c>
      <c r="D8115" s="63">
        <f>'דוח 132'!H8115</f>
        <v>0</v>
      </c>
      <c r="E8115" s="63">
        <f>'דוח 132'!G8115</f>
        <v>0</v>
      </c>
      <c r="F8115" s="63">
        <f>'דוח 132'!F8115</f>
        <v>0</v>
      </c>
      <c r="G8115" s="63">
        <f>'דוח 132'!E8115</f>
        <v>0</v>
      </c>
      <c r="H8115" s="63">
        <f>'דוח 132'!D8115</f>
        <v>0</v>
      </c>
      <c r="I8115" s="63">
        <f>'דוח 132'!C8115</f>
        <v>0</v>
      </c>
      <c r="J8115" s="63">
        <f>'דוח 132'!B8115</f>
        <v>0</v>
      </c>
      <c r="K8115" s="63">
        <f>'דוח 132'!A8115</f>
        <v>0</v>
      </c>
    </row>
    <row r="8116" spans="1:11" x14ac:dyDescent="0.2">
      <c r="A8116" s="63">
        <f>'דוח 132'!K8116</f>
        <v>0</v>
      </c>
      <c r="B8116" s="63">
        <f>'דוח 132'!J8116</f>
        <v>0</v>
      </c>
      <c r="C8116" s="63">
        <f>'דוח 132'!I8116</f>
        <v>0</v>
      </c>
      <c r="D8116" s="63">
        <f>'דוח 132'!H8116</f>
        <v>0</v>
      </c>
      <c r="E8116" s="63">
        <f>'דוח 132'!G8116</f>
        <v>0</v>
      </c>
      <c r="F8116" s="63">
        <f>'דוח 132'!F8116</f>
        <v>0</v>
      </c>
      <c r="G8116" s="63">
        <f>'דוח 132'!E8116</f>
        <v>0</v>
      </c>
      <c r="H8116" s="63">
        <f>'דוח 132'!D8116</f>
        <v>0</v>
      </c>
      <c r="I8116" s="63">
        <f>'דוח 132'!C8116</f>
        <v>0</v>
      </c>
      <c r="J8116" s="63">
        <f>'דוח 132'!B8116</f>
        <v>0</v>
      </c>
      <c r="K8116" s="63">
        <f>'דוח 132'!A8116</f>
        <v>0</v>
      </c>
    </row>
    <row r="8117" spans="1:11" x14ac:dyDescent="0.2">
      <c r="A8117" s="63">
        <f>'דוח 132'!K8117</f>
        <v>0</v>
      </c>
      <c r="B8117" s="63">
        <f>'דוח 132'!J8117</f>
        <v>0</v>
      </c>
      <c r="C8117" s="63">
        <f>'דוח 132'!I8117</f>
        <v>0</v>
      </c>
      <c r="D8117" s="63">
        <f>'דוח 132'!H8117</f>
        <v>0</v>
      </c>
      <c r="E8117" s="63">
        <f>'דוח 132'!G8117</f>
        <v>0</v>
      </c>
      <c r="F8117" s="63">
        <f>'דוח 132'!F8117</f>
        <v>0</v>
      </c>
      <c r="G8117" s="63">
        <f>'דוח 132'!E8117</f>
        <v>0</v>
      </c>
      <c r="H8117" s="63">
        <f>'דוח 132'!D8117</f>
        <v>0</v>
      </c>
      <c r="I8117" s="63">
        <f>'דוח 132'!C8117</f>
        <v>0</v>
      </c>
      <c r="J8117" s="63">
        <f>'דוח 132'!B8117</f>
        <v>0</v>
      </c>
      <c r="K8117" s="63">
        <f>'דוח 132'!A8117</f>
        <v>0</v>
      </c>
    </row>
    <row r="8118" spans="1:11" x14ac:dyDescent="0.2">
      <c r="A8118" s="63">
        <f>'דוח 132'!K8118</f>
        <v>0</v>
      </c>
      <c r="B8118" s="63">
        <f>'דוח 132'!J8118</f>
        <v>0</v>
      </c>
      <c r="C8118" s="63">
        <f>'דוח 132'!I8118</f>
        <v>0</v>
      </c>
      <c r="D8118" s="63">
        <f>'דוח 132'!H8118</f>
        <v>0</v>
      </c>
      <c r="E8118" s="63">
        <f>'דוח 132'!G8118</f>
        <v>0</v>
      </c>
      <c r="F8118" s="63">
        <f>'דוח 132'!F8118</f>
        <v>0</v>
      </c>
      <c r="G8118" s="63">
        <f>'דוח 132'!E8118</f>
        <v>0</v>
      </c>
      <c r="H8118" s="63">
        <f>'דוח 132'!D8118</f>
        <v>0</v>
      </c>
      <c r="I8118" s="63">
        <f>'דוח 132'!C8118</f>
        <v>0</v>
      </c>
      <c r="J8118" s="63">
        <f>'דוח 132'!B8118</f>
        <v>0</v>
      </c>
      <c r="K8118" s="63">
        <f>'דוח 132'!A8118</f>
        <v>0</v>
      </c>
    </row>
    <row r="8119" spans="1:11" x14ac:dyDescent="0.2">
      <c r="A8119" s="63">
        <f>'דוח 132'!K8119</f>
        <v>0</v>
      </c>
      <c r="B8119" s="63">
        <f>'דוח 132'!J8119</f>
        <v>0</v>
      </c>
      <c r="C8119" s="63">
        <f>'דוח 132'!I8119</f>
        <v>0</v>
      </c>
      <c r="D8119" s="63">
        <f>'דוח 132'!H8119</f>
        <v>0</v>
      </c>
      <c r="E8119" s="63">
        <f>'דוח 132'!G8119</f>
        <v>0</v>
      </c>
      <c r="F8119" s="63">
        <f>'דוח 132'!F8119</f>
        <v>0</v>
      </c>
      <c r="G8119" s="63">
        <f>'דוח 132'!E8119</f>
        <v>0</v>
      </c>
      <c r="H8119" s="63">
        <f>'דוח 132'!D8119</f>
        <v>0</v>
      </c>
      <c r="I8119" s="63">
        <f>'דוח 132'!C8119</f>
        <v>0</v>
      </c>
      <c r="J8119" s="63">
        <f>'דוח 132'!B8119</f>
        <v>0</v>
      </c>
      <c r="K8119" s="63">
        <f>'דוח 132'!A8119</f>
        <v>0</v>
      </c>
    </row>
    <row r="8120" spans="1:11" x14ac:dyDescent="0.2">
      <c r="A8120" s="63">
        <f>'דוח 132'!K8120</f>
        <v>0</v>
      </c>
      <c r="B8120" s="63">
        <f>'דוח 132'!J8120</f>
        <v>0</v>
      </c>
      <c r="C8120" s="63">
        <f>'דוח 132'!I8120</f>
        <v>0</v>
      </c>
      <c r="D8120" s="63">
        <f>'דוח 132'!H8120</f>
        <v>0</v>
      </c>
      <c r="E8120" s="63">
        <f>'דוח 132'!G8120</f>
        <v>0</v>
      </c>
      <c r="F8120" s="63">
        <f>'דוח 132'!F8120</f>
        <v>0</v>
      </c>
      <c r="G8120" s="63">
        <f>'דוח 132'!E8120</f>
        <v>0</v>
      </c>
      <c r="H8120" s="63">
        <f>'דוח 132'!D8120</f>
        <v>0</v>
      </c>
      <c r="I8120" s="63">
        <f>'דוח 132'!C8120</f>
        <v>0</v>
      </c>
      <c r="J8120" s="63">
        <f>'דוח 132'!B8120</f>
        <v>0</v>
      </c>
      <c r="K8120" s="63">
        <f>'דוח 132'!A8120</f>
        <v>0</v>
      </c>
    </row>
    <row r="8121" spans="1:11" x14ac:dyDescent="0.2">
      <c r="A8121" s="63">
        <f>'דוח 132'!K8121</f>
        <v>0</v>
      </c>
      <c r="B8121" s="63">
        <f>'דוח 132'!J8121</f>
        <v>0</v>
      </c>
      <c r="C8121" s="63">
        <f>'דוח 132'!I8121</f>
        <v>0</v>
      </c>
      <c r="D8121" s="63">
        <f>'דוח 132'!H8121</f>
        <v>0</v>
      </c>
      <c r="E8121" s="63">
        <f>'דוח 132'!G8121</f>
        <v>0</v>
      </c>
      <c r="F8121" s="63">
        <f>'דוח 132'!F8121</f>
        <v>0</v>
      </c>
      <c r="G8121" s="63">
        <f>'דוח 132'!E8121</f>
        <v>0</v>
      </c>
      <c r="H8121" s="63">
        <f>'דוח 132'!D8121</f>
        <v>0</v>
      </c>
      <c r="I8121" s="63">
        <f>'דוח 132'!C8121</f>
        <v>0</v>
      </c>
      <c r="J8121" s="63">
        <f>'דוח 132'!B8121</f>
        <v>0</v>
      </c>
      <c r="K8121" s="63">
        <f>'דוח 132'!A8121</f>
        <v>0</v>
      </c>
    </row>
    <row r="8122" spans="1:11" x14ac:dyDescent="0.2">
      <c r="A8122" s="63">
        <f>'דוח 132'!K8122</f>
        <v>0</v>
      </c>
      <c r="B8122" s="63">
        <f>'דוח 132'!J8122</f>
        <v>0</v>
      </c>
      <c r="C8122" s="63">
        <f>'דוח 132'!I8122</f>
        <v>0</v>
      </c>
      <c r="D8122" s="63">
        <f>'דוח 132'!H8122</f>
        <v>0</v>
      </c>
      <c r="E8122" s="63">
        <f>'דוח 132'!G8122</f>
        <v>0</v>
      </c>
      <c r="F8122" s="63">
        <f>'דוח 132'!F8122</f>
        <v>0</v>
      </c>
      <c r="G8122" s="63">
        <f>'דוח 132'!E8122</f>
        <v>0</v>
      </c>
      <c r="H8122" s="63">
        <f>'דוח 132'!D8122</f>
        <v>0</v>
      </c>
      <c r="I8122" s="63">
        <f>'דוח 132'!C8122</f>
        <v>0</v>
      </c>
      <c r="J8122" s="63">
        <f>'דוח 132'!B8122</f>
        <v>0</v>
      </c>
      <c r="K8122" s="63">
        <f>'דוח 132'!A8122</f>
        <v>0</v>
      </c>
    </row>
    <row r="8123" spans="1:11" x14ac:dyDescent="0.2">
      <c r="A8123" s="63">
        <f>'דוח 132'!K8123</f>
        <v>0</v>
      </c>
      <c r="B8123" s="63">
        <f>'דוח 132'!J8123</f>
        <v>0</v>
      </c>
      <c r="C8123" s="63">
        <f>'דוח 132'!I8123</f>
        <v>0</v>
      </c>
      <c r="D8123" s="63">
        <f>'דוח 132'!H8123</f>
        <v>0</v>
      </c>
      <c r="E8123" s="63">
        <f>'דוח 132'!G8123</f>
        <v>0</v>
      </c>
      <c r="F8123" s="63">
        <f>'דוח 132'!F8123</f>
        <v>0</v>
      </c>
      <c r="G8123" s="63">
        <f>'דוח 132'!E8123</f>
        <v>0</v>
      </c>
      <c r="H8123" s="63">
        <f>'דוח 132'!D8123</f>
        <v>0</v>
      </c>
      <c r="I8123" s="63">
        <f>'דוח 132'!C8123</f>
        <v>0</v>
      </c>
      <c r="J8123" s="63">
        <f>'דוח 132'!B8123</f>
        <v>0</v>
      </c>
      <c r="K8123" s="63">
        <f>'דוח 132'!A8123</f>
        <v>0</v>
      </c>
    </row>
    <row r="8124" spans="1:11" x14ac:dyDescent="0.2">
      <c r="A8124" s="63">
        <f>'דוח 132'!K8124</f>
        <v>0</v>
      </c>
      <c r="B8124" s="63">
        <f>'דוח 132'!J8124</f>
        <v>0</v>
      </c>
      <c r="C8124" s="63">
        <f>'דוח 132'!I8124</f>
        <v>0</v>
      </c>
      <c r="D8124" s="63">
        <f>'דוח 132'!H8124</f>
        <v>0</v>
      </c>
      <c r="E8124" s="63">
        <f>'דוח 132'!G8124</f>
        <v>0</v>
      </c>
      <c r="F8124" s="63">
        <f>'דוח 132'!F8124</f>
        <v>0</v>
      </c>
      <c r="G8124" s="63">
        <f>'דוח 132'!E8124</f>
        <v>0</v>
      </c>
      <c r="H8124" s="63">
        <f>'דוח 132'!D8124</f>
        <v>0</v>
      </c>
      <c r="I8124" s="63">
        <f>'דוח 132'!C8124</f>
        <v>0</v>
      </c>
      <c r="J8124" s="63">
        <f>'דוח 132'!B8124</f>
        <v>0</v>
      </c>
      <c r="K8124" s="63">
        <f>'דוח 132'!A8124</f>
        <v>0</v>
      </c>
    </row>
    <row r="8125" spans="1:11" x14ac:dyDescent="0.2">
      <c r="A8125" s="63">
        <f>'דוח 132'!K8125</f>
        <v>0</v>
      </c>
      <c r="B8125" s="63">
        <f>'דוח 132'!J8125</f>
        <v>0</v>
      </c>
      <c r="C8125" s="63">
        <f>'דוח 132'!I8125</f>
        <v>0</v>
      </c>
      <c r="D8125" s="63">
        <f>'דוח 132'!H8125</f>
        <v>0</v>
      </c>
      <c r="E8125" s="63">
        <f>'דוח 132'!G8125</f>
        <v>0</v>
      </c>
      <c r="F8125" s="63">
        <f>'דוח 132'!F8125</f>
        <v>0</v>
      </c>
      <c r="G8125" s="63">
        <f>'דוח 132'!E8125</f>
        <v>0</v>
      </c>
      <c r="H8125" s="63">
        <f>'דוח 132'!D8125</f>
        <v>0</v>
      </c>
      <c r="I8125" s="63">
        <f>'דוח 132'!C8125</f>
        <v>0</v>
      </c>
      <c r="J8125" s="63">
        <f>'דוח 132'!B8125</f>
        <v>0</v>
      </c>
      <c r="K8125" s="63">
        <f>'דוח 132'!A8125</f>
        <v>0</v>
      </c>
    </row>
    <row r="8126" spans="1:11" x14ac:dyDescent="0.2">
      <c r="A8126" s="63">
        <f>'דוח 132'!K8126</f>
        <v>0</v>
      </c>
      <c r="B8126" s="63">
        <f>'דוח 132'!J8126</f>
        <v>0</v>
      </c>
      <c r="C8126" s="63">
        <f>'דוח 132'!I8126</f>
        <v>0</v>
      </c>
      <c r="D8126" s="63">
        <f>'דוח 132'!H8126</f>
        <v>0</v>
      </c>
      <c r="E8126" s="63">
        <f>'דוח 132'!G8126</f>
        <v>0</v>
      </c>
      <c r="F8126" s="63">
        <f>'דוח 132'!F8126</f>
        <v>0</v>
      </c>
      <c r="G8126" s="63">
        <f>'דוח 132'!E8126</f>
        <v>0</v>
      </c>
      <c r="H8126" s="63">
        <f>'דוח 132'!D8126</f>
        <v>0</v>
      </c>
      <c r="I8126" s="63">
        <f>'דוח 132'!C8126</f>
        <v>0</v>
      </c>
      <c r="J8126" s="63">
        <f>'דוח 132'!B8126</f>
        <v>0</v>
      </c>
      <c r="K8126" s="63">
        <f>'דוח 132'!A8126</f>
        <v>0</v>
      </c>
    </row>
    <row r="8127" spans="1:11" x14ac:dyDescent="0.2">
      <c r="A8127" s="63">
        <f>'דוח 132'!K8127</f>
        <v>0</v>
      </c>
      <c r="B8127" s="63">
        <f>'דוח 132'!J8127</f>
        <v>0</v>
      </c>
      <c r="C8127" s="63">
        <f>'דוח 132'!I8127</f>
        <v>0</v>
      </c>
      <c r="D8127" s="63">
        <f>'דוח 132'!H8127</f>
        <v>0</v>
      </c>
      <c r="E8127" s="63">
        <f>'דוח 132'!G8127</f>
        <v>0</v>
      </c>
      <c r="F8127" s="63">
        <f>'דוח 132'!F8127</f>
        <v>0</v>
      </c>
      <c r="G8127" s="63">
        <f>'דוח 132'!E8127</f>
        <v>0</v>
      </c>
      <c r="H8127" s="63">
        <f>'דוח 132'!D8127</f>
        <v>0</v>
      </c>
      <c r="I8127" s="63">
        <f>'דוח 132'!C8127</f>
        <v>0</v>
      </c>
      <c r="J8127" s="63">
        <f>'דוח 132'!B8127</f>
        <v>0</v>
      </c>
      <c r="K8127" s="63">
        <f>'דוח 132'!A8127</f>
        <v>0</v>
      </c>
    </row>
    <row r="8128" spans="1:11" x14ac:dyDescent="0.2">
      <c r="A8128" s="63">
        <f>'דוח 132'!K8128</f>
        <v>0</v>
      </c>
      <c r="B8128" s="63">
        <f>'דוח 132'!J8128</f>
        <v>0</v>
      </c>
      <c r="C8128" s="63">
        <f>'דוח 132'!I8128</f>
        <v>0</v>
      </c>
      <c r="D8128" s="63">
        <f>'דוח 132'!H8128</f>
        <v>0</v>
      </c>
      <c r="E8128" s="63">
        <f>'דוח 132'!G8128</f>
        <v>0</v>
      </c>
      <c r="F8128" s="63">
        <f>'דוח 132'!F8128</f>
        <v>0</v>
      </c>
      <c r="G8128" s="63">
        <f>'דוח 132'!E8128</f>
        <v>0</v>
      </c>
      <c r="H8128" s="63">
        <f>'דוח 132'!D8128</f>
        <v>0</v>
      </c>
      <c r="I8128" s="63">
        <f>'דוח 132'!C8128</f>
        <v>0</v>
      </c>
      <c r="J8128" s="63">
        <f>'דוח 132'!B8128</f>
        <v>0</v>
      </c>
      <c r="K8128" s="63">
        <f>'דוח 132'!A8128</f>
        <v>0</v>
      </c>
    </row>
    <row r="8129" spans="1:11" x14ac:dyDescent="0.2">
      <c r="A8129" s="63">
        <f>'דוח 132'!K8129</f>
        <v>0</v>
      </c>
      <c r="B8129" s="63">
        <f>'דוח 132'!J8129</f>
        <v>0</v>
      </c>
      <c r="C8129" s="63">
        <f>'דוח 132'!I8129</f>
        <v>0</v>
      </c>
      <c r="D8129" s="63">
        <f>'דוח 132'!H8129</f>
        <v>0</v>
      </c>
      <c r="E8129" s="63">
        <f>'דוח 132'!G8129</f>
        <v>0</v>
      </c>
      <c r="F8129" s="63">
        <f>'דוח 132'!F8129</f>
        <v>0</v>
      </c>
      <c r="G8129" s="63">
        <f>'דוח 132'!E8129</f>
        <v>0</v>
      </c>
      <c r="H8129" s="63">
        <f>'דוח 132'!D8129</f>
        <v>0</v>
      </c>
      <c r="I8129" s="63">
        <f>'דוח 132'!C8129</f>
        <v>0</v>
      </c>
      <c r="J8129" s="63">
        <f>'דוח 132'!B8129</f>
        <v>0</v>
      </c>
      <c r="K8129" s="63">
        <f>'דוח 132'!A8129</f>
        <v>0</v>
      </c>
    </row>
    <row r="8130" spans="1:11" x14ac:dyDescent="0.2">
      <c r="A8130" s="63">
        <f>'דוח 132'!K8130</f>
        <v>0</v>
      </c>
      <c r="B8130" s="63">
        <f>'דוח 132'!J8130</f>
        <v>0</v>
      </c>
      <c r="C8130" s="63">
        <f>'דוח 132'!I8130</f>
        <v>0</v>
      </c>
      <c r="D8130" s="63">
        <f>'דוח 132'!H8130</f>
        <v>0</v>
      </c>
      <c r="E8130" s="63">
        <f>'דוח 132'!G8130</f>
        <v>0</v>
      </c>
      <c r="F8130" s="63">
        <f>'דוח 132'!F8130</f>
        <v>0</v>
      </c>
      <c r="G8130" s="63">
        <f>'דוח 132'!E8130</f>
        <v>0</v>
      </c>
      <c r="H8130" s="63">
        <f>'דוח 132'!D8130</f>
        <v>0</v>
      </c>
      <c r="I8130" s="63">
        <f>'דוח 132'!C8130</f>
        <v>0</v>
      </c>
      <c r="J8130" s="63">
        <f>'דוח 132'!B8130</f>
        <v>0</v>
      </c>
      <c r="K8130" s="63">
        <f>'דוח 132'!A8130</f>
        <v>0</v>
      </c>
    </row>
    <row r="8131" spans="1:11" x14ac:dyDescent="0.2">
      <c r="A8131" s="63">
        <f>'דוח 132'!K8131</f>
        <v>0</v>
      </c>
      <c r="B8131" s="63">
        <f>'דוח 132'!J8131</f>
        <v>0</v>
      </c>
      <c r="C8131" s="63">
        <f>'דוח 132'!I8131</f>
        <v>0</v>
      </c>
      <c r="D8131" s="63">
        <f>'דוח 132'!H8131</f>
        <v>0</v>
      </c>
      <c r="E8131" s="63">
        <f>'דוח 132'!G8131</f>
        <v>0</v>
      </c>
      <c r="F8131" s="63">
        <f>'דוח 132'!F8131</f>
        <v>0</v>
      </c>
      <c r="G8131" s="63">
        <f>'דוח 132'!E8131</f>
        <v>0</v>
      </c>
      <c r="H8131" s="63">
        <f>'דוח 132'!D8131</f>
        <v>0</v>
      </c>
      <c r="I8131" s="63">
        <f>'דוח 132'!C8131</f>
        <v>0</v>
      </c>
      <c r="J8131" s="63">
        <f>'דוח 132'!B8131</f>
        <v>0</v>
      </c>
      <c r="K8131" s="63">
        <f>'דוח 132'!A8131</f>
        <v>0</v>
      </c>
    </row>
    <row r="8132" spans="1:11" x14ac:dyDescent="0.2">
      <c r="A8132" s="63">
        <f>'דוח 132'!K8132</f>
        <v>0</v>
      </c>
      <c r="B8132" s="63">
        <f>'דוח 132'!J8132</f>
        <v>0</v>
      </c>
      <c r="C8132" s="63">
        <f>'דוח 132'!I8132</f>
        <v>0</v>
      </c>
      <c r="D8132" s="63">
        <f>'דוח 132'!H8132</f>
        <v>0</v>
      </c>
      <c r="E8132" s="63">
        <f>'דוח 132'!G8132</f>
        <v>0</v>
      </c>
      <c r="F8132" s="63">
        <f>'דוח 132'!F8132</f>
        <v>0</v>
      </c>
      <c r="G8132" s="63">
        <f>'דוח 132'!E8132</f>
        <v>0</v>
      </c>
      <c r="H8132" s="63">
        <f>'דוח 132'!D8132</f>
        <v>0</v>
      </c>
      <c r="I8132" s="63">
        <f>'דוח 132'!C8132</f>
        <v>0</v>
      </c>
      <c r="J8132" s="63">
        <f>'דוח 132'!B8132</f>
        <v>0</v>
      </c>
      <c r="K8132" s="63">
        <f>'דוח 132'!A8132</f>
        <v>0</v>
      </c>
    </row>
    <row r="8133" spans="1:11" x14ac:dyDescent="0.2">
      <c r="A8133" s="63">
        <f>'דוח 132'!K8133</f>
        <v>0</v>
      </c>
      <c r="B8133" s="63">
        <f>'דוח 132'!J8133</f>
        <v>0</v>
      </c>
      <c r="C8133" s="63">
        <f>'דוח 132'!I8133</f>
        <v>0</v>
      </c>
      <c r="D8133" s="63">
        <f>'דוח 132'!H8133</f>
        <v>0</v>
      </c>
      <c r="E8133" s="63">
        <f>'דוח 132'!G8133</f>
        <v>0</v>
      </c>
      <c r="F8133" s="63">
        <f>'דוח 132'!F8133</f>
        <v>0</v>
      </c>
      <c r="G8133" s="63">
        <f>'דוח 132'!E8133</f>
        <v>0</v>
      </c>
      <c r="H8133" s="63">
        <f>'דוח 132'!D8133</f>
        <v>0</v>
      </c>
      <c r="I8133" s="63">
        <f>'דוח 132'!C8133</f>
        <v>0</v>
      </c>
      <c r="J8133" s="63">
        <f>'דוח 132'!B8133</f>
        <v>0</v>
      </c>
      <c r="K8133" s="63">
        <f>'דוח 132'!A8133</f>
        <v>0</v>
      </c>
    </row>
    <row r="8134" spans="1:11" x14ac:dyDescent="0.2">
      <c r="A8134" s="63">
        <f>'דוח 132'!K8134</f>
        <v>0</v>
      </c>
      <c r="B8134" s="63">
        <f>'דוח 132'!J8134</f>
        <v>0</v>
      </c>
      <c r="C8134" s="63">
        <f>'דוח 132'!I8134</f>
        <v>0</v>
      </c>
      <c r="D8134" s="63">
        <f>'דוח 132'!H8134</f>
        <v>0</v>
      </c>
      <c r="E8134" s="63">
        <f>'דוח 132'!G8134</f>
        <v>0</v>
      </c>
      <c r="F8134" s="63">
        <f>'דוח 132'!F8134</f>
        <v>0</v>
      </c>
      <c r="G8134" s="63">
        <f>'דוח 132'!E8134</f>
        <v>0</v>
      </c>
      <c r="H8134" s="63">
        <f>'דוח 132'!D8134</f>
        <v>0</v>
      </c>
      <c r="I8134" s="63">
        <f>'דוח 132'!C8134</f>
        <v>0</v>
      </c>
      <c r="J8134" s="63">
        <f>'דוח 132'!B8134</f>
        <v>0</v>
      </c>
      <c r="K8134" s="63">
        <f>'דוח 132'!A8134</f>
        <v>0</v>
      </c>
    </row>
    <row r="8135" spans="1:11" x14ac:dyDescent="0.2">
      <c r="A8135" s="63">
        <f>'דוח 132'!K8135</f>
        <v>0</v>
      </c>
      <c r="B8135" s="63">
        <f>'דוח 132'!J8135</f>
        <v>0</v>
      </c>
      <c r="C8135" s="63">
        <f>'דוח 132'!I8135</f>
        <v>0</v>
      </c>
      <c r="D8135" s="63">
        <f>'דוח 132'!H8135</f>
        <v>0</v>
      </c>
      <c r="E8135" s="63">
        <f>'דוח 132'!G8135</f>
        <v>0</v>
      </c>
      <c r="F8135" s="63">
        <f>'דוח 132'!F8135</f>
        <v>0</v>
      </c>
      <c r="G8135" s="63">
        <f>'דוח 132'!E8135</f>
        <v>0</v>
      </c>
      <c r="H8135" s="63">
        <f>'דוח 132'!D8135</f>
        <v>0</v>
      </c>
      <c r="I8135" s="63">
        <f>'דוח 132'!C8135</f>
        <v>0</v>
      </c>
      <c r="J8135" s="63">
        <f>'דוח 132'!B8135</f>
        <v>0</v>
      </c>
      <c r="K8135" s="63">
        <f>'דוח 132'!A8135</f>
        <v>0</v>
      </c>
    </row>
    <row r="8136" spans="1:11" x14ac:dyDescent="0.2">
      <c r="A8136" s="63">
        <f>'דוח 132'!K8136</f>
        <v>0</v>
      </c>
      <c r="B8136" s="63">
        <f>'דוח 132'!J8136</f>
        <v>0</v>
      </c>
      <c r="C8136" s="63">
        <f>'דוח 132'!I8136</f>
        <v>0</v>
      </c>
      <c r="D8136" s="63">
        <f>'דוח 132'!H8136</f>
        <v>0</v>
      </c>
      <c r="E8136" s="63">
        <f>'דוח 132'!G8136</f>
        <v>0</v>
      </c>
      <c r="F8136" s="63">
        <f>'דוח 132'!F8136</f>
        <v>0</v>
      </c>
      <c r="G8136" s="63">
        <f>'דוח 132'!E8136</f>
        <v>0</v>
      </c>
      <c r="H8136" s="63">
        <f>'דוח 132'!D8136</f>
        <v>0</v>
      </c>
      <c r="I8136" s="63">
        <f>'דוח 132'!C8136</f>
        <v>0</v>
      </c>
      <c r="J8136" s="63">
        <f>'דוח 132'!B8136</f>
        <v>0</v>
      </c>
      <c r="K8136" s="63">
        <f>'דוח 132'!A8136</f>
        <v>0</v>
      </c>
    </row>
    <row r="8137" spans="1:11" x14ac:dyDescent="0.2">
      <c r="A8137" s="63">
        <f>'דוח 132'!K8137</f>
        <v>0</v>
      </c>
      <c r="B8137" s="63">
        <f>'דוח 132'!J8137</f>
        <v>0</v>
      </c>
      <c r="C8137" s="63">
        <f>'דוח 132'!I8137</f>
        <v>0</v>
      </c>
      <c r="D8137" s="63">
        <f>'דוח 132'!H8137</f>
        <v>0</v>
      </c>
      <c r="E8137" s="63">
        <f>'דוח 132'!G8137</f>
        <v>0</v>
      </c>
      <c r="F8137" s="63">
        <f>'דוח 132'!F8137</f>
        <v>0</v>
      </c>
      <c r="G8137" s="63">
        <f>'דוח 132'!E8137</f>
        <v>0</v>
      </c>
      <c r="H8137" s="63">
        <f>'דוח 132'!D8137</f>
        <v>0</v>
      </c>
      <c r="I8137" s="63">
        <f>'דוח 132'!C8137</f>
        <v>0</v>
      </c>
      <c r="J8137" s="63">
        <f>'דוח 132'!B8137</f>
        <v>0</v>
      </c>
      <c r="K8137" s="63">
        <f>'דוח 132'!A8137</f>
        <v>0</v>
      </c>
    </row>
    <row r="8138" spans="1:11" x14ac:dyDescent="0.2">
      <c r="A8138" s="63">
        <f>'דוח 132'!K8138</f>
        <v>0</v>
      </c>
      <c r="B8138" s="63">
        <f>'דוח 132'!J8138</f>
        <v>0</v>
      </c>
      <c r="C8138" s="63">
        <f>'דוח 132'!I8138</f>
        <v>0</v>
      </c>
      <c r="D8138" s="63">
        <f>'דוח 132'!H8138</f>
        <v>0</v>
      </c>
      <c r="E8138" s="63">
        <f>'דוח 132'!G8138</f>
        <v>0</v>
      </c>
      <c r="F8138" s="63">
        <f>'דוח 132'!F8138</f>
        <v>0</v>
      </c>
      <c r="G8138" s="63">
        <f>'דוח 132'!E8138</f>
        <v>0</v>
      </c>
      <c r="H8138" s="63">
        <f>'דוח 132'!D8138</f>
        <v>0</v>
      </c>
      <c r="I8138" s="63">
        <f>'דוח 132'!C8138</f>
        <v>0</v>
      </c>
      <c r="J8138" s="63">
        <f>'דוח 132'!B8138</f>
        <v>0</v>
      </c>
      <c r="K8138" s="63">
        <f>'דוח 132'!A8138</f>
        <v>0</v>
      </c>
    </row>
    <row r="8139" spans="1:11" x14ac:dyDescent="0.2">
      <c r="A8139" s="63">
        <f>'דוח 132'!K8139</f>
        <v>0</v>
      </c>
      <c r="B8139" s="63">
        <f>'דוח 132'!J8139</f>
        <v>0</v>
      </c>
      <c r="C8139" s="63">
        <f>'דוח 132'!I8139</f>
        <v>0</v>
      </c>
      <c r="D8139" s="63">
        <f>'דוח 132'!H8139</f>
        <v>0</v>
      </c>
      <c r="E8139" s="63">
        <f>'דוח 132'!G8139</f>
        <v>0</v>
      </c>
      <c r="F8139" s="63">
        <f>'דוח 132'!F8139</f>
        <v>0</v>
      </c>
      <c r="G8139" s="63">
        <f>'דוח 132'!E8139</f>
        <v>0</v>
      </c>
      <c r="H8139" s="63">
        <f>'דוח 132'!D8139</f>
        <v>0</v>
      </c>
      <c r="I8139" s="63">
        <f>'דוח 132'!C8139</f>
        <v>0</v>
      </c>
      <c r="J8139" s="63">
        <f>'דוח 132'!B8139</f>
        <v>0</v>
      </c>
      <c r="K8139" s="63">
        <f>'דוח 132'!A8139</f>
        <v>0</v>
      </c>
    </row>
    <row r="8140" spans="1:11" x14ac:dyDescent="0.2">
      <c r="A8140" s="63">
        <f>'דוח 132'!K8140</f>
        <v>0</v>
      </c>
      <c r="B8140" s="63">
        <f>'דוח 132'!J8140</f>
        <v>0</v>
      </c>
      <c r="C8140" s="63">
        <f>'דוח 132'!I8140</f>
        <v>0</v>
      </c>
      <c r="D8140" s="63">
        <f>'דוח 132'!H8140</f>
        <v>0</v>
      </c>
      <c r="E8140" s="63">
        <f>'דוח 132'!G8140</f>
        <v>0</v>
      </c>
      <c r="F8140" s="63">
        <f>'דוח 132'!F8140</f>
        <v>0</v>
      </c>
      <c r="G8140" s="63">
        <f>'דוח 132'!E8140</f>
        <v>0</v>
      </c>
      <c r="H8140" s="63">
        <f>'דוח 132'!D8140</f>
        <v>0</v>
      </c>
      <c r="I8140" s="63">
        <f>'דוח 132'!C8140</f>
        <v>0</v>
      </c>
      <c r="J8140" s="63">
        <f>'דוח 132'!B8140</f>
        <v>0</v>
      </c>
      <c r="K8140" s="63">
        <f>'דוח 132'!A8140</f>
        <v>0</v>
      </c>
    </row>
    <row r="8141" spans="1:11" x14ac:dyDescent="0.2">
      <c r="A8141" s="63">
        <f>'דוח 132'!K8141</f>
        <v>0</v>
      </c>
      <c r="B8141" s="63">
        <f>'דוח 132'!J8141</f>
        <v>0</v>
      </c>
      <c r="C8141" s="63">
        <f>'דוח 132'!I8141</f>
        <v>0</v>
      </c>
      <c r="D8141" s="63">
        <f>'דוח 132'!H8141</f>
        <v>0</v>
      </c>
      <c r="E8141" s="63">
        <f>'דוח 132'!G8141</f>
        <v>0</v>
      </c>
      <c r="F8141" s="63">
        <f>'דוח 132'!F8141</f>
        <v>0</v>
      </c>
      <c r="G8141" s="63">
        <f>'דוח 132'!E8141</f>
        <v>0</v>
      </c>
      <c r="H8141" s="63">
        <f>'דוח 132'!D8141</f>
        <v>0</v>
      </c>
      <c r="I8141" s="63">
        <f>'דוח 132'!C8141</f>
        <v>0</v>
      </c>
      <c r="J8141" s="63">
        <f>'דוח 132'!B8141</f>
        <v>0</v>
      </c>
      <c r="K8141" s="63">
        <f>'דוח 132'!A8141</f>
        <v>0</v>
      </c>
    </row>
    <row r="8142" spans="1:11" x14ac:dyDescent="0.2">
      <c r="A8142" s="63">
        <f>'דוח 132'!K8142</f>
        <v>0</v>
      </c>
      <c r="B8142" s="63">
        <f>'דוח 132'!J8142</f>
        <v>0</v>
      </c>
      <c r="C8142" s="63">
        <f>'דוח 132'!I8142</f>
        <v>0</v>
      </c>
      <c r="D8142" s="63">
        <f>'דוח 132'!H8142</f>
        <v>0</v>
      </c>
      <c r="E8142" s="63">
        <f>'דוח 132'!G8142</f>
        <v>0</v>
      </c>
      <c r="F8142" s="63">
        <f>'דוח 132'!F8142</f>
        <v>0</v>
      </c>
      <c r="G8142" s="63">
        <f>'דוח 132'!E8142</f>
        <v>0</v>
      </c>
      <c r="H8142" s="63">
        <f>'דוח 132'!D8142</f>
        <v>0</v>
      </c>
      <c r="I8142" s="63">
        <f>'דוח 132'!C8142</f>
        <v>0</v>
      </c>
      <c r="J8142" s="63">
        <f>'דוח 132'!B8142</f>
        <v>0</v>
      </c>
      <c r="K8142" s="63">
        <f>'דוח 132'!A8142</f>
        <v>0</v>
      </c>
    </row>
    <row r="8143" spans="1:11" x14ac:dyDescent="0.2">
      <c r="A8143" s="63">
        <f>'דוח 132'!K8143</f>
        <v>0</v>
      </c>
      <c r="B8143" s="63">
        <f>'דוח 132'!J8143</f>
        <v>0</v>
      </c>
      <c r="C8143" s="63">
        <f>'דוח 132'!I8143</f>
        <v>0</v>
      </c>
      <c r="D8143" s="63">
        <f>'דוח 132'!H8143</f>
        <v>0</v>
      </c>
      <c r="E8143" s="63">
        <f>'דוח 132'!G8143</f>
        <v>0</v>
      </c>
      <c r="F8143" s="63">
        <f>'דוח 132'!F8143</f>
        <v>0</v>
      </c>
      <c r="G8143" s="63">
        <f>'דוח 132'!E8143</f>
        <v>0</v>
      </c>
      <c r="H8143" s="63">
        <f>'דוח 132'!D8143</f>
        <v>0</v>
      </c>
      <c r="I8143" s="63">
        <f>'דוח 132'!C8143</f>
        <v>0</v>
      </c>
      <c r="J8143" s="63">
        <f>'דוח 132'!B8143</f>
        <v>0</v>
      </c>
      <c r="K8143" s="63">
        <f>'דוח 132'!A8143</f>
        <v>0</v>
      </c>
    </row>
    <row r="8144" spans="1:11" x14ac:dyDescent="0.2">
      <c r="A8144" s="63">
        <f>'דוח 132'!K8144</f>
        <v>0</v>
      </c>
      <c r="B8144" s="63">
        <f>'דוח 132'!J8144</f>
        <v>0</v>
      </c>
      <c r="C8144" s="63">
        <f>'דוח 132'!I8144</f>
        <v>0</v>
      </c>
      <c r="D8144" s="63">
        <f>'דוח 132'!H8144</f>
        <v>0</v>
      </c>
      <c r="E8144" s="63">
        <f>'דוח 132'!G8144</f>
        <v>0</v>
      </c>
      <c r="F8144" s="63">
        <f>'דוח 132'!F8144</f>
        <v>0</v>
      </c>
      <c r="G8144" s="63">
        <f>'דוח 132'!E8144</f>
        <v>0</v>
      </c>
      <c r="H8144" s="63">
        <f>'דוח 132'!D8144</f>
        <v>0</v>
      </c>
      <c r="I8144" s="63">
        <f>'דוח 132'!C8144</f>
        <v>0</v>
      </c>
      <c r="J8144" s="63">
        <f>'דוח 132'!B8144</f>
        <v>0</v>
      </c>
      <c r="K8144" s="63">
        <f>'דוח 132'!A8144</f>
        <v>0</v>
      </c>
    </row>
    <row r="8145" spans="1:11" x14ac:dyDescent="0.2">
      <c r="A8145" s="63">
        <f>'דוח 132'!K8145</f>
        <v>0</v>
      </c>
      <c r="B8145" s="63">
        <f>'דוח 132'!J8145</f>
        <v>0</v>
      </c>
      <c r="C8145" s="63">
        <f>'דוח 132'!I8145</f>
        <v>0</v>
      </c>
      <c r="D8145" s="63">
        <f>'דוח 132'!H8145</f>
        <v>0</v>
      </c>
      <c r="E8145" s="63">
        <f>'דוח 132'!G8145</f>
        <v>0</v>
      </c>
      <c r="F8145" s="63">
        <f>'דוח 132'!F8145</f>
        <v>0</v>
      </c>
      <c r="G8145" s="63">
        <f>'דוח 132'!E8145</f>
        <v>0</v>
      </c>
      <c r="H8145" s="63">
        <f>'דוח 132'!D8145</f>
        <v>0</v>
      </c>
      <c r="I8145" s="63">
        <f>'דוח 132'!C8145</f>
        <v>0</v>
      </c>
      <c r="J8145" s="63">
        <f>'דוח 132'!B8145</f>
        <v>0</v>
      </c>
      <c r="K8145" s="63">
        <f>'דוח 132'!A8145</f>
        <v>0</v>
      </c>
    </row>
    <row r="8146" spans="1:11" x14ac:dyDescent="0.2">
      <c r="A8146" s="63">
        <f>'דוח 132'!K8146</f>
        <v>0</v>
      </c>
      <c r="B8146" s="63">
        <f>'דוח 132'!J8146</f>
        <v>0</v>
      </c>
      <c r="C8146" s="63">
        <f>'דוח 132'!I8146</f>
        <v>0</v>
      </c>
      <c r="D8146" s="63">
        <f>'דוח 132'!H8146</f>
        <v>0</v>
      </c>
      <c r="E8146" s="63">
        <f>'דוח 132'!G8146</f>
        <v>0</v>
      </c>
      <c r="F8146" s="63">
        <f>'דוח 132'!F8146</f>
        <v>0</v>
      </c>
      <c r="G8146" s="63">
        <f>'דוח 132'!E8146</f>
        <v>0</v>
      </c>
      <c r="H8146" s="63">
        <f>'דוח 132'!D8146</f>
        <v>0</v>
      </c>
      <c r="I8146" s="63">
        <f>'דוח 132'!C8146</f>
        <v>0</v>
      </c>
      <c r="J8146" s="63">
        <f>'דוח 132'!B8146</f>
        <v>0</v>
      </c>
      <c r="K8146" s="63">
        <f>'דוח 132'!A8146</f>
        <v>0</v>
      </c>
    </row>
    <row r="8147" spans="1:11" x14ac:dyDescent="0.2">
      <c r="A8147" s="63">
        <f>'דוח 132'!K8147</f>
        <v>0</v>
      </c>
      <c r="B8147" s="63">
        <f>'דוח 132'!J8147</f>
        <v>0</v>
      </c>
      <c r="C8147" s="63">
        <f>'דוח 132'!I8147</f>
        <v>0</v>
      </c>
      <c r="D8147" s="63">
        <f>'דוח 132'!H8147</f>
        <v>0</v>
      </c>
      <c r="E8147" s="63">
        <f>'דוח 132'!G8147</f>
        <v>0</v>
      </c>
      <c r="F8147" s="63">
        <f>'דוח 132'!F8147</f>
        <v>0</v>
      </c>
      <c r="G8147" s="63">
        <f>'דוח 132'!E8147</f>
        <v>0</v>
      </c>
      <c r="H8147" s="63">
        <f>'דוח 132'!D8147</f>
        <v>0</v>
      </c>
      <c r="I8147" s="63">
        <f>'דוח 132'!C8147</f>
        <v>0</v>
      </c>
      <c r="J8147" s="63">
        <f>'דוח 132'!B8147</f>
        <v>0</v>
      </c>
      <c r="K8147" s="63">
        <f>'דוח 132'!A8147</f>
        <v>0</v>
      </c>
    </row>
    <row r="8148" spans="1:11" x14ac:dyDescent="0.2">
      <c r="A8148" s="63">
        <f>'דוח 132'!K8148</f>
        <v>0</v>
      </c>
      <c r="B8148" s="63">
        <f>'דוח 132'!J8148</f>
        <v>0</v>
      </c>
      <c r="C8148" s="63">
        <f>'דוח 132'!I8148</f>
        <v>0</v>
      </c>
      <c r="D8148" s="63">
        <f>'דוח 132'!H8148</f>
        <v>0</v>
      </c>
      <c r="E8148" s="63">
        <f>'דוח 132'!G8148</f>
        <v>0</v>
      </c>
      <c r="F8148" s="63">
        <f>'דוח 132'!F8148</f>
        <v>0</v>
      </c>
      <c r="G8148" s="63">
        <f>'דוח 132'!E8148</f>
        <v>0</v>
      </c>
      <c r="H8148" s="63">
        <f>'דוח 132'!D8148</f>
        <v>0</v>
      </c>
      <c r="I8148" s="63">
        <f>'דוח 132'!C8148</f>
        <v>0</v>
      </c>
      <c r="J8148" s="63">
        <f>'דוח 132'!B8148</f>
        <v>0</v>
      </c>
      <c r="K8148" s="63">
        <f>'דוח 132'!A8148</f>
        <v>0</v>
      </c>
    </row>
    <row r="8149" spans="1:11" x14ac:dyDescent="0.2">
      <c r="A8149" s="63">
        <f>'דוח 132'!K8149</f>
        <v>0</v>
      </c>
      <c r="B8149" s="63">
        <f>'דוח 132'!J8149</f>
        <v>0</v>
      </c>
      <c r="C8149" s="63">
        <f>'דוח 132'!I8149</f>
        <v>0</v>
      </c>
      <c r="D8149" s="63">
        <f>'דוח 132'!H8149</f>
        <v>0</v>
      </c>
      <c r="E8149" s="63">
        <f>'דוח 132'!G8149</f>
        <v>0</v>
      </c>
      <c r="F8149" s="63">
        <f>'דוח 132'!F8149</f>
        <v>0</v>
      </c>
      <c r="G8149" s="63">
        <f>'דוח 132'!E8149</f>
        <v>0</v>
      </c>
      <c r="H8149" s="63">
        <f>'דוח 132'!D8149</f>
        <v>0</v>
      </c>
      <c r="I8149" s="63">
        <f>'דוח 132'!C8149</f>
        <v>0</v>
      </c>
      <c r="J8149" s="63">
        <f>'דוח 132'!B8149</f>
        <v>0</v>
      </c>
      <c r="K8149" s="63">
        <f>'דוח 132'!A8149</f>
        <v>0</v>
      </c>
    </row>
    <row r="8150" spans="1:11" x14ac:dyDescent="0.2">
      <c r="A8150" s="63">
        <f>'דוח 132'!K8150</f>
        <v>0</v>
      </c>
      <c r="B8150" s="63">
        <f>'דוח 132'!J8150</f>
        <v>0</v>
      </c>
      <c r="C8150" s="63">
        <f>'דוח 132'!I8150</f>
        <v>0</v>
      </c>
      <c r="D8150" s="63">
        <f>'דוח 132'!H8150</f>
        <v>0</v>
      </c>
      <c r="E8150" s="63">
        <f>'דוח 132'!G8150</f>
        <v>0</v>
      </c>
      <c r="F8150" s="63">
        <f>'דוח 132'!F8150</f>
        <v>0</v>
      </c>
      <c r="G8150" s="63">
        <f>'דוח 132'!E8150</f>
        <v>0</v>
      </c>
      <c r="H8150" s="63">
        <f>'דוח 132'!D8150</f>
        <v>0</v>
      </c>
      <c r="I8150" s="63">
        <f>'דוח 132'!C8150</f>
        <v>0</v>
      </c>
      <c r="J8150" s="63">
        <f>'דוח 132'!B8150</f>
        <v>0</v>
      </c>
      <c r="K8150" s="63">
        <f>'דוח 132'!A8150</f>
        <v>0</v>
      </c>
    </row>
    <row r="8151" spans="1:11" x14ac:dyDescent="0.2">
      <c r="A8151" s="63">
        <f>'דוח 132'!K8151</f>
        <v>0</v>
      </c>
      <c r="B8151" s="63">
        <f>'דוח 132'!J8151</f>
        <v>0</v>
      </c>
      <c r="C8151" s="63">
        <f>'דוח 132'!I8151</f>
        <v>0</v>
      </c>
      <c r="D8151" s="63">
        <f>'דוח 132'!H8151</f>
        <v>0</v>
      </c>
      <c r="E8151" s="63">
        <f>'דוח 132'!G8151</f>
        <v>0</v>
      </c>
      <c r="F8151" s="63">
        <f>'דוח 132'!F8151</f>
        <v>0</v>
      </c>
      <c r="G8151" s="63">
        <f>'דוח 132'!E8151</f>
        <v>0</v>
      </c>
      <c r="H8151" s="63">
        <f>'דוח 132'!D8151</f>
        <v>0</v>
      </c>
      <c r="I8151" s="63">
        <f>'דוח 132'!C8151</f>
        <v>0</v>
      </c>
      <c r="J8151" s="63">
        <f>'דוח 132'!B8151</f>
        <v>0</v>
      </c>
      <c r="K8151" s="63">
        <f>'דוח 132'!A8151</f>
        <v>0</v>
      </c>
    </row>
    <row r="8152" spans="1:11" x14ac:dyDescent="0.2">
      <c r="A8152" s="63">
        <f>'דוח 132'!K8152</f>
        <v>0</v>
      </c>
      <c r="B8152" s="63">
        <f>'דוח 132'!J8152</f>
        <v>0</v>
      </c>
      <c r="C8152" s="63">
        <f>'דוח 132'!I8152</f>
        <v>0</v>
      </c>
      <c r="D8152" s="63">
        <f>'דוח 132'!H8152</f>
        <v>0</v>
      </c>
      <c r="E8152" s="63">
        <f>'דוח 132'!G8152</f>
        <v>0</v>
      </c>
      <c r="F8152" s="63">
        <f>'דוח 132'!F8152</f>
        <v>0</v>
      </c>
      <c r="G8152" s="63">
        <f>'דוח 132'!E8152</f>
        <v>0</v>
      </c>
      <c r="H8152" s="63">
        <f>'דוח 132'!D8152</f>
        <v>0</v>
      </c>
      <c r="I8152" s="63">
        <f>'דוח 132'!C8152</f>
        <v>0</v>
      </c>
      <c r="J8152" s="63">
        <f>'דוח 132'!B8152</f>
        <v>0</v>
      </c>
      <c r="K8152" s="63">
        <f>'דוח 132'!A8152</f>
        <v>0</v>
      </c>
    </row>
    <row r="8153" spans="1:11" x14ac:dyDescent="0.2">
      <c r="A8153" s="63">
        <f>'דוח 132'!K8153</f>
        <v>0</v>
      </c>
      <c r="B8153" s="63">
        <f>'דוח 132'!J8153</f>
        <v>0</v>
      </c>
      <c r="C8153" s="63">
        <f>'דוח 132'!I8153</f>
        <v>0</v>
      </c>
      <c r="D8153" s="63">
        <f>'דוח 132'!H8153</f>
        <v>0</v>
      </c>
      <c r="E8153" s="63">
        <f>'דוח 132'!G8153</f>
        <v>0</v>
      </c>
      <c r="F8153" s="63">
        <f>'דוח 132'!F8153</f>
        <v>0</v>
      </c>
      <c r="G8153" s="63">
        <f>'דוח 132'!E8153</f>
        <v>0</v>
      </c>
      <c r="H8153" s="63">
        <f>'דוח 132'!D8153</f>
        <v>0</v>
      </c>
      <c r="I8153" s="63">
        <f>'דוח 132'!C8153</f>
        <v>0</v>
      </c>
      <c r="J8153" s="63">
        <f>'דוח 132'!B8153</f>
        <v>0</v>
      </c>
      <c r="K8153" s="63">
        <f>'דוח 132'!A8153</f>
        <v>0</v>
      </c>
    </row>
    <row r="8154" spans="1:11" x14ac:dyDescent="0.2">
      <c r="A8154" s="63">
        <f>'דוח 132'!K8154</f>
        <v>0</v>
      </c>
      <c r="B8154" s="63">
        <f>'דוח 132'!J8154</f>
        <v>0</v>
      </c>
      <c r="C8154" s="63">
        <f>'דוח 132'!I8154</f>
        <v>0</v>
      </c>
      <c r="D8154" s="63">
        <f>'דוח 132'!H8154</f>
        <v>0</v>
      </c>
      <c r="E8154" s="63">
        <f>'דוח 132'!G8154</f>
        <v>0</v>
      </c>
      <c r="F8154" s="63">
        <f>'דוח 132'!F8154</f>
        <v>0</v>
      </c>
      <c r="G8154" s="63">
        <f>'דוח 132'!E8154</f>
        <v>0</v>
      </c>
      <c r="H8154" s="63">
        <f>'דוח 132'!D8154</f>
        <v>0</v>
      </c>
      <c r="I8154" s="63">
        <f>'דוח 132'!C8154</f>
        <v>0</v>
      </c>
      <c r="J8154" s="63">
        <f>'דוח 132'!B8154</f>
        <v>0</v>
      </c>
      <c r="K8154" s="63">
        <f>'דוח 132'!A8154</f>
        <v>0</v>
      </c>
    </row>
    <row r="8155" spans="1:11" x14ac:dyDescent="0.2">
      <c r="A8155" s="63">
        <f>'דוח 132'!K8155</f>
        <v>0</v>
      </c>
      <c r="B8155" s="63">
        <f>'דוח 132'!J8155</f>
        <v>0</v>
      </c>
      <c r="C8155" s="63">
        <f>'דוח 132'!I8155</f>
        <v>0</v>
      </c>
      <c r="D8155" s="63">
        <f>'דוח 132'!H8155</f>
        <v>0</v>
      </c>
      <c r="E8155" s="63">
        <f>'דוח 132'!G8155</f>
        <v>0</v>
      </c>
      <c r="F8155" s="63">
        <f>'דוח 132'!F8155</f>
        <v>0</v>
      </c>
      <c r="G8155" s="63">
        <f>'דוח 132'!E8155</f>
        <v>0</v>
      </c>
      <c r="H8155" s="63">
        <f>'דוח 132'!D8155</f>
        <v>0</v>
      </c>
      <c r="I8155" s="63">
        <f>'דוח 132'!C8155</f>
        <v>0</v>
      </c>
      <c r="J8155" s="63">
        <f>'דוח 132'!B8155</f>
        <v>0</v>
      </c>
      <c r="K8155" s="63">
        <f>'דוח 132'!A8155</f>
        <v>0</v>
      </c>
    </row>
    <row r="8156" spans="1:11" x14ac:dyDescent="0.2">
      <c r="A8156" s="63">
        <f>'דוח 132'!K8156</f>
        <v>0</v>
      </c>
      <c r="B8156" s="63">
        <f>'דוח 132'!J8156</f>
        <v>0</v>
      </c>
      <c r="C8156" s="63">
        <f>'דוח 132'!I8156</f>
        <v>0</v>
      </c>
      <c r="D8156" s="63">
        <f>'דוח 132'!H8156</f>
        <v>0</v>
      </c>
      <c r="E8156" s="63">
        <f>'דוח 132'!G8156</f>
        <v>0</v>
      </c>
      <c r="F8156" s="63">
        <f>'דוח 132'!F8156</f>
        <v>0</v>
      </c>
      <c r="G8156" s="63">
        <f>'דוח 132'!E8156</f>
        <v>0</v>
      </c>
      <c r="H8156" s="63">
        <f>'דוח 132'!D8156</f>
        <v>0</v>
      </c>
      <c r="I8156" s="63">
        <f>'דוח 132'!C8156</f>
        <v>0</v>
      </c>
      <c r="J8156" s="63">
        <f>'דוח 132'!B8156</f>
        <v>0</v>
      </c>
      <c r="K8156" s="63">
        <f>'דוח 132'!A8156</f>
        <v>0</v>
      </c>
    </row>
    <row r="8157" spans="1:11" x14ac:dyDescent="0.2">
      <c r="A8157" s="63">
        <f>'דוח 132'!K8157</f>
        <v>0</v>
      </c>
      <c r="B8157" s="63">
        <f>'דוח 132'!J8157</f>
        <v>0</v>
      </c>
      <c r="C8157" s="63">
        <f>'דוח 132'!I8157</f>
        <v>0</v>
      </c>
      <c r="D8157" s="63">
        <f>'דוח 132'!H8157</f>
        <v>0</v>
      </c>
      <c r="E8157" s="63">
        <f>'דוח 132'!G8157</f>
        <v>0</v>
      </c>
      <c r="F8157" s="63">
        <f>'דוח 132'!F8157</f>
        <v>0</v>
      </c>
      <c r="G8157" s="63">
        <f>'דוח 132'!E8157</f>
        <v>0</v>
      </c>
      <c r="H8157" s="63">
        <f>'דוח 132'!D8157</f>
        <v>0</v>
      </c>
      <c r="I8157" s="63">
        <f>'דוח 132'!C8157</f>
        <v>0</v>
      </c>
      <c r="J8157" s="63">
        <f>'דוח 132'!B8157</f>
        <v>0</v>
      </c>
      <c r="K8157" s="63">
        <f>'דוח 132'!A8157</f>
        <v>0</v>
      </c>
    </row>
    <row r="8158" spans="1:11" x14ac:dyDescent="0.2">
      <c r="A8158" s="63">
        <f>'דוח 132'!K8158</f>
        <v>0</v>
      </c>
      <c r="B8158" s="63">
        <f>'דוח 132'!J8158</f>
        <v>0</v>
      </c>
      <c r="C8158" s="63">
        <f>'דוח 132'!I8158</f>
        <v>0</v>
      </c>
      <c r="D8158" s="63">
        <f>'דוח 132'!H8158</f>
        <v>0</v>
      </c>
      <c r="E8158" s="63">
        <f>'דוח 132'!G8158</f>
        <v>0</v>
      </c>
      <c r="F8158" s="63">
        <f>'דוח 132'!F8158</f>
        <v>0</v>
      </c>
      <c r="G8158" s="63">
        <f>'דוח 132'!E8158</f>
        <v>0</v>
      </c>
      <c r="H8158" s="63">
        <f>'דוח 132'!D8158</f>
        <v>0</v>
      </c>
      <c r="I8158" s="63">
        <f>'דוח 132'!C8158</f>
        <v>0</v>
      </c>
      <c r="J8158" s="63">
        <f>'דוח 132'!B8158</f>
        <v>0</v>
      </c>
      <c r="K8158" s="63">
        <f>'דוח 132'!A8158</f>
        <v>0</v>
      </c>
    </row>
    <row r="8159" spans="1:11" x14ac:dyDescent="0.2">
      <c r="A8159" s="63">
        <f>'דוח 132'!K8159</f>
        <v>0</v>
      </c>
      <c r="B8159" s="63">
        <f>'דוח 132'!J8159</f>
        <v>0</v>
      </c>
      <c r="C8159" s="63">
        <f>'דוח 132'!I8159</f>
        <v>0</v>
      </c>
      <c r="D8159" s="63">
        <f>'דוח 132'!H8159</f>
        <v>0</v>
      </c>
      <c r="E8159" s="63">
        <f>'דוח 132'!G8159</f>
        <v>0</v>
      </c>
      <c r="F8159" s="63">
        <f>'דוח 132'!F8159</f>
        <v>0</v>
      </c>
      <c r="G8159" s="63">
        <f>'דוח 132'!E8159</f>
        <v>0</v>
      </c>
      <c r="H8159" s="63">
        <f>'דוח 132'!D8159</f>
        <v>0</v>
      </c>
      <c r="I8159" s="63">
        <f>'דוח 132'!C8159</f>
        <v>0</v>
      </c>
      <c r="J8159" s="63">
        <f>'דוח 132'!B8159</f>
        <v>0</v>
      </c>
      <c r="K8159" s="63">
        <f>'דוח 132'!A8159</f>
        <v>0</v>
      </c>
    </row>
    <row r="8160" spans="1:11" x14ac:dyDescent="0.2">
      <c r="A8160" s="63">
        <f>'דוח 132'!K8160</f>
        <v>0</v>
      </c>
      <c r="B8160" s="63">
        <f>'דוח 132'!J8160</f>
        <v>0</v>
      </c>
      <c r="C8160" s="63">
        <f>'דוח 132'!I8160</f>
        <v>0</v>
      </c>
      <c r="D8160" s="63">
        <f>'דוח 132'!H8160</f>
        <v>0</v>
      </c>
      <c r="E8160" s="63">
        <f>'דוח 132'!G8160</f>
        <v>0</v>
      </c>
      <c r="F8160" s="63">
        <f>'דוח 132'!F8160</f>
        <v>0</v>
      </c>
      <c r="G8160" s="63">
        <f>'דוח 132'!E8160</f>
        <v>0</v>
      </c>
      <c r="H8160" s="63">
        <f>'דוח 132'!D8160</f>
        <v>0</v>
      </c>
      <c r="I8160" s="63">
        <f>'דוח 132'!C8160</f>
        <v>0</v>
      </c>
      <c r="J8160" s="63">
        <f>'דוח 132'!B8160</f>
        <v>0</v>
      </c>
      <c r="K8160" s="63">
        <f>'דוח 132'!A8160</f>
        <v>0</v>
      </c>
    </row>
    <row r="8161" spans="1:11" x14ac:dyDescent="0.2">
      <c r="A8161" s="63">
        <f>'דוח 132'!K8161</f>
        <v>0</v>
      </c>
      <c r="B8161" s="63">
        <f>'דוח 132'!J8161</f>
        <v>0</v>
      </c>
      <c r="C8161" s="63">
        <f>'דוח 132'!I8161</f>
        <v>0</v>
      </c>
      <c r="D8161" s="63">
        <f>'דוח 132'!H8161</f>
        <v>0</v>
      </c>
      <c r="E8161" s="63">
        <f>'דוח 132'!G8161</f>
        <v>0</v>
      </c>
      <c r="F8161" s="63">
        <f>'דוח 132'!F8161</f>
        <v>0</v>
      </c>
      <c r="G8161" s="63">
        <f>'דוח 132'!E8161</f>
        <v>0</v>
      </c>
      <c r="H8161" s="63">
        <f>'דוח 132'!D8161</f>
        <v>0</v>
      </c>
      <c r="I8161" s="63">
        <f>'דוח 132'!C8161</f>
        <v>0</v>
      </c>
      <c r="J8161" s="63">
        <f>'דוח 132'!B8161</f>
        <v>0</v>
      </c>
      <c r="K8161" s="63">
        <f>'דוח 132'!A8161</f>
        <v>0</v>
      </c>
    </row>
    <row r="8162" spans="1:11" x14ac:dyDescent="0.2">
      <c r="A8162" s="63">
        <f>'דוח 132'!K8162</f>
        <v>0</v>
      </c>
      <c r="B8162" s="63">
        <f>'דוח 132'!J8162</f>
        <v>0</v>
      </c>
      <c r="C8162" s="63">
        <f>'דוח 132'!I8162</f>
        <v>0</v>
      </c>
      <c r="D8162" s="63">
        <f>'דוח 132'!H8162</f>
        <v>0</v>
      </c>
      <c r="E8162" s="63">
        <f>'דוח 132'!G8162</f>
        <v>0</v>
      </c>
      <c r="F8162" s="63">
        <f>'דוח 132'!F8162</f>
        <v>0</v>
      </c>
      <c r="G8162" s="63">
        <f>'דוח 132'!E8162</f>
        <v>0</v>
      </c>
      <c r="H8162" s="63">
        <f>'דוח 132'!D8162</f>
        <v>0</v>
      </c>
      <c r="I8162" s="63">
        <f>'דוח 132'!C8162</f>
        <v>0</v>
      </c>
      <c r="J8162" s="63">
        <f>'דוח 132'!B8162</f>
        <v>0</v>
      </c>
      <c r="K8162" s="63">
        <f>'דוח 132'!A8162</f>
        <v>0</v>
      </c>
    </row>
    <row r="8163" spans="1:11" x14ac:dyDescent="0.2">
      <c r="A8163" s="63">
        <f>'דוח 132'!K8163</f>
        <v>0</v>
      </c>
      <c r="B8163" s="63">
        <f>'דוח 132'!J8163</f>
        <v>0</v>
      </c>
      <c r="C8163" s="63">
        <f>'דוח 132'!I8163</f>
        <v>0</v>
      </c>
      <c r="D8163" s="63">
        <f>'דוח 132'!H8163</f>
        <v>0</v>
      </c>
      <c r="E8163" s="63">
        <f>'דוח 132'!G8163</f>
        <v>0</v>
      </c>
      <c r="F8163" s="63">
        <f>'דוח 132'!F8163</f>
        <v>0</v>
      </c>
      <c r="G8163" s="63">
        <f>'דוח 132'!E8163</f>
        <v>0</v>
      </c>
      <c r="H8163" s="63">
        <f>'דוח 132'!D8163</f>
        <v>0</v>
      </c>
      <c r="I8163" s="63">
        <f>'דוח 132'!C8163</f>
        <v>0</v>
      </c>
      <c r="J8163" s="63">
        <f>'דוח 132'!B8163</f>
        <v>0</v>
      </c>
      <c r="K8163" s="63">
        <f>'דוח 132'!A8163</f>
        <v>0</v>
      </c>
    </row>
    <row r="8164" spans="1:11" x14ac:dyDescent="0.2">
      <c r="A8164" s="63">
        <f>'דוח 132'!K8164</f>
        <v>0</v>
      </c>
      <c r="B8164" s="63">
        <f>'דוח 132'!J8164</f>
        <v>0</v>
      </c>
      <c r="C8164" s="63">
        <f>'דוח 132'!I8164</f>
        <v>0</v>
      </c>
      <c r="D8164" s="63">
        <f>'דוח 132'!H8164</f>
        <v>0</v>
      </c>
      <c r="E8164" s="63">
        <f>'דוח 132'!G8164</f>
        <v>0</v>
      </c>
      <c r="F8164" s="63">
        <f>'דוח 132'!F8164</f>
        <v>0</v>
      </c>
      <c r="G8164" s="63">
        <f>'דוח 132'!E8164</f>
        <v>0</v>
      </c>
      <c r="H8164" s="63">
        <f>'דוח 132'!D8164</f>
        <v>0</v>
      </c>
      <c r="I8164" s="63">
        <f>'דוח 132'!C8164</f>
        <v>0</v>
      </c>
      <c r="J8164" s="63">
        <f>'דוח 132'!B8164</f>
        <v>0</v>
      </c>
      <c r="K8164" s="63">
        <f>'דוח 132'!A8164</f>
        <v>0</v>
      </c>
    </row>
    <row r="8165" spans="1:11" x14ac:dyDescent="0.2">
      <c r="A8165" s="63">
        <f>'דוח 132'!K8165</f>
        <v>0</v>
      </c>
      <c r="B8165" s="63">
        <f>'דוח 132'!J8165</f>
        <v>0</v>
      </c>
      <c r="C8165" s="63">
        <f>'דוח 132'!I8165</f>
        <v>0</v>
      </c>
      <c r="D8165" s="63">
        <f>'דוח 132'!H8165</f>
        <v>0</v>
      </c>
      <c r="E8165" s="63">
        <f>'דוח 132'!G8165</f>
        <v>0</v>
      </c>
      <c r="F8165" s="63">
        <f>'דוח 132'!F8165</f>
        <v>0</v>
      </c>
      <c r="G8165" s="63">
        <f>'דוח 132'!E8165</f>
        <v>0</v>
      </c>
      <c r="H8165" s="63">
        <f>'דוח 132'!D8165</f>
        <v>0</v>
      </c>
      <c r="I8165" s="63">
        <f>'דוח 132'!C8165</f>
        <v>0</v>
      </c>
      <c r="J8165" s="63">
        <f>'דוח 132'!B8165</f>
        <v>0</v>
      </c>
      <c r="K8165" s="63">
        <f>'דוח 132'!A8165</f>
        <v>0</v>
      </c>
    </row>
    <row r="8166" spans="1:11" x14ac:dyDescent="0.2">
      <c r="A8166" s="63">
        <f>'דוח 132'!K8166</f>
        <v>0</v>
      </c>
      <c r="B8166" s="63">
        <f>'דוח 132'!J8166</f>
        <v>0</v>
      </c>
      <c r="C8166" s="63">
        <f>'דוח 132'!I8166</f>
        <v>0</v>
      </c>
      <c r="D8166" s="63">
        <f>'דוח 132'!H8166</f>
        <v>0</v>
      </c>
      <c r="E8166" s="63">
        <f>'דוח 132'!G8166</f>
        <v>0</v>
      </c>
      <c r="F8166" s="63">
        <f>'דוח 132'!F8166</f>
        <v>0</v>
      </c>
      <c r="G8166" s="63">
        <f>'דוח 132'!E8166</f>
        <v>0</v>
      </c>
      <c r="H8166" s="63">
        <f>'דוח 132'!D8166</f>
        <v>0</v>
      </c>
      <c r="I8166" s="63">
        <f>'דוח 132'!C8166</f>
        <v>0</v>
      </c>
      <c r="J8166" s="63">
        <f>'דוח 132'!B8166</f>
        <v>0</v>
      </c>
      <c r="K8166" s="63">
        <f>'דוח 132'!A8166</f>
        <v>0</v>
      </c>
    </row>
    <row r="8167" spans="1:11" x14ac:dyDescent="0.2">
      <c r="A8167" s="63">
        <f>'דוח 132'!K8167</f>
        <v>0</v>
      </c>
      <c r="B8167" s="63">
        <f>'דוח 132'!J8167</f>
        <v>0</v>
      </c>
      <c r="C8167" s="63">
        <f>'דוח 132'!I8167</f>
        <v>0</v>
      </c>
      <c r="D8167" s="63">
        <f>'דוח 132'!H8167</f>
        <v>0</v>
      </c>
      <c r="E8167" s="63">
        <f>'דוח 132'!G8167</f>
        <v>0</v>
      </c>
      <c r="F8167" s="63">
        <f>'דוח 132'!F8167</f>
        <v>0</v>
      </c>
      <c r="G8167" s="63">
        <f>'דוח 132'!E8167</f>
        <v>0</v>
      </c>
      <c r="H8167" s="63">
        <f>'דוח 132'!D8167</f>
        <v>0</v>
      </c>
      <c r="I8167" s="63">
        <f>'דוח 132'!C8167</f>
        <v>0</v>
      </c>
      <c r="J8167" s="63">
        <f>'דוח 132'!B8167</f>
        <v>0</v>
      </c>
      <c r="K8167" s="63">
        <f>'דוח 132'!A8167</f>
        <v>0</v>
      </c>
    </row>
    <row r="8168" spans="1:11" x14ac:dyDescent="0.2">
      <c r="A8168" s="63">
        <f>'דוח 132'!K8168</f>
        <v>0</v>
      </c>
      <c r="B8168" s="63">
        <f>'דוח 132'!J8168</f>
        <v>0</v>
      </c>
      <c r="C8168" s="63">
        <f>'דוח 132'!I8168</f>
        <v>0</v>
      </c>
      <c r="D8168" s="63">
        <f>'דוח 132'!H8168</f>
        <v>0</v>
      </c>
      <c r="E8168" s="63">
        <f>'דוח 132'!G8168</f>
        <v>0</v>
      </c>
      <c r="F8168" s="63">
        <f>'דוח 132'!F8168</f>
        <v>0</v>
      </c>
      <c r="G8168" s="63">
        <f>'דוח 132'!E8168</f>
        <v>0</v>
      </c>
      <c r="H8168" s="63">
        <f>'דוח 132'!D8168</f>
        <v>0</v>
      </c>
      <c r="I8168" s="63">
        <f>'דוח 132'!C8168</f>
        <v>0</v>
      </c>
      <c r="J8168" s="63">
        <f>'דוח 132'!B8168</f>
        <v>0</v>
      </c>
      <c r="K8168" s="63">
        <f>'דוח 132'!A8168</f>
        <v>0</v>
      </c>
    </row>
    <row r="8169" spans="1:11" x14ac:dyDescent="0.2">
      <c r="A8169" s="63">
        <f>'דוח 132'!K8169</f>
        <v>0</v>
      </c>
      <c r="B8169" s="63">
        <f>'דוח 132'!J8169</f>
        <v>0</v>
      </c>
      <c r="C8169" s="63">
        <f>'דוח 132'!I8169</f>
        <v>0</v>
      </c>
      <c r="D8169" s="63">
        <f>'דוח 132'!H8169</f>
        <v>0</v>
      </c>
      <c r="E8169" s="63">
        <f>'דוח 132'!G8169</f>
        <v>0</v>
      </c>
      <c r="F8169" s="63">
        <f>'דוח 132'!F8169</f>
        <v>0</v>
      </c>
      <c r="G8169" s="63">
        <f>'דוח 132'!E8169</f>
        <v>0</v>
      </c>
      <c r="H8169" s="63">
        <f>'דוח 132'!D8169</f>
        <v>0</v>
      </c>
      <c r="I8169" s="63">
        <f>'דוח 132'!C8169</f>
        <v>0</v>
      </c>
      <c r="J8169" s="63">
        <f>'דוח 132'!B8169</f>
        <v>0</v>
      </c>
      <c r="K8169" s="63">
        <f>'דוח 132'!A8169</f>
        <v>0</v>
      </c>
    </row>
    <row r="8170" spans="1:11" x14ac:dyDescent="0.2">
      <c r="A8170" s="63">
        <f>'דוח 132'!K8170</f>
        <v>0</v>
      </c>
      <c r="B8170" s="63">
        <f>'דוח 132'!J8170</f>
        <v>0</v>
      </c>
      <c r="C8170" s="63">
        <f>'דוח 132'!I8170</f>
        <v>0</v>
      </c>
      <c r="D8170" s="63">
        <f>'דוח 132'!H8170</f>
        <v>0</v>
      </c>
      <c r="E8170" s="63">
        <f>'דוח 132'!G8170</f>
        <v>0</v>
      </c>
      <c r="F8170" s="63">
        <f>'דוח 132'!F8170</f>
        <v>0</v>
      </c>
      <c r="G8170" s="63">
        <f>'דוח 132'!E8170</f>
        <v>0</v>
      </c>
      <c r="H8170" s="63">
        <f>'דוח 132'!D8170</f>
        <v>0</v>
      </c>
      <c r="I8170" s="63">
        <f>'דוח 132'!C8170</f>
        <v>0</v>
      </c>
      <c r="J8170" s="63">
        <f>'דוח 132'!B8170</f>
        <v>0</v>
      </c>
      <c r="K8170" s="63">
        <f>'דוח 132'!A8170</f>
        <v>0</v>
      </c>
    </row>
    <row r="8171" spans="1:11" x14ac:dyDescent="0.2">
      <c r="A8171" s="63">
        <f>'דוח 132'!K8171</f>
        <v>0</v>
      </c>
      <c r="B8171" s="63">
        <f>'דוח 132'!J8171</f>
        <v>0</v>
      </c>
      <c r="C8171" s="63">
        <f>'דוח 132'!I8171</f>
        <v>0</v>
      </c>
      <c r="D8171" s="63">
        <f>'דוח 132'!H8171</f>
        <v>0</v>
      </c>
      <c r="E8171" s="63">
        <f>'דוח 132'!G8171</f>
        <v>0</v>
      </c>
      <c r="F8171" s="63">
        <f>'דוח 132'!F8171</f>
        <v>0</v>
      </c>
      <c r="G8171" s="63">
        <f>'דוח 132'!E8171</f>
        <v>0</v>
      </c>
      <c r="H8171" s="63">
        <f>'דוח 132'!D8171</f>
        <v>0</v>
      </c>
      <c r="I8171" s="63">
        <f>'דוח 132'!C8171</f>
        <v>0</v>
      </c>
      <c r="J8171" s="63">
        <f>'דוח 132'!B8171</f>
        <v>0</v>
      </c>
      <c r="K8171" s="63">
        <f>'דוח 132'!A8171</f>
        <v>0</v>
      </c>
    </row>
    <row r="8172" spans="1:11" x14ac:dyDescent="0.2">
      <c r="A8172" s="63">
        <f>'דוח 132'!K8172</f>
        <v>0</v>
      </c>
      <c r="B8172" s="63">
        <f>'דוח 132'!J8172</f>
        <v>0</v>
      </c>
      <c r="C8172" s="63">
        <f>'דוח 132'!I8172</f>
        <v>0</v>
      </c>
      <c r="D8172" s="63">
        <f>'דוח 132'!H8172</f>
        <v>0</v>
      </c>
      <c r="E8172" s="63">
        <f>'דוח 132'!G8172</f>
        <v>0</v>
      </c>
      <c r="F8172" s="63">
        <f>'דוח 132'!F8172</f>
        <v>0</v>
      </c>
      <c r="G8172" s="63">
        <f>'דוח 132'!E8172</f>
        <v>0</v>
      </c>
      <c r="H8172" s="63">
        <f>'דוח 132'!D8172</f>
        <v>0</v>
      </c>
      <c r="I8172" s="63">
        <f>'דוח 132'!C8172</f>
        <v>0</v>
      </c>
      <c r="J8172" s="63">
        <f>'דוח 132'!B8172</f>
        <v>0</v>
      </c>
      <c r="K8172" s="63">
        <f>'דוח 132'!A8172</f>
        <v>0</v>
      </c>
    </row>
    <row r="8173" spans="1:11" x14ac:dyDescent="0.2">
      <c r="A8173" s="63">
        <f>'דוח 132'!K8173</f>
        <v>0</v>
      </c>
      <c r="B8173" s="63">
        <f>'דוח 132'!J8173</f>
        <v>0</v>
      </c>
      <c r="C8173" s="63">
        <f>'דוח 132'!I8173</f>
        <v>0</v>
      </c>
      <c r="D8173" s="63">
        <f>'דוח 132'!H8173</f>
        <v>0</v>
      </c>
      <c r="E8173" s="63">
        <f>'דוח 132'!G8173</f>
        <v>0</v>
      </c>
      <c r="F8173" s="63">
        <f>'דוח 132'!F8173</f>
        <v>0</v>
      </c>
      <c r="G8173" s="63">
        <f>'דוח 132'!E8173</f>
        <v>0</v>
      </c>
      <c r="H8173" s="63">
        <f>'דוח 132'!D8173</f>
        <v>0</v>
      </c>
      <c r="I8173" s="63">
        <f>'דוח 132'!C8173</f>
        <v>0</v>
      </c>
      <c r="J8173" s="63">
        <f>'דוח 132'!B8173</f>
        <v>0</v>
      </c>
      <c r="K8173" s="63">
        <f>'דוח 132'!A8173</f>
        <v>0</v>
      </c>
    </row>
    <row r="8174" spans="1:11" x14ac:dyDescent="0.2">
      <c r="A8174" s="63">
        <f>'דוח 132'!K8174</f>
        <v>0</v>
      </c>
      <c r="B8174" s="63">
        <f>'דוח 132'!J8174</f>
        <v>0</v>
      </c>
      <c r="C8174" s="63">
        <f>'דוח 132'!I8174</f>
        <v>0</v>
      </c>
      <c r="D8174" s="63">
        <f>'דוח 132'!H8174</f>
        <v>0</v>
      </c>
      <c r="E8174" s="63">
        <f>'דוח 132'!G8174</f>
        <v>0</v>
      </c>
      <c r="F8174" s="63">
        <f>'דוח 132'!F8174</f>
        <v>0</v>
      </c>
      <c r="G8174" s="63">
        <f>'דוח 132'!E8174</f>
        <v>0</v>
      </c>
      <c r="H8174" s="63">
        <f>'דוח 132'!D8174</f>
        <v>0</v>
      </c>
      <c r="I8174" s="63">
        <f>'דוח 132'!C8174</f>
        <v>0</v>
      </c>
      <c r="J8174" s="63">
        <f>'דוח 132'!B8174</f>
        <v>0</v>
      </c>
      <c r="K8174" s="63">
        <f>'דוח 132'!A8174</f>
        <v>0</v>
      </c>
    </row>
    <row r="8175" spans="1:11" x14ac:dyDescent="0.2">
      <c r="A8175" s="63">
        <f>'דוח 132'!K8175</f>
        <v>0</v>
      </c>
      <c r="B8175" s="63">
        <f>'דוח 132'!J8175</f>
        <v>0</v>
      </c>
      <c r="C8175" s="63">
        <f>'דוח 132'!I8175</f>
        <v>0</v>
      </c>
      <c r="D8175" s="63">
        <f>'דוח 132'!H8175</f>
        <v>0</v>
      </c>
      <c r="E8175" s="63">
        <f>'דוח 132'!G8175</f>
        <v>0</v>
      </c>
      <c r="F8175" s="63">
        <f>'דוח 132'!F8175</f>
        <v>0</v>
      </c>
      <c r="G8175" s="63">
        <f>'דוח 132'!E8175</f>
        <v>0</v>
      </c>
      <c r="H8175" s="63">
        <f>'דוח 132'!D8175</f>
        <v>0</v>
      </c>
      <c r="I8175" s="63">
        <f>'דוח 132'!C8175</f>
        <v>0</v>
      </c>
      <c r="J8175" s="63">
        <f>'דוח 132'!B8175</f>
        <v>0</v>
      </c>
      <c r="K8175" s="63">
        <f>'דוח 132'!A8175</f>
        <v>0</v>
      </c>
    </row>
    <row r="8176" spans="1:11" x14ac:dyDescent="0.2">
      <c r="A8176" s="63">
        <f>'דוח 132'!K8176</f>
        <v>0</v>
      </c>
      <c r="B8176" s="63">
        <f>'דוח 132'!J8176</f>
        <v>0</v>
      </c>
      <c r="C8176" s="63">
        <f>'דוח 132'!I8176</f>
        <v>0</v>
      </c>
      <c r="D8176" s="63">
        <f>'דוח 132'!H8176</f>
        <v>0</v>
      </c>
      <c r="E8176" s="63">
        <f>'דוח 132'!G8176</f>
        <v>0</v>
      </c>
      <c r="F8176" s="63">
        <f>'דוח 132'!F8176</f>
        <v>0</v>
      </c>
      <c r="G8176" s="63">
        <f>'דוח 132'!E8176</f>
        <v>0</v>
      </c>
      <c r="H8176" s="63">
        <f>'דוח 132'!D8176</f>
        <v>0</v>
      </c>
      <c r="I8176" s="63">
        <f>'דוח 132'!C8176</f>
        <v>0</v>
      </c>
      <c r="J8176" s="63">
        <f>'דוח 132'!B8176</f>
        <v>0</v>
      </c>
      <c r="K8176" s="63">
        <f>'דוח 132'!A8176</f>
        <v>0</v>
      </c>
    </row>
    <row r="8177" spans="1:11" x14ac:dyDescent="0.2">
      <c r="A8177" s="63">
        <f>'דוח 132'!K8177</f>
        <v>0</v>
      </c>
      <c r="B8177" s="63">
        <f>'דוח 132'!J8177</f>
        <v>0</v>
      </c>
      <c r="C8177" s="63">
        <f>'דוח 132'!I8177</f>
        <v>0</v>
      </c>
      <c r="D8177" s="63">
        <f>'דוח 132'!H8177</f>
        <v>0</v>
      </c>
      <c r="E8177" s="63">
        <f>'דוח 132'!G8177</f>
        <v>0</v>
      </c>
      <c r="F8177" s="63">
        <f>'דוח 132'!F8177</f>
        <v>0</v>
      </c>
      <c r="G8177" s="63">
        <f>'דוח 132'!E8177</f>
        <v>0</v>
      </c>
      <c r="H8177" s="63">
        <f>'דוח 132'!D8177</f>
        <v>0</v>
      </c>
      <c r="I8177" s="63">
        <f>'דוח 132'!C8177</f>
        <v>0</v>
      </c>
      <c r="J8177" s="63">
        <f>'דוח 132'!B8177</f>
        <v>0</v>
      </c>
      <c r="K8177" s="63">
        <f>'דוח 132'!A8177</f>
        <v>0</v>
      </c>
    </row>
    <row r="8178" spans="1:11" x14ac:dyDescent="0.2">
      <c r="A8178" s="63">
        <f>'דוח 132'!K8178</f>
        <v>0</v>
      </c>
      <c r="B8178" s="63">
        <f>'דוח 132'!J8178</f>
        <v>0</v>
      </c>
      <c r="C8178" s="63">
        <f>'דוח 132'!I8178</f>
        <v>0</v>
      </c>
      <c r="D8178" s="63">
        <f>'דוח 132'!H8178</f>
        <v>0</v>
      </c>
      <c r="E8178" s="63">
        <f>'דוח 132'!G8178</f>
        <v>0</v>
      </c>
      <c r="F8178" s="63">
        <f>'דוח 132'!F8178</f>
        <v>0</v>
      </c>
      <c r="G8178" s="63">
        <f>'דוח 132'!E8178</f>
        <v>0</v>
      </c>
      <c r="H8178" s="63">
        <f>'דוח 132'!D8178</f>
        <v>0</v>
      </c>
      <c r="I8178" s="63">
        <f>'דוח 132'!C8178</f>
        <v>0</v>
      </c>
      <c r="J8178" s="63">
        <f>'דוח 132'!B8178</f>
        <v>0</v>
      </c>
      <c r="K8178" s="63">
        <f>'דוח 132'!A8178</f>
        <v>0</v>
      </c>
    </row>
    <row r="8179" spans="1:11" x14ac:dyDescent="0.2">
      <c r="A8179" s="63">
        <f>'דוח 132'!K8179</f>
        <v>0</v>
      </c>
      <c r="B8179" s="63">
        <f>'דוח 132'!J8179</f>
        <v>0</v>
      </c>
      <c r="C8179" s="63">
        <f>'דוח 132'!I8179</f>
        <v>0</v>
      </c>
      <c r="D8179" s="63">
        <f>'דוח 132'!H8179</f>
        <v>0</v>
      </c>
      <c r="E8179" s="63">
        <f>'דוח 132'!G8179</f>
        <v>0</v>
      </c>
      <c r="F8179" s="63">
        <f>'דוח 132'!F8179</f>
        <v>0</v>
      </c>
      <c r="G8179" s="63">
        <f>'דוח 132'!E8179</f>
        <v>0</v>
      </c>
      <c r="H8179" s="63">
        <f>'דוח 132'!D8179</f>
        <v>0</v>
      </c>
      <c r="I8179" s="63">
        <f>'דוח 132'!C8179</f>
        <v>0</v>
      </c>
      <c r="J8179" s="63">
        <f>'דוח 132'!B8179</f>
        <v>0</v>
      </c>
      <c r="K8179" s="63">
        <f>'דוח 132'!A8179</f>
        <v>0</v>
      </c>
    </row>
    <row r="8180" spans="1:11" x14ac:dyDescent="0.2">
      <c r="A8180" s="63">
        <f>'דוח 132'!K8180</f>
        <v>0</v>
      </c>
      <c r="B8180" s="63">
        <f>'דוח 132'!J8180</f>
        <v>0</v>
      </c>
      <c r="C8180" s="63">
        <f>'דוח 132'!I8180</f>
        <v>0</v>
      </c>
      <c r="D8180" s="63">
        <f>'דוח 132'!H8180</f>
        <v>0</v>
      </c>
      <c r="E8180" s="63">
        <f>'דוח 132'!G8180</f>
        <v>0</v>
      </c>
      <c r="F8180" s="63">
        <f>'דוח 132'!F8180</f>
        <v>0</v>
      </c>
      <c r="G8180" s="63">
        <f>'דוח 132'!E8180</f>
        <v>0</v>
      </c>
      <c r="H8180" s="63">
        <f>'דוח 132'!D8180</f>
        <v>0</v>
      </c>
      <c r="I8180" s="63">
        <f>'דוח 132'!C8180</f>
        <v>0</v>
      </c>
      <c r="J8180" s="63">
        <f>'דוח 132'!B8180</f>
        <v>0</v>
      </c>
      <c r="K8180" s="63">
        <f>'דוח 132'!A8180</f>
        <v>0</v>
      </c>
    </row>
    <row r="8181" spans="1:11" x14ac:dyDescent="0.2">
      <c r="A8181" s="63">
        <f>'דוח 132'!K8181</f>
        <v>0</v>
      </c>
      <c r="B8181" s="63">
        <f>'דוח 132'!J8181</f>
        <v>0</v>
      </c>
      <c r="C8181" s="63">
        <f>'דוח 132'!I8181</f>
        <v>0</v>
      </c>
      <c r="D8181" s="63">
        <f>'דוח 132'!H8181</f>
        <v>0</v>
      </c>
      <c r="E8181" s="63">
        <f>'דוח 132'!G8181</f>
        <v>0</v>
      </c>
      <c r="F8181" s="63">
        <f>'דוח 132'!F8181</f>
        <v>0</v>
      </c>
      <c r="G8181" s="63">
        <f>'דוח 132'!E8181</f>
        <v>0</v>
      </c>
      <c r="H8181" s="63">
        <f>'דוח 132'!D8181</f>
        <v>0</v>
      </c>
      <c r="I8181" s="63">
        <f>'דוח 132'!C8181</f>
        <v>0</v>
      </c>
      <c r="J8181" s="63">
        <f>'דוח 132'!B8181</f>
        <v>0</v>
      </c>
      <c r="K8181" s="63">
        <f>'דוח 132'!A8181</f>
        <v>0</v>
      </c>
    </row>
    <row r="8182" spans="1:11" x14ac:dyDescent="0.2">
      <c r="A8182" s="63">
        <f>'דוח 132'!K8182</f>
        <v>0</v>
      </c>
      <c r="B8182" s="63">
        <f>'דוח 132'!J8182</f>
        <v>0</v>
      </c>
      <c r="C8182" s="63">
        <f>'דוח 132'!I8182</f>
        <v>0</v>
      </c>
      <c r="D8182" s="63">
        <f>'דוח 132'!H8182</f>
        <v>0</v>
      </c>
      <c r="E8182" s="63">
        <f>'דוח 132'!G8182</f>
        <v>0</v>
      </c>
      <c r="F8182" s="63">
        <f>'דוח 132'!F8182</f>
        <v>0</v>
      </c>
      <c r="G8182" s="63">
        <f>'דוח 132'!E8182</f>
        <v>0</v>
      </c>
      <c r="H8182" s="63">
        <f>'דוח 132'!D8182</f>
        <v>0</v>
      </c>
      <c r="I8182" s="63">
        <f>'דוח 132'!C8182</f>
        <v>0</v>
      </c>
      <c r="J8182" s="63">
        <f>'דוח 132'!B8182</f>
        <v>0</v>
      </c>
      <c r="K8182" s="63">
        <f>'דוח 132'!A8182</f>
        <v>0</v>
      </c>
    </row>
    <row r="8183" spans="1:11" x14ac:dyDescent="0.2">
      <c r="A8183" s="63">
        <f>'דוח 132'!K8183</f>
        <v>0</v>
      </c>
      <c r="B8183" s="63">
        <f>'דוח 132'!J8183</f>
        <v>0</v>
      </c>
      <c r="C8183" s="63">
        <f>'דוח 132'!I8183</f>
        <v>0</v>
      </c>
      <c r="D8183" s="63">
        <f>'דוח 132'!H8183</f>
        <v>0</v>
      </c>
      <c r="E8183" s="63">
        <f>'דוח 132'!G8183</f>
        <v>0</v>
      </c>
      <c r="F8183" s="63">
        <f>'דוח 132'!F8183</f>
        <v>0</v>
      </c>
      <c r="G8183" s="63">
        <f>'דוח 132'!E8183</f>
        <v>0</v>
      </c>
      <c r="H8183" s="63">
        <f>'דוח 132'!D8183</f>
        <v>0</v>
      </c>
      <c r="I8183" s="63">
        <f>'דוח 132'!C8183</f>
        <v>0</v>
      </c>
      <c r="J8183" s="63">
        <f>'דוח 132'!B8183</f>
        <v>0</v>
      </c>
      <c r="K8183" s="63">
        <f>'דוח 132'!A8183</f>
        <v>0</v>
      </c>
    </row>
    <row r="8184" spans="1:11" x14ac:dyDescent="0.2">
      <c r="A8184" s="63">
        <f>'דוח 132'!K8184</f>
        <v>0</v>
      </c>
      <c r="B8184" s="63">
        <f>'דוח 132'!J8184</f>
        <v>0</v>
      </c>
      <c r="C8184" s="63">
        <f>'דוח 132'!I8184</f>
        <v>0</v>
      </c>
      <c r="D8184" s="63">
        <f>'דוח 132'!H8184</f>
        <v>0</v>
      </c>
      <c r="E8184" s="63">
        <f>'דוח 132'!G8184</f>
        <v>0</v>
      </c>
      <c r="F8184" s="63">
        <f>'דוח 132'!F8184</f>
        <v>0</v>
      </c>
      <c r="G8184" s="63">
        <f>'דוח 132'!E8184</f>
        <v>0</v>
      </c>
      <c r="H8184" s="63">
        <f>'דוח 132'!D8184</f>
        <v>0</v>
      </c>
      <c r="I8184" s="63">
        <f>'דוח 132'!C8184</f>
        <v>0</v>
      </c>
      <c r="J8184" s="63">
        <f>'דוח 132'!B8184</f>
        <v>0</v>
      </c>
      <c r="K8184" s="63">
        <f>'דוח 132'!A8184</f>
        <v>0</v>
      </c>
    </row>
    <row r="8185" spans="1:11" x14ac:dyDescent="0.2">
      <c r="A8185" s="63">
        <f>'דוח 132'!K8185</f>
        <v>0</v>
      </c>
      <c r="B8185" s="63">
        <f>'דוח 132'!J8185</f>
        <v>0</v>
      </c>
      <c r="C8185" s="63">
        <f>'דוח 132'!I8185</f>
        <v>0</v>
      </c>
      <c r="D8185" s="63">
        <f>'דוח 132'!H8185</f>
        <v>0</v>
      </c>
      <c r="E8185" s="63">
        <f>'דוח 132'!G8185</f>
        <v>0</v>
      </c>
      <c r="F8185" s="63">
        <f>'דוח 132'!F8185</f>
        <v>0</v>
      </c>
      <c r="G8185" s="63">
        <f>'דוח 132'!E8185</f>
        <v>0</v>
      </c>
      <c r="H8185" s="63">
        <f>'דוח 132'!D8185</f>
        <v>0</v>
      </c>
      <c r="I8185" s="63">
        <f>'דוח 132'!C8185</f>
        <v>0</v>
      </c>
      <c r="J8185" s="63">
        <f>'דוח 132'!B8185</f>
        <v>0</v>
      </c>
      <c r="K8185" s="63">
        <f>'דוח 132'!A8185</f>
        <v>0</v>
      </c>
    </row>
    <row r="8186" spans="1:11" x14ac:dyDescent="0.2">
      <c r="A8186" s="63">
        <f>'דוח 132'!K8186</f>
        <v>0</v>
      </c>
      <c r="B8186" s="63">
        <f>'דוח 132'!J8186</f>
        <v>0</v>
      </c>
      <c r="C8186" s="63">
        <f>'דוח 132'!I8186</f>
        <v>0</v>
      </c>
      <c r="D8186" s="63">
        <f>'דוח 132'!H8186</f>
        <v>0</v>
      </c>
      <c r="E8186" s="63">
        <f>'דוח 132'!G8186</f>
        <v>0</v>
      </c>
      <c r="F8186" s="63">
        <f>'דוח 132'!F8186</f>
        <v>0</v>
      </c>
      <c r="G8186" s="63">
        <f>'דוח 132'!E8186</f>
        <v>0</v>
      </c>
      <c r="H8186" s="63">
        <f>'דוח 132'!D8186</f>
        <v>0</v>
      </c>
      <c r="I8186" s="63">
        <f>'דוח 132'!C8186</f>
        <v>0</v>
      </c>
      <c r="J8186" s="63">
        <f>'דוח 132'!B8186</f>
        <v>0</v>
      </c>
      <c r="K8186" s="63">
        <f>'דוח 132'!A8186</f>
        <v>0</v>
      </c>
    </row>
    <row r="8187" spans="1:11" x14ac:dyDescent="0.2">
      <c r="A8187" s="63">
        <f>'דוח 132'!K8187</f>
        <v>0</v>
      </c>
      <c r="B8187" s="63">
        <f>'דוח 132'!J8187</f>
        <v>0</v>
      </c>
      <c r="C8187" s="63">
        <f>'דוח 132'!I8187</f>
        <v>0</v>
      </c>
      <c r="D8187" s="63">
        <f>'דוח 132'!H8187</f>
        <v>0</v>
      </c>
      <c r="E8187" s="63">
        <f>'דוח 132'!G8187</f>
        <v>0</v>
      </c>
      <c r="F8187" s="63">
        <f>'דוח 132'!F8187</f>
        <v>0</v>
      </c>
      <c r="G8187" s="63">
        <f>'דוח 132'!E8187</f>
        <v>0</v>
      </c>
      <c r="H8187" s="63">
        <f>'דוח 132'!D8187</f>
        <v>0</v>
      </c>
      <c r="I8187" s="63">
        <f>'דוח 132'!C8187</f>
        <v>0</v>
      </c>
      <c r="J8187" s="63">
        <f>'דוח 132'!B8187</f>
        <v>0</v>
      </c>
      <c r="K8187" s="63">
        <f>'דוח 132'!A8187</f>
        <v>0</v>
      </c>
    </row>
    <row r="8188" spans="1:11" x14ac:dyDescent="0.2">
      <c r="A8188" s="63">
        <f>'דוח 132'!K8188</f>
        <v>0</v>
      </c>
      <c r="B8188" s="63">
        <f>'דוח 132'!J8188</f>
        <v>0</v>
      </c>
      <c r="C8188" s="63">
        <f>'דוח 132'!I8188</f>
        <v>0</v>
      </c>
      <c r="D8188" s="63">
        <f>'דוח 132'!H8188</f>
        <v>0</v>
      </c>
      <c r="E8188" s="63">
        <f>'דוח 132'!G8188</f>
        <v>0</v>
      </c>
      <c r="F8188" s="63">
        <f>'דוח 132'!F8188</f>
        <v>0</v>
      </c>
      <c r="G8188" s="63">
        <f>'דוח 132'!E8188</f>
        <v>0</v>
      </c>
      <c r="H8188" s="63">
        <f>'דוח 132'!D8188</f>
        <v>0</v>
      </c>
      <c r="I8188" s="63">
        <f>'דוח 132'!C8188</f>
        <v>0</v>
      </c>
      <c r="J8188" s="63">
        <f>'דוח 132'!B8188</f>
        <v>0</v>
      </c>
      <c r="K8188" s="63">
        <f>'דוח 132'!A8188</f>
        <v>0</v>
      </c>
    </row>
    <row r="8189" spans="1:11" x14ac:dyDescent="0.2">
      <c r="A8189" s="63">
        <f>'דוח 132'!K8189</f>
        <v>0</v>
      </c>
      <c r="B8189" s="63">
        <f>'דוח 132'!J8189</f>
        <v>0</v>
      </c>
      <c r="C8189" s="63">
        <f>'דוח 132'!I8189</f>
        <v>0</v>
      </c>
      <c r="D8189" s="63">
        <f>'דוח 132'!H8189</f>
        <v>0</v>
      </c>
      <c r="E8189" s="63">
        <f>'דוח 132'!G8189</f>
        <v>0</v>
      </c>
      <c r="F8189" s="63">
        <f>'דוח 132'!F8189</f>
        <v>0</v>
      </c>
      <c r="G8189" s="63">
        <f>'דוח 132'!E8189</f>
        <v>0</v>
      </c>
      <c r="H8189" s="63">
        <f>'דוח 132'!D8189</f>
        <v>0</v>
      </c>
      <c r="I8189" s="63">
        <f>'דוח 132'!C8189</f>
        <v>0</v>
      </c>
      <c r="J8189" s="63">
        <f>'דוח 132'!B8189</f>
        <v>0</v>
      </c>
      <c r="K8189" s="63">
        <f>'דוח 132'!A8189</f>
        <v>0</v>
      </c>
    </row>
    <row r="8190" spans="1:11" x14ac:dyDescent="0.2">
      <c r="A8190" s="63">
        <f>'דוח 132'!K8190</f>
        <v>0</v>
      </c>
      <c r="B8190" s="63">
        <f>'דוח 132'!J8190</f>
        <v>0</v>
      </c>
      <c r="C8190" s="63">
        <f>'דוח 132'!I8190</f>
        <v>0</v>
      </c>
      <c r="D8190" s="63">
        <f>'דוח 132'!H8190</f>
        <v>0</v>
      </c>
      <c r="E8190" s="63">
        <f>'דוח 132'!G8190</f>
        <v>0</v>
      </c>
      <c r="F8190" s="63">
        <f>'דוח 132'!F8190</f>
        <v>0</v>
      </c>
      <c r="G8190" s="63">
        <f>'דוח 132'!E8190</f>
        <v>0</v>
      </c>
      <c r="H8190" s="63">
        <f>'דוח 132'!D8190</f>
        <v>0</v>
      </c>
      <c r="I8190" s="63">
        <f>'דוח 132'!C8190</f>
        <v>0</v>
      </c>
      <c r="J8190" s="63">
        <f>'דוח 132'!B8190</f>
        <v>0</v>
      </c>
      <c r="K8190" s="63">
        <f>'דוח 132'!A8190</f>
        <v>0</v>
      </c>
    </row>
    <row r="8191" spans="1:11" x14ac:dyDescent="0.2">
      <c r="A8191" s="63">
        <f>'דוח 132'!K8191</f>
        <v>0</v>
      </c>
      <c r="B8191" s="63">
        <f>'דוח 132'!J8191</f>
        <v>0</v>
      </c>
      <c r="C8191" s="63">
        <f>'דוח 132'!I8191</f>
        <v>0</v>
      </c>
      <c r="D8191" s="63">
        <f>'דוח 132'!H8191</f>
        <v>0</v>
      </c>
      <c r="E8191" s="63">
        <f>'דוח 132'!G8191</f>
        <v>0</v>
      </c>
      <c r="F8191" s="63">
        <f>'דוח 132'!F8191</f>
        <v>0</v>
      </c>
      <c r="G8191" s="63">
        <f>'דוח 132'!E8191</f>
        <v>0</v>
      </c>
      <c r="H8191" s="63">
        <f>'דוח 132'!D8191</f>
        <v>0</v>
      </c>
      <c r="I8191" s="63">
        <f>'דוח 132'!C8191</f>
        <v>0</v>
      </c>
      <c r="J8191" s="63">
        <f>'דוח 132'!B8191</f>
        <v>0</v>
      </c>
      <c r="K8191" s="63">
        <f>'דוח 132'!A8191</f>
        <v>0</v>
      </c>
    </row>
    <row r="8192" spans="1:11" x14ac:dyDescent="0.2">
      <c r="A8192" s="63">
        <f>'דוח 132'!K8192</f>
        <v>0</v>
      </c>
      <c r="B8192" s="63">
        <f>'דוח 132'!J8192</f>
        <v>0</v>
      </c>
      <c r="C8192" s="63">
        <f>'דוח 132'!I8192</f>
        <v>0</v>
      </c>
      <c r="D8192" s="63">
        <f>'דוח 132'!H8192</f>
        <v>0</v>
      </c>
      <c r="E8192" s="63">
        <f>'דוח 132'!G8192</f>
        <v>0</v>
      </c>
      <c r="F8192" s="63">
        <f>'דוח 132'!F8192</f>
        <v>0</v>
      </c>
      <c r="G8192" s="63">
        <f>'דוח 132'!E8192</f>
        <v>0</v>
      </c>
      <c r="H8192" s="63">
        <f>'דוח 132'!D8192</f>
        <v>0</v>
      </c>
      <c r="I8192" s="63">
        <f>'דוח 132'!C8192</f>
        <v>0</v>
      </c>
      <c r="J8192" s="63">
        <f>'דוח 132'!B8192</f>
        <v>0</v>
      </c>
      <c r="K8192" s="63">
        <f>'דוח 132'!A8192</f>
        <v>0</v>
      </c>
    </row>
    <row r="8193" spans="1:11" x14ac:dyDescent="0.2">
      <c r="A8193" s="63">
        <f>'דוח 132'!K8193</f>
        <v>0</v>
      </c>
      <c r="B8193" s="63">
        <f>'דוח 132'!J8193</f>
        <v>0</v>
      </c>
      <c r="C8193" s="63">
        <f>'דוח 132'!I8193</f>
        <v>0</v>
      </c>
      <c r="D8193" s="63">
        <f>'דוח 132'!H8193</f>
        <v>0</v>
      </c>
      <c r="E8193" s="63">
        <f>'דוח 132'!G8193</f>
        <v>0</v>
      </c>
      <c r="F8193" s="63">
        <f>'דוח 132'!F8193</f>
        <v>0</v>
      </c>
      <c r="G8193" s="63">
        <f>'דוח 132'!E8193</f>
        <v>0</v>
      </c>
      <c r="H8193" s="63">
        <f>'דוח 132'!D8193</f>
        <v>0</v>
      </c>
      <c r="I8193" s="63">
        <f>'דוח 132'!C8193</f>
        <v>0</v>
      </c>
      <c r="J8193" s="63">
        <f>'דוח 132'!B8193</f>
        <v>0</v>
      </c>
      <c r="K8193" s="63">
        <f>'דוח 132'!A8193</f>
        <v>0</v>
      </c>
    </row>
    <row r="8194" spans="1:11" x14ac:dyDescent="0.2">
      <c r="A8194" s="63">
        <f>'דוח 132'!K8194</f>
        <v>0</v>
      </c>
      <c r="B8194" s="63">
        <f>'דוח 132'!J8194</f>
        <v>0</v>
      </c>
      <c r="C8194" s="63">
        <f>'דוח 132'!I8194</f>
        <v>0</v>
      </c>
      <c r="D8194" s="63">
        <f>'דוח 132'!H8194</f>
        <v>0</v>
      </c>
      <c r="E8194" s="63">
        <f>'דוח 132'!G8194</f>
        <v>0</v>
      </c>
      <c r="F8194" s="63">
        <f>'דוח 132'!F8194</f>
        <v>0</v>
      </c>
      <c r="G8194" s="63">
        <f>'דוח 132'!E8194</f>
        <v>0</v>
      </c>
      <c r="H8194" s="63">
        <f>'דוח 132'!D8194</f>
        <v>0</v>
      </c>
      <c r="I8194" s="63">
        <f>'דוח 132'!C8194</f>
        <v>0</v>
      </c>
      <c r="J8194" s="63">
        <f>'דוח 132'!B8194</f>
        <v>0</v>
      </c>
      <c r="K8194" s="63">
        <f>'דוח 132'!A8194</f>
        <v>0</v>
      </c>
    </row>
    <row r="8195" spans="1:11" x14ac:dyDescent="0.2">
      <c r="A8195" s="63">
        <f>'דוח 132'!K8195</f>
        <v>0</v>
      </c>
      <c r="B8195" s="63">
        <f>'דוח 132'!J8195</f>
        <v>0</v>
      </c>
      <c r="C8195" s="63">
        <f>'דוח 132'!I8195</f>
        <v>0</v>
      </c>
      <c r="D8195" s="63">
        <f>'דוח 132'!H8195</f>
        <v>0</v>
      </c>
      <c r="E8195" s="63">
        <f>'דוח 132'!G8195</f>
        <v>0</v>
      </c>
      <c r="F8195" s="63">
        <f>'דוח 132'!F8195</f>
        <v>0</v>
      </c>
      <c r="G8195" s="63">
        <f>'דוח 132'!E8195</f>
        <v>0</v>
      </c>
      <c r="H8195" s="63">
        <f>'דוח 132'!D8195</f>
        <v>0</v>
      </c>
      <c r="I8195" s="63">
        <f>'דוח 132'!C8195</f>
        <v>0</v>
      </c>
      <c r="J8195" s="63">
        <f>'דוח 132'!B8195</f>
        <v>0</v>
      </c>
      <c r="K8195" s="63">
        <f>'דוח 132'!A8195</f>
        <v>0</v>
      </c>
    </row>
    <row r="8196" spans="1:11" x14ac:dyDescent="0.2">
      <c r="A8196" s="63">
        <f>'דוח 132'!K8196</f>
        <v>0</v>
      </c>
      <c r="B8196" s="63">
        <f>'דוח 132'!J8196</f>
        <v>0</v>
      </c>
      <c r="C8196" s="63">
        <f>'דוח 132'!I8196</f>
        <v>0</v>
      </c>
      <c r="D8196" s="63">
        <f>'דוח 132'!H8196</f>
        <v>0</v>
      </c>
      <c r="E8196" s="63">
        <f>'דוח 132'!G8196</f>
        <v>0</v>
      </c>
      <c r="F8196" s="63">
        <f>'דוח 132'!F8196</f>
        <v>0</v>
      </c>
      <c r="G8196" s="63">
        <f>'דוח 132'!E8196</f>
        <v>0</v>
      </c>
      <c r="H8196" s="63">
        <f>'דוח 132'!D8196</f>
        <v>0</v>
      </c>
      <c r="I8196" s="63">
        <f>'דוח 132'!C8196</f>
        <v>0</v>
      </c>
      <c r="J8196" s="63">
        <f>'דוח 132'!B8196</f>
        <v>0</v>
      </c>
      <c r="K8196" s="63">
        <f>'דוח 132'!A8196</f>
        <v>0</v>
      </c>
    </row>
    <row r="8197" spans="1:11" x14ac:dyDescent="0.2">
      <c r="A8197" s="63">
        <f>'דוח 132'!K8197</f>
        <v>0</v>
      </c>
      <c r="B8197" s="63">
        <f>'דוח 132'!J8197</f>
        <v>0</v>
      </c>
      <c r="C8197" s="63">
        <f>'דוח 132'!I8197</f>
        <v>0</v>
      </c>
      <c r="D8197" s="63">
        <f>'דוח 132'!H8197</f>
        <v>0</v>
      </c>
      <c r="E8197" s="63">
        <f>'דוח 132'!G8197</f>
        <v>0</v>
      </c>
      <c r="F8197" s="63">
        <f>'דוח 132'!F8197</f>
        <v>0</v>
      </c>
      <c r="G8197" s="63">
        <f>'דוח 132'!E8197</f>
        <v>0</v>
      </c>
      <c r="H8197" s="63">
        <f>'דוח 132'!D8197</f>
        <v>0</v>
      </c>
      <c r="I8197" s="63">
        <f>'דוח 132'!C8197</f>
        <v>0</v>
      </c>
      <c r="J8197" s="63">
        <f>'דוח 132'!B8197</f>
        <v>0</v>
      </c>
      <c r="K8197" s="63">
        <f>'דוח 132'!A8197</f>
        <v>0</v>
      </c>
    </row>
    <row r="8198" spans="1:11" x14ac:dyDescent="0.2">
      <c r="A8198" s="63">
        <f>'דוח 132'!K8198</f>
        <v>0</v>
      </c>
      <c r="B8198" s="63">
        <f>'דוח 132'!J8198</f>
        <v>0</v>
      </c>
      <c r="C8198" s="63">
        <f>'דוח 132'!I8198</f>
        <v>0</v>
      </c>
      <c r="D8198" s="63">
        <f>'דוח 132'!H8198</f>
        <v>0</v>
      </c>
      <c r="E8198" s="63">
        <f>'דוח 132'!G8198</f>
        <v>0</v>
      </c>
      <c r="F8198" s="63">
        <f>'דוח 132'!F8198</f>
        <v>0</v>
      </c>
      <c r="G8198" s="63">
        <f>'דוח 132'!E8198</f>
        <v>0</v>
      </c>
      <c r="H8198" s="63">
        <f>'דוח 132'!D8198</f>
        <v>0</v>
      </c>
      <c r="I8198" s="63">
        <f>'דוח 132'!C8198</f>
        <v>0</v>
      </c>
      <c r="J8198" s="63">
        <f>'דוח 132'!B8198</f>
        <v>0</v>
      </c>
      <c r="K8198" s="63">
        <f>'דוח 132'!A8198</f>
        <v>0</v>
      </c>
    </row>
    <row r="8199" spans="1:11" x14ac:dyDescent="0.2">
      <c r="A8199" s="63">
        <f>'דוח 132'!K8199</f>
        <v>0</v>
      </c>
      <c r="B8199" s="63">
        <f>'דוח 132'!J8199</f>
        <v>0</v>
      </c>
      <c r="C8199" s="63">
        <f>'דוח 132'!I8199</f>
        <v>0</v>
      </c>
      <c r="D8199" s="63">
        <f>'דוח 132'!H8199</f>
        <v>0</v>
      </c>
      <c r="E8199" s="63">
        <f>'דוח 132'!G8199</f>
        <v>0</v>
      </c>
      <c r="F8199" s="63">
        <f>'דוח 132'!F8199</f>
        <v>0</v>
      </c>
      <c r="G8199" s="63">
        <f>'דוח 132'!E8199</f>
        <v>0</v>
      </c>
      <c r="H8199" s="63">
        <f>'דוח 132'!D8199</f>
        <v>0</v>
      </c>
      <c r="I8199" s="63">
        <f>'דוח 132'!C8199</f>
        <v>0</v>
      </c>
      <c r="J8199" s="63">
        <f>'דוח 132'!B8199</f>
        <v>0</v>
      </c>
      <c r="K8199" s="63">
        <f>'דוח 132'!A8199</f>
        <v>0</v>
      </c>
    </row>
    <row r="8200" spans="1:11" x14ac:dyDescent="0.2">
      <c r="A8200" s="63">
        <f>'דוח 132'!K8200</f>
        <v>0</v>
      </c>
      <c r="B8200" s="63">
        <f>'דוח 132'!J8200</f>
        <v>0</v>
      </c>
      <c r="C8200" s="63">
        <f>'דוח 132'!I8200</f>
        <v>0</v>
      </c>
      <c r="D8200" s="63">
        <f>'דוח 132'!H8200</f>
        <v>0</v>
      </c>
      <c r="E8200" s="63">
        <f>'דוח 132'!G8200</f>
        <v>0</v>
      </c>
      <c r="F8200" s="63">
        <f>'דוח 132'!F8200</f>
        <v>0</v>
      </c>
      <c r="G8200" s="63">
        <f>'דוח 132'!E8200</f>
        <v>0</v>
      </c>
      <c r="H8200" s="63">
        <f>'דוח 132'!D8200</f>
        <v>0</v>
      </c>
      <c r="I8200" s="63">
        <f>'דוח 132'!C8200</f>
        <v>0</v>
      </c>
      <c r="J8200" s="63">
        <f>'דוח 132'!B8200</f>
        <v>0</v>
      </c>
      <c r="K8200" s="63">
        <f>'דוח 132'!A8200</f>
        <v>0</v>
      </c>
    </row>
    <row r="8201" spans="1:11" x14ac:dyDescent="0.2">
      <c r="A8201" s="63">
        <f>'דוח 132'!K8201</f>
        <v>0</v>
      </c>
      <c r="B8201" s="63">
        <f>'דוח 132'!J8201</f>
        <v>0</v>
      </c>
      <c r="C8201" s="63">
        <f>'דוח 132'!I8201</f>
        <v>0</v>
      </c>
      <c r="D8201" s="63">
        <f>'דוח 132'!H8201</f>
        <v>0</v>
      </c>
      <c r="E8201" s="63">
        <f>'דוח 132'!G8201</f>
        <v>0</v>
      </c>
      <c r="F8201" s="63">
        <f>'דוח 132'!F8201</f>
        <v>0</v>
      </c>
      <c r="G8201" s="63">
        <f>'דוח 132'!E8201</f>
        <v>0</v>
      </c>
      <c r="H8201" s="63">
        <f>'דוח 132'!D8201</f>
        <v>0</v>
      </c>
      <c r="I8201" s="63">
        <f>'דוח 132'!C8201</f>
        <v>0</v>
      </c>
      <c r="J8201" s="63">
        <f>'דוח 132'!B8201</f>
        <v>0</v>
      </c>
      <c r="K8201" s="63">
        <f>'דוח 132'!A8201</f>
        <v>0</v>
      </c>
    </row>
    <row r="8202" spans="1:11" x14ac:dyDescent="0.2">
      <c r="A8202" s="63">
        <f>'דוח 132'!K8202</f>
        <v>0</v>
      </c>
      <c r="B8202" s="63">
        <f>'דוח 132'!J8202</f>
        <v>0</v>
      </c>
      <c r="C8202" s="63">
        <f>'דוח 132'!I8202</f>
        <v>0</v>
      </c>
      <c r="D8202" s="63">
        <f>'דוח 132'!H8202</f>
        <v>0</v>
      </c>
      <c r="E8202" s="63">
        <f>'דוח 132'!G8202</f>
        <v>0</v>
      </c>
      <c r="F8202" s="63">
        <f>'דוח 132'!F8202</f>
        <v>0</v>
      </c>
      <c r="G8202" s="63">
        <f>'דוח 132'!E8202</f>
        <v>0</v>
      </c>
      <c r="H8202" s="63">
        <f>'דוח 132'!D8202</f>
        <v>0</v>
      </c>
      <c r="I8202" s="63">
        <f>'דוח 132'!C8202</f>
        <v>0</v>
      </c>
      <c r="J8202" s="63">
        <f>'דוח 132'!B8202</f>
        <v>0</v>
      </c>
      <c r="K8202" s="63">
        <f>'דוח 132'!A8202</f>
        <v>0</v>
      </c>
    </row>
    <row r="8203" spans="1:11" x14ac:dyDescent="0.2">
      <c r="A8203" s="63">
        <f>'דוח 132'!K8203</f>
        <v>0</v>
      </c>
      <c r="B8203" s="63">
        <f>'דוח 132'!J8203</f>
        <v>0</v>
      </c>
      <c r="C8203" s="63">
        <f>'דוח 132'!I8203</f>
        <v>0</v>
      </c>
      <c r="D8203" s="63">
        <f>'דוח 132'!H8203</f>
        <v>0</v>
      </c>
      <c r="E8203" s="63">
        <f>'דוח 132'!G8203</f>
        <v>0</v>
      </c>
      <c r="F8203" s="63">
        <f>'דוח 132'!F8203</f>
        <v>0</v>
      </c>
      <c r="G8203" s="63">
        <f>'דוח 132'!E8203</f>
        <v>0</v>
      </c>
      <c r="H8203" s="63">
        <f>'דוח 132'!D8203</f>
        <v>0</v>
      </c>
      <c r="I8203" s="63">
        <f>'דוח 132'!C8203</f>
        <v>0</v>
      </c>
      <c r="J8203" s="63">
        <f>'דוח 132'!B8203</f>
        <v>0</v>
      </c>
      <c r="K8203" s="63">
        <f>'דוח 132'!A8203</f>
        <v>0</v>
      </c>
    </row>
    <row r="8204" spans="1:11" x14ac:dyDescent="0.2">
      <c r="A8204" s="63">
        <f>'דוח 132'!K8204</f>
        <v>0</v>
      </c>
      <c r="B8204" s="63">
        <f>'דוח 132'!J8204</f>
        <v>0</v>
      </c>
      <c r="C8204" s="63">
        <f>'דוח 132'!I8204</f>
        <v>0</v>
      </c>
      <c r="D8204" s="63">
        <f>'דוח 132'!H8204</f>
        <v>0</v>
      </c>
      <c r="E8204" s="63">
        <f>'דוח 132'!G8204</f>
        <v>0</v>
      </c>
      <c r="F8204" s="63">
        <f>'דוח 132'!F8204</f>
        <v>0</v>
      </c>
      <c r="G8204" s="63">
        <f>'דוח 132'!E8204</f>
        <v>0</v>
      </c>
      <c r="H8204" s="63">
        <f>'דוח 132'!D8204</f>
        <v>0</v>
      </c>
      <c r="I8204" s="63">
        <f>'דוח 132'!C8204</f>
        <v>0</v>
      </c>
      <c r="J8204" s="63">
        <f>'דוח 132'!B8204</f>
        <v>0</v>
      </c>
      <c r="K8204" s="63">
        <f>'דוח 132'!A8204</f>
        <v>0</v>
      </c>
    </row>
    <row r="8205" spans="1:11" x14ac:dyDescent="0.2">
      <c r="A8205" s="63">
        <f>'דוח 132'!K8205</f>
        <v>0</v>
      </c>
      <c r="B8205" s="63">
        <f>'דוח 132'!J8205</f>
        <v>0</v>
      </c>
      <c r="C8205" s="63">
        <f>'דוח 132'!I8205</f>
        <v>0</v>
      </c>
      <c r="D8205" s="63">
        <f>'דוח 132'!H8205</f>
        <v>0</v>
      </c>
      <c r="E8205" s="63">
        <f>'דוח 132'!G8205</f>
        <v>0</v>
      </c>
      <c r="F8205" s="63">
        <f>'דוח 132'!F8205</f>
        <v>0</v>
      </c>
      <c r="G8205" s="63">
        <f>'דוח 132'!E8205</f>
        <v>0</v>
      </c>
      <c r="H8205" s="63">
        <f>'דוח 132'!D8205</f>
        <v>0</v>
      </c>
      <c r="I8205" s="63">
        <f>'דוח 132'!C8205</f>
        <v>0</v>
      </c>
      <c r="J8205" s="63">
        <f>'דוח 132'!B8205</f>
        <v>0</v>
      </c>
      <c r="K8205" s="63">
        <f>'דוח 132'!A8205</f>
        <v>0</v>
      </c>
    </row>
    <row r="8206" spans="1:11" x14ac:dyDescent="0.2">
      <c r="A8206" s="63">
        <f>'דוח 132'!K8206</f>
        <v>0</v>
      </c>
      <c r="B8206" s="63">
        <f>'דוח 132'!J8206</f>
        <v>0</v>
      </c>
      <c r="C8206" s="63">
        <f>'דוח 132'!I8206</f>
        <v>0</v>
      </c>
      <c r="D8206" s="63">
        <f>'דוח 132'!H8206</f>
        <v>0</v>
      </c>
      <c r="E8206" s="63">
        <f>'דוח 132'!G8206</f>
        <v>0</v>
      </c>
      <c r="F8206" s="63">
        <f>'דוח 132'!F8206</f>
        <v>0</v>
      </c>
      <c r="G8206" s="63">
        <f>'דוח 132'!E8206</f>
        <v>0</v>
      </c>
      <c r="H8206" s="63">
        <f>'דוח 132'!D8206</f>
        <v>0</v>
      </c>
      <c r="I8206" s="63">
        <f>'דוח 132'!C8206</f>
        <v>0</v>
      </c>
      <c r="J8206" s="63">
        <f>'דוח 132'!B8206</f>
        <v>0</v>
      </c>
      <c r="K8206" s="63">
        <f>'דוח 132'!A8206</f>
        <v>0</v>
      </c>
    </row>
    <row r="8207" spans="1:11" x14ac:dyDescent="0.2">
      <c r="A8207" s="63">
        <f>'דוח 132'!K8207</f>
        <v>0</v>
      </c>
      <c r="B8207" s="63">
        <f>'דוח 132'!J8207</f>
        <v>0</v>
      </c>
      <c r="C8207" s="63">
        <f>'דוח 132'!I8207</f>
        <v>0</v>
      </c>
      <c r="D8207" s="63">
        <f>'דוח 132'!H8207</f>
        <v>0</v>
      </c>
      <c r="E8207" s="63">
        <f>'דוח 132'!G8207</f>
        <v>0</v>
      </c>
      <c r="F8207" s="63">
        <f>'דוח 132'!F8207</f>
        <v>0</v>
      </c>
      <c r="G8207" s="63">
        <f>'דוח 132'!E8207</f>
        <v>0</v>
      </c>
      <c r="H8207" s="63">
        <f>'דוח 132'!D8207</f>
        <v>0</v>
      </c>
      <c r="I8207" s="63">
        <f>'דוח 132'!C8207</f>
        <v>0</v>
      </c>
      <c r="J8207" s="63">
        <f>'דוח 132'!B8207</f>
        <v>0</v>
      </c>
      <c r="K8207" s="63">
        <f>'דוח 132'!A8207</f>
        <v>0</v>
      </c>
    </row>
    <row r="8208" spans="1:11" x14ac:dyDescent="0.2">
      <c r="A8208" s="63">
        <f>'דוח 132'!K8208</f>
        <v>0</v>
      </c>
      <c r="B8208" s="63">
        <f>'דוח 132'!J8208</f>
        <v>0</v>
      </c>
      <c r="C8208" s="63">
        <f>'דוח 132'!I8208</f>
        <v>0</v>
      </c>
      <c r="D8208" s="63">
        <f>'דוח 132'!H8208</f>
        <v>0</v>
      </c>
      <c r="E8208" s="63">
        <f>'דוח 132'!G8208</f>
        <v>0</v>
      </c>
      <c r="F8208" s="63">
        <f>'דוח 132'!F8208</f>
        <v>0</v>
      </c>
      <c r="G8208" s="63">
        <f>'דוח 132'!E8208</f>
        <v>0</v>
      </c>
      <c r="H8208" s="63">
        <f>'דוח 132'!D8208</f>
        <v>0</v>
      </c>
      <c r="I8208" s="63">
        <f>'דוח 132'!C8208</f>
        <v>0</v>
      </c>
      <c r="J8208" s="63">
        <f>'דוח 132'!B8208</f>
        <v>0</v>
      </c>
      <c r="K8208" s="63">
        <f>'דוח 132'!A8208</f>
        <v>0</v>
      </c>
    </row>
    <row r="8209" spans="1:11" x14ac:dyDescent="0.2">
      <c r="A8209" s="63">
        <f>'דוח 132'!K8209</f>
        <v>0</v>
      </c>
      <c r="B8209" s="63">
        <f>'דוח 132'!J8209</f>
        <v>0</v>
      </c>
      <c r="C8209" s="63">
        <f>'דוח 132'!I8209</f>
        <v>0</v>
      </c>
      <c r="D8209" s="63">
        <f>'דוח 132'!H8209</f>
        <v>0</v>
      </c>
      <c r="E8209" s="63">
        <f>'דוח 132'!G8209</f>
        <v>0</v>
      </c>
      <c r="F8209" s="63">
        <f>'דוח 132'!F8209</f>
        <v>0</v>
      </c>
      <c r="G8209" s="63">
        <f>'דוח 132'!E8209</f>
        <v>0</v>
      </c>
      <c r="H8209" s="63">
        <f>'דוח 132'!D8209</f>
        <v>0</v>
      </c>
      <c r="I8209" s="63">
        <f>'דוח 132'!C8209</f>
        <v>0</v>
      </c>
      <c r="J8209" s="63">
        <f>'דוח 132'!B8209</f>
        <v>0</v>
      </c>
      <c r="K8209" s="63">
        <f>'דוח 132'!A8209</f>
        <v>0</v>
      </c>
    </row>
    <row r="8210" spans="1:11" x14ac:dyDescent="0.2">
      <c r="A8210" s="63">
        <f>'דוח 132'!K8210</f>
        <v>0</v>
      </c>
      <c r="B8210" s="63">
        <f>'דוח 132'!J8210</f>
        <v>0</v>
      </c>
      <c r="C8210" s="63">
        <f>'דוח 132'!I8210</f>
        <v>0</v>
      </c>
      <c r="D8210" s="63">
        <f>'דוח 132'!H8210</f>
        <v>0</v>
      </c>
      <c r="E8210" s="63">
        <f>'דוח 132'!G8210</f>
        <v>0</v>
      </c>
      <c r="F8210" s="63">
        <f>'דוח 132'!F8210</f>
        <v>0</v>
      </c>
      <c r="G8210" s="63">
        <f>'דוח 132'!E8210</f>
        <v>0</v>
      </c>
      <c r="H8210" s="63">
        <f>'דוח 132'!D8210</f>
        <v>0</v>
      </c>
      <c r="I8210" s="63">
        <f>'דוח 132'!C8210</f>
        <v>0</v>
      </c>
      <c r="J8210" s="63">
        <f>'דוח 132'!B8210</f>
        <v>0</v>
      </c>
      <c r="K8210" s="63">
        <f>'דוח 132'!A8210</f>
        <v>0</v>
      </c>
    </row>
    <row r="8211" spans="1:11" x14ac:dyDescent="0.2">
      <c r="A8211" s="63">
        <f>'דוח 132'!K8211</f>
        <v>0</v>
      </c>
      <c r="B8211" s="63">
        <f>'דוח 132'!J8211</f>
        <v>0</v>
      </c>
      <c r="C8211" s="63">
        <f>'דוח 132'!I8211</f>
        <v>0</v>
      </c>
      <c r="D8211" s="63">
        <f>'דוח 132'!H8211</f>
        <v>0</v>
      </c>
      <c r="E8211" s="63">
        <f>'דוח 132'!G8211</f>
        <v>0</v>
      </c>
      <c r="F8211" s="63">
        <f>'דוח 132'!F8211</f>
        <v>0</v>
      </c>
      <c r="G8211" s="63">
        <f>'דוח 132'!E8211</f>
        <v>0</v>
      </c>
      <c r="H8211" s="63">
        <f>'דוח 132'!D8211</f>
        <v>0</v>
      </c>
      <c r="I8211" s="63">
        <f>'דוח 132'!C8211</f>
        <v>0</v>
      </c>
      <c r="J8211" s="63">
        <f>'דוח 132'!B8211</f>
        <v>0</v>
      </c>
      <c r="K8211" s="63">
        <f>'דוח 132'!A8211</f>
        <v>0</v>
      </c>
    </row>
    <row r="8212" spans="1:11" x14ac:dyDescent="0.2">
      <c r="A8212" s="63">
        <f>'דוח 132'!K8212</f>
        <v>0</v>
      </c>
      <c r="B8212" s="63">
        <f>'דוח 132'!J8212</f>
        <v>0</v>
      </c>
      <c r="C8212" s="63">
        <f>'דוח 132'!I8212</f>
        <v>0</v>
      </c>
      <c r="D8212" s="63">
        <f>'דוח 132'!H8212</f>
        <v>0</v>
      </c>
      <c r="E8212" s="63">
        <f>'דוח 132'!G8212</f>
        <v>0</v>
      </c>
      <c r="F8212" s="63">
        <f>'דוח 132'!F8212</f>
        <v>0</v>
      </c>
      <c r="G8212" s="63">
        <f>'דוח 132'!E8212</f>
        <v>0</v>
      </c>
      <c r="H8212" s="63">
        <f>'דוח 132'!D8212</f>
        <v>0</v>
      </c>
      <c r="I8212" s="63">
        <f>'דוח 132'!C8212</f>
        <v>0</v>
      </c>
      <c r="J8212" s="63">
        <f>'דוח 132'!B8212</f>
        <v>0</v>
      </c>
      <c r="K8212" s="63">
        <f>'דוח 132'!A8212</f>
        <v>0</v>
      </c>
    </row>
    <row r="8213" spans="1:11" x14ac:dyDescent="0.2">
      <c r="A8213" s="63">
        <f>'דוח 132'!K8213</f>
        <v>0</v>
      </c>
      <c r="B8213" s="63">
        <f>'דוח 132'!J8213</f>
        <v>0</v>
      </c>
      <c r="C8213" s="63">
        <f>'דוח 132'!I8213</f>
        <v>0</v>
      </c>
      <c r="D8213" s="63">
        <f>'דוח 132'!H8213</f>
        <v>0</v>
      </c>
      <c r="E8213" s="63">
        <f>'דוח 132'!G8213</f>
        <v>0</v>
      </c>
      <c r="F8213" s="63">
        <f>'דוח 132'!F8213</f>
        <v>0</v>
      </c>
      <c r="G8213" s="63">
        <f>'דוח 132'!E8213</f>
        <v>0</v>
      </c>
      <c r="H8213" s="63">
        <f>'דוח 132'!D8213</f>
        <v>0</v>
      </c>
      <c r="I8213" s="63">
        <f>'דוח 132'!C8213</f>
        <v>0</v>
      </c>
      <c r="J8213" s="63">
        <f>'דוח 132'!B8213</f>
        <v>0</v>
      </c>
      <c r="K8213" s="63">
        <f>'דוח 132'!A8213</f>
        <v>0</v>
      </c>
    </row>
    <row r="8214" spans="1:11" x14ac:dyDescent="0.2">
      <c r="A8214" s="63">
        <f>'דוח 132'!K8214</f>
        <v>0</v>
      </c>
      <c r="B8214" s="63">
        <f>'דוח 132'!J8214</f>
        <v>0</v>
      </c>
      <c r="C8214" s="63">
        <f>'דוח 132'!I8214</f>
        <v>0</v>
      </c>
      <c r="D8214" s="63">
        <f>'דוח 132'!H8214</f>
        <v>0</v>
      </c>
      <c r="E8214" s="63">
        <f>'דוח 132'!G8214</f>
        <v>0</v>
      </c>
      <c r="F8214" s="63">
        <f>'דוח 132'!F8214</f>
        <v>0</v>
      </c>
      <c r="G8214" s="63">
        <f>'דוח 132'!E8214</f>
        <v>0</v>
      </c>
      <c r="H8214" s="63">
        <f>'דוח 132'!D8214</f>
        <v>0</v>
      </c>
      <c r="I8214" s="63">
        <f>'דוח 132'!C8214</f>
        <v>0</v>
      </c>
      <c r="J8214" s="63">
        <f>'דוח 132'!B8214</f>
        <v>0</v>
      </c>
      <c r="K8214" s="63">
        <f>'דוח 132'!A8214</f>
        <v>0</v>
      </c>
    </row>
    <row r="8215" spans="1:11" x14ac:dyDescent="0.2">
      <c r="A8215" s="63">
        <f>'דוח 132'!K8215</f>
        <v>0</v>
      </c>
      <c r="B8215" s="63">
        <f>'דוח 132'!J8215</f>
        <v>0</v>
      </c>
      <c r="C8215" s="63">
        <f>'דוח 132'!I8215</f>
        <v>0</v>
      </c>
      <c r="D8215" s="63">
        <f>'דוח 132'!H8215</f>
        <v>0</v>
      </c>
      <c r="E8215" s="63">
        <f>'דוח 132'!G8215</f>
        <v>0</v>
      </c>
      <c r="F8215" s="63">
        <f>'דוח 132'!F8215</f>
        <v>0</v>
      </c>
      <c r="G8215" s="63">
        <f>'דוח 132'!E8215</f>
        <v>0</v>
      </c>
      <c r="H8215" s="63">
        <f>'דוח 132'!D8215</f>
        <v>0</v>
      </c>
      <c r="I8215" s="63">
        <f>'דוח 132'!C8215</f>
        <v>0</v>
      </c>
      <c r="J8215" s="63">
        <f>'דוח 132'!B8215</f>
        <v>0</v>
      </c>
      <c r="K8215" s="63">
        <f>'דוח 132'!A8215</f>
        <v>0</v>
      </c>
    </row>
    <row r="8216" spans="1:11" x14ac:dyDescent="0.2">
      <c r="A8216" s="63">
        <f>'דוח 132'!K8216</f>
        <v>0</v>
      </c>
      <c r="B8216" s="63">
        <f>'דוח 132'!J8216</f>
        <v>0</v>
      </c>
      <c r="C8216" s="63">
        <f>'דוח 132'!I8216</f>
        <v>0</v>
      </c>
      <c r="D8216" s="63">
        <f>'דוח 132'!H8216</f>
        <v>0</v>
      </c>
      <c r="E8216" s="63">
        <f>'דוח 132'!G8216</f>
        <v>0</v>
      </c>
      <c r="F8216" s="63">
        <f>'דוח 132'!F8216</f>
        <v>0</v>
      </c>
      <c r="G8216" s="63">
        <f>'דוח 132'!E8216</f>
        <v>0</v>
      </c>
      <c r="H8216" s="63">
        <f>'דוח 132'!D8216</f>
        <v>0</v>
      </c>
      <c r="I8216" s="63">
        <f>'דוח 132'!C8216</f>
        <v>0</v>
      </c>
      <c r="J8216" s="63">
        <f>'דוח 132'!B8216</f>
        <v>0</v>
      </c>
      <c r="K8216" s="63">
        <f>'דוח 132'!A8216</f>
        <v>0</v>
      </c>
    </row>
    <row r="8217" spans="1:11" x14ac:dyDescent="0.2">
      <c r="A8217" s="63">
        <f>'דוח 132'!K8217</f>
        <v>0</v>
      </c>
      <c r="B8217" s="63">
        <f>'דוח 132'!J8217</f>
        <v>0</v>
      </c>
      <c r="C8217" s="63">
        <f>'דוח 132'!I8217</f>
        <v>0</v>
      </c>
      <c r="D8217" s="63">
        <f>'דוח 132'!H8217</f>
        <v>0</v>
      </c>
      <c r="E8217" s="63">
        <f>'דוח 132'!G8217</f>
        <v>0</v>
      </c>
      <c r="F8217" s="63">
        <f>'דוח 132'!F8217</f>
        <v>0</v>
      </c>
      <c r="G8217" s="63">
        <f>'דוח 132'!E8217</f>
        <v>0</v>
      </c>
      <c r="H8217" s="63">
        <f>'דוח 132'!D8217</f>
        <v>0</v>
      </c>
      <c r="I8217" s="63">
        <f>'דוח 132'!C8217</f>
        <v>0</v>
      </c>
      <c r="J8217" s="63">
        <f>'דוח 132'!B8217</f>
        <v>0</v>
      </c>
      <c r="K8217" s="63">
        <f>'דוח 132'!A8217</f>
        <v>0</v>
      </c>
    </row>
    <row r="8218" spans="1:11" x14ac:dyDescent="0.2">
      <c r="A8218" s="63">
        <f>'דוח 132'!K8218</f>
        <v>0</v>
      </c>
      <c r="B8218" s="63">
        <f>'דוח 132'!J8218</f>
        <v>0</v>
      </c>
      <c r="C8218" s="63">
        <f>'דוח 132'!I8218</f>
        <v>0</v>
      </c>
      <c r="D8218" s="63">
        <f>'דוח 132'!H8218</f>
        <v>0</v>
      </c>
      <c r="E8218" s="63">
        <f>'דוח 132'!G8218</f>
        <v>0</v>
      </c>
      <c r="F8218" s="63">
        <f>'דוח 132'!F8218</f>
        <v>0</v>
      </c>
      <c r="G8218" s="63">
        <f>'דוח 132'!E8218</f>
        <v>0</v>
      </c>
      <c r="H8218" s="63">
        <f>'דוח 132'!D8218</f>
        <v>0</v>
      </c>
      <c r="I8218" s="63">
        <f>'דוח 132'!C8218</f>
        <v>0</v>
      </c>
      <c r="J8218" s="63">
        <f>'דוח 132'!B8218</f>
        <v>0</v>
      </c>
      <c r="K8218" s="63">
        <f>'דוח 132'!A8218</f>
        <v>0</v>
      </c>
    </row>
    <row r="8219" spans="1:11" x14ac:dyDescent="0.2">
      <c r="A8219" s="63">
        <f>'דוח 132'!K8219</f>
        <v>0</v>
      </c>
      <c r="B8219" s="63">
        <f>'דוח 132'!J8219</f>
        <v>0</v>
      </c>
      <c r="C8219" s="63">
        <f>'דוח 132'!I8219</f>
        <v>0</v>
      </c>
      <c r="D8219" s="63">
        <f>'דוח 132'!H8219</f>
        <v>0</v>
      </c>
      <c r="E8219" s="63">
        <f>'דוח 132'!G8219</f>
        <v>0</v>
      </c>
      <c r="F8219" s="63">
        <f>'דוח 132'!F8219</f>
        <v>0</v>
      </c>
      <c r="G8219" s="63">
        <f>'דוח 132'!E8219</f>
        <v>0</v>
      </c>
      <c r="H8219" s="63">
        <f>'דוח 132'!D8219</f>
        <v>0</v>
      </c>
      <c r="I8219" s="63">
        <f>'דוח 132'!C8219</f>
        <v>0</v>
      </c>
      <c r="J8219" s="63">
        <f>'דוח 132'!B8219</f>
        <v>0</v>
      </c>
      <c r="K8219" s="63">
        <f>'דוח 132'!A8219</f>
        <v>0</v>
      </c>
    </row>
    <row r="8220" spans="1:11" x14ac:dyDescent="0.2">
      <c r="A8220" s="63">
        <f>'דוח 132'!K8220</f>
        <v>0</v>
      </c>
      <c r="B8220" s="63">
        <f>'דוח 132'!J8220</f>
        <v>0</v>
      </c>
      <c r="C8220" s="63">
        <f>'דוח 132'!I8220</f>
        <v>0</v>
      </c>
      <c r="D8220" s="63">
        <f>'דוח 132'!H8220</f>
        <v>0</v>
      </c>
      <c r="E8220" s="63">
        <f>'דוח 132'!G8220</f>
        <v>0</v>
      </c>
      <c r="F8220" s="63">
        <f>'דוח 132'!F8220</f>
        <v>0</v>
      </c>
      <c r="G8220" s="63">
        <f>'דוח 132'!E8220</f>
        <v>0</v>
      </c>
      <c r="H8220" s="63">
        <f>'דוח 132'!D8220</f>
        <v>0</v>
      </c>
      <c r="I8220" s="63">
        <f>'דוח 132'!C8220</f>
        <v>0</v>
      </c>
      <c r="J8220" s="63">
        <f>'דוח 132'!B8220</f>
        <v>0</v>
      </c>
      <c r="K8220" s="63">
        <f>'דוח 132'!A8220</f>
        <v>0</v>
      </c>
    </row>
    <row r="8221" spans="1:11" x14ac:dyDescent="0.2">
      <c r="A8221" s="63">
        <f>'דוח 132'!K8221</f>
        <v>0</v>
      </c>
      <c r="B8221" s="63">
        <f>'דוח 132'!J8221</f>
        <v>0</v>
      </c>
      <c r="C8221" s="63">
        <f>'דוח 132'!I8221</f>
        <v>0</v>
      </c>
      <c r="D8221" s="63">
        <f>'דוח 132'!H8221</f>
        <v>0</v>
      </c>
      <c r="E8221" s="63">
        <f>'דוח 132'!G8221</f>
        <v>0</v>
      </c>
      <c r="F8221" s="63">
        <f>'דוח 132'!F8221</f>
        <v>0</v>
      </c>
      <c r="G8221" s="63">
        <f>'דוח 132'!E8221</f>
        <v>0</v>
      </c>
      <c r="H8221" s="63">
        <f>'דוח 132'!D8221</f>
        <v>0</v>
      </c>
      <c r="I8221" s="63">
        <f>'דוח 132'!C8221</f>
        <v>0</v>
      </c>
      <c r="J8221" s="63">
        <f>'דוח 132'!B8221</f>
        <v>0</v>
      </c>
      <c r="K8221" s="63">
        <f>'דוח 132'!A8221</f>
        <v>0</v>
      </c>
    </row>
    <row r="8222" spans="1:11" x14ac:dyDescent="0.2">
      <c r="A8222" s="63">
        <f>'דוח 132'!K8222</f>
        <v>0</v>
      </c>
      <c r="B8222" s="63">
        <f>'דוח 132'!J8222</f>
        <v>0</v>
      </c>
      <c r="C8222" s="63">
        <f>'דוח 132'!I8222</f>
        <v>0</v>
      </c>
      <c r="D8222" s="63">
        <f>'דוח 132'!H8222</f>
        <v>0</v>
      </c>
      <c r="E8222" s="63">
        <f>'דוח 132'!G8222</f>
        <v>0</v>
      </c>
      <c r="F8222" s="63">
        <f>'דוח 132'!F8222</f>
        <v>0</v>
      </c>
      <c r="G8222" s="63">
        <f>'דוח 132'!E8222</f>
        <v>0</v>
      </c>
      <c r="H8222" s="63">
        <f>'דוח 132'!D8222</f>
        <v>0</v>
      </c>
      <c r="I8222" s="63">
        <f>'דוח 132'!C8222</f>
        <v>0</v>
      </c>
      <c r="J8222" s="63">
        <f>'דוח 132'!B8222</f>
        <v>0</v>
      </c>
      <c r="K8222" s="63">
        <f>'דוח 132'!A8222</f>
        <v>0</v>
      </c>
    </row>
    <row r="8223" spans="1:11" x14ac:dyDescent="0.2">
      <c r="A8223" s="63">
        <f>'דוח 132'!K8223</f>
        <v>0</v>
      </c>
      <c r="B8223" s="63">
        <f>'דוח 132'!J8223</f>
        <v>0</v>
      </c>
      <c r="C8223" s="63">
        <f>'דוח 132'!I8223</f>
        <v>0</v>
      </c>
      <c r="D8223" s="63">
        <f>'דוח 132'!H8223</f>
        <v>0</v>
      </c>
      <c r="E8223" s="63">
        <f>'דוח 132'!G8223</f>
        <v>0</v>
      </c>
      <c r="F8223" s="63">
        <f>'דוח 132'!F8223</f>
        <v>0</v>
      </c>
      <c r="G8223" s="63">
        <f>'דוח 132'!E8223</f>
        <v>0</v>
      </c>
      <c r="H8223" s="63">
        <f>'דוח 132'!D8223</f>
        <v>0</v>
      </c>
      <c r="I8223" s="63">
        <f>'דוח 132'!C8223</f>
        <v>0</v>
      </c>
      <c r="J8223" s="63">
        <f>'דוח 132'!B8223</f>
        <v>0</v>
      </c>
      <c r="K8223" s="63">
        <f>'דוח 132'!A8223</f>
        <v>0</v>
      </c>
    </row>
    <row r="8224" spans="1:11" x14ac:dyDescent="0.2">
      <c r="A8224" s="63">
        <f>'דוח 132'!K8224</f>
        <v>0</v>
      </c>
      <c r="B8224" s="63">
        <f>'דוח 132'!J8224</f>
        <v>0</v>
      </c>
      <c r="C8224" s="63">
        <f>'דוח 132'!I8224</f>
        <v>0</v>
      </c>
      <c r="D8224" s="63">
        <f>'דוח 132'!H8224</f>
        <v>0</v>
      </c>
      <c r="E8224" s="63">
        <f>'דוח 132'!G8224</f>
        <v>0</v>
      </c>
      <c r="F8224" s="63">
        <f>'דוח 132'!F8224</f>
        <v>0</v>
      </c>
      <c r="G8224" s="63">
        <f>'דוח 132'!E8224</f>
        <v>0</v>
      </c>
      <c r="H8224" s="63">
        <f>'דוח 132'!D8224</f>
        <v>0</v>
      </c>
      <c r="I8224" s="63">
        <f>'דוח 132'!C8224</f>
        <v>0</v>
      </c>
      <c r="J8224" s="63">
        <f>'דוח 132'!B8224</f>
        <v>0</v>
      </c>
      <c r="K8224" s="63">
        <f>'דוח 132'!A8224</f>
        <v>0</v>
      </c>
    </row>
    <row r="8225" spans="1:11" x14ac:dyDescent="0.2">
      <c r="A8225" s="63">
        <f>'דוח 132'!K8225</f>
        <v>0</v>
      </c>
      <c r="B8225" s="63">
        <f>'דוח 132'!J8225</f>
        <v>0</v>
      </c>
      <c r="C8225" s="63">
        <f>'דוח 132'!I8225</f>
        <v>0</v>
      </c>
      <c r="D8225" s="63">
        <f>'דוח 132'!H8225</f>
        <v>0</v>
      </c>
      <c r="E8225" s="63">
        <f>'דוח 132'!G8225</f>
        <v>0</v>
      </c>
      <c r="F8225" s="63">
        <f>'דוח 132'!F8225</f>
        <v>0</v>
      </c>
      <c r="G8225" s="63">
        <f>'דוח 132'!E8225</f>
        <v>0</v>
      </c>
      <c r="H8225" s="63">
        <f>'דוח 132'!D8225</f>
        <v>0</v>
      </c>
      <c r="I8225" s="63">
        <f>'דוח 132'!C8225</f>
        <v>0</v>
      </c>
      <c r="J8225" s="63">
        <f>'דוח 132'!B8225</f>
        <v>0</v>
      </c>
      <c r="K8225" s="63">
        <f>'דוח 132'!A8225</f>
        <v>0</v>
      </c>
    </row>
    <row r="8226" spans="1:11" x14ac:dyDescent="0.2">
      <c r="A8226" s="63">
        <f>'דוח 132'!K8226</f>
        <v>0</v>
      </c>
      <c r="B8226" s="63">
        <f>'דוח 132'!J8226</f>
        <v>0</v>
      </c>
      <c r="C8226" s="63">
        <f>'דוח 132'!I8226</f>
        <v>0</v>
      </c>
      <c r="D8226" s="63">
        <f>'דוח 132'!H8226</f>
        <v>0</v>
      </c>
      <c r="E8226" s="63">
        <f>'דוח 132'!G8226</f>
        <v>0</v>
      </c>
      <c r="F8226" s="63">
        <f>'דוח 132'!F8226</f>
        <v>0</v>
      </c>
      <c r="G8226" s="63">
        <f>'דוח 132'!E8226</f>
        <v>0</v>
      </c>
      <c r="H8226" s="63">
        <f>'דוח 132'!D8226</f>
        <v>0</v>
      </c>
      <c r="I8226" s="63">
        <f>'דוח 132'!C8226</f>
        <v>0</v>
      </c>
      <c r="J8226" s="63">
        <f>'דוח 132'!B8226</f>
        <v>0</v>
      </c>
      <c r="K8226" s="63">
        <f>'דוח 132'!A8226</f>
        <v>0</v>
      </c>
    </row>
    <row r="8227" spans="1:11" x14ac:dyDescent="0.2">
      <c r="A8227" s="63">
        <f>'דוח 132'!K8227</f>
        <v>0</v>
      </c>
      <c r="B8227" s="63">
        <f>'דוח 132'!J8227</f>
        <v>0</v>
      </c>
      <c r="C8227" s="63">
        <f>'דוח 132'!I8227</f>
        <v>0</v>
      </c>
      <c r="D8227" s="63">
        <f>'דוח 132'!H8227</f>
        <v>0</v>
      </c>
      <c r="E8227" s="63">
        <f>'דוח 132'!G8227</f>
        <v>0</v>
      </c>
      <c r="F8227" s="63">
        <f>'דוח 132'!F8227</f>
        <v>0</v>
      </c>
      <c r="G8227" s="63">
        <f>'דוח 132'!E8227</f>
        <v>0</v>
      </c>
      <c r="H8227" s="63">
        <f>'דוח 132'!D8227</f>
        <v>0</v>
      </c>
      <c r="I8227" s="63">
        <f>'דוח 132'!C8227</f>
        <v>0</v>
      </c>
      <c r="J8227" s="63">
        <f>'דוח 132'!B8227</f>
        <v>0</v>
      </c>
      <c r="K8227" s="63">
        <f>'דוח 132'!A8227</f>
        <v>0</v>
      </c>
    </row>
    <row r="8228" spans="1:11" x14ac:dyDescent="0.2">
      <c r="A8228" s="63">
        <f>'דוח 132'!K8228</f>
        <v>0</v>
      </c>
      <c r="B8228" s="63">
        <f>'דוח 132'!J8228</f>
        <v>0</v>
      </c>
      <c r="C8228" s="63">
        <f>'דוח 132'!I8228</f>
        <v>0</v>
      </c>
      <c r="D8228" s="63">
        <f>'דוח 132'!H8228</f>
        <v>0</v>
      </c>
      <c r="E8228" s="63">
        <f>'דוח 132'!G8228</f>
        <v>0</v>
      </c>
      <c r="F8228" s="63">
        <f>'דוח 132'!F8228</f>
        <v>0</v>
      </c>
      <c r="G8228" s="63">
        <f>'דוח 132'!E8228</f>
        <v>0</v>
      </c>
      <c r="H8228" s="63">
        <f>'דוח 132'!D8228</f>
        <v>0</v>
      </c>
      <c r="I8228" s="63">
        <f>'דוח 132'!C8228</f>
        <v>0</v>
      </c>
      <c r="J8228" s="63">
        <f>'דוח 132'!B8228</f>
        <v>0</v>
      </c>
      <c r="K8228" s="63">
        <f>'דוח 132'!A8228</f>
        <v>0</v>
      </c>
    </row>
    <row r="8229" spans="1:11" x14ac:dyDescent="0.2">
      <c r="A8229" s="63">
        <f>'דוח 132'!K8229</f>
        <v>0</v>
      </c>
      <c r="B8229" s="63">
        <f>'דוח 132'!J8229</f>
        <v>0</v>
      </c>
      <c r="C8229" s="63">
        <f>'דוח 132'!I8229</f>
        <v>0</v>
      </c>
      <c r="D8229" s="63">
        <f>'דוח 132'!H8229</f>
        <v>0</v>
      </c>
      <c r="E8229" s="63">
        <f>'דוח 132'!G8229</f>
        <v>0</v>
      </c>
      <c r="F8229" s="63">
        <f>'דוח 132'!F8229</f>
        <v>0</v>
      </c>
      <c r="G8229" s="63">
        <f>'דוח 132'!E8229</f>
        <v>0</v>
      </c>
      <c r="H8229" s="63">
        <f>'דוח 132'!D8229</f>
        <v>0</v>
      </c>
      <c r="I8229" s="63">
        <f>'דוח 132'!C8229</f>
        <v>0</v>
      </c>
      <c r="J8229" s="63">
        <f>'דוח 132'!B8229</f>
        <v>0</v>
      </c>
      <c r="K8229" s="63">
        <f>'דוח 132'!A8229</f>
        <v>0</v>
      </c>
    </row>
    <row r="8230" spans="1:11" x14ac:dyDescent="0.2">
      <c r="A8230" s="63">
        <f>'דוח 132'!K8230</f>
        <v>0</v>
      </c>
      <c r="B8230" s="63">
        <f>'דוח 132'!J8230</f>
        <v>0</v>
      </c>
      <c r="C8230" s="63">
        <f>'דוח 132'!I8230</f>
        <v>0</v>
      </c>
      <c r="D8230" s="63">
        <f>'דוח 132'!H8230</f>
        <v>0</v>
      </c>
      <c r="E8230" s="63">
        <f>'דוח 132'!G8230</f>
        <v>0</v>
      </c>
      <c r="F8230" s="63">
        <f>'דוח 132'!F8230</f>
        <v>0</v>
      </c>
      <c r="G8230" s="63">
        <f>'דוח 132'!E8230</f>
        <v>0</v>
      </c>
      <c r="H8230" s="63">
        <f>'דוח 132'!D8230</f>
        <v>0</v>
      </c>
      <c r="I8230" s="63">
        <f>'דוח 132'!C8230</f>
        <v>0</v>
      </c>
      <c r="J8230" s="63">
        <f>'דוח 132'!B8230</f>
        <v>0</v>
      </c>
      <c r="K8230" s="63">
        <f>'דוח 132'!A8230</f>
        <v>0</v>
      </c>
    </row>
    <row r="8231" spans="1:11" x14ac:dyDescent="0.2">
      <c r="A8231" s="63">
        <f>'דוח 132'!K8231</f>
        <v>0</v>
      </c>
      <c r="B8231" s="63">
        <f>'דוח 132'!J8231</f>
        <v>0</v>
      </c>
      <c r="C8231" s="63">
        <f>'דוח 132'!I8231</f>
        <v>0</v>
      </c>
      <c r="D8231" s="63">
        <f>'דוח 132'!H8231</f>
        <v>0</v>
      </c>
      <c r="E8231" s="63">
        <f>'דוח 132'!G8231</f>
        <v>0</v>
      </c>
      <c r="F8231" s="63">
        <f>'דוח 132'!F8231</f>
        <v>0</v>
      </c>
      <c r="G8231" s="63">
        <f>'דוח 132'!E8231</f>
        <v>0</v>
      </c>
      <c r="H8231" s="63">
        <f>'דוח 132'!D8231</f>
        <v>0</v>
      </c>
      <c r="I8231" s="63">
        <f>'דוח 132'!C8231</f>
        <v>0</v>
      </c>
      <c r="J8231" s="63">
        <f>'דוח 132'!B8231</f>
        <v>0</v>
      </c>
      <c r="K8231" s="63">
        <f>'דוח 132'!A8231</f>
        <v>0</v>
      </c>
    </row>
    <row r="8232" spans="1:11" x14ac:dyDescent="0.2">
      <c r="A8232" s="63">
        <f>'דוח 132'!K8232</f>
        <v>0</v>
      </c>
      <c r="B8232" s="63">
        <f>'דוח 132'!J8232</f>
        <v>0</v>
      </c>
      <c r="C8232" s="63">
        <f>'דוח 132'!I8232</f>
        <v>0</v>
      </c>
      <c r="D8232" s="63">
        <f>'דוח 132'!H8232</f>
        <v>0</v>
      </c>
      <c r="E8232" s="63">
        <f>'דוח 132'!G8232</f>
        <v>0</v>
      </c>
      <c r="F8232" s="63">
        <f>'דוח 132'!F8232</f>
        <v>0</v>
      </c>
      <c r="G8232" s="63">
        <f>'דוח 132'!E8232</f>
        <v>0</v>
      </c>
      <c r="H8232" s="63">
        <f>'דוח 132'!D8232</f>
        <v>0</v>
      </c>
      <c r="I8232" s="63">
        <f>'דוח 132'!C8232</f>
        <v>0</v>
      </c>
      <c r="J8232" s="63">
        <f>'דוח 132'!B8232</f>
        <v>0</v>
      </c>
      <c r="K8232" s="63">
        <f>'דוח 132'!A8232</f>
        <v>0</v>
      </c>
    </row>
    <row r="8233" spans="1:11" x14ac:dyDescent="0.2">
      <c r="A8233" s="63">
        <f>'דוח 132'!K8233</f>
        <v>0</v>
      </c>
      <c r="B8233" s="63">
        <f>'דוח 132'!J8233</f>
        <v>0</v>
      </c>
      <c r="C8233" s="63">
        <f>'דוח 132'!I8233</f>
        <v>0</v>
      </c>
      <c r="D8233" s="63">
        <f>'דוח 132'!H8233</f>
        <v>0</v>
      </c>
      <c r="E8233" s="63">
        <f>'דוח 132'!G8233</f>
        <v>0</v>
      </c>
      <c r="F8233" s="63">
        <f>'דוח 132'!F8233</f>
        <v>0</v>
      </c>
      <c r="G8233" s="63">
        <f>'דוח 132'!E8233</f>
        <v>0</v>
      </c>
      <c r="H8233" s="63">
        <f>'דוח 132'!D8233</f>
        <v>0</v>
      </c>
      <c r="I8233" s="63">
        <f>'דוח 132'!C8233</f>
        <v>0</v>
      </c>
      <c r="J8233" s="63">
        <f>'דוח 132'!B8233</f>
        <v>0</v>
      </c>
      <c r="K8233" s="63">
        <f>'דוח 132'!A8233</f>
        <v>0</v>
      </c>
    </row>
    <row r="8234" spans="1:11" x14ac:dyDescent="0.2">
      <c r="A8234" s="63">
        <f>'דוח 132'!K8234</f>
        <v>0</v>
      </c>
      <c r="B8234" s="63">
        <f>'דוח 132'!J8234</f>
        <v>0</v>
      </c>
      <c r="C8234" s="63">
        <f>'דוח 132'!I8234</f>
        <v>0</v>
      </c>
      <c r="D8234" s="63">
        <f>'דוח 132'!H8234</f>
        <v>0</v>
      </c>
      <c r="E8234" s="63">
        <f>'דוח 132'!G8234</f>
        <v>0</v>
      </c>
      <c r="F8234" s="63">
        <f>'דוח 132'!F8234</f>
        <v>0</v>
      </c>
      <c r="G8234" s="63">
        <f>'דוח 132'!E8234</f>
        <v>0</v>
      </c>
      <c r="H8234" s="63">
        <f>'דוח 132'!D8234</f>
        <v>0</v>
      </c>
      <c r="I8234" s="63">
        <f>'דוח 132'!C8234</f>
        <v>0</v>
      </c>
      <c r="J8234" s="63">
        <f>'דוח 132'!B8234</f>
        <v>0</v>
      </c>
      <c r="K8234" s="63">
        <f>'דוח 132'!A8234</f>
        <v>0</v>
      </c>
    </row>
    <row r="8235" spans="1:11" x14ac:dyDescent="0.2">
      <c r="A8235" s="63">
        <f>'דוח 132'!K8235</f>
        <v>0</v>
      </c>
      <c r="B8235" s="63">
        <f>'דוח 132'!J8235</f>
        <v>0</v>
      </c>
      <c r="C8235" s="63">
        <f>'דוח 132'!I8235</f>
        <v>0</v>
      </c>
      <c r="D8235" s="63">
        <f>'דוח 132'!H8235</f>
        <v>0</v>
      </c>
      <c r="E8235" s="63">
        <f>'דוח 132'!G8235</f>
        <v>0</v>
      </c>
      <c r="F8235" s="63">
        <f>'דוח 132'!F8235</f>
        <v>0</v>
      </c>
      <c r="G8235" s="63">
        <f>'דוח 132'!E8235</f>
        <v>0</v>
      </c>
      <c r="H8235" s="63">
        <f>'דוח 132'!D8235</f>
        <v>0</v>
      </c>
      <c r="I8235" s="63">
        <f>'דוח 132'!C8235</f>
        <v>0</v>
      </c>
      <c r="J8235" s="63">
        <f>'דוח 132'!B8235</f>
        <v>0</v>
      </c>
      <c r="K8235" s="63">
        <f>'דוח 132'!A8235</f>
        <v>0</v>
      </c>
    </row>
    <row r="8236" spans="1:11" x14ac:dyDescent="0.2">
      <c r="A8236" s="63">
        <f>'דוח 132'!K8236</f>
        <v>0</v>
      </c>
      <c r="B8236" s="63">
        <f>'דוח 132'!J8236</f>
        <v>0</v>
      </c>
      <c r="C8236" s="63">
        <f>'דוח 132'!I8236</f>
        <v>0</v>
      </c>
      <c r="D8236" s="63">
        <f>'דוח 132'!H8236</f>
        <v>0</v>
      </c>
      <c r="E8236" s="63">
        <f>'דוח 132'!G8236</f>
        <v>0</v>
      </c>
      <c r="F8236" s="63">
        <f>'דוח 132'!F8236</f>
        <v>0</v>
      </c>
      <c r="G8236" s="63">
        <f>'דוח 132'!E8236</f>
        <v>0</v>
      </c>
      <c r="H8236" s="63">
        <f>'דוח 132'!D8236</f>
        <v>0</v>
      </c>
      <c r="I8236" s="63">
        <f>'דוח 132'!C8236</f>
        <v>0</v>
      </c>
      <c r="J8236" s="63">
        <f>'דוח 132'!B8236</f>
        <v>0</v>
      </c>
      <c r="K8236" s="63">
        <f>'דוח 132'!A8236</f>
        <v>0</v>
      </c>
    </row>
    <row r="8237" spans="1:11" x14ac:dyDescent="0.2">
      <c r="A8237" s="63">
        <f>'דוח 132'!K8237</f>
        <v>0</v>
      </c>
      <c r="B8237" s="63">
        <f>'דוח 132'!J8237</f>
        <v>0</v>
      </c>
      <c r="C8237" s="63">
        <f>'דוח 132'!I8237</f>
        <v>0</v>
      </c>
      <c r="D8237" s="63">
        <f>'דוח 132'!H8237</f>
        <v>0</v>
      </c>
      <c r="E8237" s="63">
        <f>'דוח 132'!G8237</f>
        <v>0</v>
      </c>
      <c r="F8237" s="63">
        <f>'דוח 132'!F8237</f>
        <v>0</v>
      </c>
      <c r="G8237" s="63">
        <f>'דוח 132'!E8237</f>
        <v>0</v>
      </c>
      <c r="H8237" s="63">
        <f>'דוח 132'!D8237</f>
        <v>0</v>
      </c>
      <c r="I8237" s="63">
        <f>'דוח 132'!C8237</f>
        <v>0</v>
      </c>
      <c r="J8237" s="63">
        <f>'דוח 132'!B8237</f>
        <v>0</v>
      </c>
      <c r="K8237" s="63">
        <f>'דוח 132'!A8237</f>
        <v>0</v>
      </c>
    </row>
    <row r="8238" spans="1:11" x14ac:dyDescent="0.2">
      <c r="A8238" s="63">
        <f>'דוח 132'!K8238</f>
        <v>0</v>
      </c>
      <c r="B8238" s="63">
        <f>'דוח 132'!J8238</f>
        <v>0</v>
      </c>
      <c r="C8238" s="63">
        <f>'דוח 132'!I8238</f>
        <v>0</v>
      </c>
      <c r="D8238" s="63">
        <f>'דוח 132'!H8238</f>
        <v>0</v>
      </c>
      <c r="E8238" s="63">
        <f>'דוח 132'!G8238</f>
        <v>0</v>
      </c>
      <c r="F8238" s="63">
        <f>'דוח 132'!F8238</f>
        <v>0</v>
      </c>
      <c r="G8238" s="63">
        <f>'דוח 132'!E8238</f>
        <v>0</v>
      </c>
      <c r="H8238" s="63">
        <f>'דוח 132'!D8238</f>
        <v>0</v>
      </c>
      <c r="I8238" s="63">
        <f>'דוח 132'!C8238</f>
        <v>0</v>
      </c>
      <c r="J8238" s="63">
        <f>'דוח 132'!B8238</f>
        <v>0</v>
      </c>
      <c r="K8238" s="63">
        <f>'דוח 132'!A8238</f>
        <v>0</v>
      </c>
    </row>
    <row r="8239" spans="1:11" x14ac:dyDescent="0.2">
      <c r="A8239" s="63">
        <f>'דוח 132'!K8239</f>
        <v>0</v>
      </c>
      <c r="B8239" s="63">
        <f>'דוח 132'!J8239</f>
        <v>0</v>
      </c>
      <c r="C8239" s="63">
        <f>'דוח 132'!I8239</f>
        <v>0</v>
      </c>
      <c r="D8239" s="63">
        <f>'דוח 132'!H8239</f>
        <v>0</v>
      </c>
      <c r="E8239" s="63">
        <f>'דוח 132'!G8239</f>
        <v>0</v>
      </c>
      <c r="F8239" s="63">
        <f>'דוח 132'!F8239</f>
        <v>0</v>
      </c>
      <c r="G8239" s="63">
        <f>'דוח 132'!E8239</f>
        <v>0</v>
      </c>
      <c r="H8239" s="63">
        <f>'דוח 132'!D8239</f>
        <v>0</v>
      </c>
      <c r="I8239" s="63">
        <f>'דוח 132'!C8239</f>
        <v>0</v>
      </c>
      <c r="J8239" s="63">
        <f>'דוח 132'!B8239</f>
        <v>0</v>
      </c>
      <c r="K8239" s="63">
        <f>'דוח 132'!A8239</f>
        <v>0</v>
      </c>
    </row>
    <row r="8240" spans="1:11" x14ac:dyDescent="0.2">
      <c r="A8240" s="63">
        <f>'דוח 132'!K8240</f>
        <v>0</v>
      </c>
      <c r="B8240" s="63">
        <f>'דוח 132'!J8240</f>
        <v>0</v>
      </c>
      <c r="C8240" s="63">
        <f>'דוח 132'!I8240</f>
        <v>0</v>
      </c>
      <c r="D8240" s="63">
        <f>'דוח 132'!H8240</f>
        <v>0</v>
      </c>
      <c r="E8240" s="63">
        <f>'דוח 132'!G8240</f>
        <v>0</v>
      </c>
      <c r="F8240" s="63">
        <f>'דוח 132'!F8240</f>
        <v>0</v>
      </c>
      <c r="G8240" s="63">
        <f>'דוח 132'!E8240</f>
        <v>0</v>
      </c>
      <c r="H8240" s="63">
        <f>'דוח 132'!D8240</f>
        <v>0</v>
      </c>
      <c r="I8240" s="63">
        <f>'דוח 132'!C8240</f>
        <v>0</v>
      </c>
      <c r="J8240" s="63">
        <f>'דוח 132'!B8240</f>
        <v>0</v>
      </c>
      <c r="K8240" s="63">
        <f>'דוח 132'!A8240</f>
        <v>0</v>
      </c>
    </row>
    <row r="8241" spans="1:11" x14ac:dyDescent="0.2">
      <c r="A8241" s="63">
        <f>'דוח 132'!K8241</f>
        <v>0</v>
      </c>
      <c r="B8241" s="63">
        <f>'דוח 132'!J8241</f>
        <v>0</v>
      </c>
      <c r="C8241" s="63">
        <f>'דוח 132'!I8241</f>
        <v>0</v>
      </c>
      <c r="D8241" s="63">
        <f>'דוח 132'!H8241</f>
        <v>0</v>
      </c>
      <c r="E8241" s="63">
        <f>'דוח 132'!G8241</f>
        <v>0</v>
      </c>
      <c r="F8241" s="63">
        <f>'דוח 132'!F8241</f>
        <v>0</v>
      </c>
      <c r="G8241" s="63">
        <f>'דוח 132'!E8241</f>
        <v>0</v>
      </c>
      <c r="H8241" s="63">
        <f>'דוח 132'!D8241</f>
        <v>0</v>
      </c>
      <c r="I8241" s="63">
        <f>'דוח 132'!C8241</f>
        <v>0</v>
      </c>
      <c r="J8241" s="63">
        <f>'דוח 132'!B8241</f>
        <v>0</v>
      </c>
      <c r="K8241" s="63">
        <f>'דוח 132'!A8241</f>
        <v>0</v>
      </c>
    </row>
    <row r="8242" spans="1:11" x14ac:dyDescent="0.2">
      <c r="A8242" s="63">
        <f>'דוח 132'!K8242</f>
        <v>0</v>
      </c>
      <c r="B8242" s="63">
        <f>'דוח 132'!J8242</f>
        <v>0</v>
      </c>
      <c r="C8242" s="63">
        <f>'דוח 132'!I8242</f>
        <v>0</v>
      </c>
      <c r="D8242" s="63">
        <f>'דוח 132'!H8242</f>
        <v>0</v>
      </c>
      <c r="E8242" s="63">
        <f>'דוח 132'!G8242</f>
        <v>0</v>
      </c>
      <c r="F8242" s="63">
        <f>'דוח 132'!F8242</f>
        <v>0</v>
      </c>
      <c r="G8242" s="63">
        <f>'דוח 132'!E8242</f>
        <v>0</v>
      </c>
      <c r="H8242" s="63">
        <f>'דוח 132'!D8242</f>
        <v>0</v>
      </c>
      <c r="I8242" s="63">
        <f>'דוח 132'!C8242</f>
        <v>0</v>
      </c>
      <c r="J8242" s="63">
        <f>'דוח 132'!B8242</f>
        <v>0</v>
      </c>
      <c r="K8242" s="63">
        <f>'דוח 132'!A8242</f>
        <v>0</v>
      </c>
    </row>
    <row r="8243" spans="1:11" x14ac:dyDescent="0.2">
      <c r="A8243" s="63">
        <f>'דוח 132'!K8243</f>
        <v>0</v>
      </c>
      <c r="B8243" s="63">
        <f>'דוח 132'!J8243</f>
        <v>0</v>
      </c>
      <c r="C8243" s="63">
        <f>'דוח 132'!I8243</f>
        <v>0</v>
      </c>
      <c r="D8243" s="63">
        <f>'דוח 132'!H8243</f>
        <v>0</v>
      </c>
      <c r="E8243" s="63">
        <f>'דוח 132'!G8243</f>
        <v>0</v>
      </c>
      <c r="F8243" s="63">
        <f>'דוח 132'!F8243</f>
        <v>0</v>
      </c>
      <c r="G8243" s="63">
        <f>'דוח 132'!E8243</f>
        <v>0</v>
      </c>
      <c r="H8243" s="63">
        <f>'דוח 132'!D8243</f>
        <v>0</v>
      </c>
      <c r="I8243" s="63">
        <f>'דוח 132'!C8243</f>
        <v>0</v>
      </c>
      <c r="J8243" s="63">
        <f>'דוח 132'!B8243</f>
        <v>0</v>
      </c>
      <c r="K8243" s="63">
        <f>'דוח 132'!A8243</f>
        <v>0</v>
      </c>
    </row>
    <row r="8244" spans="1:11" x14ac:dyDescent="0.2">
      <c r="A8244" s="63">
        <f>'דוח 132'!K8244</f>
        <v>0</v>
      </c>
      <c r="B8244" s="63">
        <f>'דוח 132'!J8244</f>
        <v>0</v>
      </c>
      <c r="C8244" s="63">
        <f>'דוח 132'!I8244</f>
        <v>0</v>
      </c>
      <c r="D8244" s="63">
        <f>'דוח 132'!H8244</f>
        <v>0</v>
      </c>
      <c r="E8244" s="63">
        <f>'דוח 132'!G8244</f>
        <v>0</v>
      </c>
      <c r="F8244" s="63">
        <f>'דוח 132'!F8244</f>
        <v>0</v>
      </c>
      <c r="G8244" s="63">
        <f>'דוח 132'!E8244</f>
        <v>0</v>
      </c>
      <c r="H8244" s="63">
        <f>'דוח 132'!D8244</f>
        <v>0</v>
      </c>
      <c r="I8244" s="63">
        <f>'דוח 132'!C8244</f>
        <v>0</v>
      </c>
      <c r="J8244" s="63">
        <f>'דוח 132'!B8244</f>
        <v>0</v>
      </c>
      <c r="K8244" s="63">
        <f>'דוח 132'!A8244</f>
        <v>0</v>
      </c>
    </row>
    <row r="8245" spans="1:11" x14ac:dyDescent="0.2">
      <c r="A8245" s="63">
        <f>'דוח 132'!K8245</f>
        <v>0</v>
      </c>
      <c r="B8245" s="63">
        <f>'דוח 132'!J8245</f>
        <v>0</v>
      </c>
      <c r="C8245" s="63">
        <f>'דוח 132'!I8245</f>
        <v>0</v>
      </c>
      <c r="D8245" s="63">
        <f>'דוח 132'!H8245</f>
        <v>0</v>
      </c>
      <c r="E8245" s="63">
        <f>'דוח 132'!G8245</f>
        <v>0</v>
      </c>
      <c r="F8245" s="63">
        <f>'דוח 132'!F8245</f>
        <v>0</v>
      </c>
      <c r="G8245" s="63">
        <f>'דוח 132'!E8245</f>
        <v>0</v>
      </c>
      <c r="H8245" s="63">
        <f>'דוח 132'!D8245</f>
        <v>0</v>
      </c>
      <c r="I8245" s="63">
        <f>'דוח 132'!C8245</f>
        <v>0</v>
      </c>
      <c r="J8245" s="63">
        <f>'דוח 132'!B8245</f>
        <v>0</v>
      </c>
      <c r="K8245" s="63">
        <f>'דוח 132'!A8245</f>
        <v>0</v>
      </c>
    </row>
    <row r="8246" spans="1:11" x14ac:dyDescent="0.2">
      <c r="A8246" s="63">
        <f>'דוח 132'!K8246</f>
        <v>0</v>
      </c>
      <c r="B8246" s="63">
        <f>'דוח 132'!J8246</f>
        <v>0</v>
      </c>
      <c r="C8246" s="63">
        <f>'דוח 132'!I8246</f>
        <v>0</v>
      </c>
      <c r="D8246" s="63">
        <f>'דוח 132'!H8246</f>
        <v>0</v>
      </c>
      <c r="E8246" s="63">
        <f>'דוח 132'!G8246</f>
        <v>0</v>
      </c>
      <c r="F8246" s="63">
        <f>'דוח 132'!F8246</f>
        <v>0</v>
      </c>
      <c r="G8246" s="63">
        <f>'דוח 132'!E8246</f>
        <v>0</v>
      </c>
      <c r="H8246" s="63">
        <f>'דוח 132'!D8246</f>
        <v>0</v>
      </c>
      <c r="I8246" s="63">
        <f>'דוח 132'!C8246</f>
        <v>0</v>
      </c>
      <c r="J8246" s="63">
        <f>'דוח 132'!B8246</f>
        <v>0</v>
      </c>
      <c r="K8246" s="63">
        <f>'דוח 132'!A8246</f>
        <v>0</v>
      </c>
    </row>
    <row r="8247" spans="1:11" x14ac:dyDescent="0.2">
      <c r="A8247" s="63">
        <f>'דוח 132'!K8247</f>
        <v>0</v>
      </c>
      <c r="B8247" s="63">
        <f>'דוח 132'!J8247</f>
        <v>0</v>
      </c>
      <c r="C8247" s="63">
        <f>'דוח 132'!I8247</f>
        <v>0</v>
      </c>
      <c r="D8247" s="63">
        <f>'דוח 132'!H8247</f>
        <v>0</v>
      </c>
      <c r="E8247" s="63">
        <f>'דוח 132'!G8247</f>
        <v>0</v>
      </c>
      <c r="F8247" s="63">
        <f>'דוח 132'!F8247</f>
        <v>0</v>
      </c>
      <c r="G8247" s="63">
        <f>'דוח 132'!E8247</f>
        <v>0</v>
      </c>
      <c r="H8247" s="63">
        <f>'דוח 132'!D8247</f>
        <v>0</v>
      </c>
      <c r="I8247" s="63">
        <f>'דוח 132'!C8247</f>
        <v>0</v>
      </c>
      <c r="J8247" s="63">
        <f>'דוח 132'!B8247</f>
        <v>0</v>
      </c>
      <c r="K8247" s="63">
        <f>'דוח 132'!A8247</f>
        <v>0</v>
      </c>
    </row>
    <row r="8248" spans="1:11" x14ac:dyDescent="0.2">
      <c r="A8248" s="63">
        <f>'דוח 132'!K8248</f>
        <v>0</v>
      </c>
      <c r="B8248" s="63">
        <f>'דוח 132'!J8248</f>
        <v>0</v>
      </c>
      <c r="C8248" s="63">
        <f>'דוח 132'!I8248</f>
        <v>0</v>
      </c>
      <c r="D8248" s="63">
        <f>'דוח 132'!H8248</f>
        <v>0</v>
      </c>
      <c r="E8248" s="63">
        <f>'דוח 132'!G8248</f>
        <v>0</v>
      </c>
      <c r="F8248" s="63">
        <f>'דוח 132'!F8248</f>
        <v>0</v>
      </c>
      <c r="G8248" s="63">
        <f>'דוח 132'!E8248</f>
        <v>0</v>
      </c>
      <c r="H8248" s="63">
        <f>'דוח 132'!D8248</f>
        <v>0</v>
      </c>
      <c r="I8248" s="63">
        <f>'דוח 132'!C8248</f>
        <v>0</v>
      </c>
      <c r="J8248" s="63">
        <f>'דוח 132'!B8248</f>
        <v>0</v>
      </c>
      <c r="K8248" s="63">
        <f>'דוח 132'!A8248</f>
        <v>0</v>
      </c>
    </row>
    <row r="8249" spans="1:11" x14ac:dyDescent="0.2">
      <c r="A8249" s="63">
        <f>'דוח 132'!K8249</f>
        <v>0</v>
      </c>
      <c r="B8249" s="63">
        <f>'דוח 132'!J8249</f>
        <v>0</v>
      </c>
      <c r="C8249" s="63">
        <f>'דוח 132'!I8249</f>
        <v>0</v>
      </c>
      <c r="D8249" s="63">
        <f>'דוח 132'!H8249</f>
        <v>0</v>
      </c>
      <c r="E8249" s="63">
        <f>'דוח 132'!G8249</f>
        <v>0</v>
      </c>
      <c r="F8249" s="63">
        <f>'דוח 132'!F8249</f>
        <v>0</v>
      </c>
      <c r="G8249" s="63">
        <f>'דוח 132'!E8249</f>
        <v>0</v>
      </c>
      <c r="H8249" s="63">
        <f>'דוח 132'!D8249</f>
        <v>0</v>
      </c>
      <c r="I8249" s="63">
        <f>'דוח 132'!C8249</f>
        <v>0</v>
      </c>
      <c r="J8249" s="63">
        <f>'דוח 132'!B8249</f>
        <v>0</v>
      </c>
      <c r="K8249" s="63">
        <f>'דוח 132'!A8249</f>
        <v>0</v>
      </c>
    </row>
    <row r="8250" spans="1:11" x14ac:dyDescent="0.2">
      <c r="A8250" s="63">
        <f>'דוח 132'!K8250</f>
        <v>0</v>
      </c>
      <c r="B8250" s="63">
        <f>'דוח 132'!J8250</f>
        <v>0</v>
      </c>
      <c r="C8250" s="63">
        <f>'דוח 132'!I8250</f>
        <v>0</v>
      </c>
      <c r="D8250" s="63">
        <f>'דוח 132'!H8250</f>
        <v>0</v>
      </c>
      <c r="E8250" s="63">
        <f>'דוח 132'!G8250</f>
        <v>0</v>
      </c>
      <c r="F8250" s="63">
        <f>'דוח 132'!F8250</f>
        <v>0</v>
      </c>
      <c r="G8250" s="63">
        <f>'דוח 132'!E8250</f>
        <v>0</v>
      </c>
      <c r="H8250" s="63">
        <f>'דוח 132'!D8250</f>
        <v>0</v>
      </c>
      <c r="I8250" s="63">
        <f>'דוח 132'!C8250</f>
        <v>0</v>
      </c>
      <c r="J8250" s="63">
        <f>'דוח 132'!B8250</f>
        <v>0</v>
      </c>
      <c r="K8250" s="63">
        <f>'דוח 132'!A8250</f>
        <v>0</v>
      </c>
    </row>
    <row r="8251" spans="1:11" x14ac:dyDescent="0.2">
      <c r="A8251" s="63">
        <f>'דוח 132'!K8251</f>
        <v>0</v>
      </c>
      <c r="B8251" s="63">
        <f>'דוח 132'!J8251</f>
        <v>0</v>
      </c>
      <c r="C8251" s="63">
        <f>'דוח 132'!I8251</f>
        <v>0</v>
      </c>
      <c r="D8251" s="63">
        <f>'דוח 132'!H8251</f>
        <v>0</v>
      </c>
      <c r="E8251" s="63">
        <f>'דוח 132'!G8251</f>
        <v>0</v>
      </c>
      <c r="F8251" s="63">
        <f>'דוח 132'!F8251</f>
        <v>0</v>
      </c>
      <c r="G8251" s="63">
        <f>'דוח 132'!E8251</f>
        <v>0</v>
      </c>
      <c r="H8251" s="63">
        <f>'דוח 132'!D8251</f>
        <v>0</v>
      </c>
      <c r="I8251" s="63">
        <f>'דוח 132'!C8251</f>
        <v>0</v>
      </c>
      <c r="J8251" s="63">
        <f>'דוח 132'!B8251</f>
        <v>0</v>
      </c>
      <c r="K8251" s="63">
        <f>'דוח 132'!A8251</f>
        <v>0</v>
      </c>
    </row>
    <row r="8252" spans="1:11" x14ac:dyDescent="0.2">
      <c r="A8252" s="63">
        <f>'דוח 132'!K8252</f>
        <v>0</v>
      </c>
      <c r="B8252" s="63">
        <f>'דוח 132'!J8252</f>
        <v>0</v>
      </c>
      <c r="C8252" s="63">
        <f>'דוח 132'!I8252</f>
        <v>0</v>
      </c>
      <c r="D8252" s="63">
        <f>'דוח 132'!H8252</f>
        <v>0</v>
      </c>
      <c r="E8252" s="63">
        <f>'דוח 132'!G8252</f>
        <v>0</v>
      </c>
      <c r="F8252" s="63">
        <f>'דוח 132'!F8252</f>
        <v>0</v>
      </c>
      <c r="G8252" s="63">
        <f>'דוח 132'!E8252</f>
        <v>0</v>
      </c>
      <c r="H8252" s="63">
        <f>'דוח 132'!D8252</f>
        <v>0</v>
      </c>
      <c r="I8252" s="63">
        <f>'דוח 132'!C8252</f>
        <v>0</v>
      </c>
      <c r="J8252" s="63">
        <f>'דוח 132'!B8252</f>
        <v>0</v>
      </c>
      <c r="K8252" s="63">
        <f>'דוח 132'!A8252</f>
        <v>0</v>
      </c>
    </row>
    <row r="8253" spans="1:11" x14ac:dyDescent="0.2">
      <c r="A8253" s="63">
        <f>'דוח 132'!K8253</f>
        <v>0</v>
      </c>
      <c r="B8253" s="63">
        <f>'דוח 132'!J8253</f>
        <v>0</v>
      </c>
      <c r="C8253" s="63">
        <f>'דוח 132'!I8253</f>
        <v>0</v>
      </c>
      <c r="D8253" s="63">
        <f>'דוח 132'!H8253</f>
        <v>0</v>
      </c>
      <c r="E8253" s="63">
        <f>'דוח 132'!G8253</f>
        <v>0</v>
      </c>
      <c r="F8253" s="63">
        <f>'דוח 132'!F8253</f>
        <v>0</v>
      </c>
      <c r="G8253" s="63">
        <f>'דוח 132'!E8253</f>
        <v>0</v>
      </c>
      <c r="H8253" s="63">
        <f>'דוח 132'!D8253</f>
        <v>0</v>
      </c>
      <c r="I8253" s="63">
        <f>'דוח 132'!C8253</f>
        <v>0</v>
      </c>
      <c r="J8253" s="63">
        <f>'דוח 132'!B8253</f>
        <v>0</v>
      </c>
      <c r="K8253" s="63">
        <f>'דוח 132'!A8253</f>
        <v>0</v>
      </c>
    </row>
    <row r="8254" spans="1:11" x14ac:dyDescent="0.2">
      <c r="A8254" s="63">
        <f>'דוח 132'!K8254</f>
        <v>0</v>
      </c>
      <c r="B8254" s="63">
        <f>'דוח 132'!J8254</f>
        <v>0</v>
      </c>
      <c r="C8254" s="63">
        <f>'דוח 132'!I8254</f>
        <v>0</v>
      </c>
      <c r="D8254" s="63">
        <f>'דוח 132'!H8254</f>
        <v>0</v>
      </c>
      <c r="E8254" s="63">
        <f>'דוח 132'!G8254</f>
        <v>0</v>
      </c>
      <c r="F8254" s="63">
        <f>'דוח 132'!F8254</f>
        <v>0</v>
      </c>
      <c r="G8254" s="63">
        <f>'דוח 132'!E8254</f>
        <v>0</v>
      </c>
      <c r="H8254" s="63">
        <f>'דוח 132'!D8254</f>
        <v>0</v>
      </c>
      <c r="I8254" s="63">
        <f>'דוח 132'!C8254</f>
        <v>0</v>
      </c>
      <c r="J8254" s="63">
        <f>'דוח 132'!B8254</f>
        <v>0</v>
      </c>
      <c r="K8254" s="63">
        <f>'דוח 132'!A8254</f>
        <v>0</v>
      </c>
    </row>
    <row r="8255" spans="1:11" x14ac:dyDescent="0.2">
      <c r="A8255" s="63">
        <f>'דוח 132'!K8255</f>
        <v>0</v>
      </c>
      <c r="B8255" s="63">
        <f>'דוח 132'!J8255</f>
        <v>0</v>
      </c>
      <c r="C8255" s="63">
        <f>'דוח 132'!I8255</f>
        <v>0</v>
      </c>
      <c r="D8255" s="63">
        <f>'דוח 132'!H8255</f>
        <v>0</v>
      </c>
      <c r="E8255" s="63">
        <f>'דוח 132'!G8255</f>
        <v>0</v>
      </c>
      <c r="F8255" s="63">
        <f>'דוח 132'!F8255</f>
        <v>0</v>
      </c>
      <c r="G8255" s="63">
        <f>'דוח 132'!E8255</f>
        <v>0</v>
      </c>
      <c r="H8255" s="63">
        <f>'דוח 132'!D8255</f>
        <v>0</v>
      </c>
      <c r="I8255" s="63">
        <f>'דוח 132'!C8255</f>
        <v>0</v>
      </c>
      <c r="J8255" s="63">
        <f>'דוח 132'!B8255</f>
        <v>0</v>
      </c>
      <c r="K8255" s="63">
        <f>'דוח 132'!A8255</f>
        <v>0</v>
      </c>
    </row>
    <row r="8256" spans="1:11" x14ac:dyDescent="0.2">
      <c r="A8256" s="63">
        <f>'דוח 132'!K8256</f>
        <v>0</v>
      </c>
      <c r="B8256" s="63">
        <f>'דוח 132'!J8256</f>
        <v>0</v>
      </c>
      <c r="C8256" s="63">
        <f>'דוח 132'!I8256</f>
        <v>0</v>
      </c>
      <c r="D8256" s="63">
        <f>'דוח 132'!H8256</f>
        <v>0</v>
      </c>
      <c r="E8256" s="63">
        <f>'דוח 132'!G8256</f>
        <v>0</v>
      </c>
      <c r="F8256" s="63">
        <f>'דוח 132'!F8256</f>
        <v>0</v>
      </c>
      <c r="G8256" s="63">
        <f>'דוח 132'!E8256</f>
        <v>0</v>
      </c>
      <c r="H8256" s="63">
        <f>'דוח 132'!D8256</f>
        <v>0</v>
      </c>
      <c r="I8256" s="63">
        <f>'דוח 132'!C8256</f>
        <v>0</v>
      </c>
      <c r="J8256" s="63">
        <f>'דוח 132'!B8256</f>
        <v>0</v>
      </c>
      <c r="K8256" s="63">
        <f>'דוח 132'!A8256</f>
        <v>0</v>
      </c>
    </row>
    <row r="8257" spans="1:11" x14ac:dyDescent="0.2">
      <c r="A8257" s="63">
        <f>'דוח 132'!K8257</f>
        <v>0</v>
      </c>
      <c r="B8257" s="63">
        <f>'דוח 132'!J8257</f>
        <v>0</v>
      </c>
      <c r="C8257" s="63">
        <f>'דוח 132'!I8257</f>
        <v>0</v>
      </c>
      <c r="D8257" s="63">
        <f>'דוח 132'!H8257</f>
        <v>0</v>
      </c>
      <c r="E8257" s="63">
        <f>'דוח 132'!G8257</f>
        <v>0</v>
      </c>
      <c r="F8257" s="63">
        <f>'דוח 132'!F8257</f>
        <v>0</v>
      </c>
      <c r="G8257" s="63">
        <f>'דוח 132'!E8257</f>
        <v>0</v>
      </c>
      <c r="H8257" s="63">
        <f>'דוח 132'!D8257</f>
        <v>0</v>
      </c>
      <c r="I8257" s="63">
        <f>'דוח 132'!C8257</f>
        <v>0</v>
      </c>
      <c r="J8257" s="63">
        <f>'דוח 132'!B8257</f>
        <v>0</v>
      </c>
      <c r="K8257" s="63">
        <f>'דוח 132'!A8257</f>
        <v>0</v>
      </c>
    </row>
    <row r="8258" spans="1:11" x14ac:dyDescent="0.2">
      <c r="A8258" s="63">
        <f>'דוח 132'!K8258</f>
        <v>0</v>
      </c>
      <c r="B8258" s="63">
        <f>'דוח 132'!J8258</f>
        <v>0</v>
      </c>
      <c r="C8258" s="63">
        <f>'דוח 132'!I8258</f>
        <v>0</v>
      </c>
      <c r="D8258" s="63">
        <f>'דוח 132'!H8258</f>
        <v>0</v>
      </c>
      <c r="E8258" s="63">
        <f>'דוח 132'!G8258</f>
        <v>0</v>
      </c>
      <c r="F8258" s="63">
        <f>'דוח 132'!F8258</f>
        <v>0</v>
      </c>
      <c r="G8258" s="63">
        <f>'דוח 132'!E8258</f>
        <v>0</v>
      </c>
      <c r="H8258" s="63">
        <f>'דוח 132'!D8258</f>
        <v>0</v>
      </c>
      <c r="I8258" s="63">
        <f>'דוח 132'!C8258</f>
        <v>0</v>
      </c>
      <c r="J8258" s="63">
        <f>'דוח 132'!B8258</f>
        <v>0</v>
      </c>
      <c r="K8258" s="63">
        <f>'דוח 132'!A8258</f>
        <v>0</v>
      </c>
    </row>
    <row r="8259" spans="1:11" x14ac:dyDescent="0.2">
      <c r="A8259" s="63">
        <f>'דוח 132'!K8259</f>
        <v>0</v>
      </c>
      <c r="B8259" s="63">
        <f>'דוח 132'!J8259</f>
        <v>0</v>
      </c>
      <c r="C8259" s="63">
        <f>'דוח 132'!I8259</f>
        <v>0</v>
      </c>
      <c r="D8259" s="63">
        <f>'דוח 132'!H8259</f>
        <v>0</v>
      </c>
      <c r="E8259" s="63">
        <f>'דוח 132'!G8259</f>
        <v>0</v>
      </c>
      <c r="F8259" s="63">
        <f>'דוח 132'!F8259</f>
        <v>0</v>
      </c>
      <c r="G8259" s="63">
        <f>'דוח 132'!E8259</f>
        <v>0</v>
      </c>
      <c r="H8259" s="63">
        <f>'דוח 132'!D8259</f>
        <v>0</v>
      </c>
      <c r="I8259" s="63">
        <f>'דוח 132'!C8259</f>
        <v>0</v>
      </c>
      <c r="J8259" s="63">
        <f>'דוח 132'!B8259</f>
        <v>0</v>
      </c>
      <c r="K8259" s="63">
        <f>'דוח 132'!A8259</f>
        <v>0</v>
      </c>
    </row>
    <row r="8260" spans="1:11" x14ac:dyDescent="0.2">
      <c r="A8260" s="63">
        <f>'דוח 132'!K8260</f>
        <v>0</v>
      </c>
      <c r="B8260" s="63">
        <f>'דוח 132'!J8260</f>
        <v>0</v>
      </c>
      <c r="C8260" s="63">
        <f>'דוח 132'!I8260</f>
        <v>0</v>
      </c>
      <c r="D8260" s="63">
        <f>'דוח 132'!H8260</f>
        <v>0</v>
      </c>
      <c r="E8260" s="63">
        <f>'דוח 132'!G8260</f>
        <v>0</v>
      </c>
      <c r="F8260" s="63">
        <f>'דוח 132'!F8260</f>
        <v>0</v>
      </c>
      <c r="G8260" s="63">
        <f>'דוח 132'!E8260</f>
        <v>0</v>
      </c>
      <c r="H8260" s="63">
        <f>'דוח 132'!D8260</f>
        <v>0</v>
      </c>
      <c r="I8260" s="63">
        <f>'דוח 132'!C8260</f>
        <v>0</v>
      </c>
      <c r="J8260" s="63">
        <f>'דוח 132'!B8260</f>
        <v>0</v>
      </c>
      <c r="K8260" s="63">
        <f>'דוח 132'!A8260</f>
        <v>0</v>
      </c>
    </row>
    <row r="8261" spans="1:11" x14ac:dyDescent="0.2">
      <c r="A8261" s="63">
        <f>'דוח 132'!K8261</f>
        <v>0</v>
      </c>
      <c r="B8261" s="63">
        <f>'דוח 132'!J8261</f>
        <v>0</v>
      </c>
      <c r="C8261" s="63">
        <f>'דוח 132'!I8261</f>
        <v>0</v>
      </c>
      <c r="D8261" s="63">
        <f>'דוח 132'!H8261</f>
        <v>0</v>
      </c>
      <c r="E8261" s="63">
        <f>'דוח 132'!G8261</f>
        <v>0</v>
      </c>
      <c r="F8261" s="63">
        <f>'דוח 132'!F8261</f>
        <v>0</v>
      </c>
      <c r="G8261" s="63">
        <f>'דוח 132'!E8261</f>
        <v>0</v>
      </c>
      <c r="H8261" s="63">
        <f>'דוח 132'!D8261</f>
        <v>0</v>
      </c>
      <c r="I8261" s="63">
        <f>'דוח 132'!C8261</f>
        <v>0</v>
      </c>
      <c r="J8261" s="63">
        <f>'דוח 132'!B8261</f>
        <v>0</v>
      </c>
      <c r="K8261" s="63">
        <f>'דוח 132'!A8261</f>
        <v>0</v>
      </c>
    </row>
    <row r="8262" spans="1:11" x14ac:dyDescent="0.2">
      <c r="A8262" s="63">
        <f>'דוח 132'!K8262</f>
        <v>0</v>
      </c>
      <c r="B8262" s="63">
        <f>'דוח 132'!J8262</f>
        <v>0</v>
      </c>
      <c r="C8262" s="63">
        <f>'דוח 132'!I8262</f>
        <v>0</v>
      </c>
      <c r="D8262" s="63">
        <f>'דוח 132'!H8262</f>
        <v>0</v>
      </c>
      <c r="E8262" s="63">
        <f>'דוח 132'!G8262</f>
        <v>0</v>
      </c>
      <c r="F8262" s="63">
        <f>'דוח 132'!F8262</f>
        <v>0</v>
      </c>
      <c r="G8262" s="63">
        <f>'דוח 132'!E8262</f>
        <v>0</v>
      </c>
      <c r="H8262" s="63">
        <f>'דוח 132'!D8262</f>
        <v>0</v>
      </c>
      <c r="I8262" s="63">
        <f>'דוח 132'!C8262</f>
        <v>0</v>
      </c>
      <c r="J8262" s="63">
        <f>'דוח 132'!B8262</f>
        <v>0</v>
      </c>
      <c r="K8262" s="63">
        <f>'דוח 132'!A8262</f>
        <v>0</v>
      </c>
    </row>
    <row r="8263" spans="1:11" x14ac:dyDescent="0.2">
      <c r="A8263" s="63">
        <f>'דוח 132'!K8263</f>
        <v>0</v>
      </c>
      <c r="B8263" s="63">
        <f>'דוח 132'!J8263</f>
        <v>0</v>
      </c>
      <c r="C8263" s="63">
        <f>'דוח 132'!I8263</f>
        <v>0</v>
      </c>
      <c r="D8263" s="63">
        <f>'דוח 132'!H8263</f>
        <v>0</v>
      </c>
      <c r="E8263" s="63">
        <f>'דוח 132'!G8263</f>
        <v>0</v>
      </c>
      <c r="F8263" s="63">
        <f>'דוח 132'!F8263</f>
        <v>0</v>
      </c>
      <c r="G8263" s="63">
        <f>'דוח 132'!E8263</f>
        <v>0</v>
      </c>
      <c r="H8263" s="63">
        <f>'דוח 132'!D8263</f>
        <v>0</v>
      </c>
      <c r="I8263" s="63">
        <f>'דוח 132'!C8263</f>
        <v>0</v>
      </c>
      <c r="J8263" s="63">
        <f>'דוח 132'!B8263</f>
        <v>0</v>
      </c>
      <c r="K8263" s="63">
        <f>'דוח 132'!A8263</f>
        <v>0</v>
      </c>
    </row>
    <row r="8264" spans="1:11" x14ac:dyDescent="0.2">
      <c r="A8264" s="63">
        <f>'דוח 132'!K8264</f>
        <v>0</v>
      </c>
      <c r="B8264" s="63">
        <f>'דוח 132'!J8264</f>
        <v>0</v>
      </c>
      <c r="C8264" s="63">
        <f>'דוח 132'!I8264</f>
        <v>0</v>
      </c>
      <c r="D8264" s="63">
        <f>'דוח 132'!H8264</f>
        <v>0</v>
      </c>
      <c r="E8264" s="63">
        <f>'דוח 132'!G8264</f>
        <v>0</v>
      </c>
      <c r="F8264" s="63">
        <f>'דוח 132'!F8264</f>
        <v>0</v>
      </c>
      <c r="G8264" s="63">
        <f>'דוח 132'!E8264</f>
        <v>0</v>
      </c>
      <c r="H8264" s="63">
        <f>'דוח 132'!D8264</f>
        <v>0</v>
      </c>
      <c r="I8264" s="63">
        <f>'דוח 132'!C8264</f>
        <v>0</v>
      </c>
      <c r="J8264" s="63">
        <f>'דוח 132'!B8264</f>
        <v>0</v>
      </c>
      <c r="K8264" s="63">
        <f>'דוח 132'!A8264</f>
        <v>0</v>
      </c>
    </row>
    <row r="8265" spans="1:11" x14ac:dyDescent="0.2">
      <c r="A8265" s="63">
        <f>'דוח 132'!K8265</f>
        <v>0</v>
      </c>
      <c r="B8265" s="63">
        <f>'דוח 132'!J8265</f>
        <v>0</v>
      </c>
      <c r="C8265" s="63">
        <f>'דוח 132'!I8265</f>
        <v>0</v>
      </c>
      <c r="D8265" s="63">
        <f>'דוח 132'!H8265</f>
        <v>0</v>
      </c>
      <c r="E8265" s="63">
        <f>'דוח 132'!G8265</f>
        <v>0</v>
      </c>
      <c r="F8265" s="63">
        <f>'דוח 132'!F8265</f>
        <v>0</v>
      </c>
      <c r="G8265" s="63">
        <f>'דוח 132'!E8265</f>
        <v>0</v>
      </c>
      <c r="H8265" s="63">
        <f>'דוח 132'!D8265</f>
        <v>0</v>
      </c>
      <c r="I8265" s="63">
        <f>'דוח 132'!C8265</f>
        <v>0</v>
      </c>
      <c r="J8265" s="63">
        <f>'דוח 132'!B8265</f>
        <v>0</v>
      </c>
      <c r="K8265" s="63">
        <f>'דוח 132'!A8265</f>
        <v>0</v>
      </c>
    </row>
    <row r="8266" spans="1:11" x14ac:dyDescent="0.2">
      <c r="A8266" s="63">
        <f>'דוח 132'!K8266</f>
        <v>0</v>
      </c>
      <c r="B8266" s="63">
        <f>'דוח 132'!J8266</f>
        <v>0</v>
      </c>
      <c r="C8266" s="63">
        <f>'דוח 132'!I8266</f>
        <v>0</v>
      </c>
      <c r="D8266" s="63">
        <f>'דוח 132'!H8266</f>
        <v>0</v>
      </c>
      <c r="E8266" s="63">
        <f>'דוח 132'!G8266</f>
        <v>0</v>
      </c>
      <c r="F8266" s="63">
        <f>'דוח 132'!F8266</f>
        <v>0</v>
      </c>
      <c r="G8266" s="63">
        <f>'דוח 132'!E8266</f>
        <v>0</v>
      </c>
      <c r="H8266" s="63">
        <f>'דוח 132'!D8266</f>
        <v>0</v>
      </c>
      <c r="I8266" s="63">
        <f>'דוח 132'!C8266</f>
        <v>0</v>
      </c>
      <c r="J8266" s="63">
        <f>'דוח 132'!B8266</f>
        <v>0</v>
      </c>
      <c r="K8266" s="63">
        <f>'דוח 132'!A8266</f>
        <v>0</v>
      </c>
    </row>
    <row r="8267" spans="1:11" x14ac:dyDescent="0.2">
      <c r="A8267" s="63">
        <f>'דוח 132'!K8267</f>
        <v>0</v>
      </c>
      <c r="B8267" s="63">
        <f>'דוח 132'!J8267</f>
        <v>0</v>
      </c>
      <c r="C8267" s="63">
        <f>'דוח 132'!I8267</f>
        <v>0</v>
      </c>
      <c r="D8267" s="63">
        <f>'דוח 132'!H8267</f>
        <v>0</v>
      </c>
      <c r="E8267" s="63">
        <f>'דוח 132'!G8267</f>
        <v>0</v>
      </c>
      <c r="F8267" s="63">
        <f>'דוח 132'!F8267</f>
        <v>0</v>
      </c>
      <c r="G8267" s="63">
        <f>'דוח 132'!E8267</f>
        <v>0</v>
      </c>
      <c r="H8267" s="63">
        <f>'דוח 132'!D8267</f>
        <v>0</v>
      </c>
      <c r="I8267" s="63">
        <f>'דוח 132'!C8267</f>
        <v>0</v>
      </c>
      <c r="J8267" s="63">
        <f>'דוח 132'!B8267</f>
        <v>0</v>
      </c>
      <c r="K8267" s="63">
        <f>'דוח 132'!A8267</f>
        <v>0</v>
      </c>
    </row>
    <row r="8268" spans="1:11" x14ac:dyDescent="0.2">
      <c r="A8268" s="63">
        <f>'דוח 132'!K8268</f>
        <v>0</v>
      </c>
      <c r="B8268" s="63">
        <f>'דוח 132'!J8268</f>
        <v>0</v>
      </c>
      <c r="C8268" s="63">
        <f>'דוח 132'!I8268</f>
        <v>0</v>
      </c>
      <c r="D8268" s="63">
        <f>'דוח 132'!H8268</f>
        <v>0</v>
      </c>
      <c r="E8268" s="63">
        <f>'דוח 132'!G8268</f>
        <v>0</v>
      </c>
      <c r="F8268" s="63">
        <f>'דוח 132'!F8268</f>
        <v>0</v>
      </c>
      <c r="G8268" s="63">
        <f>'דוח 132'!E8268</f>
        <v>0</v>
      </c>
      <c r="H8268" s="63">
        <f>'דוח 132'!D8268</f>
        <v>0</v>
      </c>
      <c r="I8268" s="63">
        <f>'דוח 132'!C8268</f>
        <v>0</v>
      </c>
      <c r="J8268" s="63">
        <f>'דוח 132'!B8268</f>
        <v>0</v>
      </c>
      <c r="K8268" s="63">
        <f>'דוח 132'!A8268</f>
        <v>0</v>
      </c>
    </row>
    <row r="8269" spans="1:11" x14ac:dyDescent="0.2">
      <c r="A8269" s="63">
        <f>'דוח 132'!K8269</f>
        <v>0</v>
      </c>
      <c r="B8269" s="63">
        <f>'דוח 132'!J8269</f>
        <v>0</v>
      </c>
      <c r="C8269" s="63">
        <f>'דוח 132'!I8269</f>
        <v>0</v>
      </c>
      <c r="D8269" s="63">
        <f>'דוח 132'!H8269</f>
        <v>0</v>
      </c>
      <c r="E8269" s="63">
        <f>'דוח 132'!G8269</f>
        <v>0</v>
      </c>
      <c r="F8269" s="63">
        <f>'דוח 132'!F8269</f>
        <v>0</v>
      </c>
      <c r="G8269" s="63">
        <f>'דוח 132'!E8269</f>
        <v>0</v>
      </c>
      <c r="H8269" s="63">
        <f>'דוח 132'!D8269</f>
        <v>0</v>
      </c>
      <c r="I8269" s="63">
        <f>'דוח 132'!C8269</f>
        <v>0</v>
      </c>
      <c r="J8269" s="63">
        <f>'דוח 132'!B8269</f>
        <v>0</v>
      </c>
      <c r="K8269" s="63">
        <f>'דוח 132'!A8269</f>
        <v>0</v>
      </c>
    </row>
    <row r="8270" spans="1:11" x14ac:dyDescent="0.2">
      <c r="A8270" s="63">
        <f>'דוח 132'!K8270</f>
        <v>0</v>
      </c>
      <c r="B8270" s="63">
        <f>'דוח 132'!J8270</f>
        <v>0</v>
      </c>
      <c r="C8270" s="63">
        <f>'דוח 132'!I8270</f>
        <v>0</v>
      </c>
      <c r="D8270" s="63">
        <f>'דוח 132'!H8270</f>
        <v>0</v>
      </c>
      <c r="E8270" s="63">
        <f>'דוח 132'!G8270</f>
        <v>0</v>
      </c>
      <c r="F8270" s="63">
        <f>'דוח 132'!F8270</f>
        <v>0</v>
      </c>
      <c r="G8270" s="63">
        <f>'דוח 132'!E8270</f>
        <v>0</v>
      </c>
      <c r="H8270" s="63">
        <f>'דוח 132'!D8270</f>
        <v>0</v>
      </c>
      <c r="I8270" s="63">
        <f>'דוח 132'!C8270</f>
        <v>0</v>
      </c>
      <c r="J8270" s="63">
        <f>'דוח 132'!B8270</f>
        <v>0</v>
      </c>
      <c r="K8270" s="63">
        <f>'דוח 132'!A8270</f>
        <v>0</v>
      </c>
    </row>
    <row r="8271" spans="1:11" x14ac:dyDescent="0.2">
      <c r="A8271" s="63">
        <f>'דוח 132'!K8271</f>
        <v>0</v>
      </c>
      <c r="B8271" s="63">
        <f>'דוח 132'!J8271</f>
        <v>0</v>
      </c>
      <c r="C8271" s="63">
        <f>'דוח 132'!I8271</f>
        <v>0</v>
      </c>
      <c r="D8271" s="63">
        <f>'דוח 132'!H8271</f>
        <v>0</v>
      </c>
      <c r="E8271" s="63">
        <f>'דוח 132'!G8271</f>
        <v>0</v>
      </c>
      <c r="F8271" s="63">
        <f>'דוח 132'!F8271</f>
        <v>0</v>
      </c>
      <c r="G8271" s="63">
        <f>'דוח 132'!E8271</f>
        <v>0</v>
      </c>
      <c r="H8271" s="63">
        <f>'דוח 132'!D8271</f>
        <v>0</v>
      </c>
      <c r="I8271" s="63">
        <f>'דוח 132'!C8271</f>
        <v>0</v>
      </c>
      <c r="J8271" s="63">
        <f>'דוח 132'!B8271</f>
        <v>0</v>
      </c>
      <c r="K8271" s="63">
        <f>'דוח 132'!A8271</f>
        <v>0</v>
      </c>
    </row>
    <row r="8272" spans="1:11" x14ac:dyDescent="0.2">
      <c r="A8272" s="63">
        <f>'דוח 132'!K8272</f>
        <v>0</v>
      </c>
      <c r="B8272" s="63">
        <f>'דוח 132'!J8272</f>
        <v>0</v>
      </c>
      <c r="C8272" s="63">
        <f>'דוח 132'!I8272</f>
        <v>0</v>
      </c>
      <c r="D8272" s="63">
        <f>'דוח 132'!H8272</f>
        <v>0</v>
      </c>
      <c r="E8272" s="63">
        <f>'דוח 132'!G8272</f>
        <v>0</v>
      </c>
      <c r="F8272" s="63">
        <f>'דוח 132'!F8272</f>
        <v>0</v>
      </c>
      <c r="G8272" s="63">
        <f>'דוח 132'!E8272</f>
        <v>0</v>
      </c>
      <c r="H8272" s="63">
        <f>'דוח 132'!D8272</f>
        <v>0</v>
      </c>
      <c r="I8272" s="63">
        <f>'דוח 132'!C8272</f>
        <v>0</v>
      </c>
      <c r="J8272" s="63">
        <f>'דוח 132'!B8272</f>
        <v>0</v>
      </c>
      <c r="K8272" s="63">
        <f>'דוח 132'!A8272</f>
        <v>0</v>
      </c>
    </row>
    <row r="8273" spans="1:11" x14ac:dyDescent="0.2">
      <c r="A8273" s="63">
        <f>'דוח 132'!K8273</f>
        <v>0</v>
      </c>
      <c r="B8273" s="63">
        <f>'דוח 132'!J8273</f>
        <v>0</v>
      </c>
      <c r="C8273" s="63">
        <f>'דוח 132'!I8273</f>
        <v>0</v>
      </c>
      <c r="D8273" s="63">
        <f>'דוח 132'!H8273</f>
        <v>0</v>
      </c>
      <c r="E8273" s="63">
        <f>'דוח 132'!G8273</f>
        <v>0</v>
      </c>
      <c r="F8273" s="63">
        <f>'דוח 132'!F8273</f>
        <v>0</v>
      </c>
      <c r="G8273" s="63">
        <f>'דוח 132'!E8273</f>
        <v>0</v>
      </c>
      <c r="H8273" s="63">
        <f>'דוח 132'!D8273</f>
        <v>0</v>
      </c>
      <c r="I8273" s="63">
        <f>'דוח 132'!C8273</f>
        <v>0</v>
      </c>
      <c r="J8273" s="63">
        <f>'דוח 132'!B8273</f>
        <v>0</v>
      </c>
      <c r="K8273" s="63">
        <f>'דוח 132'!A8273</f>
        <v>0</v>
      </c>
    </row>
    <row r="8274" spans="1:11" x14ac:dyDescent="0.2">
      <c r="A8274" s="63">
        <f>'דוח 132'!K8274</f>
        <v>0</v>
      </c>
      <c r="B8274" s="63">
        <f>'דוח 132'!J8274</f>
        <v>0</v>
      </c>
      <c r="C8274" s="63">
        <f>'דוח 132'!I8274</f>
        <v>0</v>
      </c>
      <c r="D8274" s="63">
        <f>'דוח 132'!H8274</f>
        <v>0</v>
      </c>
      <c r="E8274" s="63">
        <f>'דוח 132'!G8274</f>
        <v>0</v>
      </c>
      <c r="F8274" s="63">
        <f>'דוח 132'!F8274</f>
        <v>0</v>
      </c>
      <c r="G8274" s="63">
        <f>'דוח 132'!E8274</f>
        <v>0</v>
      </c>
      <c r="H8274" s="63">
        <f>'דוח 132'!D8274</f>
        <v>0</v>
      </c>
      <c r="I8274" s="63">
        <f>'דוח 132'!C8274</f>
        <v>0</v>
      </c>
      <c r="J8274" s="63">
        <f>'דוח 132'!B8274</f>
        <v>0</v>
      </c>
      <c r="K8274" s="63">
        <f>'דוח 132'!A8274</f>
        <v>0</v>
      </c>
    </row>
    <row r="8275" spans="1:11" x14ac:dyDescent="0.2">
      <c r="A8275" s="63">
        <f>'דוח 132'!K8275</f>
        <v>0</v>
      </c>
      <c r="B8275" s="63">
        <f>'דוח 132'!J8275</f>
        <v>0</v>
      </c>
      <c r="C8275" s="63">
        <f>'דוח 132'!I8275</f>
        <v>0</v>
      </c>
      <c r="D8275" s="63">
        <f>'דוח 132'!H8275</f>
        <v>0</v>
      </c>
      <c r="E8275" s="63">
        <f>'דוח 132'!G8275</f>
        <v>0</v>
      </c>
      <c r="F8275" s="63">
        <f>'דוח 132'!F8275</f>
        <v>0</v>
      </c>
      <c r="G8275" s="63">
        <f>'דוח 132'!E8275</f>
        <v>0</v>
      </c>
      <c r="H8275" s="63">
        <f>'דוח 132'!D8275</f>
        <v>0</v>
      </c>
      <c r="I8275" s="63">
        <f>'דוח 132'!C8275</f>
        <v>0</v>
      </c>
      <c r="J8275" s="63">
        <f>'דוח 132'!B8275</f>
        <v>0</v>
      </c>
      <c r="K8275" s="63">
        <f>'דוח 132'!A8275</f>
        <v>0</v>
      </c>
    </row>
    <row r="8276" spans="1:11" x14ac:dyDescent="0.2">
      <c r="A8276" s="63">
        <f>'דוח 132'!K8276</f>
        <v>0</v>
      </c>
      <c r="B8276" s="63">
        <f>'דוח 132'!J8276</f>
        <v>0</v>
      </c>
      <c r="C8276" s="63">
        <f>'דוח 132'!I8276</f>
        <v>0</v>
      </c>
      <c r="D8276" s="63">
        <f>'דוח 132'!H8276</f>
        <v>0</v>
      </c>
      <c r="E8276" s="63">
        <f>'דוח 132'!G8276</f>
        <v>0</v>
      </c>
      <c r="F8276" s="63">
        <f>'דוח 132'!F8276</f>
        <v>0</v>
      </c>
      <c r="G8276" s="63">
        <f>'דוח 132'!E8276</f>
        <v>0</v>
      </c>
      <c r="H8276" s="63">
        <f>'דוח 132'!D8276</f>
        <v>0</v>
      </c>
      <c r="I8276" s="63">
        <f>'דוח 132'!C8276</f>
        <v>0</v>
      </c>
      <c r="J8276" s="63">
        <f>'דוח 132'!B8276</f>
        <v>0</v>
      </c>
      <c r="K8276" s="63">
        <f>'דוח 132'!A8276</f>
        <v>0</v>
      </c>
    </row>
    <row r="8277" spans="1:11" x14ac:dyDescent="0.2">
      <c r="A8277" s="63">
        <f>'דוח 132'!K8277</f>
        <v>0</v>
      </c>
      <c r="B8277" s="63">
        <f>'דוח 132'!J8277</f>
        <v>0</v>
      </c>
      <c r="C8277" s="63">
        <f>'דוח 132'!I8277</f>
        <v>0</v>
      </c>
      <c r="D8277" s="63">
        <f>'דוח 132'!H8277</f>
        <v>0</v>
      </c>
      <c r="E8277" s="63">
        <f>'דוח 132'!G8277</f>
        <v>0</v>
      </c>
      <c r="F8277" s="63">
        <f>'דוח 132'!F8277</f>
        <v>0</v>
      </c>
      <c r="G8277" s="63">
        <f>'דוח 132'!E8277</f>
        <v>0</v>
      </c>
      <c r="H8277" s="63">
        <f>'דוח 132'!D8277</f>
        <v>0</v>
      </c>
      <c r="I8277" s="63">
        <f>'דוח 132'!C8277</f>
        <v>0</v>
      </c>
      <c r="J8277" s="63">
        <f>'דוח 132'!B8277</f>
        <v>0</v>
      </c>
      <c r="K8277" s="63">
        <f>'דוח 132'!A8277</f>
        <v>0</v>
      </c>
    </row>
    <row r="8278" spans="1:11" x14ac:dyDescent="0.2">
      <c r="A8278" s="63">
        <f>'דוח 132'!K8278</f>
        <v>0</v>
      </c>
      <c r="B8278" s="63">
        <f>'דוח 132'!J8278</f>
        <v>0</v>
      </c>
      <c r="C8278" s="63">
        <f>'דוח 132'!I8278</f>
        <v>0</v>
      </c>
      <c r="D8278" s="63">
        <f>'דוח 132'!H8278</f>
        <v>0</v>
      </c>
      <c r="E8278" s="63">
        <f>'דוח 132'!G8278</f>
        <v>0</v>
      </c>
      <c r="F8278" s="63">
        <f>'דוח 132'!F8278</f>
        <v>0</v>
      </c>
      <c r="G8278" s="63">
        <f>'דוח 132'!E8278</f>
        <v>0</v>
      </c>
      <c r="H8278" s="63">
        <f>'דוח 132'!D8278</f>
        <v>0</v>
      </c>
      <c r="I8278" s="63">
        <f>'דוח 132'!C8278</f>
        <v>0</v>
      </c>
      <c r="J8278" s="63">
        <f>'דוח 132'!B8278</f>
        <v>0</v>
      </c>
      <c r="K8278" s="63">
        <f>'דוח 132'!A8278</f>
        <v>0</v>
      </c>
    </row>
    <row r="8279" spans="1:11" x14ac:dyDescent="0.2">
      <c r="A8279" s="63">
        <f>'דוח 132'!K8279</f>
        <v>0</v>
      </c>
      <c r="B8279" s="63">
        <f>'דוח 132'!J8279</f>
        <v>0</v>
      </c>
      <c r="C8279" s="63">
        <f>'דוח 132'!I8279</f>
        <v>0</v>
      </c>
      <c r="D8279" s="63">
        <f>'דוח 132'!H8279</f>
        <v>0</v>
      </c>
      <c r="E8279" s="63">
        <f>'דוח 132'!G8279</f>
        <v>0</v>
      </c>
      <c r="F8279" s="63">
        <f>'דוח 132'!F8279</f>
        <v>0</v>
      </c>
      <c r="G8279" s="63">
        <f>'דוח 132'!E8279</f>
        <v>0</v>
      </c>
      <c r="H8279" s="63">
        <f>'דוח 132'!D8279</f>
        <v>0</v>
      </c>
      <c r="I8279" s="63">
        <f>'דוח 132'!C8279</f>
        <v>0</v>
      </c>
      <c r="J8279" s="63">
        <f>'דוח 132'!B8279</f>
        <v>0</v>
      </c>
      <c r="K8279" s="63">
        <f>'דוח 132'!A8279</f>
        <v>0</v>
      </c>
    </row>
    <row r="8280" spans="1:11" x14ac:dyDescent="0.2">
      <c r="A8280" s="63">
        <f>'דוח 132'!K8280</f>
        <v>0</v>
      </c>
      <c r="B8280" s="63">
        <f>'דוח 132'!J8280</f>
        <v>0</v>
      </c>
      <c r="C8280" s="63">
        <f>'דוח 132'!I8280</f>
        <v>0</v>
      </c>
      <c r="D8280" s="63">
        <f>'דוח 132'!H8280</f>
        <v>0</v>
      </c>
      <c r="E8280" s="63">
        <f>'דוח 132'!G8280</f>
        <v>0</v>
      </c>
      <c r="F8280" s="63">
        <f>'דוח 132'!F8280</f>
        <v>0</v>
      </c>
      <c r="G8280" s="63">
        <f>'דוח 132'!E8280</f>
        <v>0</v>
      </c>
      <c r="H8280" s="63">
        <f>'דוח 132'!D8280</f>
        <v>0</v>
      </c>
      <c r="I8280" s="63">
        <f>'דוח 132'!C8280</f>
        <v>0</v>
      </c>
      <c r="J8280" s="63">
        <f>'דוח 132'!B8280</f>
        <v>0</v>
      </c>
      <c r="K8280" s="63">
        <f>'דוח 132'!A8280</f>
        <v>0</v>
      </c>
    </row>
    <row r="8281" spans="1:11" x14ac:dyDescent="0.2">
      <c r="A8281" s="63">
        <f>'דוח 132'!K8281</f>
        <v>0</v>
      </c>
      <c r="B8281" s="63">
        <f>'דוח 132'!J8281</f>
        <v>0</v>
      </c>
      <c r="C8281" s="63">
        <f>'דוח 132'!I8281</f>
        <v>0</v>
      </c>
      <c r="D8281" s="63">
        <f>'דוח 132'!H8281</f>
        <v>0</v>
      </c>
      <c r="E8281" s="63">
        <f>'דוח 132'!G8281</f>
        <v>0</v>
      </c>
      <c r="F8281" s="63">
        <f>'דוח 132'!F8281</f>
        <v>0</v>
      </c>
      <c r="G8281" s="63">
        <f>'דוח 132'!E8281</f>
        <v>0</v>
      </c>
      <c r="H8281" s="63">
        <f>'דוח 132'!D8281</f>
        <v>0</v>
      </c>
      <c r="I8281" s="63">
        <f>'דוח 132'!C8281</f>
        <v>0</v>
      </c>
      <c r="J8281" s="63">
        <f>'דוח 132'!B8281</f>
        <v>0</v>
      </c>
      <c r="K8281" s="63">
        <f>'דוח 132'!A8281</f>
        <v>0</v>
      </c>
    </row>
    <row r="8282" spans="1:11" x14ac:dyDescent="0.2">
      <c r="A8282" s="63">
        <f>'דוח 132'!K8282</f>
        <v>0</v>
      </c>
      <c r="B8282" s="63">
        <f>'דוח 132'!J8282</f>
        <v>0</v>
      </c>
      <c r="C8282" s="63">
        <f>'דוח 132'!I8282</f>
        <v>0</v>
      </c>
      <c r="D8282" s="63">
        <f>'דוח 132'!H8282</f>
        <v>0</v>
      </c>
      <c r="E8282" s="63">
        <f>'דוח 132'!G8282</f>
        <v>0</v>
      </c>
      <c r="F8282" s="63">
        <f>'דוח 132'!F8282</f>
        <v>0</v>
      </c>
      <c r="G8282" s="63">
        <f>'דוח 132'!E8282</f>
        <v>0</v>
      </c>
      <c r="H8282" s="63">
        <f>'דוח 132'!D8282</f>
        <v>0</v>
      </c>
      <c r="I8282" s="63">
        <f>'דוח 132'!C8282</f>
        <v>0</v>
      </c>
      <c r="J8282" s="63">
        <f>'דוח 132'!B8282</f>
        <v>0</v>
      </c>
      <c r="K8282" s="63">
        <f>'דוח 132'!A8282</f>
        <v>0</v>
      </c>
    </row>
    <row r="8283" spans="1:11" x14ac:dyDescent="0.2">
      <c r="A8283" s="63">
        <f>'דוח 132'!K8283</f>
        <v>0</v>
      </c>
      <c r="B8283" s="63">
        <f>'דוח 132'!J8283</f>
        <v>0</v>
      </c>
      <c r="C8283" s="63">
        <f>'דוח 132'!I8283</f>
        <v>0</v>
      </c>
      <c r="D8283" s="63">
        <f>'דוח 132'!H8283</f>
        <v>0</v>
      </c>
      <c r="E8283" s="63">
        <f>'דוח 132'!G8283</f>
        <v>0</v>
      </c>
      <c r="F8283" s="63">
        <f>'דוח 132'!F8283</f>
        <v>0</v>
      </c>
      <c r="G8283" s="63">
        <f>'דוח 132'!E8283</f>
        <v>0</v>
      </c>
      <c r="H8283" s="63">
        <f>'דוח 132'!D8283</f>
        <v>0</v>
      </c>
      <c r="I8283" s="63">
        <f>'דוח 132'!C8283</f>
        <v>0</v>
      </c>
      <c r="J8283" s="63">
        <f>'דוח 132'!B8283</f>
        <v>0</v>
      </c>
      <c r="K8283" s="63">
        <f>'דוח 132'!A8283</f>
        <v>0</v>
      </c>
    </row>
    <row r="8284" spans="1:11" x14ac:dyDescent="0.2">
      <c r="A8284" s="63">
        <f>'דוח 132'!K8284</f>
        <v>0</v>
      </c>
      <c r="B8284" s="63">
        <f>'דוח 132'!J8284</f>
        <v>0</v>
      </c>
      <c r="C8284" s="63">
        <f>'דוח 132'!I8284</f>
        <v>0</v>
      </c>
      <c r="D8284" s="63">
        <f>'דוח 132'!H8284</f>
        <v>0</v>
      </c>
      <c r="E8284" s="63">
        <f>'דוח 132'!G8284</f>
        <v>0</v>
      </c>
      <c r="F8284" s="63">
        <f>'דוח 132'!F8284</f>
        <v>0</v>
      </c>
      <c r="G8284" s="63">
        <f>'דוח 132'!E8284</f>
        <v>0</v>
      </c>
      <c r="H8284" s="63">
        <f>'דוח 132'!D8284</f>
        <v>0</v>
      </c>
      <c r="I8284" s="63">
        <f>'דוח 132'!C8284</f>
        <v>0</v>
      </c>
      <c r="J8284" s="63">
        <f>'דוח 132'!B8284</f>
        <v>0</v>
      </c>
      <c r="K8284" s="63">
        <f>'דוח 132'!A8284</f>
        <v>0</v>
      </c>
    </row>
    <row r="8285" spans="1:11" x14ac:dyDescent="0.2">
      <c r="A8285" s="63">
        <f>'דוח 132'!K8285</f>
        <v>0</v>
      </c>
      <c r="B8285" s="63">
        <f>'דוח 132'!J8285</f>
        <v>0</v>
      </c>
      <c r="C8285" s="63">
        <f>'דוח 132'!I8285</f>
        <v>0</v>
      </c>
      <c r="D8285" s="63">
        <f>'דוח 132'!H8285</f>
        <v>0</v>
      </c>
      <c r="E8285" s="63">
        <f>'דוח 132'!G8285</f>
        <v>0</v>
      </c>
      <c r="F8285" s="63">
        <f>'דוח 132'!F8285</f>
        <v>0</v>
      </c>
      <c r="G8285" s="63">
        <f>'דוח 132'!E8285</f>
        <v>0</v>
      </c>
      <c r="H8285" s="63">
        <f>'דוח 132'!D8285</f>
        <v>0</v>
      </c>
      <c r="I8285" s="63">
        <f>'דוח 132'!C8285</f>
        <v>0</v>
      </c>
      <c r="J8285" s="63">
        <f>'דוח 132'!B8285</f>
        <v>0</v>
      </c>
      <c r="K8285" s="63">
        <f>'דוח 132'!A8285</f>
        <v>0</v>
      </c>
    </row>
    <row r="8286" spans="1:11" x14ac:dyDescent="0.2">
      <c r="A8286" s="63">
        <f>'דוח 132'!K8286</f>
        <v>0</v>
      </c>
      <c r="B8286" s="63">
        <f>'דוח 132'!J8286</f>
        <v>0</v>
      </c>
      <c r="C8286" s="63">
        <f>'דוח 132'!I8286</f>
        <v>0</v>
      </c>
      <c r="D8286" s="63">
        <f>'דוח 132'!H8286</f>
        <v>0</v>
      </c>
      <c r="E8286" s="63">
        <f>'דוח 132'!G8286</f>
        <v>0</v>
      </c>
      <c r="F8286" s="63">
        <f>'דוח 132'!F8286</f>
        <v>0</v>
      </c>
      <c r="G8286" s="63">
        <f>'דוח 132'!E8286</f>
        <v>0</v>
      </c>
      <c r="H8286" s="63">
        <f>'דוח 132'!D8286</f>
        <v>0</v>
      </c>
      <c r="I8286" s="63">
        <f>'דוח 132'!C8286</f>
        <v>0</v>
      </c>
      <c r="J8286" s="63">
        <f>'דוח 132'!B8286</f>
        <v>0</v>
      </c>
      <c r="K8286" s="63">
        <f>'דוח 132'!A8286</f>
        <v>0</v>
      </c>
    </row>
    <row r="8287" spans="1:11" x14ac:dyDescent="0.2">
      <c r="A8287" s="63">
        <f>'דוח 132'!K8287</f>
        <v>0</v>
      </c>
      <c r="B8287" s="63">
        <f>'דוח 132'!J8287</f>
        <v>0</v>
      </c>
      <c r="C8287" s="63">
        <f>'דוח 132'!I8287</f>
        <v>0</v>
      </c>
      <c r="D8287" s="63">
        <f>'דוח 132'!H8287</f>
        <v>0</v>
      </c>
      <c r="E8287" s="63">
        <f>'דוח 132'!G8287</f>
        <v>0</v>
      </c>
      <c r="F8287" s="63">
        <f>'דוח 132'!F8287</f>
        <v>0</v>
      </c>
      <c r="G8287" s="63">
        <f>'דוח 132'!E8287</f>
        <v>0</v>
      </c>
      <c r="H8287" s="63">
        <f>'דוח 132'!D8287</f>
        <v>0</v>
      </c>
      <c r="I8287" s="63">
        <f>'דוח 132'!C8287</f>
        <v>0</v>
      </c>
      <c r="J8287" s="63">
        <f>'דוח 132'!B8287</f>
        <v>0</v>
      </c>
      <c r="K8287" s="63">
        <f>'דוח 132'!A8287</f>
        <v>0</v>
      </c>
    </row>
    <row r="8288" spans="1:11" x14ac:dyDescent="0.2">
      <c r="A8288" s="63">
        <f>'דוח 132'!K8288</f>
        <v>0</v>
      </c>
      <c r="B8288" s="63">
        <f>'דוח 132'!J8288</f>
        <v>0</v>
      </c>
      <c r="C8288" s="63">
        <f>'דוח 132'!I8288</f>
        <v>0</v>
      </c>
      <c r="D8288" s="63">
        <f>'דוח 132'!H8288</f>
        <v>0</v>
      </c>
      <c r="E8288" s="63">
        <f>'דוח 132'!G8288</f>
        <v>0</v>
      </c>
      <c r="F8288" s="63">
        <f>'דוח 132'!F8288</f>
        <v>0</v>
      </c>
      <c r="G8288" s="63">
        <f>'דוח 132'!E8288</f>
        <v>0</v>
      </c>
      <c r="H8288" s="63">
        <f>'דוח 132'!D8288</f>
        <v>0</v>
      </c>
      <c r="I8288" s="63">
        <f>'דוח 132'!C8288</f>
        <v>0</v>
      </c>
      <c r="J8288" s="63">
        <f>'דוח 132'!B8288</f>
        <v>0</v>
      </c>
      <c r="K8288" s="63">
        <f>'דוח 132'!A8288</f>
        <v>0</v>
      </c>
    </row>
    <row r="8289" spans="1:11" x14ac:dyDescent="0.2">
      <c r="A8289" s="63">
        <f>'דוח 132'!K8289</f>
        <v>0</v>
      </c>
      <c r="B8289" s="63">
        <f>'דוח 132'!J8289</f>
        <v>0</v>
      </c>
      <c r="C8289" s="63">
        <f>'דוח 132'!I8289</f>
        <v>0</v>
      </c>
      <c r="D8289" s="63">
        <f>'דוח 132'!H8289</f>
        <v>0</v>
      </c>
      <c r="E8289" s="63">
        <f>'דוח 132'!G8289</f>
        <v>0</v>
      </c>
      <c r="F8289" s="63">
        <f>'דוח 132'!F8289</f>
        <v>0</v>
      </c>
      <c r="G8289" s="63">
        <f>'דוח 132'!E8289</f>
        <v>0</v>
      </c>
      <c r="H8289" s="63">
        <f>'דוח 132'!D8289</f>
        <v>0</v>
      </c>
      <c r="I8289" s="63">
        <f>'דוח 132'!C8289</f>
        <v>0</v>
      </c>
      <c r="J8289" s="63">
        <f>'דוח 132'!B8289</f>
        <v>0</v>
      </c>
      <c r="K8289" s="63">
        <f>'דוח 132'!A8289</f>
        <v>0</v>
      </c>
    </row>
    <row r="8290" spans="1:11" x14ac:dyDescent="0.2">
      <c r="A8290" s="63">
        <f>'דוח 132'!K8290</f>
        <v>0</v>
      </c>
      <c r="B8290" s="63">
        <f>'דוח 132'!J8290</f>
        <v>0</v>
      </c>
      <c r="C8290" s="63">
        <f>'דוח 132'!I8290</f>
        <v>0</v>
      </c>
      <c r="D8290" s="63">
        <f>'דוח 132'!H8290</f>
        <v>0</v>
      </c>
      <c r="E8290" s="63">
        <f>'דוח 132'!G8290</f>
        <v>0</v>
      </c>
      <c r="F8290" s="63">
        <f>'דוח 132'!F8290</f>
        <v>0</v>
      </c>
      <c r="G8290" s="63">
        <f>'דוח 132'!E8290</f>
        <v>0</v>
      </c>
      <c r="H8290" s="63">
        <f>'דוח 132'!D8290</f>
        <v>0</v>
      </c>
      <c r="I8290" s="63">
        <f>'דוח 132'!C8290</f>
        <v>0</v>
      </c>
      <c r="J8290" s="63">
        <f>'דוח 132'!B8290</f>
        <v>0</v>
      </c>
      <c r="K8290" s="63">
        <f>'דוח 132'!A8290</f>
        <v>0</v>
      </c>
    </row>
    <row r="8291" spans="1:11" x14ac:dyDescent="0.2">
      <c r="A8291" s="63">
        <f>'דוח 132'!K8291</f>
        <v>0</v>
      </c>
      <c r="B8291" s="63">
        <f>'דוח 132'!J8291</f>
        <v>0</v>
      </c>
      <c r="C8291" s="63">
        <f>'דוח 132'!I8291</f>
        <v>0</v>
      </c>
      <c r="D8291" s="63">
        <f>'דוח 132'!H8291</f>
        <v>0</v>
      </c>
      <c r="E8291" s="63">
        <f>'דוח 132'!G8291</f>
        <v>0</v>
      </c>
      <c r="F8291" s="63">
        <f>'דוח 132'!F8291</f>
        <v>0</v>
      </c>
      <c r="G8291" s="63">
        <f>'דוח 132'!E8291</f>
        <v>0</v>
      </c>
      <c r="H8291" s="63">
        <f>'דוח 132'!D8291</f>
        <v>0</v>
      </c>
      <c r="I8291" s="63">
        <f>'דוח 132'!C8291</f>
        <v>0</v>
      </c>
      <c r="J8291" s="63">
        <f>'דוח 132'!B8291</f>
        <v>0</v>
      </c>
      <c r="K8291" s="63">
        <f>'דוח 132'!A8291</f>
        <v>0</v>
      </c>
    </row>
    <row r="8292" spans="1:11" x14ac:dyDescent="0.2">
      <c r="A8292" s="63">
        <f>'דוח 132'!K8292</f>
        <v>0</v>
      </c>
      <c r="B8292" s="63">
        <f>'דוח 132'!J8292</f>
        <v>0</v>
      </c>
      <c r="C8292" s="63">
        <f>'דוח 132'!I8292</f>
        <v>0</v>
      </c>
      <c r="D8292" s="63">
        <f>'דוח 132'!H8292</f>
        <v>0</v>
      </c>
      <c r="E8292" s="63">
        <f>'דוח 132'!G8292</f>
        <v>0</v>
      </c>
      <c r="F8292" s="63">
        <f>'דוח 132'!F8292</f>
        <v>0</v>
      </c>
      <c r="G8292" s="63">
        <f>'דוח 132'!E8292</f>
        <v>0</v>
      </c>
      <c r="H8292" s="63">
        <f>'דוח 132'!D8292</f>
        <v>0</v>
      </c>
      <c r="I8292" s="63">
        <f>'דוח 132'!C8292</f>
        <v>0</v>
      </c>
      <c r="J8292" s="63">
        <f>'דוח 132'!B8292</f>
        <v>0</v>
      </c>
      <c r="K8292" s="63">
        <f>'דוח 132'!A8292</f>
        <v>0</v>
      </c>
    </row>
    <row r="8293" spans="1:11" x14ac:dyDescent="0.2">
      <c r="A8293" s="63">
        <f>'דוח 132'!K8293</f>
        <v>0</v>
      </c>
      <c r="B8293" s="63">
        <f>'דוח 132'!J8293</f>
        <v>0</v>
      </c>
      <c r="C8293" s="63">
        <f>'דוח 132'!I8293</f>
        <v>0</v>
      </c>
      <c r="D8293" s="63">
        <f>'דוח 132'!H8293</f>
        <v>0</v>
      </c>
      <c r="E8293" s="63">
        <f>'דוח 132'!G8293</f>
        <v>0</v>
      </c>
      <c r="F8293" s="63">
        <f>'דוח 132'!F8293</f>
        <v>0</v>
      </c>
      <c r="G8293" s="63">
        <f>'דוח 132'!E8293</f>
        <v>0</v>
      </c>
      <c r="H8293" s="63">
        <f>'דוח 132'!D8293</f>
        <v>0</v>
      </c>
      <c r="I8293" s="63">
        <f>'דוח 132'!C8293</f>
        <v>0</v>
      </c>
      <c r="J8293" s="63">
        <f>'דוח 132'!B8293</f>
        <v>0</v>
      </c>
      <c r="K8293" s="63">
        <f>'דוח 132'!A8293</f>
        <v>0</v>
      </c>
    </row>
    <row r="8294" spans="1:11" x14ac:dyDescent="0.2">
      <c r="A8294" s="63">
        <f>'דוח 132'!K8294</f>
        <v>0</v>
      </c>
      <c r="B8294" s="63">
        <f>'דוח 132'!J8294</f>
        <v>0</v>
      </c>
      <c r="C8294" s="63">
        <f>'דוח 132'!I8294</f>
        <v>0</v>
      </c>
      <c r="D8294" s="63">
        <f>'דוח 132'!H8294</f>
        <v>0</v>
      </c>
      <c r="E8294" s="63">
        <f>'דוח 132'!G8294</f>
        <v>0</v>
      </c>
      <c r="F8294" s="63">
        <f>'דוח 132'!F8294</f>
        <v>0</v>
      </c>
      <c r="G8294" s="63">
        <f>'דוח 132'!E8294</f>
        <v>0</v>
      </c>
      <c r="H8294" s="63">
        <f>'דוח 132'!D8294</f>
        <v>0</v>
      </c>
      <c r="I8294" s="63">
        <f>'דוח 132'!C8294</f>
        <v>0</v>
      </c>
      <c r="J8294" s="63">
        <f>'דוח 132'!B8294</f>
        <v>0</v>
      </c>
      <c r="K8294" s="63">
        <f>'דוח 132'!A8294</f>
        <v>0</v>
      </c>
    </row>
    <row r="8295" spans="1:11" x14ac:dyDescent="0.2">
      <c r="A8295" s="63">
        <f>'דוח 132'!K8295</f>
        <v>0</v>
      </c>
      <c r="B8295" s="63">
        <f>'דוח 132'!J8295</f>
        <v>0</v>
      </c>
      <c r="C8295" s="63">
        <f>'דוח 132'!I8295</f>
        <v>0</v>
      </c>
      <c r="D8295" s="63">
        <f>'דוח 132'!H8295</f>
        <v>0</v>
      </c>
      <c r="E8295" s="63">
        <f>'דוח 132'!G8295</f>
        <v>0</v>
      </c>
      <c r="F8295" s="63">
        <f>'דוח 132'!F8295</f>
        <v>0</v>
      </c>
      <c r="G8295" s="63">
        <f>'דוח 132'!E8295</f>
        <v>0</v>
      </c>
      <c r="H8295" s="63">
        <f>'דוח 132'!D8295</f>
        <v>0</v>
      </c>
      <c r="I8295" s="63">
        <f>'דוח 132'!C8295</f>
        <v>0</v>
      </c>
      <c r="J8295" s="63">
        <f>'דוח 132'!B8295</f>
        <v>0</v>
      </c>
      <c r="K8295" s="63">
        <f>'דוח 132'!A8295</f>
        <v>0</v>
      </c>
    </row>
    <row r="8296" spans="1:11" x14ac:dyDescent="0.2">
      <c r="A8296" s="63">
        <f>'דוח 132'!K8296</f>
        <v>0</v>
      </c>
      <c r="B8296" s="63">
        <f>'דוח 132'!J8296</f>
        <v>0</v>
      </c>
      <c r="C8296" s="63">
        <f>'דוח 132'!I8296</f>
        <v>0</v>
      </c>
      <c r="D8296" s="63">
        <f>'דוח 132'!H8296</f>
        <v>0</v>
      </c>
      <c r="E8296" s="63">
        <f>'דוח 132'!G8296</f>
        <v>0</v>
      </c>
      <c r="F8296" s="63">
        <f>'דוח 132'!F8296</f>
        <v>0</v>
      </c>
      <c r="G8296" s="63">
        <f>'דוח 132'!E8296</f>
        <v>0</v>
      </c>
      <c r="H8296" s="63">
        <f>'דוח 132'!D8296</f>
        <v>0</v>
      </c>
      <c r="I8296" s="63">
        <f>'דוח 132'!C8296</f>
        <v>0</v>
      </c>
      <c r="J8296" s="63">
        <f>'דוח 132'!B8296</f>
        <v>0</v>
      </c>
      <c r="K8296" s="63">
        <f>'דוח 132'!A8296</f>
        <v>0</v>
      </c>
    </row>
    <row r="8297" spans="1:11" x14ac:dyDescent="0.2">
      <c r="A8297" s="63">
        <f>'דוח 132'!K8297</f>
        <v>0</v>
      </c>
      <c r="B8297" s="63">
        <f>'דוח 132'!J8297</f>
        <v>0</v>
      </c>
      <c r="C8297" s="63">
        <f>'דוח 132'!I8297</f>
        <v>0</v>
      </c>
      <c r="D8297" s="63">
        <f>'דוח 132'!H8297</f>
        <v>0</v>
      </c>
      <c r="E8297" s="63">
        <f>'דוח 132'!G8297</f>
        <v>0</v>
      </c>
      <c r="F8297" s="63">
        <f>'דוח 132'!F8297</f>
        <v>0</v>
      </c>
      <c r="G8297" s="63">
        <f>'דוח 132'!E8297</f>
        <v>0</v>
      </c>
      <c r="H8297" s="63">
        <f>'דוח 132'!D8297</f>
        <v>0</v>
      </c>
      <c r="I8297" s="63">
        <f>'דוח 132'!C8297</f>
        <v>0</v>
      </c>
      <c r="J8297" s="63">
        <f>'דוח 132'!B8297</f>
        <v>0</v>
      </c>
      <c r="K8297" s="63">
        <f>'דוח 132'!A8297</f>
        <v>0</v>
      </c>
    </row>
    <row r="8298" spans="1:11" x14ac:dyDescent="0.2">
      <c r="A8298" s="63">
        <f>'דוח 132'!K8298</f>
        <v>0</v>
      </c>
      <c r="B8298" s="63">
        <f>'דוח 132'!J8298</f>
        <v>0</v>
      </c>
      <c r="C8298" s="63">
        <f>'דוח 132'!I8298</f>
        <v>0</v>
      </c>
      <c r="D8298" s="63">
        <f>'דוח 132'!H8298</f>
        <v>0</v>
      </c>
      <c r="E8298" s="63">
        <f>'דוח 132'!G8298</f>
        <v>0</v>
      </c>
      <c r="F8298" s="63">
        <f>'דוח 132'!F8298</f>
        <v>0</v>
      </c>
      <c r="G8298" s="63">
        <f>'דוח 132'!E8298</f>
        <v>0</v>
      </c>
      <c r="H8298" s="63">
        <f>'דוח 132'!D8298</f>
        <v>0</v>
      </c>
      <c r="I8298" s="63">
        <f>'דוח 132'!C8298</f>
        <v>0</v>
      </c>
      <c r="J8298" s="63">
        <f>'דוח 132'!B8298</f>
        <v>0</v>
      </c>
      <c r="K8298" s="63">
        <f>'דוח 132'!A8298</f>
        <v>0</v>
      </c>
    </row>
    <row r="8299" spans="1:11" x14ac:dyDescent="0.2">
      <c r="A8299" s="63">
        <f>'דוח 132'!K8299</f>
        <v>0</v>
      </c>
      <c r="B8299" s="63">
        <f>'דוח 132'!J8299</f>
        <v>0</v>
      </c>
      <c r="C8299" s="63">
        <f>'דוח 132'!I8299</f>
        <v>0</v>
      </c>
      <c r="D8299" s="63">
        <f>'דוח 132'!H8299</f>
        <v>0</v>
      </c>
      <c r="E8299" s="63">
        <f>'דוח 132'!G8299</f>
        <v>0</v>
      </c>
      <c r="F8299" s="63">
        <f>'דוח 132'!F8299</f>
        <v>0</v>
      </c>
      <c r="G8299" s="63">
        <f>'דוח 132'!E8299</f>
        <v>0</v>
      </c>
      <c r="H8299" s="63">
        <f>'דוח 132'!D8299</f>
        <v>0</v>
      </c>
      <c r="I8299" s="63">
        <f>'דוח 132'!C8299</f>
        <v>0</v>
      </c>
      <c r="J8299" s="63">
        <f>'דוח 132'!B8299</f>
        <v>0</v>
      </c>
      <c r="K8299" s="63">
        <f>'דוח 132'!A8299</f>
        <v>0</v>
      </c>
    </row>
    <row r="8300" spans="1:11" x14ac:dyDescent="0.2">
      <c r="A8300" s="63">
        <f>'דוח 132'!K8300</f>
        <v>0</v>
      </c>
      <c r="B8300" s="63">
        <f>'דוח 132'!J8300</f>
        <v>0</v>
      </c>
      <c r="C8300" s="63">
        <f>'דוח 132'!I8300</f>
        <v>0</v>
      </c>
      <c r="D8300" s="63">
        <f>'דוח 132'!H8300</f>
        <v>0</v>
      </c>
      <c r="E8300" s="63">
        <f>'דוח 132'!G8300</f>
        <v>0</v>
      </c>
      <c r="F8300" s="63">
        <f>'דוח 132'!F8300</f>
        <v>0</v>
      </c>
      <c r="G8300" s="63">
        <f>'דוח 132'!E8300</f>
        <v>0</v>
      </c>
      <c r="H8300" s="63">
        <f>'דוח 132'!D8300</f>
        <v>0</v>
      </c>
      <c r="I8300" s="63">
        <f>'דוח 132'!C8300</f>
        <v>0</v>
      </c>
      <c r="J8300" s="63">
        <f>'דוח 132'!B8300</f>
        <v>0</v>
      </c>
      <c r="K8300" s="63">
        <f>'דוח 132'!A8300</f>
        <v>0</v>
      </c>
    </row>
    <row r="8301" spans="1:11" x14ac:dyDescent="0.2">
      <c r="A8301" s="63">
        <f>'דוח 132'!K8301</f>
        <v>0</v>
      </c>
      <c r="B8301" s="63">
        <f>'דוח 132'!J8301</f>
        <v>0</v>
      </c>
      <c r="C8301" s="63">
        <f>'דוח 132'!I8301</f>
        <v>0</v>
      </c>
      <c r="D8301" s="63">
        <f>'דוח 132'!H8301</f>
        <v>0</v>
      </c>
      <c r="E8301" s="63">
        <f>'דוח 132'!G8301</f>
        <v>0</v>
      </c>
      <c r="F8301" s="63">
        <f>'דוח 132'!F8301</f>
        <v>0</v>
      </c>
      <c r="G8301" s="63">
        <f>'דוח 132'!E8301</f>
        <v>0</v>
      </c>
      <c r="H8301" s="63">
        <f>'דוח 132'!D8301</f>
        <v>0</v>
      </c>
      <c r="I8301" s="63">
        <f>'דוח 132'!C8301</f>
        <v>0</v>
      </c>
      <c r="J8301" s="63">
        <f>'דוח 132'!B8301</f>
        <v>0</v>
      </c>
      <c r="K8301" s="63">
        <f>'דוח 132'!A8301</f>
        <v>0</v>
      </c>
    </row>
    <row r="8302" spans="1:11" x14ac:dyDescent="0.2">
      <c r="A8302" s="63">
        <f>'דוח 132'!K8302</f>
        <v>0</v>
      </c>
      <c r="B8302" s="63">
        <f>'דוח 132'!J8302</f>
        <v>0</v>
      </c>
      <c r="C8302" s="63">
        <f>'דוח 132'!I8302</f>
        <v>0</v>
      </c>
      <c r="D8302" s="63">
        <f>'דוח 132'!H8302</f>
        <v>0</v>
      </c>
      <c r="E8302" s="63">
        <f>'דוח 132'!G8302</f>
        <v>0</v>
      </c>
      <c r="F8302" s="63">
        <f>'דוח 132'!F8302</f>
        <v>0</v>
      </c>
      <c r="G8302" s="63">
        <f>'דוח 132'!E8302</f>
        <v>0</v>
      </c>
      <c r="H8302" s="63">
        <f>'דוח 132'!D8302</f>
        <v>0</v>
      </c>
      <c r="I8302" s="63">
        <f>'דוח 132'!C8302</f>
        <v>0</v>
      </c>
      <c r="J8302" s="63">
        <f>'דוח 132'!B8302</f>
        <v>0</v>
      </c>
      <c r="K8302" s="63">
        <f>'דוח 132'!A8302</f>
        <v>0</v>
      </c>
    </row>
    <row r="8303" spans="1:11" x14ac:dyDescent="0.2">
      <c r="A8303" s="63">
        <f>'דוח 132'!K8303</f>
        <v>0</v>
      </c>
      <c r="B8303" s="63">
        <f>'דוח 132'!J8303</f>
        <v>0</v>
      </c>
      <c r="C8303" s="63">
        <f>'דוח 132'!I8303</f>
        <v>0</v>
      </c>
      <c r="D8303" s="63">
        <f>'דוח 132'!H8303</f>
        <v>0</v>
      </c>
      <c r="E8303" s="63">
        <f>'דוח 132'!G8303</f>
        <v>0</v>
      </c>
      <c r="F8303" s="63">
        <f>'דוח 132'!F8303</f>
        <v>0</v>
      </c>
      <c r="G8303" s="63">
        <f>'דוח 132'!E8303</f>
        <v>0</v>
      </c>
      <c r="H8303" s="63">
        <f>'דוח 132'!D8303</f>
        <v>0</v>
      </c>
      <c r="I8303" s="63">
        <f>'דוח 132'!C8303</f>
        <v>0</v>
      </c>
      <c r="J8303" s="63">
        <f>'דוח 132'!B8303</f>
        <v>0</v>
      </c>
      <c r="K8303" s="63">
        <f>'דוח 132'!A8303</f>
        <v>0</v>
      </c>
    </row>
    <row r="8304" spans="1:11" x14ac:dyDescent="0.2">
      <c r="A8304" s="63">
        <f>'דוח 132'!K8304</f>
        <v>0</v>
      </c>
      <c r="B8304" s="63">
        <f>'דוח 132'!J8304</f>
        <v>0</v>
      </c>
      <c r="C8304" s="63">
        <f>'דוח 132'!I8304</f>
        <v>0</v>
      </c>
      <c r="D8304" s="63">
        <f>'דוח 132'!H8304</f>
        <v>0</v>
      </c>
      <c r="E8304" s="63">
        <f>'דוח 132'!G8304</f>
        <v>0</v>
      </c>
      <c r="F8304" s="63">
        <f>'דוח 132'!F8304</f>
        <v>0</v>
      </c>
      <c r="G8304" s="63">
        <f>'דוח 132'!E8304</f>
        <v>0</v>
      </c>
      <c r="H8304" s="63">
        <f>'דוח 132'!D8304</f>
        <v>0</v>
      </c>
      <c r="I8304" s="63">
        <f>'דוח 132'!C8304</f>
        <v>0</v>
      </c>
      <c r="J8304" s="63">
        <f>'דוח 132'!B8304</f>
        <v>0</v>
      </c>
      <c r="K8304" s="63">
        <f>'דוח 132'!A8304</f>
        <v>0</v>
      </c>
    </row>
    <row r="8305" spans="1:11" x14ac:dyDescent="0.2">
      <c r="A8305" s="63">
        <f>'דוח 132'!K8305</f>
        <v>0</v>
      </c>
      <c r="B8305" s="63">
        <f>'דוח 132'!J8305</f>
        <v>0</v>
      </c>
      <c r="C8305" s="63">
        <f>'דוח 132'!I8305</f>
        <v>0</v>
      </c>
      <c r="D8305" s="63">
        <f>'דוח 132'!H8305</f>
        <v>0</v>
      </c>
      <c r="E8305" s="63">
        <f>'דוח 132'!G8305</f>
        <v>0</v>
      </c>
      <c r="F8305" s="63">
        <f>'דוח 132'!F8305</f>
        <v>0</v>
      </c>
      <c r="G8305" s="63">
        <f>'דוח 132'!E8305</f>
        <v>0</v>
      </c>
      <c r="H8305" s="63">
        <f>'דוח 132'!D8305</f>
        <v>0</v>
      </c>
      <c r="I8305" s="63">
        <f>'דוח 132'!C8305</f>
        <v>0</v>
      </c>
      <c r="J8305" s="63">
        <f>'דוח 132'!B8305</f>
        <v>0</v>
      </c>
      <c r="K8305" s="63">
        <f>'דוח 132'!A8305</f>
        <v>0</v>
      </c>
    </row>
    <row r="8306" spans="1:11" x14ac:dyDescent="0.2">
      <c r="A8306" s="63">
        <f>'דוח 132'!K8306</f>
        <v>0</v>
      </c>
      <c r="B8306" s="63">
        <f>'דוח 132'!J8306</f>
        <v>0</v>
      </c>
      <c r="C8306" s="63">
        <f>'דוח 132'!I8306</f>
        <v>0</v>
      </c>
      <c r="D8306" s="63">
        <f>'דוח 132'!H8306</f>
        <v>0</v>
      </c>
      <c r="E8306" s="63">
        <f>'דוח 132'!G8306</f>
        <v>0</v>
      </c>
      <c r="F8306" s="63">
        <f>'דוח 132'!F8306</f>
        <v>0</v>
      </c>
      <c r="G8306" s="63">
        <f>'דוח 132'!E8306</f>
        <v>0</v>
      </c>
      <c r="H8306" s="63">
        <f>'דוח 132'!D8306</f>
        <v>0</v>
      </c>
      <c r="I8306" s="63">
        <f>'דוח 132'!C8306</f>
        <v>0</v>
      </c>
      <c r="J8306" s="63">
        <f>'דוח 132'!B8306</f>
        <v>0</v>
      </c>
      <c r="K8306" s="63">
        <f>'דוח 132'!A8306</f>
        <v>0</v>
      </c>
    </row>
    <row r="8307" spans="1:11" x14ac:dyDescent="0.2">
      <c r="A8307" s="63">
        <f>'דוח 132'!K8307</f>
        <v>0</v>
      </c>
      <c r="B8307" s="63">
        <f>'דוח 132'!J8307</f>
        <v>0</v>
      </c>
      <c r="C8307" s="63">
        <f>'דוח 132'!I8307</f>
        <v>0</v>
      </c>
      <c r="D8307" s="63">
        <f>'דוח 132'!H8307</f>
        <v>0</v>
      </c>
      <c r="E8307" s="63">
        <f>'דוח 132'!G8307</f>
        <v>0</v>
      </c>
      <c r="F8307" s="63">
        <f>'דוח 132'!F8307</f>
        <v>0</v>
      </c>
      <c r="G8307" s="63">
        <f>'דוח 132'!E8307</f>
        <v>0</v>
      </c>
      <c r="H8307" s="63">
        <f>'דוח 132'!D8307</f>
        <v>0</v>
      </c>
      <c r="I8307" s="63">
        <f>'דוח 132'!C8307</f>
        <v>0</v>
      </c>
      <c r="J8307" s="63">
        <f>'דוח 132'!B8307</f>
        <v>0</v>
      </c>
      <c r="K8307" s="63">
        <f>'דוח 132'!A8307</f>
        <v>0</v>
      </c>
    </row>
    <row r="8308" spans="1:11" x14ac:dyDescent="0.2">
      <c r="A8308" s="63">
        <f>'דוח 132'!K8308</f>
        <v>0</v>
      </c>
      <c r="B8308" s="63">
        <f>'דוח 132'!J8308</f>
        <v>0</v>
      </c>
      <c r="C8308" s="63">
        <f>'דוח 132'!I8308</f>
        <v>0</v>
      </c>
      <c r="D8308" s="63">
        <f>'דוח 132'!H8308</f>
        <v>0</v>
      </c>
      <c r="E8308" s="63">
        <f>'דוח 132'!G8308</f>
        <v>0</v>
      </c>
      <c r="F8308" s="63">
        <f>'דוח 132'!F8308</f>
        <v>0</v>
      </c>
      <c r="G8308" s="63">
        <f>'דוח 132'!E8308</f>
        <v>0</v>
      </c>
      <c r="H8308" s="63">
        <f>'דוח 132'!D8308</f>
        <v>0</v>
      </c>
      <c r="I8308" s="63">
        <f>'דוח 132'!C8308</f>
        <v>0</v>
      </c>
      <c r="J8308" s="63">
        <f>'דוח 132'!B8308</f>
        <v>0</v>
      </c>
      <c r="K8308" s="63">
        <f>'דוח 132'!A8308</f>
        <v>0</v>
      </c>
    </row>
    <row r="8309" spans="1:11" x14ac:dyDescent="0.2">
      <c r="A8309" s="63">
        <f>'דוח 132'!K8309</f>
        <v>0</v>
      </c>
      <c r="B8309" s="63">
        <f>'דוח 132'!J8309</f>
        <v>0</v>
      </c>
      <c r="C8309" s="63">
        <f>'דוח 132'!I8309</f>
        <v>0</v>
      </c>
      <c r="D8309" s="63">
        <f>'דוח 132'!H8309</f>
        <v>0</v>
      </c>
      <c r="E8309" s="63">
        <f>'דוח 132'!G8309</f>
        <v>0</v>
      </c>
      <c r="F8309" s="63">
        <f>'דוח 132'!F8309</f>
        <v>0</v>
      </c>
      <c r="G8309" s="63">
        <f>'דוח 132'!E8309</f>
        <v>0</v>
      </c>
      <c r="H8309" s="63">
        <f>'דוח 132'!D8309</f>
        <v>0</v>
      </c>
      <c r="I8309" s="63">
        <f>'דוח 132'!C8309</f>
        <v>0</v>
      </c>
      <c r="J8309" s="63">
        <f>'דוח 132'!B8309</f>
        <v>0</v>
      </c>
      <c r="K8309" s="63">
        <f>'דוח 132'!A8309</f>
        <v>0</v>
      </c>
    </row>
    <row r="8310" spans="1:11" x14ac:dyDescent="0.2">
      <c r="A8310" s="63">
        <f>'דוח 132'!K8310</f>
        <v>0</v>
      </c>
      <c r="B8310" s="63">
        <f>'דוח 132'!J8310</f>
        <v>0</v>
      </c>
      <c r="C8310" s="63">
        <f>'דוח 132'!I8310</f>
        <v>0</v>
      </c>
      <c r="D8310" s="63">
        <f>'דוח 132'!H8310</f>
        <v>0</v>
      </c>
      <c r="E8310" s="63">
        <f>'דוח 132'!G8310</f>
        <v>0</v>
      </c>
      <c r="F8310" s="63">
        <f>'דוח 132'!F8310</f>
        <v>0</v>
      </c>
      <c r="G8310" s="63">
        <f>'דוח 132'!E8310</f>
        <v>0</v>
      </c>
      <c r="H8310" s="63">
        <f>'דוח 132'!D8310</f>
        <v>0</v>
      </c>
      <c r="I8310" s="63">
        <f>'דוח 132'!C8310</f>
        <v>0</v>
      </c>
      <c r="J8310" s="63">
        <f>'דוח 132'!B8310</f>
        <v>0</v>
      </c>
      <c r="K8310" s="63">
        <f>'דוח 132'!A8310</f>
        <v>0</v>
      </c>
    </row>
    <row r="8311" spans="1:11" x14ac:dyDescent="0.2">
      <c r="A8311" s="63">
        <f>'דוח 132'!K8311</f>
        <v>0</v>
      </c>
      <c r="B8311" s="63">
        <f>'דוח 132'!J8311</f>
        <v>0</v>
      </c>
      <c r="C8311" s="63">
        <f>'דוח 132'!I8311</f>
        <v>0</v>
      </c>
      <c r="D8311" s="63">
        <f>'דוח 132'!H8311</f>
        <v>0</v>
      </c>
      <c r="E8311" s="63">
        <f>'דוח 132'!G8311</f>
        <v>0</v>
      </c>
      <c r="F8311" s="63">
        <f>'דוח 132'!F8311</f>
        <v>0</v>
      </c>
      <c r="G8311" s="63">
        <f>'דוח 132'!E8311</f>
        <v>0</v>
      </c>
      <c r="H8311" s="63">
        <f>'דוח 132'!D8311</f>
        <v>0</v>
      </c>
      <c r="I8311" s="63">
        <f>'דוח 132'!C8311</f>
        <v>0</v>
      </c>
      <c r="J8311" s="63">
        <f>'דוח 132'!B8311</f>
        <v>0</v>
      </c>
      <c r="K8311" s="63">
        <f>'דוח 132'!A8311</f>
        <v>0</v>
      </c>
    </row>
    <row r="8312" spans="1:11" x14ac:dyDescent="0.2">
      <c r="A8312" s="63">
        <f>'דוח 132'!K8312</f>
        <v>0</v>
      </c>
      <c r="B8312" s="63">
        <f>'דוח 132'!J8312</f>
        <v>0</v>
      </c>
      <c r="C8312" s="63">
        <f>'דוח 132'!I8312</f>
        <v>0</v>
      </c>
      <c r="D8312" s="63">
        <f>'דוח 132'!H8312</f>
        <v>0</v>
      </c>
      <c r="E8312" s="63">
        <f>'דוח 132'!G8312</f>
        <v>0</v>
      </c>
      <c r="F8312" s="63">
        <f>'דוח 132'!F8312</f>
        <v>0</v>
      </c>
      <c r="G8312" s="63">
        <f>'דוח 132'!E8312</f>
        <v>0</v>
      </c>
      <c r="H8312" s="63">
        <f>'דוח 132'!D8312</f>
        <v>0</v>
      </c>
      <c r="I8312" s="63">
        <f>'דוח 132'!C8312</f>
        <v>0</v>
      </c>
      <c r="J8312" s="63">
        <f>'דוח 132'!B8312</f>
        <v>0</v>
      </c>
      <c r="K8312" s="63">
        <f>'דוח 132'!A8312</f>
        <v>0</v>
      </c>
    </row>
    <row r="8313" spans="1:11" x14ac:dyDescent="0.2">
      <c r="A8313" s="63">
        <f>'דוח 132'!K8313</f>
        <v>0</v>
      </c>
      <c r="B8313" s="63">
        <f>'דוח 132'!J8313</f>
        <v>0</v>
      </c>
      <c r="C8313" s="63">
        <f>'דוח 132'!I8313</f>
        <v>0</v>
      </c>
      <c r="D8313" s="63">
        <f>'דוח 132'!H8313</f>
        <v>0</v>
      </c>
      <c r="E8313" s="63">
        <f>'דוח 132'!G8313</f>
        <v>0</v>
      </c>
      <c r="F8313" s="63">
        <f>'דוח 132'!F8313</f>
        <v>0</v>
      </c>
      <c r="G8313" s="63">
        <f>'דוח 132'!E8313</f>
        <v>0</v>
      </c>
      <c r="H8313" s="63">
        <f>'דוח 132'!D8313</f>
        <v>0</v>
      </c>
      <c r="I8313" s="63">
        <f>'דוח 132'!C8313</f>
        <v>0</v>
      </c>
      <c r="J8313" s="63">
        <f>'דוח 132'!B8313</f>
        <v>0</v>
      </c>
      <c r="K8313" s="63">
        <f>'דוח 132'!A8313</f>
        <v>0</v>
      </c>
    </row>
    <row r="8314" spans="1:11" x14ac:dyDescent="0.2">
      <c r="A8314" s="63">
        <f>'דוח 132'!K8314</f>
        <v>0</v>
      </c>
      <c r="B8314" s="63">
        <f>'דוח 132'!J8314</f>
        <v>0</v>
      </c>
      <c r="C8314" s="63">
        <f>'דוח 132'!I8314</f>
        <v>0</v>
      </c>
      <c r="D8314" s="63">
        <f>'דוח 132'!H8314</f>
        <v>0</v>
      </c>
      <c r="E8314" s="63">
        <f>'דוח 132'!G8314</f>
        <v>0</v>
      </c>
      <c r="F8314" s="63">
        <f>'דוח 132'!F8314</f>
        <v>0</v>
      </c>
      <c r="G8314" s="63">
        <f>'דוח 132'!E8314</f>
        <v>0</v>
      </c>
      <c r="H8314" s="63">
        <f>'דוח 132'!D8314</f>
        <v>0</v>
      </c>
      <c r="I8314" s="63">
        <f>'דוח 132'!C8314</f>
        <v>0</v>
      </c>
      <c r="J8314" s="63">
        <f>'דוח 132'!B8314</f>
        <v>0</v>
      </c>
      <c r="K8314" s="63">
        <f>'דוח 132'!A8314</f>
        <v>0</v>
      </c>
    </row>
    <row r="8315" spans="1:11" x14ac:dyDescent="0.2">
      <c r="A8315" s="63">
        <f>'דוח 132'!K8315</f>
        <v>0</v>
      </c>
      <c r="B8315" s="63">
        <f>'דוח 132'!J8315</f>
        <v>0</v>
      </c>
      <c r="C8315" s="63">
        <f>'דוח 132'!I8315</f>
        <v>0</v>
      </c>
      <c r="D8315" s="63">
        <f>'דוח 132'!H8315</f>
        <v>0</v>
      </c>
      <c r="E8315" s="63">
        <f>'דוח 132'!G8315</f>
        <v>0</v>
      </c>
      <c r="F8315" s="63">
        <f>'דוח 132'!F8315</f>
        <v>0</v>
      </c>
      <c r="G8315" s="63">
        <f>'דוח 132'!E8315</f>
        <v>0</v>
      </c>
      <c r="H8315" s="63">
        <f>'דוח 132'!D8315</f>
        <v>0</v>
      </c>
      <c r="I8315" s="63">
        <f>'דוח 132'!C8315</f>
        <v>0</v>
      </c>
      <c r="J8315" s="63">
        <f>'דוח 132'!B8315</f>
        <v>0</v>
      </c>
      <c r="K8315" s="63">
        <f>'דוח 132'!A8315</f>
        <v>0</v>
      </c>
    </row>
    <row r="8316" spans="1:11" x14ac:dyDescent="0.2">
      <c r="A8316" s="63">
        <f>'דוח 132'!K8316</f>
        <v>0</v>
      </c>
      <c r="B8316" s="63">
        <f>'דוח 132'!J8316</f>
        <v>0</v>
      </c>
      <c r="C8316" s="63">
        <f>'דוח 132'!I8316</f>
        <v>0</v>
      </c>
      <c r="D8316" s="63">
        <f>'דוח 132'!H8316</f>
        <v>0</v>
      </c>
      <c r="E8316" s="63">
        <f>'דוח 132'!G8316</f>
        <v>0</v>
      </c>
      <c r="F8316" s="63">
        <f>'דוח 132'!F8316</f>
        <v>0</v>
      </c>
      <c r="G8316" s="63">
        <f>'דוח 132'!E8316</f>
        <v>0</v>
      </c>
      <c r="H8316" s="63">
        <f>'דוח 132'!D8316</f>
        <v>0</v>
      </c>
      <c r="I8316" s="63">
        <f>'דוח 132'!C8316</f>
        <v>0</v>
      </c>
      <c r="J8316" s="63">
        <f>'דוח 132'!B8316</f>
        <v>0</v>
      </c>
      <c r="K8316" s="63">
        <f>'דוח 132'!A8316</f>
        <v>0</v>
      </c>
    </row>
    <row r="8317" spans="1:11" x14ac:dyDescent="0.2">
      <c r="A8317" s="63">
        <f>'דוח 132'!K8317</f>
        <v>0</v>
      </c>
      <c r="B8317" s="63">
        <f>'דוח 132'!J8317</f>
        <v>0</v>
      </c>
      <c r="C8317" s="63">
        <f>'דוח 132'!I8317</f>
        <v>0</v>
      </c>
      <c r="D8317" s="63">
        <f>'דוח 132'!H8317</f>
        <v>0</v>
      </c>
      <c r="E8317" s="63">
        <f>'דוח 132'!G8317</f>
        <v>0</v>
      </c>
      <c r="F8317" s="63">
        <f>'דוח 132'!F8317</f>
        <v>0</v>
      </c>
      <c r="G8317" s="63">
        <f>'דוח 132'!E8317</f>
        <v>0</v>
      </c>
      <c r="H8317" s="63">
        <f>'דוח 132'!D8317</f>
        <v>0</v>
      </c>
      <c r="I8317" s="63">
        <f>'דוח 132'!C8317</f>
        <v>0</v>
      </c>
      <c r="J8317" s="63">
        <f>'דוח 132'!B8317</f>
        <v>0</v>
      </c>
      <c r="K8317" s="63">
        <f>'דוח 132'!A8317</f>
        <v>0</v>
      </c>
    </row>
    <row r="8318" spans="1:11" x14ac:dyDescent="0.2">
      <c r="A8318" s="63">
        <f>'דוח 132'!K8318</f>
        <v>0</v>
      </c>
      <c r="B8318" s="63">
        <f>'דוח 132'!J8318</f>
        <v>0</v>
      </c>
      <c r="C8318" s="63">
        <f>'דוח 132'!I8318</f>
        <v>0</v>
      </c>
      <c r="D8318" s="63">
        <f>'דוח 132'!H8318</f>
        <v>0</v>
      </c>
      <c r="E8318" s="63">
        <f>'דוח 132'!G8318</f>
        <v>0</v>
      </c>
      <c r="F8318" s="63">
        <f>'דוח 132'!F8318</f>
        <v>0</v>
      </c>
      <c r="G8318" s="63">
        <f>'דוח 132'!E8318</f>
        <v>0</v>
      </c>
      <c r="H8318" s="63">
        <f>'דוח 132'!D8318</f>
        <v>0</v>
      </c>
      <c r="I8318" s="63">
        <f>'דוח 132'!C8318</f>
        <v>0</v>
      </c>
      <c r="J8318" s="63">
        <f>'דוח 132'!B8318</f>
        <v>0</v>
      </c>
      <c r="K8318" s="63">
        <f>'דוח 132'!A8318</f>
        <v>0</v>
      </c>
    </row>
    <row r="8319" spans="1:11" x14ac:dyDescent="0.2">
      <c r="A8319" s="63">
        <f>'דוח 132'!K8319</f>
        <v>0</v>
      </c>
      <c r="B8319" s="63">
        <f>'דוח 132'!J8319</f>
        <v>0</v>
      </c>
      <c r="C8319" s="63">
        <f>'דוח 132'!I8319</f>
        <v>0</v>
      </c>
      <c r="D8319" s="63">
        <f>'דוח 132'!H8319</f>
        <v>0</v>
      </c>
      <c r="E8319" s="63">
        <f>'דוח 132'!G8319</f>
        <v>0</v>
      </c>
      <c r="F8319" s="63">
        <f>'דוח 132'!F8319</f>
        <v>0</v>
      </c>
      <c r="G8319" s="63">
        <f>'דוח 132'!E8319</f>
        <v>0</v>
      </c>
      <c r="H8319" s="63">
        <f>'דוח 132'!D8319</f>
        <v>0</v>
      </c>
      <c r="I8319" s="63">
        <f>'דוח 132'!C8319</f>
        <v>0</v>
      </c>
      <c r="J8319" s="63">
        <f>'דוח 132'!B8319</f>
        <v>0</v>
      </c>
      <c r="K8319" s="63">
        <f>'דוח 132'!A8319</f>
        <v>0</v>
      </c>
    </row>
    <row r="8320" spans="1:11" x14ac:dyDescent="0.2">
      <c r="A8320" s="63">
        <f>'דוח 132'!K8320</f>
        <v>0</v>
      </c>
      <c r="B8320" s="63">
        <f>'דוח 132'!J8320</f>
        <v>0</v>
      </c>
      <c r="C8320" s="63">
        <f>'דוח 132'!I8320</f>
        <v>0</v>
      </c>
      <c r="D8320" s="63">
        <f>'דוח 132'!H8320</f>
        <v>0</v>
      </c>
      <c r="E8320" s="63">
        <f>'דוח 132'!G8320</f>
        <v>0</v>
      </c>
      <c r="F8320" s="63">
        <f>'דוח 132'!F8320</f>
        <v>0</v>
      </c>
      <c r="G8320" s="63">
        <f>'דוח 132'!E8320</f>
        <v>0</v>
      </c>
      <c r="H8320" s="63">
        <f>'דוח 132'!D8320</f>
        <v>0</v>
      </c>
      <c r="I8320" s="63">
        <f>'דוח 132'!C8320</f>
        <v>0</v>
      </c>
      <c r="J8320" s="63">
        <f>'דוח 132'!B8320</f>
        <v>0</v>
      </c>
      <c r="K8320" s="63">
        <f>'דוח 132'!A8320</f>
        <v>0</v>
      </c>
    </row>
    <row r="8321" spans="1:11" x14ac:dyDescent="0.2">
      <c r="A8321" s="63">
        <f>'דוח 132'!K8321</f>
        <v>0</v>
      </c>
      <c r="B8321" s="63">
        <f>'דוח 132'!J8321</f>
        <v>0</v>
      </c>
      <c r="C8321" s="63">
        <f>'דוח 132'!I8321</f>
        <v>0</v>
      </c>
      <c r="D8321" s="63">
        <f>'דוח 132'!H8321</f>
        <v>0</v>
      </c>
      <c r="E8321" s="63">
        <f>'דוח 132'!G8321</f>
        <v>0</v>
      </c>
      <c r="F8321" s="63">
        <f>'דוח 132'!F8321</f>
        <v>0</v>
      </c>
      <c r="G8321" s="63">
        <f>'דוח 132'!E8321</f>
        <v>0</v>
      </c>
      <c r="H8321" s="63">
        <f>'דוח 132'!D8321</f>
        <v>0</v>
      </c>
      <c r="I8321" s="63">
        <f>'דוח 132'!C8321</f>
        <v>0</v>
      </c>
      <c r="J8321" s="63">
        <f>'דוח 132'!B8321</f>
        <v>0</v>
      </c>
      <c r="K8321" s="63">
        <f>'דוח 132'!A8321</f>
        <v>0</v>
      </c>
    </row>
    <row r="8322" spans="1:11" x14ac:dyDescent="0.2">
      <c r="A8322" s="63">
        <f>'דוח 132'!K8322</f>
        <v>0</v>
      </c>
      <c r="B8322" s="63">
        <f>'דוח 132'!J8322</f>
        <v>0</v>
      </c>
      <c r="C8322" s="63">
        <f>'דוח 132'!I8322</f>
        <v>0</v>
      </c>
      <c r="D8322" s="63">
        <f>'דוח 132'!H8322</f>
        <v>0</v>
      </c>
      <c r="E8322" s="63">
        <f>'דוח 132'!G8322</f>
        <v>0</v>
      </c>
      <c r="F8322" s="63">
        <f>'דוח 132'!F8322</f>
        <v>0</v>
      </c>
      <c r="G8322" s="63">
        <f>'דוח 132'!E8322</f>
        <v>0</v>
      </c>
      <c r="H8322" s="63">
        <f>'דוח 132'!D8322</f>
        <v>0</v>
      </c>
      <c r="I8322" s="63">
        <f>'דוח 132'!C8322</f>
        <v>0</v>
      </c>
      <c r="J8322" s="63">
        <f>'דוח 132'!B8322</f>
        <v>0</v>
      </c>
      <c r="K8322" s="63">
        <f>'דוח 132'!A8322</f>
        <v>0</v>
      </c>
    </row>
    <row r="8323" spans="1:11" x14ac:dyDescent="0.2">
      <c r="A8323" s="63">
        <f>'דוח 132'!K8323</f>
        <v>0</v>
      </c>
      <c r="B8323" s="63">
        <f>'דוח 132'!J8323</f>
        <v>0</v>
      </c>
      <c r="C8323" s="63">
        <f>'דוח 132'!I8323</f>
        <v>0</v>
      </c>
      <c r="D8323" s="63">
        <f>'דוח 132'!H8323</f>
        <v>0</v>
      </c>
      <c r="E8323" s="63">
        <f>'דוח 132'!G8323</f>
        <v>0</v>
      </c>
      <c r="F8323" s="63">
        <f>'דוח 132'!F8323</f>
        <v>0</v>
      </c>
      <c r="G8323" s="63">
        <f>'דוח 132'!E8323</f>
        <v>0</v>
      </c>
      <c r="H8323" s="63">
        <f>'דוח 132'!D8323</f>
        <v>0</v>
      </c>
      <c r="I8323" s="63">
        <f>'דוח 132'!C8323</f>
        <v>0</v>
      </c>
      <c r="J8323" s="63">
        <f>'דוח 132'!B8323</f>
        <v>0</v>
      </c>
      <c r="K8323" s="63">
        <f>'דוח 132'!A8323</f>
        <v>0</v>
      </c>
    </row>
    <row r="8324" spans="1:11" x14ac:dyDescent="0.2">
      <c r="A8324" s="63">
        <f>'דוח 132'!K8324</f>
        <v>0</v>
      </c>
      <c r="B8324" s="63">
        <f>'דוח 132'!J8324</f>
        <v>0</v>
      </c>
      <c r="C8324" s="63">
        <f>'דוח 132'!I8324</f>
        <v>0</v>
      </c>
      <c r="D8324" s="63">
        <f>'דוח 132'!H8324</f>
        <v>0</v>
      </c>
      <c r="E8324" s="63">
        <f>'דוח 132'!G8324</f>
        <v>0</v>
      </c>
      <c r="F8324" s="63">
        <f>'דוח 132'!F8324</f>
        <v>0</v>
      </c>
      <c r="G8324" s="63">
        <f>'דוח 132'!E8324</f>
        <v>0</v>
      </c>
      <c r="H8324" s="63">
        <f>'דוח 132'!D8324</f>
        <v>0</v>
      </c>
      <c r="I8324" s="63">
        <f>'דוח 132'!C8324</f>
        <v>0</v>
      </c>
      <c r="J8324" s="63">
        <f>'דוח 132'!B8324</f>
        <v>0</v>
      </c>
      <c r="K8324" s="63">
        <f>'דוח 132'!A8324</f>
        <v>0</v>
      </c>
    </row>
    <row r="8325" spans="1:11" x14ac:dyDescent="0.2">
      <c r="A8325" s="63">
        <f>'דוח 132'!K8325</f>
        <v>0</v>
      </c>
      <c r="B8325" s="63">
        <f>'דוח 132'!J8325</f>
        <v>0</v>
      </c>
      <c r="C8325" s="63">
        <f>'דוח 132'!I8325</f>
        <v>0</v>
      </c>
      <c r="D8325" s="63">
        <f>'דוח 132'!H8325</f>
        <v>0</v>
      </c>
      <c r="E8325" s="63">
        <f>'דוח 132'!G8325</f>
        <v>0</v>
      </c>
      <c r="F8325" s="63">
        <f>'דוח 132'!F8325</f>
        <v>0</v>
      </c>
      <c r="G8325" s="63">
        <f>'דוח 132'!E8325</f>
        <v>0</v>
      </c>
      <c r="H8325" s="63">
        <f>'דוח 132'!D8325</f>
        <v>0</v>
      </c>
      <c r="I8325" s="63">
        <f>'דוח 132'!C8325</f>
        <v>0</v>
      </c>
      <c r="J8325" s="63">
        <f>'דוח 132'!B8325</f>
        <v>0</v>
      </c>
      <c r="K8325" s="63">
        <f>'דוח 132'!A8325</f>
        <v>0</v>
      </c>
    </row>
    <row r="8326" spans="1:11" x14ac:dyDescent="0.2">
      <c r="A8326" s="63">
        <f>'דוח 132'!K8326</f>
        <v>0</v>
      </c>
      <c r="B8326" s="63">
        <f>'דוח 132'!J8326</f>
        <v>0</v>
      </c>
      <c r="C8326" s="63">
        <f>'דוח 132'!I8326</f>
        <v>0</v>
      </c>
      <c r="D8326" s="63">
        <f>'דוח 132'!H8326</f>
        <v>0</v>
      </c>
      <c r="E8326" s="63">
        <f>'דוח 132'!G8326</f>
        <v>0</v>
      </c>
      <c r="F8326" s="63">
        <f>'דוח 132'!F8326</f>
        <v>0</v>
      </c>
      <c r="G8326" s="63">
        <f>'דוח 132'!E8326</f>
        <v>0</v>
      </c>
      <c r="H8326" s="63">
        <f>'דוח 132'!D8326</f>
        <v>0</v>
      </c>
      <c r="I8326" s="63">
        <f>'דוח 132'!C8326</f>
        <v>0</v>
      </c>
      <c r="J8326" s="63">
        <f>'דוח 132'!B8326</f>
        <v>0</v>
      </c>
      <c r="K8326" s="63">
        <f>'דוח 132'!A8326</f>
        <v>0</v>
      </c>
    </row>
    <row r="8327" spans="1:11" x14ac:dyDescent="0.2">
      <c r="A8327" s="63">
        <f>'דוח 132'!K8327</f>
        <v>0</v>
      </c>
      <c r="B8327" s="63">
        <f>'דוח 132'!J8327</f>
        <v>0</v>
      </c>
      <c r="C8327" s="63">
        <f>'דוח 132'!I8327</f>
        <v>0</v>
      </c>
      <c r="D8327" s="63">
        <f>'דוח 132'!H8327</f>
        <v>0</v>
      </c>
      <c r="E8327" s="63">
        <f>'דוח 132'!G8327</f>
        <v>0</v>
      </c>
      <c r="F8327" s="63">
        <f>'דוח 132'!F8327</f>
        <v>0</v>
      </c>
      <c r="G8327" s="63">
        <f>'דוח 132'!E8327</f>
        <v>0</v>
      </c>
      <c r="H8327" s="63">
        <f>'דוח 132'!D8327</f>
        <v>0</v>
      </c>
      <c r="I8327" s="63">
        <f>'דוח 132'!C8327</f>
        <v>0</v>
      </c>
      <c r="J8327" s="63">
        <f>'דוח 132'!B8327</f>
        <v>0</v>
      </c>
      <c r="K8327" s="63">
        <f>'דוח 132'!A8327</f>
        <v>0</v>
      </c>
    </row>
    <row r="8328" spans="1:11" x14ac:dyDescent="0.2">
      <c r="A8328" s="63">
        <f>'דוח 132'!K8328</f>
        <v>0</v>
      </c>
      <c r="B8328" s="63">
        <f>'דוח 132'!J8328</f>
        <v>0</v>
      </c>
      <c r="C8328" s="63">
        <f>'דוח 132'!I8328</f>
        <v>0</v>
      </c>
      <c r="D8328" s="63">
        <f>'דוח 132'!H8328</f>
        <v>0</v>
      </c>
      <c r="E8328" s="63">
        <f>'דוח 132'!G8328</f>
        <v>0</v>
      </c>
      <c r="F8328" s="63">
        <f>'דוח 132'!F8328</f>
        <v>0</v>
      </c>
      <c r="G8328" s="63">
        <f>'דוח 132'!E8328</f>
        <v>0</v>
      </c>
      <c r="H8328" s="63">
        <f>'דוח 132'!D8328</f>
        <v>0</v>
      </c>
      <c r="I8328" s="63">
        <f>'דוח 132'!C8328</f>
        <v>0</v>
      </c>
      <c r="J8328" s="63">
        <f>'דוח 132'!B8328</f>
        <v>0</v>
      </c>
      <c r="K8328" s="63">
        <f>'דוח 132'!A8328</f>
        <v>0</v>
      </c>
    </row>
    <row r="8329" spans="1:11" x14ac:dyDescent="0.2">
      <c r="A8329" s="63">
        <f>'דוח 132'!K8329</f>
        <v>0</v>
      </c>
      <c r="B8329" s="63">
        <f>'דוח 132'!J8329</f>
        <v>0</v>
      </c>
      <c r="C8329" s="63">
        <f>'דוח 132'!I8329</f>
        <v>0</v>
      </c>
      <c r="D8329" s="63">
        <f>'דוח 132'!H8329</f>
        <v>0</v>
      </c>
      <c r="E8329" s="63">
        <f>'דוח 132'!G8329</f>
        <v>0</v>
      </c>
      <c r="F8329" s="63">
        <f>'דוח 132'!F8329</f>
        <v>0</v>
      </c>
      <c r="G8329" s="63">
        <f>'דוח 132'!E8329</f>
        <v>0</v>
      </c>
      <c r="H8329" s="63">
        <f>'דוח 132'!D8329</f>
        <v>0</v>
      </c>
      <c r="I8329" s="63">
        <f>'דוח 132'!C8329</f>
        <v>0</v>
      </c>
      <c r="J8329" s="63">
        <f>'דוח 132'!B8329</f>
        <v>0</v>
      </c>
      <c r="K8329" s="63">
        <f>'דוח 132'!A8329</f>
        <v>0</v>
      </c>
    </row>
    <row r="8330" spans="1:11" x14ac:dyDescent="0.2">
      <c r="A8330" s="63">
        <f>'דוח 132'!K8330</f>
        <v>0</v>
      </c>
      <c r="B8330" s="63">
        <f>'דוח 132'!J8330</f>
        <v>0</v>
      </c>
      <c r="C8330" s="63">
        <f>'דוח 132'!I8330</f>
        <v>0</v>
      </c>
      <c r="D8330" s="63">
        <f>'דוח 132'!H8330</f>
        <v>0</v>
      </c>
      <c r="E8330" s="63">
        <f>'דוח 132'!G8330</f>
        <v>0</v>
      </c>
      <c r="F8330" s="63">
        <f>'דוח 132'!F8330</f>
        <v>0</v>
      </c>
      <c r="G8330" s="63">
        <f>'דוח 132'!E8330</f>
        <v>0</v>
      </c>
      <c r="H8330" s="63">
        <f>'דוח 132'!D8330</f>
        <v>0</v>
      </c>
      <c r="I8330" s="63">
        <f>'דוח 132'!C8330</f>
        <v>0</v>
      </c>
      <c r="J8330" s="63">
        <f>'דוח 132'!B8330</f>
        <v>0</v>
      </c>
      <c r="K8330" s="63">
        <f>'דוח 132'!A8330</f>
        <v>0</v>
      </c>
    </row>
    <row r="8331" spans="1:11" x14ac:dyDescent="0.2">
      <c r="A8331" s="63">
        <f>'דוח 132'!K8331</f>
        <v>0</v>
      </c>
      <c r="B8331" s="63">
        <f>'דוח 132'!J8331</f>
        <v>0</v>
      </c>
      <c r="C8331" s="63">
        <f>'דוח 132'!I8331</f>
        <v>0</v>
      </c>
      <c r="D8331" s="63">
        <f>'דוח 132'!H8331</f>
        <v>0</v>
      </c>
      <c r="E8331" s="63">
        <f>'דוח 132'!G8331</f>
        <v>0</v>
      </c>
      <c r="F8331" s="63">
        <f>'דוח 132'!F8331</f>
        <v>0</v>
      </c>
      <c r="G8331" s="63">
        <f>'דוח 132'!E8331</f>
        <v>0</v>
      </c>
      <c r="H8331" s="63">
        <f>'דוח 132'!D8331</f>
        <v>0</v>
      </c>
      <c r="I8331" s="63">
        <f>'דוח 132'!C8331</f>
        <v>0</v>
      </c>
      <c r="J8331" s="63">
        <f>'דוח 132'!B8331</f>
        <v>0</v>
      </c>
      <c r="K8331" s="63">
        <f>'דוח 132'!A8331</f>
        <v>0</v>
      </c>
    </row>
    <row r="8332" spans="1:11" x14ac:dyDescent="0.2">
      <c r="A8332" s="63">
        <f>'דוח 132'!K8332</f>
        <v>0</v>
      </c>
      <c r="B8332" s="63">
        <f>'דוח 132'!J8332</f>
        <v>0</v>
      </c>
      <c r="C8332" s="63">
        <f>'דוח 132'!I8332</f>
        <v>0</v>
      </c>
      <c r="D8332" s="63">
        <f>'דוח 132'!H8332</f>
        <v>0</v>
      </c>
      <c r="E8332" s="63">
        <f>'דוח 132'!G8332</f>
        <v>0</v>
      </c>
      <c r="F8332" s="63">
        <f>'דוח 132'!F8332</f>
        <v>0</v>
      </c>
      <c r="G8332" s="63">
        <f>'דוח 132'!E8332</f>
        <v>0</v>
      </c>
      <c r="H8332" s="63">
        <f>'דוח 132'!D8332</f>
        <v>0</v>
      </c>
      <c r="I8332" s="63">
        <f>'דוח 132'!C8332</f>
        <v>0</v>
      </c>
      <c r="J8332" s="63">
        <f>'דוח 132'!B8332</f>
        <v>0</v>
      </c>
      <c r="K8332" s="63">
        <f>'דוח 132'!A8332</f>
        <v>0</v>
      </c>
    </row>
    <row r="8333" spans="1:11" x14ac:dyDescent="0.2">
      <c r="A8333" s="63">
        <f>'דוח 132'!K8333</f>
        <v>0</v>
      </c>
      <c r="B8333" s="63">
        <f>'דוח 132'!J8333</f>
        <v>0</v>
      </c>
      <c r="C8333" s="63">
        <f>'דוח 132'!I8333</f>
        <v>0</v>
      </c>
      <c r="D8333" s="63">
        <f>'דוח 132'!H8333</f>
        <v>0</v>
      </c>
      <c r="E8333" s="63">
        <f>'דוח 132'!G8333</f>
        <v>0</v>
      </c>
      <c r="F8333" s="63">
        <f>'דוח 132'!F8333</f>
        <v>0</v>
      </c>
      <c r="G8333" s="63">
        <f>'דוח 132'!E8333</f>
        <v>0</v>
      </c>
      <c r="H8333" s="63">
        <f>'דוח 132'!D8333</f>
        <v>0</v>
      </c>
      <c r="I8333" s="63">
        <f>'דוח 132'!C8333</f>
        <v>0</v>
      </c>
      <c r="J8333" s="63">
        <f>'דוח 132'!B8333</f>
        <v>0</v>
      </c>
      <c r="K8333" s="63">
        <f>'דוח 132'!A8333</f>
        <v>0</v>
      </c>
    </row>
    <row r="8334" spans="1:11" x14ac:dyDescent="0.2">
      <c r="A8334" s="63">
        <f>'דוח 132'!K8334</f>
        <v>0</v>
      </c>
      <c r="B8334" s="63">
        <f>'דוח 132'!J8334</f>
        <v>0</v>
      </c>
      <c r="C8334" s="63">
        <f>'דוח 132'!I8334</f>
        <v>0</v>
      </c>
      <c r="D8334" s="63">
        <f>'דוח 132'!H8334</f>
        <v>0</v>
      </c>
      <c r="E8334" s="63">
        <f>'דוח 132'!G8334</f>
        <v>0</v>
      </c>
      <c r="F8334" s="63">
        <f>'דוח 132'!F8334</f>
        <v>0</v>
      </c>
      <c r="G8334" s="63">
        <f>'דוח 132'!E8334</f>
        <v>0</v>
      </c>
      <c r="H8334" s="63">
        <f>'דוח 132'!D8334</f>
        <v>0</v>
      </c>
      <c r="I8334" s="63">
        <f>'דוח 132'!C8334</f>
        <v>0</v>
      </c>
      <c r="J8334" s="63">
        <f>'דוח 132'!B8334</f>
        <v>0</v>
      </c>
      <c r="K8334" s="63">
        <f>'דוח 132'!A8334</f>
        <v>0</v>
      </c>
    </row>
    <row r="8335" spans="1:11" x14ac:dyDescent="0.2">
      <c r="A8335" s="63">
        <f>'דוח 132'!K8335</f>
        <v>0</v>
      </c>
      <c r="B8335" s="63">
        <f>'דוח 132'!J8335</f>
        <v>0</v>
      </c>
      <c r="C8335" s="63">
        <f>'דוח 132'!I8335</f>
        <v>0</v>
      </c>
      <c r="D8335" s="63">
        <f>'דוח 132'!H8335</f>
        <v>0</v>
      </c>
      <c r="E8335" s="63">
        <f>'דוח 132'!G8335</f>
        <v>0</v>
      </c>
      <c r="F8335" s="63">
        <f>'דוח 132'!F8335</f>
        <v>0</v>
      </c>
      <c r="G8335" s="63">
        <f>'דוח 132'!E8335</f>
        <v>0</v>
      </c>
      <c r="H8335" s="63">
        <f>'דוח 132'!D8335</f>
        <v>0</v>
      </c>
      <c r="I8335" s="63">
        <f>'דוח 132'!C8335</f>
        <v>0</v>
      </c>
      <c r="J8335" s="63">
        <f>'דוח 132'!B8335</f>
        <v>0</v>
      </c>
      <c r="K8335" s="63">
        <f>'דוח 132'!A8335</f>
        <v>0</v>
      </c>
    </row>
    <row r="8336" spans="1:11" x14ac:dyDescent="0.2">
      <c r="A8336" s="63">
        <f>'דוח 132'!K8336</f>
        <v>0</v>
      </c>
      <c r="B8336" s="63">
        <f>'דוח 132'!J8336</f>
        <v>0</v>
      </c>
      <c r="C8336" s="63">
        <f>'דוח 132'!I8336</f>
        <v>0</v>
      </c>
      <c r="D8336" s="63">
        <f>'דוח 132'!H8336</f>
        <v>0</v>
      </c>
      <c r="E8336" s="63">
        <f>'דוח 132'!G8336</f>
        <v>0</v>
      </c>
      <c r="F8336" s="63">
        <f>'דוח 132'!F8336</f>
        <v>0</v>
      </c>
      <c r="G8336" s="63">
        <f>'דוח 132'!E8336</f>
        <v>0</v>
      </c>
      <c r="H8336" s="63">
        <f>'דוח 132'!D8336</f>
        <v>0</v>
      </c>
      <c r="I8336" s="63">
        <f>'דוח 132'!C8336</f>
        <v>0</v>
      </c>
      <c r="J8336" s="63">
        <f>'דוח 132'!B8336</f>
        <v>0</v>
      </c>
      <c r="K8336" s="63">
        <f>'דוח 132'!A8336</f>
        <v>0</v>
      </c>
    </row>
    <row r="8337" spans="1:11" x14ac:dyDescent="0.2">
      <c r="A8337" s="63">
        <f>'דוח 132'!K8337</f>
        <v>0</v>
      </c>
      <c r="B8337" s="63">
        <f>'דוח 132'!J8337</f>
        <v>0</v>
      </c>
      <c r="C8337" s="63">
        <f>'דוח 132'!I8337</f>
        <v>0</v>
      </c>
      <c r="D8337" s="63">
        <f>'דוח 132'!H8337</f>
        <v>0</v>
      </c>
      <c r="E8337" s="63">
        <f>'דוח 132'!G8337</f>
        <v>0</v>
      </c>
      <c r="F8337" s="63">
        <f>'דוח 132'!F8337</f>
        <v>0</v>
      </c>
      <c r="G8337" s="63">
        <f>'דוח 132'!E8337</f>
        <v>0</v>
      </c>
      <c r="H8337" s="63">
        <f>'דוח 132'!D8337</f>
        <v>0</v>
      </c>
      <c r="I8337" s="63">
        <f>'דוח 132'!C8337</f>
        <v>0</v>
      </c>
      <c r="J8337" s="63">
        <f>'דוח 132'!B8337</f>
        <v>0</v>
      </c>
      <c r="K8337" s="63">
        <f>'דוח 132'!A8337</f>
        <v>0</v>
      </c>
    </row>
    <row r="8338" spans="1:11" x14ac:dyDescent="0.2">
      <c r="A8338" s="63">
        <f>'דוח 132'!K8338</f>
        <v>0</v>
      </c>
      <c r="B8338" s="63">
        <f>'דוח 132'!J8338</f>
        <v>0</v>
      </c>
      <c r="C8338" s="63">
        <f>'דוח 132'!I8338</f>
        <v>0</v>
      </c>
      <c r="D8338" s="63">
        <f>'דוח 132'!H8338</f>
        <v>0</v>
      </c>
      <c r="E8338" s="63">
        <f>'דוח 132'!G8338</f>
        <v>0</v>
      </c>
      <c r="F8338" s="63">
        <f>'דוח 132'!F8338</f>
        <v>0</v>
      </c>
      <c r="G8338" s="63">
        <f>'דוח 132'!E8338</f>
        <v>0</v>
      </c>
      <c r="H8338" s="63">
        <f>'דוח 132'!D8338</f>
        <v>0</v>
      </c>
      <c r="I8338" s="63">
        <f>'דוח 132'!C8338</f>
        <v>0</v>
      </c>
      <c r="J8338" s="63">
        <f>'דוח 132'!B8338</f>
        <v>0</v>
      </c>
      <c r="K8338" s="63">
        <f>'דוח 132'!A8338</f>
        <v>0</v>
      </c>
    </row>
    <row r="8339" spans="1:11" x14ac:dyDescent="0.2">
      <c r="A8339" s="63">
        <f>'דוח 132'!K8339</f>
        <v>0</v>
      </c>
      <c r="B8339" s="63">
        <f>'דוח 132'!J8339</f>
        <v>0</v>
      </c>
      <c r="C8339" s="63">
        <f>'דוח 132'!I8339</f>
        <v>0</v>
      </c>
      <c r="D8339" s="63">
        <f>'דוח 132'!H8339</f>
        <v>0</v>
      </c>
      <c r="E8339" s="63">
        <f>'דוח 132'!G8339</f>
        <v>0</v>
      </c>
      <c r="F8339" s="63">
        <f>'דוח 132'!F8339</f>
        <v>0</v>
      </c>
      <c r="G8339" s="63">
        <f>'דוח 132'!E8339</f>
        <v>0</v>
      </c>
      <c r="H8339" s="63">
        <f>'דוח 132'!D8339</f>
        <v>0</v>
      </c>
      <c r="I8339" s="63">
        <f>'דוח 132'!C8339</f>
        <v>0</v>
      </c>
      <c r="J8339" s="63">
        <f>'דוח 132'!B8339</f>
        <v>0</v>
      </c>
      <c r="K8339" s="63">
        <f>'דוח 132'!A8339</f>
        <v>0</v>
      </c>
    </row>
    <row r="8340" spans="1:11" x14ac:dyDescent="0.2">
      <c r="A8340" s="63">
        <f>'דוח 132'!K8340</f>
        <v>0</v>
      </c>
      <c r="B8340" s="63">
        <f>'דוח 132'!J8340</f>
        <v>0</v>
      </c>
      <c r="C8340" s="63">
        <f>'דוח 132'!I8340</f>
        <v>0</v>
      </c>
      <c r="D8340" s="63">
        <f>'דוח 132'!H8340</f>
        <v>0</v>
      </c>
      <c r="E8340" s="63">
        <f>'דוח 132'!G8340</f>
        <v>0</v>
      </c>
      <c r="F8340" s="63">
        <f>'דוח 132'!F8340</f>
        <v>0</v>
      </c>
      <c r="G8340" s="63">
        <f>'דוח 132'!E8340</f>
        <v>0</v>
      </c>
      <c r="H8340" s="63">
        <f>'דוח 132'!D8340</f>
        <v>0</v>
      </c>
      <c r="I8340" s="63">
        <f>'דוח 132'!C8340</f>
        <v>0</v>
      </c>
      <c r="J8340" s="63">
        <f>'דוח 132'!B8340</f>
        <v>0</v>
      </c>
      <c r="K8340" s="63">
        <f>'דוח 132'!A8340</f>
        <v>0</v>
      </c>
    </row>
    <row r="8341" spans="1:11" x14ac:dyDescent="0.2">
      <c r="A8341" s="63">
        <f>'דוח 132'!K8341</f>
        <v>0</v>
      </c>
      <c r="B8341" s="63">
        <f>'דוח 132'!J8341</f>
        <v>0</v>
      </c>
      <c r="C8341" s="63">
        <f>'דוח 132'!I8341</f>
        <v>0</v>
      </c>
      <c r="D8341" s="63">
        <f>'דוח 132'!H8341</f>
        <v>0</v>
      </c>
      <c r="E8341" s="63">
        <f>'דוח 132'!G8341</f>
        <v>0</v>
      </c>
      <c r="F8341" s="63">
        <f>'דוח 132'!F8341</f>
        <v>0</v>
      </c>
      <c r="G8341" s="63">
        <f>'דוח 132'!E8341</f>
        <v>0</v>
      </c>
      <c r="H8341" s="63">
        <f>'דוח 132'!D8341</f>
        <v>0</v>
      </c>
      <c r="I8341" s="63">
        <f>'דוח 132'!C8341</f>
        <v>0</v>
      </c>
      <c r="J8341" s="63">
        <f>'דוח 132'!B8341</f>
        <v>0</v>
      </c>
      <c r="K8341" s="63">
        <f>'דוח 132'!A8341</f>
        <v>0</v>
      </c>
    </row>
    <row r="8342" spans="1:11" x14ac:dyDescent="0.2">
      <c r="A8342" s="63">
        <f>'דוח 132'!K8342</f>
        <v>0</v>
      </c>
      <c r="B8342" s="63">
        <f>'דוח 132'!J8342</f>
        <v>0</v>
      </c>
      <c r="C8342" s="63">
        <f>'דוח 132'!I8342</f>
        <v>0</v>
      </c>
      <c r="D8342" s="63">
        <f>'דוח 132'!H8342</f>
        <v>0</v>
      </c>
      <c r="E8342" s="63">
        <f>'דוח 132'!G8342</f>
        <v>0</v>
      </c>
      <c r="F8342" s="63">
        <f>'דוח 132'!F8342</f>
        <v>0</v>
      </c>
      <c r="G8342" s="63">
        <f>'דוח 132'!E8342</f>
        <v>0</v>
      </c>
      <c r="H8342" s="63">
        <f>'דוח 132'!D8342</f>
        <v>0</v>
      </c>
      <c r="I8342" s="63">
        <f>'דוח 132'!C8342</f>
        <v>0</v>
      </c>
      <c r="J8342" s="63">
        <f>'דוח 132'!B8342</f>
        <v>0</v>
      </c>
      <c r="K8342" s="63">
        <f>'דוח 132'!A8342</f>
        <v>0</v>
      </c>
    </row>
    <row r="8343" spans="1:11" x14ac:dyDescent="0.2">
      <c r="A8343" s="63">
        <f>'דוח 132'!K8343</f>
        <v>0</v>
      </c>
      <c r="B8343" s="63">
        <f>'דוח 132'!J8343</f>
        <v>0</v>
      </c>
      <c r="C8343" s="63">
        <f>'דוח 132'!I8343</f>
        <v>0</v>
      </c>
      <c r="D8343" s="63">
        <f>'דוח 132'!H8343</f>
        <v>0</v>
      </c>
      <c r="E8343" s="63">
        <f>'דוח 132'!G8343</f>
        <v>0</v>
      </c>
      <c r="F8343" s="63">
        <f>'דוח 132'!F8343</f>
        <v>0</v>
      </c>
      <c r="G8343" s="63">
        <f>'דוח 132'!E8343</f>
        <v>0</v>
      </c>
      <c r="H8343" s="63">
        <f>'דוח 132'!D8343</f>
        <v>0</v>
      </c>
      <c r="I8343" s="63">
        <f>'דוח 132'!C8343</f>
        <v>0</v>
      </c>
      <c r="J8343" s="63">
        <f>'דוח 132'!B8343</f>
        <v>0</v>
      </c>
      <c r="K8343" s="63">
        <f>'דוח 132'!A8343</f>
        <v>0</v>
      </c>
    </row>
    <row r="8344" spans="1:11" x14ac:dyDescent="0.2">
      <c r="A8344" s="63">
        <f>'דוח 132'!K8344</f>
        <v>0</v>
      </c>
      <c r="B8344" s="63">
        <f>'דוח 132'!J8344</f>
        <v>0</v>
      </c>
      <c r="C8344" s="63">
        <f>'דוח 132'!I8344</f>
        <v>0</v>
      </c>
      <c r="D8344" s="63">
        <f>'דוח 132'!H8344</f>
        <v>0</v>
      </c>
      <c r="E8344" s="63">
        <f>'דוח 132'!G8344</f>
        <v>0</v>
      </c>
      <c r="F8344" s="63">
        <f>'דוח 132'!F8344</f>
        <v>0</v>
      </c>
      <c r="G8344" s="63">
        <f>'דוח 132'!E8344</f>
        <v>0</v>
      </c>
      <c r="H8344" s="63">
        <f>'דוח 132'!D8344</f>
        <v>0</v>
      </c>
      <c r="I8344" s="63">
        <f>'דוח 132'!C8344</f>
        <v>0</v>
      </c>
      <c r="J8344" s="63">
        <f>'דוח 132'!B8344</f>
        <v>0</v>
      </c>
      <c r="K8344" s="63">
        <f>'דוח 132'!A8344</f>
        <v>0</v>
      </c>
    </row>
    <row r="8345" spans="1:11" x14ac:dyDescent="0.2">
      <c r="A8345" s="63">
        <f>'דוח 132'!K8345</f>
        <v>0</v>
      </c>
      <c r="B8345" s="63">
        <f>'דוח 132'!J8345</f>
        <v>0</v>
      </c>
      <c r="C8345" s="63">
        <f>'דוח 132'!I8345</f>
        <v>0</v>
      </c>
      <c r="D8345" s="63">
        <f>'דוח 132'!H8345</f>
        <v>0</v>
      </c>
      <c r="E8345" s="63">
        <f>'דוח 132'!G8345</f>
        <v>0</v>
      </c>
      <c r="F8345" s="63">
        <f>'דוח 132'!F8345</f>
        <v>0</v>
      </c>
      <c r="G8345" s="63">
        <f>'דוח 132'!E8345</f>
        <v>0</v>
      </c>
      <c r="H8345" s="63">
        <f>'דוח 132'!D8345</f>
        <v>0</v>
      </c>
      <c r="I8345" s="63">
        <f>'דוח 132'!C8345</f>
        <v>0</v>
      </c>
      <c r="J8345" s="63">
        <f>'דוח 132'!B8345</f>
        <v>0</v>
      </c>
      <c r="K8345" s="63">
        <f>'דוח 132'!A8345</f>
        <v>0</v>
      </c>
    </row>
    <row r="8346" spans="1:11" x14ac:dyDescent="0.2">
      <c r="A8346" s="63">
        <f>'דוח 132'!K8346</f>
        <v>0</v>
      </c>
      <c r="B8346" s="63">
        <f>'דוח 132'!J8346</f>
        <v>0</v>
      </c>
      <c r="C8346" s="63">
        <f>'דוח 132'!I8346</f>
        <v>0</v>
      </c>
      <c r="D8346" s="63">
        <f>'דוח 132'!H8346</f>
        <v>0</v>
      </c>
      <c r="E8346" s="63">
        <f>'דוח 132'!G8346</f>
        <v>0</v>
      </c>
      <c r="F8346" s="63">
        <f>'דוח 132'!F8346</f>
        <v>0</v>
      </c>
      <c r="G8346" s="63">
        <f>'דוח 132'!E8346</f>
        <v>0</v>
      </c>
      <c r="H8346" s="63">
        <f>'דוח 132'!D8346</f>
        <v>0</v>
      </c>
      <c r="I8346" s="63">
        <f>'דוח 132'!C8346</f>
        <v>0</v>
      </c>
      <c r="J8346" s="63">
        <f>'דוח 132'!B8346</f>
        <v>0</v>
      </c>
      <c r="K8346" s="63">
        <f>'דוח 132'!A8346</f>
        <v>0</v>
      </c>
    </row>
    <row r="8347" spans="1:11" x14ac:dyDescent="0.2">
      <c r="A8347" s="63">
        <f>'דוח 132'!K8347</f>
        <v>0</v>
      </c>
      <c r="B8347" s="63">
        <f>'דוח 132'!J8347</f>
        <v>0</v>
      </c>
      <c r="C8347" s="63">
        <f>'דוח 132'!I8347</f>
        <v>0</v>
      </c>
      <c r="D8347" s="63">
        <f>'דוח 132'!H8347</f>
        <v>0</v>
      </c>
      <c r="E8347" s="63">
        <f>'דוח 132'!G8347</f>
        <v>0</v>
      </c>
      <c r="F8347" s="63">
        <f>'דוח 132'!F8347</f>
        <v>0</v>
      </c>
      <c r="G8347" s="63">
        <f>'דוח 132'!E8347</f>
        <v>0</v>
      </c>
      <c r="H8347" s="63">
        <f>'דוח 132'!D8347</f>
        <v>0</v>
      </c>
      <c r="I8347" s="63">
        <f>'דוח 132'!C8347</f>
        <v>0</v>
      </c>
      <c r="J8347" s="63">
        <f>'דוח 132'!B8347</f>
        <v>0</v>
      </c>
      <c r="K8347" s="63">
        <f>'דוח 132'!A8347</f>
        <v>0</v>
      </c>
    </row>
    <row r="8348" spans="1:11" x14ac:dyDescent="0.2">
      <c r="A8348" s="63">
        <f>'דוח 132'!K8348</f>
        <v>0</v>
      </c>
      <c r="B8348" s="63">
        <f>'דוח 132'!J8348</f>
        <v>0</v>
      </c>
      <c r="C8348" s="63">
        <f>'דוח 132'!I8348</f>
        <v>0</v>
      </c>
      <c r="D8348" s="63">
        <f>'דוח 132'!H8348</f>
        <v>0</v>
      </c>
      <c r="E8348" s="63">
        <f>'דוח 132'!G8348</f>
        <v>0</v>
      </c>
      <c r="F8348" s="63">
        <f>'דוח 132'!F8348</f>
        <v>0</v>
      </c>
      <c r="G8348" s="63">
        <f>'דוח 132'!E8348</f>
        <v>0</v>
      </c>
      <c r="H8348" s="63">
        <f>'דוח 132'!D8348</f>
        <v>0</v>
      </c>
      <c r="I8348" s="63">
        <f>'דוח 132'!C8348</f>
        <v>0</v>
      </c>
      <c r="J8348" s="63">
        <f>'דוח 132'!B8348</f>
        <v>0</v>
      </c>
      <c r="K8348" s="63">
        <f>'דוח 132'!A8348</f>
        <v>0</v>
      </c>
    </row>
    <row r="8349" spans="1:11" x14ac:dyDescent="0.2">
      <c r="A8349" s="63">
        <f>'דוח 132'!K8349</f>
        <v>0</v>
      </c>
      <c r="B8349" s="63">
        <f>'דוח 132'!J8349</f>
        <v>0</v>
      </c>
      <c r="C8349" s="63">
        <f>'דוח 132'!I8349</f>
        <v>0</v>
      </c>
      <c r="D8349" s="63">
        <f>'דוח 132'!H8349</f>
        <v>0</v>
      </c>
      <c r="E8349" s="63">
        <f>'דוח 132'!G8349</f>
        <v>0</v>
      </c>
      <c r="F8349" s="63">
        <f>'דוח 132'!F8349</f>
        <v>0</v>
      </c>
      <c r="G8349" s="63">
        <f>'דוח 132'!E8349</f>
        <v>0</v>
      </c>
      <c r="H8349" s="63">
        <f>'דוח 132'!D8349</f>
        <v>0</v>
      </c>
      <c r="I8349" s="63">
        <f>'דוח 132'!C8349</f>
        <v>0</v>
      </c>
      <c r="J8349" s="63">
        <f>'דוח 132'!B8349</f>
        <v>0</v>
      </c>
      <c r="K8349" s="63">
        <f>'דוח 132'!A8349</f>
        <v>0</v>
      </c>
    </row>
    <row r="8350" spans="1:11" x14ac:dyDescent="0.2">
      <c r="A8350" s="63">
        <f>'דוח 132'!K8350</f>
        <v>0</v>
      </c>
      <c r="B8350" s="63">
        <f>'דוח 132'!J8350</f>
        <v>0</v>
      </c>
      <c r="C8350" s="63">
        <f>'דוח 132'!I8350</f>
        <v>0</v>
      </c>
      <c r="D8350" s="63">
        <f>'דוח 132'!H8350</f>
        <v>0</v>
      </c>
      <c r="E8350" s="63">
        <f>'דוח 132'!G8350</f>
        <v>0</v>
      </c>
      <c r="F8350" s="63">
        <f>'דוח 132'!F8350</f>
        <v>0</v>
      </c>
      <c r="G8350" s="63">
        <f>'דוח 132'!E8350</f>
        <v>0</v>
      </c>
      <c r="H8350" s="63">
        <f>'דוח 132'!D8350</f>
        <v>0</v>
      </c>
      <c r="I8350" s="63">
        <f>'דוח 132'!C8350</f>
        <v>0</v>
      </c>
      <c r="J8350" s="63">
        <f>'דוח 132'!B8350</f>
        <v>0</v>
      </c>
      <c r="K8350" s="63">
        <f>'דוח 132'!A8350</f>
        <v>0</v>
      </c>
    </row>
    <row r="8351" spans="1:11" x14ac:dyDescent="0.2">
      <c r="A8351" s="63">
        <f>'דוח 132'!K8351</f>
        <v>0</v>
      </c>
      <c r="B8351" s="63">
        <f>'דוח 132'!J8351</f>
        <v>0</v>
      </c>
      <c r="C8351" s="63">
        <f>'דוח 132'!I8351</f>
        <v>0</v>
      </c>
      <c r="D8351" s="63">
        <f>'דוח 132'!H8351</f>
        <v>0</v>
      </c>
      <c r="E8351" s="63">
        <f>'דוח 132'!G8351</f>
        <v>0</v>
      </c>
      <c r="F8351" s="63">
        <f>'דוח 132'!F8351</f>
        <v>0</v>
      </c>
      <c r="G8351" s="63">
        <f>'דוח 132'!E8351</f>
        <v>0</v>
      </c>
      <c r="H8351" s="63">
        <f>'דוח 132'!D8351</f>
        <v>0</v>
      </c>
      <c r="I8351" s="63">
        <f>'דוח 132'!C8351</f>
        <v>0</v>
      </c>
      <c r="J8351" s="63">
        <f>'דוח 132'!B8351</f>
        <v>0</v>
      </c>
      <c r="K8351" s="63">
        <f>'דוח 132'!A8351</f>
        <v>0</v>
      </c>
    </row>
    <row r="8352" spans="1:11" x14ac:dyDescent="0.2">
      <c r="A8352" s="63">
        <f>'דוח 132'!K8352</f>
        <v>0</v>
      </c>
      <c r="B8352" s="63">
        <f>'דוח 132'!J8352</f>
        <v>0</v>
      </c>
      <c r="C8352" s="63">
        <f>'דוח 132'!I8352</f>
        <v>0</v>
      </c>
      <c r="D8352" s="63">
        <f>'דוח 132'!H8352</f>
        <v>0</v>
      </c>
      <c r="E8352" s="63">
        <f>'דוח 132'!G8352</f>
        <v>0</v>
      </c>
      <c r="F8352" s="63">
        <f>'דוח 132'!F8352</f>
        <v>0</v>
      </c>
      <c r="G8352" s="63">
        <f>'דוח 132'!E8352</f>
        <v>0</v>
      </c>
      <c r="H8352" s="63">
        <f>'דוח 132'!D8352</f>
        <v>0</v>
      </c>
      <c r="I8352" s="63">
        <f>'דוח 132'!C8352</f>
        <v>0</v>
      </c>
      <c r="J8352" s="63">
        <f>'דוח 132'!B8352</f>
        <v>0</v>
      </c>
      <c r="K8352" s="63">
        <f>'דוח 132'!A8352</f>
        <v>0</v>
      </c>
    </row>
    <row r="8353" spans="1:11" x14ac:dyDescent="0.2">
      <c r="A8353" s="63">
        <f>'דוח 132'!K8353</f>
        <v>0</v>
      </c>
      <c r="B8353" s="63">
        <f>'דוח 132'!J8353</f>
        <v>0</v>
      </c>
      <c r="C8353" s="63">
        <f>'דוח 132'!I8353</f>
        <v>0</v>
      </c>
      <c r="D8353" s="63">
        <f>'דוח 132'!H8353</f>
        <v>0</v>
      </c>
      <c r="E8353" s="63">
        <f>'דוח 132'!G8353</f>
        <v>0</v>
      </c>
      <c r="F8353" s="63">
        <f>'דוח 132'!F8353</f>
        <v>0</v>
      </c>
      <c r="G8353" s="63">
        <f>'דוח 132'!E8353</f>
        <v>0</v>
      </c>
      <c r="H8353" s="63">
        <f>'דוח 132'!D8353</f>
        <v>0</v>
      </c>
      <c r="I8353" s="63">
        <f>'דוח 132'!C8353</f>
        <v>0</v>
      </c>
      <c r="J8353" s="63">
        <f>'דוח 132'!B8353</f>
        <v>0</v>
      </c>
      <c r="K8353" s="63">
        <f>'דוח 132'!A8353</f>
        <v>0</v>
      </c>
    </row>
    <row r="8354" spans="1:11" x14ac:dyDescent="0.2">
      <c r="A8354" s="63">
        <f>'דוח 132'!K8354</f>
        <v>0</v>
      </c>
      <c r="B8354" s="63">
        <f>'דוח 132'!J8354</f>
        <v>0</v>
      </c>
      <c r="C8354" s="63">
        <f>'דוח 132'!I8354</f>
        <v>0</v>
      </c>
      <c r="D8354" s="63">
        <f>'דוח 132'!H8354</f>
        <v>0</v>
      </c>
      <c r="E8354" s="63">
        <f>'דוח 132'!G8354</f>
        <v>0</v>
      </c>
      <c r="F8354" s="63">
        <f>'דוח 132'!F8354</f>
        <v>0</v>
      </c>
      <c r="G8354" s="63">
        <f>'דוח 132'!E8354</f>
        <v>0</v>
      </c>
      <c r="H8354" s="63">
        <f>'דוח 132'!D8354</f>
        <v>0</v>
      </c>
      <c r="I8354" s="63">
        <f>'דוח 132'!C8354</f>
        <v>0</v>
      </c>
      <c r="J8354" s="63">
        <f>'דוח 132'!B8354</f>
        <v>0</v>
      </c>
      <c r="K8354" s="63">
        <f>'דוח 132'!A8354</f>
        <v>0</v>
      </c>
    </row>
    <row r="8355" spans="1:11" x14ac:dyDescent="0.2">
      <c r="A8355" s="63">
        <f>'דוח 132'!K8355</f>
        <v>0</v>
      </c>
      <c r="B8355" s="63">
        <f>'דוח 132'!J8355</f>
        <v>0</v>
      </c>
      <c r="C8355" s="63">
        <f>'דוח 132'!I8355</f>
        <v>0</v>
      </c>
      <c r="D8355" s="63">
        <f>'דוח 132'!H8355</f>
        <v>0</v>
      </c>
      <c r="E8355" s="63">
        <f>'דוח 132'!G8355</f>
        <v>0</v>
      </c>
      <c r="F8355" s="63">
        <f>'דוח 132'!F8355</f>
        <v>0</v>
      </c>
      <c r="G8355" s="63">
        <f>'דוח 132'!E8355</f>
        <v>0</v>
      </c>
      <c r="H8355" s="63">
        <f>'דוח 132'!D8355</f>
        <v>0</v>
      </c>
      <c r="I8355" s="63">
        <f>'דוח 132'!C8355</f>
        <v>0</v>
      </c>
      <c r="J8355" s="63">
        <f>'דוח 132'!B8355</f>
        <v>0</v>
      </c>
      <c r="K8355" s="63">
        <f>'דוח 132'!A8355</f>
        <v>0</v>
      </c>
    </row>
    <row r="8356" spans="1:11" x14ac:dyDescent="0.2">
      <c r="A8356" s="63">
        <f>'דוח 132'!K8356</f>
        <v>0</v>
      </c>
      <c r="B8356" s="63">
        <f>'דוח 132'!J8356</f>
        <v>0</v>
      </c>
      <c r="C8356" s="63">
        <f>'דוח 132'!I8356</f>
        <v>0</v>
      </c>
      <c r="D8356" s="63">
        <f>'דוח 132'!H8356</f>
        <v>0</v>
      </c>
      <c r="E8356" s="63">
        <f>'דוח 132'!G8356</f>
        <v>0</v>
      </c>
      <c r="F8356" s="63">
        <f>'דוח 132'!F8356</f>
        <v>0</v>
      </c>
      <c r="G8356" s="63">
        <f>'דוח 132'!E8356</f>
        <v>0</v>
      </c>
      <c r="H8356" s="63">
        <f>'דוח 132'!D8356</f>
        <v>0</v>
      </c>
      <c r="I8356" s="63">
        <f>'דוח 132'!C8356</f>
        <v>0</v>
      </c>
      <c r="J8356" s="63">
        <f>'דוח 132'!B8356</f>
        <v>0</v>
      </c>
      <c r="K8356" s="63">
        <f>'דוח 132'!A8356</f>
        <v>0</v>
      </c>
    </row>
    <row r="8357" spans="1:11" x14ac:dyDescent="0.2">
      <c r="A8357" s="63">
        <f>'דוח 132'!K8357</f>
        <v>0</v>
      </c>
      <c r="B8357" s="63">
        <f>'דוח 132'!J8357</f>
        <v>0</v>
      </c>
      <c r="C8357" s="63">
        <f>'דוח 132'!I8357</f>
        <v>0</v>
      </c>
      <c r="D8357" s="63">
        <f>'דוח 132'!H8357</f>
        <v>0</v>
      </c>
      <c r="E8357" s="63">
        <f>'דוח 132'!G8357</f>
        <v>0</v>
      </c>
      <c r="F8357" s="63">
        <f>'דוח 132'!F8357</f>
        <v>0</v>
      </c>
      <c r="G8357" s="63">
        <f>'דוח 132'!E8357</f>
        <v>0</v>
      </c>
      <c r="H8357" s="63">
        <f>'דוח 132'!D8357</f>
        <v>0</v>
      </c>
      <c r="I8357" s="63">
        <f>'דוח 132'!C8357</f>
        <v>0</v>
      </c>
      <c r="J8357" s="63">
        <f>'דוח 132'!B8357</f>
        <v>0</v>
      </c>
      <c r="K8357" s="63">
        <f>'דוח 132'!A8357</f>
        <v>0</v>
      </c>
    </row>
    <row r="8358" spans="1:11" x14ac:dyDescent="0.2">
      <c r="A8358" s="63">
        <f>'דוח 132'!K8358</f>
        <v>0</v>
      </c>
      <c r="B8358" s="63">
        <f>'דוח 132'!J8358</f>
        <v>0</v>
      </c>
      <c r="C8358" s="63">
        <f>'דוח 132'!I8358</f>
        <v>0</v>
      </c>
      <c r="D8358" s="63">
        <f>'דוח 132'!H8358</f>
        <v>0</v>
      </c>
      <c r="E8358" s="63">
        <f>'דוח 132'!G8358</f>
        <v>0</v>
      </c>
      <c r="F8358" s="63">
        <f>'דוח 132'!F8358</f>
        <v>0</v>
      </c>
      <c r="G8358" s="63">
        <f>'דוח 132'!E8358</f>
        <v>0</v>
      </c>
      <c r="H8358" s="63">
        <f>'דוח 132'!D8358</f>
        <v>0</v>
      </c>
      <c r="I8358" s="63">
        <f>'דוח 132'!C8358</f>
        <v>0</v>
      </c>
      <c r="J8358" s="63">
        <f>'דוח 132'!B8358</f>
        <v>0</v>
      </c>
      <c r="K8358" s="63">
        <f>'דוח 132'!A8358</f>
        <v>0</v>
      </c>
    </row>
    <row r="8359" spans="1:11" x14ac:dyDescent="0.2">
      <c r="A8359" s="63">
        <f>'דוח 132'!K8359</f>
        <v>0</v>
      </c>
      <c r="B8359" s="63">
        <f>'דוח 132'!J8359</f>
        <v>0</v>
      </c>
      <c r="C8359" s="63">
        <f>'דוח 132'!I8359</f>
        <v>0</v>
      </c>
      <c r="D8359" s="63">
        <f>'דוח 132'!H8359</f>
        <v>0</v>
      </c>
      <c r="E8359" s="63">
        <f>'דוח 132'!G8359</f>
        <v>0</v>
      </c>
      <c r="F8359" s="63">
        <f>'דוח 132'!F8359</f>
        <v>0</v>
      </c>
      <c r="G8359" s="63">
        <f>'דוח 132'!E8359</f>
        <v>0</v>
      </c>
      <c r="H8359" s="63">
        <f>'דוח 132'!D8359</f>
        <v>0</v>
      </c>
      <c r="I8359" s="63">
        <f>'דוח 132'!C8359</f>
        <v>0</v>
      </c>
      <c r="J8359" s="63">
        <f>'דוח 132'!B8359</f>
        <v>0</v>
      </c>
      <c r="K8359" s="63">
        <f>'דוח 132'!A8359</f>
        <v>0</v>
      </c>
    </row>
    <row r="8360" spans="1:11" x14ac:dyDescent="0.2">
      <c r="A8360" s="63">
        <f>'דוח 132'!K8360</f>
        <v>0</v>
      </c>
      <c r="B8360" s="63">
        <f>'דוח 132'!J8360</f>
        <v>0</v>
      </c>
      <c r="C8360" s="63">
        <f>'דוח 132'!I8360</f>
        <v>0</v>
      </c>
      <c r="D8360" s="63">
        <f>'דוח 132'!H8360</f>
        <v>0</v>
      </c>
      <c r="E8360" s="63">
        <f>'דוח 132'!G8360</f>
        <v>0</v>
      </c>
      <c r="F8360" s="63">
        <f>'דוח 132'!F8360</f>
        <v>0</v>
      </c>
      <c r="G8360" s="63">
        <f>'דוח 132'!E8360</f>
        <v>0</v>
      </c>
      <c r="H8360" s="63">
        <f>'דוח 132'!D8360</f>
        <v>0</v>
      </c>
      <c r="I8360" s="63">
        <f>'דוח 132'!C8360</f>
        <v>0</v>
      </c>
      <c r="J8360" s="63">
        <f>'דוח 132'!B8360</f>
        <v>0</v>
      </c>
      <c r="K8360" s="63">
        <f>'דוח 132'!A8360</f>
        <v>0</v>
      </c>
    </row>
    <row r="8361" spans="1:11" x14ac:dyDescent="0.2">
      <c r="A8361" s="63">
        <f>'דוח 132'!K8361</f>
        <v>0</v>
      </c>
      <c r="B8361" s="63">
        <f>'דוח 132'!J8361</f>
        <v>0</v>
      </c>
      <c r="C8361" s="63">
        <f>'דוח 132'!I8361</f>
        <v>0</v>
      </c>
      <c r="D8361" s="63">
        <f>'דוח 132'!H8361</f>
        <v>0</v>
      </c>
      <c r="E8361" s="63">
        <f>'דוח 132'!G8361</f>
        <v>0</v>
      </c>
      <c r="F8361" s="63">
        <f>'דוח 132'!F8361</f>
        <v>0</v>
      </c>
      <c r="G8361" s="63">
        <f>'דוח 132'!E8361</f>
        <v>0</v>
      </c>
      <c r="H8361" s="63">
        <f>'דוח 132'!D8361</f>
        <v>0</v>
      </c>
      <c r="I8361" s="63">
        <f>'דוח 132'!C8361</f>
        <v>0</v>
      </c>
      <c r="J8361" s="63">
        <f>'דוח 132'!B8361</f>
        <v>0</v>
      </c>
      <c r="K8361" s="63">
        <f>'דוח 132'!A8361</f>
        <v>0</v>
      </c>
    </row>
    <row r="8362" spans="1:11" x14ac:dyDescent="0.2">
      <c r="A8362" s="63">
        <f>'דוח 132'!K8362</f>
        <v>0</v>
      </c>
      <c r="B8362" s="63">
        <f>'דוח 132'!J8362</f>
        <v>0</v>
      </c>
      <c r="C8362" s="63">
        <f>'דוח 132'!I8362</f>
        <v>0</v>
      </c>
      <c r="D8362" s="63">
        <f>'דוח 132'!H8362</f>
        <v>0</v>
      </c>
      <c r="E8362" s="63">
        <f>'דוח 132'!G8362</f>
        <v>0</v>
      </c>
      <c r="F8362" s="63">
        <f>'דוח 132'!F8362</f>
        <v>0</v>
      </c>
      <c r="G8362" s="63">
        <f>'דוח 132'!E8362</f>
        <v>0</v>
      </c>
      <c r="H8362" s="63">
        <f>'דוח 132'!D8362</f>
        <v>0</v>
      </c>
      <c r="I8362" s="63">
        <f>'דוח 132'!C8362</f>
        <v>0</v>
      </c>
      <c r="J8362" s="63">
        <f>'דוח 132'!B8362</f>
        <v>0</v>
      </c>
      <c r="K8362" s="63">
        <f>'דוח 132'!A8362</f>
        <v>0</v>
      </c>
    </row>
    <row r="8363" spans="1:11" x14ac:dyDescent="0.2">
      <c r="A8363" s="63">
        <f>'דוח 132'!K8363</f>
        <v>0</v>
      </c>
      <c r="B8363" s="63">
        <f>'דוח 132'!J8363</f>
        <v>0</v>
      </c>
      <c r="C8363" s="63">
        <f>'דוח 132'!I8363</f>
        <v>0</v>
      </c>
      <c r="D8363" s="63">
        <f>'דוח 132'!H8363</f>
        <v>0</v>
      </c>
      <c r="E8363" s="63">
        <f>'דוח 132'!G8363</f>
        <v>0</v>
      </c>
      <c r="F8363" s="63">
        <f>'דוח 132'!F8363</f>
        <v>0</v>
      </c>
      <c r="G8363" s="63">
        <f>'דוח 132'!E8363</f>
        <v>0</v>
      </c>
      <c r="H8363" s="63">
        <f>'דוח 132'!D8363</f>
        <v>0</v>
      </c>
      <c r="I8363" s="63">
        <f>'דוח 132'!C8363</f>
        <v>0</v>
      </c>
      <c r="J8363" s="63">
        <f>'דוח 132'!B8363</f>
        <v>0</v>
      </c>
      <c r="K8363" s="63">
        <f>'דוח 132'!A8363</f>
        <v>0</v>
      </c>
    </row>
    <row r="8364" spans="1:11" x14ac:dyDescent="0.2">
      <c r="A8364" s="63">
        <f>'דוח 132'!K8364</f>
        <v>0</v>
      </c>
      <c r="B8364" s="63">
        <f>'דוח 132'!J8364</f>
        <v>0</v>
      </c>
      <c r="C8364" s="63">
        <f>'דוח 132'!I8364</f>
        <v>0</v>
      </c>
      <c r="D8364" s="63">
        <f>'דוח 132'!H8364</f>
        <v>0</v>
      </c>
      <c r="E8364" s="63">
        <f>'דוח 132'!G8364</f>
        <v>0</v>
      </c>
      <c r="F8364" s="63">
        <f>'דוח 132'!F8364</f>
        <v>0</v>
      </c>
      <c r="G8364" s="63">
        <f>'דוח 132'!E8364</f>
        <v>0</v>
      </c>
      <c r="H8364" s="63">
        <f>'דוח 132'!D8364</f>
        <v>0</v>
      </c>
      <c r="I8364" s="63">
        <f>'דוח 132'!C8364</f>
        <v>0</v>
      </c>
      <c r="J8364" s="63">
        <f>'דוח 132'!B8364</f>
        <v>0</v>
      </c>
      <c r="K8364" s="63">
        <f>'דוח 132'!A8364</f>
        <v>0</v>
      </c>
    </row>
    <row r="8365" spans="1:11" x14ac:dyDescent="0.2">
      <c r="A8365" s="63">
        <f>'דוח 132'!K8365</f>
        <v>0</v>
      </c>
      <c r="B8365" s="63">
        <f>'דוח 132'!J8365</f>
        <v>0</v>
      </c>
      <c r="C8365" s="63">
        <f>'דוח 132'!I8365</f>
        <v>0</v>
      </c>
      <c r="D8365" s="63">
        <f>'דוח 132'!H8365</f>
        <v>0</v>
      </c>
      <c r="E8365" s="63">
        <f>'דוח 132'!G8365</f>
        <v>0</v>
      </c>
      <c r="F8365" s="63">
        <f>'דוח 132'!F8365</f>
        <v>0</v>
      </c>
      <c r="G8365" s="63">
        <f>'דוח 132'!E8365</f>
        <v>0</v>
      </c>
      <c r="H8365" s="63">
        <f>'דוח 132'!D8365</f>
        <v>0</v>
      </c>
      <c r="I8365" s="63">
        <f>'דוח 132'!C8365</f>
        <v>0</v>
      </c>
      <c r="J8365" s="63">
        <f>'דוח 132'!B8365</f>
        <v>0</v>
      </c>
      <c r="K8365" s="63">
        <f>'דוח 132'!A8365</f>
        <v>0</v>
      </c>
    </row>
    <row r="8366" spans="1:11" x14ac:dyDescent="0.2">
      <c r="A8366" s="63">
        <f>'דוח 132'!K8366</f>
        <v>0</v>
      </c>
      <c r="B8366" s="63">
        <f>'דוח 132'!J8366</f>
        <v>0</v>
      </c>
      <c r="C8366" s="63">
        <f>'דוח 132'!I8366</f>
        <v>0</v>
      </c>
      <c r="D8366" s="63">
        <f>'דוח 132'!H8366</f>
        <v>0</v>
      </c>
      <c r="E8366" s="63">
        <f>'דוח 132'!G8366</f>
        <v>0</v>
      </c>
      <c r="F8366" s="63">
        <f>'דוח 132'!F8366</f>
        <v>0</v>
      </c>
      <c r="G8366" s="63">
        <f>'דוח 132'!E8366</f>
        <v>0</v>
      </c>
      <c r="H8366" s="63">
        <f>'דוח 132'!D8366</f>
        <v>0</v>
      </c>
      <c r="I8366" s="63">
        <f>'דוח 132'!C8366</f>
        <v>0</v>
      </c>
      <c r="J8366" s="63">
        <f>'דוח 132'!B8366</f>
        <v>0</v>
      </c>
      <c r="K8366" s="63">
        <f>'דוח 132'!A8366</f>
        <v>0</v>
      </c>
    </row>
    <row r="8367" spans="1:11" x14ac:dyDescent="0.2">
      <c r="A8367" s="63">
        <f>'דוח 132'!K8367</f>
        <v>0</v>
      </c>
      <c r="B8367" s="63">
        <f>'דוח 132'!J8367</f>
        <v>0</v>
      </c>
      <c r="C8367" s="63">
        <f>'דוח 132'!I8367</f>
        <v>0</v>
      </c>
      <c r="D8367" s="63">
        <f>'דוח 132'!H8367</f>
        <v>0</v>
      </c>
      <c r="E8367" s="63">
        <f>'דוח 132'!G8367</f>
        <v>0</v>
      </c>
      <c r="F8367" s="63">
        <f>'דוח 132'!F8367</f>
        <v>0</v>
      </c>
      <c r="G8367" s="63">
        <f>'דוח 132'!E8367</f>
        <v>0</v>
      </c>
      <c r="H8367" s="63">
        <f>'דוח 132'!D8367</f>
        <v>0</v>
      </c>
      <c r="I8367" s="63">
        <f>'דוח 132'!C8367</f>
        <v>0</v>
      </c>
      <c r="J8367" s="63">
        <f>'דוח 132'!B8367</f>
        <v>0</v>
      </c>
      <c r="K8367" s="63">
        <f>'דוח 132'!A8367</f>
        <v>0</v>
      </c>
    </row>
    <row r="8368" spans="1:11" x14ac:dyDescent="0.2">
      <c r="A8368" s="63">
        <f>'דוח 132'!K8368</f>
        <v>0</v>
      </c>
      <c r="B8368" s="63">
        <f>'דוח 132'!J8368</f>
        <v>0</v>
      </c>
      <c r="C8368" s="63">
        <f>'דוח 132'!I8368</f>
        <v>0</v>
      </c>
      <c r="D8368" s="63">
        <f>'דוח 132'!H8368</f>
        <v>0</v>
      </c>
      <c r="E8368" s="63">
        <f>'דוח 132'!G8368</f>
        <v>0</v>
      </c>
      <c r="F8368" s="63">
        <f>'דוח 132'!F8368</f>
        <v>0</v>
      </c>
      <c r="G8368" s="63">
        <f>'דוח 132'!E8368</f>
        <v>0</v>
      </c>
      <c r="H8368" s="63">
        <f>'דוח 132'!D8368</f>
        <v>0</v>
      </c>
      <c r="I8368" s="63">
        <f>'דוח 132'!C8368</f>
        <v>0</v>
      </c>
      <c r="J8368" s="63">
        <f>'דוח 132'!B8368</f>
        <v>0</v>
      </c>
      <c r="K8368" s="63">
        <f>'דוח 132'!A8368</f>
        <v>0</v>
      </c>
    </row>
    <row r="8369" spans="1:11" x14ac:dyDescent="0.2">
      <c r="A8369" s="63">
        <f>'דוח 132'!K8369</f>
        <v>0</v>
      </c>
      <c r="B8369" s="63">
        <f>'דוח 132'!J8369</f>
        <v>0</v>
      </c>
      <c r="C8369" s="63">
        <f>'דוח 132'!I8369</f>
        <v>0</v>
      </c>
      <c r="D8369" s="63">
        <f>'דוח 132'!H8369</f>
        <v>0</v>
      </c>
      <c r="E8369" s="63">
        <f>'דוח 132'!G8369</f>
        <v>0</v>
      </c>
      <c r="F8369" s="63">
        <f>'דוח 132'!F8369</f>
        <v>0</v>
      </c>
      <c r="G8369" s="63">
        <f>'דוח 132'!E8369</f>
        <v>0</v>
      </c>
      <c r="H8369" s="63">
        <f>'דוח 132'!D8369</f>
        <v>0</v>
      </c>
      <c r="I8369" s="63">
        <f>'דוח 132'!C8369</f>
        <v>0</v>
      </c>
      <c r="J8369" s="63">
        <f>'דוח 132'!B8369</f>
        <v>0</v>
      </c>
      <c r="K8369" s="63">
        <f>'דוח 132'!A8369</f>
        <v>0</v>
      </c>
    </row>
    <row r="8370" spans="1:11" x14ac:dyDescent="0.2">
      <c r="A8370" s="63">
        <f>'דוח 132'!K8370</f>
        <v>0</v>
      </c>
      <c r="B8370" s="63">
        <f>'דוח 132'!J8370</f>
        <v>0</v>
      </c>
      <c r="C8370" s="63">
        <f>'דוח 132'!I8370</f>
        <v>0</v>
      </c>
      <c r="D8370" s="63">
        <f>'דוח 132'!H8370</f>
        <v>0</v>
      </c>
      <c r="E8370" s="63">
        <f>'דוח 132'!G8370</f>
        <v>0</v>
      </c>
      <c r="F8370" s="63">
        <f>'דוח 132'!F8370</f>
        <v>0</v>
      </c>
      <c r="G8370" s="63">
        <f>'דוח 132'!E8370</f>
        <v>0</v>
      </c>
      <c r="H8370" s="63">
        <f>'דוח 132'!D8370</f>
        <v>0</v>
      </c>
      <c r="I8370" s="63">
        <f>'דוח 132'!C8370</f>
        <v>0</v>
      </c>
      <c r="J8370" s="63">
        <f>'דוח 132'!B8370</f>
        <v>0</v>
      </c>
      <c r="K8370" s="63">
        <f>'דוח 132'!A8370</f>
        <v>0</v>
      </c>
    </row>
    <row r="8371" spans="1:11" x14ac:dyDescent="0.2">
      <c r="A8371" s="63">
        <f>'דוח 132'!K8371</f>
        <v>0</v>
      </c>
      <c r="B8371" s="63">
        <f>'דוח 132'!J8371</f>
        <v>0</v>
      </c>
      <c r="C8371" s="63">
        <f>'דוח 132'!I8371</f>
        <v>0</v>
      </c>
      <c r="D8371" s="63">
        <f>'דוח 132'!H8371</f>
        <v>0</v>
      </c>
      <c r="E8371" s="63">
        <f>'דוח 132'!G8371</f>
        <v>0</v>
      </c>
      <c r="F8371" s="63">
        <f>'דוח 132'!F8371</f>
        <v>0</v>
      </c>
      <c r="G8371" s="63">
        <f>'דוח 132'!E8371</f>
        <v>0</v>
      </c>
      <c r="H8371" s="63">
        <f>'דוח 132'!D8371</f>
        <v>0</v>
      </c>
      <c r="I8371" s="63">
        <f>'דוח 132'!C8371</f>
        <v>0</v>
      </c>
      <c r="J8371" s="63">
        <f>'דוח 132'!B8371</f>
        <v>0</v>
      </c>
      <c r="K8371" s="63">
        <f>'דוח 132'!A8371</f>
        <v>0</v>
      </c>
    </row>
    <row r="8372" spans="1:11" x14ac:dyDescent="0.2">
      <c r="A8372" s="63">
        <f>'דוח 132'!K8372</f>
        <v>0</v>
      </c>
      <c r="B8372" s="63">
        <f>'דוח 132'!J8372</f>
        <v>0</v>
      </c>
      <c r="C8372" s="63">
        <f>'דוח 132'!I8372</f>
        <v>0</v>
      </c>
      <c r="D8372" s="63">
        <f>'דוח 132'!H8372</f>
        <v>0</v>
      </c>
      <c r="E8372" s="63">
        <f>'דוח 132'!G8372</f>
        <v>0</v>
      </c>
      <c r="F8372" s="63">
        <f>'דוח 132'!F8372</f>
        <v>0</v>
      </c>
      <c r="G8372" s="63">
        <f>'דוח 132'!E8372</f>
        <v>0</v>
      </c>
      <c r="H8372" s="63">
        <f>'דוח 132'!D8372</f>
        <v>0</v>
      </c>
      <c r="I8372" s="63">
        <f>'דוח 132'!C8372</f>
        <v>0</v>
      </c>
      <c r="J8372" s="63">
        <f>'דוח 132'!B8372</f>
        <v>0</v>
      </c>
      <c r="K8372" s="63">
        <f>'דוח 132'!A8372</f>
        <v>0</v>
      </c>
    </row>
    <row r="8373" spans="1:11" x14ac:dyDescent="0.2">
      <c r="A8373" s="63">
        <f>'דוח 132'!K8373</f>
        <v>0</v>
      </c>
      <c r="B8373" s="63">
        <f>'דוח 132'!J8373</f>
        <v>0</v>
      </c>
      <c r="C8373" s="63">
        <f>'דוח 132'!I8373</f>
        <v>0</v>
      </c>
      <c r="D8373" s="63">
        <f>'דוח 132'!H8373</f>
        <v>0</v>
      </c>
      <c r="E8373" s="63">
        <f>'דוח 132'!G8373</f>
        <v>0</v>
      </c>
      <c r="F8373" s="63">
        <f>'דוח 132'!F8373</f>
        <v>0</v>
      </c>
      <c r="G8373" s="63">
        <f>'דוח 132'!E8373</f>
        <v>0</v>
      </c>
      <c r="H8373" s="63">
        <f>'דוח 132'!D8373</f>
        <v>0</v>
      </c>
      <c r="I8373" s="63">
        <f>'דוח 132'!C8373</f>
        <v>0</v>
      </c>
      <c r="J8373" s="63">
        <f>'דוח 132'!B8373</f>
        <v>0</v>
      </c>
      <c r="K8373" s="63">
        <f>'דוח 132'!A8373</f>
        <v>0</v>
      </c>
    </row>
    <row r="8374" spans="1:11" x14ac:dyDescent="0.2">
      <c r="A8374" s="63">
        <f>'דוח 132'!K8374</f>
        <v>0</v>
      </c>
      <c r="B8374" s="63">
        <f>'דוח 132'!J8374</f>
        <v>0</v>
      </c>
      <c r="C8374" s="63">
        <f>'דוח 132'!I8374</f>
        <v>0</v>
      </c>
      <c r="D8374" s="63">
        <f>'דוח 132'!H8374</f>
        <v>0</v>
      </c>
      <c r="E8374" s="63">
        <f>'דוח 132'!G8374</f>
        <v>0</v>
      </c>
      <c r="F8374" s="63">
        <f>'דוח 132'!F8374</f>
        <v>0</v>
      </c>
      <c r="G8374" s="63">
        <f>'דוח 132'!E8374</f>
        <v>0</v>
      </c>
      <c r="H8374" s="63">
        <f>'דוח 132'!D8374</f>
        <v>0</v>
      </c>
      <c r="I8374" s="63">
        <f>'דוח 132'!C8374</f>
        <v>0</v>
      </c>
      <c r="J8374" s="63">
        <f>'דוח 132'!B8374</f>
        <v>0</v>
      </c>
      <c r="K8374" s="63">
        <f>'דוח 132'!A8374</f>
        <v>0</v>
      </c>
    </row>
    <row r="8375" spans="1:11" x14ac:dyDescent="0.2">
      <c r="A8375" s="63">
        <f>'דוח 132'!K8375</f>
        <v>0</v>
      </c>
      <c r="B8375" s="63">
        <f>'דוח 132'!J8375</f>
        <v>0</v>
      </c>
      <c r="C8375" s="63">
        <f>'דוח 132'!I8375</f>
        <v>0</v>
      </c>
      <c r="D8375" s="63">
        <f>'דוח 132'!H8375</f>
        <v>0</v>
      </c>
      <c r="E8375" s="63">
        <f>'דוח 132'!G8375</f>
        <v>0</v>
      </c>
      <c r="F8375" s="63">
        <f>'דוח 132'!F8375</f>
        <v>0</v>
      </c>
      <c r="G8375" s="63">
        <f>'דוח 132'!E8375</f>
        <v>0</v>
      </c>
      <c r="H8375" s="63">
        <f>'דוח 132'!D8375</f>
        <v>0</v>
      </c>
      <c r="I8375" s="63">
        <f>'דוח 132'!C8375</f>
        <v>0</v>
      </c>
      <c r="J8375" s="63">
        <f>'דוח 132'!B8375</f>
        <v>0</v>
      </c>
      <c r="K8375" s="63">
        <f>'דוח 132'!A8375</f>
        <v>0</v>
      </c>
    </row>
    <row r="8376" spans="1:11" x14ac:dyDescent="0.2">
      <c r="A8376" s="63">
        <f>'דוח 132'!K8376</f>
        <v>0</v>
      </c>
      <c r="B8376" s="63">
        <f>'דוח 132'!J8376</f>
        <v>0</v>
      </c>
      <c r="C8376" s="63">
        <f>'דוח 132'!I8376</f>
        <v>0</v>
      </c>
      <c r="D8376" s="63">
        <f>'דוח 132'!H8376</f>
        <v>0</v>
      </c>
      <c r="E8376" s="63">
        <f>'דוח 132'!G8376</f>
        <v>0</v>
      </c>
      <c r="F8376" s="63">
        <f>'דוח 132'!F8376</f>
        <v>0</v>
      </c>
      <c r="G8376" s="63">
        <f>'דוח 132'!E8376</f>
        <v>0</v>
      </c>
      <c r="H8376" s="63">
        <f>'דוח 132'!D8376</f>
        <v>0</v>
      </c>
      <c r="I8376" s="63">
        <f>'דוח 132'!C8376</f>
        <v>0</v>
      </c>
      <c r="J8376" s="63">
        <f>'דוח 132'!B8376</f>
        <v>0</v>
      </c>
      <c r="K8376" s="63">
        <f>'דוח 132'!A8376</f>
        <v>0</v>
      </c>
    </row>
    <row r="8377" spans="1:11" x14ac:dyDescent="0.2">
      <c r="A8377" s="63">
        <f>'דוח 132'!K8377</f>
        <v>0</v>
      </c>
      <c r="B8377" s="63">
        <f>'דוח 132'!J8377</f>
        <v>0</v>
      </c>
      <c r="C8377" s="63">
        <f>'דוח 132'!I8377</f>
        <v>0</v>
      </c>
      <c r="D8377" s="63">
        <f>'דוח 132'!H8377</f>
        <v>0</v>
      </c>
      <c r="E8377" s="63">
        <f>'דוח 132'!G8377</f>
        <v>0</v>
      </c>
      <c r="F8377" s="63">
        <f>'דוח 132'!F8377</f>
        <v>0</v>
      </c>
      <c r="G8377" s="63">
        <f>'דוח 132'!E8377</f>
        <v>0</v>
      </c>
      <c r="H8377" s="63">
        <f>'דוח 132'!D8377</f>
        <v>0</v>
      </c>
      <c r="I8377" s="63">
        <f>'דוח 132'!C8377</f>
        <v>0</v>
      </c>
      <c r="J8377" s="63">
        <f>'דוח 132'!B8377</f>
        <v>0</v>
      </c>
      <c r="K8377" s="63">
        <f>'דוח 132'!A8377</f>
        <v>0</v>
      </c>
    </row>
    <row r="8378" spans="1:11" x14ac:dyDescent="0.2">
      <c r="A8378" s="63">
        <f>'דוח 132'!K8378</f>
        <v>0</v>
      </c>
      <c r="B8378" s="63">
        <f>'דוח 132'!J8378</f>
        <v>0</v>
      </c>
      <c r="C8378" s="63">
        <f>'דוח 132'!I8378</f>
        <v>0</v>
      </c>
      <c r="D8378" s="63">
        <f>'דוח 132'!H8378</f>
        <v>0</v>
      </c>
      <c r="E8378" s="63">
        <f>'דוח 132'!G8378</f>
        <v>0</v>
      </c>
      <c r="F8378" s="63">
        <f>'דוח 132'!F8378</f>
        <v>0</v>
      </c>
      <c r="G8378" s="63">
        <f>'דוח 132'!E8378</f>
        <v>0</v>
      </c>
      <c r="H8378" s="63">
        <f>'דוח 132'!D8378</f>
        <v>0</v>
      </c>
      <c r="I8378" s="63">
        <f>'דוח 132'!C8378</f>
        <v>0</v>
      </c>
      <c r="J8378" s="63">
        <f>'דוח 132'!B8378</f>
        <v>0</v>
      </c>
      <c r="K8378" s="63">
        <f>'דוח 132'!A8378</f>
        <v>0</v>
      </c>
    </row>
    <row r="8379" spans="1:11" x14ac:dyDescent="0.2">
      <c r="A8379" s="63">
        <f>'דוח 132'!K8379</f>
        <v>0</v>
      </c>
      <c r="B8379" s="63">
        <f>'דוח 132'!J8379</f>
        <v>0</v>
      </c>
      <c r="C8379" s="63">
        <f>'דוח 132'!I8379</f>
        <v>0</v>
      </c>
      <c r="D8379" s="63">
        <f>'דוח 132'!H8379</f>
        <v>0</v>
      </c>
      <c r="E8379" s="63">
        <f>'דוח 132'!G8379</f>
        <v>0</v>
      </c>
      <c r="F8379" s="63">
        <f>'דוח 132'!F8379</f>
        <v>0</v>
      </c>
      <c r="G8379" s="63">
        <f>'דוח 132'!E8379</f>
        <v>0</v>
      </c>
      <c r="H8379" s="63">
        <f>'דוח 132'!D8379</f>
        <v>0</v>
      </c>
      <c r="I8379" s="63">
        <f>'דוח 132'!C8379</f>
        <v>0</v>
      </c>
      <c r="J8379" s="63">
        <f>'דוח 132'!B8379</f>
        <v>0</v>
      </c>
      <c r="K8379" s="63">
        <f>'דוח 132'!A8379</f>
        <v>0</v>
      </c>
    </row>
    <row r="8380" spans="1:11" x14ac:dyDescent="0.2">
      <c r="A8380" s="63">
        <f>'דוח 132'!K8380</f>
        <v>0</v>
      </c>
      <c r="B8380" s="63">
        <f>'דוח 132'!J8380</f>
        <v>0</v>
      </c>
      <c r="C8380" s="63">
        <f>'דוח 132'!I8380</f>
        <v>0</v>
      </c>
      <c r="D8380" s="63">
        <f>'דוח 132'!H8380</f>
        <v>0</v>
      </c>
      <c r="E8380" s="63">
        <f>'דוח 132'!G8380</f>
        <v>0</v>
      </c>
      <c r="F8380" s="63">
        <f>'דוח 132'!F8380</f>
        <v>0</v>
      </c>
      <c r="G8380" s="63">
        <f>'דוח 132'!E8380</f>
        <v>0</v>
      </c>
      <c r="H8380" s="63">
        <f>'דוח 132'!D8380</f>
        <v>0</v>
      </c>
      <c r="I8380" s="63">
        <f>'דוח 132'!C8380</f>
        <v>0</v>
      </c>
      <c r="J8380" s="63">
        <f>'דוח 132'!B8380</f>
        <v>0</v>
      </c>
      <c r="K8380" s="63">
        <f>'דוח 132'!A8380</f>
        <v>0</v>
      </c>
    </row>
    <row r="8381" spans="1:11" x14ac:dyDescent="0.2">
      <c r="A8381" s="63">
        <f>'דוח 132'!K8381</f>
        <v>0</v>
      </c>
      <c r="B8381" s="63">
        <f>'דוח 132'!J8381</f>
        <v>0</v>
      </c>
      <c r="C8381" s="63">
        <f>'דוח 132'!I8381</f>
        <v>0</v>
      </c>
      <c r="D8381" s="63">
        <f>'דוח 132'!H8381</f>
        <v>0</v>
      </c>
      <c r="E8381" s="63">
        <f>'דוח 132'!G8381</f>
        <v>0</v>
      </c>
      <c r="F8381" s="63">
        <f>'דוח 132'!F8381</f>
        <v>0</v>
      </c>
      <c r="G8381" s="63">
        <f>'דוח 132'!E8381</f>
        <v>0</v>
      </c>
      <c r="H8381" s="63">
        <f>'דוח 132'!D8381</f>
        <v>0</v>
      </c>
      <c r="I8381" s="63">
        <f>'דוח 132'!C8381</f>
        <v>0</v>
      </c>
      <c r="J8381" s="63">
        <f>'דוח 132'!B8381</f>
        <v>0</v>
      </c>
      <c r="K8381" s="63">
        <f>'דוח 132'!A8381</f>
        <v>0</v>
      </c>
    </row>
    <row r="8382" spans="1:11" x14ac:dyDescent="0.2">
      <c r="A8382" s="63">
        <f>'דוח 132'!K8382</f>
        <v>0</v>
      </c>
      <c r="B8382" s="63">
        <f>'דוח 132'!J8382</f>
        <v>0</v>
      </c>
      <c r="C8382" s="63">
        <f>'דוח 132'!I8382</f>
        <v>0</v>
      </c>
      <c r="D8382" s="63">
        <f>'דוח 132'!H8382</f>
        <v>0</v>
      </c>
      <c r="E8382" s="63">
        <f>'דוח 132'!G8382</f>
        <v>0</v>
      </c>
      <c r="F8382" s="63">
        <f>'דוח 132'!F8382</f>
        <v>0</v>
      </c>
      <c r="G8382" s="63">
        <f>'דוח 132'!E8382</f>
        <v>0</v>
      </c>
      <c r="H8382" s="63">
        <f>'דוח 132'!D8382</f>
        <v>0</v>
      </c>
      <c r="I8382" s="63">
        <f>'דוח 132'!C8382</f>
        <v>0</v>
      </c>
      <c r="J8382" s="63">
        <f>'דוח 132'!B8382</f>
        <v>0</v>
      </c>
      <c r="K8382" s="63">
        <f>'דוח 132'!A8382</f>
        <v>0</v>
      </c>
    </row>
    <row r="8383" spans="1:11" x14ac:dyDescent="0.2">
      <c r="A8383" s="63">
        <f>'דוח 132'!K8383</f>
        <v>0</v>
      </c>
      <c r="B8383" s="63">
        <f>'דוח 132'!J8383</f>
        <v>0</v>
      </c>
      <c r="C8383" s="63">
        <f>'דוח 132'!I8383</f>
        <v>0</v>
      </c>
      <c r="D8383" s="63">
        <f>'דוח 132'!H8383</f>
        <v>0</v>
      </c>
      <c r="E8383" s="63">
        <f>'דוח 132'!G8383</f>
        <v>0</v>
      </c>
      <c r="F8383" s="63">
        <f>'דוח 132'!F8383</f>
        <v>0</v>
      </c>
      <c r="G8383" s="63">
        <f>'דוח 132'!E8383</f>
        <v>0</v>
      </c>
      <c r="H8383" s="63">
        <f>'דוח 132'!D8383</f>
        <v>0</v>
      </c>
      <c r="I8383" s="63">
        <f>'דוח 132'!C8383</f>
        <v>0</v>
      </c>
      <c r="J8383" s="63">
        <f>'דוח 132'!B8383</f>
        <v>0</v>
      </c>
      <c r="K8383" s="63">
        <f>'דוח 132'!A8383</f>
        <v>0</v>
      </c>
    </row>
    <row r="8384" spans="1:11" x14ac:dyDescent="0.2">
      <c r="A8384" s="63">
        <f>'דוח 132'!K8384</f>
        <v>0</v>
      </c>
      <c r="B8384" s="63">
        <f>'דוח 132'!J8384</f>
        <v>0</v>
      </c>
      <c r="C8384" s="63">
        <f>'דוח 132'!I8384</f>
        <v>0</v>
      </c>
      <c r="D8384" s="63">
        <f>'דוח 132'!H8384</f>
        <v>0</v>
      </c>
      <c r="E8384" s="63">
        <f>'דוח 132'!G8384</f>
        <v>0</v>
      </c>
      <c r="F8384" s="63">
        <f>'דוח 132'!F8384</f>
        <v>0</v>
      </c>
      <c r="G8384" s="63">
        <f>'דוח 132'!E8384</f>
        <v>0</v>
      </c>
      <c r="H8384" s="63">
        <f>'דוח 132'!D8384</f>
        <v>0</v>
      </c>
      <c r="I8384" s="63">
        <f>'דוח 132'!C8384</f>
        <v>0</v>
      </c>
      <c r="J8384" s="63">
        <f>'דוח 132'!B8384</f>
        <v>0</v>
      </c>
      <c r="K8384" s="63">
        <f>'דוח 132'!A8384</f>
        <v>0</v>
      </c>
    </row>
    <row r="8385" spans="1:11" x14ac:dyDescent="0.2">
      <c r="A8385" s="63">
        <f>'דוח 132'!K8385</f>
        <v>0</v>
      </c>
      <c r="B8385" s="63">
        <f>'דוח 132'!J8385</f>
        <v>0</v>
      </c>
      <c r="C8385" s="63">
        <f>'דוח 132'!I8385</f>
        <v>0</v>
      </c>
      <c r="D8385" s="63">
        <f>'דוח 132'!H8385</f>
        <v>0</v>
      </c>
      <c r="E8385" s="63">
        <f>'דוח 132'!G8385</f>
        <v>0</v>
      </c>
      <c r="F8385" s="63">
        <f>'דוח 132'!F8385</f>
        <v>0</v>
      </c>
      <c r="G8385" s="63">
        <f>'דוח 132'!E8385</f>
        <v>0</v>
      </c>
      <c r="H8385" s="63">
        <f>'דוח 132'!D8385</f>
        <v>0</v>
      </c>
      <c r="I8385" s="63">
        <f>'דוח 132'!C8385</f>
        <v>0</v>
      </c>
      <c r="J8385" s="63">
        <f>'דוח 132'!B8385</f>
        <v>0</v>
      </c>
      <c r="K8385" s="63">
        <f>'דוח 132'!A8385</f>
        <v>0</v>
      </c>
    </row>
    <row r="8386" spans="1:11" x14ac:dyDescent="0.2">
      <c r="A8386" s="63">
        <f>'דוח 132'!K8386</f>
        <v>0</v>
      </c>
      <c r="B8386" s="63">
        <f>'דוח 132'!J8386</f>
        <v>0</v>
      </c>
      <c r="C8386" s="63">
        <f>'דוח 132'!I8386</f>
        <v>0</v>
      </c>
      <c r="D8386" s="63">
        <f>'דוח 132'!H8386</f>
        <v>0</v>
      </c>
      <c r="E8386" s="63">
        <f>'דוח 132'!G8386</f>
        <v>0</v>
      </c>
      <c r="F8386" s="63">
        <f>'דוח 132'!F8386</f>
        <v>0</v>
      </c>
      <c r="G8386" s="63">
        <f>'דוח 132'!E8386</f>
        <v>0</v>
      </c>
      <c r="H8386" s="63">
        <f>'דוח 132'!D8386</f>
        <v>0</v>
      </c>
      <c r="I8386" s="63">
        <f>'דוח 132'!C8386</f>
        <v>0</v>
      </c>
      <c r="J8386" s="63">
        <f>'דוח 132'!B8386</f>
        <v>0</v>
      </c>
      <c r="K8386" s="63">
        <f>'דוח 132'!A8386</f>
        <v>0</v>
      </c>
    </row>
    <row r="8387" spans="1:11" x14ac:dyDescent="0.2">
      <c r="A8387" s="63">
        <f>'דוח 132'!K8387</f>
        <v>0</v>
      </c>
      <c r="B8387" s="63">
        <f>'דוח 132'!J8387</f>
        <v>0</v>
      </c>
      <c r="C8387" s="63">
        <f>'דוח 132'!I8387</f>
        <v>0</v>
      </c>
      <c r="D8387" s="63">
        <f>'דוח 132'!H8387</f>
        <v>0</v>
      </c>
      <c r="E8387" s="63">
        <f>'דוח 132'!G8387</f>
        <v>0</v>
      </c>
      <c r="F8387" s="63">
        <f>'דוח 132'!F8387</f>
        <v>0</v>
      </c>
      <c r="G8387" s="63">
        <f>'דוח 132'!E8387</f>
        <v>0</v>
      </c>
      <c r="H8387" s="63">
        <f>'דוח 132'!D8387</f>
        <v>0</v>
      </c>
      <c r="I8387" s="63">
        <f>'דוח 132'!C8387</f>
        <v>0</v>
      </c>
      <c r="J8387" s="63">
        <f>'דוח 132'!B8387</f>
        <v>0</v>
      </c>
      <c r="K8387" s="63">
        <f>'דוח 132'!A8387</f>
        <v>0</v>
      </c>
    </row>
    <row r="8388" spans="1:11" x14ac:dyDescent="0.2">
      <c r="A8388" s="63">
        <f>'דוח 132'!K8388</f>
        <v>0</v>
      </c>
      <c r="B8388" s="63">
        <f>'דוח 132'!J8388</f>
        <v>0</v>
      </c>
      <c r="C8388" s="63">
        <f>'דוח 132'!I8388</f>
        <v>0</v>
      </c>
      <c r="D8388" s="63">
        <f>'דוח 132'!H8388</f>
        <v>0</v>
      </c>
      <c r="E8388" s="63">
        <f>'דוח 132'!G8388</f>
        <v>0</v>
      </c>
      <c r="F8388" s="63">
        <f>'דוח 132'!F8388</f>
        <v>0</v>
      </c>
      <c r="G8388" s="63">
        <f>'דוח 132'!E8388</f>
        <v>0</v>
      </c>
      <c r="H8388" s="63">
        <f>'דוח 132'!D8388</f>
        <v>0</v>
      </c>
      <c r="I8388" s="63">
        <f>'דוח 132'!C8388</f>
        <v>0</v>
      </c>
      <c r="J8388" s="63">
        <f>'דוח 132'!B8388</f>
        <v>0</v>
      </c>
      <c r="K8388" s="63">
        <f>'דוח 132'!A8388</f>
        <v>0</v>
      </c>
    </row>
    <row r="8389" spans="1:11" x14ac:dyDescent="0.2">
      <c r="A8389" s="63">
        <f>'דוח 132'!K8389</f>
        <v>0</v>
      </c>
      <c r="B8389" s="63">
        <f>'דוח 132'!J8389</f>
        <v>0</v>
      </c>
      <c r="C8389" s="63">
        <f>'דוח 132'!I8389</f>
        <v>0</v>
      </c>
      <c r="D8389" s="63">
        <f>'דוח 132'!H8389</f>
        <v>0</v>
      </c>
      <c r="E8389" s="63">
        <f>'דוח 132'!G8389</f>
        <v>0</v>
      </c>
      <c r="F8389" s="63">
        <f>'דוח 132'!F8389</f>
        <v>0</v>
      </c>
      <c r="G8389" s="63">
        <f>'דוח 132'!E8389</f>
        <v>0</v>
      </c>
      <c r="H8389" s="63">
        <f>'דוח 132'!D8389</f>
        <v>0</v>
      </c>
      <c r="I8389" s="63">
        <f>'דוח 132'!C8389</f>
        <v>0</v>
      </c>
      <c r="J8389" s="63">
        <f>'דוח 132'!B8389</f>
        <v>0</v>
      </c>
      <c r="K8389" s="63">
        <f>'דוח 132'!A8389</f>
        <v>0</v>
      </c>
    </row>
    <row r="8390" spans="1:11" x14ac:dyDescent="0.2">
      <c r="A8390" s="63">
        <f>'דוח 132'!K8390</f>
        <v>0</v>
      </c>
      <c r="B8390" s="63">
        <f>'דוח 132'!J8390</f>
        <v>0</v>
      </c>
      <c r="C8390" s="63">
        <f>'דוח 132'!I8390</f>
        <v>0</v>
      </c>
      <c r="D8390" s="63">
        <f>'דוח 132'!H8390</f>
        <v>0</v>
      </c>
      <c r="E8390" s="63">
        <f>'דוח 132'!G8390</f>
        <v>0</v>
      </c>
      <c r="F8390" s="63">
        <f>'דוח 132'!F8390</f>
        <v>0</v>
      </c>
      <c r="G8390" s="63">
        <f>'דוח 132'!E8390</f>
        <v>0</v>
      </c>
      <c r="H8390" s="63">
        <f>'דוח 132'!D8390</f>
        <v>0</v>
      </c>
      <c r="I8390" s="63">
        <f>'דוח 132'!C8390</f>
        <v>0</v>
      </c>
      <c r="J8390" s="63">
        <f>'דוח 132'!B8390</f>
        <v>0</v>
      </c>
      <c r="K8390" s="63">
        <f>'דוח 132'!A8390</f>
        <v>0</v>
      </c>
    </row>
    <row r="8391" spans="1:11" x14ac:dyDescent="0.2">
      <c r="A8391" s="63">
        <f>'דוח 132'!K8391</f>
        <v>0</v>
      </c>
      <c r="B8391" s="63">
        <f>'דוח 132'!J8391</f>
        <v>0</v>
      </c>
      <c r="C8391" s="63">
        <f>'דוח 132'!I8391</f>
        <v>0</v>
      </c>
      <c r="D8391" s="63">
        <f>'דוח 132'!H8391</f>
        <v>0</v>
      </c>
      <c r="E8391" s="63">
        <f>'דוח 132'!G8391</f>
        <v>0</v>
      </c>
      <c r="F8391" s="63">
        <f>'דוח 132'!F8391</f>
        <v>0</v>
      </c>
      <c r="G8391" s="63">
        <f>'דוח 132'!E8391</f>
        <v>0</v>
      </c>
      <c r="H8391" s="63">
        <f>'דוח 132'!D8391</f>
        <v>0</v>
      </c>
      <c r="I8391" s="63">
        <f>'דוח 132'!C8391</f>
        <v>0</v>
      </c>
      <c r="J8391" s="63">
        <f>'דוח 132'!B8391</f>
        <v>0</v>
      </c>
      <c r="K8391" s="63">
        <f>'דוח 132'!A8391</f>
        <v>0</v>
      </c>
    </row>
    <row r="8392" spans="1:11" x14ac:dyDescent="0.2">
      <c r="A8392" s="63">
        <f>'דוח 132'!K8392</f>
        <v>0</v>
      </c>
      <c r="B8392" s="63">
        <f>'דוח 132'!J8392</f>
        <v>0</v>
      </c>
      <c r="C8392" s="63">
        <f>'דוח 132'!I8392</f>
        <v>0</v>
      </c>
      <c r="D8392" s="63">
        <f>'דוח 132'!H8392</f>
        <v>0</v>
      </c>
      <c r="E8392" s="63">
        <f>'דוח 132'!G8392</f>
        <v>0</v>
      </c>
      <c r="F8392" s="63">
        <f>'דוח 132'!F8392</f>
        <v>0</v>
      </c>
      <c r="G8392" s="63">
        <f>'דוח 132'!E8392</f>
        <v>0</v>
      </c>
      <c r="H8392" s="63">
        <f>'דוח 132'!D8392</f>
        <v>0</v>
      </c>
      <c r="I8392" s="63">
        <f>'דוח 132'!C8392</f>
        <v>0</v>
      </c>
      <c r="J8392" s="63">
        <f>'דוח 132'!B8392</f>
        <v>0</v>
      </c>
      <c r="K8392" s="63">
        <f>'דוח 132'!A8392</f>
        <v>0</v>
      </c>
    </row>
    <row r="8393" spans="1:11" x14ac:dyDescent="0.2">
      <c r="A8393" s="63">
        <f>'דוח 132'!K8393</f>
        <v>0</v>
      </c>
      <c r="B8393" s="63">
        <f>'דוח 132'!J8393</f>
        <v>0</v>
      </c>
      <c r="C8393" s="63">
        <f>'דוח 132'!I8393</f>
        <v>0</v>
      </c>
      <c r="D8393" s="63">
        <f>'דוח 132'!H8393</f>
        <v>0</v>
      </c>
      <c r="E8393" s="63">
        <f>'דוח 132'!G8393</f>
        <v>0</v>
      </c>
      <c r="F8393" s="63">
        <f>'דוח 132'!F8393</f>
        <v>0</v>
      </c>
      <c r="G8393" s="63">
        <f>'דוח 132'!E8393</f>
        <v>0</v>
      </c>
      <c r="H8393" s="63">
        <f>'דוח 132'!D8393</f>
        <v>0</v>
      </c>
      <c r="I8393" s="63">
        <f>'דוח 132'!C8393</f>
        <v>0</v>
      </c>
      <c r="J8393" s="63">
        <f>'דוח 132'!B8393</f>
        <v>0</v>
      </c>
      <c r="K8393" s="63">
        <f>'דוח 132'!A8393</f>
        <v>0</v>
      </c>
    </row>
    <row r="8394" spans="1:11" x14ac:dyDescent="0.2">
      <c r="A8394" s="63">
        <f>'דוח 132'!K8394</f>
        <v>0</v>
      </c>
      <c r="B8394" s="63">
        <f>'דוח 132'!J8394</f>
        <v>0</v>
      </c>
      <c r="C8394" s="63">
        <f>'דוח 132'!I8394</f>
        <v>0</v>
      </c>
      <c r="D8394" s="63">
        <f>'דוח 132'!H8394</f>
        <v>0</v>
      </c>
      <c r="E8394" s="63">
        <f>'דוח 132'!G8394</f>
        <v>0</v>
      </c>
      <c r="F8394" s="63">
        <f>'דוח 132'!F8394</f>
        <v>0</v>
      </c>
      <c r="G8394" s="63">
        <f>'דוח 132'!E8394</f>
        <v>0</v>
      </c>
      <c r="H8394" s="63">
        <f>'דוח 132'!D8394</f>
        <v>0</v>
      </c>
      <c r="I8394" s="63">
        <f>'דוח 132'!C8394</f>
        <v>0</v>
      </c>
      <c r="J8394" s="63">
        <f>'דוח 132'!B8394</f>
        <v>0</v>
      </c>
      <c r="K8394" s="63">
        <f>'דוח 132'!A8394</f>
        <v>0</v>
      </c>
    </row>
    <row r="8395" spans="1:11" x14ac:dyDescent="0.2">
      <c r="A8395" s="63">
        <f>'דוח 132'!K8395</f>
        <v>0</v>
      </c>
      <c r="B8395" s="63">
        <f>'דוח 132'!J8395</f>
        <v>0</v>
      </c>
      <c r="C8395" s="63">
        <f>'דוח 132'!I8395</f>
        <v>0</v>
      </c>
      <c r="D8395" s="63">
        <f>'דוח 132'!H8395</f>
        <v>0</v>
      </c>
      <c r="E8395" s="63">
        <f>'דוח 132'!G8395</f>
        <v>0</v>
      </c>
      <c r="F8395" s="63">
        <f>'דוח 132'!F8395</f>
        <v>0</v>
      </c>
      <c r="G8395" s="63">
        <f>'דוח 132'!E8395</f>
        <v>0</v>
      </c>
      <c r="H8395" s="63">
        <f>'דוח 132'!D8395</f>
        <v>0</v>
      </c>
      <c r="I8395" s="63">
        <f>'דוח 132'!C8395</f>
        <v>0</v>
      </c>
      <c r="J8395" s="63">
        <f>'דוח 132'!B8395</f>
        <v>0</v>
      </c>
      <c r="K8395" s="63">
        <f>'דוח 132'!A8395</f>
        <v>0</v>
      </c>
    </row>
    <row r="8396" spans="1:11" x14ac:dyDescent="0.2">
      <c r="A8396" s="63">
        <f>'דוח 132'!K8396</f>
        <v>0</v>
      </c>
      <c r="B8396" s="63">
        <f>'דוח 132'!J8396</f>
        <v>0</v>
      </c>
      <c r="C8396" s="63">
        <f>'דוח 132'!I8396</f>
        <v>0</v>
      </c>
      <c r="D8396" s="63">
        <f>'דוח 132'!H8396</f>
        <v>0</v>
      </c>
      <c r="E8396" s="63">
        <f>'דוח 132'!G8396</f>
        <v>0</v>
      </c>
      <c r="F8396" s="63">
        <f>'דוח 132'!F8396</f>
        <v>0</v>
      </c>
      <c r="G8396" s="63">
        <f>'דוח 132'!E8396</f>
        <v>0</v>
      </c>
      <c r="H8396" s="63">
        <f>'דוח 132'!D8396</f>
        <v>0</v>
      </c>
      <c r="I8396" s="63">
        <f>'דוח 132'!C8396</f>
        <v>0</v>
      </c>
      <c r="J8396" s="63">
        <f>'דוח 132'!B8396</f>
        <v>0</v>
      </c>
      <c r="K8396" s="63">
        <f>'דוח 132'!A8396</f>
        <v>0</v>
      </c>
    </row>
    <row r="8397" spans="1:11" x14ac:dyDescent="0.2">
      <c r="A8397" s="63">
        <f>'דוח 132'!K8397</f>
        <v>0</v>
      </c>
      <c r="B8397" s="63">
        <f>'דוח 132'!J8397</f>
        <v>0</v>
      </c>
      <c r="C8397" s="63">
        <f>'דוח 132'!I8397</f>
        <v>0</v>
      </c>
      <c r="D8397" s="63">
        <f>'דוח 132'!H8397</f>
        <v>0</v>
      </c>
      <c r="E8397" s="63">
        <f>'דוח 132'!G8397</f>
        <v>0</v>
      </c>
      <c r="F8397" s="63">
        <f>'דוח 132'!F8397</f>
        <v>0</v>
      </c>
      <c r="G8397" s="63">
        <f>'דוח 132'!E8397</f>
        <v>0</v>
      </c>
      <c r="H8397" s="63">
        <f>'דוח 132'!D8397</f>
        <v>0</v>
      </c>
      <c r="I8397" s="63">
        <f>'דוח 132'!C8397</f>
        <v>0</v>
      </c>
      <c r="J8397" s="63">
        <f>'דוח 132'!B8397</f>
        <v>0</v>
      </c>
      <c r="K8397" s="63">
        <f>'דוח 132'!A8397</f>
        <v>0</v>
      </c>
    </row>
    <row r="8398" spans="1:11" x14ac:dyDescent="0.2">
      <c r="A8398" s="63">
        <f>'דוח 132'!K8398</f>
        <v>0</v>
      </c>
      <c r="B8398" s="63">
        <f>'דוח 132'!J8398</f>
        <v>0</v>
      </c>
      <c r="C8398" s="63">
        <f>'דוח 132'!I8398</f>
        <v>0</v>
      </c>
      <c r="D8398" s="63">
        <f>'דוח 132'!H8398</f>
        <v>0</v>
      </c>
      <c r="E8398" s="63">
        <f>'דוח 132'!G8398</f>
        <v>0</v>
      </c>
      <c r="F8398" s="63">
        <f>'דוח 132'!F8398</f>
        <v>0</v>
      </c>
      <c r="G8398" s="63">
        <f>'דוח 132'!E8398</f>
        <v>0</v>
      </c>
      <c r="H8398" s="63">
        <f>'דוח 132'!D8398</f>
        <v>0</v>
      </c>
      <c r="I8398" s="63">
        <f>'דוח 132'!C8398</f>
        <v>0</v>
      </c>
      <c r="J8398" s="63">
        <f>'דוח 132'!B8398</f>
        <v>0</v>
      </c>
      <c r="K8398" s="63">
        <f>'דוח 132'!A8398</f>
        <v>0</v>
      </c>
    </row>
    <row r="8399" spans="1:11" x14ac:dyDescent="0.2">
      <c r="A8399" s="63">
        <f>'דוח 132'!K8399</f>
        <v>0</v>
      </c>
      <c r="B8399" s="63">
        <f>'דוח 132'!J8399</f>
        <v>0</v>
      </c>
      <c r="C8399" s="63">
        <f>'דוח 132'!I8399</f>
        <v>0</v>
      </c>
      <c r="D8399" s="63">
        <f>'דוח 132'!H8399</f>
        <v>0</v>
      </c>
      <c r="E8399" s="63">
        <f>'דוח 132'!G8399</f>
        <v>0</v>
      </c>
      <c r="F8399" s="63">
        <f>'דוח 132'!F8399</f>
        <v>0</v>
      </c>
      <c r="G8399" s="63">
        <f>'דוח 132'!E8399</f>
        <v>0</v>
      </c>
      <c r="H8399" s="63">
        <f>'דוח 132'!D8399</f>
        <v>0</v>
      </c>
      <c r="I8399" s="63">
        <f>'דוח 132'!C8399</f>
        <v>0</v>
      </c>
      <c r="J8399" s="63">
        <f>'דוח 132'!B8399</f>
        <v>0</v>
      </c>
      <c r="K8399" s="63">
        <f>'דוח 132'!A8399</f>
        <v>0</v>
      </c>
    </row>
    <row r="8400" spans="1:11" x14ac:dyDescent="0.2">
      <c r="A8400" s="63">
        <f>'דוח 132'!K8400</f>
        <v>0</v>
      </c>
      <c r="B8400" s="63">
        <f>'דוח 132'!J8400</f>
        <v>0</v>
      </c>
      <c r="C8400" s="63">
        <f>'דוח 132'!I8400</f>
        <v>0</v>
      </c>
      <c r="D8400" s="63">
        <f>'דוח 132'!H8400</f>
        <v>0</v>
      </c>
      <c r="E8400" s="63">
        <f>'דוח 132'!G8400</f>
        <v>0</v>
      </c>
      <c r="F8400" s="63">
        <f>'דוח 132'!F8400</f>
        <v>0</v>
      </c>
      <c r="G8400" s="63">
        <f>'דוח 132'!E8400</f>
        <v>0</v>
      </c>
      <c r="H8400" s="63">
        <f>'דוח 132'!D8400</f>
        <v>0</v>
      </c>
      <c r="I8400" s="63">
        <f>'דוח 132'!C8400</f>
        <v>0</v>
      </c>
      <c r="J8400" s="63">
        <f>'דוח 132'!B8400</f>
        <v>0</v>
      </c>
      <c r="K8400" s="63">
        <f>'דוח 132'!A8400</f>
        <v>0</v>
      </c>
    </row>
    <row r="8401" spans="1:11" x14ac:dyDescent="0.2">
      <c r="A8401" s="63">
        <f>'דוח 132'!K8401</f>
        <v>0</v>
      </c>
      <c r="B8401" s="63">
        <f>'דוח 132'!J8401</f>
        <v>0</v>
      </c>
      <c r="C8401" s="63">
        <f>'דוח 132'!I8401</f>
        <v>0</v>
      </c>
      <c r="D8401" s="63">
        <f>'דוח 132'!H8401</f>
        <v>0</v>
      </c>
      <c r="E8401" s="63">
        <f>'דוח 132'!G8401</f>
        <v>0</v>
      </c>
      <c r="F8401" s="63">
        <f>'דוח 132'!F8401</f>
        <v>0</v>
      </c>
      <c r="G8401" s="63">
        <f>'דוח 132'!E8401</f>
        <v>0</v>
      </c>
      <c r="H8401" s="63">
        <f>'דוח 132'!D8401</f>
        <v>0</v>
      </c>
      <c r="I8401" s="63">
        <f>'דוח 132'!C8401</f>
        <v>0</v>
      </c>
      <c r="J8401" s="63">
        <f>'דוח 132'!B8401</f>
        <v>0</v>
      </c>
      <c r="K8401" s="63">
        <f>'דוח 132'!A8401</f>
        <v>0</v>
      </c>
    </row>
    <row r="8402" spans="1:11" x14ac:dyDescent="0.2">
      <c r="A8402" s="63">
        <f>'דוח 132'!K8402</f>
        <v>0</v>
      </c>
      <c r="B8402" s="63">
        <f>'דוח 132'!J8402</f>
        <v>0</v>
      </c>
      <c r="C8402" s="63">
        <f>'דוח 132'!I8402</f>
        <v>0</v>
      </c>
      <c r="D8402" s="63">
        <f>'דוח 132'!H8402</f>
        <v>0</v>
      </c>
      <c r="E8402" s="63">
        <f>'דוח 132'!G8402</f>
        <v>0</v>
      </c>
      <c r="F8402" s="63">
        <f>'דוח 132'!F8402</f>
        <v>0</v>
      </c>
      <c r="G8402" s="63">
        <f>'דוח 132'!E8402</f>
        <v>0</v>
      </c>
      <c r="H8402" s="63">
        <f>'דוח 132'!D8402</f>
        <v>0</v>
      </c>
      <c r="I8402" s="63">
        <f>'דוח 132'!C8402</f>
        <v>0</v>
      </c>
      <c r="J8402" s="63">
        <f>'דוח 132'!B8402</f>
        <v>0</v>
      </c>
      <c r="K8402" s="63">
        <f>'דוח 132'!A8402</f>
        <v>0</v>
      </c>
    </row>
    <row r="8403" spans="1:11" x14ac:dyDescent="0.2">
      <c r="A8403" s="63">
        <f>'דוח 132'!K8403</f>
        <v>0</v>
      </c>
      <c r="B8403" s="63">
        <f>'דוח 132'!J8403</f>
        <v>0</v>
      </c>
      <c r="C8403" s="63">
        <f>'דוח 132'!I8403</f>
        <v>0</v>
      </c>
      <c r="D8403" s="63">
        <f>'דוח 132'!H8403</f>
        <v>0</v>
      </c>
      <c r="E8403" s="63">
        <f>'דוח 132'!G8403</f>
        <v>0</v>
      </c>
      <c r="F8403" s="63">
        <f>'דוח 132'!F8403</f>
        <v>0</v>
      </c>
      <c r="G8403" s="63">
        <f>'דוח 132'!E8403</f>
        <v>0</v>
      </c>
      <c r="H8403" s="63">
        <f>'דוח 132'!D8403</f>
        <v>0</v>
      </c>
      <c r="I8403" s="63">
        <f>'דוח 132'!C8403</f>
        <v>0</v>
      </c>
      <c r="J8403" s="63">
        <f>'דוח 132'!B8403</f>
        <v>0</v>
      </c>
      <c r="K8403" s="63">
        <f>'דוח 132'!A8403</f>
        <v>0</v>
      </c>
    </row>
    <row r="8404" spans="1:11" x14ac:dyDescent="0.2">
      <c r="A8404" s="63">
        <f>'דוח 132'!K8404</f>
        <v>0</v>
      </c>
      <c r="B8404" s="63">
        <f>'דוח 132'!J8404</f>
        <v>0</v>
      </c>
      <c r="C8404" s="63">
        <f>'דוח 132'!I8404</f>
        <v>0</v>
      </c>
      <c r="D8404" s="63">
        <f>'דוח 132'!H8404</f>
        <v>0</v>
      </c>
      <c r="E8404" s="63">
        <f>'דוח 132'!G8404</f>
        <v>0</v>
      </c>
      <c r="F8404" s="63">
        <f>'דוח 132'!F8404</f>
        <v>0</v>
      </c>
      <c r="G8404" s="63">
        <f>'דוח 132'!E8404</f>
        <v>0</v>
      </c>
      <c r="H8404" s="63">
        <f>'דוח 132'!D8404</f>
        <v>0</v>
      </c>
      <c r="I8404" s="63">
        <f>'דוח 132'!C8404</f>
        <v>0</v>
      </c>
      <c r="J8404" s="63">
        <f>'דוח 132'!B8404</f>
        <v>0</v>
      </c>
      <c r="K8404" s="63">
        <f>'דוח 132'!A8404</f>
        <v>0</v>
      </c>
    </row>
    <row r="8405" spans="1:11" x14ac:dyDescent="0.2">
      <c r="A8405" s="63">
        <f>'דוח 132'!K8405</f>
        <v>0</v>
      </c>
      <c r="B8405" s="63">
        <f>'דוח 132'!J8405</f>
        <v>0</v>
      </c>
      <c r="C8405" s="63">
        <f>'דוח 132'!I8405</f>
        <v>0</v>
      </c>
      <c r="D8405" s="63">
        <f>'דוח 132'!H8405</f>
        <v>0</v>
      </c>
      <c r="E8405" s="63">
        <f>'דוח 132'!G8405</f>
        <v>0</v>
      </c>
      <c r="F8405" s="63">
        <f>'דוח 132'!F8405</f>
        <v>0</v>
      </c>
      <c r="G8405" s="63">
        <f>'דוח 132'!E8405</f>
        <v>0</v>
      </c>
      <c r="H8405" s="63">
        <f>'דוח 132'!D8405</f>
        <v>0</v>
      </c>
      <c r="I8405" s="63">
        <f>'דוח 132'!C8405</f>
        <v>0</v>
      </c>
      <c r="J8405" s="63">
        <f>'דוח 132'!B8405</f>
        <v>0</v>
      </c>
      <c r="K8405" s="63">
        <f>'דוח 132'!A8405</f>
        <v>0</v>
      </c>
    </row>
    <row r="8406" spans="1:11" x14ac:dyDescent="0.2">
      <c r="A8406" s="63">
        <f>'דוח 132'!K8406</f>
        <v>0</v>
      </c>
      <c r="B8406" s="63">
        <f>'דוח 132'!J8406</f>
        <v>0</v>
      </c>
      <c r="C8406" s="63">
        <f>'דוח 132'!I8406</f>
        <v>0</v>
      </c>
      <c r="D8406" s="63">
        <f>'דוח 132'!H8406</f>
        <v>0</v>
      </c>
      <c r="E8406" s="63">
        <f>'דוח 132'!G8406</f>
        <v>0</v>
      </c>
      <c r="F8406" s="63">
        <f>'דוח 132'!F8406</f>
        <v>0</v>
      </c>
      <c r="G8406" s="63">
        <f>'דוח 132'!E8406</f>
        <v>0</v>
      </c>
      <c r="H8406" s="63">
        <f>'דוח 132'!D8406</f>
        <v>0</v>
      </c>
      <c r="I8406" s="63">
        <f>'דוח 132'!C8406</f>
        <v>0</v>
      </c>
      <c r="J8406" s="63">
        <f>'דוח 132'!B8406</f>
        <v>0</v>
      </c>
      <c r="K8406" s="63">
        <f>'דוח 132'!A8406</f>
        <v>0</v>
      </c>
    </row>
    <row r="8407" spans="1:11" x14ac:dyDescent="0.2">
      <c r="A8407" s="63">
        <f>'דוח 132'!K8407</f>
        <v>0</v>
      </c>
      <c r="B8407" s="63">
        <f>'דוח 132'!J8407</f>
        <v>0</v>
      </c>
      <c r="C8407" s="63">
        <f>'דוח 132'!I8407</f>
        <v>0</v>
      </c>
      <c r="D8407" s="63">
        <f>'דוח 132'!H8407</f>
        <v>0</v>
      </c>
      <c r="E8407" s="63">
        <f>'דוח 132'!G8407</f>
        <v>0</v>
      </c>
      <c r="F8407" s="63">
        <f>'דוח 132'!F8407</f>
        <v>0</v>
      </c>
      <c r="G8407" s="63">
        <f>'דוח 132'!E8407</f>
        <v>0</v>
      </c>
      <c r="H8407" s="63">
        <f>'דוח 132'!D8407</f>
        <v>0</v>
      </c>
      <c r="I8407" s="63">
        <f>'דוח 132'!C8407</f>
        <v>0</v>
      </c>
      <c r="J8407" s="63">
        <f>'דוח 132'!B8407</f>
        <v>0</v>
      </c>
      <c r="K8407" s="63">
        <f>'דוח 132'!A8407</f>
        <v>0</v>
      </c>
    </row>
    <row r="8408" spans="1:11" x14ac:dyDescent="0.2">
      <c r="A8408" s="63">
        <f>'דוח 132'!K8408</f>
        <v>0</v>
      </c>
      <c r="B8408" s="63">
        <f>'דוח 132'!J8408</f>
        <v>0</v>
      </c>
      <c r="C8408" s="63">
        <f>'דוח 132'!I8408</f>
        <v>0</v>
      </c>
      <c r="D8408" s="63">
        <f>'דוח 132'!H8408</f>
        <v>0</v>
      </c>
      <c r="E8408" s="63">
        <f>'דוח 132'!G8408</f>
        <v>0</v>
      </c>
      <c r="F8408" s="63">
        <f>'דוח 132'!F8408</f>
        <v>0</v>
      </c>
      <c r="G8408" s="63">
        <f>'דוח 132'!E8408</f>
        <v>0</v>
      </c>
      <c r="H8408" s="63">
        <f>'דוח 132'!D8408</f>
        <v>0</v>
      </c>
      <c r="I8408" s="63">
        <f>'דוח 132'!C8408</f>
        <v>0</v>
      </c>
      <c r="J8408" s="63">
        <f>'דוח 132'!B8408</f>
        <v>0</v>
      </c>
      <c r="K8408" s="63">
        <f>'דוח 132'!A8408</f>
        <v>0</v>
      </c>
    </row>
    <row r="8409" spans="1:11" x14ac:dyDescent="0.2">
      <c r="A8409" s="63">
        <f>'דוח 132'!K8409</f>
        <v>0</v>
      </c>
      <c r="B8409" s="63">
        <f>'דוח 132'!J8409</f>
        <v>0</v>
      </c>
      <c r="C8409" s="63">
        <f>'דוח 132'!I8409</f>
        <v>0</v>
      </c>
      <c r="D8409" s="63">
        <f>'דוח 132'!H8409</f>
        <v>0</v>
      </c>
      <c r="E8409" s="63">
        <f>'דוח 132'!G8409</f>
        <v>0</v>
      </c>
      <c r="F8409" s="63">
        <f>'דוח 132'!F8409</f>
        <v>0</v>
      </c>
      <c r="G8409" s="63">
        <f>'דוח 132'!E8409</f>
        <v>0</v>
      </c>
      <c r="H8409" s="63">
        <f>'דוח 132'!D8409</f>
        <v>0</v>
      </c>
      <c r="I8409" s="63">
        <f>'דוח 132'!C8409</f>
        <v>0</v>
      </c>
      <c r="J8409" s="63">
        <f>'דוח 132'!B8409</f>
        <v>0</v>
      </c>
      <c r="K8409" s="63">
        <f>'דוח 132'!A8409</f>
        <v>0</v>
      </c>
    </row>
    <row r="8410" spans="1:11" x14ac:dyDescent="0.2">
      <c r="A8410" s="63">
        <f>'דוח 132'!K8410</f>
        <v>0</v>
      </c>
      <c r="B8410" s="63">
        <f>'דוח 132'!J8410</f>
        <v>0</v>
      </c>
      <c r="C8410" s="63">
        <f>'דוח 132'!I8410</f>
        <v>0</v>
      </c>
      <c r="D8410" s="63">
        <f>'דוח 132'!H8410</f>
        <v>0</v>
      </c>
      <c r="E8410" s="63">
        <f>'דוח 132'!G8410</f>
        <v>0</v>
      </c>
      <c r="F8410" s="63">
        <f>'דוח 132'!F8410</f>
        <v>0</v>
      </c>
      <c r="G8410" s="63">
        <f>'דוח 132'!E8410</f>
        <v>0</v>
      </c>
      <c r="H8410" s="63">
        <f>'דוח 132'!D8410</f>
        <v>0</v>
      </c>
      <c r="I8410" s="63">
        <f>'דוח 132'!C8410</f>
        <v>0</v>
      </c>
      <c r="J8410" s="63">
        <f>'דוח 132'!B8410</f>
        <v>0</v>
      </c>
      <c r="K8410" s="63">
        <f>'דוח 132'!A8410</f>
        <v>0</v>
      </c>
    </row>
    <row r="8411" spans="1:11" x14ac:dyDescent="0.2">
      <c r="A8411" s="63">
        <f>'דוח 132'!K8411</f>
        <v>0</v>
      </c>
      <c r="B8411" s="63">
        <f>'דוח 132'!J8411</f>
        <v>0</v>
      </c>
      <c r="C8411" s="63">
        <f>'דוח 132'!I8411</f>
        <v>0</v>
      </c>
      <c r="D8411" s="63">
        <f>'דוח 132'!H8411</f>
        <v>0</v>
      </c>
      <c r="E8411" s="63">
        <f>'דוח 132'!G8411</f>
        <v>0</v>
      </c>
      <c r="F8411" s="63">
        <f>'דוח 132'!F8411</f>
        <v>0</v>
      </c>
      <c r="G8411" s="63">
        <f>'דוח 132'!E8411</f>
        <v>0</v>
      </c>
      <c r="H8411" s="63">
        <f>'דוח 132'!D8411</f>
        <v>0</v>
      </c>
      <c r="I8411" s="63">
        <f>'דוח 132'!C8411</f>
        <v>0</v>
      </c>
      <c r="J8411" s="63">
        <f>'דוח 132'!B8411</f>
        <v>0</v>
      </c>
      <c r="K8411" s="63">
        <f>'דוח 132'!A8411</f>
        <v>0</v>
      </c>
    </row>
    <row r="8412" spans="1:11" x14ac:dyDescent="0.2">
      <c r="A8412" s="63">
        <f>'דוח 132'!K8412</f>
        <v>0</v>
      </c>
      <c r="B8412" s="63">
        <f>'דוח 132'!J8412</f>
        <v>0</v>
      </c>
      <c r="C8412" s="63">
        <f>'דוח 132'!I8412</f>
        <v>0</v>
      </c>
      <c r="D8412" s="63">
        <f>'דוח 132'!H8412</f>
        <v>0</v>
      </c>
      <c r="E8412" s="63">
        <f>'דוח 132'!G8412</f>
        <v>0</v>
      </c>
      <c r="F8412" s="63">
        <f>'דוח 132'!F8412</f>
        <v>0</v>
      </c>
      <c r="G8412" s="63">
        <f>'דוח 132'!E8412</f>
        <v>0</v>
      </c>
      <c r="H8412" s="63">
        <f>'דוח 132'!D8412</f>
        <v>0</v>
      </c>
      <c r="I8412" s="63">
        <f>'דוח 132'!C8412</f>
        <v>0</v>
      </c>
      <c r="J8412" s="63">
        <f>'דוח 132'!B8412</f>
        <v>0</v>
      </c>
      <c r="K8412" s="63">
        <f>'דוח 132'!A8412</f>
        <v>0</v>
      </c>
    </row>
    <row r="8413" spans="1:11" x14ac:dyDescent="0.2">
      <c r="A8413" s="63">
        <f>'דוח 132'!K8413</f>
        <v>0</v>
      </c>
      <c r="B8413" s="63">
        <f>'דוח 132'!J8413</f>
        <v>0</v>
      </c>
      <c r="C8413" s="63">
        <f>'דוח 132'!I8413</f>
        <v>0</v>
      </c>
      <c r="D8413" s="63">
        <f>'דוח 132'!H8413</f>
        <v>0</v>
      </c>
      <c r="E8413" s="63">
        <f>'דוח 132'!G8413</f>
        <v>0</v>
      </c>
      <c r="F8413" s="63">
        <f>'דוח 132'!F8413</f>
        <v>0</v>
      </c>
      <c r="G8413" s="63">
        <f>'דוח 132'!E8413</f>
        <v>0</v>
      </c>
      <c r="H8413" s="63">
        <f>'דוח 132'!D8413</f>
        <v>0</v>
      </c>
      <c r="I8413" s="63">
        <f>'דוח 132'!C8413</f>
        <v>0</v>
      </c>
      <c r="J8413" s="63">
        <f>'דוח 132'!B8413</f>
        <v>0</v>
      </c>
      <c r="K8413" s="63">
        <f>'דוח 132'!A8413</f>
        <v>0</v>
      </c>
    </row>
    <row r="8414" spans="1:11" x14ac:dyDescent="0.2">
      <c r="A8414" s="63">
        <f>'דוח 132'!K8414</f>
        <v>0</v>
      </c>
      <c r="B8414" s="63">
        <f>'דוח 132'!J8414</f>
        <v>0</v>
      </c>
      <c r="C8414" s="63">
        <f>'דוח 132'!I8414</f>
        <v>0</v>
      </c>
      <c r="D8414" s="63">
        <f>'דוח 132'!H8414</f>
        <v>0</v>
      </c>
      <c r="E8414" s="63">
        <f>'דוח 132'!G8414</f>
        <v>0</v>
      </c>
      <c r="F8414" s="63">
        <f>'דוח 132'!F8414</f>
        <v>0</v>
      </c>
      <c r="G8414" s="63">
        <f>'דוח 132'!E8414</f>
        <v>0</v>
      </c>
      <c r="H8414" s="63">
        <f>'דוח 132'!D8414</f>
        <v>0</v>
      </c>
      <c r="I8414" s="63">
        <f>'דוח 132'!C8414</f>
        <v>0</v>
      </c>
      <c r="J8414" s="63">
        <f>'דוח 132'!B8414</f>
        <v>0</v>
      </c>
      <c r="K8414" s="63">
        <f>'דוח 132'!A8414</f>
        <v>0</v>
      </c>
    </row>
    <row r="8415" spans="1:11" x14ac:dyDescent="0.2">
      <c r="A8415" s="63">
        <f>'דוח 132'!K8415</f>
        <v>0</v>
      </c>
      <c r="B8415" s="63">
        <f>'דוח 132'!J8415</f>
        <v>0</v>
      </c>
      <c r="C8415" s="63">
        <f>'דוח 132'!I8415</f>
        <v>0</v>
      </c>
      <c r="D8415" s="63">
        <f>'דוח 132'!H8415</f>
        <v>0</v>
      </c>
      <c r="E8415" s="63">
        <f>'דוח 132'!G8415</f>
        <v>0</v>
      </c>
      <c r="F8415" s="63">
        <f>'דוח 132'!F8415</f>
        <v>0</v>
      </c>
      <c r="G8415" s="63">
        <f>'דוח 132'!E8415</f>
        <v>0</v>
      </c>
      <c r="H8415" s="63">
        <f>'דוח 132'!D8415</f>
        <v>0</v>
      </c>
      <c r="I8415" s="63">
        <f>'דוח 132'!C8415</f>
        <v>0</v>
      </c>
      <c r="J8415" s="63">
        <f>'דוח 132'!B8415</f>
        <v>0</v>
      </c>
      <c r="K8415" s="63">
        <f>'דוח 132'!A8415</f>
        <v>0</v>
      </c>
    </row>
    <row r="8416" spans="1:11" x14ac:dyDescent="0.2">
      <c r="A8416" s="63">
        <f>'דוח 132'!K8416</f>
        <v>0</v>
      </c>
      <c r="B8416" s="63">
        <f>'דוח 132'!J8416</f>
        <v>0</v>
      </c>
      <c r="C8416" s="63">
        <f>'דוח 132'!I8416</f>
        <v>0</v>
      </c>
      <c r="D8416" s="63">
        <f>'דוח 132'!H8416</f>
        <v>0</v>
      </c>
      <c r="E8416" s="63">
        <f>'דוח 132'!G8416</f>
        <v>0</v>
      </c>
      <c r="F8416" s="63">
        <f>'דוח 132'!F8416</f>
        <v>0</v>
      </c>
      <c r="G8416" s="63">
        <f>'דוח 132'!E8416</f>
        <v>0</v>
      </c>
      <c r="H8416" s="63">
        <f>'דוח 132'!D8416</f>
        <v>0</v>
      </c>
      <c r="I8416" s="63">
        <f>'דוח 132'!C8416</f>
        <v>0</v>
      </c>
      <c r="J8416" s="63">
        <f>'דוח 132'!B8416</f>
        <v>0</v>
      </c>
      <c r="K8416" s="63">
        <f>'דוח 132'!A8416</f>
        <v>0</v>
      </c>
    </row>
    <row r="8417" spans="1:11" x14ac:dyDescent="0.2">
      <c r="A8417" s="63">
        <f>'דוח 132'!K8417</f>
        <v>0</v>
      </c>
      <c r="B8417" s="63">
        <f>'דוח 132'!J8417</f>
        <v>0</v>
      </c>
      <c r="C8417" s="63">
        <f>'דוח 132'!I8417</f>
        <v>0</v>
      </c>
      <c r="D8417" s="63">
        <f>'דוח 132'!H8417</f>
        <v>0</v>
      </c>
      <c r="E8417" s="63">
        <f>'דוח 132'!G8417</f>
        <v>0</v>
      </c>
      <c r="F8417" s="63">
        <f>'דוח 132'!F8417</f>
        <v>0</v>
      </c>
      <c r="G8417" s="63">
        <f>'דוח 132'!E8417</f>
        <v>0</v>
      </c>
      <c r="H8417" s="63">
        <f>'דוח 132'!D8417</f>
        <v>0</v>
      </c>
      <c r="I8417" s="63">
        <f>'דוח 132'!C8417</f>
        <v>0</v>
      </c>
      <c r="J8417" s="63">
        <f>'דוח 132'!B8417</f>
        <v>0</v>
      </c>
      <c r="K8417" s="63">
        <f>'דוח 132'!A8417</f>
        <v>0</v>
      </c>
    </row>
    <row r="8418" spans="1:11" x14ac:dyDescent="0.2">
      <c r="A8418" s="63">
        <f>'דוח 132'!K8418</f>
        <v>0</v>
      </c>
      <c r="B8418" s="63">
        <f>'דוח 132'!J8418</f>
        <v>0</v>
      </c>
      <c r="C8418" s="63">
        <f>'דוח 132'!I8418</f>
        <v>0</v>
      </c>
      <c r="D8418" s="63">
        <f>'דוח 132'!H8418</f>
        <v>0</v>
      </c>
      <c r="E8418" s="63">
        <f>'דוח 132'!G8418</f>
        <v>0</v>
      </c>
      <c r="F8418" s="63">
        <f>'דוח 132'!F8418</f>
        <v>0</v>
      </c>
      <c r="G8418" s="63">
        <f>'דוח 132'!E8418</f>
        <v>0</v>
      </c>
      <c r="H8418" s="63">
        <f>'דוח 132'!D8418</f>
        <v>0</v>
      </c>
      <c r="I8418" s="63">
        <f>'דוח 132'!C8418</f>
        <v>0</v>
      </c>
      <c r="J8418" s="63">
        <f>'דוח 132'!B8418</f>
        <v>0</v>
      </c>
      <c r="K8418" s="63">
        <f>'דוח 132'!A8418</f>
        <v>0</v>
      </c>
    </row>
    <row r="8419" spans="1:11" x14ac:dyDescent="0.2">
      <c r="A8419" s="63">
        <f>'דוח 132'!K8419</f>
        <v>0</v>
      </c>
      <c r="B8419" s="63">
        <f>'דוח 132'!J8419</f>
        <v>0</v>
      </c>
      <c r="C8419" s="63">
        <f>'דוח 132'!I8419</f>
        <v>0</v>
      </c>
      <c r="D8419" s="63">
        <f>'דוח 132'!H8419</f>
        <v>0</v>
      </c>
      <c r="E8419" s="63">
        <f>'דוח 132'!G8419</f>
        <v>0</v>
      </c>
      <c r="F8419" s="63">
        <f>'דוח 132'!F8419</f>
        <v>0</v>
      </c>
      <c r="G8419" s="63">
        <f>'דוח 132'!E8419</f>
        <v>0</v>
      </c>
      <c r="H8419" s="63">
        <f>'דוח 132'!D8419</f>
        <v>0</v>
      </c>
      <c r="I8419" s="63">
        <f>'דוח 132'!C8419</f>
        <v>0</v>
      </c>
      <c r="J8419" s="63">
        <f>'דוח 132'!B8419</f>
        <v>0</v>
      </c>
      <c r="K8419" s="63">
        <f>'דוח 132'!A8419</f>
        <v>0</v>
      </c>
    </row>
    <row r="8420" spans="1:11" x14ac:dyDescent="0.2">
      <c r="A8420" s="63">
        <f>'דוח 132'!K8420</f>
        <v>0</v>
      </c>
      <c r="B8420" s="63">
        <f>'דוח 132'!J8420</f>
        <v>0</v>
      </c>
      <c r="C8420" s="63">
        <f>'דוח 132'!I8420</f>
        <v>0</v>
      </c>
      <c r="D8420" s="63">
        <f>'דוח 132'!H8420</f>
        <v>0</v>
      </c>
      <c r="E8420" s="63">
        <f>'דוח 132'!G8420</f>
        <v>0</v>
      </c>
      <c r="F8420" s="63">
        <f>'דוח 132'!F8420</f>
        <v>0</v>
      </c>
      <c r="G8420" s="63">
        <f>'דוח 132'!E8420</f>
        <v>0</v>
      </c>
      <c r="H8420" s="63">
        <f>'דוח 132'!D8420</f>
        <v>0</v>
      </c>
      <c r="I8420" s="63">
        <f>'דוח 132'!C8420</f>
        <v>0</v>
      </c>
      <c r="J8420" s="63">
        <f>'דוח 132'!B8420</f>
        <v>0</v>
      </c>
      <c r="K8420" s="63">
        <f>'דוח 132'!A8420</f>
        <v>0</v>
      </c>
    </row>
    <row r="8421" spans="1:11" x14ac:dyDescent="0.2">
      <c r="A8421" s="63">
        <f>'דוח 132'!K8421</f>
        <v>0</v>
      </c>
      <c r="B8421" s="63">
        <f>'דוח 132'!J8421</f>
        <v>0</v>
      </c>
      <c r="C8421" s="63">
        <f>'דוח 132'!I8421</f>
        <v>0</v>
      </c>
      <c r="D8421" s="63">
        <f>'דוח 132'!H8421</f>
        <v>0</v>
      </c>
      <c r="E8421" s="63">
        <f>'דוח 132'!G8421</f>
        <v>0</v>
      </c>
      <c r="F8421" s="63">
        <f>'דוח 132'!F8421</f>
        <v>0</v>
      </c>
      <c r="G8421" s="63">
        <f>'דוח 132'!E8421</f>
        <v>0</v>
      </c>
      <c r="H8421" s="63">
        <f>'דוח 132'!D8421</f>
        <v>0</v>
      </c>
      <c r="I8421" s="63">
        <f>'דוח 132'!C8421</f>
        <v>0</v>
      </c>
      <c r="J8421" s="63">
        <f>'דוח 132'!B8421</f>
        <v>0</v>
      </c>
      <c r="K8421" s="63">
        <f>'דוח 132'!A8421</f>
        <v>0</v>
      </c>
    </row>
    <row r="8422" spans="1:11" x14ac:dyDescent="0.2">
      <c r="A8422" s="63">
        <f>'דוח 132'!K8422</f>
        <v>0</v>
      </c>
      <c r="B8422" s="63">
        <f>'דוח 132'!J8422</f>
        <v>0</v>
      </c>
      <c r="C8422" s="63">
        <f>'דוח 132'!I8422</f>
        <v>0</v>
      </c>
      <c r="D8422" s="63">
        <f>'דוח 132'!H8422</f>
        <v>0</v>
      </c>
      <c r="E8422" s="63">
        <f>'דוח 132'!G8422</f>
        <v>0</v>
      </c>
      <c r="F8422" s="63">
        <f>'דוח 132'!F8422</f>
        <v>0</v>
      </c>
      <c r="G8422" s="63">
        <f>'דוח 132'!E8422</f>
        <v>0</v>
      </c>
      <c r="H8422" s="63">
        <f>'דוח 132'!D8422</f>
        <v>0</v>
      </c>
      <c r="I8422" s="63">
        <f>'דוח 132'!C8422</f>
        <v>0</v>
      </c>
      <c r="J8422" s="63">
        <f>'דוח 132'!B8422</f>
        <v>0</v>
      </c>
      <c r="K8422" s="63">
        <f>'דוח 132'!A8422</f>
        <v>0</v>
      </c>
    </row>
    <row r="8423" spans="1:11" x14ac:dyDescent="0.2">
      <c r="A8423" s="63">
        <f>'דוח 132'!K8423</f>
        <v>0</v>
      </c>
      <c r="B8423" s="63">
        <f>'דוח 132'!J8423</f>
        <v>0</v>
      </c>
      <c r="C8423" s="63">
        <f>'דוח 132'!I8423</f>
        <v>0</v>
      </c>
      <c r="D8423" s="63">
        <f>'דוח 132'!H8423</f>
        <v>0</v>
      </c>
      <c r="E8423" s="63">
        <f>'דוח 132'!G8423</f>
        <v>0</v>
      </c>
      <c r="F8423" s="63">
        <f>'דוח 132'!F8423</f>
        <v>0</v>
      </c>
      <c r="G8423" s="63">
        <f>'דוח 132'!E8423</f>
        <v>0</v>
      </c>
      <c r="H8423" s="63">
        <f>'דוח 132'!D8423</f>
        <v>0</v>
      </c>
      <c r="I8423" s="63">
        <f>'דוח 132'!C8423</f>
        <v>0</v>
      </c>
      <c r="J8423" s="63">
        <f>'דוח 132'!B8423</f>
        <v>0</v>
      </c>
      <c r="K8423" s="63">
        <f>'דוח 132'!A8423</f>
        <v>0</v>
      </c>
    </row>
    <row r="8424" spans="1:11" x14ac:dyDescent="0.2">
      <c r="A8424" s="63">
        <f>'דוח 132'!K8424</f>
        <v>0</v>
      </c>
      <c r="B8424" s="63">
        <f>'דוח 132'!J8424</f>
        <v>0</v>
      </c>
      <c r="C8424" s="63">
        <f>'דוח 132'!I8424</f>
        <v>0</v>
      </c>
      <c r="D8424" s="63">
        <f>'דוח 132'!H8424</f>
        <v>0</v>
      </c>
      <c r="E8424" s="63">
        <f>'דוח 132'!G8424</f>
        <v>0</v>
      </c>
      <c r="F8424" s="63">
        <f>'דוח 132'!F8424</f>
        <v>0</v>
      </c>
      <c r="G8424" s="63">
        <f>'דוח 132'!E8424</f>
        <v>0</v>
      </c>
      <c r="H8424" s="63">
        <f>'דוח 132'!D8424</f>
        <v>0</v>
      </c>
      <c r="I8424" s="63">
        <f>'דוח 132'!C8424</f>
        <v>0</v>
      </c>
      <c r="J8424" s="63">
        <f>'דוח 132'!B8424</f>
        <v>0</v>
      </c>
      <c r="K8424" s="63">
        <f>'דוח 132'!A8424</f>
        <v>0</v>
      </c>
    </row>
    <row r="8425" spans="1:11" x14ac:dyDescent="0.2">
      <c r="A8425" s="63">
        <f>'דוח 132'!K8425</f>
        <v>0</v>
      </c>
      <c r="B8425" s="63">
        <f>'דוח 132'!J8425</f>
        <v>0</v>
      </c>
      <c r="C8425" s="63">
        <f>'דוח 132'!I8425</f>
        <v>0</v>
      </c>
      <c r="D8425" s="63">
        <f>'דוח 132'!H8425</f>
        <v>0</v>
      </c>
      <c r="E8425" s="63">
        <f>'דוח 132'!G8425</f>
        <v>0</v>
      </c>
      <c r="F8425" s="63">
        <f>'דוח 132'!F8425</f>
        <v>0</v>
      </c>
      <c r="G8425" s="63">
        <f>'דוח 132'!E8425</f>
        <v>0</v>
      </c>
      <c r="H8425" s="63">
        <f>'דוח 132'!D8425</f>
        <v>0</v>
      </c>
      <c r="I8425" s="63">
        <f>'דוח 132'!C8425</f>
        <v>0</v>
      </c>
      <c r="J8425" s="63">
        <f>'דוח 132'!B8425</f>
        <v>0</v>
      </c>
      <c r="K8425" s="63">
        <f>'דוח 132'!A8425</f>
        <v>0</v>
      </c>
    </row>
    <row r="8426" spans="1:11" x14ac:dyDescent="0.2">
      <c r="A8426" s="63">
        <f>'דוח 132'!K8426</f>
        <v>0</v>
      </c>
      <c r="B8426" s="63">
        <f>'דוח 132'!J8426</f>
        <v>0</v>
      </c>
      <c r="C8426" s="63">
        <f>'דוח 132'!I8426</f>
        <v>0</v>
      </c>
      <c r="D8426" s="63">
        <f>'דוח 132'!H8426</f>
        <v>0</v>
      </c>
      <c r="E8426" s="63">
        <f>'דוח 132'!G8426</f>
        <v>0</v>
      </c>
      <c r="F8426" s="63">
        <f>'דוח 132'!F8426</f>
        <v>0</v>
      </c>
      <c r="G8426" s="63">
        <f>'דוח 132'!E8426</f>
        <v>0</v>
      </c>
      <c r="H8426" s="63">
        <f>'דוח 132'!D8426</f>
        <v>0</v>
      </c>
      <c r="I8426" s="63">
        <f>'דוח 132'!C8426</f>
        <v>0</v>
      </c>
      <c r="J8426" s="63">
        <f>'דוח 132'!B8426</f>
        <v>0</v>
      </c>
      <c r="K8426" s="63">
        <f>'דוח 132'!A8426</f>
        <v>0</v>
      </c>
    </row>
    <row r="8427" spans="1:11" x14ac:dyDescent="0.2">
      <c r="A8427" s="63">
        <f>'דוח 132'!K8427</f>
        <v>0</v>
      </c>
      <c r="B8427" s="63">
        <f>'דוח 132'!J8427</f>
        <v>0</v>
      </c>
      <c r="C8427" s="63">
        <f>'דוח 132'!I8427</f>
        <v>0</v>
      </c>
      <c r="D8427" s="63">
        <f>'דוח 132'!H8427</f>
        <v>0</v>
      </c>
      <c r="E8427" s="63">
        <f>'דוח 132'!G8427</f>
        <v>0</v>
      </c>
      <c r="F8427" s="63">
        <f>'דוח 132'!F8427</f>
        <v>0</v>
      </c>
      <c r="G8427" s="63">
        <f>'דוח 132'!E8427</f>
        <v>0</v>
      </c>
      <c r="H8427" s="63">
        <f>'דוח 132'!D8427</f>
        <v>0</v>
      </c>
      <c r="I8427" s="63">
        <f>'דוח 132'!C8427</f>
        <v>0</v>
      </c>
      <c r="J8427" s="63">
        <f>'דוח 132'!B8427</f>
        <v>0</v>
      </c>
      <c r="K8427" s="63">
        <f>'דוח 132'!A8427</f>
        <v>0</v>
      </c>
    </row>
    <row r="8428" spans="1:11" x14ac:dyDescent="0.2">
      <c r="A8428" s="63">
        <f>'דוח 132'!K8428</f>
        <v>0</v>
      </c>
      <c r="B8428" s="63">
        <f>'דוח 132'!J8428</f>
        <v>0</v>
      </c>
      <c r="C8428" s="63">
        <f>'דוח 132'!I8428</f>
        <v>0</v>
      </c>
      <c r="D8428" s="63">
        <f>'דוח 132'!H8428</f>
        <v>0</v>
      </c>
      <c r="E8428" s="63">
        <f>'דוח 132'!G8428</f>
        <v>0</v>
      </c>
      <c r="F8428" s="63">
        <f>'דוח 132'!F8428</f>
        <v>0</v>
      </c>
      <c r="G8428" s="63">
        <f>'דוח 132'!E8428</f>
        <v>0</v>
      </c>
      <c r="H8428" s="63">
        <f>'דוח 132'!D8428</f>
        <v>0</v>
      </c>
      <c r="I8428" s="63">
        <f>'דוח 132'!C8428</f>
        <v>0</v>
      </c>
      <c r="J8428" s="63">
        <f>'דוח 132'!B8428</f>
        <v>0</v>
      </c>
      <c r="K8428" s="63">
        <f>'דוח 132'!A8428</f>
        <v>0</v>
      </c>
    </row>
    <row r="8429" spans="1:11" x14ac:dyDescent="0.2">
      <c r="A8429" s="63">
        <f>'דוח 132'!K8429</f>
        <v>0</v>
      </c>
      <c r="B8429" s="63">
        <f>'דוח 132'!J8429</f>
        <v>0</v>
      </c>
      <c r="C8429" s="63">
        <f>'דוח 132'!I8429</f>
        <v>0</v>
      </c>
      <c r="D8429" s="63">
        <f>'דוח 132'!H8429</f>
        <v>0</v>
      </c>
      <c r="E8429" s="63">
        <f>'דוח 132'!G8429</f>
        <v>0</v>
      </c>
      <c r="F8429" s="63">
        <f>'דוח 132'!F8429</f>
        <v>0</v>
      </c>
      <c r="G8429" s="63">
        <f>'דוח 132'!E8429</f>
        <v>0</v>
      </c>
      <c r="H8429" s="63">
        <f>'דוח 132'!D8429</f>
        <v>0</v>
      </c>
      <c r="I8429" s="63">
        <f>'דוח 132'!C8429</f>
        <v>0</v>
      </c>
      <c r="J8429" s="63">
        <f>'דוח 132'!B8429</f>
        <v>0</v>
      </c>
      <c r="K8429" s="63">
        <f>'דוח 132'!A8429</f>
        <v>0</v>
      </c>
    </row>
    <row r="8430" spans="1:11" x14ac:dyDescent="0.2">
      <c r="A8430" s="63">
        <f>'דוח 132'!K8430</f>
        <v>0</v>
      </c>
      <c r="B8430" s="63">
        <f>'דוח 132'!J8430</f>
        <v>0</v>
      </c>
      <c r="C8430" s="63">
        <f>'דוח 132'!I8430</f>
        <v>0</v>
      </c>
      <c r="D8430" s="63">
        <f>'דוח 132'!H8430</f>
        <v>0</v>
      </c>
      <c r="E8430" s="63">
        <f>'דוח 132'!G8430</f>
        <v>0</v>
      </c>
      <c r="F8430" s="63">
        <f>'דוח 132'!F8430</f>
        <v>0</v>
      </c>
      <c r="G8430" s="63">
        <f>'דוח 132'!E8430</f>
        <v>0</v>
      </c>
      <c r="H8430" s="63">
        <f>'דוח 132'!D8430</f>
        <v>0</v>
      </c>
      <c r="I8430" s="63">
        <f>'דוח 132'!C8430</f>
        <v>0</v>
      </c>
      <c r="J8430" s="63">
        <f>'דוח 132'!B8430</f>
        <v>0</v>
      </c>
      <c r="K8430" s="63">
        <f>'דוח 132'!A8430</f>
        <v>0</v>
      </c>
    </row>
    <row r="8431" spans="1:11" x14ac:dyDescent="0.2">
      <c r="A8431" s="63">
        <f>'דוח 132'!K8431</f>
        <v>0</v>
      </c>
      <c r="B8431" s="63">
        <f>'דוח 132'!J8431</f>
        <v>0</v>
      </c>
      <c r="C8431" s="63">
        <f>'דוח 132'!I8431</f>
        <v>0</v>
      </c>
      <c r="D8431" s="63">
        <f>'דוח 132'!H8431</f>
        <v>0</v>
      </c>
      <c r="E8431" s="63">
        <f>'דוח 132'!G8431</f>
        <v>0</v>
      </c>
      <c r="F8431" s="63">
        <f>'דוח 132'!F8431</f>
        <v>0</v>
      </c>
      <c r="G8431" s="63">
        <f>'דוח 132'!E8431</f>
        <v>0</v>
      </c>
      <c r="H8431" s="63">
        <f>'דוח 132'!D8431</f>
        <v>0</v>
      </c>
      <c r="I8431" s="63">
        <f>'דוח 132'!C8431</f>
        <v>0</v>
      </c>
      <c r="J8431" s="63">
        <f>'דוח 132'!B8431</f>
        <v>0</v>
      </c>
      <c r="K8431" s="63">
        <f>'דוח 132'!A8431</f>
        <v>0</v>
      </c>
    </row>
    <row r="8432" spans="1:11" x14ac:dyDescent="0.2">
      <c r="A8432" s="63">
        <f>'דוח 132'!K8432</f>
        <v>0</v>
      </c>
      <c r="B8432" s="63">
        <f>'דוח 132'!J8432</f>
        <v>0</v>
      </c>
      <c r="C8432" s="63">
        <f>'דוח 132'!I8432</f>
        <v>0</v>
      </c>
      <c r="D8432" s="63">
        <f>'דוח 132'!H8432</f>
        <v>0</v>
      </c>
      <c r="E8432" s="63">
        <f>'דוח 132'!G8432</f>
        <v>0</v>
      </c>
      <c r="F8432" s="63">
        <f>'דוח 132'!F8432</f>
        <v>0</v>
      </c>
      <c r="G8432" s="63">
        <f>'דוח 132'!E8432</f>
        <v>0</v>
      </c>
      <c r="H8432" s="63">
        <f>'דוח 132'!D8432</f>
        <v>0</v>
      </c>
      <c r="I8432" s="63">
        <f>'דוח 132'!C8432</f>
        <v>0</v>
      </c>
      <c r="J8432" s="63">
        <f>'דוח 132'!B8432</f>
        <v>0</v>
      </c>
      <c r="K8432" s="63">
        <f>'דוח 132'!A8432</f>
        <v>0</v>
      </c>
    </row>
    <row r="8433" spans="1:11" x14ac:dyDescent="0.2">
      <c r="A8433" s="63">
        <f>'דוח 132'!K8433</f>
        <v>0</v>
      </c>
      <c r="B8433" s="63">
        <f>'דוח 132'!J8433</f>
        <v>0</v>
      </c>
      <c r="C8433" s="63">
        <f>'דוח 132'!I8433</f>
        <v>0</v>
      </c>
      <c r="D8433" s="63">
        <f>'דוח 132'!H8433</f>
        <v>0</v>
      </c>
      <c r="E8433" s="63">
        <f>'דוח 132'!G8433</f>
        <v>0</v>
      </c>
      <c r="F8433" s="63">
        <f>'דוח 132'!F8433</f>
        <v>0</v>
      </c>
      <c r="G8433" s="63">
        <f>'דוח 132'!E8433</f>
        <v>0</v>
      </c>
      <c r="H8433" s="63">
        <f>'דוח 132'!D8433</f>
        <v>0</v>
      </c>
      <c r="I8433" s="63">
        <f>'דוח 132'!C8433</f>
        <v>0</v>
      </c>
      <c r="J8433" s="63">
        <f>'דוח 132'!B8433</f>
        <v>0</v>
      </c>
      <c r="K8433" s="63">
        <f>'דוח 132'!A8433</f>
        <v>0</v>
      </c>
    </row>
    <row r="8434" spans="1:11" x14ac:dyDescent="0.2">
      <c r="A8434" s="63">
        <f>'דוח 132'!K8434</f>
        <v>0</v>
      </c>
      <c r="B8434" s="63">
        <f>'דוח 132'!J8434</f>
        <v>0</v>
      </c>
      <c r="C8434" s="63">
        <f>'דוח 132'!I8434</f>
        <v>0</v>
      </c>
      <c r="D8434" s="63">
        <f>'דוח 132'!H8434</f>
        <v>0</v>
      </c>
      <c r="E8434" s="63">
        <f>'דוח 132'!G8434</f>
        <v>0</v>
      </c>
      <c r="F8434" s="63">
        <f>'דוח 132'!F8434</f>
        <v>0</v>
      </c>
      <c r="G8434" s="63">
        <f>'דוח 132'!E8434</f>
        <v>0</v>
      </c>
      <c r="H8434" s="63">
        <f>'דוח 132'!D8434</f>
        <v>0</v>
      </c>
      <c r="I8434" s="63">
        <f>'דוח 132'!C8434</f>
        <v>0</v>
      </c>
      <c r="J8434" s="63">
        <f>'דוח 132'!B8434</f>
        <v>0</v>
      </c>
      <c r="K8434" s="63">
        <f>'דוח 132'!A8434</f>
        <v>0</v>
      </c>
    </row>
    <row r="8435" spans="1:11" x14ac:dyDescent="0.2">
      <c r="A8435" s="63">
        <f>'דוח 132'!K8435</f>
        <v>0</v>
      </c>
      <c r="B8435" s="63">
        <f>'דוח 132'!J8435</f>
        <v>0</v>
      </c>
      <c r="C8435" s="63">
        <f>'דוח 132'!I8435</f>
        <v>0</v>
      </c>
      <c r="D8435" s="63">
        <f>'דוח 132'!H8435</f>
        <v>0</v>
      </c>
      <c r="E8435" s="63">
        <f>'דוח 132'!G8435</f>
        <v>0</v>
      </c>
      <c r="F8435" s="63">
        <f>'דוח 132'!F8435</f>
        <v>0</v>
      </c>
      <c r="G8435" s="63">
        <f>'דוח 132'!E8435</f>
        <v>0</v>
      </c>
      <c r="H8435" s="63">
        <f>'דוח 132'!D8435</f>
        <v>0</v>
      </c>
      <c r="I8435" s="63">
        <f>'דוח 132'!C8435</f>
        <v>0</v>
      </c>
      <c r="J8435" s="63">
        <f>'דוח 132'!B8435</f>
        <v>0</v>
      </c>
      <c r="K8435" s="63">
        <f>'דוח 132'!A8435</f>
        <v>0</v>
      </c>
    </row>
    <row r="8436" spans="1:11" x14ac:dyDescent="0.2">
      <c r="A8436" s="63">
        <f>'דוח 132'!K8436</f>
        <v>0</v>
      </c>
      <c r="B8436" s="63">
        <f>'דוח 132'!J8436</f>
        <v>0</v>
      </c>
      <c r="C8436" s="63">
        <f>'דוח 132'!I8436</f>
        <v>0</v>
      </c>
      <c r="D8436" s="63">
        <f>'דוח 132'!H8436</f>
        <v>0</v>
      </c>
      <c r="E8436" s="63">
        <f>'דוח 132'!G8436</f>
        <v>0</v>
      </c>
      <c r="F8436" s="63">
        <f>'דוח 132'!F8436</f>
        <v>0</v>
      </c>
      <c r="G8436" s="63">
        <f>'דוח 132'!E8436</f>
        <v>0</v>
      </c>
      <c r="H8436" s="63">
        <f>'דוח 132'!D8436</f>
        <v>0</v>
      </c>
      <c r="I8436" s="63">
        <f>'דוח 132'!C8436</f>
        <v>0</v>
      </c>
      <c r="J8436" s="63">
        <f>'דוח 132'!B8436</f>
        <v>0</v>
      </c>
      <c r="K8436" s="63">
        <f>'דוח 132'!A8436</f>
        <v>0</v>
      </c>
    </row>
    <row r="8437" spans="1:11" x14ac:dyDescent="0.2">
      <c r="A8437" s="63">
        <f>'דוח 132'!K8437</f>
        <v>0</v>
      </c>
      <c r="B8437" s="63">
        <f>'דוח 132'!J8437</f>
        <v>0</v>
      </c>
      <c r="C8437" s="63">
        <f>'דוח 132'!I8437</f>
        <v>0</v>
      </c>
      <c r="D8437" s="63">
        <f>'דוח 132'!H8437</f>
        <v>0</v>
      </c>
      <c r="E8437" s="63">
        <f>'דוח 132'!G8437</f>
        <v>0</v>
      </c>
      <c r="F8437" s="63">
        <f>'דוח 132'!F8437</f>
        <v>0</v>
      </c>
      <c r="G8437" s="63">
        <f>'דוח 132'!E8437</f>
        <v>0</v>
      </c>
      <c r="H8437" s="63">
        <f>'דוח 132'!D8437</f>
        <v>0</v>
      </c>
      <c r="I8437" s="63">
        <f>'דוח 132'!C8437</f>
        <v>0</v>
      </c>
      <c r="J8437" s="63">
        <f>'דוח 132'!B8437</f>
        <v>0</v>
      </c>
      <c r="K8437" s="63">
        <f>'דוח 132'!A8437</f>
        <v>0</v>
      </c>
    </row>
    <row r="8438" spans="1:11" x14ac:dyDescent="0.2">
      <c r="A8438" s="63">
        <f>'דוח 132'!K8438</f>
        <v>0</v>
      </c>
      <c r="B8438" s="63">
        <f>'דוח 132'!J8438</f>
        <v>0</v>
      </c>
      <c r="C8438" s="63">
        <f>'דוח 132'!I8438</f>
        <v>0</v>
      </c>
      <c r="D8438" s="63">
        <f>'דוח 132'!H8438</f>
        <v>0</v>
      </c>
      <c r="E8438" s="63">
        <f>'דוח 132'!G8438</f>
        <v>0</v>
      </c>
      <c r="F8438" s="63">
        <f>'דוח 132'!F8438</f>
        <v>0</v>
      </c>
      <c r="G8438" s="63">
        <f>'דוח 132'!E8438</f>
        <v>0</v>
      </c>
      <c r="H8438" s="63">
        <f>'דוח 132'!D8438</f>
        <v>0</v>
      </c>
      <c r="I8438" s="63">
        <f>'דוח 132'!C8438</f>
        <v>0</v>
      </c>
      <c r="J8438" s="63">
        <f>'דוח 132'!B8438</f>
        <v>0</v>
      </c>
      <c r="K8438" s="63">
        <f>'דוח 132'!A8438</f>
        <v>0</v>
      </c>
    </row>
    <row r="8439" spans="1:11" x14ac:dyDescent="0.2">
      <c r="A8439" s="63">
        <f>'דוח 132'!K8439</f>
        <v>0</v>
      </c>
      <c r="B8439" s="63">
        <f>'דוח 132'!J8439</f>
        <v>0</v>
      </c>
      <c r="C8439" s="63">
        <f>'דוח 132'!I8439</f>
        <v>0</v>
      </c>
      <c r="D8439" s="63">
        <f>'דוח 132'!H8439</f>
        <v>0</v>
      </c>
      <c r="E8439" s="63">
        <f>'דוח 132'!G8439</f>
        <v>0</v>
      </c>
      <c r="F8439" s="63">
        <f>'דוח 132'!F8439</f>
        <v>0</v>
      </c>
      <c r="G8439" s="63">
        <f>'דוח 132'!E8439</f>
        <v>0</v>
      </c>
      <c r="H8439" s="63">
        <f>'דוח 132'!D8439</f>
        <v>0</v>
      </c>
      <c r="I8439" s="63">
        <f>'דוח 132'!C8439</f>
        <v>0</v>
      </c>
      <c r="J8439" s="63">
        <f>'דוח 132'!B8439</f>
        <v>0</v>
      </c>
      <c r="K8439" s="63">
        <f>'דוח 132'!A8439</f>
        <v>0</v>
      </c>
    </row>
    <row r="8440" spans="1:11" x14ac:dyDescent="0.2">
      <c r="A8440" s="63">
        <f>'דוח 132'!K8440</f>
        <v>0</v>
      </c>
      <c r="B8440" s="63">
        <f>'דוח 132'!J8440</f>
        <v>0</v>
      </c>
      <c r="C8440" s="63">
        <f>'דוח 132'!I8440</f>
        <v>0</v>
      </c>
      <c r="D8440" s="63">
        <f>'דוח 132'!H8440</f>
        <v>0</v>
      </c>
      <c r="E8440" s="63">
        <f>'דוח 132'!G8440</f>
        <v>0</v>
      </c>
      <c r="F8440" s="63">
        <f>'דוח 132'!F8440</f>
        <v>0</v>
      </c>
      <c r="G8440" s="63">
        <f>'דוח 132'!E8440</f>
        <v>0</v>
      </c>
      <c r="H8440" s="63">
        <f>'דוח 132'!D8440</f>
        <v>0</v>
      </c>
      <c r="I8440" s="63">
        <f>'דוח 132'!C8440</f>
        <v>0</v>
      </c>
      <c r="J8440" s="63">
        <f>'דוח 132'!B8440</f>
        <v>0</v>
      </c>
      <c r="K8440" s="63">
        <f>'דוח 132'!A8440</f>
        <v>0</v>
      </c>
    </row>
    <row r="8441" spans="1:11" x14ac:dyDescent="0.2">
      <c r="A8441" s="63">
        <f>'דוח 132'!K8441</f>
        <v>0</v>
      </c>
      <c r="B8441" s="63">
        <f>'דוח 132'!J8441</f>
        <v>0</v>
      </c>
      <c r="C8441" s="63">
        <f>'דוח 132'!I8441</f>
        <v>0</v>
      </c>
      <c r="D8441" s="63">
        <f>'דוח 132'!H8441</f>
        <v>0</v>
      </c>
      <c r="E8441" s="63">
        <f>'דוח 132'!G8441</f>
        <v>0</v>
      </c>
      <c r="F8441" s="63">
        <f>'דוח 132'!F8441</f>
        <v>0</v>
      </c>
      <c r="G8441" s="63">
        <f>'דוח 132'!E8441</f>
        <v>0</v>
      </c>
      <c r="H8441" s="63">
        <f>'דוח 132'!D8441</f>
        <v>0</v>
      </c>
      <c r="I8441" s="63">
        <f>'דוח 132'!C8441</f>
        <v>0</v>
      </c>
      <c r="J8441" s="63">
        <f>'דוח 132'!B8441</f>
        <v>0</v>
      </c>
      <c r="K8441" s="63">
        <f>'דוח 132'!A8441</f>
        <v>0</v>
      </c>
    </row>
    <row r="8442" spans="1:11" x14ac:dyDescent="0.2">
      <c r="A8442" s="63">
        <f>'דוח 132'!K8442</f>
        <v>0</v>
      </c>
      <c r="B8442" s="63">
        <f>'דוח 132'!J8442</f>
        <v>0</v>
      </c>
      <c r="C8442" s="63">
        <f>'דוח 132'!I8442</f>
        <v>0</v>
      </c>
      <c r="D8442" s="63">
        <f>'דוח 132'!H8442</f>
        <v>0</v>
      </c>
      <c r="E8442" s="63">
        <f>'דוח 132'!G8442</f>
        <v>0</v>
      </c>
      <c r="F8442" s="63">
        <f>'דוח 132'!F8442</f>
        <v>0</v>
      </c>
      <c r="G8442" s="63">
        <f>'דוח 132'!E8442</f>
        <v>0</v>
      </c>
      <c r="H8442" s="63">
        <f>'דוח 132'!D8442</f>
        <v>0</v>
      </c>
      <c r="I8442" s="63">
        <f>'דוח 132'!C8442</f>
        <v>0</v>
      </c>
      <c r="J8442" s="63">
        <f>'דוח 132'!B8442</f>
        <v>0</v>
      </c>
      <c r="K8442" s="63">
        <f>'דוח 132'!A8442</f>
        <v>0</v>
      </c>
    </row>
    <row r="8443" spans="1:11" x14ac:dyDescent="0.2">
      <c r="A8443" s="63">
        <f>'דוח 132'!K8443</f>
        <v>0</v>
      </c>
      <c r="B8443" s="63">
        <f>'דוח 132'!J8443</f>
        <v>0</v>
      </c>
      <c r="C8443" s="63">
        <f>'דוח 132'!I8443</f>
        <v>0</v>
      </c>
      <c r="D8443" s="63">
        <f>'דוח 132'!H8443</f>
        <v>0</v>
      </c>
      <c r="E8443" s="63">
        <f>'דוח 132'!G8443</f>
        <v>0</v>
      </c>
      <c r="F8443" s="63">
        <f>'דוח 132'!F8443</f>
        <v>0</v>
      </c>
      <c r="G8443" s="63">
        <f>'דוח 132'!E8443</f>
        <v>0</v>
      </c>
      <c r="H8443" s="63">
        <f>'דוח 132'!D8443</f>
        <v>0</v>
      </c>
      <c r="I8443" s="63">
        <f>'דוח 132'!C8443</f>
        <v>0</v>
      </c>
      <c r="J8443" s="63">
        <f>'דוח 132'!B8443</f>
        <v>0</v>
      </c>
      <c r="K8443" s="63">
        <f>'דוח 132'!A8443</f>
        <v>0</v>
      </c>
    </row>
    <row r="8444" spans="1:11" x14ac:dyDescent="0.2">
      <c r="A8444" s="63">
        <f>'דוח 132'!K8444</f>
        <v>0</v>
      </c>
      <c r="B8444" s="63">
        <f>'דוח 132'!J8444</f>
        <v>0</v>
      </c>
      <c r="C8444" s="63">
        <f>'דוח 132'!I8444</f>
        <v>0</v>
      </c>
      <c r="D8444" s="63">
        <f>'דוח 132'!H8444</f>
        <v>0</v>
      </c>
      <c r="E8444" s="63">
        <f>'דוח 132'!G8444</f>
        <v>0</v>
      </c>
      <c r="F8444" s="63">
        <f>'דוח 132'!F8444</f>
        <v>0</v>
      </c>
      <c r="G8444" s="63">
        <f>'דוח 132'!E8444</f>
        <v>0</v>
      </c>
      <c r="H8444" s="63">
        <f>'דוח 132'!D8444</f>
        <v>0</v>
      </c>
      <c r="I8444" s="63">
        <f>'דוח 132'!C8444</f>
        <v>0</v>
      </c>
      <c r="J8444" s="63">
        <f>'דוח 132'!B8444</f>
        <v>0</v>
      </c>
      <c r="K8444" s="63">
        <f>'דוח 132'!A8444</f>
        <v>0</v>
      </c>
    </row>
    <row r="8445" spans="1:11" x14ac:dyDescent="0.2">
      <c r="A8445" s="63">
        <f>'דוח 132'!K8445</f>
        <v>0</v>
      </c>
      <c r="B8445" s="63">
        <f>'דוח 132'!J8445</f>
        <v>0</v>
      </c>
      <c r="C8445" s="63">
        <f>'דוח 132'!I8445</f>
        <v>0</v>
      </c>
      <c r="D8445" s="63">
        <f>'דוח 132'!H8445</f>
        <v>0</v>
      </c>
      <c r="E8445" s="63">
        <f>'דוח 132'!G8445</f>
        <v>0</v>
      </c>
      <c r="F8445" s="63">
        <f>'דוח 132'!F8445</f>
        <v>0</v>
      </c>
      <c r="G8445" s="63">
        <f>'דוח 132'!E8445</f>
        <v>0</v>
      </c>
      <c r="H8445" s="63">
        <f>'דוח 132'!D8445</f>
        <v>0</v>
      </c>
      <c r="I8445" s="63">
        <f>'דוח 132'!C8445</f>
        <v>0</v>
      </c>
      <c r="J8445" s="63">
        <f>'דוח 132'!B8445</f>
        <v>0</v>
      </c>
      <c r="K8445" s="63">
        <f>'דוח 132'!A8445</f>
        <v>0</v>
      </c>
    </row>
    <row r="8446" spans="1:11" x14ac:dyDescent="0.2">
      <c r="A8446" s="63">
        <f>'דוח 132'!K8446</f>
        <v>0</v>
      </c>
      <c r="B8446" s="63">
        <f>'דוח 132'!J8446</f>
        <v>0</v>
      </c>
      <c r="C8446" s="63">
        <f>'דוח 132'!I8446</f>
        <v>0</v>
      </c>
      <c r="D8446" s="63">
        <f>'דוח 132'!H8446</f>
        <v>0</v>
      </c>
      <c r="E8446" s="63">
        <f>'דוח 132'!G8446</f>
        <v>0</v>
      </c>
      <c r="F8446" s="63">
        <f>'דוח 132'!F8446</f>
        <v>0</v>
      </c>
      <c r="G8446" s="63">
        <f>'דוח 132'!E8446</f>
        <v>0</v>
      </c>
      <c r="H8446" s="63">
        <f>'דוח 132'!D8446</f>
        <v>0</v>
      </c>
      <c r="I8446" s="63">
        <f>'דוח 132'!C8446</f>
        <v>0</v>
      </c>
      <c r="J8446" s="63">
        <f>'דוח 132'!B8446</f>
        <v>0</v>
      </c>
      <c r="K8446" s="63">
        <f>'דוח 132'!A8446</f>
        <v>0</v>
      </c>
    </row>
    <row r="8447" spans="1:11" x14ac:dyDescent="0.2">
      <c r="A8447" s="63">
        <f>'דוח 132'!K8447</f>
        <v>0</v>
      </c>
      <c r="B8447" s="63">
        <f>'דוח 132'!J8447</f>
        <v>0</v>
      </c>
      <c r="C8447" s="63">
        <f>'דוח 132'!I8447</f>
        <v>0</v>
      </c>
      <c r="D8447" s="63">
        <f>'דוח 132'!H8447</f>
        <v>0</v>
      </c>
      <c r="E8447" s="63">
        <f>'דוח 132'!G8447</f>
        <v>0</v>
      </c>
      <c r="F8447" s="63">
        <f>'דוח 132'!F8447</f>
        <v>0</v>
      </c>
      <c r="G8447" s="63">
        <f>'דוח 132'!E8447</f>
        <v>0</v>
      </c>
      <c r="H8447" s="63">
        <f>'דוח 132'!D8447</f>
        <v>0</v>
      </c>
      <c r="I8447" s="63">
        <f>'דוח 132'!C8447</f>
        <v>0</v>
      </c>
      <c r="J8447" s="63">
        <f>'דוח 132'!B8447</f>
        <v>0</v>
      </c>
      <c r="K8447" s="63">
        <f>'דוח 132'!A8447</f>
        <v>0</v>
      </c>
    </row>
    <row r="8448" spans="1:11" x14ac:dyDescent="0.2">
      <c r="A8448" s="63">
        <f>'דוח 132'!K8448</f>
        <v>0</v>
      </c>
      <c r="B8448" s="63">
        <f>'דוח 132'!J8448</f>
        <v>0</v>
      </c>
      <c r="C8448" s="63">
        <f>'דוח 132'!I8448</f>
        <v>0</v>
      </c>
      <c r="D8448" s="63">
        <f>'דוח 132'!H8448</f>
        <v>0</v>
      </c>
      <c r="E8448" s="63">
        <f>'דוח 132'!G8448</f>
        <v>0</v>
      </c>
      <c r="F8448" s="63">
        <f>'דוח 132'!F8448</f>
        <v>0</v>
      </c>
      <c r="G8448" s="63">
        <f>'דוח 132'!E8448</f>
        <v>0</v>
      </c>
      <c r="H8448" s="63">
        <f>'דוח 132'!D8448</f>
        <v>0</v>
      </c>
      <c r="I8448" s="63">
        <f>'דוח 132'!C8448</f>
        <v>0</v>
      </c>
      <c r="J8448" s="63">
        <f>'דוח 132'!B8448</f>
        <v>0</v>
      </c>
      <c r="K8448" s="63">
        <f>'דוח 132'!A8448</f>
        <v>0</v>
      </c>
    </row>
    <row r="8449" spans="1:11" x14ac:dyDescent="0.2">
      <c r="A8449" s="63">
        <f>'דוח 132'!K8449</f>
        <v>0</v>
      </c>
      <c r="B8449" s="63">
        <f>'דוח 132'!J8449</f>
        <v>0</v>
      </c>
      <c r="C8449" s="63">
        <f>'דוח 132'!I8449</f>
        <v>0</v>
      </c>
      <c r="D8449" s="63">
        <f>'דוח 132'!H8449</f>
        <v>0</v>
      </c>
      <c r="E8449" s="63">
        <f>'דוח 132'!G8449</f>
        <v>0</v>
      </c>
      <c r="F8449" s="63">
        <f>'דוח 132'!F8449</f>
        <v>0</v>
      </c>
      <c r="G8449" s="63">
        <f>'דוח 132'!E8449</f>
        <v>0</v>
      </c>
      <c r="H8449" s="63">
        <f>'דוח 132'!D8449</f>
        <v>0</v>
      </c>
      <c r="I8449" s="63">
        <f>'דוח 132'!C8449</f>
        <v>0</v>
      </c>
      <c r="J8449" s="63">
        <f>'דוח 132'!B8449</f>
        <v>0</v>
      </c>
      <c r="K8449" s="63">
        <f>'דוח 132'!A8449</f>
        <v>0</v>
      </c>
    </row>
    <row r="8450" spans="1:11" x14ac:dyDescent="0.2">
      <c r="A8450" s="63">
        <f>'דוח 132'!K8450</f>
        <v>0</v>
      </c>
      <c r="B8450" s="63">
        <f>'דוח 132'!J8450</f>
        <v>0</v>
      </c>
      <c r="C8450" s="63">
        <f>'דוח 132'!I8450</f>
        <v>0</v>
      </c>
      <c r="D8450" s="63">
        <f>'דוח 132'!H8450</f>
        <v>0</v>
      </c>
      <c r="E8450" s="63">
        <f>'דוח 132'!G8450</f>
        <v>0</v>
      </c>
      <c r="F8450" s="63">
        <f>'דוח 132'!F8450</f>
        <v>0</v>
      </c>
      <c r="G8450" s="63">
        <f>'דוח 132'!E8450</f>
        <v>0</v>
      </c>
      <c r="H8450" s="63">
        <f>'דוח 132'!D8450</f>
        <v>0</v>
      </c>
      <c r="I8450" s="63">
        <f>'דוח 132'!C8450</f>
        <v>0</v>
      </c>
      <c r="J8450" s="63">
        <f>'דוח 132'!B8450</f>
        <v>0</v>
      </c>
      <c r="K8450" s="63">
        <f>'דוח 132'!A8450</f>
        <v>0</v>
      </c>
    </row>
    <row r="8451" spans="1:11" x14ac:dyDescent="0.2">
      <c r="A8451" s="63">
        <f>'דוח 132'!K8451</f>
        <v>0</v>
      </c>
      <c r="B8451" s="63">
        <f>'דוח 132'!J8451</f>
        <v>0</v>
      </c>
      <c r="C8451" s="63">
        <f>'דוח 132'!I8451</f>
        <v>0</v>
      </c>
      <c r="D8451" s="63">
        <f>'דוח 132'!H8451</f>
        <v>0</v>
      </c>
      <c r="E8451" s="63">
        <f>'דוח 132'!G8451</f>
        <v>0</v>
      </c>
      <c r="F8451" s="63">
        <f>'דוח 132'!F8451</f>
        <v>0</v>
      </c>
      <c r="G8451" s="63">
        <f>'דוח 132'!E8451</f>
        <v>0</v>
      </c>
      <c r="H8451" s="63">
        <f>'דוח 132'!D8451</f>
        <v>0</v>
      </c>
      <c r="I8451" s="63">
        <f>'דוח 132'!C8451</f>
        <v>0</v>
      </c>
      <c r="J8451" s="63">
        <f>'דוח 132'!B8451</f>
        <v>0</v>
      </c>
      <c r="K8451" s="63">
        <f>'דוח 132'!A8451</f>
        <v>0</v>
      </c>
    </row>
    <row r="8452" spans="1:11" x14ac:dyDescent="0.2">
      <c r="A8452" s="63">
        <f>'דוח 132'!K8452</f>
        <v>0</v>
      </c>
      <c r="B8452" s="63">
        <f>'דוח 132'!J8452</f>
        <v>0</v>
      </c>
      <c r="C8452" s="63">
        <f>'דוח 132'!I8452</f>
        <v>0</v>
      </c>
      <c r="D8452" s="63">
        <f>'דוח 132'!H8452</f>
        <v>0</v>
      </c>
      <c r="E8452" s="63">
        <f>'דוח 132'!G8452</f>
        <v>0</v>
      </c>
      <c r="F8452" s="63">
        <f>'דוח 132'!F8452</f>
        <v>0</v>
      </c>
      <c r="G8452" s="63">
        <f>'דוח 132'!E8452</f>
        <v>0</v>
      </c>
      <c r="H8452" s="63">
        <f>'דוח 132'!D8452</f>
        <v>0</v>
      </c>
      <c r="I8452" s="63">
        <f>'דוח 132'!C8452</f>
        <v>0</v>
      </c>
      <c r="J8452" s="63">
        <f>'דוח 132'!B8452</f>
        <v>0</v>
      </c>
      <c r="K8452" s="63">
        <f>'דוח 132'!A8452</f>
        <v>0</v>
      </c>
    </row>
    <row r="8453" spans="1:11" x14ac:dyDescent="0.2">
      <c r="A8453" s="63">
        <f>'דוח 132'!K8453</f>
        <v>0</v>
      </c>
      <c r="B8453" s="63">
        <f>'דוח 132'!J8453</f>
        <v>0</v>
      </c>
      <c r="C8453" s="63">
        <f>'דוח 132'!I8453</f>
        <v>0</v>
      </c>
      <c r="D8453" s="63">
        <f>'דוח 132'!H8453</f>
        <v>0</v>
      </c>
      <c r="E8453" s="63">
        <f>'דוח 132'!G8453</f>
        <v>0</v>
      </c>
      <c r="F8453" s="63">
        <f>'דוח 132'!F8453</f>
        <v>0</v>
      </c>
      <c r="G8453" s="63">
        <f>'דוח 132'!E8453</f>
        <v>0</v>
      </c>
      <c r="H8453" s="63">
        <f>'דוח 132'!D8453</f>
        <v>0</v>
      </c>
      <c r="I8453" s="63">
        <f>'דוח 132'!C8453</f>
        <v>0</v>
      </c>
      <c r="J8453" s="63">
        <f>'דוח 132'!B8453</f>
        <v>0</v>
      </c>
      <c r="K8453" s="63">
        <f>'דוח 132'!A8453</f>
        <v>0</v>
      </c>
    </row>
    <row r="8454" spans="1:11" x14ac:dyDescent="0.2">
      <c r="A8454" s="63">
        <f>'דוח 132'!K8454</f>
        <v>0</v>
      </c>
      <c r="B8454" s="63">
        <f>'דוח 132'!J8454</f>
        <v>0</v>
      </c>
      <c r="C8454" s="63">
        <f>'דוח 132'!I8454</f>
        <v>0</v>
      </c>
      <c r="D8454" s="63">
        <f>'דוח 132'!H8454</f>
        <v>0</v>
      </c>
      <c r="E8454" s="63">
        <f>'דוח 132'!G8454</f>
        <v>0</v>
      </c>
      <c r="F8454" s="63">
        <f>'דוח 132'!F8454</f>
        <v>0</v>
      </c>
      <c r="G8454" s="63">
        <f>'דוח 132'!E8454</f>
        <v>0</v>
      </c>
      <c r="H8454" s="63">
        <f>'דוח 132'!D8454</f>
        <v>0</v>
      </c>
      <c r="I8454" s="63">
        <f>'דוח 132'!C8454</f>
        <v>0</v>
      </c>
      <c r="J8454" s="63">
        <f>'דוח 132'!B8454</f>
        <v>0</v>
      </c>
      <c r="K8454" s="63">
        <f>'דוח 132'!A8454</f>
        <v>0</v>
      </c>
    </row>
    <row r="8455" spans="1:11" x14ac:dyDescent="0.2">
      <c r="A8455" s="63">
        <f>'דוח 132'!K8455</f>
        <v>0</v>
      </c>
      <c r="B8455" s="63">
        <f>'דוח 132'!J8455</f>
        <v>0</v>
      </c>
      <c r="C8455" s="63">
        <f>'דוח 132'!I8455</f>
        <v>0</v>
      </c>
      <c r="D8455" s="63">
        <f>'דוח 132'!H8455</f>
        <v>0</v>
      </c>
      <c r="E8455" s="63">
        <f>'דוח 132'!G8455</f>
        <v>0</v>
      </c>
      <c r="F8455" s="63">
        <f>'דוח 132'!F8455</f>
        <v>0</v>
      </c>
      <c r="G8455" s="63">
        <f>'דוח 132'!E8455</f>
        <v>0</v>
      </c>
      <c r="H8455" s="63">
        <f>'דוח 132'!D8455</f>
        <v>0</v>
      </c>
      <c r="I8455" s="63">
        <f>'דוח 132'!C8455</f>
        <v>0</v>
      </c>
      <c r="J8455" s="63">
        <f>'דוח 132'!B8455</f>
        <v>0</v>
      </c>
      <c r="K8455" s="63">
        <f>'דוח 132'!A8455</f>
        <v>0</v>
      </c>
    </row>
    <row r="8456" spans="1:11" x14ac:dyDescent="0.2">
      <c r="A8456" s="63">
        <f>'דוח 132'!K8456</f>
        <v>0</v>
      </c>
      <c r="B8456" s="63">
        <f>'דוח 132'!J8456</f>
        <v>0</v>
      </c>
      <c r="C8456" s="63">
        <f>'דוח 132'!I8456</f>
        <v>0</v>
      </c>
      <c r="D8456" s="63">
        <f>'דוח 132'!H8456</f>
        <v>0</v>
      </c>
      <c r="E8456" s="63">
        <f>'דוח 132'!G8456</f>
        <v>0</v>
      </c>
      <c r="F8456" s="63">
        <f>'דוח 132'!F8456</f>
        <v>0</v>
      </c>
      <c r="G8456" s="63">
        <f>'דוח 132'!E8456</f>
        <v>0</v>
      </c>
      <c r="H8456" s="63">
        <f>'דוח 132'!D8456</f>
        <v>0</v>
      </c>
      <c r="I8456" s="63">
        <f>'דוח 132'!C8456</f>
        <v>0</v>
      </c>
      <c r="J8456" s="63">
        <f>'דוח 132'!B8456</f>
        <v>0</v>
      </c>
      <c r="K8456" s="63">
        <f>'דוח 132'!A8456</f>
        <v>0</v>
      </c>
    </row>
    <row r="8457" spans="1:11" x14ac:dyDescent="0.2">
      <c r="A8457" s="63">
        <f>'דוח 132'!K8457</f>
        <v>0</v>
      </c>
      <c r="B8457" s="63">
        <f>'דוח 132'!J8457</f>
        <v>0</v>
      </c>
      <c r="C8457" s="63">
        <f>'דוח 132'!I8457</f>
        <v>0</v>
      </c>
      <c r="D8457" s="63">
        <f>'דוח 132'!H8457</f>
        <v>0</v>
      </c>
      <c r="E8457" s="63">
        <f>'דוח 132'!G8457</f>
        <v>0</v>
      </c>
      <c r="F8457" s="63">
        <f>'דוח 132'!F8457</f>
        <v>0</v>
      </c>
      <c r="G8457" s="63">
        <f>'דוח 132'!E8457</f>
        <v>0</v>
      </c>
      <c r="H8457" s="63">
        <f>'דוח 132'!D8457</f>
        <v>0</v>
      </c>
      <c r="I8457" s="63">
        <f>'דוח 132'!C8457</f>
        <v>0</v>
      </c>
      <c r="J8457" s="63">
        <f>'דוח 132'!B8457</f>
        <v>0</v>
      </c>
      <c r="K8457" s="63">
        <f>'דוח 132'!A8457</f>
        <v>0</v>
      </c>
    </row>
    <row r="8458" spans="1:11" x14ac:dyDescent="0.2">
      <c r="A8458" s="63">
        <f>'דוח 132'!K8458</f>
        <v>0</v>
      </c>
      <c r="B8458" s="63">
        <f>'דוח 132'!J8458</f>
        <v>0</v>
      </c>
      <c r="C8458" s="63">
        <f>'דוח 132'!I8458</f>
        <v>0</v>
      </c>
      <c r="D8458" s="63">
        <f>'דוח 132'!H8458</f>
        <v>0</v>
      </c>
      <c r="E8458" s="63">
        <f>'דוח 132'!G8458</f>
        <v>0</v>
      </c>
      <c r="F8458" s="63">
        <f>'דוח 132'!F8458</f>
        <v>0</v>
      </c>
      <c r="G8458" s="63">
        <f>'דוח 132'!E8458</f>
        <v>0</v>
      </c>
      <c r="H8458" s="63">
        <f>'דוח 132'!D8458</f>
        <v>0</v>
      </c>
      <c r="I8458" s="63">
        <f>'דוח 132'!C8458</f>
        <v>0</v>
      </c>
      <c r="J8458" s="63">
        <f>'דוח 132'!B8458</f>
        <v>0</v>
      </c>
      <c r="K8458" s="63">
        <f>'דוח 132'!A8458</f>
        <v>0</v>
      </c>
    </row>
    <row r="8459" spans="1:11" x14ac:dyDescent="0.2">
      <c r="A8459" s="63">
        <f>'דוח 132'!K8459</f>
        <v>0</v>
      </c>
      <c r="B8459" s="63">
        <f>'דוח 132'!J8459</f>
        <v>0</v>
      </c>
      <c r="C8459" s="63">
        <f>'דוח 132'!I8459</f>
        <v>0</v>
      </c>
      <c r="D8459" s="63">
        <f>'דוח 132'!H8459</f>
        <v>0</v>
      </c>
      <c r="E8459" s="63">
        <f>'דוח 132'!G8459</f>
        <v>0</v>
      </c>
      <c r="F8459" s="63">
        <f>'דוח 132'!F8459</f>
        <v>0</v>
      </c>
      <c r="G8459" s="63">
        <f>'דוח 132'!E8459</f>
        <v>0</v>
      </c>
      <c r="H8459" s="63">
        <f>'דוח 132'!D8459</f>
        <v>0</v>
      </c>
      <c r="I8459" s="63">
        <f>'דוח 132'!C8459</f>
        <v>0</v>
      </c>
      <c r="J8459" s="63">
        <f>'דוח 132'!B8459</f>
        <v>0</v>
      </c>
      <c r="K8459" s="63">
        <f>'דוח 132'!A8459</f>
        <v>0</v>
      </c>
    </row>
    <row r="8460" spans="1:11" x14ac:dyDescent="0.2">
      <c r="A8460" s="63">
        <f>'דוח 132'!K8460</f>
        <v>0</v>
      </c>
      <c r="B8460" s="63">
        <f>'דוח 132'!J8460</f>
        <v>0</v>
      </c>
      <c r="C8460" s="63">
        <f>'דוח 132'!I8460</f>
        <v>0</v>
      </c>
      <c r="D8460" s="63">
        <f>'דוח 132'!H8460</f>
        <v>0</v>
      </c>
      <c r="E8460" s="63">
        <f>'דוח 132'!G8460</f>
        <v>0</v>
      </c>
      <c r="F8460" s="63">
        <f>'דוח 132'!F8460</f>
        <v>0</v>
      </c>
      <c r="G8460" s="63">
        <f>'דוח 132'!E8460</f>
        <v>0</v>
      </c>
      <c r="H8460" s="63">
        <f>'דוח 132'!D8460</f>
        <v>0</v>
      </c>
      <c r="I8460" s="63">
        <f>'דוח 132'!C8460</f>
        <v>0</v>
      </c>
      <c r="J8460" s="63">
        <f>'דוח 132'!B8460</f>
        <v>0</v>
      </c>
      <c r="K8460" s="63">
        <f>'דוח 132'!A8460</f>
        <v>0</v>
      </c>
    </row>
    <row r="8461" spans="1:11" x14ac:dyDescent="0.2">
      <c r="A8461" s="63">
        <f>'דוח 132'!K8461</f>
        <v>0</v>
      </c>
      <c r="B8461" s="63">
        <f>'דוח 132'!J8461</f>
        <v>0</v>
      </c>
      <c r="C8461" s="63">
        <f>'דוח 132'!I8461</f>
        <v>0</v>
      </c>
      <c r="D8461" s="63">
        <f>'דוח 132'!H8461</f>
        <v>0</v>
      </c>
      <c r="E8461" s="63">
        <f>'דוח 132'!G8461</f>
        <v>0</v>
      </c>
      <c r="F8461" s="63">
        <f>'דוח 132'!F8461</f>
        <v>0</v>
      </c>
      <c r="G8461" s="63">
        <f>'דוח 132'!E8461</f>
        <v>0</v>
      </c>
      <c r="H8461" s="63">
        <f>'דוח 132'!D8461</f>
        <v>0</v>
      </c>
      <c r="I8461" s="63">
        <f>'דוח 132'!C8461</f>
        <v>0</v>
      </c>
      <c r="J8461" s="63">
        <f>'דוח 132'!B8461</f>
        <v>0</v>
      </c>
      <c r="K8461" s="63">
        <f>'דוח 132'!A8461</f>
        <v>0</v>
      </c>
    </row>
    <row r="8462" spans="1:11" x14ac:dyDescent="0.2">
      <c r="A8462" s="63">
        <f>'דוח 132'!K8462</f>
        <v>0</v>
      </c>
      <c r="B8462" s="63">
        <f>'דוח 132'!J8462</f>
        <v>0</v>
      </c>
      <c r="C8462" s="63">
        <f>'דוח 132'!I8462</f>
        <v>0</v>
      </c>
      <c r="D8462" s="63">
        <f>'דוח 132'!H8462</f>
        <v>0</v>
      </c>
      <c r="E8462" s="63">
        <f>'דוח 132'!G8462</f>
        <v>0</v>
      </c>
      <c r="F8462" s="63">
        <f>'דוח 132'!F8462</f>
        <v>0</v>
      </c>
      <c r="G8462" s="63">
        <f>'דוח 132'!E8462</f>
        <v>0</v>
      </c>
      <c r="H8462" s="63">
        <f>'דוח 132'!D8462</f>
        <v>0</v>
      </c>
      <c r="I8462" s="63">
        <f>'דוח 132'!C8462</f>
        <v>0</v>
      </c>
      <c r="J8462" s="63">
        <f>'דוח 132'!B8462</f>
        <v>0</v>
      </c>
      <c r="K8462" s="63">
        <f>'דוח 132'!A8462</f>
        <v>0</v>
      </c>
    </row>
    <row r="8463" spans="1:11" x14ac:dyDescent="0.2">
      <c r="A8463" s="63">
        <f>'דוח 132'!K8463</f>
        <v>0</v>
      </c>
      <c r="B8463" s="63">
        <f>'דוח 132'!J8463</f>
        <v>0</v>
      </c>
      <c r="C8463" s="63">
        <f>'דוח 132'!I8463</f>
        <v>0</v>
      </c>
      <c r="D8463" s="63">
        <f>'דוח 132'!H8463</f>
        <v>0</v>
      </c>
      <c r="E8463" s="63">
        <f>'דוח 132'!G8463</f>
        <v>0</v>
      </c>
      <c r="F8463" s="63">
        <f>'דוח 132'!F8463</f>
        <v>0</v>
      </c>
      <c r="G8463" s="63">
        <f>'דוח 132'!E8463</f>
        <v>0</v>
      </c>
      <c r="H8463" s="63">
        <f>'דוח 132'!D8463</f>
        <v>0</v>
      </c>
      <c r="I8463" s="63">
        <f>'דוח 132'!C8463</f>
        <v>0</v>
      </c>
      <c r="J8463" s="63">
        <f>'דוח 132'!B8463</f>
        <v>0</v>
      </c>
      <c r="K8463" s="63">
        <f>'דוח 132'!A8463</f>
        <v>0</v>
      </c>
    </row>
    <row r="8464" spans="1:11" x14ac:dyDescent="0.2">
      <c r="A8464" s="63">
        <f>'דוח 132'!K8464</f>
        <v>0</v>
      </c>
      <c r="B8464" s="63">
        <f>'דוח 132'!J8464</f>
        <v>0</v>
      </c>
      <c r="C8464" s="63">
        <f>'דוח 132'!I8464</f>
        <v>0</v>
      </c>
      <c r="D8464" s="63">
        <f>'דוח 132'!H8464</f>
        <v>0</v>
      </c>
      <c r="E8464" s="63">
        <f>'דוח 132'!G8464</f>
        <v>0</v>
      </c>
      <c r="F8464" s="63">
        <f>'דוח 132'!F8464</f>
        <v>0</v>
      </c>
      <c r="G8464" s="63">
        <f>'דוח 132'!E8464</f>
        <v>0</v>
      </c>
      <c r="H8464" s="63">
        <f>'דוח 132'!D8464</f>
        <v>0</v>
      </c>
      <c r="I8464" s="63">
        <f>'דוח 132'!C8464</f>
        <v>0</v>
      </c>
      <c r="J8464" s="63">
        <f>'דוח 132'!B8464</f>
        <v>0</v>
      </c>
      <c r="K8464" s="63">
        <f>'דוח 132'!A8464</f>
        <v>0</v>
      </c>
    </row>
    <row r="8465" spans="1:11" x14ac:dyDescent="0.2">
      <c r="A8465" s="63">
        <f>'דוח 132'!K8465</f>
        <v>0</v>
      </c>
      <c r="B8465" s="63">
        <f>'דוח 132'!J8465</f>
        <v>0</v>
      </c>
      <c r="C8465" s="63">
        <f>'דוח 132'!I8465</f>
        <v>0</v>
      </c>
      <c r="D8465" s="63">
        <f>'דוח 132'!H8465</f>
        <v>0</v>
      </c>
      <c r="E8465" s="63">
        <f>'דוח 132'!G8465</f>
        <v>0</v>
      </c>
      <c r="F8465" s="63">
        <f>'דוח 132'!F8465</f>
        <v>0</v>
      </c>
      <c r="G8465" s="63">
        <f>'דוח 132'!E8465</f>
        <v>0</v>
      </c>
      <c r="H8465" s="63">
        <f>'דוח 132'!D8465</f>
        <v>0</v>
      </c>
      <c r="I8465" s="63">
        <f>'דוח 132'!C8465</f>
        <v>0</v>
      </c>
      <c r="J8465" s="63">
        <f>'דוח 132'!B8465</f>
        <v>0</v>
      </c>
      <c r="K8465" s="63">
        <f>'דוח 132'!A8465</f>
        <v>0</v>
      </c>
    </row>
    <row r="8466" spans="1:11" x14ac:dyDescent="0.2">
      <c r="A8466" s="63">
        <f>'דוח 132'!K8466</f>
        <v>0</v>
      </c>
      <c r="B8466" s="63">
        <f>'דוח 132'!J8466</f>
        <v>0</v>
      </c>
      <c r="C8466" s="63">
        <f>'דוח 132'!I8466</f>
        <v>0</v>
      </c>
      <c r="D8466" s="63">
        <f>'דוח 132'!H8466</f>
        <v>0</v>
      </c>
      <c r="E8466" s="63">
        <f>'דוח 132'!G8466</f>
        <v>0</v>
      </c>
      <c r="F8466" s="63">
        <f>'דוח 132'!F8466</f>
        <v>0</v>
      </c>
      <c r="G8466" s="63">
        <f>'דוח 132'!E8466</f>
        <v>0</v>
      </c>
      <c r="H8466" s="63">
        <f>'דוח 132'!D8466</f>
        <v>0</v>
      </c>
      <c r="I8466" s="63">
        <f>'דוח 132'!C8466</f>
        <v>0</v>
      </c>
      <c r="J8466" s="63">
        <f>'דוח 132'!B8466</f>
        <v>0</v>
      </c>
      <c r="K8466" s="63">
        <f>'דוח 132'!A8466</f>
        <v>0</v>
      </c>
    </row>
    <row r="8467" spans="1:11" x14ac:dyDescent="0.2">
      <c r="A8467" s="63">
        <f>'דוח 132'!K8467</f>
        <v>0</v>
      </c>
      <c r="B8467" s="63">
        <f>'דוח 132'!J8467</f>
        <v>0</v>
      </c>
      <c r="C8467" s="63">
        <f>'דוח 132'!I8467</f>
        <v>0</v>
      </c>
      <c r="D8467" s="63">
        <f>'דוח 132'!H8467</f>
        <v>0</v>
      </c>
      <c r="E8467" s="63">
        <f>'דוח 132'!G8467</f>
        <v>0</v>
      </c>
      <c r="F8467" s="63">
        <f>'דוח 132'!F8467</f>
        <v>0</v>
      </c>
      <c r="G8467" s="63">
        <f>'דוח 132'!E8467</f>
        <v>0</v>
      </c>
      <c r="H8467" s="63">
        <f>'דוח 132'!D8467</f>
        <v>0</v>
      </c>
      <c r="I8467" s="63">
        <f>'דוח 132'!C8467</f>
        <v>0</v>
      </c>
      <c r="J8467" s="63">
        <f>'דוח 132'!B8467</f>
        <v>0</v>
      </c>
      <c r="K8467" s="63">
        <f>'דוח 132'!A8467</f>
        <v>0</v>
      </c>
    </row>
    <row r="8468" spans="1:11" x14ac:dyDescent="0.2">
      <c r="A8468" s="63">
        <f>'דוח 132'!K8468</f>
        <v>0</v>
      </c>
      <c r="B8468" s="63">
        <f>'דוח 132'!J8468</f>
        <v>0</v>
      </c>
      <c r="C8468" s="63">
        <f>'דוח 132'!I8468</f>
        <v>0</v>
      </c>
      <c r="D8468" s="63">
        <f>'דוח 132'!H8468</f>
        <v>0</v>
      </c>
      <c r="E8468" s="63">
        <f>'דוח 132'!G8468</f>
        <v>0</v>
      </c>
      <c r="F8468" s="63">
        <f>'דוח 132'!F8468</f>
        <v>0</v>
      </c>
      <c r="G8468" s="63">
        <f>'דוח 132'!E8468</f>
        <v>0</v>
      </c>
      <c r="H8468" s="63">
        <f>'דוח 132'!D8468</f>
        <v>0</v>
      </c>
      <c r="I8468" s="63">
        <f>'דוח 132'!C8468</f>
        <v>0</v>
      </c>
      <c r="J8468" s="63">
        <f>'דוח 132'!B8468</f>
        <v>0</v>
      </c>
      <c r="K8468" s="63">
        <f>'דוח 132'!A8468</f>
        <v>0</v>
      </c>
    </row>
    <row r="8469" spans="1:11" x14ac:dyDescent="0.2">
      <c r="A8469" s="63">
        <f>'דוח 132'!K8469</f>
        <v>0</v>
      </c>
      <c r="B8469" s="63">
        <f>'דוח 132'!J8469</f>
        <v>0</v>
      </c>
      <c r="C8469" s="63">
        <f>'דוח 132'!I8469</f>
        <v>0</v>
      </c>
      <c r="D8469" s="63">
        <f>'דוח 132'!H8469</f>
        <v>0</v>
      </c>
      <c r="E8469" s="63">
        <f>'דוח 132'!G8469</f>
        <v>0</v>
      </c>
      <c r="F8469" s="63">
        <f>'דוח 132'!F8469</f>
        <v>0</v>
      </c>
      <c r="G8469" s="63">
        <f>'דוח 132'!E8469</f>
        <v>0</v>
      </c>
      <c r="H8469" s="63">
        <f>'דוח 132'!D8469</f>
        <v>0</v>
      </c>
      <c r="I8469" s="63">
        <f>'דוח 132'!C8469</f>
        <v>0</v>
      </c>
      <c r="J8469" s="63">
        <f>'דוח 132'!B8469</f>
        <v>0</v>
      </c>
      <c r="K8469" s="63">
        <f>'דוח 132'!A8469</f>
        <v>0</v>
      </c>
    </row>
    <row r="8470" spans="1:11" x14ac:dyDescent="0.2">
      <c r="A8470" s="63">
        <f>'דוח 132'!K8470</f>
        <v>0</v>
      </c>
      <c r="B8470" s="63">
        <f>'דוח 132'!J8470</f>
        <v>0</v>
      </c>
      <c r="C8470" s="63">
        <f>'דוח 132'!I8470</f>
        <v>0</v>
      </c>
      <c r="D8470" s="63">
        <f>'דוח 132'!H8470</f>
        <v>0</v>
      </c>
      <c r="E8470" s="63">
        <f>'דוח 132'!G8470</f>
        <v>0</v>
      </c>
      <c r="F8470" s="63">
        <f>'דוח 132'!F8470</f>
        <v>0</v>
      </c>
      <c r="G8470" s="63">
        <f>'דוח 132'!E8470</f>
        <v>0</v>
      </c>
      <c r="H8470" s="63">
        <f>'דוח 132'!D8470</f>
        <v>0</v>
      </c>
      <c r="I8470" s="63">
        <f>'דוח 132'!C8470</f>
        <v>0</v>
      </c>
      <c r="J8470" s="63">
        <f>'דוח 132'!B8470</f>
        <v>0</v>
      </c>
      <c r="K8470" s="63">
        <f>'דוח 132'!A8470</f>
        <v>0</v>
      </c>
    </row>
    <row r="8471" spans="1:11" x14ac:dyDescent="0.2">
      <c r="A8471" s="63">
        <f>'דוח 132'!K8471</f>
        <v>0</v>
      </c>
      <c r="B8471" s="63">
        <f>'דוח 132'!J8471</f>
        <v>0</v>
      </c>
      <c r="C8471" s="63">
        <f>'דוח 132'!I8471</f>
        <v>0</v>
      </c>
      <c r="D8471" s="63">
        <f>'דוח 132'!H8471</f>
        <v>0</v>
      </c>
      <c r="E8471" s="63">
        <f>'דוח 132'!G8471</f>
        <v>0</v>
      </c>
      <c r="F8471" s="63">
        <f>'דוח 132'!F8471</f>
        <v>0</v>
      </c>
      <c r="G8471" s="63">
        <f>'דוח 132'!E8471</f>
        <v>0</v>
      </c>
      <c r="H8471" s="63">
        <f>'דוח 132'!D8471</f>
        <v>0</v>
      </c>
      <c r="I8471" s="63">
        <f>'דוח 132'!C8471</f>
        <v>0</v>
      </c>
      <c r="J8471" s="63">
        <f>'דוח 132'!B8471</f>
        <v>0</v>
      </c>
      <c r="K8471" s="63">
        <f>'דוח 132'!A8471</f>
        <v>0</v>
      </c>
    </row>
    <row r="8472" spans="1:11" x14ac:dyDescent="0.2">
      <c r="A8472" s="63">
        <f>'דוח 132'!K8472</f>
        <v>0</v>
      </c>
      <c r="B8472" s="63">
        <f>'דוח 132'!J8472</f>
        <v>0</v>
      </c>
      <c r="C8472" s="63">
        <f>'דוח 132'!I8472</f>
        <v>0</v>
      </c>
      <c r="D8472" s="63">
        <f>'דוח 132'!H8472</f>
        <v>0</v>
      </c>
      <c r="E8472" s="63">
        <f>'דוח 132'!G8472</f>
        <v>0</v>
      </c>
      <c r="F8472" s="63">
        <f>'דוח 132'!F8472</f>
        <v>0</v>
      </c>
      <c r="G8472" s="63">
        <f>'דוח 132'!E8472</f>
        <v>0</v>
      </c>
      <c r="H8472" s="63">
        <f>'דוח 132'!D8472</f>
        <v>0</v>
      </c>
      <c r="I8472" s="63">
        <f>'דוח 132'!C8472</f>
        <v>0</v>
      </c>
      <c r="J8472" s="63">
        <f>'דוח 132'!B8472</f>
        <v>0</v>
      </c>
      <c r="K8472" s="63">
        <f>'דוח 132'!A8472</f>
        <v>0</v>
      </c>
    </row>
    <row r="8473" spans="1:11" x14ac:dyDescent="0.2">
      <c r="A8473" s="63">
        <f>'דוח 132'!K8473</f>
        <v>0</v>
      </c>
      <c r="B8473" s="63">
        <f>'דוח 132'!J8473</f>
        <v>0</v>
      </c>
      <c r="C8473" s="63">
        <f>'דוח 132'!I8473</f>
        <v>0</v>
      </c>
      <c r="D8473" s="63">
        <f>'דוח 132'!H8473</f>
        <v>0</v>
      </c>
      <c r="E8473" s="63">
        <f>'דוח 132'!G8473</f>
        <v>0</v>
      </c>
      <c r="F8473" s="63">
        <f>'דוח 132'!F8473</f>
        <v>0</v>
      </c>
      <c r="G8473" s="63">
        <f>'דוח 132'!E8473</f>
        <v>0</v>
      </c>
      <c r="H8473" s="63">
        <f>'דוח 132'!D8473</f>
        <v>0</v>
      </c>
      <c r="I8473" s="63">
        <f>'דוח 132'!C8473</f>
        <v>0</v>
      </c>
      <c r="J8473" s="63">
        <f>'דוח 132'!B8473</f>
        <v>0</v>
      </c>
      <c r="K8473" s="63">
        <f>'דוח 132'!A8473</f>
        <v>0</v>
      </c>
    </row>
    <row r="8474" spans="1:11" x14ac:dyDescent="0.2">
      <c r="A8474" s="63">
        <f>'דוח 132'!K8474</f>
        <v>0</v>
      </c>
      <c r="B8474" s="63">
        <f>'דוח 132'!J8474</f>
        <v>0</v>
      </c>
      <c r="C8474" s="63">
        <f>'דוח 132'!I8474</f>
        <v>0</v>
      </c>
      <c r="D8474" s="63">
        <f>'דוח 132'!H8474</f>
        <v>0</v>
      </c>
      <c r="E8474" s="63">
        <f>'דוח 132'!G8474</f>
        <v>0</v>
      </c>
      <c r="F8474" s="63">
        <f>'דוח 132'!F8474</f>
        <v>0</v>
      </c>
      <c r="G8474" s="63">
        <f>'דוח 132'!E8474</f>
        <v>0</v>
      </c>
      <c r="H8474" s="63">
        <f>'דוח 132'!D8474</f>
        <v>0</v>
      </c>
      <c r="I8474" s="63">
        <f>'דוח 132'!C8474</f>
        <v>0</v>
      </c>
      <c r="J8474" s="63">
        <f>'דוח 132'!B8474</f>
        <v>0</v>
      </c>
      <c r="K8474" s="63">
        <f>'דוח 132'!A8474</f>
        <v>0</v>
      </c>
    </row>
    <row r="8475" spans="1:11" x14ac:dyDescent="0.2">
      <c r="A8475" s="63">
        <f>'דוח 132'!K8475</f>
        <v>0</v>
      </c>
      <c r="B8475" s="63">
        <f>'דוח 132'!J8475</f>
        <v>0</v>
      </c>
      <c r="C8475" s="63">
        <f>'דוח 132'!I8475</f>
        <v>0</v>
      </c>
      <c r="D8475" s="63">
        <f>'דוח 132'!H8475</f>
        <v>0</v>
      </c>
      <c r="E8475" s="63">
        <f>'דוח 132'!G8475</f>
        <v>0</v>
      </c>
      <c r="F8475" s="63">
        <f>'דוח 132'!F8475</f>
        <v>0</v>
      </c>
      <c r="G8475" s="63">
        <f>'דוח 132'!E8475</f>
        <v>0</v>
      </c>
      <c r="H8475" s="63">
        <f>'דוח 132'!D8475</f>
        <v>0</v>
      </c>
      <c r="I8475" s="63">
        <f>'דוח 132'!C8475</f>
        <v>0</v>
      </c>
      <c r="J8475" s="63">
        <f>'דוח 132'!B8475</f>
        <v>0</v>
      </c>
      <c r="K8475" s="63">
        <f>'דוח 132'!A8475</f>
        <v>0</v>
      </c>
    </row>
    <row r="8476" spans="1:11" x14ac:dyDescent="0.2">
      <c r="A8476" s="63">
        <f>'דוח 132'!K8476</f>
        <v>0</v>
      </c>
      <c r="B8476" s="63">
        <f>'דוח 132'!J8476</f>
        <v>0</v>
      </c>
      <c r="C8476" s="63">
        <f>'דוח 132'!I8476</f>
        <v>0</v>
      </c>
      <c r="D8476" s="63">
        <f>'דוח 132'!H8476</f>
        <v>0</v>
      </c>
      <c r="E8476" s="63">
        <f>'דוח 132'!G8476</f>
        <v>0</v>
      </c>
      <c r="F8476" s="63">
        <f>'דוח 132'!F8476</f>
        <v>0</v>
      </c>
      <c r="G8476" s="63">
        <f>'דוח 132'!E8476</f>
        <v>0</v>
      </c>
      <c r="H8476" s="63">
        <f>'דוח 132'!D8476</f>
        <v>0</v>
      </c>
      <c r="I8476" s="63">
        <f>'דוח 132'!C8476</f>
        <v>0</v>
      </c>
      <c r="J8476" s="63">
        <f>'דוח 132'!B8476</f>
        <v>0</v>
      </c>
      <c r="K8476" s="63">
        <f>'דוח 132'!A8476</f>
        <v>0</v>
      </c>
    </row>
    <row r="8477" spans="1:11" x14ac:dyDescent="0.2">
      <c r="A8477" s="63">
        <f>'דוח 132'!K8477</f>
        <v>0</v>
      </c>
      <c r="B8477" s="63">
        <f>'דוח 132'!J8477</f>
        <v>0</v>
      </c>
      <c r="C8477" s="63">
        <f>'דוח 132'!I8477</f>
        <v>0</v>
      </c>
      <c r="D8477" s="63">
        <f>'דוח 132'!H8477</f>
        <v>0</v>
      </c>
      <c r="E8477" s="63">
        <f>'דוח 132'!G8477</f>
        <v>0</v>
      </c>
      <c r="F8477" s="63">
        <f>'דוח 132'!F8477</f>
        <v>0</v>
      </c>
      <c r="G8477" s="63">
        <f>'דוח 132'!E8477</f>
        <v>0</v>
      </c>
      <c r="H8477" s="63">
        <f>'דוח 132'!D8477</f>
        <v>0</v>
      </c>
      <c r="I8477" s="63">
        <f>'דוח 132'!C8477</f>
        <v>0</v>
      </c>
      <c r="J8477" s="63">
        <f>'דוח 132'!B8477</f>
        <v>0</v>
      </c>
      <c r="K8477" s="63">
        <f>'דוח 132'!A8477</f>
        <v>0</v>
      </c>
    </row>
    <row r="8478" spans="1:11" x14ac:dyDescent="0.2">
      <c r="A8478" s="63">
        <f>'דוח 132'!K8478</f>
        <v>0</v>
      </c>
      <c r="B8478" s="63">
        <f>'דוח 132'!J8478</f>
        <v>0</v>
      </c>
      <c r="C8478" s="63">
        <f>'דוח 132'!I8478</f>
        <v>0</v>
      </c>
      <c r="D8478" s="63">
        <f>'דוח 132'!H8478</f>
        <v>0</v>
      </c>
      <c r="E8478" s="63">
        <f>'דוח 132'!G8478</f>
        <v>0</v>
      </c>
      <c r="F8478" s="63">
        <f>'דוח 132'!F8478</f>
        <v>0</v>
      </c>
      <c r="G8478" s="63">
        <f>'דוח 132'!E8478</f>
        <v>0</v>
      </c>
      <c r="H8478" s="63">
        <f>'דוח 132'!D8478</f>
        <v>0</v>
      </c>
      <c r="I8478" s="63">
        <f>'דוח 132'!C8478</f>
        <v>0</v>
      </c>
      <c r="J8478" s="63">
        <f>'דוח 132'!B8478</f>
        <v>0</v>
      </c>
      <c r="K8478" s="63">
        <f>'דוח 132'!A8478</f>
        <v>0</v>
      </c>
    </row>
    <row r="8479" spans="1:11" x14ac:dyDescent="0.2">
      <c r="A8479" s="63">
        <f>'דוח 132'!K8479</f>
        <v>0</v>
      </c>
      <c r="B8479" s="63">
        <f>'דוח 132'!J8479</f>
        <v>0</v>
      </c>
      <c r="C8479" s="63">
        <f>'דוח 132'!I8479</f>
        <v>0</v>
      </c>
      <c r="D8479" s="63">
        <f>'דוח 132'!H8479</f>
        <v>0</v>
      </c>
      <c r="E8479" s="63">
        <f>'דוח 132'!G8479</f>
        <v>0</v>
      </c>
      <c r="F8479" s="63">
        <f>'דוח 132'!F8479</f>
        <v>0</v>
      </c>
      <c r="G8479" s="63">
        <f>'דוח 132'!E8479</f>
        <v>0</v>
      </c>
      <c r="H8479" s="63">
        <f>'דוח 132'!D8479</f>
        <v>0</v>
      </c>
      <c r="I8479" s="63">
        <f>'דוח 132'!C8479</f>
        <v>0</v>
      </c>
      <c r="J8479" s="63">
        <f>'דוח 132'!B8479</f>
        <v>0</v>
      </c>
      <c r="K8479" s="63">
        <f>'דוח 132'!A8479</f>
        <v>0</v>
      </c>
    </row>
    <row r="8480" spans="1:11" x14ac:dyDescent="0.2">
      <c r="A8480" s="63">
        <f>'דוח 132'!K8480</f>
        <v>0</v>
      </c>
      <c r="B8480" s="63">
        <f>'דוח 132'!J8480</f>
        <v>0</v>
      </c>
      <c r="C8480" s="63">
        <f>'דוח 132'!I8480</f>
        <v>0</v>
      </c>
      <c r="D8480" s="63">
        <f>'דוח 132'!H8480</f>
        <v>0</v>
      </c>
      <c r="E8480" s="63">
        <f>'דוח 132'!G8480</f>
        <v>0</v>
      </c>
      <c r="F8480" s="63">
        <f>'דוח 132'!F8480</f>
        <v>0</v>
      </c>
      <c r="G8480" s="63">
        <f>'דוח 132'!E8480</f>
        <v>0</v>
      </c>
      <c r="H8480" s="63">
        <f>'דוח 132'!D8480</f>
        <v>0</v>
      </c>
      <c r="I8480" s="63">
        <f>'דוח 132'!C8480</f>
        <v>0</v>
      </c>
      <c r="J8480" s="63">
        <f>'דוח 132'!B8480</f>
        <v>0</v>
      </c>
      <c r="K8480" s="63">
        <f>'דוח 132'!A8480</f>
        <v>0</v>
      </c>
    </row>
    <row r="8481" spans="1:11" x14ac:dyDescent="0.2">
      <c r="A8481" s="63">
        <f>'דוח 132'!K8481</f>
        <v>0</v>
      </c>
      <c r="B8481" s="63">
        <f>'דוח 132'!J8481</f>
        <v>0</v>
      </c>
      <c r="C8481" s="63">
        <f>'דוח 132'!I8481</f>
        <v>0</v>
      </c>
      <c r="D8481" s="63">
        <f>'דוח 132'!H8481</f>
        <v>0</v>
      </c>
      <c r="E8481" s="63">
        <f>'דוח 132'!G8481</f>
        <v>0</v>
      </c>
      <c r="F8481" s="63">
        <f>'דוח 132'!F8481</f>
        <v>0</v>
      </c>
      <c r="G8481" s="63">
        <f>'דוח 132'!E8481</f>
        <v>0</v>
      </c>
      <c r="H8481" s="63">
        <f>'דוח 132'!D8481</f>
        <v>0</v>
      </c>
      <c r="I8481" s="63">
        <f>'דוח 132'!C8481</f>
        <v>0</v>
      </c>
      <c r="J8481" s="63">
        <f>'דוח 132'!B8481</f>
        <v>0</v>
      </c>
      <c r="K8481" s="63">
        <f>'דוח 132'!A8481</f>
        <v>0</v>
      </c>
    </row>
    <row r="8482" spans="1:11" x14ac:dyDescent="0.2">
      <c r="A8482" s="63">
        <f>'דוח 132'!K8482</f>
        <v>0</v>
      </c>
      <c r="B8482" s="63">
        <f>'דוח 132'!J8482</f>
        <v>0</v>
      </c>
      <c r="C8482" s="63">
        <f>'דוח 132'!I8482</f>
        <v>0</v>
      </c>
      <c r="D8482" s="63">
        <f>'דוח 132'!H8482</f>
        <v>0</v>
      </c>
      <c r="E8482" s="63">
        <f>'דוח 132'!G8482</f>
        <v>0</v>
      </c>
      <c r="F8482" s="63">
        <f>'דוח 132'!F8482</f>
        <v>0</v>
      </c>
      <c r="G8482" s="63">
        <f>'דוח 132'!E8482</f>
        <v>0</v>
      </c>
      <c r="H8482" s="63">
        <f>'דוח 132'!D8482</f>
        <v>0</v>
      </c>
      <c r="I8482" s="63">
        <f>'דוח 132'!C8482</f>
        <v>0</v>
      </c>
      <c r="J8482" s="63">
        <f>'דוח 132'!B8482</f>
        <v>0</v>
      </c>
      <c r="K8482" s="63">
        <f>'דוח 132'!A8482</f>
        <v>0</v>
      </c>
    </row>
    <row r="8483" spans="1:11" x14ac:dyDescent="0.2">
      <c r="A8483" s="63">
        <f>'דוח 132'!K8483</f>
        <v>0</v>
      </c>
      <c r="B8483" s="63">
        <f>'דוח 132'!J8483</f>
        <v>0</v>
      </c>
      <c r="C8483" s="63">
        <f>'דוח 132'!I8483</f>
        <v>0</v>
      </c>
      <c r="D8483" s="63">
        <f>'דוח 132'!H8483</f>
        <v>0</v>
      </c>
      <c r="E8483" s="63">
        <f>'דוח 132'!G8483</f>
        <v>0</v>
      </c>
      <c r="F8483" s="63">
        <f>'דוח 132'!F8483</f>
        <v>0</v>
      </c>
      <c r="G8483" s="63">
        <f>'דוח 132'!E8483</f>
        <v>0</v>
      </c>
      <c r="H8483" s="63">
        <f>'דוח 132'!D8483</f>
        <v>0</v>
      </c>
      <c r="I8483" s="63">
        <f>'דוח 132'!C8483</f>
        <v>0</v>
      </c>
      <c r="J8483" s="63">
        <f>'דוח 132'!B8483</f>
        <v>0</v>
      </c>
      <c r="K8483" s="63">
        <f>'דוח 132'!A8483</f>
        <v>0</v>
      </c>
    </row>
    <row r="8484" spans="1:11" x14ac:dyDescent="0.2">
      <c r="A8484" s="63">
        <f>'דוח 132'!K8484</f>
        <v>0</v>
      </c>
      <c r="B8484" s="63">
        <f>'דוח 132'!J8484</f>
        <v>0</v>
      </c>
      <c r="C8484" s="63">
        <f>'דוח 132'!I8484</f>
        <v>0</v>
      </c>
      <c r="D8484" s="63">
        <f>'דוח 132'!H8484</f>
        <v>0</v>
      </c>
      <c r="E8484" s="63">
        <f>'דוח 132'!G8484</f>
        <v>0</v>
      </c>
      <c r="F8484" s="63">
        <f>'דוח 132'!F8484</f>
        <v>0</v>
      </c>
      <c r="G8484" s="63">
        <f>'דוח 132'!E8484</f>
        <v>0</v>
      </c>
      <c r="H8484" s="63">
        <f>'דוח 132'!D8484</f>
        <v>0</v>
      </c>
      <c r="I8484" s="63">
        <f>'דוח 132'!C8484</f>
        <v>0</v>
      </c>
      <c r="J8484" s="63">
        <f>'דוח 132'!B8484</f>
        <v>0</v>
      </c>
      <c r="K8484" s="63">
        <f>'דוח 132'!A8484</f>
        <v>0</v>
      </c>
    </row>
    <row r="8485" spans="1:11" x14ac:dyDescent="0.2">
      <c r="A8485" s="63">
        <f>'דוח 132'!K8485</f>
        <v>0</v>
      </c>
      <c r="B8485" s="63">
        <f>'דוח 132'!J8485</f>
        <v>0</v>
      </c>
      <c r="C8485" s="63">
        <f>'דוח 132'!I8485</f>
        <v>0</v>
      </c>
      <c r="D8485" s="63">
        <f>'דוח 132'!H8485</f>
        <v>0</v>
      </c>
      <c r="E8485" s="63">
        <f>'דוח 132'!G8485</f>
        <v>0</v>
      </c>
      <c r="F8485" s="63">
        <f>'דוח 132'!F8485</f>
        <v>0</v>
      </c>
      <c r="G8485" s="63">
        <f>'דוח 132'!E8485</f>
        <v>0</v>
      </c>
      <c r="H8485" s="63">
        <f>'דוח 132'!D8485</f>
        <v>0</v>
      </c>
      <c r="I8485" s="63">
        <f>'דוח 132'!C8485</f>
        <v>0</v>
      </c>
      <c r="J8485" s="63">
        <f>'דוח 132'!B8485</f>
        <v>0</v>
      </c>
      <c r="K8485" s="63">
        <f>'דוח 132'!A8485</f>
        <v>0</v>
      </c>
    </row>
    <row r="8486" spans="1:11" x14ac:dyDescent="0.2">
      <c r="A8486" s="63">
        <f>'דוח 132'!K8486</f>
        <v>0</v>
      </c>
      <c r="B8486" s="63">
        <f>'דוח 132'!J8486</f>
        <v>0</v>
      </c>
      <c r="C8486" s="63">
        <f>'דוח 132'!I8486</f>
        <v>0</v>
      </c>
      <c r="D8486" s="63">
        <f>'דוח 132'!H8486</f>
        <v>0</v>
      </c>
      <c r="E8486" s="63">
        <f>'דוח 132'!G8486</f>
        <v>0</v>
      </c>
      <c r="F8486" s="63">
        <f>'דוח 132'!F8486</f>
        <v>0</v>
      </c>
      <c r="G8486" s="63">
        <f>'דוח 132'!E8486</f>
        <v>0</v>
      </c>
      <c r="H8486" s="63">
        <f>'דוח 132'!D8486</f>
        <v>0</v>
      </c>
      <c r="I8486" s="63">
        <f>'דוח 132'!C8486</f>
        <v>0</v>
      </c>
      <c r="J8486" s="63">
        <f>'דוח 132'!B8486</f>
        <v>0</v>
      </c>
      <c r="K8486" s="63">
        <f>'דוח 132'!A8486</f>
        <v>0</v>
      </c>
    </row>
    <row r="8487" spans="1:11" x14ac:dyDescent="0.2">
      <c r="A8487" s="63">
        <f>'דוח 132'!K8487</f>
        <v>0</v>
      </c>
      <c r="B8487" s="63">
        <f>'דוח 132'!J8487</f>
        <v>0</v>
      </c>
      <c r="C8487" s="63">
        <f>'דוח 132'!I8487</f>
        <v>0</v>
      </c>
      <c r="D8487" s="63">
        <f>'דוח 132'!H8487</f>
        <v>0</v>
      </c>
      <c r="E8487" s="63">
        <f>'דוח 132'!G8487</f>
        <v>0</v>
      </c>
      <c r="F8487" s="63">
        <f>'דוח 132'!F8487</f>
        <v>0</v>
      </c>
      <c r="G8487" s="63">
        <f>'דוח 132'!E8487</f>
        <v>0</v>
      </c>
      <c r="H8487" s="63">
        <f>'דוח 132'!D8487</f>
        <v>0</v>
      </c>
      <c r="I8487" s="63">
        <f>'דוח 132'!C8487</f>
        <v>0</v>
      </c>
      <c r="J8487" s="63">
        <f>'דוח 132'!B8487</f>
        <v>0</v>
      </c>
      <c r="K8487" s="63">
        <f>'דוח 132'!A8487</f>
        <v>0</v>
      </c>
    </row>
    <row r="8488" spans="1:11" x14ac:dyDescent="0.2">
      <c r="A8488" s="63">
        <f>'דוח 132'!K8488</f>
        <v>0</v>
      </c>
      <c r="B8488" s="63">
        <f>'דוח 132'!J8488</f>
        <v>0</v>
      </c>
      <c r="C8488" s="63">
        <f>'דוח 132'!I8488</f>
        <v>0</v>
      </c>
      <c r="D8488" s="63">
        <f>'דוח 132'!H8488</f>
        <v>0</v>
      </c>
      <c r="E8488" s="63">
        <f>'דוח 132'!G8488</f>
        <v>0</v>
      </c>
      <c r="F8488" s="63">
        <f>'דוח 132'!F8488</f>
        <v>0</v>
      </c>
      <c r="G8488" s="63">
        <f>'דוח 132'!E8488</f>
        <v>0</v>
      </c>
      <c r="H8488" s="63">
        <f>'דוח 132'!D8488</f>
        <v>0</v>
      </c>
      <c r="I8488" s="63">
        <f>'דוח 132'!C8488</f>
        <v>0</v>
      </c>
      <c r="J8488" s="63">
        <f>'דוח 132'!B8488</f>
        <v>0</v>
      </c>
      <c r="K8488" s="63">
        <f>'דוח 132'!A8488</f>
        <v>0</v>
      </c>
    </row>
    <row r="8489" spans="1:11" x14ac:dyDescent="0.2">
      <c r="A8489" s="63">
        <f>'דוח 132'!K8489</f>
        <v>0</v>
      </c>
      <c r="B8489" s="63">
        <f>'דוח 132'!J8489</f>
        <v>0</v>
      </c>
      <c r="C8489" s="63">
        <f>'דוח 132'!I8489</f>
        <v>0</v>
      </c>
      <c r="D8489" s="63">
        <f>'דוח 132'!H8489</f>
        <v>0</v>
      </c>
      <c r="E8489" s="63">
        <f>'דוח 132'!G8489</f>
        <v>0</v>
      </c>
      <c r="F8489" s="63">
        <f>'דוח 132'!F8489</f>
        <v>0</v>
      </c>
      <c r="G8489" s="63">
        <f>'דוח 132'!E8489</f>
        <v>0</v>
      </c>
      <c r="H8489" s="63">
        <f>'דוח 132'!D8489</f>
        <v>0</v>
      </c>
      <c r="I8489" s="63">
        <f>'דוח 132'!C8489</f>
        <v>0</v>
      </c>
      <c r="J8489" s="63">
        <f>'דוח 132'!B8489</f>
        <v>0</v>
      </c>
      <c r="K8489" s="63">
        <f>'דוח 132'!A8489</f>
        <v>0</v>
      </c>
    </row>
    <row r="8490" spans="1:11" x14ac:dyDescent="0.2">
      <c r="A8490" s="63">
        <f>'דוח 132'!K8490</f>
        <v>0</v>
      </c>
      <c r="B8490" s="63">
        <f>'דוח 132'!J8490</f>
        <v>0</v>
      </c>
      <c r="C8490" s="63">
        <f>'דוח 132'!I8490</f>
        <v>0</v>
      </c>
      <c r="D8490" s="63">
        <f>'דוח 132'!H8490</f>
        <v>0</v>
      </c>
      <c r="E8490" s="63">
        <f>'דוח 132'!G8490</f>
        <v>0</v>
      </c>
      <c r="F8490" s="63">
        <f>'דוח 132'!F8490</f>
        <v>0</v>
      </c>
      <c r="G8490" s="63">
        <f>'דוח 132'!E8490</f>
        <v>0</v>
      </c>
      <c r="H8490" s="63">
        <f>'דוח 132'!D8490</f>
        <v>0</v>
      </c>
      <c r="I8490" s="63">
        <f>'דוח 132'!C8490</f>
        <v>0</v>
      </c>
      <c r="J8490" s="63">
        <f>'דוח 132'!B8490</f>
        <v>0</v>
      </c>
      <c r="K8490" s="63">
        <f>'דוח 132'!A8490</f>
        <v>0</v>
      </c>
    </row>
    <row r="8491" spans="1:11" x14ac:dyDescent="0.2">
      <c r="A8491" s="63">
        <f>'דוח 132'!K8491</f>
        <v>0</v>
      </c>
      <c r="B8491" s="63">
        <f>'דוח 132'!J8491</f>
        <v>0</v>
      </c>
      <c r="C8491" s="63">
        <f>'דוח 132'!I8491</f>
        <v>0</v>
      </c>
      <c r="D8491" s="63">
        <f>'דוח 132'!H8491</f>
        <v>0</v>
      </c>
      <c r="E8491" s="63">
        <f>'דוח 132'!G8491</f>
        <v>0</v>
      </c>
      <c r="F8491" s="63">
        <f>'דוח 132'!F8491</f>
        <v>0</v>
      </c>
      <c r="G8491" s="63">
        <f>'דוח 132'!E8491</f>
        <v>0</v>
      </c>
      <c r="H8491" s="63">
        <f>'דוח 132'!D8491</f>
        <v>0</v>
      </c>
      <c r="I8491" s="63">
        <f>'דוח 132'!C8491</f>
        <v>0</v>
      </c>
      <c r="J8491" s="63">
        <f>'דוח 132'!B8491</f>
        <v>0</v>
      </c>
      <c r="K8491" s="63">
        <f>'דוח 132'!A8491</f>
        <v>0</v>
      </c>
    </row>
    <row r="8492" spans="1:11" x14ac:dyDescent="0.2">
      <c r="A8492" s="63">
        <f>'דוח 132'!K8492</f>
        <v>0</v>
      </c>
      <c r="B8492" s="63">
        <f>'דוח 132'!J8492</f>
        <v>0</v>
      </c>
      <c r="C8492" s="63">
        <f>'דוח 132'!I8492</f>
        <v>0</v>
      </c>
      <c r="D8492" s="63">
        <f>'דוח 132'!H8492</f>
        <v>0</v>
      </c>
      <c r="E8492" s="63">
        <f>'דוח 132'!G8492</f>
        <v>0</v>
      </c>
      <c r="F8492" s="63">
        <f>'דוח 132'!F8492</f>
        <v>0</v>
      </c>
      <c r="G8492" s="63">
        <f>'דוח 132'!E8492</f>
        <v>0</v>
      </c>
      <c r="H8492" s="63">
        <f>'דוח 132'!D8492</f>
        <v>0</v>
      </c>
      <c r="I8492" s="63">
        <f>'דוח 132'!C8492</f>
        <v>0</v>
      </c>
      <c r="J8492" s="63">
        <f>'דוח 132'!B8492</f>
        <v>0</v>
      </c>
      <c r="K8492" s="63">
        <f>'דוח 132'!A8492</f>
        <v>0</v>
      </c>
    </row>
    <row r="8493" spans="1:11" x14ac:dyDescent="0.2">
      <c r="A8493" s="63">
        <f>'דוח 132'!K8493</f>
        <v>0</v>
      </c>
      <c r="B8493" s="63">
        <f>'דוח 132'!J8493</f>
        <v>0</v>
      </c>
      <c r="C8493" s="63">
        <f>'דוח 132'!I8493</f>
        <v>0</v>
      </c>
      <c r="D8493" s="63">
        <f>'דוח 132'!H8493</f>
        <v>0</v>
      </c>
      <c r="E8493" s="63">
        <f>'דוח 132'!G8493</f>
        <v>0</v>
      </c>
      <c r="F8493" s="63">
        <f>'דוח 132'!F8493</f>
        <v>0</v>
      </c>
      <c r="G8493" s="63">
        <f>'דוח 132'!E8493</f>
        <v>0</v>
      </c>
      <c r="H8493" s="63">
        <f>'דוח 132'!D8493</f>
        <v>0</v>
      </c>
      <c r="I8493" s="63">
        <f>'דוח 132'!C8493</f>
        <v>0</v>
      </c>
      <c r="J8493" s="63">
        <f>'דוח 132'!B8493</f>
        <v>0</v>
      </c>
      <c r="K8493" s="63">
        <f>'דוח 132'!A8493</f>
        <v>0</v>
      </c>
    </row>
    <row r="8494" spans="1:11" x14ac:dyDescent="0.2">
      <c r="A8494" s="63">
        <f>'דוח 132'!K8494</f>
        <v>0</v>
      </c>
      <c r="B8494" s="63">
        <f>'דוח 132'!J8494</f>
        <v>0</v>
      </c>
      <c r="C8494" s="63">
        <f>'דוח 132'!I8494</f>
        <v>0</v>
      </c>
      <c r="D8494" s="63">
        <f>'דוח 132'!H8494</f>
        <v>0</v>
      </c>
      <c r="E8494" s="63">
        <f>'דוח 132'!G8494</f>
        <v>0</v>
      </c>
      <c r="F8494" s="63">
        <f>'דוח 132'!F8494</f>
        <v>0</v>
      </c>
      <c r="G8494" s="63">
        <f>'דוח 132'!E8494</f>
        <v>0</v>
      </c>
      <c r="H8494" s="63">
        <f>'דוח 132'!D8494</f>
        <v>0</v>
      </c>
      <c r="I8494" s="63">
        <f>'דוח 132'!C8494</f>
        <v>0</v>
      </c>
      <c r="J8494" s="63">
        <f>'דוח 132'!B8494</f>
        <v>0</v>
      </c>
      <c r="K8494" s="63">
        <f>'דוח 132'!A8494</f>
        <v>0</v>
      </c>
    </row>
    <row r="8495" spans="1:11" x14ac:dyDescent="0.2">
      <c r="A8495" s="63">
        <f>'דוח 132'!K8495</f>
        <v>0</v>
      </c>
      <c r="B8495" s="63">
        <f>'דוח 132'!J8495</f>
        <v>0</v>
      </c>
      <c r="C8495" s="63">
        <f>'דוח 132'!I8495</f>
        <v>0</v>
      </c>
      <c r="D8495" s="63">
        <f>'דוח 132'!H8495</f>
        <v>0</v>
      </c>
      <c r="E8495" s="63">
        <f>'דוח 132'!G8495</f>
        <v>0</v>
      </c>
      <c r="F8495" s="63">
        <f>'דוח 132'!F8495</f>
        <v>0</v>
      </c>
      <c r="G8495" s="63">
        <f>'דוח 132'!E8495</f>
        <v>0</v>
      </c>
      <c r="H8495" s="63">
        <f>'דוח 132'!D8495</f>
        <v>0</v>
      </c>
      <c r="I8495" s="63">
        <f>'דוח 132'!C8495</f>
        <v>0</v>
      </c>
      <c r="J8495" s="63">
        <f>'דוח 132'!B8495</f>
        <v>0</v>
      </c>
      <c r="K8495" s="63">
        <f>'דוח 132'!A8495</f>
        <v>0</v>
      </c>
    </row>
    <row r="8496" spans="1:11" x14ac:dyDescent="0.2">
      <c r="A8496" s="63">
        <f>'דוח 132'!K8496</f>
        <v>0</v>
      </c>
      <c r="B8496" s="63">
        <f>'דוח 132'!J8496</f>
        <v>0</v>
      </c>
      <c r="C8496" s="63">
        <f>'דוח 132'!I8496</f>
        <v>0</v>
      </c>
      <c r="D8496" s="63">
        <f>'דוח 132'!H8496</f>
        <v>0</v>
      </c>
      <c r="E8496" s="63">
        <f>'דוח 132'!G8496</f>
        <v>0</v>
      </c>
      <c r="F8496" s="63">
        <f>'דוח 132'!F8496</f>
        <v>0</v>
      </c>
      <c r="G8496" s="63">
        <f>'דוח 132'!E8496</f>
        <v>0</v>
      </c>
      <c r="H8496" s="63">
        <f>'דוח 132'!D8496</f>
        <v>0</v>
      </c>
      <c r="I8496" s="63">
        <f>'דוח 132'!C8496</f>
        <v>0</v>
      </c>
      <c r="J8496" s="63">
        <f>'דוח 132'!B8496</f>
        <v>0</v>
      </c>
      <c r="K8496" s="63">
        <f>'דוח 132'!A8496</f>
        <v>0</v>
      </c>
    </row>
    <row r="8497" spans="1:11" x14ac:dyDescent="0.2">
      <c r="A8497" s="63">
        <f>'דוח 132'!K8497</f>
        <v>0</v>
      </c>
      <c r="B8497" s="63">
        <f>'דוח 132'!J8497</f>
        <v>0</v>
      </c>
      <c r="C8497" s="63">
        <f>'דוח 132'!I8497</f>
        <v>0</v>
      </c>
      <c r="D8497" s="63">
        <f>'דוח 132'!H8497</f>
        <v>0</v>
      </c>
      <c r="E8497" s="63">
        <f>'דוח 132'!G8497</f>
        <v>0</v>
      </c>
      <c r="F8497" s="63">
        <f>'דוח 132'!F8497</f>
        <v>0</v>
      </c>
      <c r="G8497" s="63">
        <f>'דוח 132'!E8497</f>
        <v>0</v>
      </c>
      <c r="H8497" s="63">
        <f>'דוח 132'!D8497</f>
        <v>0</v>
      </c>
      <c r="I8497" s="63">
        <f>'דוח 132'!C8497</f>
        <v>0</v>
      </c>
      <c r="J8497" s="63">
        <f>'דוח 132'!B8497</f>
        <v>0</v>
      </c>
      <c r="K8497" s="63">
        <f>'דוח 132'!A8497</f>
        <v>0</v>
      </c>
    </row>
    <row r="8498" spans="1:11" x14ac:dyDescent="0.2">
      <c r="A8498" s="63">
        <f>'דוח 132'!K8498</f>
        <v>0</v>
      </c>
      <c r="B8498" s="63">
        <f>'דוח 132'!J8498</f>
        <v>0</v>
      </c>
      <c r="C8498" s="63">
        <f>'דוח 132'!I8498</f>
        <v>0</v>
      </c>
      <c r="D8498" s="63">
        <f>'דוח 132'!H8498</f>
        <v>0</v>
      </c>
      <c r="E8498" s="63">
        <f>'דוח 132'!G8498</f>
        <v>0</v>
      </c>
      <c r="F8498" s="63">
        <f>'דוח 132'!F8498</f>
        <v>0</v>
      </c>
      <c r="G8498" s="63">
        <f>'דוח 132'!E8498</f>
        <v>0</v>
      </c>
      <c r="H8498" s="63">
        <f>'דוח 132'!D8498</f>
        <v>0</v>
      </c>
      <c r="I8498" s="63">
        <f>'דוח 132'!C8498</f>
        <v>0</v>
      </c>
      <c r="J8498" s="63">
        <f>'דוח 132'!B8498</f>
        <v>0</v>
      </c>
      <c r="K8498" s="63">
        <f>'דוח 132'!A8498</f>
        <v>0</v>
      </c>
    </row>
    <row r="8499" spans="1:11" x14ac:dyDescent="0.2">
      <c r="A8499" s="63">
        <f>'דוח 132'!K8499</f>
        <v>0</v>
      </c>
      <c r="B8499" s="63">
        <f>'דוח 132'!J8499</f>
        <v>0</v>
      </c>
      <c r="C8499" s="63">
        <f>'דוח 132'!I8499</f>
        <v>0</v>
      </c>
      <c r="D8499" s="63">
        <f>'דוח 132'!H8499</f>
        <v>0</v>
      </c>
      <c r="E8499" s="63">
        <f>'דוח 132'!G8499</f>
        <v>0</v>
      </c>
      <c r="F8499" s="63">
        <f>'דוח 132'!F8499</f>
        <v>0</v>
      </c>
      <c r="G8499" s="63">
        <f>'דוח 132'!E8499</f>
        <v>0</v>
      </c>
      <c r="H8499" s="63">
        <f>'דוח 132'!D8499</f>
        <v>0</v>
      </c>
      <c r="I8499" s="63">
        <f>'דוח 132'!C8499</f>
        <v>0</v>
      </c>
      <c r="J8499" s="63">
        <f>'דוח 132'!B8499</f>
        <v>0</v>
      </c>
      <c r="K8499" s="63">
        <f>'דוח 132'!A8499</f>
        <v>0</v>
      </c>
    </row>
    <row r="8500" spans="1:11" x14ac:dyDescent="0.2">
      <c r="A8500" s="63">
        <f>'דוח 132'!K8500</f>
        <v>0</v>
      </c>
      <c r="B8500" s="63">
        <f>'דוח 132'!J8500</f>
        <v>0</v>
      </c>
      <c r="C8500" s="63">
        <f>'דוח 132'!I8500</f>
        <v>0</v>
      </c>
      <c r="D8500" s="63">
        <f>'דוח 132'!H8500</f>
        <v>0</v>
      </c>
      <c r="E8500" s="63">
        <f>'דוח 132'!G8500</f>
        <v>0</v>
      </c>
      <c r="F8500" s="63">
        <f>'דוח 132'!F8500</f>
        <v>0</v>
      </c>
      <c r="G8500" s="63">
        <f>'דוח 132'!E8500</f>
        <v>0</v>
      </c>
      <c r="H8500" s="63">
        <f>'דוח 132'!D8500</f>
        <v>0</v>
      </c>
      <c r="I8500" s="63">
        <f>'דוח 132'!C8500</f>
        <v>0</v>
      </c>
      <c r="J8500" s="63">
        <f>'דוח 132'!B8500</f>
        <v>0</v>
      </c>
      <c r="K8500" s="63">
        <f>'דוח 132'!A8500</f>
        <v>0</v>
      </c>
    </row>
    <row r="8501" spans="1:11" x14ac:dyDescent="0.2">
      <c r="A8501" s="63">
        <f>'דוח 132'!K8501</f>
        <v>0</v>
      </c>
      <c r="B8501" s="63">
        <f>'דוח 132'!J8501</f>
        <v>0</v>
      </c>
      <c r="C8501" s="63">
        <f>'דוח 132'!I8501</f>
        <v>0</v>
      </c>
      <c r="D8501" s="63">
        <f>'דוח 132'!H8501</f>
        <v>0</v>
      </c>
      <c r="E8501" s="63">
        <f>'דוח 132'!G8501</f>
        <v>0</v>
      </c>
      <c r="F8501" s="63">
        <f>'דוח 132'!F8501</f>
        <v>0</v>
      </c>
      <c r="G8501" s="63">
        <f>'דוח 132'!E8501</f>
        <v>0</v>
      </c>
      <c r="H8501" s="63">
        <f>'דוח 132'!D8501</f>
        <v>0</v>
      </c>
      <c r="I8501" s="63">
        <f>'דוח 132'!C8501</f>
        <v>0</v>
      </c>
      <c r="J8501" s="63">
        <f>'דוח 132'!B8501</f>
        <v>0</v>
      </c>
      <c r="K8501" s="63">
        <f>'דוח 132'!A8501</f>
        <v>0</v>
      </c>
    </row>
    <row r="8502" spans="1:11" x14ac:dyDescent="0.2">
      <c r="A8502" s="63">
        <f>'דוח 132'!K8502</f>
        <v>0</v>
      </c>
      <c r="B8502" s="63">
        <f>'דוח 132'!J8502</f>
        <v>0</v>
      </c>
      <c r="C8502" s="63">
        <f>'דוח 132'!I8502</f>
        <v>0</v>
      </c>
      <c r="D8502" s="63">
        <f>'דוח 132'!H8502</f>
        <v>0</v>
      </c>
      <c r="E8502" s="63">
        <f>'דוח 132'!G8502</f>
        <v>0</v>
      </c>
      <c r="F8502" s="63">
        <f>'דוח 132'!F8502</f>
        <v>0</v>
      </c>
      <c r="G8502" s="63">
        <f>'דוח 132'!E8502</f>
        <v>0</v>
      </c>
      <c r="H8502" s="63">
        <f>'דוח 132'!D8502</f>
        <v>0</v>
      </c>
      <c r="I8502" s="63">
        <f>'דוח 132'!C8502</f>
        <v>0</v>
      </c>
      <c r="J8502" s="63">
        <f>'דוח 132'!B8502</f>
        <v>0</v>
      </c>
      <c r="K8502" s="63">
        <f>'דוח 132'!A8502</f>
        <v>0</v>
      </c>
    </row>
    <row r="8503" spans="1:11" x14ac:dyDescent="0.2">
      <c r="A8503" s="63">
        <f>'דוח 132'!K8503</f>
        <v>0</v>
      </c>
      <c r="B8503" s="63">
        <f>'דוח 132'!J8503</f>
        <v>0</v>
      </c>
      <c r="C8503" s="63">
        <f>'דוח 132'!I8503</f>
        <v>0</v>
      </c>
      <c r="D8503" s="63">
        <f>'דוח 132'!H8503</f>
        <v>0</v>
      </c>
      <c r="E8503" s="63">
        <f>'דוח 132'!G8503</f>
        <v>0</v>
      </c>
      <c r="F8503" s="63">
        <f>'דוח 132'!F8503</f>
        <v>0</v>
      </c>
      <c r="G8503" s="63">
        <f>'דוח 132'!E8503</f>
        <v>0</v>
      </c>
      <c r="H8503" s="63">
        <f>'דוח 132'!D8503</f>
        <v>0</v>
      </c>
      <c r="I8503" s="63">
        <f>'דוח 132'!C8503</f>
        <v>0</v>
      </c>
      <c r="J8503" s="63">
        <f>'דוח 132'!B8503</f>
        <v>0</v>
      </c>
      <c r="K8503" s="63">
        <f>'דוח 132'!A8503</f>
        <v>0</v>
      </c>
    </row>
    <row r="8504" spans="1:11" x14ac:dyDescent="0.2">
      <c r="A8504" s="63">
        <f>'דוח 132'!K8504</f>
        <v>0</v>
      </c>
      <c r="B8504" s="63">
        <f>'דוח 132'!J8504</f>
        <v>0</v>
      </c>
      <c r="C8504" s="63">
        <f>'דוח 132'!I8504</f>
        <v>0</v>
      </c>
      <c r="D8504" s="63">
        <f>'דוח 132'!H8504</f>
        <v>0</v>
      </c>
      <c r="E8504" s="63">
        <f>'דוח 132'!G8504</f>
        <v>0</v>
      </c>
      <c r="F8504" s="63">
        <f>'דוח 132'!F8504</f>
        <v>0</v>
      </c>
      <c r="G8504" s="63">
        <f>'דוח 132'!E8504</f>
        <v>0</v>
      </c>
      <c r="H8504" s="63">
        <f>'דוח 132'!D8504</f>
        <v>0</v>
      </c>
      <c r="I8504" s="63">
        <f>'דוח 132'!C8504</f>
        <v>0</v>
      </c>
      <c r="J8504" s="63">
        <f>'דוח 132'!B8504</f>
        <v>0</v>
      </c>
      <c r="K8504" s="63">
        <f>'דוח 132'!A8504</f>
        <v>0</v>
      </c>
    </row>
    <row r="8505" spans="1:11" x14ac:dyDescent="0.2">
      <c r="A8505" s="63">
        <f>'דוח 132'!K8505</f>
        <v>0</v>
      </c>
      <c r="B8505" s="63">
        <f>'דוח 132'!J8505</f>
        <v>0</v>
      </c>
      <c r="C8505" s="63">
        <f>'דוח 132'!I8505</f>
        <v>0</v>
      </c>
      <c r="D8505" s="63">
        <f>'דוח 132'!H8505</f>
        <v>0</v>
      </c>
      <c r="E8505" s="63">
        <f>'דוח 132'!G8505</f>
        <v>0</v>
      </c>
      <c r="F8505" s="63">
        <f>'דוח 132'!F8505</f>
        <v>0</v>
      </c>
      <c r="G8505" s="63">
        <f>'דוח 132'!E8505</f>
        <v>0</v>
      </c>
      <c r="H8505" s="63">
        <f>'דוח 132'!D8505</f>
        <v>0</v>
      </c>
      <c r="I8505" s="63">
        <f>'דוח 132'!C8505</f>
        <v>0</v>
      </c>
      <c r="J8505" s="63">
        <f>'דוח 132'!B8505</f>
        <v>0</v>
      </c>
      <c r="K8505" s="63">
        <f>'דוח 132'!A8505</f>
        <v>0</v>
      </c>
    </row>
    <row r="8506" spans="1:11" x14ac:dyDescent="0.2">
      <c r="A8506" s="63">
        <f>'דוח 132'!K8506</f>
        <v>0</v>
      </c>
      <c r="B8506" s="63">
        <f>'דוח 132'!J8506</f>
        <v>0</v>
      </c>
      <c r="C8506" s="63">
        <f>'דוח 132'!I8506</f>
        <v>0</v>
      </c>
      <c r="D8506" s="63">
        <f>'דוח 132'!H8506</f>
        <v>0</v>
      </c>
      <c r="E8506" s="63">
        <f>'דוח 132'!G8506</f>
        <v>0</v>
      </c>
      <c r="F8506" s="63">
        <f>'דוח 132'!F8506</f>
        <v>0</v>
      </c>
      <c r="G8506" s="63">
        <f>'דוח 132'!E8506</f>
        <v>0</v>
      </c>
      <c r="H8506" s="63">
        <f>'דוח 132'!D8506</f>
        <v>0</v>
      </c>
      <c r="I8506" s="63">
        <f>'דוח 132'!C8506</f>
        <v>0</v>
      </c>
      <c r="J8506" s="63">
        <f>'דוח 132'!B8506</f>
        <v>0</v>
      </c>
      <c r="K8506" s="63">
        <f>'דוח 132'!A8506</f>
        <v>0</v>
      </c>
    </row>
    <row r="8507" spans="1:11" x14ac:dyDescent="0.2">
      <c r="A8507" s="63">
        <f>'דוח 132'!K8507</f>
        <v>0</v>
      </c>
      <c r="B8507" s="63">
        <f>'דוח 132'!J8507</f>
        <v>0</v>
      </c>
      <c r="C8507" s="63">
        <f>'דוח 132'!I8507</f>
        <v>0</v>
      </c>
      <c r="D8507" s="63">
        <f>'דוח 132'!H8507</f>
        <v>0</v>
      </c>
      <c r="E8507" s="63">
        <f>'דוח 132'!G8507</f>
        <v>0</v>
      </c>
      <c r="F8507" s="63">
        <f>'דוח 132'!F8507</f>
        <v>0</v>
      </c>
      <c r="G8507" s="63">
        <f>'דוח 132'!E8507</f>
        <v>0</v>
      </c>
      <c r="H8507" s="63">
        <f>'דוח 132'!D8507</f>
        <v>0</v>
      </c>
      <c r="I8507" s="63">
        <f>'דוח 132'!C8507</f>
        <v>0</v>
      </c>
      <c r="J8507" s="63">
        <f>'דוח 132'!B8507</f>
        <v>0</v>
      </c>
      <c r="K8507" s="63">
        <f>'דוח 132'!A8507</f>
        <v>0</v>
      </c>
    </row>
    <row r="8508" spans="1:11" x14ac:dyDescent="0.2">
      <c r="A8508" s="63">
        <f>'דוח 132'!K8508</f>
        <v>0</v>
      </c>
      <c r="B8508" s="63">
        <f>'דוח 132'!J8508</f>
        <v>0</v>
      </c>
      <c r="C8508" s="63">
        <f>'דוח 132'!I8508</f>
        <v>0</v>
      </c>
      <c r="D8508" s="63">
        <f>'דוח 132'!H8508</f>
        <v>0</v>
      </c>
      <c r="E8508" s="63">
        <f>'דוח 132'!G8508</f>
        <v>0</v>
      </c>
      <c r="F8508" s="63">
        <f>'דוח 132'!F8508</f>
        <v>0</v>
      </c>
      <c r="G8508" s="63">
        <f>'דוח 132'!E8508</f>
        <v>0</v>
      </c>
      <c r="H8508" s="63">
        <f>'דוח 132'!D8508</f>
        <v>0</v>
      </c>
      <c r="I8508" s="63">
        <f>'דוח 132'!C8508</f>
        <v>0</v>
      </c>
      <c r="J8508" s="63">
        <f>'דוח 132'!B8508</f>
        <v>0</v>
      </c>
      <c r="K8508" s="63">
        <f>'דוח 132'!A8508</f>
        <v>0</v>
      </c>
    </row>
    <row r="8509" spans="1:11" x14ac:dyDescent="0.2">
      <c r="A8509" s="63">
        <f>'דוח 132'!K8509</f>
        <v>0</v>
      </c>
      <c r="B8509" s="63">
        <f>'דוח 132'!J8509</f>
        <v>0</v>
      </c>
      <c r="C8509" s="63">
        <f>'דוח 132'!I8509</f>
        <v>0</v>
      </c>
      <c r="D8509" s="63">
        <f>'דוח 132'!H8509</f>
        <v>0</v>
      </c>
      <c r="E8509" s="63">
        <f>'דוח 132'!G8509</f>
        <v>0</v>
      </c>
      <c r="F8509" s="63">
        <f>'דוח 132'!F8509</f>
        <v>0</v>
      </c>
      <c r="G8509" s="63">
        <f>'דוח 132'!E8509</f>
        <v>0</v>
      </c>
      <c r="H8509" s="63">
        <f>'דוח 132'!D8509</f>
        <v>0</v>
      </c>
      <c r="I8509" s="63">
        <f>'דוח 132'!C8509</f>
        <v>0</v>
      </c>
      <c r="J8509" s="63">
        <f>'דוח 132'!B8509</f>
        <v>0</v>
      </c>
      <c r="K8509" s="63">
        <f>'דוח 132'!A8509</f>
        <v>0</v>
      </c>
    </row>
    <row r="8510" spans="1:11" x14ac:dyDescent="0.2">
      <c r="A8510" s="63">
        <f>'דוח 132'!K8510</f>
        <v>0</v>
      </c>
      <c r="B8510" s="63">
        <f>'דוח 132'!J8510</f>
        <v>0</v>
      </c>
      <c r="C8510" s="63">
        <f>'דוח 132'!I8510</f>
        <v>0</v>
      </c>
      <c r="D8510" s="63">
        <f>'דוח 132'!H8510</f>
        <v>0</v>
      </c>
      <c r="E8510" s="63">
        <f>'דוח 132'!G8510</f>
        <v>0</v>
      </c>
      <c r="F8510" s="63">
        <f>'דוח 132'!F8510</f>
        <v>0</v>
      </c>
      <c r="G8510" s="63">
        <f>'דוח 132'!E8510</f>
        <v>0</v>
      </c>
      <c r="H8510" s="63">
        <f>'דוח 132'!D8510</f>
        <v>0</v>
      </c>
      <c r="I8510" s="63">
        <f>'דוח 132'!C8510</f>
        <v>0</v>
      </c>
      <c r="J8510" s="63">
        <f>'דוח 132'!B8510</f>
        <v>0</v>
      </c>
      <c r="K8510" s="63">
        <f>'דוח 132'!A8510</f>
        <v>0</v>
      </c>
    </row>
    <row r="8511" spans="1:11" x14ac:dyDescent="0.2">
      <c r="A8511" s="63">
        <f>'דוח 132'!K8511</f>
        <v>0</v>
      </c>
      <c r="B8511" s="63">
        <f>'דוח 132'!J8511</f>
        <v>0</v>
      </c>
      <c r="C8511" s="63">
        <f>'דוח 132'!I8511</f>
        <v>0</v>
      </c>
      <c r="D8511" s="63">
        <f>'דוח 132'!H8511</f>
        <v>0</v>
      </c>
      <c r="E8511" s="63">
        <f>'דוח 132'!G8511</f>
        <v>0</v>
      </c>
      <c r="F8511" s="63">
        <f>'דוח 132'!F8511</f>
        <v>0</v>
      </c>
      <c r="G8511" s="63">
        <f>'דוח 132'!E8511</f>
        <v>0</v>
      </c>
      <c r="H8511" s="63">
        <f>'דוח 132'!D8511</f>
        <v>0</v>
      </c>
      <c r="I8511" s="63">
        <f>'דוח 132'!C8511</f>
        <v>0</v>
      </c>
      <c r="J8511" s="63">
        <f>'דוח 132'!B8511</f>
        <v>0</v>
      </c>
      <c r="K8511" s="63">
        <f>'דוח 132'!A8511</f>
        <v>0</v>
      </c>
    </row>
    <row r="8512" spans="1:11" x14ac:dyDescent="0.2">
      <c r="A8512" s="63">
        <f>'דוח 132'!K8512</f>
        <v>0</v>
      </c>
      <c r="B8512" s="63">
        <f>'דוח 132'!J8512</f>
        <v>0</v>
      </c>
      <c r="C8512" s="63">
        <f>'דוח 132'!I8512</f>
        <v>0</v>
      </c>
      <c r="D8512" s="63">
        <f>'דוח 132'!H8512</f>
        <v>0</v>
      </c>
      <c r="E8512" s="63">
        <f>'דוח 132'!G8512</f>
        <v>0</v>
      </c>
      <c r="F8512" s="63">
        <f>'דוח 132'!F8512</f>
        <v>0</v>
      </c>
      <c r="G8512" s="63">
        <f>'דוח 132'!E8512</f>
        <v>0</v>
      </c>
      <c r="H8512" s="63">
        <f>'דוח 132'!D8512</f>
        <v>0</v>
      </c>
      <c r="I8512" s="63">
        <f>'דוח 132'!C8512</f>
        <v>0</v>
      </c>
      <c r="J8512" s="63">
        <f>'דוח 132'!B8512</f>
        <v>0</v>
      </c>
      <c r="K8512" s="63">
        <f>'דוח 132'!A8512</f>
        <v>0</v>
      </c>
    </row>
    <row r="8513" spans="1:11" x14ac:dyDescent="0.2">
      <c r="A8513" s="63">
        <f>'דוח 132'!K8513</f>
        <v>0</v>
      </c>
      <c r="B8513" s="63">
        <f>'דוח 132'!J8513</f>
        <v>0</v>
      </c>
      <c r="C8513" s="63">
        <f>'דוח 132'!I8513</f>
        <v>0</v>
      </c>
      <c r="D8513" s="63">
        <f>'דוח 132'!H8513</f>
        <v>0</v>
      </c>
      <c r="E8513" s="63">
        <f>'דוח 132'!G8513</f>
        <v>0</v>
      </c>
      <c r="F8513" s="63">
        <f>'דוח 132'!F8513</f>
        <v>0</v>
      </c>
      <c r="G8513" s="63">
        <f>'דוח 132'!E8513</f>
        <v>0</v>
      </c>
      <c r="H8513" s="63">
        <f>'דוח 132'!D8513</f>
        <v>0</v>
      </c>
      <c r="I8513" s="63">
        <f>'דוח 132'!C8513</f>
        <v>0</v>
      </c>
      <c r="J8513" s="63">
        <f>'דוח 132'!B8513</f>
        <v>0</v>
      </c>
      <c r="K8513" s="63">
        <f>'דוח 132'!A8513</f>
        <v>0</v>
      </c>
    </row>
    <row r="8514" spans="1:11" x14ac:dyDescent="0.2">
      <c r="A8514" s="63">
        <f>'דוח 132'!K8514</f>
        <v>0</v>
      </c>
      <c r="B8514" s="63">
        <f>'דוח 132'!J8514</f>
        <v>0</v>
      </c>
      <c r="C8514" s="63">
        <f>'דוח 132'!I8514</f>
        <v>0</v>
      </c>
      <c r="D8514" s="63">
        <f>'דוח 132'!H8514</f>
        <v>0</v>
      </c>
      <c r="E8514" s="63">
        <f>'דוח 132'!G8514</f>
        <v>0</v>
      </c>
      <c r="F8514" s="63">
        <f>'דוח 132'!F8514</f>
        <v>0</v>
      </c>
      <c r="G8514" s="63">
        <f>'דוח 132'!E8514</f>
        <v>0</v>
      </c>
      <c r="H8514" s="63">
        <f>'דוח 132'!D8514</f>
        <v>0</v>
      </c>
      <c r="I8514" s="63">
        <f>'דוח 132'!C8514</f>
        <v>0</v>
      </c>
      <c r="J8514" s="63">
        <f>'דוח 132'!B8514</f>
        <v>0</v>
      </c>
      <c r="K8514" s="63">
        <f>'דוח 132'!A8514</f>
        <v>0</v>
      </c>
    </row>
    <row r="8515" spans="1:11" x14ac:dyDescent="0.2">
      <c r="A8515" s="63">
        <f>'דוח 132'!K8515</f>
        <v>0</v>
      </c>
      <c r="B8515" s="63">
        <f>'דוח 132'!J8515</f>
        <v>0</v>
      </c>
      <c r="C8515" s="63">
        <f>'דוח 132'!I8515</f>
        <v>0</v>
      </c>
      <c r="D8515" s="63">
        <f>'דוח 132'!H8515</f>
        <v>0</v>
      </c>
      <c r="E8515" s="63">
        <f>'דוח 132'!G8515</f>
        <v>0</v>
      </c>
      <c r="F8515" s="63">
        <f>'דוח 132'!F8515</f>
        <v>0</v>
      </c>
      <c r="G8515" s="63">
        <f>'דוח 132'!E8515</f>
        <v>0</v>
      </c>
      <c r="H8515" s="63">
        <f>'דוח 132'!D8515</f>
        <v>0</v>
      </c>
      <c r="I8515" s="63">
        <f>'דוח 132'!C8515</f>
        <v>0</v>
      </c>
      <c r="J8515" s="63">
        <f>'דוח 132'!B8515</f>
        <v>0</v>
      </c>
      <c r="K8515" s="63">
        <f>'דוח 132'!A8515</f>
        <v>0</v>
      </c>
    </row>
    <row r="8516" spans="1:11" x14ac:dyDescent="0.2">
      <c r="A8516" s="63">
        <f>'דוח 132'!K8516</f>
        <v>0</v>
      </c>
      <c r="B8516" s="63">
        <f>'דוח 132'!J8516</f>
        <v>0</v>
      </c>
      <c r="C8516" s="63">
        <f>'דוח 132'!I8516</f>
        <v>0</v>
      </c>
      <c r="D8516" s="63">
        <f>'דוח 132'!H8516</f>
        <v>0</v>
      </c>
      <c r="E8516" s="63">
        <f>'דוח 132'!G8516</f>
        <v>0</v>
      </c>
      <c r="F8516" s="63">
        <f>'דוח 132'!F8516</f>
        <v>0</v>
      </c>
      <c r="G8516" s="63">
        <f>'דוח 132'!E8516</f>
        <v>0</v>
      </c>
      <c r="H8516" s="63">
        <f>'דוח 132'!D8516</f>
        <v>0</v>
      </c>
      <c r="I8516" s="63">
        <f>'דוח 132'!C8516</f>
        <v>0</v>
      </c>
      <c r="J8516" s="63">
        <f>'דוח 132'!B8516</f>
        <v>0</v>
      </c>
      <c r="K8516" s="63">
        <f>'דוח 132'!A8516</f>
        <v>0</v>
      </c>
    </row>
    <row r="8517" spans="1:11" x14ac:dyDescent="0.2">
      <c r="A8517" s="63">
        <f>'דוח 132'!K8517</f>
        <v>0</v>
      </c>
      <c r="B8517" s="63">
        <f>'דוח 132'!J8517</f>
        <v>0</v>
      </c>
      <c r="C8517" s="63">
        <f>'דוח 132'!I8517</f>
        <v>0</v>
      </c>
      <c r="D8517" s="63">
        <f>'דוח 132'!H8517</f>
        <v>0</v>
      </c>
      <c r="E8517" s="63">
        <f>'דוח 132'!G8517</f>
        <v>0</v>
      </c>
      <c r="F8517" s="63">
        <f>'דוח 132'!F8517</f>
        <v>0</v>
      </c>
      <c r="G8517" s="63">
        <f>'דוח 132'!E8517</f>
        <v>0</v>
      </c>
      <c r="H8517" s="63">
        <f>'דוח 132'!D8517</f>
        <v>0</v>
      </c>
      <c r="I8517" s="63">
        <f>'דוח 132'!C8517</f>
        <v>0</v>
      </c>
      <c r="J8517" s="63">
        <f>'דוח 132'!B8517</f>
        <v>0</v>
      </c>
      <c r="K8517" s="63">
        <f>'דוח 132'!A8517</f>
        <v>0</v>
      </c>
    </row>
    <row r="8518" spans="1:11" x14ac:dyDescent="0.2">
      <c r="A8518" s="63">
        <f>'דוח 132'!K8518</f>
        <v>0</v>
      </c>
      <c r="B8518" s="63">
        <f>'דוח 132'!J8518</f>
        <v>0</v>
      </c>
      <c r="C8518" s="63">
        <f>'דוח 132'!I8518</f>
        <v>0</v>
      </c>
      <c r="D8518" s="63">
        <f>'דוח 132'!H8518</f>
        <v>0</v>
      </c>
      <c r="E8518" s="63">
        <f>'דוח 132'!G8518</f>
        <v>0</v>
      </c>
      <c r="F8518" s="63">
        <f>'דוח 132'!F8518</f>
        <v>0</v>
      </c>
      <c r="G8518" s="63">
        <f>'דוח 132'!E8518</f>
        <v>0</v>
      </c>
      <c r="H8518" s="63">
        <f>'דוח 132'!D8518</f>
        <v>0</v>
      </c>
      <c r="I8518" s="63">
        <f>'דוח 132'!C8518</f>
        <v>0</v>
      </c>
      <c r="J8518" s="63">
        <f>'דוח 132'!B8518</f>
        <v>0</v>
      </c>
      <c r="K8518" s="63">
        <f>'דוח 132'!A8518</f>
        <v>0</v>
      </c>
    </row>
    <row r="8519" spans="1:11" x14ac:dyDescent="0.2">
      <c r="A8519" s="63">
        <f>'דוח 132'!K8519</f>
        <v>0</v>
      </c>
      <c r="B8519" s="63">
        <f>'דוח 132'!J8519</f>
        <v>0</v>
      </c>
      <c r="C8519" s="63">
        <f>'דוח 132'!I8519</f>
        <v>0</v>
      </c>
      <c r="D8519" s="63">
        <f>'דוח 132'!H8519</f>
        <v>0</v>
      </c>
      <c r="E8519" s="63">
        <f>'דוח 132'!G8519</f>
        <v>0</v>
      </c>
      <c r="F8519" s="63">
        <f>'דוח 132'!F8519</f>
        <v>0</v>
      </c>
      <c r="G8519" s="63">
        <f>'דוח 132'!E8519</f>
        <v>0</v>
      </c>
      <c r="H8519" s="63">
        <f>'דוח 132'!D8519</f>
        <v>0</v>
      </c>
      <c r="I8519" s="63">
        <f>'דוח 132'!C8519</f>
        <v>0</v>
      </c>
      <c r="J8519" s="63">
        <f>'דוח 132'!B8519</f>
        <v>0</v>
      </c>
      <c r="K8519" s="63">
        <f>'דוח 132'!A8519</f>
        <v>0</v>
      </c>
    </row>
    <row r="8520" spans="1:11" x14ac:dyDescent="0.2">
      <c r="A8520" s="63">
        <f>'דוח 132'!K8520</f>
        <v>0</v>
      </c>
      <c r="B8520" s="63">
        <f>'דוח 132'!J8520</f>
        <v>0</v>
      </c>
      <c r="C8520" s="63">
        <f>'דוח 132'!I8520</f>
        <v>0</v>
      </c>
      <c r="D8520" s="63">
        <f>'דוח 132'!H8520</f>
        <v>0</v>
      </c>
      <c r="E8520" s="63">
        <f>'דוח 132'!G8520</f>
        <v>0</v>
      </c>
      <c r="F8520" s="63">
        <f>'דוח 132'!F8520</f>
        <v>0</v>
      </c>
      <c r="G8520" s="63">
        <f>'דוח 132'!E8520</f>
        <v>0</v>
      </c>
      <c r="H8520" s="63">
        <f>'דוח 132'!D8520</f>
        <v>0</v>
      </c>
      <c r="I8520" s="63">
        <f>'דוח 132'!C8520</f>
        <v>0</v>
      </c>
      <c r="J8520" s="63">
        <f>'דוח 132'!B8520</f>
        <v>0</v>
      </c>
      <c r="K8520" s="63">
        <f>'דוח 132'!A8520</f>
        <v>0</v>
      </c>
    </row>
    <row r="8521" spans="1:11" x14ac:dyDescent="0.2">
      <c r="A8521" s="63">
        <f>'דוח 132'!K8521</f>
        <v>0</v>
      </c>
      <c r="B8521" s="63">
        <f>'דוח 132'!J8521</f>
        <v>0</v>
      </c>
      <c r="C8521" s="63">
        <f>'דוח 132'!I8521</f>
        <v>0</v>
      </c>
      <c r="D8521" s="63">
        <f>'דוח 132'!H8521</f>
        <v>0</v>
      </c>
      <c r="E8521" s="63">
        <f>'דוח 132'!G8521</f>
        <v>0</v>
      </c>
      <c r="F8521" s="63">
        <f>'דוח 132'!F8521</f>
        <v>0</v>
      </c>
      <c r="G8521" s="63">
        <f>'דוח 132'!E8521</f>
        <v>0</v>
      </c>
      <c r="H8521" s="63">
        <f>'דוח 132'!D8521</f>
        <v>0</v>
      </c>
      <c r="I8521" s="63">
        <f>'דוח 132'!C8521</f>
        <v>0</v>
      </c>
      <c r="J8521" s="63">
        <f>'דוח 132'!B8521</f>
        <v>0</v>
      </c>
      <c r="K8521" s="63">
        <f>'דוח 132'!A8521</f>
        <v>0</v>
      </c>
    </row>
    <row r="8522" spans="1:11" x14ac:dyDescent="0.2">
      <c r="A8522" s="63">
        <f>'דוח 132'!K8522</f>
        <v>0</v>
      </c>
      <c r="B8522" s="63">
        <f>'דוח 132'!J8522</f>
        <v>0</v>
      </c>
      <c r="C8522" s="63">
        <f>'דוח 132'!I8522</f>
        <v>0</v>
      </c>
      <c r="D8522" s="63">
        <f>'דוח 132'!H8522</f>
        <v>0</v>
      </c>
      <c r="E8522" s="63">
        <f>'דוח 132'!G8522</f>
        <v>0</v>
      </c>
      <c r="F8522" s="63">
        <f>'דוח 132'!F8522</f>
        <v>0</v>
      </c>
      <c r="G8522" s="63">
        <f>'דוח 132'!E8522</f>
        <v>0</v>
      </c>
      <c r="H8522" s="63">
        <f>'דוח 132'!D8522</f>
        <v>0</v>
      </c>
      <c r="I8522" s="63">
        <f>'דוח 132'!C8522</f>
        <v>0</v>
      </c>
      <c r="J8522" s="63">
        <f>'דוח 132'!B8522</f>
        <v>0</v>
      </c>
      <c r="K8522" s="63">
        <f>'דוח 132'!A8522</f>
        <v>0</v>
      </c>
    </row>
    <row r="8523" spans="1:11" x14ac:dyDescent="0.2">
      <c r="A8523" s="63">
        <f>'דוח 132'!K8523</f>
        <v>0</v>
      </c>
      <c r="B8523" s="63">
        <f>'דוח 132'!J8523</f>
        <v>0</v>
      </c>
      <c r="C8523" s="63">
        <f>'דוח 132'!I8523</f>
        <v>0</v>
      </c>
      <c r="D8523" s="63">
        <f>'דוח 132'!H8523</f>
        <v>0</v>
      </c>
      <c r="E8523" s="63">
        <f>'דוח 132'!G8523</f>
        <v>0</v>
      </c>
      <c r="F8523" s="63">
        <f>'דוח 132'!F8523</f>
        <v>0</v>
      </c>
      <c r="G8523" s="63">
        <f>'דוח 132'!E8523</f>
        <v>0</v>
      </c>
      <c r="H8523" s="63">
        <f>'דוח 132'!D8523</f>
        <v>0</v>
      </c>
      <c r="I8523" s="63">
        <f>'דוח 132'!C8523</f>
        <v>0</v>
      </c>
      <c r="J8523" s="63">
        <f>'דוח 132'!B8523</f>
        <v>0</v>
      </c>
      <c r="K8523" s="63">
        <f>'דוח 132'!A8523</f>
        <v>0</v>
      </c>
    </row>
    <row r="8524" spans="1:11" x14ac:dyDescent="0.2">
      <c r="A8524" s="63">
        <f>'דוח 132'!K8524</f>
        <v>0</v>
      </c>
      <c r="B8524" s="63">
        <f>'דוח 132'!J8524</f>
        <v>0</v>
      </c>
      <c r="C8524" s="63">
        <f>'דוח 132'!I8524</f>
        <v>0</v>
      </c>
      <c r="D8524" s="63">
        <f>'דוח 132'!H8524</f>
        <v>0</v>
      </c>
      <c r="E8524" s="63">
        <f>'דוח 132'!G8524</f>
        <v>0</v>
      </c>
      <c r="F8524" s="63">
        <f>'דוח 132'!F8524</f>
        <v>0</v>
      </c>
      <c r="G8524" s="63">
        <f>'דוח 132'!E8524</f>
        <v>0</v>
      </c>
      <c r="H8524" s="63">
        <f>'דוח 132'!D8524</f>
        <v>0</v>
      </c>
      <c r="I8524" s="63">
        <f>'דוח 132'!C8524</f>
        <v>0</v>
      </c>
      <c r="J8524" s="63">
        <f>'דוח 132'!B8524</f>
        <v>0</v>
      </c>
      <c r="K8524" s="63">
        <f>'דוח 132'!A8524</f>
        <v>0</v>
      </c>
    </row>
    <row r="8525" spans="1:11" x14ac:dyDescent="0.2">
      <c r="A8525" s="63">
        <f>'דוח 132'!K8525</f>
        <v>0</v>
      </c>
      <c r="B8525" s="63">
        <f>'דוח 132'!J8525</f>
        <v>0</v>
      </c>
      <c r="C8525" s="63">
        <f>'דוח 132'!I8525</f>
        <v>0</v>
      </c>
      <c r="D8525" s="63">
        <f>'דוח 132'!H8525</f>
        <v>0</v>
      </c>
      <c r="E8525" s="63">
        <f>'דוח 132'!G8525</f>
        <v>0</v>
      </c>
      <c r="F8525" s="63">
        <f>'דוח 132'!F8525</f>
        <v>0</v>
      </c>
      <c r="G8525" s="63">
        <f>'דוח 132'!E8525</f>
        <v>0</v>
      </c>
      <c r="H8525" s="63">
        <f>'דוח 132'!D8525</f>
        <v>0</v>
      </c>
      <c r="I8525" s="63">
        <f>'דוח 132'!C8525</f>
        <v>0</v>
      </c>
      <c r="J8525" s="63">
        <f>'דוח 132'!B8525</f>
        <v>0</v>
      </c>
      <c r="K8525" s="63">
        <f>'דוח 132'!A8525</f>
        <v>0</v>
      </c>
    </row>
    <row r="8526" spans="1:11" x14ac:dyDescent="0.2">
      <c r="A8526" s="63">
        <f>'דוח 132'!K8526</f>
        <v>0</v>
      </c>
      <c r="B8526" s="63">
        <f>'דוח 132'!J8526</f>
        <v>0</v>
      </c>
      <c r="C8526" s="63">
        <f>'דוח 132'!I8526</f>
        <v>0</v>
      </c>
      <c r="D8526" s="63">
        <f>'דוח 132'!H8526</f>
        <v>0</v>
      </c>
      <c r="E8526" s="63">
        <f>'דוח 132'!G8526</f>
        <v>0</v>
      </c>
      <c r="F8526" s="63">
        <f>'דוח 132'!F8526</f>
        <v>0</v>
      </c>
      <c r="G8526" s="63">
        <f>'דוח 132'!E8526</f>
        <v>0</v>
      </c>
      <c r="H8526" s="63">
        <f>'דוח 132'!D8526</f>
        <v>0</v>
      </c>
      <c r="I8526" s="63">
        <f>'דוח 132'!C8526</f>
        <v>0</v>
      </c>
      <c r="J8526" s="63">
        <f>'דוח 132'!B8526</f>
        <v>0</v>
      </c>
      <c r="K8526" s="63">
        <f>'דוח 132'!A8526</f>
        <v>0</v>
      </c>
    </row>
    <row r="8527" spans="1:11" x14ac:dyDescent="0.2">
      <c r="A8527" s="63">
        <f>'דוח 132'!K8527</f>
        <v>0</v>
      </c>
      <c r="B8527" s="63">
        <f>'דוח 132'!J8527</f>
        <v>0</v>
      </c>
      <c r="C8527" s="63">
        <f>'דוח 132'!I8527</f>
        <v>0</v>
      </c>
      <c r="D8527" s="63">
        <f>'דוח 132'!H8527</f>
        <v>0</v>
      </c>
      <c r="E8527" s="63">
        <f>'דוח 132'!G8527</f>
        <v>0</v>
      </c>
      <c r="F8527" s="63">
        <f>'דוח 132'!F8527</f>
        <v>0</v>
      </c>
      <c r="G8527" s="63">
        <f>'דוח 132'!E8527</f>
        <v>0</v>
      </c>
      <c r="H8527" s="63">
        <f>'דוח 132'!D8527</f>
        <v>0</v>
      </c>
      <c r="I8527" s="63">
        <f>'דוח 132'!C8527</f>
        <v>0</v>
      </c>
      <c r="J8527" s="63">
        <f>'דוח 132'!B8527</f>
        <v>0</v>
      </c>
      <c r="K8527" s="63">
        <f>'דוח 132'!A8527</f>
        <v>0</v>
      </c>
    </row>
    <row r="8528" spans="1:11" x14ac:dyDescent="0.2">
      <c r="A8528" s="63">
        <f>'דוח 132'!K8528</f>
        <v>0</v>
      </c>
      <c r="B8528" s="63">
        <f>'דוח 132'!J8528</f>
        <v>0</v>
      </c>
      <c r="C8528" s="63">
        <f>'דוח 132'!I8528</f>
        <v>0</v>
      </c>
      <c r="D8528" s="63">
        <f>'דוח 132'!H8528</f>
        <v>0</v>
      </c>
      <c r="E8528" s="63">
        <f>'דוח 132'!G8528</f>
        <v>0</v>
      </c>
      <c r="F8528" s="63">
        <f>'דוח 132'!F8528</f>
        <v>0</v>
      </c>
      <c r="G8528" s="63">
        <f>'דוח 132'!E8528</f>
        <v>0</v>
      </c>
      <c r="H8528" s="63">
        <f>'דוח 132'!D8528</f>
        <v>0</v>
      </c>
      <c r="I8528" s="63">
        <f>'דוח 132'!C8528</f>
        <v>0</v>
      </c>
      <c r="J8528" s="63">
        <f>'דוח 132'!B8528</f>
        <v>0</v>
      </c>
      <c r="K8528" s="63">
        <f>'דוח 132'!A8528</f>
        <v>0</v>
      </c>
    </row>
    <row r="8529" spans="1:11" x14ac:dyDescent="0.2">
      <c r="A8529" s="63">
        <f>'דוח 132'!K8529</f>
        <v>0</v>
      </c>
      <c r="B8529" s="63">
        <f>'דוח 132'!J8529</f>
        <v>0</v>
      </c>
      <c r="C8529" s="63">
        <f>'דוח 132'!I8529</f>
        <v>0</v>
      </c>
      <c r="D8529" s="63">
        <f>'דוח 132'!H8529</f>
        <v>0</v>
      </c>
      <c r="E8529" s="63">
        <f>'דוח 132'!G8529</f>
        <v>0</v>
      </c>
      <c r="F8529" s="63">
        <f>'דוח 132'!F8529</f>
        <v>0</v>
      </c>
      <c r="G8529" s="63">
        <f>'דוח 132'!E8529</f>
        <v>0</v>
      </c>
      <c r="H8529" s="63">
        <f>'דוח 132'!D8529</f>
        <v>0</v>
      </c>
      <c r="I8529" s="63">
        <f>'דוח 132'!C8529</f>
        <v>0</v>
      </c>
      <c r="J8529" s="63">
        <f>'דוח 132'!B8529</f>
        <v>0</v>
      </c>
      <c r="K8529" s="63">
        <f>'דוח 132'!A8529</f>
        <v>0</v>
      </c>
    </row>
    <row r="8530" spans="1:11" x14ac:dyDescent="0.2">
      <c r="A8530" s="63">
        <f>'דוח 132'!K8530</f>
        <v>0</v>
      </c>
      <c r="B8530" s="63">
        <f>'דוח 132'!J8530</f>
        <v>0</v>
      </c>
      <c r="C8530" s="63">
        <f>'דוח 132'!I8530</f>
        <v>0</v>
      </c>
      <c r="D8530" s="63">
        <f>'דוח 132'!H8530</f>
        <v>0</v>
      </c>
      <c r="E8530" s="63">
        <f>'דוח 132'!G8530</f>
        <v>0</v>
      </c>
      <c r="F8530" s="63">
        <f>'דוח 132'!F8530</f>
        <v>0</v>
      </c>
      <c r="G8530" s="63">
        <f>'דוח 132'!E8530</f>
        <v>0</v>
      </c>
      <c r="H8530" s="63">
        <f>'דוח 132'!D8530</f>
        <v>0</v>
      </c>
      <c r="I8530" s="63">
        <f>'דוח 132'!C8530</f>
        <v>0</v>
      </c>
      <c r="J8530" s="63">
        <f>'דוח 132'!B8530</f>
        <v>0</v>
      </c>
      <c r="K8530" s="63">
        <f>'דוח 132'!A8530</f>
        <v>0</v>
      </c>
    </row>
    <row r="8531" spans="1:11" x14ac:dyDescent="0.2">
      <c r="A8531" s="63">
        <f>'דוח 132'!K8531</f>
        <v>0</v>
      </c>
      <c r="B8531" s="63">
        <f>'דוח 132'!J8531</f>
        <v>0</v>
      </c>
      <c r="C8531" s="63">
        <f>'דוח 132'!I8531</f>
        <v>0</v>
      </c>
      <c r="D8531" s="63">
        <f>'דוח 132'!H8531</f>
        <v>0</v>
      </c>
      <c r="E8531" s="63">
        <f>'דוח 132'!G8531</f>
        <v>0</v>
      </c>
      <c r="F8531" s="63">
        <f>'דוח 132'!F8531</f>
        <v>0</v>
      </c>
      <c r="G8531" s="63">
        <f>'דוח 132'!E8531</f>
        <v>0</v>
      </c>
      <c r="H8531" s="63">
        <f>'דוח 132'!D8531</f>
        <v>0</v>
      </c>
      <c r="I8531" s="63">
        <f>'דוח 132'!C8531</f>
        <v>0</v>
      </c>
      <c r="J8531" s="63">
        <f>'דוח 132'!B8531</f>
        <v>0</v>
      </c>
      <c r="K8531" s="63">
        <f>'דוח 132'!A8531</f>
        <v>0</v>
      </c>
    </row>
    <row r="8532" spans="1:11" x14ac:dyDescent="0.2">
      <c r="A8532" s="63">
        <f>'דוח 132'!K8532</f>
        <v>0</v>
      </c>
      <c r="B8532" s="63">
        <f>'דוח 132'!J8532</f>
        <v>0</v>
      </c>
      <c r="C8532" s="63">
        <f>'דוח 132'!I8532</f>
        <v>0</v>
      </c>
      <c r="D8532" s="63">
        <f>'דוח 132'!H8532</f>
        <v>0</v>
      </c>
      <c r="E8532" s="63">
        <f>'דוח 132'!G8532</f>
        <v>0</v>
      </c>
      <c r="F8532" s="63">
        <f>'דוח 132'!F8532</f>
        <v>0</v>
      </c>
      <c r="G8532" s="63">
        <f>'דוח 132'!E8532</f>
        <v>0</v>
      </c>
      <c r="H8532" s="63">
        <f>'דוח 132'!D8532</f>
        <v>0</v>
      </c>
      <c r="I8532" s="63">
        <f>'דוח 132'!C8532</f>
        <v>0</v>
      </c>
      <c r="J8532" s="63">
        <f>'דוח 132'!B8532</f>
        <v>0</v>
      </c>
      <c r="K8532" s="63">
        <f>'דוח 132'!A8532</f>
        <v>0</v>
      </c>
    </row>
    <row r="8533" spans="1:11" x14ac:dyDescent="0.2">
      <c r="A8533" s="63">
        <f>'דוח 132'!K8533</f>
        <v>0</v>
      </c>
      <c r="B8533" s="63">
        <f>'דוח 132'!J8533</f>
        <v>0</v>
      </c>
      <c r="C8533" s="63">
        <f>'דוח 132'!I8533</f>
        <v>0</v>
      </c>
      <c r="D8533" s="63">
        <f>'דוח 132'!H8533</f>
        <v>0</v>
      </c>
      <c r="E8533" s="63">
        <f>'דוח 132'!G8533</f>
        <v>0</v>
      </c>
      <c r="F8533" s="63">
        <f>'דוח 132'!F8533</f>
        <v>0</v>
      </c>
      <c r="G8533" s="63">
        <f>'דוח 132'!E8533</f>
        <v>0</v>
      </c>
      <c r="H8533" s="63">
        <f>'דוח 132'!D8533</f>
        <v>0</v>
      </c>
      <c r="I8533" s="63">
        <f>'דוח 132'!C8533</f>
        <v>0</v>
      </c>
      <c r="J8533" s="63">
        <f>'דוח 132'!B8533</f>
        <v>0</v>
      </c>
      <c r="K8533" s="63">
        <f>'דוח 132'!A8533</f>
        <v>0</v>
      </c>
    </row>
    <row r="8534" spans="1:11" x14ac:dyDescent="0.2">
      <c r="A8534" s="63">
        <f>'דוח 132'!K8534</f>
        <v>0</v>
      </c>
      <c r="B8534" s="63">
        <f>'דוח 132'!J8534</f>
        <v>0</v>
      </c>
      <c r="C8534" s="63">
        <f>'דוח 132'!I8534</f>
        <v>0</v>
      </c>
      <c r="D8534" s="63">
        <f>'דוח 132'!H8534</f>
        <v>0</v>
      </c>
      <c r="E8534" s="63">
        <f>'דוח 132'!G8534</f>
        <v>0</v>
      </c>
      <c r="F8534" s="63">
        <f>'דוח 132'!F8534</f>
        <v>0</v>
      </c>
      <c r="G8534" s="63">
        <f>'דוח 132'!E8534</f>
        <v>0</v>
      </c>
      <c r="H8534" s="63">
        <f>'דוח 132'!D8534</f>
        <v>0</v>
      </c>
      <c r="I8534" s="63">
        <f>'דוח 132'!C8534</f>
        <v>0</v>
      </c>
      <c r="J8534" s="63">
        <f>'דוח 132'!B8534</f>
        <v>0</v>
      </c>
      <c r="K8534" s="63">
        <f>'דוח 132'!A8534</f>
        <v>0</v>
      </c>
    </row>
    <row r="8535" spans="1:11" x14ac:dyDescent="0.2">
      <c r="A8535" s="63">
        <f>'דוח 132'!K8535</f>
        <v>0</v>
      </c>
      <c r="B8535" s="63">
        <f>'דוח 132'!J8535</f>
        <v>0</v>
      </c>
      <c r="C8535" s="63">
        <f>'דוח 132'!I8535</f>
        <v>0</v>
      </c>
      <c r="D8535" s="63">
        <f>'דוח 132'!H8535</f>
        <v>0</v>
      </c>
      <c r="E8535" s="63">
        <f>'דוח 132'!G8535</f>
        <v>0</v>
      </c>
      <c r="F8535" s="63">
        <f>'דוח 132'!F8535</f>
        <v>0</v>
      </c>
      <c r="G8535" s="63">
        <f>'דוח 132'!E8535</f>
        <v>0</v>
      </c>
      <c r="H8535" s="63">
        <f>'דוח 132'!D8535</f>
        <v>0</v>
      </c>
      <c r="I8535" s="63">
        <f>'דוח 132'!C8535</f>
        <v>0</v>
      </c>
      <c r="J8535" s="63">
        <f>'דוח 132'!B8535</f>
        <v>0</v>
      </c>
      <c r="K8535" s="63">
        <f>'דוח 132'!A8535</f>
        <v>0</v>
      </c>
    </row>
    <row r="8536" spans="1:11" x14ac:dyDescent="0.2">
      <c r="A8536" s="63">
        <f>'דוח 132'!K8536</f>
        <v>0</v>
      </c>
      <c r="B8536" s="63">
        <f>'דוח 132'!J8536</f>
        <v>0</v>
      </c>
      <c r="C8536" s="63">
        <f>'דוח 132'!I8536</f>
        <v>0</v>
      </c>
      <c r="D8536" s="63">
        <f>'דוח 132'!H8536</f>
        <v>0</v>
      </c>
      <c r="E8536" s="63">
        <f>'דוח 132'!G8536</f>
        <v>0</v>
      </c>
      <c r="F8536" s="63">
        <f>'דוח 132'!F8536</f>
        <v>0</v>
      </c>
      <c r="G8536" s="63">
        <f>'דוח 132'!E8536</f>
        <v>0</v>
      </c>
      <c r="H8536" s="63">
        <f>'דוח 132'!D8536</f>
        <v>0</v>
      </c>
      <c r="I8536" s="63">
        <f>'דוח 132'!C8536</f>
        <v>0</v>
      </c>
      <c r="J8536" s="63">
        <f>'דוח 132'!B8536</f>
        <v>0</v>
      </c>
      <c r="K8536" s="63">
        <f>'דוח 132'!A8536</f>
        <v>0</v>
      </c>
    </row>
    <row r="8537" spans="1:11" x14ac:dyDescent="0.2">
      <c r="A8537" s="63">
        <f>'דוח 132'!K8537</f>
        <v>0</v>
      </c>
      <c r="B8537" s="63">
        <f>'דוח 132'!J8537</f>
        <v>0</v>
      </c>
      <c r="C8537" s="63">
        <f>'דוח 132'!I8537</f>
        <v>0</v>
      </c>
      <c r="D8537" s="63">
        <f>'דוח 132'!H8537</f>
        <v>0</v>
      </c>
      <c r="E8537" s="63">
        <f>'דוח 132'!G8537</f>
        <v>0</v>
      </c>
      <c r="F8537" s="63">
        <f>'דוח 132'!F8537</f>
        <v>0</v>
      </c>
      <c r="G8537" s="63">
        <f>'דוח 132'!E8537</f>
        <v>0</v>
      </c>
      <c r="H8537" s="63">
        <f>'דוח 132'!D8537</f>
        <v>0</v>
      </c>
      <c r="I8537" s="63">
        <f>'דוח 132'!C8537</f>
        <v>0</v>
      </c>
      <c r="J8537" s="63">
        <f>'דוח 132'!B8537</f>
        <v>0</v>
      </c>
      <c r="K8537" s="63">
        <f>'דוח 132'!A8537</f>
        <v>0</v>
      </c>
    </row>
    <row r="8538" spans="1:11" x14ac:dyDescent="0.2">
      <c r="A8538" s="63">
        <f>'דוח 132'!K8538</f>
        <v>0</v>
      </c>
      <c r="B8538" s="63">
        <f>'דוח 132'!J8538</f>
        <v>0</v>
      </c>
      <c r="C8538" s="63">
        <f>'דוח 132'!I8538</f>
        <v>0</v>
      </c>
      <c r="D8538" s="63">
        <f>'דוח 132'!H8538</f>
        <v>0</v>
      </c>
      <c r="E8538" s="63">
        <f>'דוח 132'!G8538</f>
        <v>0</v>
      </c>
      <c r="F8538" s="63">
        <f>'דוח 132'!F8538</f>
        <v>0</v>
      </c>
      <c r="G8538" s="63">
        <f>'דוח 132'!E8538</f>
        <v>0</v>
      </c>
      <c r="H8538" s="63">
        <f>'דוח 132'!D8538</f>
        <v>0</v>
      </c>
      <c r="I8538" s="63">
        <f>'דוח 132'!C8538</f>
        <v>0</v>
      </c>
      <c r="J8538" s="63">
        <f>'דוח 132'!B8538</f>
        <v>0</v>
      </c>
      <c r="K8538" s="63">
        <f>'דוח 132'!A8538</f>
        <v>0</v>
      </c>
    </row>
    <row r="8539" spans="1:11" x14ac:dyDescent="0.2">
      <c r="A8539" s="63">
        <f>'דוח 132'!K8539</f>
        <v>0</v>
      </c>
      <c r="B8539" s="63">
        <f>'דוח 132'!J8539</f>
        <v>0</v>
      </c>
      <c r="C8539" s="63">
        <f>'דוח 132'!I8539</f>
        <v>0</v>
      </c>
      <c r="D8539" s="63">
        <f>'דוח 132'!H8539</f>
        <v>0</v>
      </c>
      <c r="E8539" s="63">
        <f>'דוח 132'!G8539</f>
        <v>0</v>
      </c>
      <c r="F8539" s="63">
        <f>'דוח 132'!F8539</f>
        <v>0</v>
      </c>
      <c r="G8539" s="63">
        <f>'דוח 132'!E8539</f>
        <v>0</v>
      </c>
      <c r="H8539" s="63">
        <f>'דוח 132'!D8539</f>
        <v>0</v>
      </c>
      <c r="I8539" s="63">
        <f>'דוח 132'!C8539</f>
        <v>0</v>
      </c>
      <c r="J8539" s="63">
        <f>'דוח 132'!B8539</f>
        <v>0</v>
      </c>
      <c r="K8539" s="63">
        <f>'דוח 132'!A8539</f>
        <v>0</v>
      </c>
    </row>
    <row r="8540" spans="1:11" x14ac:dyDescent="0.2">
      <c r="A8540" s="63">
        <f>'דוח 132'!K8540</f>
        <v>0</v>
      </c>
      <c r="B8540" s="63">
        <f>'דוח 132'!J8540</f>
        <v>0</v>
      </c>
      <c r="C8540" s="63">
        <f>'דוח 132'!I8540</f>
        <v>0</v>
      </c>
      <c r="D8540" s="63">
        <f>'דוח 132'!H8540</f>
        <v>0</v>
      </c>
      <c r="E8540" s="63">
        <f>'דוח 132'!G8540</f>
        <v>0</v>
      </c>
      <c r="F8540" s="63">
        <f>'דוח 132'!F8540</f>
        <v>0</v>
      </c>
      <c r="G8540" s="63">
        <f>'דוח 132'!E8540</f>
        <v>0</v>
      </c>
      <c r="H8540" s="63">
        <f>'דוח 132'!D8540</f>
        <v>0</v>
      </c>
      <c r="I8540" s="63">
        <f>'דוח 132'!C8540</f>
        <v>0</v>
      </c>
      <c r="J8540" s="63">
        <f>'דוח 132'!B8540</f>
        <v>0</v>
      </c>
      <c r="K8540" s="63">
        <f>'דוח 132'!A8540</f>
        <v>0</v>
      </c>
    </row>
    <row r="8541" spans="1:11" x14ac:dyDescent="0.2">
      <c r="A8541" s="63">
        <f>'דוח 132'!K8541</f>
        <v>0</v>
      </c>
      <c r="B8541" s="63">
        <f>'דוח 132'!J8541</f>
        <v>0</v>
      </c>
      <c r="C8541" s="63">
        <f>'דוח 132'!I8541</f>
        <v>0</v>
      </c>
      <c r="D8541" s="63">
        <f>'דוח 132'!H8541</f>
        <v>0</v>
      </c>
      <c r="E8541" s="63">
        <f>'דוח 132'!G8541</f>
        <v>0</v>
      </c>
      <c r="F8541" s="63">
        <f>'דוח 132'!F8541</f>
        <v>0</v>
      </c>
      <c r="G8541" s="63">
        <f>'דוח 132'!E8541</f>
        <v>0</v>
      </c>
      <c r="H8541" s="63">
        <f>'דוח 132'!D8541</f>
        <v>0</v>
      </c>
      <c r="I8541" s="63">
        <f>'דוח 132'!C8541</f>
        <v>0</v>
      </c>
      <c r="J8541" s="63">
        <f>'דוח 132'!B8541</f>
        <v>0</v>
      </c>
      <c r="K8541" s="63">
        <f>'דוח 132'!A8541</f>
        <v>0</v>
      </c>
    </row>
    <row r="8542" spans="1:11" x14ac:dyDescent="0.2">
      <c r="A8542" s="63">
        <f>'דוח 132'!K8542</f>
        <v>0</v>
      </c>
      <c r="B8542" s="63">
        <f>'דוח 132'!J8542</f>
        <v>0</v>
      </c>
      <c r="C8542" s="63">
        <f>'דוח 132'!I8542</f>
        <v>0</v>
      </c>
      <c r="D8542" s="63">
        <f>'דוח 132'!H8542</f>
        <v>0</v>
      </c>
      <c r="E8542" s="63">
        <f>'דוח 132'!G8542</f>
        <v>0</v>
      </c>
      <c r="F8542" s="63">
        <f>'דוח 132'!F8542</f>
        <v>0</v>
      </c>
      <c r="G8542" s="63">
        <f>'דוח 132'!E8542</f>
        <v>0</v>
      </c>
      <c r="H8542" s="63">
        <f>'דוח 132'!D8542</f>
        <v>0</v>
      </c>
      <c r="I8542" s="63">
        <f>'דוח 132'!C8542</f>
        <v>0</v>
      </c>
      <c r="J8542" s="63">
        <f>'דוח 132'!B8542</f>
        <v>0</v>
      </c>
      <c r="K8542" s="63">
        <f>'דוח 132'!A8542</f>
        <v>0</v>
      </c>
    </row>
    <row r="8543" spans="1:11" x14ac:dyDescent="0.2">
      <c r="A8543" s="63">
        <f>'דוח 132'!K8543</f>
        <v>0</v>
      </c>
      <c r="B8543" s="63">
        <f>'דוח 132'!J8543</f>
        <v>0</v>
      </c>
      <c r="C8543" s="63">
        <f>'דוח 132'!I8543</f>
        <v>0</v>
      </c>
      <c r="D8543" s="63">
        <f>'דוח 132'!H8543</f>
        <v>0</v>
      </c>
      <c r="E8543" s="63">
        <f>'דוח 132'!G8543</f>
        <v>0</v>
      </c>
      <c r="F8543" s="63">
        <f>'דוח 132'!F8543</f>
        <v>0</v>
      </c>
      <c r="G8543" s="63">
        <f>'דוח 132'!E8543</f>
        <v>0</v>
      </c>
      <c r="H8543" s="63">
        <f>'דוח 132'!D8543</f>
        <v>0</v>
      </c>
      <c r="I8543" s="63">
        <f>'דוח 132'!C8543</f>
        <v>0</v>
      </c>
      <c r="J8543" s="63">
        <f>'דוח 132'!B8543</f>
        <v>0</v>
      </c>
      <c r="K8543" s="63">
        <f>'דוח 132'!A8543</f>
        <v>0</v>
      </c>
    </row>
    <row r="8544" spans="1:11" x14ac:dyDescent="0.2">
      <c r="A8544" s="63">
        <f>'דוח 132'!K8544</f>
        <v>0</v>
      </c>
      <c r="B8544" s="63">
        <f>'דוח 132'!J8544</f>
        <v>0</v>
      </c>
      <c r="C8544" s="63">
        <f>'דוח 132'!I8544</f>
        <v>0</v>
      </c>
      <c r="D8544" s="63">
        <f>'דוח 132'!H8544</f>
        <v>0</v>
      </c>
      <c r="E8544" s="63">
        <f>'דוח 132'!G8544</f>
        <v>0</v>
      </c>
      <c r="F8544" s="63">
        <f>'דוח 132'!F8544</f>
        <v>0</v>
      </c>
      <c r="G8544" s="63">
        <f>'דוח 132'!E8544</f>
        <v>0</v>
      </c>
      <c r="H8544" s="63">
        <f>'דוח 132'!D8544</f>
        <v>0</v>
      </c>
      <c r="I8544" s="63">
        <f>'דוח 132'!C8544</f>
        <v>0</v>
      </c>
      <c r="J8544" s="63">
        <f>'דוח 132'!B8544</f>
        <v>0</v>
      </c>
      <c r="K8544" s="63">
        <f>'דוח 132'!A8544</f>
        <v>0</v>
      </c>
    </row>
    <row r="8545" spans="1:11" x14ac:dyDescent="0.2">
      <c r="A8545" s="63">
        <f>'דוח 132'!K8545</f>
        <v>0</v>
      </c>
      <c r="B8545" s="63">
        <f>'דוח 132'!J8545</f>
        <v>0</v>
      </c>
      <c r="C8545" s="63">
        <f>'דוח 132'!I8545</f>
        <v>0</v>
      </c>
      <c r="D8545" s="63">
        <f>'דוח 132'!H8545</f>
        <v>0</v>
      </c>
      <c r="E8545" s="63">
        <f>'דוח 132'!G8545</f>
        <v>0</v>
      </c>
      <c r="F8545" s="63">
        <f>'דוח 132'!F8545</f>
        <v>0</v>
      </c>
      <c r="G8545" s="63">
        <f>'דוח 132'!E8545</f>
        <v>0</v>
      </c>
      <c r="H8545" s="63">
        <f>'דוח 132'!D8545</f>
        <v>0</v>
      </c>
      <c r="I8545" s="63">
        <f>'דוח 132'!C8545</f>
        <v>0</v>
      </c>
      <c r="J8545" s="63">
        <f>'דוח 132'!B8545</f>
        <v>0</v>
      </c>
      <c r="K8545" s="63">
        <f>'דוח 132'!A8545</f>
        <v>0</v>
      </c>
    </row>
    <row r="8546" spans="1:11" x14ac:dyDescent="0.2">
      <c r="A8546" s="63">
        <f>'דוח 132'!K8546</f>
        <v>0</v>
      </c>
      <c r="B8546" s="63">
        <f>'דוח 132'!J8546</f>
        <v>0</v>
      </c>
      <c r="C8546" s="63">
        <f>'דוח 132'!I8546</f>
        <v>0</v>
      </c>
      <c r="D8546" s="63">
        <f>'דוח 132'!H8546</f>
        <v>0</v>
      </c>
      <c r="E8546" s="63">
        <f>'דוח 132'!G8546</f>
        <v>0</v>
      </c>
      <c r="F8546" s="63">
        <f>'דוח 132'!F8546</f>
        <v>0</v>
      </c>
      <c r="G8546" s="63">
        <f>'דוח 132'!E8546</f>
        <v>0</v>
      </c>
      <c r="H8546" s="63">
        <f>'דוח 132'!D8546</f>
        <v>0</v>
      </c>
      <c r="I8546" s="63">
        <f>'דוח 132'!C8546</f>
        <v>0</v>
      </c>
      <c r="J8546" s="63">
        <f>'דוח 132'!B8546</f>
        <v>0</v>
      </c>
      <c r="K8546" s="63">
        <f>'דוח 132'!A8546</f>
        <v>0</v>
      </c>
    </row>
    <row r="8547" spans="1:11" x14ac:dyDescent="0.2">
      <c r="A8547" s="63">
        <f>'דוח 132'!K8547</f>
        <v>0</v>
      </c>
      <c r="B8547" s="63">
        <f>'דוח 132'!J8547</f>
        <v>0</v>
      </c>
      <c r="C8547" s="63">
        <f>'דוח 132'!I8547</f>
        <v>0</v>
      </c>
      <c r="D8547" s="63">
        <f>'דוח 132'!H8547</f>
        <v>0</v>
      </c>
      <c r="E8547" s="63">
        <f>'דוח 132'!G8547</f>
        <v>0</v>
      </c>
      <c r="F8547" s="63">
        <f>'דוח 132'!F8547</f>
        <v>0</v>
      </c>
      <c r="G8547" s="63">
        <f>'דוח 132'!E8547</f>
        <v>0</v>
      </c>
      <c r="H8547" s="63">
        <f>'דוח 132'!D8547</f>
        <v>0</v>
      </c>
      <c r="I8547" s="63">
        <f>'דוח 132'!C8547</f>
        <v>0</v>
      </c>
      <c r="J8547" s="63">
        <f>'דוח 132'!B8547</f>
        <v>0</v>
      </c>
      <c r="K8547" s="63">
        <f>'דוח 132'!A8547</f>
        <v>0</v>
      </c>
    </row>
    <row r="8548" spans="1:11" x14ac:dyDescent="0.2">
      <c r="A8548" s="63">
        <f>'דוח 132'!K8548</f>
        <v>0</v>
      </c>
      <c r="B8548" s="63">
        <f>'דוח 132'!J8548</f>
        <v>0</v>
      </c>
      <c r="C8548" s="63">
        <f>'דוח 132'!I8548</f>
        <v>0</v>
      </c>
      <c r="D8548" s="63">
        <f>'דוח 132'!H8548</f>
        <v>0</v>
      </c>
      <c r="E8548" s="63">
        <f>'דוח 132'!G8548</f>
        <v>0</v>
      </c>
      <c r="F8548" s="63">
        <f>'דוח 132'!F8548</f>
        <v>0</v>
      </c>
      <c r="G8548" s="63">
        <f>'דוח 132'!E8548</f>
        <v>0</v>
      </c>
      <c r="H8548" s="63">
        <f>'דוח 132'!D8548</f>
        <v>0</v>
      </c>
      <c r="I8548" s="63">
        <f>'דוח 132'!C8548</f>
        <v>0</v>
      </c>
      <c r="J8548" s="63">
        <f>'דוח 132'!B8548</f>
        <v>0</v>
      </c>
      <c r="K8548" s="63">
        <f>'דוח 132'!A8548</f>
        <v>0</v>
      </c>
    </row>
    <row r="8549" spans="1:11" x14ac:dyDescent="0.2">
      <c r="A8549" s="63">
        <f>'דוח 132'!K8549</f>
        <v>0</v>
      </c>
      <c r="B8549" s="63">
        <f>'דוח 132'!J8549</f>
        <v>0</v>
      </c>
      <c r="C8549" s="63">
        <f>'דוח 132'!I8549</f>
        <v>0</v>
      </c>
      <c r="D8549" s="63">
        <f>'דוח 132'!H8549</f>
        <v>0</v>
      </c>
      <c r="E8549" s="63">
        <f>'דוח 132'!G8549</f>
        <v>0</v>
      </c>
      <c r="F8549" s="63">
        <f>'דוח 132'!F8549</f>
        <v>0</v>
      </c>
      <c r="G8549" s="63">
        <f>'דוח 132'!E8549</f>
        <v>0</v>
      </c>
      <c r="H8549" s="63">
        <f>'דוח 132'!D8549</f>
        <v>0</v>
      </c>
      <c r="I8549" s="63">
        <f>'דוח 132'!C8549</f>
        <v>0</v>
      </c>
      <c r="J8549" s="63">
        <f>'דוח 132'!B8549</f>
        <v>0</v>
      </c>
      <c r="K8549" s="63">
        <f>'דוח 132'!A8549</f>
        <v>0</v>
      </c>
    </row>
    <row r="8550" spans="1:11" x14ac:dyDescent="0.2">
      <c r="A8550" s="63">
        <f>'דוח 132'!K8550</f>
        <v>0</v>
      </c>
      <c r="B8550" s="63">
        <f>'דוח 132'!J8550</f>
        <v>0</v>
      </c>
      <c r="C8550" s="63">
        <f>'דוח 132'!I8550</f>
        <v>0</v>
      </c>
      <c r="D8550" s="63">
        <f>'דוח 132'!H8550</f>
        <v>0</v>
      </c>
      <c r="E8550" s="63">
        <f>'דוח 132'!G8550</f>
        <v>0</v>
      </c>
      <c r="F8550" s="63">
        <f>'דוח 132'!F8550</f>
        <v>0</v>
      </c>
      <c r="G8550" s="63">
        <f>'דוח 132'!E8550</f>
        <v>0</v>
      </c>
      <c r="H8550" s="63">
        <f>'דוח 132'!D8550</f>
        <v>0</v>
      </c>
      <c r="I8550" s="63">
        <f>'דוח 132'!C8550</f>
        <v>0</v>
      </c>
      <c r="J8550" s="63">
        <f>'דוח 132'!B8550</f>
        <v>0</v>
      </c>
      <c r="K8550" s="63">
        <f>'דוח 132'!A8550</f>
        <v>0</v>
      </c>
    </row>
    <row r="8551" spans="1:11" x14ac:dyDescent="0.2">
      <c r="A8551" s="63">
        <f>'דוח 132'!K8551</f>
        <v>0</v>
      </c>
      <c r="B8551" s="63">
        <f>'דוח 132'!J8551</f>
        <v>0</v>
      </c>
      <c r="C8551" s="63">
        <f>'דוח 132'!I8551</f>
        <v>0</v>
      </c>
      <c r="D8551" s="63">
        <f>'דוח 132'!H8551</f>
        <v>0</v>
      </c>
      <c r="E8551" s="63">
        <f>'דוח 132'!G8551</f>
        <v>0</v>
      </c>
      <c r="F8551" s="63">
        <f>'דוח 132'!F8551</f>
        <v>0</v>
      </c>
      <c r="G8551" s="63">
        <f>'דוח 132'!E8551</f>
        <v>0</v>
      </c>
      <c r="H8551" s="63">
        <f>'דוח 132'!D8551</f>
        <v>0</v>
      </c>
      <c r="I8551" s="63">
        <f>'דוח 132'!C8551</f>
        <v>0</v>
      </c>
      <c r="J8551" s="63">
        <f>'דוח 132'!B8551</f>
        <v>0</v>
      </c>
      <c r="K8551" s="63">
        <f>'דוח 132'!A8551</f>
        <v>0</v>
      </c>
    </row>
    <row r="8552" spans="1:11" x14ac:dyDescent="0.2">
      <c r="A8552" s="63">
        <f>'דוח 132'!K8552</f>
        <v>0</v>
      </c>
      <c r="B8552" s="63">
        <f>'דוח 132'!J8552</f>
        <v>0</v>
      </c>
      <c r="C8552" s="63">
        <f>'דוח 132'!I8552</f>
        <v>0</v>
      </c>
      <c r="D8552" s="63">
        <f>'דוח 132'!H8552</f>
        <v>0</v>
      </c>
      <c r="E8552" s="63">
        <f>'דוח 132'!G8552</f>
        <v>0</v>
      </c>
      <c r="F8552" s="63">
        <f>'דוח 132'!F8552</f>
        <v>0</v>
      </c>
      <c r="G8552" s="63">
        <f>'דוח 132'!E8552</f>
        <v>0</v>
      </c>
      <c r="H8552" s="63">
        <f>'דוח 132'!D8552</f>
        <v>0</v>
      </c>
      <c r="I8552" s="63">
        <f>'דוח 132'!C8552</f>
        <v>0</v>
      </c>
      <c r="J8552" s="63">
        <f>'דוח 132'!B8552</f>
        <v>0</v>
      </c>
      <c r="K8552" s="63">
        <f>'דוח 132'!A8552</f>
        <v>0</v>
      </c>
    </row>
    <row r="8553" spans="1:11" x14ac:dyDescent="0.2">
      <c r="A8553" s="63">
        <f>'דוח 132'!K8553</f>
        <v>0</v>
      </c>
      <c r="B8553" s="63">
        <f>'דוח 132'!J8553</f>
        <v>0</v>
      </c>
      <c r="C8553" s="63">
        <f>'דוח 132'!I8553</f>
        <v>0</v>
      </c>
      <c r="D8553" s="63">
        <f>'דוח 132'!H8553</f>
        <v>0</v>
      </c>
      <c r="E8553" s="63">
        <f>'דוח 132'!G8553</f>
        <v>0</v>
      </c>
      <c r="F8553" s="63">
        <f>'דוח 132'!F8553</f>
        <v>0</v>
      </c>
      <c r="G8553" s="63">
        <f>'דוח 132'!E8553</f>
        <v>0</v>
      </c>
      <c r="H8553" s="63">
        <f>'דוח 132'!D8553</f>
        <v>0</v>
      </c>
      <c r="I8553" s="63">
        <f>'דוח 132'!C8553</f>
        <v>0</v>
      </c>
      <c r="J8553" s="63">
        <f>'דוח 132'!B8553</f>
        <v>0</v>
      </c>
      <c r="K8553" s="63">
        <f>'דוח 132'!A8553</f>
        <v>0</v>
      </c>
    </row>
    <row r="8554" spans="1:11" x14ac:dyDescent="0.2">
      <c r="A8554" s="63">
        <f>'דוח 132'!K8554</f>
        <v>0</v>
      </c>
      <c r="B8554" s="63">
        <f>'דוח 132'!J8554</f>
        <v>0</v>
      </c>
      <c r="C8554" s="63">
        <f>'דוח 132'!I8554</f>
        <v>0</v>
      </c>
      <c r="D8554" s="63">
        <f>'דוח 132'!H8554</f>
        <v>0</v>
      </c>
      <c r="E8554" s="63">
        <f>'דוח 132'!G8554</f>
        <v>0</v>
      </c>
      <c r="F8554" s="63">
        <f>'דוח 132'!F8554</f>
        <v>0</v>
      </c>
      <c r="G8554" s="63">
        <f>'דוח 132'!E8554</f>
        <v>0</v>
      </c>
      <c r="H8554" s="63">
        <f>'דוח 132'!D8554</f>
        <v>0</v>
      </c>
      <c r="I8554" s="63">
        <f>'דוח 132'!C8554</f>
        <v>0</v>
      </c>
      <c r="J8554" s="63">
        <f>'דוח 132'!B8554</f>
        <v>0</v>
      </c>
      <c r="K8554" s="63">
        <f>'דוח 132'!A8554</f>
        <v>0</v>
      </c>
    </row>
    <row r="8555" spans="1:11" x14ac:dyDescent="0.2">
      <c r="A8555" s="63">
        <f>'דוח 132'!K8555</f>
        <v>0</v>
      </c>
      <c r="B8555" s="63">
        <f>'דוח 132'!J8555</f>
        <v>0</v>
      </c>
      <c r="C8555" s="63">
        <f>'דוח 132'!I8555</f>
        <v>0</v>
      </c>
      <c r="D8555" s="63">
        <f>'דוח 132'!H8555</f>
        <v>0</v>
      </c>
      <c r="E8555" s="63">
        <f>'דוח 132'!G8555</f>
        <v>0</v>
      </c>
      <c r="F8555" s="63">
        <f>'דוח 132'!F8555</f>
        <v>0</v>
      </c>
      <c r="G8555" s="63">
        <f>'דוח 132'!E8555</f>
        <v>0</v>
      </c>
      <c r="H8555" s="63">
        <f>'דוח 132'!D8555</f>
        <v>0</v>
      </c>
      <c r="I8555" s="63">
        <f>'דוח 132'!C8555</f>
        <v>0</v>
      </c>
      <c r="J8555" s="63">
        <f>'דוח 132'!B8555</f>
        <v>0</v>
      </c>
      <c r="K8555" s="63">
        <f>'דוח 132'!A8555</f>
        <v>0</v>
      </c>
    </row>
    <row r="8556" spans="1:11" x14ac:dyDescent="0.2">
      <c r="A8556" s="63">
        <f>'דוח 132'!K8556</f>
        <v>0</v>
      </c>
      <c r="B8556" s="63">
        <f>'דוח 132'!J8556</f>
        <v>0</v>
      </c>
      <c r="C8556" s="63">
        <f>'דוח 132'!I8556</f>
        <v>0</v>
      </c>
      <c r="D8556" s="63">
        <f>'דוח 132'!H8556</f>
        <v>0</v>
      </c>
      <c r="E8556" s="63">
        <f>'דוח 132'!G8556</f>
        <v>0</v>
      </c>
      <c r="F8556" s="63">
        <f>'דוח 132'!F8556</f>
        <v>0</v>
      </c>
      <c r="G8556" s="63">
        <f>'דוח 132'!E8556</f>
        <v>0</v>
      </c>
      <c r="H8556" s="63">
        <f>'דוח 132'!D8556</f>
        <v>0</v>
      </c>
      <c r="I8556" s="63">
        <f>'דוח 132'!C8556</f>
        <v>0</v>
      </c>
      <c r="J8556" s="63">
        <f>'דוח 132'!B8556</f>
        <v>0</v>
      </c>
      <c r="K8556" s="63">
        <f>'דוח 132'!A8556</f>
        <v>0</v>
      </c>
    </row>
    <row r="8557" spans="1:11" x14ac:dyDescent="0.2">
      <c r="A8557" s="63">
        <f>'דוח 132'!K8557</f>
        <v>0</v>
      </c>
      <c r="B8557" s="63">
        <f>'דוח 132'!J8557</f>
        <v>0</v>
      </c>
      <c r="C8557" s="63">
        <f>'דוח 132'!I8557</f>
        <v>0</v>
      </c>
      <c r="D8557" s="63">
        <f>'דוח 132'!H8557</f>
        <v>0</v>
      </c>
      <c r="E8557" s="63">
        <f>'דוח 132'!G8557</f>
        <v>0</v>
      </c>
      <c r="F8557" s="63">
        <f>'דוח 132'!F8557</f>
        <v>0</v>
      </c>
      <c r="G8557" s="63">
        <f>'דוח 132'!E8557</f>
        <v>0</v>
      </c>
      <c r="H8557" s="63">
        <f>'דוח 132'!D8557</f>
        <v>0</v>
      </c>
      <c r="I8557" s="63">
        <f>'דוח 132'!C8557</f>
        <v>0</v>
      </c>
      <c r="J8557" s="63">
        <f>'דוח 132'!B8557</f>
        <v>0</v>
      </c>
      <c r="K8557" s="63">
        <f>'דוח 132'!A8557</f>
        <v>0</v>
      </c>
    </row>
    <row r="8558" spans="1:11" x14ac:dyDescent="0.2">
      <c r="A8558" s="63">
        <f>'דוח 132'!K8558</f>
        <v>0</v>
      </c>
      <c r="B8558" s="63">
        <f>'דוח 132'!J8558</f>
        <v>0</v>
      </c>
      <c r="C8558" s="63">
        <f>'דוח 132'!I8558</f>
        <v>0</v>
      </c>
      <c r="D8558" s="63">
        <f>'דוח 132'!H8558</f>
        <v>0</v>
      </c>
      <c r="E8558" s="63">
        <f>'דוח 132'!G8558</f>
        <v>0</v>
      </c>
      <c r="F8558" s="63">
        <f>'דוח 132'!F8558</f>
        <v>0</v>
      </c>
      <c r="G8558" s="63">
        <f>'דוח 132'!E8558</f>
        <v>0</v>
      </c>
      <c r="H8558" s="63">
        <f>'דוח 132'!D8558</f>
        <v>0</v>
      </c>
      <c r="I8558" s="63">
        <f>'דוח 132'!C8558</f>
        <v>0</v>
      </c>
      <c r="J8558" s="63">
        <f>'דוח 132'!B8558</f>
        <v>0</v>
      </c>
      <c r="K8558" s="63">
        <f>'דוח 132'!A8558</f>
        <v>0</v>
      </c>
    </row>
    <row r="8559" spans="1:11" x14ac:dyDescent="0.2">
      <c r="A8559" s="63">
        <f>'דוח 132'!K8559</f>
        <v>0</v>
      </c>
      <c r="B8559" s="63">
        <f>'דוח 132'!J8559</f>
        <v>0</v>
      </c>
      <c r="C8559" s="63">
        <f>'דוח 132'!I8559</f>
        <v>0</v>
      </c>
      <c r="D8559" s="63">
        <f>'דוח 132'!H8559</f>
        <v>0</v>
      </c>
      <c r="E8559" s="63">
        <f>'דוח 132'!G8559</f>
        <v>0</v>
      </c>
      <c r="F8559" s="63">
        <f>'דוח 132'!F8559</f>
        <v>0</v>
      </c>
      <c r="G8559" s="63">
        <f>'דוח 132'!E8559</f>
        <v>0</v>
      </c>
      <c r="H8559" s="63">
        <f>'דוח 132'!D8559</f>
        <v>0</v>
      </c>
      <c r="I8559" s="63">
        <f>'דוח 132'!C8559</f>
        <v>0</v>
      </c>
      <c r="J8559" s="63">
        <f>'דוח 132'!B8559</f>
        <v>0</v>
      </c>
      <c r="K8559" s="63">
        <f>'דוח 132'!A8559</f>
        <v>0</v>
      </c>
    </row>
    <row r="8560" spans="1:11" x14ac:dyDescent="0.2">
      <c r="A8560" s="63">
        <f>'דוח 132'!K8560</f>
        <v>0</v>
      </c>
      <c r="B8560" s="63">
        <f>'דוח 132'!J8560</f>
        <v>0</v>
      </c>
      <c r="C8560" s="63">
        <f>'דוח 132'!I8560</f>
        <v>0</v>
      </c>
      <c r="D8560" s="63">
        <f>'דוח 132'!H8560</f>
        <v>0</v>
      </c>
      <c r="E8560" s="63">
        <f>'דוח 132'!G8560</f>
        <v>0</v>
      </c>
      <c r="F8560" s="63">
        <f>'דוח 132'!F8560</f>
        <v>0</v>
      </c>
      <c r="G8560" s="63">
        <f>'דוח 132'!E8560</f>
        <v>0</v>
      </c>
      <c r="H8560" s="63">
        <f>'דוח 132'!D8560</f>
        <v>0</v>
      </c>
      <c r="I8560" s="63">
        <f>'דוח 132'!C8560</f>
        <v>0</v>
      </c>
      <c r="J8560" s="63">
        <f>'דוח 132'!B8560</f>
        <v>0</v>
      </c>
      <c r="K8560" s="63">
        <f>'דוח 132'!A8560</f>
        <v>0</v>
      </c>
    </row>
    <row r="8561" spans="1:11" x14ac:dyDescent="0.2">
      <c r="A8561" s="63">
        <f>'דוח 132'!K8561</f>
        <v>0</v>
      </c>
      <c r="B8561" s="63">
        <f>'דוח 132'!J8561</f>
        <v>0</v>
      </c>
      <c r="C8561" s="63">
        <f>'דוח 132'!I8561</f>
        <v>0</v>
      </c>
      <c r="D8561" s="63">
        <f>'דוח 132'!H8561</f>
        <v>0</v>
      </c>
      <c r="E8561" s="63">
        <f>'דוח 132'!G8561</f>
        <v>0</v>
      </c>
      <c r="F8561" s="63">
        <f>'דוח 132'!F8561</f>
        <v>0</v>
      </c>
      <c r="G8561" s="63">
        <f>'דוח 132'!E8561</f>
        <v>0</v>
      </c>
      <c r="H8561" s="63">
        <f>'דוח 132'!D8561</f>
        <v>0</v>
      </c>
      <c r="I8561" s="63">
        <f>'דוח 132'!C8561</f>
        <v>0</v>
      </c>
      <c r="J8561" s="63">
        <f>'דוח 132'!B8561</f>
        <v>0</v>
      </c>
      <c r="K8561" s="63">
        <f>'דוח 132'!A8561</f>
        <v>0</v>
      </c>
    </row>
    <row r="8562" spans="1:11" x14ac:dyDescent="0.2">
      <c r="A8562" s="63">
        <f>'דוח 132'!K8562</f>
        <v>0</v>
      </c>
      <c r="B8562" s="63">
        <f>'דוח 132'!J8562</f>
        <v>0</v>
      </c>
      <c r="C8562" s="63">
        <f>'דוח 132'!I8562</f>
        <v>0</v>
      </c>
      <c r="D8562" s="63">
        <f>'דוח 132'!H8562</f>
        <v>0</v>
      </c>
      <c r="E8562" s="63">
        <f>'דוח 132'!G8562</f>
        <v>0</v>
      </c>
      <c r="F8562" s="63">
        <f>'דוח 132'!F8562</f>
        <v>0</v>
      </c>
      <c r="G8562" s="63">
        <f>'דוח 132'!E8562</f>
        <v>0</v>
      </c>
      <c r="H8562" s="63">
        <f>'דוח 132'!D8562</f>
        <v>0</v>
      </c>
      <c r="I8562" s="63">
        <f>'דוח 132'!C8562</f>
        <v>0</v>
      </c>
      <c r="J8562" s="63">
        <f>'דוח 132'!B8562</f>
        <v>0</v>
      </c>
      <c r="K8562" s="63">
        <f>'דוח 132'!A8562</f>
        <v>0</v>
      </c>
    </row>
    <row r="8563" spans="1:11" x14ac:dyDescent="0.2">
      <c r="A8563" s="63">
        <f>'דוח 132'!K8563</f>
        <v>0</v>
      </c>
      <c r="B8563" s="63">
        <f>'דוח 132'!J8563</f>
        <v>0</v>
      </c>
      <c r="C8563" s="63">
        <f>'דוח 132'!I8563</f>
        <v>0</v>
      </c>
      <c r="D8563" s="63">
        <f>'דוח 132'!H8563</f>
        <v>0</v>
      </c>
      <c r="E8563" s="63">
        <f>'דוח 132'!G8563</f>
        <v>0</v>
      </c>
      <c r="F8563" s="63">
        <f>'דוח 132'!F8563</f>
        <v>0</v>
      </c>
      <c r="G8563" s="63">
        <f>'דוח 132'!E8563</f>
        <v>0</v>
      </c>
      <c r="H8563" s="63">
        <f>'דוח 132'!D8563</f>
        <v>0</v>
      </c>
      <c r="I8563" s="63">
        <f>'דוח 132'!C8563</f>
        <v>0</v>
      </c>
      <c r="J8563" s="63">
        <f>'דוח 132'!B8563</f>
        <v>0</v>
      </c>
      <c r="K8563" s="63">
        <f>'דוח 132'!A8563</f>
        <v>0</v>
      </c>
    </row>
    <row r="8564" spans="1:11" x14ac:dyDescent="0.2">
      <c r="A8564" s="63">
        <f>'דוח 132'!K8564</f>
        <v>0</v>
      </c>
      <c r="B8564" s="63">
        <f>'דוח 132'!J8564</f>
        <v>0</v>
      </c>
      <c r="C8564" s="63">
        <f>'דוח 132'!I8564</f>
        <v>0</v>
      </c>
      <c r="D8564" s="63">
        <f>'דוח 132'!H8564</f>
        <v>0</v>
      </c>
      <c r="E8564" s="63">
        <f>'דוח 132'!G8564</f>
        <v>0</v>
      </c>
      <c r="F8564" s="63">
        <f>'דוח 132'!F8564</f>
        <v>0</v>
      </c>
      <c r="G8564" s="63">
        <f>'דוח 132'!E8564</f>
        <v>0</v>
      </c>
      <c r="H8564" s="63">
        <f>'דוח 132'!D8564</f>
        <v>0</v>
      </c>
      <c r="I8564" s="63">
        <f>'דוח 132'!C8564</f>
        <v>0</v>
      </c>
      <c r="J8564" s="63">
        <f>'דוח 132'!B8564</f>
        <v>0</v>
      </c>
      <c r="K8564" s="63">
        <f>'דוח 132'!A8564</f>
        <v>0</v>
      </c>
    </row>
    <row r="8565" spans="1:11" x14ac:dyDescent="0.2">
      <c r="A8565" s="63">
        <f>'דוח 132'!K8565</f>
        <v>0</v>
      </c>
      <c r="B8565" s="63">
        <f>'דוח 132'!J8565</f>
        <v>0</v>
      </c>
      <c r="C8565" s="63">
        <f>'דוח 132'!I8565</f>
        <v>0</v>
      </c>
      <c r="D8565" s="63">
        <f>'דוח 132'!H8565</f>
        <v>0</v>
      </c>
      <c r="E8565" s="63">
        <f>'דוח 132'!G8565</f>
        <v>0</v>
      </c>
      <c r="F8565" s="63">
        <f>'דוח 132'!F8565</f>
        <v>0</v>
      </c>
      <c r="G8565" s="63">
        <f>'דוח 132'!E8565</f>
        <v>0</v>
      </c>
      <c r="H8565" s="63">
        <f>'דוח 132'!D8565</f>
        <v>0</v>
      </c>
      <c r="I8565" s="63">
        <f>'דוח 132'!C8565</f>
        <v>0</v>
      </c>
      <c r="J8565" s="63">
        <f>'דוח 132'!B8565</f>
        <v>0</v>
      </c>
      <c r="K8565" s="63">
        <f>'דוח 132'!A8565</f>
        <v>0</v>
      </c>
    </row>
    <row r="8566" spans="1:11" x14ac:dyDescent="0.2">
      <c r="A8566" s="63">
        <f>'דוח 132'!K8566</f>
        <v>0</v>
      </c>
      <c r="B8566" s="63">
        <f>'דוח 132'!J8566</f>
        <v>0</v>
      </c>
      <c r="C8566" s="63">
        <f>'דוח 132'!I8566</f>
        <v>0</v>
      </c>
      <c r="D8566" s="63">
        <f>'דוח 132'!H8566</f>
        <v>0</v>
      </c>
      <c r="E8566" s="63">
        <f>'דוח 132'!G8566</f>
        <v>0</v>
      </c>
      <c r="F8566" s="63">
        <f>'דוח 132'!F8566</f>
        <v>0</v>
      </c>
      <c r="G8566" s="63">
        <f>'דוח 132'!E8566</f>
        <v>0</v>
      </c>
      <c r="H8566" s="63">
        <f>'דוח 132'!D8566</f>
        <v>0</v>
      </c>
      <c r="I8566" s="63">
        <f>'דוח 132'!C8566</f>
        <v>0</v>
      </c>
      <c r="J8566" s="63">
        <f>'דוח 132'!B8566</f>
        <v>0</v>
      </c>
      <c r="K8566" s="63">
        <f>'דוח 132'!A8566</f>
        <v>0</v>
      </c>
    </row>
    <row r="8567" spans="1:11" x14ac:dyDescent="0.2">
      <c r="A8567" s="63">
        <f>'דוח 132'!K8567</f>
        <v>0</v>
      </c>
      <c r="B8567" s="63">
        <f>'דוח 132'!J8567</f>
        <v>0</v>
      </c>
      <c r="C8567" s="63">
        <f>'דוח 132'!I8567</f>
        <v>0</v>
      </c>
      <c r="D8567" s="63">
        <f>'דוח 132'!H8567</f>
        <v>0</v>
      </c>
      <c r="E8567" s="63">
        <f>'דוח 132'!G8567</f>
        <v>0</v>
      </c>
      <c r="F8567" s="63">
        <f>'דוח 132'!F8567</f>
        <v>0</v>
      </c>
      <c r="G8567" s="63">
        <f>'דוח 132'!E8567</f>
        <v>0</v>
      </c>
      <c r="H8567" s="63">
        <f>'דוח 132'!D8567</f>
        <v>0</v>
      </c>
      <c r="I8567" s="63">
        <f>'דוח 132'!C8567</f>
        <v>0</v>
      </c>
      <c r="J8567" s="63">
        <f>'דוח 132'!B8567</f>
        <v>0</v>
      </c>
      <c r="K8567" s="63">
        <f>'דוח 132'!A8567</f>
        <v>0</v>
      </c>
    </row>
    <row r="8568" spans="1:11" x14ac:dyDescent="0.2">
      <c r="A8568" s="63">
        <f>'דוח 132'!K8568</f>
        <v>0</v>
      </c>
      <c r="B8568" s="63">
        <f>'דוח 132'!J8568</f>
        <v>0</v>
      </c>
      <c r="C8568" s="63">
        <f>'דוח 132'!I8568</f>
        <v>0</v>
      </c>
      <c r="D8568" s="63">
        <f>'דוח 132'!H8568</f>
        <v>0</v>
      </c>
      <c r="E8568" s="63">
        <f>'דוח 132'!G8568</f>
        <v>0</v>
      </c>
      <c r="F8568" s="63">
        <f>'דוח 132'!F8568</f>
        <v>0</v>
      </c>
      <c r="G8568" s="63">
        <f>'דוח 132'!E8568</f>
        <v>0</v>
      </c>
      <c r="H8568" s="63">
        <f>'דוח 132'!D8568</f>
        <v>0</v>
      </c>
      <c r="I8568" s="63">
        <f>'דוח 132'!C8568</f>
        <v>0</v>
      </c>
      <c r="J8568" s="63">
        <f>'דוח 132'!B8568</f>
        <v>0</v>
      </c>
      <c r="K8568" s="63">
        <f>'דוח 132'!A8568</f>
        <v>0</v>
      </c>
    </row>
    <row r="8569" spans="1:11" x14ac:dyDescent="0.2">
      <c r="A8569" s="63">
        <f>'דוח 132'!K8569</f>
        <v>0</v>
      </c>
      <c r="B8569" s="63">
        <f>'דוח 132'!J8569</f>
        <v>0</v>
      </c>
      <c r="C8569" s="63">
        <f>'דוח 132'!I8569</f>
        <v>0</v>
      </c>
      <c r="D8569" s="63">
        <f>'דוח 132'!H8569</f>
        <v>0</v>
      </c>
      <c r="E8569" s="63">
        <f>'דוח 132'!G8569</f>
        <v>0</v>
      </c>
      <c r="F8569" s="63">
        <f>'דוח 132'!F8569</f>
        <v>0</v>
      </c>
      <c r="G8569" s="63">
        <f>'דוח 132'!E8569</f>
        <v>0</v>
      </c>
      <c r="H8569" s="63">
        <f>'דוח 132'!D8569</f>
        <v>0</v>
      </c>
      <c r="I8569" s="63">
        <f>'דוח 132'!C8569</f>
        <v>0</v>
      </c>
      <c r="J8569" s="63">
        <f>'דוח 132'!B8569</f>
        <v>0</v>
      </c>
      <c r="K8569" s="63">
        <f>'דוח 132'!A8569</f>
        <v>0</v>
      </c>
    </row>
    <row r="8570" spans="1:11" x14ac:dyDescent="0.2">
      <c r="A8570" s="63">
        <f>'דוח 132'!K8570</f>
        <v>0</v>
      </c>
      <c r="B8570" s="63">
        <f>'דוח 132'!J8570</f>
        <v>0</v>
      </c>
      <c r="C8570" s="63">
        <f>'דוח 132'!I8570</f>
        <v>0</v>
      </c>
      <c r="D8570" s="63">
        <f>'דוח 132'!H8570</f>
        <v>0</v>
      </c>
      <c r="E8570" s="63">
        <f>'דוח 132'!G8570</f>
        <v>0</v>
      </c>
      <c r="F8570" s="63">
        <f>'דוח 132'!F8570</f>
        <v>0</v>
      </c>
      <c r="G8570" s="63">
        <f>'דוח 132'!E8570</f>
        <v>0</v>
      </c>
      <c r="H8570" s="63">
        <f>'דוח 132'!D8570</f>
        <v>0</v>
      </c>
      <c r="I8570" s="63">
        <f>'דוח 132'!C8570</f>
        <v>0</v>
      </c>
      <c r="J8570" s="63">
        <f>'דוח 132'!B8570</f>
        <v>0</v>
      </c>
      <c r="K8570" s="63">
        <f>'דוח 132'!A8570</f>
        <v>0</v>
      </c>
    </row>
    <row r="8571" spans="1:11" x14ac:dyDescent="0.2">
      <c r="A8571" s="63">
        <f>'דוח 132'!K8571</f>
        <v>0</v>
      </c>
      <c r="B8571" s="63">
        <f>'דוח 132'!J8571</f>
        <v>0</v>
      </c>
      <c r="C8571" s="63">
        <f>'דוח 132'!I8571</f>
        <v>0</v>
      </c>
      <c r="D8571" s="63">
        <f>'דוח 132'!H8571</f>
        <v>0</v>
      </c>
      <c r="E8571" s="63">
        <f>'דוח 132'!G8571</f>
        <v>0</v>
      </c>
      <c r="F8571" s="63">
        <f>'דוח 132'!F8571</f>
        <v>0</v>
      </c>
      <c r="G8571" s="63">
        <f>'דוח 132'!E8571</f>
        <v>0</v>
      </c>
      <c r="H8571" s="63">
        <f>'דוח 132'!D8571</f>
        <v>0</v>
      </c>
      <c r="I8571" s="63">
        <f>'דוח 132'!C8571</f>
        <v>0</v>
      </c>
      <c r="J8571" s="63">
        <f>'דוח 132'!B8571</f>
        <v>0</v>
      </c>
      <c r="K8571" s="63">
        <f>'דוח 132'!A8571</f>
        <v>0</v>
      </c>
    </row>
    <row r="8572" spans="1:11" x14ac:dyDescent="0.2">
      <c r="A8572" s="63">
        <f>'דוח 132'!K8572</f>
        <v>0</v>
      </c>
      <c r="B8572" s="63">
        <f>'דוח 132'!J8572</f>
        <v>0</v>
      </c>
      <c r="C8572" s="63">
        <f>'דוח 132'!I8572</f>
        <v>0</v>
      </c>
      <c r="D8572" s="63">
        <f>'דוח 132'!H8572</f>
        <v>0</v>
      </c>
      <c r="E8572" s="63">
        <f>'דוח 132'!G8572</f>
        <v>0</v>
      </c>
      <c r="F8572" s="63">
        <f>'דוח 132'!F8572</f>
        <v>0</v>
      </c>
      <c r="G8572" s="63">
        <f>'דוח 132'!E8572</f>
        <v>0</v>
      </c>
      <c r="H8572" s="63">
        <f>'דוח 132'!D8572</f>
        <v>0</v>
      </c>
      <c r="I8572" s="63">
        <f>'דוח 132'!C8572</f>
        <v>0</v>
      </c>
      <c r="J8572" s="63">
        <f>'דוח 132'!B8572</f>
        <v>0</v>
      </c>
      <c r="K8572" s="63">
        <f>'דוח 132'!A8572</f>
        <v>0</v>
      </c>
    </row>
    <row r="8573" spans="1:11" x14ac:dyDescent="0.2">
      <c r="A8573" s="63">
        <f>'דוח 132'!K8573</f>
        <v>0</v>
      </c>
      <c r="B8573" s="63">
        <f>'דוח 132'!J8573</f>
        <v>0</v>
      </c>
      <c r="C8573" s="63">
        <f>'דוח 132'!I8573</f>
        <v>0</v>
      </c>
      <c r="D8573" s="63">
        <f>'דוח 132'!H8573</f>
        <v>0</v>
      </c>
      <c r="E8573" s="63">
        <f>'דוח 132'!G8573</f>
        <v>0</v>
      </c>
      <c r="F8573" s="63">
        <f>'דוח 132'!F8573</f>
        <v>0</v>
      </c>
      <c r="G8573" s="63">
        <f>'דוח 132'!E8573</f>
        <v>0</v>
      </c>
      <c r="H8573" s="63">
        <f>'דוח 132'!D8573</f>
        <v>0</v>
      </c>
      <c r="I8573" s="63">
        <f>'דוח 132'!C8573</f>
        <v>0</v>
      </c>
      <c r="J8573" s="63">
        <f>'דוח 132'!B8573</f>
        <v>0</v>
      </c>
      <c r="K8573" s="63">
        <f>'דוח 132'!A8573</f>
        <v>0</v>
      </c>
    </row>
    <row r="8574" spans="1:11" x14ac:dyDescent="0.2">
      <c r="A8574" s="63">
        <f>'דוח 132'!K8574</f>
        <v>0</v>
      </c>
      <c r="B8574" s="63">
        <f>'דוח 132'!J8574</f>
        <v>0</v>
      </c>
      <c r="C8574" s="63">
        <f>'דוח 132'!I8574</f>
        <v>0</v>
      </c>
      <c r="D8574" s="63">
        <f>'דוח 132'!H8574</f>
        <v>0</v>
      </c>
      <c r="E8574" s="63">
        <f>'דוח 132'!G8574</f>
        <v>0</v>
      </c>
      <c r="F8574" s="63">
        <f>'דוח 132'!F8574</f>
        <v>0</v>
      </c>
      <c r="G8574" s="63">
        <f>'דוח 132'!E8574</f>
        <v>0</v>
      </c>
      <c r="H8574" s="63">
        <f>'דוח 132'!D8574</f>
        <v>0</v>
      </c>
      <c r="I8574" s="63">
        <f>'דוח 132'!C8574</f>
        <v>0</v>
      </c>
      <c r="J8574" s="63">
        <f>'דוח 132'!B8574</f>
        <v>0</v>
      </c>
      <c r="K8574" s="63">
        <f>'דוח 132'!A8574</f>
        <v>0</v>
      </c>
    </row>
    <row r="8575" spans="1:11" x14ac:dyDescent="0.2">
      <c r="A8575" s="63">
        <f>'דוח 132'!K8575</f>
        <v>0</v>
      </c>
      <c r="B8575" s="63">
        <f>'דוח 132'!J8575</f>
        <v>0</v>
      </c>
      <c r="C8575" s="63">
        <f>'דוח 132'!I8575</f>
        <v>0</v>
      </c>
      <c r="D8575" s="63">
        <f>'דוח 132'!H8575</f>
        <v>0</v>
      </c>
      <c r="E8575" s="63">
        <f>'דוח 132'!G8575</f>
        <v>0</v>
      </c>
      <c r="F8575" s="63">
        <f>'דוח 132'!F8575</f>
        <v>0</v>
      </c>
      <c r="G8575" s="63">
        <f>'דוח 132'!E8575</f>
        <v>0</v>
      </c>
      <c r="H8575" s="63">
        <f>'דוח 132'!D8575</f>
        <v>0</v>
      </c>
      <c r="I8575" s="63">
        <f>'דוח 132'!C8575</f>
        <v>0</v>
      </c>
      <c r="J8575" s="63">
        <f>'דוח 132'!B8575</f>
        <v>0</v>
      </c>
      <c r="K8575" s="63">
        <f>'דוח 132'!A8575</f>
        <v>0</v>
      </c>
    </row>
    <row r="8576" spans="1:11" x14ac:dyDescent="0.2">
      <c r="A8576" s="63">
        <f>'דוח 132'!K8576</f>
        <v>0</v>
      </c>
      <c r="B8576" s="63">
        <f>'דוח 132'!J8576</f>
        <v>0</v>
      </c>
      <c r="C8576" s="63">
        <f>'דוח 132'!I8576</f>
        <v>0</v>
      </c>
      <c r="D8576" s="63">
        <f>'דוח 132'!H8576</f>
        <v>0</v>
      </c>
      <c r="E8576" s="63">
        <f>'דוח 132'!G8576</f>
        <v>0</v>
      </c>
      <c r="F8576" s="63">
        <f>'דוח 132'!F8576</f>
        <v>0</v>
      </c>
      <c r="G8576" s="63">
        <f>'דוח 132'!E8576</f>
        <v>0</v>
      </c>
      <c r="H8576" s="63">
        <f>'דוח 132'!D8576</f>
        <v>0</v>
      </c>
      <c r="I8576" s="63">
        <f>'דוח 132'!C8576</f>
        <v>0</v>
      </c>
      <c r="J8576" s="63">
        <f>'דוח 132'!B8576</f>
        <v>0</v>
      </c>
      <c r="K8576" s="63">
        <f>'דוח 132'!A8576</f>
        <v>0</v>
      </c>
    </row>
    <row r="8577" spans="1:11" x14ac:dyDescent="0.2">
      <c r="A8577" s="63">
        <f>'דוח 132'!K8577</f>
        <v>0</v>
      </c>
      <c r="B8577" s="63">
        <f>'דוח 132'!J8577</f>
        <v>0</v>
      </c>
      <c r="C8577" s="63">
        <f>'דוח 132'!I8577</f>
        <v>0</v>
      </c>
      <c r="D8577" s="63">
        <f>'דוח 132'!H8577</f>
        <v>0</v>
      </c>
      <c r="E8577" s="63">
        <f>'דוח 132'!G8577</f>
        <v>0</v>
      </c>
      <c r="F8577" s="63">
        <f>'דוח 132'!F8577</f>
        <v>0</v>
      </c>
      <c r="G8577" s="63">
        <f>'דוח 132'!E8577</f>
        <v>0</v>
      </c>
      <c r="H8577" s="63">
        <f>'דוח 132'!D8577</f>
        <v>0</v>
      </c>
      <c r="I8577" s="63">
        <f>'דוח 132'!C8577</f>
        <v>0</v>
      </c>
      <c r="J8577" s="63">
        <f>'דוח 132'!B8577</f>
        <v>0</v>
      </c>
      <c r="K8577" s="63">
        <f>'דוח 132'!A8577</f>
        <v>0</v>
      </c>
    </row>
    <row r="8578" spans="1:11" x14ac:dyDescent="0.2">
      <c r="A8578" s="63">
        <f>'דוח 132'!K8578</f>
        <v>0</v>
      </c>
      <c r="B8578" s="63">
        <f>'דוח 132'!J8578</f>
        <v>0</v>
      </c>
      <c r="C8578" s="63">
        <f>'דוח 132'!I8578</f>
        <v>0</v>
      </c>
      <c r="D8578" s="63">
        <f>'דוח 132'!H8578</f>
        <v>0</v>
      </c>
      <c r="E8578" s="63">
        <f>'דוח 132'!G8578</f>
        <v>0</v>
      </c>
      <c r="F8578" s="63">
        <f>'דוח 132'!F8578</f>
        <v>0</v>
      </c>
      <c r="G8578" s="63">
        <f>'דוח 132'!E8578</f>
        <v>0</v>
      </c>
      <c r="H8578" s="63">
        <f>'דוח 132'!D8578</f>
        <v>0</v>
      </c>
      <c r="I8578" s="63">
        <f>'דוח 132'!C8578</f>
        <v>0</v>
      </c>
      <c r="J8578" s="63">
        <f>'דוח 132'!B8578</f>
        <v>0</v>
      </c>
      <c r="K8578" s="63">
        <f>'דוח 132'!A8578</f>
        <v>0</v>
      </c>
    </row>
    <row r="8579" spans="1:11" x14ac:dyDescent="0.2">
      <c r="A8579" s="63">
        <f>'דוח 132'!K8579</f>
        <v>0</v>
      </c>
      <c r="B8579" s="63">
        <f>'דוח 132'!J8579</f>
        <v>0</v>
      </c>
      <c r="C8579" s="63">
        <f>'דוח 132'!I8579</f>
        <v>0</v>
      </c>
      <c r="D8579" s="63">
        <f>'דוח 132'!H8579</f>
        <v>0</v>
      </c>
      <c r="E8579" s="63">
        <f>'דוח 132'!G8579</f>
        <v>0</v>
      </c>
      <c r="F8579" s="63">
        <f>'דוח 132'!F8579</f>
        <v>0</v>
      </c>
      <c r="G8579" s="63">
        <f>'דוח 132'!E8579</f>
        <v>0</v>
      </c>
      <c r="H8579" s="63">
        <f>'דוח 132'!D8579</f>
        <v>0</v>
      </c>
      <c r="I8579" s="63">
        <f>'דוח 132'!C8579</f>
        <v>0</v>
      </c>
      <c r="J8579" s="63">
        <f>'דוח 132'!B8579</f>
        <v>0</v>
      </c>
      <c r="K8579" s="63">
        <f>'דוח 132'!A8579</f>
        <v>0</v>
      </c>
    </row>
    <row r="8580" spans="1:11" x14ac:dyDescent="0.2">
      <c r="A8580" s="63">
        <f>'דוח 132'!K8580</f>
        <v>0</v>
      </c>
      <c r="B8580" s="63">
        <f>'דוח 132'!J8580</f>
        <v>0</v>
      </c>
      <c r="C8580" s="63">
        <f>'דוח 132'!I8580</f>
        <v>0</v>
      </c>
      <c r="D8580" s="63">
        <f>'דוח 132'!H8580</f>
        <v>0</v>
      </c>
      <c r="E8580" s="63">
        <f>'דוח 132'!G8580</f>
        <v>0</v>
      </c>
      <c r="F8580" s="63">
        <f>'דוח 132'!F8580</f>
        <v>0</v>
      </c>
      <c r="G8580" s="63">
        <f>'דוח 132'!E8580</f>
        <v>0</v>
      </c>
      <c r="H8580" s="63">
        <f>'דוח 132'!D8580</f>
        <v>0</v>
      </c>
      <c r="I8580" s="63">
        <f>'דוח 132'!C8580</f>
        <v>0</v>
      </c>
      <c r="J8580" s="63">
        <f>'דוח 132'!B8580</f>
        <v>0</v>
      </c>
      <c r="K8580" s="63">
        <f>'דוח 132'!A8580</f>
        <v>0</v>
      </c>
    </row>
    <row r="8581" spans="1:11" x14ac:dyDescent="0.2">
      <c r="A8581" s="63">
        <f>'דוח 132'!K8581</f>
        <v>0</v>
      </c>
      <c r="B8581" s="63">
        <f>'דוח 132'!J8581</f>
        <v>0</v>
      </c>
      <c r="C8581" s="63">
        <f>'דוח 132'!I8581</f>
        <v>0</v>
      </c>
      <c r="D8581" s="63">
        <f>'דוח 132'!H8581</f>
        <v>0</v>
      </c>
      <c r="E8581" s="63">
        <f>'דוח 132'!G8581</f>
        <v>0</v>
      </c>
      <c r="F8581" s="63">
        <f>'דוח 132'!F8581</f>
        <v>0</v>
      </c>
      <c r="G8581" s="63">
        <f>'דוח 132'!E8581</f>
        <v>0</v>
      </c>
      <c r="H8581" s="63">
        <f>'דוח 132'!D8581</f>
        <v>0</v>
      </c>
      <c r="I8581" s="63">
        <f>'דוח 132'!C8581</f>
        <v>0</v>
      </c>
      <c r="J8581" s="63">
        <f>'דוח 132'!B8581</f>
        <v>0</v>
      </c>
      <c r="K8581" s="63">
        <f>'דוח 132'!A8581</f>
        <v>0</v>
      </c>
    </row>
    <row r="8582" spans="1:11" x14ac:dyDescent="0.2">
      <c r="A8582" s="63">
        <f>'דוח 132'!K8582</f>
        <v>0</v>
      </c>
      <c r="B8582" s="63">
        <f>'דוח 132'!J8582</f>
        <v>0</v>
      </c>
      <c r="C8582" s="63">
        <f>'דוח 132'!I8582</f>
        <v>0</v>
      </c>
      <c r="D8582" s="63">
        <f>'דוח 132'!H8582</f>
        <v>0</v>
      </c>
      <c r="E8582" s="63">
        <f>'דוח 132'!G8582</f>
        <v>0</v>
      </c>
      <c r="F8582" s="63">
        <f>'דוח 132'!F8582</f>
        <v>0</v>
      </c>
      <c r="G8582" s="63">
        <f>'דוח 132'!E8582</f>
        <v>0</v>
      </c>
      <c r="H8582" s="63">
        <f>'דוח 132'!D8582</f>
        <v>0</v>
      </c>
      <c r="I8582" s="63">
        <f>'דוח 132'!C8582</f>
        <v>0</v>
      </c>
      <c r="J8582" s="63">
        <f>'דוח 132'!B8582</f>
        <v>0</v>
      </c>
      <c r="K8582" s="63">
        <f>'דוח 132'!A8582</f>
        <v>0</v>
      </c>
    </row>
    <row r="8583" spans="1:11" x14ac:dyDescent="0.2">
      <c r="A8583" s="63">
        <f>'דוח 132'!K8583</f>
        <v>0</v>
      </c>
      <c r="B8583" s="63">
        <f>'דוח 132'!J8583</f>
        <v>0</v>
      </c>
      <c r="C8583" s="63">
        <f>'דוח 132'!I8583</f>
        <v>0</v>
      </c>
      <c r="D8583" s="63">
        <f>'דוח 132'!H8583</f>
        <v>0</v>
      </c>
      <c r="E8583" s="63">
        <f>'דוח 132'!G8583</f>
        <v>0</v>
      </c>
      <c r="F8583" s="63">
        <f>'דוח 132'!F8583</f>
        <v>0</v>
      </c>
      <c r="G8583" s="63">
        <f>'דוח 132'!E8583</f>
        <v>0</v>
      </c>
      <c r="H8583" s="63">
        <f>'דוח 132'!D8583</f>
        <v>0</v>
      </c>
      <c r="I8583" s="63">
        <f>'דוח 132'!C8583</f>
        <v>0</v>
      </c>
      <c r="J8583" s="63">
        <f>'דוח 132'!B8583</f>
        <v>0</v>
      </c>
      <c r="K8583" s="63">
        <f>'דוח 132'!A8583</f>
        <v>0</v>
      </c>
    </row>
    <row r="8584" spans="1:11" x14ac:dyDescent="0.2">
      <c r="A8584" s="63">
        <f>'דוח 132'!K8584</f>
        <v>0</v>
      </c>
      <c r="B8584" s="63">
        <f>'דוח 132'!J8584</f>
        <v>0</v>
      </c>
      <c r="C8584" s="63">
        <f>'דוח 132'!I8584</f>
        <v>0</v>
      </c>
      <c r="D8584" s="63">
        <f>'דוח 132'!H8584</f>
        <v>0</v>
      </c>
      <c r="E8584" s="63">
        <f>'דוח 132'!G8584</f>
        <v>0</v>
      </c>
      <c r="F8584" s="63">
        <f>'דוח 132'!F8584</f>
        <v>0</v>
      </c>
      <c r="G8584" s="63">
        <f>'דוח 132'!E8584</f>
        <v>0</v>
      </c>
      <c r="H8584" s="63">
        <f>'דוח 132'!D8584</f>
        <v>0</v>
      </c>
      <c r="I8584" s="63">
        <f>'דוח 132'!C8584</f>
        <v>0</v>
      </c>
      <c r="J8584" s="63">
        <f>'דוח 132'!B8584</f>
        <v>0</v>
      </c>
      <c r="K8584" s="63">
        <f>'דוח 132'!A8584</f>
        <v>0</v>
      </c>
    </row>
    <row r="8585" spans="1:11" x14ac:dyDescent="0.2">
      <c r="A8585" s="63">
        <f>'דוח 132'!K8585</f>
        <v>0</v>
      </c>
      <c r="B8585" s="63">
        <f>'דוח 132'!J8585</f>
        <v>0</v>
      </c>
      <c r="C8585" s="63">
        <f>'דוח 132'!I8585</f>
        <v>0</v>
      </c>
      <c r="D8585" s="63">
        <f>'דוח 132'!H8585</f>
        <v>0</v>
      </c>
      <c r="E8585" s="63">
        <f>'דוח 132'!G8585</f>
        <v>0</v>
      </c>
      <c r="F8585" s="63">
        <f>'דוח 132'!F8585</f>
        <v>0</v>
      </c>
      <c r="G8585" s="63">
        <f>'דוח 132'!E8585</f>
        <v>0</v>
      </c>
      <c r="H8585" s="63">
        <f>'דוח 132'!D8585</f>
        <v>0</v>
      </c>
      <c r="I8585" s="63">
        <f>'דוח 132'!C8585</f>
        <v>0</v>
      </c>
      <c r="J8585" s="63">
        <f>'דוח 132'!B8585</f>
        <v>0</v>
      </c>
      <c r="K8585" s="63">
        <f>'דוח 132'!A8585</f>
        <v>0</v>
      </c>
    </row>
    <row r="8586" spans="1:11" x14ac:dyDescent="0.2">
      <c r="A8586" s="63">
        <f>'דוח 132'!K8586</f>
        <v>0</v>
      </c>
      <c r="B8586" s="63">
        <f>'דוח 132'!J8586</f>
        <v>0</v>
      </c>
      <c r="C8586" s="63">
        <f>'דוח 132'!I8586</f>
        <v>0</v>
      </c>
      <c r="D8586" s="63">
        <f>'דוח 132'!H8586</f>
        <v>0</v>
      </c>
      <c r="E8586" s="63">
        <f>'דוח 132'!G8586</f>
        <v>0</v>
      </c>
      <c r="F8586" s="63">
        <f>'דוח 132'!F8586</f>
        <v>0</v>
      </c>
      <c r="G8586" s="63">
        <f>'דוח 132'!E8586</f>
        <v>0</v>
      </c>
      <c r="H8586" s="63">
        <f>'דוח 132'!D8586</f>
        <v>0</v>
      </c>
      <c r="I8586" s="63">
        <f>'דוח 132'!C8586</f>
        <v>0</v>
      </c>
      <c r="J8586" s="63">
        <f>'דוח 132'!B8586</f>
        <v>0</v>
      </c>
      <c r="K8586" s="63">
        <f>'דוח 132'!A8586</f>
        <v>0</v>
      </c>
    </row>
    <row r="8587" spans="1:11" x14ac:dyDescent="0.2">
      <c r="A8587" s="63">
        <f>'דוח 132'!K8587</f>
        <v>0</v>
      </c>
      <c r="B8587" s="63">
        <f>'דוח 132'!J8587</f>
        <v>0</v>
      </c>
      <c r="C8587" s="63">
        <f>'דוח 132'!I8587</f>
        <v>0</v>
      </c>
      <c r="D8587" s="63">
        <f>'דוח 132'!H8587</f>
        <v>0</v>
      </c>
      <c r="E8587" s="63">
        <f>'דוח 132'!G8587</f>
        <v>0</v>
      </c>
      <c r="F8587" s="63">
        <f>'דוח 132'!F8587</f>
        <v>0</v>
      </c>
      <c r="G8587" s="63">
        <f>'דוח 132'!E8587</f>
        <v>0</v>
      </c>
      <c r="H8587" s="63">
        <f>'דוח 132'!D8587</f>
        <v>0</v>
      </c>
      <c r="I8587" s="63">
        <f>'דוח 132'!C8587</f>
        <v>0</v>
      </c>
      <c r="J8587" s="63">
        <f>'דוח 132'!B8587</f>
        <v>0</v>
      </c>
      <c r="K8587" s="63">
        <f>'דוח 132'!A8587</f>
        <v>0</v>
      </c>
    </row>
    <row r="8588" spans="1:11" x14ac:dyDescent="0.2">
      <c r="A8588" s="63">
        <f>'דוח 132'!K8588</f>
        <v>0</v>
      </c>
      <c r="B8588" s="63">
        <f>'דוח 132'!J8588</f>
        <v>0</v>
      </c>
      <c r="C8588" s="63">
        <f>'דוח 132'!I8588</f>
        <v>0</v>
      </c>
      <c r="D8588" s="63">
        <f>'דוח 132'!H8588</f>
        <v>0</v>
      </c>
      <c r="E8588" s="63">
        <f>'דוח 132'!G8588</f>
        <v>0</v>
      </c>
      <c r="F8588" s="63">
        <f>'דוח 132'!F8588</f>
        <v>0</v>
      </c>
      <c r="G8588" s="63">
        <f>'דוח 132'!E8588</f>
        <v>0</v>
      </c>
      <c r="H8588" s="63">
        <f>'דוח 132'!D8588</f>
        <v>0</v>
      </c>
      <c r="I8588" s="63">
        <f>'דוח 132'!C8588</f>
        <v>0</v>
      </c>
      <c r="J8588" s="63">
        <f>'דוח 132'!B8588</f>
        <v>0</v>
      </c>
      <c r="K8588" s="63">
        <f>'דוח 132'!A8588</f>
        <v>0</v>
      </c>
    </row>
    <row r="8589" spans="1:11" x14ac:dyDescent="0.2">
      <c r="A8589" s="63">
        <f>'דוח 132'!K8589</f>
        <v>0</v>
      </c>
      <c r="B8589" s="63">
        <f>'דוח 132'!J8589</f>
        <v>0</v>
      </c>
      <c r="C8589" s="63">
        <f>'דוח 132'!I8589</f>
        <v>0</v>
      </c>
      <c r="D8589" s="63">
        <f>'דוח 132'!H8589</f>
        <v>0</v>
      </c>
      <c r="E8589" s="63">
        <f>'דוח 132'!G8589</f>
        <v>0</v>
      </c>
      <c r="F8589" s="63">
        <f>'דוח 132'!F8589</f>
        <v>0</v>
      </c>
      <c r="G8589" s="63">
        <f>'דוח 132'!E8589</f>
        <v>0</v>
      </c>
      <c r="H8589" s="63">
        <f>'דוח 132'!D8589</f>
        <v>0</v>
      </c>
      <c r="I8589" s="63">
        <f>'דוח 132'!C8589</f>
        <v>0</v>
      </c>
      <c r="J8589" s="63">
        <f>'דוח 132'!B8589</f>
        <v>0</v>
      </c>
      <c r="K8589" s="63">
        <f>'דוח 132'!A8589</f>
        <v>0</v>
      </c>
    </row>
    <row r="8590" spans="1:11" x14ac:dyDescent="0.2">
      <c r="A8590" s="63">
        <f>'דוח 132'!K8590</f>
        <v>0</v>
      </c>
      <c r="B8590" s="63">
        <f>'דוח 132'!J8590</f>
        <v>0</v>
      </c>
      <c r="C8590" s="63">
        <f>'דוח 132'!I8590</f>
        <v>0</v>
      </c>
      <c r="D8590" s="63">
        <f>'דוח 132'!H8590</f>
        <v>0</v>
      </c>
      <c r="E8590" s="63">
        <f>'דוח 132'!G8590</f>
        <v>0</v>
      </c>
      <c r="F8590" s="63">
        <f>'דוח 132'!F8590</f>
        <v>0</v>
      </c>
      <c r="G8590" s="63">
        <f>'דוח 132'!E8590</f>
        <v>0</v>
      </c>
      <c r="H8590" s="63">
        <f>'דוח 132'!D8590</f>
        <v>0</v>
      </c>
      <c r="I8590" s="63">
        <f>'דוח 132'!C8590</f>
        <v>0</v>
      </c>
      <c r="J8590" s="63">
        <f>'דוח 132'!B8590</f>
        <v>0</v>
      </c>
      <c r="K8590" s="63">
        <f>'דוח 132'!A8590</f>
        <v>0</v>
      </c>
    </row>
    <row r="8591" spans="1:11" x14ac:dyDescent="0.2">
      <c r="A8591" s="63">
        <f>'דוח 132'!K8591</f>
        <v>0</v>
      </c>
      <c r="B8591" s="63">
        <f>'דוח 132'!J8591</f>
        <v>0</v>
      </c>
      <c r="C8591" s="63">
        <f>'דוח 132'!I8591</f>
        <v>0</v>
      </c>
      <c r="D8591" s="63">
        <f>'דוח 132'!H8591</f>
        <v>0</v>
      </c>
      <c r="E8591" s="63">
        <f>'דוח 132'!G8591</f>
        <v>0</v>
      </c>
      <c r="F8591" s="63">
        <f>'דוח 132'!F8591</f>
        <v>0</v>
      </c>
      <c r="G8591" s="63">
        <f>'דוח 132'!E8591</f>
        <v>0</v>
      </c>
      <c r="H8591" s="63">
        <f>'דוח 132'!D8591</f>
        <v>0</v>
      </c>
      <c r="I8591" s="63">
        <f>'דוח 132'!C8591</f>
        <v>0</v>
      </c>
      <c r="J8591" s="63">
        <f>'דוח 132'!B8591</f>
        <v>0</v>
      </c>
      <c r="K8591" s="63">
        <f>'דוח 132'!A8591</f>
        <v>0</v>
      </c>
    </row>
    <row r="8592" spans="1:11" x14ac:dyDescent="0.2">
      <c r="A8592" s="63">
        <f>'דוח 132'!K8592</f>
        <v>0</v>
      </c>
      <c r="B8592" s="63">
        <f>'דוח 132'!J8592</f>
        <v>0</v>
      </c>
      <c r="C8592" s="63">
        <f>'דוח 132'!I8592</f>
        <v>0</v>
      </c>
      <c r="D8592" s="63">
        <f>'דוח 132'!H8592</f>
        <v>0</v>
      </c>
      <c r="E8592" s="63">
        <f>'דוח 132'!G8592</f>
        <v>0</v>
      </c>
      <c r="F8592" s="63">
        <f>'דוח 132'!F8592</f>
        <v>0</v>
      </c>
      <c r="G8592" s="63">
        <f>'דוח 132'!E8592</f>
        <v>0</v>
      </c>
      <c r="H8592" s="63">
        <f>'דוח 132'!D8592</f>
        <v>0</v>
      </c>
      <c r="I8592" s="63">
        <f>'דוח 132'!C8592</f>
        <v>0</v>
      </c>
      <c r="J8592" s="63">
        <f>'דוח 132'!B8592</f>
        <v>0</v>
      </c>
      <c r="K8592" s="63">
        <f>'דוח 132'!A8592</f>
        <v>0</v>
      </c>
    </row>
    <row r="8593" spans="1:11" x14ac:dyDescent="0.2">
      <c r="A8593" s="63">
        <f>'דוח 132'!K8593</f>
        <v>0</v>
      </c>
      <c r="B8593" s="63">
        <f>'דוח 132'!J8593</f>
        <v>0</v>
      </c>
      <c r="C8593" s="63">
        <f>'דוח 132'!I8593</f>
        <v>0</v>
      </c>
      <c r="D8593" s="63">
        <f>'דוח 132'!H8593</f>
        <v>0</v>
      </c>
      <c r="E8593" s="63">
        <f>'דוח 132'!G8593</f>
        <v>0</v>
      </c>
      <c r="F8593" s="63">
        <f>'דוח 132'!F8593</f>
        <v>0</v>
      </c>
      <c r="G8593" s="63">
        <f>'דוח 132'!E8593</f>
        <v>0</v>
      </c>
      <c r="H8593" s="63">
        <f>'דוח 132'!D8593</f>
        <v>0</v>
      </c>
      <c r="I8593" s="63">
        <f>'דוח 132'!C8593</f>
        <v>0</v>
      </c>
      <c r="J8593" s="63">
        <f>'דוח 132'!B8593</f>
        <v>0</v>
      </c>
      <c r="K8593" s="63">
        <f>'דוח 132'!A8593</f>
        <v>0</v>
      </c>
    </row>
    <row r="8594" spans="1:11" x14ac:dyDescent="0.2">
      <c r="A8594" s="63">
        <f>'דוח 132'!K8594</f>
        <v>0</v>
      </c>
      <c r="B8594" s="63">
        <f>'דוח 132'!J8594</f>
        <v>0</v>
      </c>
      <c r="C8594" s="63">
        <f>'דוח 132'!I8594</f>
        <v>0</v>
      </c>
      <c r="D8594" s="63">
        <f>'דוח 132'!H8594</f>
        <v>0</v>
      </c>
      <c r="E8594" s="63">
        <f>'דוח 132'!G8594</f>
        <v>0</v>
      </c>
      <c r="F8594" s="63">
        <f>'דוח 132'!F8594</f>
        <v>0</v>
      </c>
      <c r="G8594" s="63">
        <f>'דוח 132'!E8594</f>
        <v>0</v>
      </c>
      <c r="H8594" s="63">
        <f>'דוח 132'!D8594</f>
        <v>0</v>
      </c>
      <c r="I8594" s="63">
        <f>'דוח 132'!C8594</f>
        <v>0</v>
      </c>
      <c r="J8594" s="63">
        <f>'דוח 132'!B8594</f>
        <v>0</v>
      </c>
      <c r="K8594" s="63">
        <f>'דוח 132'!A8594</f>
        <v>0</v>
      </c>
    </row>
    <row r="8595" spans="1:11" x14ac:dyDescent="0.2">
      <c r="A8595" s="63">
        <f>'דוח 132'!K8595</f>
        <v>0</v>
      </c>
      <c r="B8595" s="63">
        <f>'דוח 132'!J8595</f>
        <v>0</v>
      </c>
      <c r="C8595" s="63">
        <f>'דוח 132'!I8595</f>
        <v>0</v>
      </c>
      <c r="D8595" s="63">
        <f>'דוח 132'!H8595</f>
        <v>0</v>
      </c>
      <c r="E8595" s="63">
        <f>'דוח 132'!G8595</f>
        <v>0</v>
      </c>
      <c r="F8595" s="63">
        <f>'דוח 132'!F8595</f>
        <v>0</v>
      </c>
      <c r="G8595" s="63">
        <f>'דוח 132'!E8595</f>
        <v>0</v>
      </c>
      <c r="H8595" s="63">
        <f>'דוח 132'!D8595</f>
        <v>0</v>
      </c>
      <c r="I8595" s="63">
        <f>'דוח 132'!C8595</f>
        <v>0</v>
      </c>
      <c r="J8595" s="63">
        <f>'דוח 132'!B8595</f>
        <v>0</v>
      </c>
      <c r="K8595" s="63">
        <f>'דוח 132'!A8595</f>
        <v>0</v>
      </c>
    </row>
    <row r="8596" spans="1:11" x14ac:dyDescent="0.2">
      <c r="A8596" s="63">
        <f>'דוח 132'!K8596</f>
        <v>0</v>
      </c>
      <c r="B8596" s="63">
        <f>'דוח 132'!J8596</f>
        <v>0</v>
      </c>
      <c r="C8596" s="63">
        <f>'דוח 132'!I8596</f>
        <v>0</v>
      </c>
      <c r="D8596" s="63">
        <f>'דוח 132'!H8596</f>
        <v>0</v>
      </c>
      <c r="E8596" s="63">
        <f>'דוח 132'!G8596</f>
        <v>0</v>
      </c>
      <c r="F8596" s="63">
        <f>'דוח 132'!F8596</f>
        <v>0</v>
      </c>
      <c r="G8596" s="63">
        <f>'דוח 132'!E8596</f>
        <v>0</v>
      </c>
      <c r="H8596" s="63">
        <f>'דוח 132'!D8596</f>
        <v>0</v>
      </c>
      <c r="I8596" s="63">
        <f>'דוח 132'!C8596</f>
        <v>0</v>
      </c>
      <c r="J8596" s="63">
        <f>'דוח 132'!B8596</f>
        <v>0</v>
      </c>
      <c r="K8596" s="63">
        <f>'דוח 132'!A8596</f>
        <v>0</v>
      </c>
    </row>
    <row r="8597" spans="1:11" x14ac:dyDescent="0.2">
      <c r="A8597" s="63">
        <f>'דוח 132'!K8597</f>
        <v>0</v>
      </c>
      <c r="B8597" s="63">
        <f>'דוח 132'!J8597</f>
        <v>0</v>
      </c>
      <c r="C8597" s="63">
        <f>'דוח 132'!I8597</f>
        <v>0</v>
      </c>
      <c r="D8597" s="63">
        <f>'דוח 132'!H8597</f>
        <v>0</v>
      </c>
      <c r="E8597" s="63">
        <f>'דוח 132'!G8597</f>
        <v>0</v>
      </c>
      <c r="F8597" s="63">
        <f>'דוח 132'!F8597</f>
        <v>0</v>
      </c>
      <c r="G8597" s="63">
        <f>'דוח 132'!E8597</f>
        <v>0</v>
      </c>
      <c r="H8597" s="63">
        <f>'דוח 132'!D8597</f>
        <v>0</v>
      </c>
      <c r="I8597" s="63">
        <f>'דוח 132'!C8597</f>
        <v>0</v>
      </c>
      <c r="J8597" s="63">
        <f>'דוח 132'!B8597</f>
        <v>0</v>
      </c>
      <c r="K8597" s="63">
        <f>'דוח 132'!A8597</f>
        <v>0</v>
      </c>
    </row>
    <row r="8598" spans="1:11" x14ac:dyDescent="0.2">
      <c r="A8598" s="63">
        <f>'דוח 132'!K8598</f>
        <v>0</v>
      </c>
      <c r="B8598" s="63">
        <f>'דוח 132'!J8598</f>
        <v>0</v>
      </c>
      <c r="C8598" s="63">
        <f>'דוח 132'!I8598</f>
        <v>0</v>
      </c>
      <c r="D8598" s="63">
        <f>'דוח 132'!H8598</f>
        <v>0</v>
      </c>
      <c r="E8598" s="63">
        <f>'דוח 132'!G8598</f>
        <v>0</v>
      </c>
      <c r="F8598" s="63">
        <f>'דוח 132'!F8598</f>
        <v>0</v>
      </c>
      <c r="G8598" s="63">
        <f>'דוח 132'!E8598</f>
        <v>0</v>
      </c>
      <c r="H8598" s="63">
        <f>'דוח 132'!D8598</f>
        <v>0</v>
      </c>
      <c r="I8598" s="63">
        <f>'דוח 132'!C8598</f>
        <v>0</v>
      </c>
      <c r="J8598" s="63">
        <f>'דוח 132'!B8598</f>
        <v>0</v>
      </c>
      <c r="K8598" s="63">
        <f>'דוח 132'!A8598</f>
        <v>0</v>
      </c>
    </row>
    <row r="8599" spans="1:11" x14ac:dyDescent="0.2">
      <c r="A8599" s="63">
        <f>'דוח 132'!K8599</f>
        <v>0</v>
      </c>
      <c r="B8599" s="63">
        <f>'דוח 132'!J8599</f>
        <v>0</v>
      </c>
      <c r="C8599" s="63">
        <f>'דוח 132'!I8599</f>
        <v>0</v>
      </c>
      <c r="D8599" s="63">
        <f>'דוח 132'!H8599</f>
        <v>0</v>
      </c>
      <c r="E8599" s="63">
        <f>'דוח 132'!G8599</f>
        <v>0</v>
      </c>
      <c r="F8599" s="63">
        <f>'דוח 132'!F8599</f>
        <v>0</v>
      </c>
      <c r="G8599" s="63">
        <f>'דוח 132'!E8599</f>
        <v>0</v>
      </c>
      <c r="H8599" s="63">
        <f>'דוח 132'!D8599</f>
        <v>0</v>
      </c>
      <c r="I8599" s="63">
        <f>'דוח 132'!C8599</f>
        <v>0</v>
      </c>
      <c r="J8599" s="63">
        <f>'דוח 132'!B8599</f>
        <v>0</v>
      </c>
      <c r="K8599" s="63">
        <f>'דוח 132'!A8599</f>
        <v>0</v>
      </c>
    </row>
    <row r="8600" spans="1:11" x14ac:dyDescent="0.2">
      <c r="A8600" s="63">
        <f>'דוח 132'!K8600</f>
        <v>0</v>
      </c>
      <c r="B8600" s="63">
        <f>'דוח 132'!J8600</f>
        <v>0</v>
      </c>
      <c r="C8600" s="63">
        <f>'דוח 132'!I8600</f>
        <v>0</v>
      </c>
      <c r="D8600" s="63">
        <f>'דוח 132'!H8600</f>
        <v>0</v>
      </c>
      <c r="E8600" s="63">
        <f>'דוח 132'!G8600</f>
        <v>0</v>
      </c>
      <c r="F8600" s="63">
        <f>'דוח 132'!F8600</f>
        <v>0</v>
      </c>
      <c r="G8600" s="63">
        <f>'דוח 132'!E8600</f>
        <v>0</v>
      </c>
      <c r="H8600" s="63">
        <f>'דוח 132'!D8600</f>
        <v>0</v>
      </c>
      <c r="I8600" s="63">
        <f>'דוח 132'!C8600</f>
        <v>0</v>
      </c>
      <c r="J8600" s="63">
        <f>'דוח 132'!B8600</f>
        <v>0</v>
      </c>
      <c r="K8600" s="63">
        <f>'דוח 132'!A8600</f>
        <v>0</v>
      </c>
    </row>
    <row r="8601" spans="1:11" x14ac:dyDescent="0.2">
      <c r="A8601" s="63">
        <f>'דוח 132'!K8601</f>
        <v>0</v>
      </c>
      <c r="B8601" s="63">
        <f>'דוח 132'!J8601</f>
        <v>0</v>
      </c>
      <c r="C8601" s="63">
        <f>'דוח 132'!I8601</f>
        <v>0</v>
      </c>
      <c r="D8601" s="63">
        <f>'דוח 132'!H8601</f>
        <v>0</v>
      </c>
      <c r="E8601" s="63">
        <f>'דוח 132'!G8601</f>
        <v>0</v>
      </c>
      <c r="F8601" s="63">
        <f>'דוח 132'!F8601</f>
        <v>0</v>
      </c>
      <c r="G8601" s="63">
        <f>'דוח 132'!E8601</f>
        <v>0</v>
      </c>
      <c r="H8601" s="63">
        <f>'דוח 132'!D8601</f>
        <v>0</v>
      </c>
      <c r="I8601" s="63">
        <f>'דוח 132'!C8601</f>
        <v>0</v>
      </c>
      <c r="J8601" s="63">
        <f>'דוח 132'!B8601</f>
        <v>0</v>
      </c>
      <c r="K8601" s="63">
        <f>'דוח 132'!A8601</f>
        <v>0</v>
      </c>
    </row>
    <row r="8602" spans="1:11" x14ac:dyDescent="0.2">
      <c r="A8602" s="63">
        <f>'דוח 132'!K8602</f>
        <v>0</v>
      </c>
      <c r="B8602" s="63">
        <f>'דוח 132'!J8602</f>
        <v>0</v>
      </c>
      <c r="C8602" s="63">
        <f>'דוח 132'!I8602</f>
        <v>0</v>
      </c>
      <c r="D8602" s="63">
        <f>'דוח 132'!H8602</f>
        <v>0</v>
      </c>
      <c r="E8602" s="63">
        <f>'דוח 132'!G8602</f>
        <v>0</v>
      </c>
      <c r="F8602" s="63">
        <f>'דוח 132'!F8602</f>
        <v>0</v>
      </c>
      <c r="G8602" s="63">
        <f>'דוח 132'!E8602</f>
        <v>0</v>
      </c>
      <c r="H8602" s="63">
        <f>'דוח 132'!D8602</f>
        <v>0</v>
      </c>
      <c r="I8602" s="63">
        <f>'דוח 132'!C8602</f>
        <v>0</v>
      </c>
      <c r="J8602" s="63">
        <f>'דוח 132'!B8602</f>
        <v>0</v>
      </c>
      <c r="K8602" s="63">
        <f>'דוח 132'!A8602</f>
        <v>0</v>
      </c>
    </row>
    <row r="8603" spans="1:11" x14ac:dyDescent="0.2">
      <c r="A8603" s="63">
        <f>'דוח 132'!K8603</f>
        <v>0</v>
      </c>
      <c r="B8603" s="63">
        <f>'דוח 132'!J8603</f>
        <v>0</v>
      </c>
      <c r="C8603" s="63">
        <f>'דוח 132'!I8603</f>
        <v>0</v>
      </c>
      <c r="D8603" s="63">
        <f>'דוח 132'!H8603</f>
        <v>0</v>
      </c>
      <c r="E8603" s="63">
        <f>'דוח 132'!G8603</f>
        <v>0</v>
      </c>
      <c r="F8603" s="63">
        <f>'דוח 132'!F8603</f>
        <v>0</v>
      </c>
      <c r="G8603" s="63">
        <f>'דוח 132'!E8603</f>
        <v>0</v>
      </c>
      <c r="H8603" s="63">
        <f>'דוח 132'!D8603</f>
        <v>0</v>
      </c>
      <c r="I8603" s="63">
        <f>'דוח 132'!C8603</f>
        <v>0</v>
      </c>
      <c r="J8603" s="63">
        <f>'דוח 132'!B8603</f>
        <v>0</v>
      </c>
      <c r="K8603" s="63">
        <f>'דוח 132'!A8603</f>
        <v>0</v>
      </c>
    </row>
    <row r="8604" spans="1:11" x14ac:dyDescent="0.2">
      <c r="A8604" s="63">
        <f>'דוח 132'!K8604</f>
        <v>0</v>
      </c>
      <c r="B8604" s="63">
        <f>'דוח 132'!J8604</f>
        <v>0</v>
      </c>
      <c r="C8604" s="63">
        <f>'דוח 132'!I8604</f>
        <v>0</v>
      </c>
      <c r="D8604" s="63">
        <f>'דוח 132'!H8604</f>
        <v>0</v>
      </c>
      <c r="E8604" s="63">
        <f>'דוח 132'!G8604</f>
        <v>0</v>
      </c>
      <c r="F8604" s="63">
        <f>'דוח 132'!F8604</f>
        <v>0</v>
      </c>
      <c r="G8604" s="63">
        <f>'דוח 132'!E8604</f>
        <v>0</v>
      </c>
      <c r="H8604" s="63">
        <f>'דוח 132'!D8604</f>
        <v>0</v>
      </c>
      <c r="I8604" s="63">
        <f>'דוח 132'!C8604</f>
        <v>0</v>
      </c>
      <c r="J8604" s="63">
        <f>'דוח 132'!B8604</f>
        <v>0</v>
      </c>
      <c r="K8604" s="63">
        <f>'דוח 132'!A8604</f>
        <v>0</v>
      </c>
    </row>
    <row r="8605" spans="1:11" x14ac:dyDescent="0.2">
      <c r="A8605" s="63">
        <f>'דוח 132'!K8605</f>
        <v>0</v>
      </c>
      <c r="B8605" s="63">
        <f>'דוח 132'!J8605</f>
        <v>0</v>
      </c>
      <c r="C8605" s="63">
        <f>'דוח 132'!I8605</f>
        <v>0</v>
      </c>
      <c r="D8605" s="63">
        <f>'דוח 132'!H8605</f>
        <v>0</v>
      </c>
      <c r="E8605" s="63">
        <f>'דוח 132'!G8605</f>
        <v>0</v>
      </c>
      <c r="F8605" s="63">
        <f>'דוח 132'!F8605</f>
        <v>0</v>
      </c>
      <c r="G8605" s="63">
        <f>'דוח 132'!E8605</f>
        <v>0</v>
      </c>
      <c r="H8605" s="63">
        <f>'דוח 132'!D8605</f>
        <v>0</v>
      </c>
      <c r="I8605" s="63">
        <f>'דוח 132'!C8605</f>
        <v>0</v>
      </c>
      <c r="J8605" s="63">
        <f>'דוח 132'!B8605</f>
        <v>0</v>
      </c>
      <c r="K8605" s="63">
        <f>'דוח 132'!A8605</f>
        <v>0</v>
      </c>
    </row>
    <row r="8606" spans="1:11" x14ac:dyDescent="0.2">
      <c r="A8606" s="63">
        <f>'דוח 132'!K8606</f>
        <v>0</v>
      </c>
      <c r="B8606" s="63">
        <f>'דוח 132'!J8606</f>
        <v>0</v>
      </c>
      <c r="C8606" s="63">
        <f>'דוח 132'!I8606</f>
        <v>0</v>
      </c>
      <c r="D8606" s="63">
        <f>'דוח 132'!H8606</f>
        <v>0</v>
      </c>
      <c r="E8606" s="63">
        <f>'דוח 132'!G8606</f>
        <v>0</v>
      </c>
      <c r="F8606" s="63">
        <f>'דוח 132'!F8606</f>
        <v>0</v>
      </c>
      <c r="G8606" s="63">
        <f>'דוח 132'!E8606</f>
        <v>0</v>
      </c>
      <c r="H8606" s="63">
        <f>'דוח 132'!D8606</f>
        <v>0</v>
      </c>
      <c r="I8606" s="63">
        <f>'דוח 132'!C8606</f>
        <v>0</v>
      </c>
      <c r="J8606" s="63">
        <f>'דוח 132'!B8606</f>
        <v>0</v>
      </c>
      <c r="K8606" s="63">
        <f>'דוח 132'!A8606</f>
        <v>0</v>
      </c>
    </row>
    <row r="8607" spans="1:11" x14ac:dyDescent="0.2">
      <c r="A8607" s="63">
        <f>'דוח 132'!K8607</f>
        <v>0</v>
      </c>
      <c r="B8607" s="63">
        <f>'דוח 132'!J8607</f>
        <v>0</v>
      </c>
      <c r="C8607" s="63">
        <f>'דוח 132'!I8607</f>
        <v>0</v>
      </c>
      <c r="D8607" s="63">
        <f>'דוח 132'!H8607</f>
        <v>0</v>
      </c>
      <c r="E8607" s="63">
        <f>'דוח 132'!G8607</f>
        <v>0</v>
      </c>
      <c r="F8607" s="63">
        <f>'דוח 132'!F8607</f>
        <v>0</v>
      </c>
      <c r="G8607" s="63">
        <f>'דוח 132'!E8607</f>
        <v>0</v>
      </c>
      <c r="H8607" s="63">
        <f>'דוח 132'!D8607</f>
        <v>0</v>
      </c>
      <c r="I8607" s="63">
        <f>'דוח 132'!C8607</f>
        <v>0</v>
      </c>
      <c r="J8607" s="63">
        <f>'דוח 132'!B8607</f>
        <v>0</v>
      </c>
      <c r="K8607" s="63">
        <f>'דוח 132'!A8607</f>
        <v>0</v>
      </c>
    </row>
    <row r="8608" spans="1:11" x14ac:dyDescent="0.2">
      <c r="A8608" s="63">
        <f>'דוח 132'!K8608</f>
        <v>0</v>
      </c>
      <c r="B8608" s="63">
        <f>'דוח 132'!J8608</f>
        <v>0</v>
      </c>
      <c r="C8608" s="63">
        <f>'דוח 132'!I8608</f>
        <v>0</v>
      </c>
      <c r="D8608" s="63">
        <f>'דוח 132'!H8608</f>
        <v>0</v>
      </c>
      <c r="E8608" s="63">
        <f>'דוח 132'!G8608</f>
        <v>0</v>
      </c>
      <c r="F8608" s="63">
        <f>'דוח 132'!F8608</f>
        <v>0</v>
      </c>
      <c r="G8608" s="63">
        <f>'דוח 132'!E8608</f>
        <v>0</v>
      </c>
      <c r="H8608" s="63">
        <f>'דוח 132'!D8608</f>
        <v>0</v>
      </c>
      <c r="I8608" s="63">
        <f>'דוח 132'!C8608</f>
        <v>0</v>
      </c>
      <c r="J8608" s="63">
        <f>'דוח 132'!B8608</f>
        <v>0</v>
      </c>
      <c r="K8608" s="63">
        <f>'דוח 132'!A8608</f>
        <v>0</v>
      </c>
    </row>
    <row r="8609" spans="1:11" x14ac:dyDescent="0.2">
      <c r="A8609" s="63">
        <f>'דוח 132'!K8609</f>
        <v>0</v>
      </c>
      <c r="B8609" s="63">
        <f>'דוח 132'!J8609</f>
        <v>0</v>
      </c>
      <c r="C8609" s="63">
        <f>'דוח 132'!I8609</f>
        <v>0</v>
      </c>
      <c r="D8609" s="63">
        <f>'דוח 132'!H8609</f>
        <v>0</v>
      </c>
      <c r="E8609" s="63">
        <f>'דוח 132'!G8609</f>
        <v>0</v>
      </c>
      <c r="F8609" s="63">
        <f>'דוח 132'!F8609</f>
        <v>0</v>
      </c>
      <c r="G8609" s="63">
        <f>'דוח 132'!E8609</f>
        <v>0</v>
      </c>
      <c r="H8609" s="63">
        <f>'דוח 132'!D8609</f>
        <v>0</v>
      </c>
      <c r="I8609" s="63">
        <f>'דוח 132'!C8609</f>
        <v>0</v>
      </c>
      <c r="J8609" s="63">
        <f>'דוח 132'!B8609</f>
        <v>0</v>
      </c>
      <c r="K8609" s="63">
        <f>'דוח 132'!A8609</f>
        <v>0</v>
      </c>
    </row>
    <row r="8610" spans="1:11" x14ac:dyDescent="0.2">
      <c r="A8610" s="63">
        <f>'דוח 132'!K8610</f>
        <v>0</v>
      </c>
      <c r="B8610" s="63">
        <f>'דוח 132'!J8610</f>
        <v>0</v>
      </c>
      <c r="C8610" s="63">
        <f>'דוח 132'!I8610</f>
        <v>0</v>
      </c>
      <c r="D8610" s="63">
        <f>'דוח 132'!H8610</f>
        <v>0</v>
      </c>
      <c r="E8610" s="63">
        <f>'דוח 132'!G8610</f>
        <v>0</v>
      </c>
      <c r="F8610" s="63">
        <f>'דוח 132'!F8610</f>
        <v>0</v>
      </c>
      <c r="G8610" s="63">
        <f>'דוח 132'!E8610</f>
        <v>0</v>
      </c>
      <c r="H8610" s="63">
        <f>'דוח 132'!D8610</f>
        <v>0</v>
      </c>
      <c r="I8610" s="63">
        <f>'דוח 132'!C8610</f>
        <v>0</v>
      </c>
      <c r="J8610" s="63">
        <f>'דוח 132'!B8610</f>
        <v>0</v>
      </c>
      <c r="K8610" s="63">
        <f>'דוח 132'!A8610</f>
        <v>0</v>
      </c>
    </row>
    <row r="8611" spans="1:11" x14ac:dyDescent="0.2">
      <c r="A8611" s="63">
        <f>'דוח 132'!K8611</f>
        <v>0</v>
      </c>
      <c r="B8611" s="63">
        <f>'דוח 132'!J8611</f>
        <v>0</v>
      </c>
      <c r="C8611" s="63">
        <f>'דוח 132'!I8611</f>
        <v>0</v>
      </c>
      <c r="D8611" s="63">
        <f>'דוח 132'!H8611</f>
        <v>0</v>
      </c>
      <c r="E8611" s="63">
        <f>'דוח 132'!G8611</f>
        <v>0</v>
      </c>
      <c r="F8611" s="63">
        <f>'דוח 132'!F8611</f>
        <v>0</v>
      </c>
      <c r="G8611" s="63">
        <f>'דוח 132'!E8611</f>
        <v>0</v>
      </c>
      <c r="H8611" s="63">
        <f>'דוח 132'!D8611</f>
        <v>0</v>
      </c>
      <c r="I8611" s="63">
        <f>'דוח 132'!C8611</f>
        <v>0</v>
      </c>
      <c r="J8611" s="63">
        <f>'דוח 132'!B8611</f>
        <v>0</v>
      </c>
      <c r="K8611" s="63">
        <f>'דוח 132'!A8611</f>
        <v>0</v>
      </c>
    </row>
    <row r="8612" spans="1:11" x14ac:dyDescent="0.2">
      <c r="A8612" s="63">
        <f>'דוח 132'!K8612</f>
        <v>0</v>
      </c>
      <c r="B8612" s="63">
        <f>'דוח 132'!J8612</f>
        <v>0</v>
      </c>
      <c r="C8612" s="63">
        <f>'דוח 132'!I8612</f>
        <v>0</v>
      </c>
      <c r="D8612" s="63">
        <f>'דוח 132'!H8612</f>
        <v>0</v>
      </c>
      <c r="E8612" s="63">
        <f>'דוח 132'!G8612</f>
        <v>0</v>
      </c>
      <c r="F8612" s="63">
        <f>'דוח 132'!F8612</f>
        <v>0</v>
      </c>
      <c r="G8612" s="63">
        <f>'דוח 132'!E8612</f>
        <v>0</v>
      </c>
      <c r="H8612" s="63">
        <f>'דוח 132'!D8612</f>
        <v>0</v>
      </c>
      <c r="I8612" s="63">
        <f>'דוח 132'!C8612</f>
        <v>0</v>
      </c>
      <c r="J8612" s="63">
        <f>'דוח 132'!B8612</f>
        <v>0</v>
      </c>
      <c r="K8612" s="63">
        <f>'דוח 132'!A8612</f>
        <v>0</v>
      </c>
    </row>
    <row r="8613" spans="1:11" x14ac:dyDescent="0.2">
      <c r="A8613" s="63">
        <f>'דוח 132'!K8613</f>
        <v>0</v>
      </c>
      <c r="B8613" s="63">
        <f>'דוח 132'!J8613</f>
        <v>0</v>
      </c>
      <c r="C8613" s="63">
        <f>'דוח 132'!I8613</f>
        <v>0</v>
      </c>
      <c r="D8613" s="63">
        <f>'דוח 132'!H8613</f>
        <v>0</v>
      </c>
      <c r="E8613" s="63">
        <f>'דוח 132'!G8613</f>
        <v>0</v>
      </c>
      <c r="F8613" s="63">
        <f>'דוח 132'!F8613</f>
        <v>0</v>
      </c>
      <c r="G8613" s="63">
        <f>'דוח 132'!E8613</f>
        <v>0</v>
      </c>
      <c r="H8613" s="63">
        <f>'דוח 132'!D8613</f>
        <v>0</v>
      </c>
      <c r="I8613" s="63">
        <f>'דוח 132'!C8613</f>
        <v>0</v>
      </c>
      <c r="J8613" s="63">
        <f>'דוח 132'!B8613</f>
        <v>0</v>
      </c>
      <c r="K8613" s="63">
        <f>'דוח 132'!A8613</f>
        <v>0</v>
      </c>
    </row>
    <row r="8614" spans="1:11" x14ac:dyDescent="0.2">
      <c r="A8614" s="63">
        <f>'דוח 132'!K8614</f>
        <v>0</v>
      </c>
      <c r="B8614" s="63">
        <f>'דוח 132'!J8614</f>
        <v>0</v>
      </c>
      <c r="C8614" s="63">
        <f>'דוח 132'!I8614</f>
        <v>0</v>
      </c>
      <c r="D8614" s="63">
        <f>'דוח 132'!H8614</f>
        <v>0</v>
      </c>
      <c r="E8614" s="63">
        <f>'דוח 132'!G8614</f>
        <v>0</v>
      </c>
      <c r="F8614" s="63">
        <f>'דוח 132'!F8614</f>
        <v>0</v>
      </c>
      <c r="G8614" s="63">
        <f>'דוח 132'!E8614</f>
        <v>0</v>
      </c>
      <c r="H8614" s="63">
        <f>'דוח 132'!D8614</f>
        <v>0</v>
      </c>
      <c r="I8614" s="63">
        <f>'דוח 132'!C8614</f>
        <v>0</v>
      </c>
      <c r="J8614" s="63">
        <f>'דוח 132'!B8614</f>
        <v>0</v>
      </c>
      <c r="K8614" s="63">
        <f>'דוח 132'!A8614</f>
        <v>0</v>
      </c>
    </row>
    <row r="8615" spans="1:11" x14ac:dyDescent="0.2">
      <c r="A8615" s="63">
        <f>'דוח 132'!K8615</f>
        <v>0</v>
      </c>
      <c r="B8615" s="63">
        <f>'דוח 132'!J8615</f>
        <v>0</v>
      </c>
      <c r="C8615" s="63">
        <f>'דוח 132'!I8615</f>
        <v>0</v>
      </c>
      <c r="D8615" s="63">
        <f>'דוח 132'!H8615</f>
        <v>0</v>
      </c>
      <c r="E8615" s="63">
        <f>'דוח 132'!G8615</f>
        <v>0</v>
      </c>
      <c r="F8615" s="63">
        <f>'דוח 132'!F8615</f>
        <v>0</v>
      </c>
      <c r="G8615" s="63">
        <f>'דוח 132'!E8615</f>
        <v>0</v>
      </c>
      <c r="H8615" s="63">
        <f>'דוח 132'!D8615</f>
        <v>0</v>
      </c>
      <c r="I8615" s="63">
        <f>'דוח 132'!C8615</f>
        <v>0</v>
      </c>
      <c r="J8615" s="63">
        <f>'דוח 132'!B8615</f>
        <v>0</v>
      </c>
      <c r="K8615" s="63">
        <f>'דוח 132'!A8615</f>
        <v>0</v>
      </c>
    </row>
    <row r="8616" spans="1:11" x14ac:dyDescent="0.2">
      <c r="A8616" s="63">
        <f>'דוח 132'!K8616</f>
        <v>0</v>
      </c>
      <c r="B8616" s="63">
        <f>'דוח 132'!J8616</f>
        <v>0</v>
      </c>
      <c r="C8616" s="63">
        <f>'דוח 132'!I8616</f>
        <v>0</v>
      </c>
      <c r="D8616" s="63">
        <f>'דוח 132'!H8616</f>
        <v>0</v>
      </c>
      <c r="E8616" s="63">
        <f>'דוח 132'!G8616</f>
        <v>0</v>
      </c>
      <c r="F8616" s="63">
        <f>'דוח 132'!F8616</f>
        <v>0</v>
      </c>
      <c r="G8616" s="63">
        <f>'דוח 132'!E8616</f>
        <v>0</v>
      </c>
      <c r="H8616" s="63">
        <f>'דוח 132'!D8616</f>
        <v>0</v>
      </c>
      <c r="I8616" s="63">
        <f>'דוח 132'!C8616</f>
        <v>0</v>
      </c>
      <c r="J8616" s="63">
        <f>'דוח 132'!B8616</f>
        <v>0</v>
      </c>
      <c r="K8616" s="63">
        <f>'דוח 132'!A8616</f>
        <v>0</v>
      </c>
    </row>
    <row r="8617" spans="1:11" x14ac:dyDescent="0.2">
      <c r="A8617" s="63">
        <f>'דוח 132'!K8617</f>
        <v>0</v>
      </c>
      <c r="B8617" s="63">
        <f>'דוח 132'!J8617</f>
        <v>0</v>
      </c>
      <c r="C8617" s="63">
        <f>'דוח 132'!I8617</f>
        <v>0</v>
      </c>
      <c r="D8617" s="63">
        <f>'דוח 132'!H8617</f>
        <v>0</v>
      </c>
      <c r="E8617" s="63">
        <f>'דוח 132'!G8617</f>
        <v>0</v>
      </c>
      <c r="F8617" s="63">
        <f>'דוח 132'!F8617</f>
        <v>0</v>
      </c>
      <c r="G8617" s="63">
        <f>'דוח 132'!E8617</f>
        <v>0</v>
      </c>
      <c r="H8617" s="63">
        <f>'דוח 132'!D8617</f>
        <v>0</v>
      </c>
      <c r="I8617" s="63">
        <f>'דוח 132'!C8617</f>
        <v>0</v>
      </c>
      <c r="J8617" s="63">
        <f>'דוח 132'!B8617</f>
        <v>0</v>
      </c>
      <c r="K8617" s="63">
        <f>'דוח 132'!A8617</f>
        <v>0</v>
      </c>
    </row>
    <row r="8618" spans="1:11" x14ac:dyDescent="0.2">
      <c r="A8618" s="63">
        <f>'דוח 132'!K8618</f>
        <v>0</v>
      </c>
      <c r="B8618" s="63">
        <f>'דוח 132'!J8618</f>
        <v>0</v>
      </c>
      <c r="C8618" s="63">
        <f>'דוח 132'!I8618</f>
        <v>0</v>
      </c>
      <c r="D8618" s="63">
        <f>'דוח 132'!H8618</f>
        <v>0</v>
      </c>
      <c r="E8618" s="63">
        <f>'דוח 132'!G8618</f>
        <v>0</v>
      </c>
      <c r="F8618" s="63">
        <f>'דוח 132'!F8618</f>
        <v>0</v>
      </c>
      <c r="G8618" s="63">
        <f>'דוח 132'!E8618</f>
        <v>0</v>
      </c>
      <c r="H8618" s="63">
        <f>'דוח 132'!D8618</f>
        <v>0</v>
      </c>
      <c r="I8618" s="63">
        <f>'דוח 132'!C8618</f>
        <v>0</v>
      </c>
      <c r="J8618" s="63">
        <f>'דוח 132'!B8618</f>
        <v>0</v>
      </c>
      <c r="K8618" s="63">
        <f>'דוח 132'!A8618</f>
        <v>0</v>
      </c>
    </row>
    <row r="8619" spans="1:11" x14ac:dyDescent="0.2">
      <c r="A8619" s="63">
        <f>'דוח 132'!K8619</f>
        <v>0</v>
      </c>
      <c r="B8619" s="63">
        <f>'דוח 132'!J8619</f>
        <v>0</v>
      </c>
      <c r="C8619" s="63">
        <f>'דוח 132'!I8619</f>
        <v>0</v>
      </c>
      <c r="D8619" s="63">
        <f>'דוח 132'!H8619</f>
        <v>0</v>
      </c>
      <c r="E8619" s="63">
        <f>'דוח 132'!G8619</f>
        <v>0</v>
      </c>
      <c r="F8619" s="63">
        <f>'דוח 132'!F8619</f>
        <v>0</v>
      </c>
      <c r="G8619" s="63">
        <f>'דוח 132'!E8619</f>
        <v>0</v>
      </c>
      <c r="H8619" s="63">
        <f>'דוח 132'!D8619</f>
        <v>0</v>
      </c>
      <c r="I8619" s="63">
        <f>'דוח 132'!C8619</f>
        <v>0</v>
      </c>
      <c r="J8619" s="63">
        <f>'דוח 132'!B8619</f>
        <v>0</v>
      </c>
      <c r="K8619" s="63">
        <f>'דוח 132'!A8619</f>
        <v>0</v>
      </c>
    </row>
    <row r="8620" spans="1:11" x14ac:dyDescent="0.2">
      <c r="A8620" s="63">
        <f>'דוח 132'!K8620</f>
        <v>0</v>
      </c>
      <c r="B8620" s="63">
        <f>'דוח 132'!J8620</f>
        <v>0</v>
      </c>
      <c r="C8620" s="63">
        <f>'דוח 132'!I8620</f>
        <v>0</v>
      </c>
      <c r="D8620" s="63">
        <f>'דוח 132'!H8620</f>
        <v>0</v>
      </c>
      <c r="E8620" s="63">
        <f>'דוח 132'!G8620</f>
        <v>0</v>
      </c>
      <c r="F8620" s="63">
        <f>'דוח 132'!F8620</f>
        <v>0</v>
      </c>
      <c r="G8620" s="63">
        <f>'דוח 132'!E8620</f>
        <v>0</v>
      </c>
      <c r="H8620" s="63">
        <f>'דוח 132'!D8620</f>
        <v>0</v>
      </c>
      <c r="I8620" s="63">
        <f>'דוח 132'!C8620</f>
        <v>0</v>
      </c>
      <c r="J8620" s="63">
        <f>'דוח 132'!B8620</f>
        <v>0</v>
      </c>
      <c r="K8620" s="63">
        <f>'דוח 132'!A8620</f>
        <v>0</v>
      </c>
    </row>
    <row r="8621" spans="1:11" x14ac:dyDescent="0.2">
      <c r="A8621" s="63">
        <f>'דוח 132'!K8621</f>
        <v>0</v>
      </c>
      <c r="B8621" s="63">
        <f>'דוח 132'!J8621</f>
        <v>0</v>
      </c>
      <c r="C8621" s="63">
        <f>'דוח 132'!I8621</f>
        <v>0</v>
      </c>
      <c r="D8621" s="63">
        <f>'דוח 132'!H8621</f>
        <v>0</v>
      </c>
      <c r="E8621" s="63">
        <f>'דוח 132'!G8621</f>
        <v>0</v>
      </c>
      <c r="F8621" s="63">
        <f>'דוח 132'!F8621</f>
        <v>0</v>
      </c>
      <c r="G8621" s="63">
        <f>'דוח 132'!E8621</f>
        <v>0</v>
      </c>
      <c r="H8621" s="63">
        <f>'דוח 132'!D8621</f>
        <v>0</v>
      </c>
      <c r="I8621" s="63">
        <f>'דוח 132'!C8621</f>
        <v>0</v>
      </c>
      <c r="J8621" s="63">
        <f>'דוח 132'!B8621</f>
        <v>0</v>
      </c>
      <c r="K8621" s="63">
        <f>'דוח 132'!A8621</f>
        <v>0</v>
      </c>
    </row>
    <row r="8622" spans="1:11" x14ac:dyDescent="0.2">
      <c r="A8622" s="63">
        <f>'דוח 132'!K8622</f>
        <v>0</v>
      </c>
      <c r="B8622" s="63">
        <f>'דוח 132'!J8622</f>
        <v>0</v>
      </c>
      <c r="C8622" s="63">
        <f>'דוח 132'!I8622</f>
        <v>0</v>
      </c>
      <c r="D8622" s="63">
        <f>'דוח 132'!H8622</f>
        <v>0</v>
      </c>
      <c r="E8622" s="63">
        <f>'דוח 132'!G8622</f>
        <v>0</v>
      </c>
      <c r="F8622" s="63">
        <f>'דוח 132'!F8622</f>
        <v>0</v>
      </c>
      <c r="G8622" s="63">
        <f>'דוח 132'!E8622</f>
        <v>0</v>
      </c>
      <c r="H8622" s="63">
        <f>'דוח 132'!D8622</f>
        <v>0</v>
      </c>
      <c r="I8622" s="63">
        <f>'דוח 132'!C8622</f>
        <v>0</v>
      </c>
      <c r="J8622" s="63">
        <f>'דוח 132'!B8622</f>
        <v>0</v>
      </c>
      <c r="K8622" s="63">
        <f>'דוח 132'!A8622</f>
        <v>0</v>
      </c>
    </row>
    <row r="8623" spans="1:11" x14ac:dyDescent="0.2">
      <c r="A8623" s="63">
        <f>'דוח 132'!K8623</f>
        <v>0</v>
      </c>
      <c r="B8623" s="63">
        <f>'דוח 132'!J8623</f>
        <v>0</v>
      </c>
      <c r="C8623" s="63">
        <f>'דוח 132'!I8623</f>
        <v>0</v>
      </c>
      <c r="D8623" s="63">
        <f>'דוח 132'!H8623</f>
        <v>0</v>
      </c>
      <c r="E8623" s="63">
        <f>'דוח 132'!G8623</f>
        <v>0</v>
      </c>
      <c r="F8623" s="63">
        <f>'דוח 132'!F8623</f>
        <v>0</v>
      </c>
      <c r="G8623" s="63">
        <f>'דוח 132'!E8623</f>
        <v>0</v>
      </c>
      <c r="H8623" s="63">
        <f>'דוח 132'!D8623</f>
        <v>0</v>
      </c>
      <c r="I8623" s="63">
        <f>'דוח 132'!C8623</f>
        <v>0</v>
      </c>
      <c r="J8623" s="63">
        <f>'דוח 132'!B8623</f>
        <v>0</v>
      </c>
      <c r="K8623" s="63">
        <f>'דוח 132'!A8623</f>
        <v>0</v>
      </c>
    </row>
    <row r="8624" spans="1:11" x14ac:dyDescent="0.2">
      <c r="A8624" s="63">
        <f>'דוח 132'!K8624</f>
        <v>0</v>
      </c>
      <c r="B8624" s="63">
        <f>'דוח 132'!J8624</f>
        <v>0</v>
      </c>
      <c r="C8624" s="63">
        <f>'דוח 132'!I8624</f>
        <v>0</v>
      </c>
      <c r="D8624" s="63">
        <f>'דוח 132'!H8624</f>
        <v>0</v>
      </c>
      <c r="E8624" s="63">
        <f>'דוח 132'!G8624</f>
        <v>0</v>
      </c>
      <c r="F8624" s="63">
        <f>'דוח 132'!F8624</f>
        <v>0</v>
      </c>
      <c r="G8624" s="63">
        <f>'דוח 132'!E8624</f>
        <v>0</v>
      </c>
      <c r="H8624" s="63">
        <f>'דוח 132'!D8624</f>
        <v>0</v>
      </c>
      <c r="I8624" s="63">
        <f>'דוח 132'!C8624</f>
        <v>0</v>
      </c>
      <c r="J8624" s="63">
        <f>'דוח 132'!B8624</f>
        <v>0</v>
      </c>
      <c r="K8624" s="63">
        <f>'דוח 132'!A8624</f>
        <v>0</v>
      </c>
    </row>
    <row r="8625" spans="1:11" x14ac:dyDescent="0.2">
      <c r="A8625" s="63">
        <f>'דוח 132'!K8625</f>
        <v>0</v>
      </c>
      <c r="B8625" s="63">
        <f>'דוח 132'!J8625</f>
        <v>0</v>
      </c>
      <c r="C8625" s="63">
        <f>'דוח 132'!I8625</f>
        <v>0</v>
      </c>
      <c r="D8625" s="63">
        <f>'דוח 132'!H8625</f>
        <v>0</v>
      </c>
      <c r="E8625" s="63">
        <f>'דוח 132'!G8625</f>
        <v>0</v>
      </c>
      <c r="F8625" s="63">
        <f>'דוח 132'!F8625</f>
        <v>0</v>
      </c>
      <c r="G8625" s="63">
        <f>'דוח 132'!E8625</f>
        <v>0</v>
      </c>
      <c r="H8625" s="63">
        <f>'דוח 132'!D8625</f>
        <v>0</v>
      </c>
      <c r="I8625" s="63">
        <f>'דוח 132'!C8625</f>
        <v>0</v>
      </c>
      <c r="J8625" s="63">
        <f>'דוח 132'!B8625</f>
        <v>0</v>
      </c>
      <c r="K8625" s="63">
        <f>'דוח 132'!A8625</f>
        <v>0</v>
      </c>
    </row>
    <row r="8626" spans="1:11" x14ac:dyDescent="0.2">
      <c r="A8626" s="63">
        <f>'דוח 132'!K8626</f>
        <v>0</v>
      </c>
      <c r="B8626" s="63">
        <f>'דוח 132'!J8626</f>
        <v>0</v>
      </c>
      <c r="C8626" s="63">
        <f>'דוח 132'!I8626</f>
        <v>0</v>
      </c>
      <c r="D8626" s="63">
        <f>'דוח 132'!H8626</f>
        <v>0</v>
      </c>
      <c r="E8626" s="63">
        <f>'דוח 132'!G8626</f>
        <v>0</v>
      </c>
      <c r="F8626" s="63">
        <f>'דוח 132'!F8626</f>
        <v>0</v>
      </c>
      <c r="G8626" s="63">
        <f>'דוח 132'!E8626</f>
        <v>0</v>
      </c>
      <c r="H8626" s="63">
        <f>'דוח 132'!D8626</f>
        <v>0</v>
      </c>
      <c r="I8626" s="63">
        <f>'דוח 132'!C8626</f>
        <v>0</v>
      </c>
      <c r="J8626" s="63">
        <f>'דוח 132'!B8626</f>
        <v>0</v>
      </c>
      <c r="K8626" s="63">
        <f>'דוח 132'!A8626</f>
        <v>0</v>
      </c>
    </row>
    <row r="8627" spans="1:11" x14ac:dyDescent="0.2">
      <c r="A8627" s="63">
        <f>'דוח 132'!K8627</f>
        <v>0</v>
      </c>
      <c r="B8627" s="63">
        <f>'דוח 132'!J8627</f>
        <v>0</v>
      </c>
      <c r="C8627" s="63">
        <f>'דוח 132'!I8627</f>
        <v>0</v>
      </c>
      <c r="D8627" s="63">
        <f>'דוח 132'!H8627</f>
        <v>0</v>
      </c>
      <c r="E8627" s="63">
        <f>'דוח 132'!G8627</f>
        <v>0</v>
      </c>
      <c r="F8627" s="63">
        <f>'דוח 132'!F8627</f>
        <v>0</v>
      </c>
      <c r="G8627" s="63">
        <f>'דוח 132'!E8627</f>
        <v>0</v>
      </c>
      <c r="H8627" s="63">
        <f>'דוח 132'!D8627</f>
        <v>0</v>
      </c>
      <c r="I8627" s="63">
        <f>'דוח 132'!C8627</f>
        <v>0</v>
      </c>
      <c r="J8627" s="63">
        <f>'דוח 132'!B8627</f>
        <v>0</v>
      </c>
      <c r="K8627" s="63">
        <f>'דוח 132'!A8627</f>
        <v>0</v>
      </c>
    </row>
    <row r="8628" spans="1:11" x14ac:dyDescent="0.2">
      <c r="A8628" s="63">
        <f>'דוח 132'!K8628</f>
        <v>0</v>
      </c>
      <c r="B8628" s="63">
        <f>'דוח 132'!J8628</f>
        <v>0</v>
      </c>
      <c r="C8628" s="63">
        <f>'דוח 132'!I8628</f>
        <v>0</v>
      </c>
      <c r="D8628" s="63">
        <f>'דוח 132'!H8628</f>
        <v>0</v>
      </c>
      <c r="E8628" s="63">
        <f>'דוח 132'!G8628</f>
        <v>0</v>
      </c>
      <c r="F8628" s="63">
        <f>'דוח 132'!F8628</f>
        <v>0</v>
      </c>
      <c r="G8628" s="63">
        <f>'דוח 132'!E8628</f>
        <v>0</v>
      </c>
      <c r="H8628" s="63">
        <f>'דוח 132'!D8628</f>
        <v>0</v>
      </c>
      <c r="I8628" s="63">
        <f>'דוח 132'!C8628</f>
        <v>0</v>
      </c>
      <c r="J8628" s="63">
        <f>'דוח 132'!B8628</f>
        <v>0</v>
      </c>
      <c r="K8628" s="63">
        <f>'דוח 132'!A8628</f>
        <v>0</v>
      </c>
    </row>
    <row r="8629" spans="1:11" x14ac:dyDescent="0.2">
      <c r="A8629" s="63">
        <f>'דוח 132'!K8629</f>
        <v>0</v>
      </c>
      <c r="B8629" s="63">
        <f>'דוח 132'!J8629</f>
        <v>0</v>
      </c>
      <c r="C8629" s="63">
        <f>'דוח 132'!I8629</f>
        <v>0</v>
      </c>
      <c r="D8629" s="63">
        <f>'דוח 132'!H8629</f>
        <v>0</v>
      </c>
      <c r="E8629" s="63">
        <f>'דוח 132'!G8629</f>
        <v>0</v>
      </c>
      <c r="F8629" s="63">
        <f>'דוח 132'!F8629</f>
        <v>0</v>
      </c>
      <c r="G8629" s="63">
        <f>'דוח 132'!E8629</f>
        <v>0</v>
      </c>
      <c r="H8629" s="63">
        <f>'דוח 132'!D8629</f>
        <v>0</v>
      </c>
      <c r="I8629" s="63">
        <f>'דוח 132'!C8629</f>
        <v>0</v>
      </c>
      <c r="J8629" s="63">
        <f>'דוח 132'!B8629</f>
        <v>0</v>
      </c>
      <c r="K8629" s="63">
        <f>'דוח 132'!A8629</f>
        <v>0</v>
      </c>
    </row>
    <row r="8630" spans="1:11" x14ac:dyDescent="0.2">
      <c r="A8630" s="63">
        <f>'דוח 132'!K8630</f>
        <v>0</v>
      </c>
      <c r="B8630" s="63">
        <f>'דוח 132'!J8630</f>
        <v>0</v>
      </c>
      <c r="C8630" s="63">
        <f>'דוח 132'!I8630</f>
        <v>0</v>
      </c>
      <c r="D8630" s="63">
        <f>'דוח 132'!H8630</f>
        <v>0</v>
      </c>
      <c r="E8630" s="63">
        <f>'דוח 132'!G8630</f>
        <v>0</v>
      </c>
      <c r="F8630" s="63">
        <f>'דוח 132'!F8630</f>
        <v>0</v>
      </c>
      <c r="G8630" s="63">
        <f>'דוח 132'!E8630</f>
        <v>0</v>
      </c>
      <c r="H8630" s="63">
        <f>'דוח 132'!D8630</f>
        <v>0</v>
      </c>
      <c r="I8630" s="63">
        <f>'דוח 132'!C8630</f>
        <v>0</v>
      </c>
      <c r="J8630" s="63">
        <f>'דוח 132'!B8630</f>
        <v>0</v>
      </c>
      <c r="K8630" s="63">
        <f>'דוח 132'!A8630</f>
        <v>0</v>
      </c>
    </row>
    <row r="8631" spans="1:11" x14ac:dyDescent="0.2">
      <c r="A8631" s="63">
        <f>'דוח 132'!K8631</f>
        <v>0</v>
      </c>
      <c r="B8631" s="63">
        <f>'דוח 132'!J8631</f>
        <v>0</v>
      </c>
      <c r="C8631" s="63">
        <f>'דוח 132'!I8631</f>
        <v>0</v>
      </c>
      <c r="D8631" s="63">
        <f>'דוח 132'!H8631</f>
        <v>0</v>
      </c>
      <c r="E8631" s="63">
        <f>'דוח 132'!G8631</f>
        <v>0</v>
      </c>
      <c r="F8631" s="63">
        <f>'דוח 132'!F8631</f>
        <v>0</v>
      </c>
      <c r="G8631" s="63">
        <f>'דוח 132'!E8631</f>
        <v>0</v>
      </c>
      <c r="H8631" s="63">
        <f>'דוח 132'!D8631</f>
        <v>0</v>
      </c>
      <c r="I8631" s="63">
        <f>'דוח 132'!C8631</f>
        <v>0</v>
      </c>
      <c r="J8631" s="63">
        <f>'דוח 132'!B8631</f>
        <v>0</v>
      </c>
      <c r="K8631" s="63">
        <f>'דוח 132'!A8631</f>
        <v>0</v>
      </c>
    </row>
    <row r="8632" spans="1:11" x14ac:dyDescent="0.2">
      <c r="A8632" s="63">
        <f>'דוח 132'!K8632</f>
        <v>0</v>
      </c>
      <c r="B8632" s="63">
        <f>'דוח 132'!J8632</f>
        <v>0</v>
      </c>
      <c r="C8632" s="63">
        <f>'דוח 132'!I8632</f>
        <v>0</v>
      </c>
      <c r="D8632" s="63">
        <f>'דוח 132'!H8632</f>
        <v>0</v>
      </c>
      <c r="E8632" s="63">
        <f>'דוח 132'!G8632</f>
        <v>0</v>
      </c>
      <c r="F8632" s="63">
        <f>'דוח 132'!F8632</f>
        <v>0</v>
      </c>
      <c r="G8632" s="63">
        <f>'דוח 132'!E8632</f>
        <v>0</v>
      </c>
      <c r="H8632" s="63">
        <f>'דוח 132'!D8632</f>
        <v>0</v>
      </c>
      <c r="I8632" s="63">
        <f>'דוח 132'!C8632</f>
        <v>0</v>
      </c>
      <c r="J8632" s="63">
        <f>'דוח 132'!B8632</f>
        <v>0</v>
      </c>
      <c r="K8632" s="63">
        <f>'דוח 132'!A8632</f>
        <v>0</v>
      </c>
    </row>
    <row r="8633" spans="1:11" x14ac:dyDescent="0.2">
      <c r="A8633" s="63">
        <f>'דוח 132'!K8633</f>
        <v>0</v>
      </c>
      <c r="B8633" s="63">
        <f>'דוח 132'!J8633</f>
        <v>0</v>
      </c>
      <c r="C8633" s="63">
        <f>'דוח 132'!I8633</f>
        <v>0</v>
      </c>
      <c r="D8633" s="63">
        <f>'דוח 132'!H8633</f>
        <v>0</v>
      </c>
      <c r="E8633" s="63">
        <f>'דוח 132'!G8633</f>
        <v>0</v>
      </c>
      <c r="F8633" s="63">
        <f>'דוח 132'!F8633</f>
        <v>0</v>
      </c>
      <c r="G8633" s="63">
        <f>'דוח 132'!E8633</f>
        <v>0</v>
      </c>
      <c r="H8633" s="63">
        <f>'דוח 132'!D8633</f>
        <v>0</v>
      </c>
      <c r="I8633" s="63">
        <f>'דוח 132'!C8633</f>
        <v>0</v>
      </c>
      <c r="J8633" s="63">
        <f>'דוח 132'!B8633</f>
        <v>0</v>
      </c>
      <c r="K8633" s="63">
        <f>'דוח 132'!A8633</f>
        <v>0</v>
      </c>
    </row>
    <row r="8634" spans="1:11" x14ac:dyDescent="0.2">
      <c r="A8634" s="63">
        <f>'דוח 132'!K8634</f>
        <v>0</v>
      </c>
      <c r="B8634" s="63">
        <f>'דוח 132'!J8634</f>
        <v>0</v>
      </c>
      <c r="C8634" s="63">
        <f>'דוח 132'!I8634</f>
        <v>0</v>
      </c>
      <c r="D8634" s="63">
        <f>'דוח 132'!H8634</f>
        <v>0</v>
      </c>
      <c r="E8634" s="63">
        <f>'דוח 132'!G8634</f>
        <v>0</v>
      </c>
      <c r="F8634" s="63">
        <f>'דוח 132'!F8634</f>
        <v>0</v>
      </c>
      <c r="G8634" s="63">
        <f>'דוח 132'!E8634</f>
        <v>0</v>
      </c>
      <c r="H8634" s="63">
        <f>'דוח 132'!D8634</f>
        <v>0</v>
      </c>
      <c r="I8634" s="63">
        <f>'דוח 132'!C8634</f>
        <v>0</v>
      </c>
      <c r="J8634" s="63">
        <f>'דוח 132'!B8634</f>
        <v>0</v>
      </c>
      <c r="K8634" s="63">
        <f>'דוח 132'!A8634</f>
        <v>0</v>
      </c>
    </row>
    <row r="8635" spans="1:11" x14ac:dyDescent="0.2">
      <c r="A8635" s="63">
        <f>'דוח 132'!K8635</f>
        <v>0</v>
      </c>
      <c r="B8635" s="63">
        <f>'דוח 132'!J8635</f>
        <v>0</v>
      </c>
      <c r="C8635" s="63">
        <f>'דוח 132'!I8635</f>
        <v>0</v>
      </c>
      <c r="D8635" s="63">
        <f>'דוח 132'!H8635</f>
        <v>0</v>
      </c>
      <c r="E8635" s="63">
        <f>'דוח 132'!G8635</f>
        <v>0</v>
      </c>
      <c r="F8635" s="63">
        <f>'דוח 132'!F8635</f>
        <v>0</v>
      </c>
      <c r="G8635" s="63">
        <f>'דוח 132'!E8635</f>
        <v>0</v>
      </c>
      <c r="H8635" s="63">
        <f>'דוח 132'!D8635</f>
        <v>0</v>
      </c>
      <c r="I8635" s="63">
        <f>'דוח 132'!C8635</f>
        <v>0</v>
      </c>
      <c r="J8635" s="63">
        <f>'דוח 132'!B8635</f>
        <v>0</v>
      </c>
      <c r="K8635" s="63">
        <f>'דוח 132'!A8635</f>
        <v>0</v>
      </c>
    </row>
    <row r="8636" spans="1:11" x14ac:dyDescent="0.2">
      <c r="A8636" s="63">
        <f>'דוח 132'!K8636</f>
        <v>0</v>
      </c>
      <c r="B8636" s="63">
        <f>'דוח 132'!J8636</f>
        <v>0</v>
      </c>
      <c r="C8636" s="63">
        <f>'דוח 132'!I8636</f>
        <v>0</v>
      </c>
      <c r="D8636" s="63">
        <f>'דוח 132'!H8636</f>
        <v>0</v>
      </c>
      <c r="E8636" s="63">
        <f>'דוח 132'!G8636</f>
        <v>0</v>
      </c>
      <c r="F8636" s="63">
        <f>'דוח 132'!F8636</f>
        <v>0</v>
      </c>
      <c r="G8636" s="63">
        <f>'דוח 132'!E8636</f>
        <v>0</v>
      </c>
      <c r="H8636" s="63">
        <f>'דוח 132'!D8636</f>
        <v>0</v>
      </c>
      <c r="I8636" s="63">
        <f>'דוח 132'!C8636</f>
        <v>0</v>
      </c>
      <c r="J8636" s="63">
        <f>'דוח 132'!B8636</f>
        <v>0</v>
      </c>
      <c r="K8636" s="63">
        <f>'דוח 132'!A8636</f>
        <v>0</v>
      </c>
    </row>
    <row r="8637" spans="1:11" x14ac:dyDescent="0.2">
      <c r="A8637" s="63">
        <f>'דוח 132'!K8637</f>
        <v>0</v>
      </c>
      <c r="B8637" s="63">
        <f>'דוח 132'!J8637</f>
        <v>0</v>
      </c>
      <c r="C8637" s="63">
        <f>'דוח 132'!I8637</f>
        <v>0</v>
      </c>
      <c r="D8637" s="63">
        <f>'דוח 132'!H8637</f>
        <v>0</v>
      </c>
      <c r="E8637" s="63">
        <f>'דוח 132'!G8637</f>
        <v>0</v>
      </c>
      <c r="F8637" s="63">
        <f>'דוח 132'!F8637</f>
        <v>0</v>
      </c>
      <c r="G8637" s="63">
        <f>'דוח 132'!E8637</f>
        <v>0</v>
      </c>
      <c r="H8637" s="63">
        <f>'דוח 132'!D8637</f>
        <v>0</v>
      </c>
      <c r="I8637" s="63">
        <f>'דוח 132'!C8637</f>
        <v>0</v>
      </c>
      <c r="J8637" s="63">
        <f>'דוח 132'!B8637</f>
        <v>0</v>
      </c>
      <c r="K8637" s="63">
        <f>'דוח 132'!A8637</f>
        <v>0</v>
      </c>
    </row>
    <row r="8638" spans="1:11" x14ac:dyDescent="0.2">
      <c r="A8638" s="63">
        <f>'דוח 132'!K8638</f>
        <v>0</v>
      </c>
      <c r="B8638" s="63">
        <f>'דוח 132'!J8638</f>
        <v>0</v>
      </c>
      <c r="C8638" s="63">
        <f>'דוח 132'!I8638</f>
        <v>0</v>
      </c>
      <c r="D8638" s="63">
        <f>'דוח 132'!H8638</f>
        <v>0</v>
      </c>
      <c r="E8638" s="63">
        <f>'דוח 132'!G8638</f>
        <v>0</v>
      </c>
      <c r="F8638" s="63">
        <f>'דוח 132'!F8638</f>
        <v>0</v>
      </c>
      <c r="G8638" s="63">
        <f>'דוח 132'!E8638</f>
        <v>0</v>
      </c>
      <c r="H8638" s="63">
        <f>'דוח 132'!D8638</f>
        <v>0</v>
      </c>
      <c r="I8638" s="63">
        <f>'דוח 132'!C8638</f>
        <v>0</v>
      </c>
      <c r="J8638" s="63">
        <f>'דוח 132'!B8638</f>
        <v>0</v>
      </c>
      <c r="K8638" s="63">
        <f>'דוח 132'!A8638</f>
        <v>0</v>
      </c>
    </row>
    <row r="8639" spans="1:11" x14ac:dyDescent="0.2">
      <c r="A8639" s="63">
        <f>'דוח 132'!K8639</f>
        <v>0</v>
      </c>
      <c r="B8639" s="63">
        <f>'דוח 132'!J8639</f>
        <v>0</v>
      </c>
      <c r="C8639" s="63">
        <f>'דוח 132'!I8639</f>
        <v>0</v>
      </c>
      <c r="D8639" s="63">
        <f>'דוח 132'!H8639</f>
        <v>0</v>
      </c>
      <c r="E8639" s="63">
        <f>'דוח 132'!G8639</f>
        <v>0</v>
      </c>
      <c r="F8639" s="63">
        <f>'דוח 132'!F8639</f>
        <v>0</v>
      </c>
      <c r="G8639" s="63">
        <f>'דוח 132'!E8639</f>
        <v>0</v>
      </c>
      <c r="H8639" s="63">
        <f>'דוח 132'!D8639</f>
        <v>0</v>
      </c>
      <c r="I8639" s="63">
        <f>'דוח 132'!C8639</f>
        <v>0</v>
      </c>
      <c r="J8639" s="63">
        <f>'דוח 132'!B8639</f>
        <v>0</v>
      </c>
      <c r="K8639" s="63">
        <f>'דוח 132'!A8639</f>
        <v>0</v>
      </c>
    </row>
    <row r="8640" spans="1:11" x14ac:dyDescent="0.2">
      <c r="A8640" s="63">
        <f>'דוח 132'!K8640</f>
        <v>0</v>
      </c>
      <c r="B8640" s="63">
        <f>'דוח 132'!J8640</f>
        <v>0</v>
      </c>
      <c r="C8640" s="63">
        <f>'דוח 132'!I8640</f>
        <v>0</v>
      </c>
      <c r="D8640" s="63">
        <f>'דוח 132'!H8640</f>
        <v>0</v>
      </c>
      <c r="E8640" s="63">
        <f>'דוח 132'!G8640</f>
        <v>0</v>
      </c>
      <c r="F8640" s="63">
        <f>'דוח 132'!F8640</f>
        <v>0</v>
      </c>
      <c r="G8640" s="63">
        <f>'דוח 132'!E8640</f>
        <v>0</v>
      </c>
      <c r="H8640" s="63">
        <f>'דוח 132'!D8640</f>
        <v>0</v>
      </c>
      <c r="I8640" s="63">
        <f>'דוח 132'!C8640</f>
        <v>0</v>
      </c>
      <c r="J8640" s="63">
        <f>'דוח 132'!B8640</f>
        <v>0</v>
      </c>
      <c r="K8640" s="63">
        <f>'דוח 132'!A8640</f>
        <v>0</v>
      </c>
    </row>
    <row r="8641" spans="1:11" x14ac:dyDescent="0.2">
      <c r="A8641" s="63">
        <f>'דוח 132'!K8641</f>
        <v>0</v>
      </c>
      <c r="B8641" s="63">
        <f>'דוח 132'!J8641</f>
        <v>0</v>
      </c>
      <c r="C8641" s="63">
        <f>'דוח 132'!I8641</f>
        <v>0</v>
      </c>
      <c r="D8641" s="63">
        <f>'דוח 132'!H8641</f>
        <v>0</v>
      </c>
      <c r="E8641" s="63">
        <f>'דוח 132'!G8641</f>
        <v>0</v>
      </c>
      <c r="F8641" s="63">
        <f>'דוח 132'!F8641</f>
        <v>0</v>
      </c>
      <c r="G8641" s="63">
        <f>'דוח 132'!E8641</f>
        <v>0</v>
      </c>
      <c r="H8641" s="63">
        <f>'דוח 132'!D8641</f>
        <v>0</v>
      </c>
      <c r="I8641" s="63">
        <f>'דוח 132'!C8641</f>
        <v>0</v>
      </c>
      <c r="J8641" s="63">
        <f>'דוח 132'!B8641</f>
        <v>0</v>
      </c>
      <c r="K8641" s="63">
        <f>'דוח 132'!A8641</f>
        <v>0</v>
      </c>
    </row>
    <row r="8642" spans="1:11" x14ac:dyDescent="0.2">
      <c r="A8642" s="63">
        <f>'דוח 132'!K8642</f>
        <v>0</v>
      </c>
      <c r="B8642" s="63">
        <f>'דוח 132'!J8642</f>
        <v>0</v>
      </c>
      <c r="C8642" s="63">
        <f>'דוח 132'!I8642</f>
        <v>0</v>
      </c>
      <c r="D8642" s="63">
        <f>'דוח 132'!H8642</f>
        <v>0</v>
      </c>
      <c r="E8642" s="63">
        <f>'דוח 132'!G8642</f>
        <v>0</v>
      </c>
      <c r="F8642" s="63">
        <f>'דוח 132'!F8642</f>
        <v>0</v>
      </c>
      <c r="G8642" s="63">
        <f>'דוח 132'!E8642</f>
        <v>0</v>
      </c>
      <c r="H8642" s="63">
        <f>'דוח 132'!D8642</f>
        <v>0</v>
      </c>
      <c r="I8642" s="63">
        <f>'דוח 132'!C8642</f>
        <v>0</v>
      </c>
      <c r="J8642" s="63">
        <f>'דוח 132'!B8642</f>
        <v>0</v>
      </c>
      <c r="K8642" s="63">
        <f>'דוח 132'!A8642</f>
        <v>0</v>
      </c>
    </row>
    <row r="8643" spans="1:11" x14ac:dyDescent="0.2">
      <c r="A8643" s="63">
        <f>'דוח 132'!K8643</f>
        <v>0</v>
      </c>
      <c r="B8643" s="63">
        <f>'דוח 132'!J8643</f>
        <v>0</v>
      </c>
      <c r="C8643" s="63">
        <f>'דוח 132'!I8643</f>
        <v>0</v>
      </c>
      <c r="D8643" s="63">
        <f>'דוח 132'!H8643</f>
        <v>0</v>
      </c>
      <c r="E8643" s="63">
        <f>'דוח 132'!G8643</f>
        <v>0</v>
      </c>
      <c r="F8643" s="63">
        <f>'דוח 132'!F8643</f>
        <v>0</v>
      </c>
      <c r="G8643" s="63">
        <f>'דוח 132'!E8643</f>
        <v>0</v>
      </c>
      <c r="H8643" s="63">
        <f>'דוח 132'!D8643</f>
        <v>0</v>
      </c>
      <c r="I8643" s="63">
        <f>'דוח 132'!C8643</f>
        <v>0</v>
      </c>
      <c r="J8643" s="63">
        <f>'דוח 132'!B8643</f>
        <v>0</v>
      </c>
      <c r="K8643" s="63">
        <f>'דוח 132'!A8643</f>
        <v>0</v>
      </c>
    </row>
    <row r="8644" spans="1:11" x14ac:dyDescent="0.2">
      <c r="A8644" s="63">
        <f>'דוח 132'!K8644</f>
        <v>0</v>
      </c>
      <c r="B8644" s="63">
        <f>'דוח 132'!J8644</f>
        <v>0</v>
      </c>
      <c r="C8644" s="63">
        <f>'דוח 132'!I8644</f>
        <v>0</v>
      </c>
      <c r="D8644" s="63">
        <f>'דוח 132'!H8644</f>
        <v>0</v>
      </c>
      <c r="E8644" s="63">
        <f>'דוח 132'!G8644</f>
        <v>0</v>
      </c>
      <c r="F8644" s="63">
        <f>'דוח 132'!F8644</f>
        <v>0</v>
      </c>
      <c r="G8644" s="63">
        <f>'דוח 132'!E8644</f>
        <v>0</v>
      </c>
      <c r="H8644" s="63">
        <f>'דוח 132'!D8644</f>
        <v>0</v>
      </c>
      <c r="I8644" s="63">
        <f>'דוח 132'!C8644</f>
        <v>0</v>
      </c>
      <c r="J8644" s="63">
        <f>'דוח 132'!B8644</f>
        <v>0</v>
      </c>
      <c r="K8644" s="63">
        <f>'דוח 132'!A8644</f>
        <v>0</v>
      </c>
    </row>
    <row r="8645" spans="1:11" x14ac:dyDescent="0.2">
      <c r="A8645" s="63">
        <f>'דוח 132'!K8645</f>
        <v>0</v>
      </c>
      <c r="B8645" s="63">
        <f>'דוח 132'!J8645</f>
        <v>0</v>
      </c>
      <c r="C8645" s="63">
        <f>'דוח 132'!I8645</f>
        <v>0</v>
      </c>
      <c r="D8645" s="63">
        <f>'דוח 132'!H8645</f>
        <v>0</v>
      </c>
      <c r="E8645" s="63">
        <f>'דוח 132'!G8645</f>
        <v>0</v>
      </c>
      <c r="F8645" s="63">
        <f>'דוח 132'!F8645</f>
        <v>0</v>
      </c>
      <c r="G8645" s="63">
        <f>'דוח 132'!E8645</f>
        <v>0</v>
      </c>
      <c r="H8645" s="63">
        <f>'דוח 132'!D8645</f>
        <v>0</v>
      </c>
      <c r="I8645" s="63">
        <f>'דוח 132'!C8645</f>
        <v>0</v>
      </c>
      <c r="J8645" s="63">
        <f>'דוח 132'!B8645</f>
        <v>0</v>
      </c>
      <c r="K8645" s="63">
        <f>'דוח 132'!A8645</f>
        <v>0</v>
      </c>
    </row>
    <row r="8646" spans="1:11" x14ac:dyDescent="0.2">
      <c r="A8646" s="63">
        <f>'דוח 132'!K8646</f>
        <v>0</v>
      </c>
      <c r="B8646" s="63">
        <f>'דוח 132'!J8646</f>
        <v>0</v>
      </c>
      <c r="C8646" s="63">
        <f>'דוח 132'!I8646</f>
        <v>0</v>
      </c>
      <c r="D8646" s="63">
        <f>'דוח 132'!H8646</f>
        <v>0</v>
      </c>
      <c r="E8646" s="63">
        <f>'דוח 132'!G8646</f>
        <v>0</v>
      </c>
      <c r="F8646" s="63">
        <f>'דוח 132'!F8646</f>
        <v>0</v>
      </c>
      <c r="G8646" s="63">
        <f>'דוח 132'!E8646</f>
        <v>0</v>
      </c>
      <c r="H8646" s="63">
        <f>'דוח 132'!D8646</f>
        <v>0</v>
      </c>
      <c r="I8646" s="63">
        <f>'דוח 132'!C8646</f>
        <v>0</v>
      </c>
      <c r="J8646" s="63">
        <f>'דוח 132'!B8646</f>
        <v>0</v>
      </c>
      <c r="K8646" s="63">
        <f>'דוח 132'!A8646</f>
        <v>0</v>
      </c>
    </row>
    <row r="8647" spans="1:11" x14ac:dyDescent="0.2">
      <c r="A8647" s="63">
        <f>'דוח 132'!K8647</f>
        <v>0</v>
      </c>
      <c r="B8647" s="63">
        <f>'דוח 132'!J8647</f>
        <v>0</v>
      </c>
      <c r="C8647" s="63">
        <f>'דוח 132'!I8647</f>
        <v>0</v>
      </c>
      <c r="D8647" s="63">
        <f>'דוח 132'!H8647</f>
        <v>0</v>
      </c>
      <c r="E8647" s="63">
        <f>'דוח 132'!G8647</f>
        <v>0</v>
      </c>
      <c r="F8647" s="63">
        <f>'דוח 132'!F8647</f>
        <v>0</v>
      </c>
      <c r="G8647" s="63">
        <f>'דוח 132'!E8647</f>
        <v>0</v>
      </c>
      <c r="H8647" s="63">
        <f>'דוח 132'!D8647</f>
        <v>0</v>
      </c>
      <c r="I8647" s="63">
        <f>'דוח 132'!C8647</f>
        <v>0</v>
      </c>
      <c r="J8647" s="63">
        <f>'דוח 132'!B8647</f>
        <v>0</v>
      </c>
      <c r="K8647" s="63">
        <f>'דוח 132'!A8647</f>
        <v>0</v>
      </c>
    </row>
    <row r="8648" spans="1:11" x14ac:dyDescent="0.2">
      <c r="A8648" s="63">
        <f>'דוח 132'!K8648</f>
        <v>0</v>
      </c>
      <c r="B8648" s="63">
        <f>'דוח 132'!J8648</f>
        <v>0</v>
      </c>
      <c r="C8648" s="63">
        <f>'דוח 132'!I8648</f>
        <v>0</v>
      </c>
      <c r="D8648" s="63">
        <f>'דוח 132'!H8648</f>
        <v>0</v>
      </c>
      <c r="E8648" s="63">
        <f>'דוח 132'!G8648</f>
        <v>0</v>
      </c>
      <c r="F8648" s="63">
        <f>'דוח 132'!F8648</f>
        <v>0</v>
      </c>
      <c r="G8648" s="63">
        <f>'דוח 132'!E8648</f>
        <v>0</v>
      </c>
      <c r="H8648" s="63">
        <f>'דוח 132'!D8648</f>
        <v>0</v>
      </c>
      <c r="I8648" s="63">
        <f>'דוח 132'!C8648</f>
        <v>0</v>
      </c>
      <c r="J8648" s="63">
        <f>'דוח 132'!B8648</f>
        <v>0</v>
      </c>
      <c r="K8648" s="63">
        <f>'דוח 132'!A8648</f>
        <v>0</v>
      </c>
    </row>
    <row r="8649" spans="1:11" x14ac:dyDescent="0.2">
      <c r="A8649" s="63">
        <f>'דוח 132'!K8649</f>
        <v>0</v>
      </c>
      <c r="B8649" s="63">
        <f>'דוח 132'!J8649</f>
        <v>0</v>
      </c>
      <c r="C8649" s="63">
        <f>'דוח 132'!I8649</f>
        <v>0</v>
      </c>
      <c r="D8649" s="63">
        <f>'דוח 132'!H8649</f>
        <v>0</v>
      </c>
      <c r="E8649" s="63">
        <f>'דוח 132'!G8649</f>
        <v>0</v>
      </c>
      <c r="F8649" s="63">
        <f>'דוח 132'!F8649</f>
        <v>0</v>
      </c>
      <c r="G8649" s="63">
        <f>'דוח 132'!E8649</f>
        <v>0</v>
      </c>
      <c r="H8649" s="63">
        <f>'דוח 132'!D8649</f>
        <v>0</v>
      </c>
      <c r="I8649" s="63">
        <f>'דוח 132'!C8649</f>
        <v>0</v>
      </c>
      <c r="J8649" s="63">
        <f>'דוח 132'!B8649</f>
        <v>0</v>
      </c>
      <c r="K8649" s="63">
        <f>'דוח 132'!A8649</f>
        <v>0</v>
      </c>
    </row>
    <row r="8650" spans="1:11" x14ac:dyDescent="0.2">
      <c r="A8650" s="63">
        <f>'דוח 132'!K8650</f>
        <v>0</v>
      </c>
      <c r="B8650" s="63">
        <f>'דוח 132'!J8650</f>
        <v>0</v>
      </c>
      <c r="C8650" s="63">
        <f>'דוח 132'!I8650</f>
        <v>0</v>
      </c>
      <c r="D8650" s="63">
        <f>'דוח 132'!H8650</f>
        <v>0</v>
      </c>
      <c r="E8650" s="63">
        <f>'דוח 132'!G8650</f>
        <v>0</v>
      </c>
      <c r="F8650" s="63">
        <f>'דוח 132'!F8650</f>
        <v>0</v>
      </c>
      <c r="G8650" s="63">
        <f>'דוח 132'!E8650</f>
        <v>0</v>
      </c>
      <c r="H8650" s="63">
        <f>'דוח 132'!D8650</f>
        <v>0</v>
      </c>
      <c r="I8650" s="63">
        <f>'דוח 132'!C8650</f>
        <v>0</v>
      </c>
      <c r="J8650" s="63">
        <f>'דוח 132'!B8650</f>
        <v>0</v>
      </c>
      <c r="K8650" s="63">
        <f>'דוח 132'!A8650</f>
        <v>0</v>
      </c>
    </row>
    <row r="8651" spans="1:11" x14ac:dyDescent="0.2">
      <c r="A8651" s="63">
        <f>'דוח 132'!K8651</f>
        <v>0</v>
      </c>
      <c r="B8651" s="63">
        <f>'דוח 132'!J8651</f>
        <v>0</v>
      </c>
      <c r="C8651" s="63">
        <f>'דוח 132'!I8651</f>
        <v>0</v>
      </c>
      <c r="D8651" s="63">
        <f>'דוח 132'!H8651</f>
        <v>0</v>
      </c>
      <c r="E8651" s="63">
        <f>'דוח 132'!G8651</f>
        <v>0</v>
      </c>
      <c r="F8651" s="63">
        <f>'דוח 132'!F8651</f>
        <v>0</v>
      </c>
      <c r="G8651" s="63">
        <f>'דוח 132'!E8651</f>
        <v>0</v>
      </c>
      <c r="H8651" s="63">
        <f>'דוח 132'!D8651</f>
        <v>0</v>
      </c>
      <c r="I8651" s="63">
        <f>'דוח 132'!C8651</f>
        <v>0</v>
      </c>
      <c r="J8651" s="63">
        <f>'דוח 132'!B8651</f>
        <v>0</v>
      </c>
      <c r="K8651" s="63">
        <f>'דוח 132'!A8651</f>
        <v>0</v>
      </c>
    </row>
    <row r="8652" spans="1:11" x14ac:dyDescent="0.2">
      <c r="A8652" s="63">
        <f>'דוח 132'!K8652</f>
        <v>0</v>
      </c>
      <c r="B8652" s="63">
        <f>'דוח 132'!J8652</f>
        <v>0</v>
      </c>
      <c r="C8652" s="63">
        <f>'דוח 132'!I8652</f>
        <v>0</v>
      </c>
      <c r="D8652" s="63">
        <f>'דוח 132'!H8652</f>
        <v>0</v>
      </c>
      <c r="E8652" s="63">
        <f>'דוח 132'!G8652</f>
        <v>0</v>
      </c>
      <c r="F8652" s="63">
        <f>'דוח 132'!F8652</f>
        <v>0</v>
      </c>
      <c r="G8652" s="63">
        <f>'דוח 132'!E8652</f>
        <v>0</v>
      </c>
      <c r="H8652" s="63">
        <f>'דוח 132'!D8652</f>
        <v>0</v>
      </c>
      <c r="I8652" s="63">
        <f>'דוח 132'!C8652</f>
        <v>0</v>
      </c>
      <c r="J8652" s="63">
        <f>'דוח 132'!B8652</f>
        <v>0</v>
      </c>
      <c r="K8652" s="63">
        <f>'דוח 132'!A8652</f>
        <v>0</v>
      </c>
    </row>
    <row r="8653" spans="1:11" x14ac:dyDescent="0.2">
      <c r="A8653" s="63">
        <f>'דוח 132'!K8653</f>
        <v>0</v>
      </c>
      <c r="B8653" s="63">
        <f>'דוח 132'!J8653</f>
        <v>0</v>
      </c>
      <c r="C8653" s="63">
        <f>'דוח 132'!I8653</f>
        <v>0</v>
      </c>
      <c r="D8653" s="63">
        <f>'דוח 132'!H8653</f>
        <v>0</v>
      </c>
      <c r="E8653" s="63">
        <f>'דוח 132'!G8653</f>
        <v>0</v>
      </c>
      <c r="F8653" s="63">
        <f>'דוח 132'!F8653</f>
        <v>0</v>
      </c>
      <c r="G8653" s="63">
        <f>'דוח 132'!E8653</f>
        <v>0</v>
      </c>
      <c r="H8653" s="63">
        <f>'דוח 132'!D8653</f>
        <v>0</v>
      </c>
      <c r="I8653" s="63">
        <f>'דוח 132'!C8653</f>
        <v>0</v>
      </c>
      <c r="J8653" s="63">
        <f>'דוח 132'!B8653</f>
        <v>0</v>
      </c>
      <c r="K8653" s="63">
        <f>'דוח 132'!A8653</f>
        <v>0</v>
      </c>
    </row>
    <row r="8654" spans="1:11" x14ac:dyDescent="0.2">
      <c r="A8654" s="63">
        <f>'דוח 132'!K8654</f>
        <v>0</v>
      </c>
      <c r="B8654" s="63">
        <f>'דוח 132'!J8654</f>
        <v>0</v>
      </c>
      <c r="C8654" s="63">
        <f>'דוח 132'!I8654</f>
        <v>0</v>
      </c>
      <c r="D8654" s="63">
        <f>'דוח 132'!H8654</f>
        <v>0</v>
      </c>
      <c r="E8654" s="63">
        <f>'דוח 132'!G8654</f>
        <v>0</v>
      </c>
      <c r="F8654" s="63">
        <f>'דוח 132'!F8654</f>
        <v>0</v>
      </c>
      <c r="G8654" s="63">
        <f>'דוח 132'!E8654</f>
        <v>0</v>
      </c>
      <c r="H8654" s="63">
        <f>'דוח 132'!D8654</f>
        <v>0</v>
      </c>
      <c r="I8654" s="63">
        <f>'דוח 132'!C8654</f>
        <v>0</v>
      </c>
      <c r="J8654" s="63">
        <f>'דוח 132'!B8654</f>
        <v>0</v>
      </c>
      <c r="K8654" s="63">
        <f>'דוח 132'!A8654</f>
        <v>0</v>
      </c>
    </row>
    <row r="8655" spans="1:11" x14ac:dyDescent="0.2">
      <c r="A8655" s="63">
        <f>'דוח 132'!K8655</f>
        <v>0</v>
      </c>
      <c r="B8655" s="63">
        <f>'דוח 132'!J8655</f>
        <v>0</v>
      </c>
      <c r="C8655" s="63">
        <f>'דוח 132'!I8655</f>
        <v>0</v>
      </c>
      <c r="D8655" s="63">
        <f>'דוח 132'!H8655</f>
        <v>0</v>
      </c>
      <c r="E8655" s="63">
        <f>'דוח 132'!G8655</f>
        <v>0</v>
      </c>
      <c r="F8655" s="63">
        <f>'דוח 132'!F8655</f>
        <v>0</v>
      </c>
      <c r="G8655" s="63">
        <f>'דוח 132'!E8655</f>
        <v>0</v>
      </c>
      <c r="H8655" s="63">
        <f>'דוח 132'!D8655</f>
        <v>0</v>
      </c>
      <c r="I8655" s="63">
        <f>'דוח 132'!C8655</f>
        <v>0</v>
      </c>
      <c r="J8655" s="63">
        <f>'דוח 132'!B8655</f>
        <v>0</v>
      </c>
      <c r="K8655" s="63">
        <f>'דוח 132'!A8655</f>
        <v>0</v>
      </c>
    </row>
    <row r="8656" spans="1:11" x14ac:dyDescent="0.2">
      <c r="A8656" s="63">
        <f>'דוח 132'!K8656</f>
        <v>0</v>
      </c>
      <c r="B8656" s="63">
        <f>'דוח 132'!J8656</f>
        <v>0</v>
      </c>
      <c r="C8656" s="63">
        <f>'דוח 132'!I8656</f>
        <v>0</v>
      </c>
      <c r="D8656" s="63">
        <f>'דוח 132'!H8656</f>
        <v>0</v>
      </c>
      <c r="E8656" s="63">
        <f>'דוח 132'!G8656</f>
        <v>0</v>
      </c>
      <c r="F8656" s="63">
        <f>'דוח 132'!F8656</f>
        <v>0</v>
      </c>
      <c r="G8656" s="63">
        <f>'דוח 132'!E8656</f>
        <v>0</v>
      </c>
      <c r="H8656" s="63">
        <f>'דוח 132'!D8656</f>
        <v>0</v>
      </c>
      <c r="I8656" s="63">
        <f>'דוח 132'!C8656</f>
        <v>0</v>
      </c>
      <c r="J8656" s="63">
        <f>'דוח 132'!B8656</f>
        <v>0</v>
      </c>
      <c r="K8656" s="63">
        <f>'דוח 132'!A8656</f>
        <v>0</v>
      </c>
    </row>
    <row r="8657" spans="1:11" x14ac:dyDescent="0.2">
      <c r="A8657" s="63">
        <f>'דוח 132'!K8657</f>
        <v>0</v>
      </c>
      <c r="B8657" s="63">
        <f>'דוח 132'!J8657</f>
        <v>0</v>
      </c>
      <c r="C8657" s="63">
        <f>'דוח 132'!I8657</f>
        <v>0</v>
      </c>
      <c r="D8657" s="63">
        <f>'דוח 132'!H8657</f>
        <v>0</v>
      </c>
      <c r="E8657" s="63">
        <f>'דוח 132'!G8657</f>
        <v>0</v>
      </c>
      <c r="F8657" s="63">
        <f>'דוח 132'!F8657</f>
        <v>0</v>
      </c>
      <c r="G8657" s="63">
        <f>'דוח 132'!E8657</f>
        <v>0</v>
      </c>
      <c r="H8657" s="63">
        <f>'דוח 132'!D8657</f>
        <v>0</v>
      </c>
      <c r="I8657" s="63">
        <f>'דוח 132'!C8657</f>
        <v>0</v>
      </c>
      <c r="J8657" s="63">
        <f>'דוח 132'!B8657</f>
        <v>0</v>
      </c>
      <c r="K8657" s="63">
        <f>'דוח 132'!A8657</f>
        <v>0</v>
      </c>
    </row>
    <row r="8658" spans="1:11" x14ac:dyDescent="0.2">
      <c r="A8658" s="63">
        <f>'דוח 132'!K8658</f>
        <v>0</v>
      </c>
      <c r="B8658" s="63">
        <f>'דוח 132'!J8658</f>
        <v>0</v>
      </c>
      <c r="C8658" s="63">
        <f>'דוח 132'!I8658</f>
        <v>0</v>
      </c>
      <c r="D8658" s="63">
        <f>'דוח 132'!H8658</f>
        <v>0</v>
      </c>
      <c r="E8658" s="63">
        <f>'דוח 132'!G8658</f>
        <v>0</v>
      </c>
      <c r="F8658" s="63">
        <f>'דוח 132'!F8658</f>
        <v>0</v>
      </c>
      <c r="G8658" s="63">
        <f>'דוח 132'!E8658</f>
        <v>0</v>
      </c>
      <c r="H8658" s="63">
        <f>'דוח 132'!D8658</f>
        <v>0</v>
      </c>
      <c r="I8658" s="63">
        <f>'דוח 132'!C8658</f>
        <v>0</v>
      </c>
      <c r="J8658" s="63">
        <f>'דוח 132'!B8658</f>
        <v>0</v>
      </c>
      <c r="K8658" s="63">
        <f>'דוח 132'!A8658</f>
        <v>0</v>
      </c>
    </row>
    <row r="8659" spans="1:11" x14ac:dyDescent="0.2">
      <c r="A8659" s="63">
        <f>'דוח 132'!K8659</f>
        <v>0</v>
      </c>
      <c r="B8659" s="63">
        <f>'דוח 132'!J8659</f>
        <v>0</v>
      </c>
      <c r="C8659" s="63">
        <f>'דוח 132'!I8659</f>
        <v>0</v>
      </c>
      <c r="D8659" s="63">
        <f>'דוח 132'!H8659</f>
        <v>0</v>
      </c>
      <c r="E8659" s="63">
        <f>'דוח 132'!G8659</f>
        <v>0</v>
      </c>
      <c r="F8659" s="63">
        <f>'דוח 132'!F8659</f>
        <v>0</v>
      </c>
      <c r="G8659" s="63">
        <f>'דוח 132'!E8659</f>
        <v>0</v>
      </c>
      <c r="H8659" s="63">
        <f>'דוח 132'!D8659</f>
        <v>0</v>
      </c>
      <c r="I8659" s="63">
        <f>'דוח 132'!C8659</f>
        <v>0</v>
      </c>
      <c r="J8659" s="63">
        <f>'דוח 132'!B8659</f>
        <v>0</v>
      </c>
      <c r="K8659" s="63">
        <f>'דוח 132'!A8659</f>
        <v>0</v>
      </c>
    </row>
    <row r="8660" spans="1:11" x14ac:dyDescent="0.2">
      <c r="A8660" s="63">
        <f>'דוח 132'!K8660</f>
        <v>0</v>
      </c>
      <c r="B8660" s="63">
        <f>'דוח 132'!J8660</f>
        <v>0</v>
      </c>
      <c r="C8660" s="63">
        <f>'דוח 132'!I8660</f>
        <v>0</v>
      </c>
      <c r="D8660" s="63">
        <f>'דוח 132'!H8660</f>
        <v>0</v>
      </c>
      <c r="E8660" s="63">
        <f>'דוח 132'!G8660</f>
        <v>0</v>
      </c>
      <c r="F8660" s="63">
        <f>'דוח 132'!F8660</f>
        <v>0</v>
      </c>
      <c r="G8660" s="63">
        <f>'דוח 132'!E8660</f>
        <v>0</v>
      </c>
      <c r="H8660" s="63">
        <f>'דוח 132'!D8660</f>
        <v>0</v>
      </c>
      <c r="I8660" s="63">
        <f>'דוח 132'!C8660</f>
        <v>0</v>
      </c>
      <c r="J8660" s="63">
        <f>'דוח 132'!B8660</f>
        <v>0</v>
      </c>
      <c r="K8660" s="63">
        <f>'דוח 132'!A8660</f>
        <v>0</v>
      </c>
    </row>
    <row r="8661" spans="1:11" x14ac:dyDescent="0.2">
      <c r="A8661" s="63">
        <f>'דוח 132'!K8661</f>
        <v>0</v>
      </c>
      <c r="B8661" s="63">
        <f>'דוח 132'!J8661</f>
        <v>0</v>
      </c>
      <c r="C8661" s="63">
        <f>'דוח 132'!I8661</f>
        <v>0</v>
      </c>
      <c r="D8661" s="63">
        <f>'דוח 132'!H8661</f>
        <v>0</v>
      </c>
      <c r="E8661" s="63">
        <f>'דוח 132'!G8661</f>
        <v>0</v>
      </c>
      <c r="F8661" s="63">
        <f>'דוח 132'!F8661</f>
        <v>0</v>
      </c>
      <c r="G8661" s="63">
        <f>'דוח 132'!E8661</f>
        <v>0</v>
      </c>
      <c r="H8661" s="63">
        <f>'דוח 132'!D8661</f>
        <v>0</v>
      </c>
      <c r="I8661" s="63">
        <f>'דוח 132'!C8661</f>
        <v>0</v>
      </c>
      <c r="J8661" s="63">
        <f>'דוח 132'!B8661</f>
        <v>0</v>
      </c>
      <c r="K8661" s="63">
        <f>'דוח 132'!A8661</f>
        <v>0</v>
      </c>
    </row>
    <row r="8662" spans="1:11" x14ac:dyDescent="0.2">
      <c r="A8662" s="63">
        <f>'דוח 132'!K8662</f>
        <v>0</v>
      </c>
      <c r="B8662" s="63">
        <f>'דוח 132'!J8662</f>
        <v>0</v>
      </c>
      <c r="C8662" s="63">
        <f>'דוח 132'!I8662</f>
        <v>0</v>
      </c>
      <c r="D8662" s="63">
        <f>'דוח 132'!H8662</f>
        <v>0</v>
      </c>
      <c r="E8662" s="63">
        <f>'דוח 132'!G8662</f>
        <v>0</v>
      </c>
      <c r="F8662" s="63">
        <f>'דוח 132'!F8662</f>
        <v>0</v>
      </c>
      <c r="G8662" s="63">
        <f>'דוח 132'!E8662</f>
        <v>0</v>
      </c>
      <c r="H8662" s="63">
        <f>'דוח 132'!D8662</f>
        <v>0</v>
      </c>
      <c r="I8662" s="63">
        <f>'דוח 132'!C8662</f>
        <v>0</v>
      </c>
      <c r="J8662" s="63">
        <f>'דוח 132'!B8662</f>
        <v>0</v>
      </c>
      <c r="K8662" s="63">
        <f>'דוח 132'!A8662</f>
        <v>0</v>
      </c>
    </row>
    <row r="8663" spans="1:11" x14ac:dyDescent="0.2">
      <c r="A8663" s="63">
        <f>'דוח 132'!K8663</f>
        <v>0</v>
      </c>
      <c r="B8663" s="63">
        <f>'דוח 132'!J8663</f>
        <v>0</v>
      </c>
      <c r="C8663" s="63">
        <f>'דוח 132'!I8663</f>
        <v>0</v>
      </c>
      <c r="D8663" s="63">
        <f>'דוח 132'!H8663</f>
        <v>0</v>
      </c>
      <c r="E8663" s="63">
        <f>'דוח 132'!G8663</f>
        <v>0</v>
      </c>
      <c r="F8663" s="63">
        <f>'דוח 132'!F8663</f>
        <v>0</v>
      </c>
      <c r="G8663" s="63">
        <f>'דוח 132'!E8663</f>
        <v>0</v>
      </c>
      <c r="H8663" s="63">
        <f>'דוח 132'!D8663</f>
        <v>0</v>
      </c>
      <c r="I8663" s="63">
        <f>'דוח 132'!C8663</f>
        <v>0</v>
      </c>
      <c r="J8663" s="63">
        <f>'דוח 132'!B8663</f>
        <v>0</v>
      </c>
      <c r="K8663" s="63">
        <f>'דוח 132'!A8663</f>
        <v>0</v>
      </c>
    </row>
    <row r="8664" spans="1:11" x14ac:dyDescent="0.2">
      <c r="A8664" s="63">
        <f>'דוח 132'!K8664</f>
        <v>0</v>
      </c>
      <c r="B8664" s="63">
        <f>'דוח 132'!J8664</f>
        <v>0</v>
      </c>
      <c r="C8664" s="63">
        <f>'דוח 132'!I8664</f>
        <v>0</v>
      </c>
      <c r="D8664" s="63">
        <f>'דוח 132'!H8664</f>
        <v>0</v>
      </c>
      <c r="E8664" s="63">
        <f>'דוח 132'!G8664</f>
        <v>0</v>
      </c>
      <c r="F8664" s="63">
        <f>'דוח 132'!F8664</f>
        <v>0</v>
      </c>
      <c r="G8664" s="63">
        <f>'דוח 132'!E8664</f>
        <v>0</v>
      </c>
      <c r="H8664" s="63">
        <f>'דוח 132'!D8664</f>
        <v>0</v>
      </c>
      <c r="I8664" s="63">
        <f>'דוח 132'!C8664</f>
        <v>0</v>
      </c>
      <c r="J8664" s="63">
        <f>'דוח 132'!B8664</f>
        <v>0</v>
      </c>
      <c r="K8664" s="63">
        <f>'דוח 132'!A8664</f>
        <v>0</v>
      </c>
    </row>
    <row r="8665" spans="1:11" x14ac:dyDescent="0.2">
      <c r="A8665" s="63">
        <f>'דוח 132'!K8665</f>
        <v>0</v>
      </c>
      <c r="B8665" s="63">
        <f>'דוח 132'!J8665</f>
        <v>0</v>
      </c>
      <c r="C8665" s="63">
        <f>'דוח 132'!I8665</f>
        <v>0</v>
      </c>
      <c r="D8665" s="63">
        <f>'דוח 132'!H8665</f>
        <v>0</v>
      </c>
      <c r="E8665" s="63">
        <f>'דוח 132'!G8665</f>
        <v>0</v>
      </c>
      <c r="F8665" s="63">
        <f>'דוח 132'!F8665</f>
        <v>0</v>
      </c>
      <c r="G8665" s="63">
        <f>'דוח 132'!E8665</f>
        <v>0</v>
      </c>
      <c r="H8665" s="63">
        <f>'דוח 132'!D8665</f>
        <v>0</v>
      </c>
      <c r="I8665" s="63">
        <f>'דוח 132'!C8665</f>
        <v>0</v>
      </c>
      <c r="J8665" s="63">
        <f>'דוח 132'!B8665</f>
        <v>0</v>
      </c>
      <c r="K8665" s="63">
        <f>'דוח 132'!A8665</f>
        <v>0</v>
      </c>
    </row>
    <row r="8666" spans="1:11" x14ac:dyDescent="0.2">
      <c r="A8666" s="63">
        <f>'דוח 132'!K8666</f>
        <v>0</v>
      </c>
      <c r="B8666" s="63">
        <f>'דוח 132'!J8666</f>
        <v>0</v>
      </c>
      <c r="C8666" s="63">
        <f>'דוח 132'!I8666</f>
        <v>0</v>
      </c>
      <c r="D8666" s="63">
        <f>'דוח 132'!H8666</f>
        <v>0</v>
      </c>
      <c r="E8666" s="63">
        <f>'דוח 132'!G8666</f>
        <v>0</v>
      </c>
      <c r="F8666" s="63">
        <f>'דוח 132'!F8666</f>
        <v>0</v>
      </c>
      <c r="G8666" s="63">
        <f>'דוח 132'!E8666</f>
        <v>0</v>
      </c>
      <c r="H8666" s="63">
        <f>'דוח 132'!D8666</f>
        <v>0</v>
      </c>
      <c r="I8666" s="63">
        <f>'דוח 132'!C8666</f>
        <v>0</v>
      </c>
      <c r="J8666" s="63">
        <f>'דוח 132'!B8666</f>
        <v>0</v>
      </c>
      <c r="K8666" s="63">
        <f>'דוח 132'!A8666</f>
        <v>0</v>
      </c>
    </row>
    <row r="8667" spans="1:11" x14ac:dyDescent="0.2">
      <c r="A8667" s="63">
        <f>'דוח 132'!K8667</f>
        <v>0</v>
      </c>
      <c r="B8667" s="63">
        <f>'דוח 132'!J8667</f>
        <v>0</v>
      </c>
      <c r="C8667" s="63">
        <f>'דוח 132'!I8667</f>
        <v>0</v>
      </c>
      <c r="D8667" s="63">
        <f>'דוח 132'!H8667</f>
        <v>0</v>
      </c>
      <c r="E8667" s="63">
        <f>'דוח 132'!G8667</f>
        <v>0</v>
      </c>
      <c r="F8667" s="63">
        <f>'דוח 132'!F8667</f>
        <v>0</v>
      </c>
      <c r="G8667" s="63">
        <f>'דוח 132'!E8667</f>
        <v>0</v>
      </c>
      <c r="H8667" s="63">
        <f>'דוח 132'!D8667</f>
        <v>0</v>
      </c>
      <c r="I8667" s="63">
        <f>'דוח 132'!C8667</f>
        <v>0</v>
      </c>
      <c r="J8667" s="63">
        <f>'דוח 132'!B8667</f>
        <v>0</v>
      </c>
      <c r="K8667" s="63">
        <f>'דוח 132'!A8667</f>
        <v>0</v>
      </c>
    </row>
    <row r="8668" spans="1:11" x14ac:dyDescent="0.2">
      <c r="A8668" s="63">
        <f>'דוח 132'!K8668</f>
        <v>0</v>
      </c>
      <c r="B8668" s="63">
        <f>'דוח 132'!J8668</f>
        <v>0</v>
      </c>
      <c r="C8668" s="63">
        <f>'דוח 132'!I8668</f>
        <v>0</v>
      </c>
      <c r="D8668" s="63">
        <f>'דוח 132'!H8668</f>
        <v>0</v>
      </c>
      <c r="E8668" s="63">
        <f>'דוח 132'!G8668</f>
        <v>0</v>
      </c>
      <c r="F8668" s="63">
        <f>'דוח 132'!F8668</f>
        <v>0</v>
      </c>
      <c r="G8668" s="63">
        <f>'דוח 132'!E8668</f>
        <v>0</v>
      </c>
      <c r="H8668" s="63">
        <f>'דוח 132'!D8668</f>
        <v>0</v>
      </c>
      <c r="I8668" s="63">
        <f>'דוח 132'!C8668</f>
        <v>0</v>
      </c>
      <c r="J8668" s="63">
        <f>'דוח 132'!B8668</f>
        <v>0</v>
      </c>
      <c r="K8668" s="63">
        <f>'דוח 132'!A8668</f>
        <v>0</v>
      </c>
    </row>
    <row r="8669" spans="1:11" x14ac:dyDescent="0.2">
      <c r="A8669" s="63">
        <f>'דוח 132'!K8669</f>
        <v>0</v>
      </c>
      <c r="B8669" s="63">
        <f>'דוח 132'!J8669</f>
        <v>0</v>
      </c>
      <c r="C8669" s="63">
        <f>'דוח 132'!I8669</f>
        <v>0</v>
      </c>
      <c r="D8669" s="63">
        <f>'דוח 132'!H8669</f>
        <v>0</v>
      </c>
      <c r="E8669" s="63">
        <f>'דוח 132'!G8669</f>
        <v>0</v>
      </c>
      <c r="F8669" s="63">
        <f>'דוח 132'!F8669</f>
        <v>0</v>
      </c>
      <c r="G8669" s="63">
        <f>'דוח 132'!E8669</f>
        <v>0</v>
      </c>
      <c r="H8669" s="63">
        <f>'דוח 132'!D8669</f>
        <v>0</v>
      </c>
      <c r="I8669" s="63">
        <f>'דוח 132'!C8669</f>
        <v>0</v>
      </c>
      <c r="J8669" s="63">
        <f>'דוח 132'!B8669</f>
        <v>0</v>
      </c>
      <c r="K8669" s="63">
        <f>'דוח 132'!A8669</f>
        <v>0</v>
      </c>
    </row>
    <row r="8670" spans="1:11" x14ac:dyDescent="0.2">
      <c r="A8670" s="63">
        <f>'דוח 132'!K8670</f>
        <v>0</v>
      </c>
      <c r="B8670" s="63">
        <f>'דוח 132'!J8670</f>
        <v>0</v>
      </c>
      <c r="C8670" s="63">
        <f>'דוח 132'!I8670</f>
        <v>0</v>
      </c>
      <c r="D8670" s="63">
        <f>'דוח 132'!H8670</f>
        <v>0</v>
      </c>
      <c r="E8670" s="63">
        <f>'דוח 132'!G8670</f>
        <v>0</v>
      </c>
      <c r="F8670" s="63">
        <f>'דוח 132'!F8670</f>
        <v>0</v>
      </c>
      <c r="G8670" s="63">
        <f>'דוח 132'!E8670</f>
        <v>0</v>
      </c>
      <c r="H8670" s="63">
        <f>'דוח 132'!D8670</f>
        <v>0</v>
      </c>
      <c r="I8670" s="63">
        <f>'דוח 132'!C8670</f>
        <v>0</v>
      </c>
      <c r="J8670" s="63">
        <f>'דוח 132'!B8670</f>
        <v>0</v>
      </c>
      <c r="K8670" s="63">
        <f>'דוח 132'!A8670</f>
        <v>0</v>
      </c>
    </row>
    <row r="8671" spans="1:11" x14ac:dyDescent="0.2">
      <c r="A8671" s="63">
        <f>'דוח 132'!K8671</f>
        <v>0</v>
      </c>
      <c r="B8671" s="63">
        <f>'דוח 132'!J8671</f>
        <v>0</v>
      </c>
      <c r="C8671" s="63">
        <f>'דוח 132'!I8671</f>
        <v>0</v>
      </c>
      <c r="D8671" s="63">
        <f>'דוח 132'!H8671</f>
        <v>0</v>
      </c>
      <c r="E8671" s="63">
        <f>'דוח 132'!G8671</f>
        <v>0</v>
      </c>
      <c r="F8671" s="63">
        <f>'דוח 132'!F8671</f>
        <v>0</v>
      </c>
      <c r="G8671" s="63">
        <f>'דוח 132'!E8671</f>
        <v>0</v>
      </c>
      <c r="H8671" s="63">
        <f>'דוח 132'!D8671</f>
        <v>0</v>
      </c>
      <c r="I8671" s="63">
        <f>'דוח 132'!C8671</f>
        <v>0</v>
      </c>
      <c r="J8671" s="63">
        <f>'דוח 132'!B8671</f>
        <v>0</v>
      </c>
      <c r="K8671" s="63">
        <f>'דוח 132'!A8671</f>
        <v>0</v>
      </c>
    </row>
    <row r="8672" spans="1:11" x14ac:dyDescent="0.2">
      <c r="A8672" s="63">
        <f>'דוח 132'!K8672</f>
        <v>0</v>
      </c>
      <c r="B8672" s="63">
        <f>'דוח 132'!J8672</f>
        <v>0</v>
      </c>
      <c r="C8672" s="63">
        <f>'דוח 132'!I8672</f>
        <v>0</v>
      </c>
      <c r="D8672" s="63">
        <f>'דוח 132'!H8672</f>
        <v>0</v>
      </c>
      <c r="E8672" s="63">
        <f>'דוח 132'!G8672</f>
        <v>0</v>
      </c>
      <c r="F8672" s="63">
        <f>'דוח 132'!F8672</f>
        <v>0</v>
      </c>
      <c r="G8672" s="63">
        <f>'דוח 132'!E8672</f>
        <v>0</v>
      </c>
      <c r="H8672" s="63">
        <f>'דוח 132'!D8672</f>
        <v>0</v>
      </c>
      <c r="I8672" s="63">
        <f>'דוח 132'!C8672</f>
        <v>0</v>
      </c>
      <c r="J8672" s="63">
        <f>'דוח 132'!B8672</f>
        <v>0</v>
      </c>
      <c r="K8672" s="63">
        <f>'דוח 132'!A8672</f>
        <v>0</v>
      </c>
    </row>
    <row r="8673" spans="1:11" x14ac:dyDescent="0.2">
      <c r="A8673" s="63">
        <f>'דוח 132'!K8673</f>
        <v>0</v>
      </c>
      <c r="B8673" s="63">
        <f>'דוח 132'!J8673</f>
        <v>0</v>
      </c>
      <c r="C8673" s="63">
        <f>'דוח 132'!I8673</f>
        <v>0</v>
      </c>
      <c r="D8673" s="63">
        <f>'דוח 132'!H8673</f>
        <v>0</v>
      </c>
      <c r="E8673" s="63">
        <f>'דוח 132'!G8673</f>
        <v>0</v>
      </c>
      <c r="F8673" s="63">
        <f>'דוח 132'!F8673</f>
        <v>0</v>
      </c>
      <c r="G8673" s="63">
        <f>'דוח 132'!E8673</f>
        <v>0</v>
      </c>
      <c r="H8673" s="63">
        <f>'דוח 132'!D8673</f>
        <v>0</v>
      </c>
      <c r="I8673" s="63">
        <f>'דוח 132'!C8673</f>
        <v>0</v>
      </c>
      <c r="J8673" s="63">
        <f>'דוח 132'!B8673</f>
        <v>0</v>
      </c>
      <c r="K8673" s="63">
        <f>'דוח 132'!A8673</f>
        <v>0</v>
      </c>
    </row>
    <row r="8674" spans="1:11" x14ac:dyDescent="0.2">
      <c r="A8674" s="63">
        <f>'דוח 132'!K8674</f>
        <v>0</v>
      </c>
      <c r="B8674" s="63">
        <f>'דוח 132'!J8674</f>
        <v>0</v>
      </c>
      <c r="C8674" s="63">
        <f>'דוח 132'!I8674</f>
        <v>0</v>
      </c>
      <c r="D8674" s="63">
        <f>'דוח 132'!H8674</f>
        <v>0</v>
      </c>
      <c r="E8674" s="63">
        <f>'דוח 132'!G8674</f>
        <v>0</v>
      </c>
      <c r="F8674" s="63">
        <f>'דוח 132'!F8674</f>
        <v>0</v>
      </c>
      <c r="G8674" s="63">
        <f>'דוח 132'!E8674</f>
        <v>0</v>
      </c>
      <c r="H8674" s="63">
        <f>'דוח 132'!D8674</f>
        <v>0</v>
      </c>
      <c r="I8674" s="63">
        <f>'דוח 132'!C8674</f>
        <v>0</v>
      </c>
      <c r="J8674" s="63">
        <f>'דוח 132'!B8674</f>
        <v>0</v>
      </c>
      <c r="K8674" s="63">
        <f>'דוח 132'!A8674</f>
        <v>0</v>
      </c>
    </row>
    <row r="8675" spans="1:11" x14ac:dyDescent="0.2">
      <c r="A8675" s="63">
        <f>'דוח 132'!K8675</f>
        <v>0</v>
      </c>
      <c r="B8675" s="63">
        <f>'דוח 132'!J8675</f>
        <v>0</v>
      </c>
      <c r="C8675" s="63">
        <f>'דוח 132'!I8675</f>
        <v>0</v>
      </c>
      <c r="D8675" s="63">
        <f>'דוח 132'!H8675</f>
        <v>0</v>
      </c>
      <c r="E8675" s="63">
        <f>'דוח 132'!G8675</f>
        <v>0</v>
      </c>
      <c r="F8675" s="63">
        <f>'דוח 132'!F8675</f>
        <v>0</v>
      </c>
      <c r="G8675" s="63">
        <f>'דוח 132'!E8675</f>
        <v>0</v>
      </c>
      <c r="H8675" s="63">
        <f>'דוח 132'!D8675</f>
        <v>0</v>
      </c>
      <c r="I8675" s="63">
        <f>'דוח 132'!C8675</f>
        <v>0</v>
      </c>
      <c r="J8675" s="63">
        <f>'דוח 132'!B8675</f>
        <v>0</v>
      </c>
      <c r="K8675" s="63">
        <f>'דוח 132'!A8675</f>
        <v>0</v>
      </c>
    </row>
    <row r="8676" spans="1:11" x14ac:dyDescent="0.2">
      <c r="A8676" s="63">
        <f>'דוח 132'!K8676</f>
        <v>0</v>
      </c>
      <c r="B8676" s="63">
        <f>'דוח 132'!J8676</f>
        <v>0</v>
      </c>
      <c r="C8676" s="63">
        <f>'דוח 132'!I8676</f>
        <v>0</v>
      </c>
      <c r="D8676" s="63">
        <f>'דוח 132'!H8676</f>
        <v>0</v>
      </c>
      <c r="E8676" s="63">
        <f>'דוח 132'!G8676</f>
        <v>0</v>
      </c>
      <c r="F8676" s="63">
        <f>'דוח 132'!F8676</f>
        <v>0</v>
      </c>
      <c r="G8676" s="63">
        <f>'דוח 132'!E8676</f>
        <v>0</v>
      </c>
      <c r="H8676" s="63">
        <f>'דוח 132'!D8676</f>
        <v>0</v>
      </c>
      <c r="I8676" s="63">
        <f>'דוח 132'!C8676</f>
        <v>0</v>
      </c>
      <c r="J8676" s="63">
        <f>'דוח 132'!B8676</f>
        <v>0</v>
      </c>
      <c r="K8676" s="63">
        <f>'דוח 132'!A8676</f>
        <v>0</v>
      </c>
    </row>
    <row r="8677" spans="1:11" x14ac:dyDescent="0.2">
      <c r="A8677" s="63">
        <f>'דוח 132'!K8677</f>
        <v>0</v>
      </c>
      <c r="B8677" s="63">
        <f>'דוח 132'!J8677</f>
        <v>0</v>
      </c>
      <c r="C8677" s="63">
        <f>'דוח 132'!I8677</f>
        <v>0</v>
      </c>
      <c r="D8677" s="63">
        <f>'דוח 132'!H8677</f>
        <v>0</v>
      </c>
      <c r="E8677" s="63">
        <f>'דוח 132'!G8677</f>
        <v>0</v>
      </c>
      <c r="F8677" s="63">
        <f>'דוח 132'!F8677</f>
        <v>0</v>
      </c>
      <c r="G8677" s="63">
        <f>'דוח 132'!E8677</f>
        <v>0</v>
      </c>
      <c r="H8677" s="63">
        <f>'דוח 132'!D8677</f>
        <v>0</v>
      </c>
      <c r="I8677" s="63">
        <f>'דוח 132'!C8677</f>
        <v>0</v>
      </c>
      <c r="J8677" s="63">
        <f>'דוח 132'!B8677</f>
        <v>0</v>
      </c>
      <c r="K8677" s="63">
        <f>'דוח 132'!A8677</f>
        <v>0</v>
      </c>
    </row>
    <row r="8678" spans="1:11" x14ac:dyDescent="0.2">
      <c r="A8678" s="63">
        <f>'דוח 132'!K8678</f>
        <v>0</v>
      </c>
      <c r="B8678" s="63">
        <f>'דוח 132'!J8678</f>
        <v>0</v>
      </c>
      <c r="C8678" s="63">
        <f>'דוח 132'!I8678</f>
        <v>0</v>
      </c>
      <c r="D8678" s="63">
        <f>'דוח 132'!H8678</f>
        <v>0</v>
      </c>
      <c r="E8678" s="63">
        <f>'דוח 132'!G8678</f>
        <v>0</v>
      </c>
      <c r="F8678" s="63">
        <f>'דוח 132'!F8678</f>
        <v>0</v>
      </c>
      <c r="G8678" s="63">
        <f>'דוח 132'!E8678</f>
        <v>0</v>
      </c>
      <c r="H8678" s="63">
        <f>'דוח 132'!D8678</f>
        <v>0</v>
      </c>
      <c r="I8678" s="63">
        <f>'דוח 132'!C8678</f>
        <v>0</v>
      </c>
      <c r="J8678" s="63">
        <f>'דוח 132'!B8678</f>
        <v>0</v>
      </c>
      <c r="K8678" s="63">
        <f>'דוח 132'!A8678</f>
        <v>0</v>
      </c>
    </row>
    <row r="8679" spans="1:11" x14ac:dyDescent="0.2">
      <c r="A8679" s="63">
        <f>'דוח 132'!K8679</f>
        <v>0</v>
      </c>
      <c r="B8679" s="63">
        <f>'דוח 132'!J8679</f>
        <v>0</v>
      </c>
      <c r="C8679" s="63">
        <f>'דוח 132'!I8679</f>
        <v>0</v>
      </c>
      <c r="D8679" s="63">
        <f>'דוח 132'!H8679</f>
        <v>0</v>
      </c>
      <c r="E8679" s="63">
        <f>'דוח 132'!G8679</f>
        <v>0</v>
      </c>
      <c r="F8679" s="63">
        <f>'דוח 132'!F8679</f>
        <v>0</v>
      </c>
      <c r="G8679" s="63">
        <f>'דוח 132'!E8679</f>
        <v>0</v>
      </c>
      <c r="H8679" s="63">
        <f>'דוח 132'!D8679</f>
        <v>0</v>
      </c>
      <c r="I8679" s="63">
        <f>'דוח 132'!C8679</f>
        <v>0</v>
      </c>
      <c r="J8679" s="63">
        <f>'דוח 132'!B8679</f>
        <v>0</v>
      </c>
      <c r="K8679" s="63">
        <f>'דוח 132'!A8679</f>
        <v>0</v>
      </c>
    </row>
    <row r="8680" spans="1:11" x14ac:dyDescent="0.2">
      <c r="A8680" s="63">
        <f>'דוח 132'!K8680</f>
        <v>0</v>
      </c>
      <c r="B8680" s="63">
        <f>'דוח 132'!J8680</f>
        <v>0</v>
      </c>
      <c r="C8680" s="63">
        <f>'דוח 132'!I8680</f>
        <v>0</v>
      </c>
      <c r="D8680" s="63">
        <f>'דוח 132'!H8680</f>
        <v>0</v>
      </c>
      <c r="E8680" s="63">
        <f>'דוח 132'!G8680</f>
        <v>0</v>
      </c>
      <c r="F8680" s="63">
        <f>'דוח 132'!F8680</f>
        <v>0</v>
      </c>
      <c r="G8680" s="63">
        <f>'דוח 132'!E8680</f>
        <v>0</v>
      </c>
      <c r="H8680" s="63">
        <f>'דוח 132'!D8680</f>
        <v>0</v>
      </c>
      <c r="I8680" s="63">
        <f>'דוח 132'!C8680</f>
        <v>0</v>
      </c>
      <c r="J8680" s="63">
        <f>'דוח 132'!B8680</f>
        <v>0</v>
      </c>
      <c r="K8680" s="63">
        <f>'דוח 132'!A8680</f>
        <v>0</v>
      </c>
    </row>
    <row r="8681" spans="1:11" x14ac:dyDescent="0.2">
      <c r="A8681" s="63">
        <f>'דוח 132'!K8681</f>
        <v>0</v>
      </c>
      <c r="B8681" s="63">
        <f>'דוח 132'!J8681</f>
        <v>0</v>
      </c>
      <c r="C8681" s="63">
        <f>'דוח 132'!I8681</f>
        <v>0</v>
      </c>
      <c r="D8681" s="63">
        <f>'דוח 132'!H8681</f>
        <v>0</v>
      </c>
      <c r="E8681" s="63">
        <f>'דוח 132'!G8681</f>
        <v>0</v>
      </c>
      <c r="F8681" s="63">
        <f>'דוח 132'!F8681</f>
        <v>0</v>
      </c>
      <c r="G8681" s="63">
        <f>'דוח 132'!E8681</f>
        <v>0</v>
      </c>
      <c r="H8681" s="63">
        <f>'דוח 132'!D8681</f>
        <v>0</v>
      </c>
      <c r="I8681" s="63">
        <f>'דוח 132'!C8681</f>
        <v>0</v>
      </c>
      <c r="J8681" s="63">
        <f>'דוח 132'!B8681</f>
        <v>0</v>
      </c>
      <c r="K8681" s="63">
        <f>'דוח 132'!A8681</f>
        <v>0</v>
      </c>
    </row>
    <row r="8682" spans="1:11" x14ac:dyDescent="0.2">
      <c r="A8682" s="63">
        <f>'דוח 132'!K8682</f>
        <v>0</v>
      </c>
      <c r="B8682" s="63">
        <f>'דוח 132'!J8682</f>
        <v>0</v>
      </c>
      <c r="C8682" s="63">
        <f>'דוח 132'!I8682</f>
        <v>0</v>
      </c>
      <c r="D8682" s="63">
        <f>'דוח 132'!H8682</f>
        <v>0</v>
      </c>
      <c r="E8682" s="63">
        <f>'דוח 132'!G8682</f>
        <v>0</v>
      </c>
      <c r="F8682" s="63">
        <f>'דוח 132'!F8682</f>
        <v>0</v>
      </c>
      <c r="G8682" s="63">
        <f>'דוח 132'!E8682</f>
        <v>0</v>
      </c>
      <c r="H8682" s="63">
        <f>'דוח 132'!D8682</f>
        <v>0</v>
      </c>
      <c r="I8682" s="63">
        <f>'דוח 132'!C8682</f>
        <v>0</v>
      </c>
      <c r="J8682" s="63">
        <f>'דוח 132'!B8682</f>
        <v>0</v>
      </c>
      <c r="K8682" s="63">
        <f>'דוח 132'!A8682</f>
        <v>0</v>
      </c>
    </row>
    <row r="8683" spans="1:11" x14ac:dyDescent="0.2">
      <c r="A8683" s="63">
        <f>'דוח 132'!K8683</f>
        <v>0</v>
      </c>
      <c r="B8683" s="63">
        <f>'דוח 132'!J8683</f>
        <v>0</v>
      </c>
      <c r="C8683" s="63">
        <f>'דוח 132'!I8683</f>
        <v>0</v>
      </c>
      <c r="D8683" s="63">
        <f>'דוח 132'!H8683</f>
        <v>0</v>
      </c>
      <c r="E8683" s="63">
        <f>'דוח 132'!G8683</f>
        <v>0</v>
      </c>
      <c r="F8683" s="63">
        <f>'דוח 132'!F8683</f>
        <v>0</v>
      </c>
      <c r="G8683" s="63">
        <f>'דוח 132'!E8683</f>
        <v>0</v>
      </c>
      <c r="H8683" s="63">
        <f>'דוח 132'!D8683</f>
        <v>0</v>
      </c>
      <c r="I8683" s="63">
        <f>'דוח 132'!C8683</f>
        <v>0</v>
      </c>
      <c r="J8683" s="63">
        <f>'דוח 132'!B8683</f>
        <v>0</v>
      </c>
      <c r="K8683" s="63">
        <f>'דוח 132'!A8683</f>
        <v>0</v>
      </c>
    </row>
    <row r="8684" spans="1:11" x14ac:dyDescent="0.2">
      <c r="A8684" s="63">
        <f>'דוח 132'!K8684</f>
        <v>0</v>
      </c>
      <c r="B8684" s="63">
        <f>'דוח 132'!J8684</f>
        <v>0</v>
      </c>
      <c r="C8684" s="63">
        <f>'דוח 132'!I8684</f>
        <v>0</v>
      </c>
      <c r="D8684" s="63">
        <f>'דוח 132'!H8684</f>
        <v>0</v>
      </c>
      <c r="E8684" s="63">
        <f>'דוח 132'!G8684</f>
        <v>0</v>
      </c>
      <c r="F8684" s="63">
        <f>'דוח 132'!F8684</f>
        <v>0</v>
      </c>
      <c r="G8684" s="63">
        <f>'דוח 132'!E8684</f>
        <v>0</v>
      </c>
      <c r="H8684" s="63">
        <f>'דוח 132'!D8684</f>
        <v>0</v>
      </c>
      <c r="I8684" s="63">
        <f>'דוח 132'!C8684</f>
        <v>0</v>
      </c>
      <c r="J8684" s="63">
        <f>'דוח 132'!B8684</f>
        <v>0</v>
      </c>
      <c r="K8684" s="63">
        <f>'דוח 132'!A8684</f>
        <v>0</v>
      </c>
    </row>
    <row r="8685" spans="1:11" x14ac:dyDescent="0.2">
      <c r="A8685" s="63">
        <f>'דוח 132'!K8685</f>
        <v>0</v>
      </c>
      <c r="B8685" s="63">
        <f>'דוח 132'!J8685</f>
        <v>0</v>
      </c>
      <c r="C8685" s="63">
        <f>'דוח 132'!I8685</f>
        <v>0</v>
      </c>
      <c r="D8685" s="63">
        <f>'דוח 132'!H8685</f>
        <v>0</v>
      </c>
      <c r="E8685" s="63">
        <f>'דוח 132'!G8685</f>
        <v>0</v>
      </c>
      <c r="F8685" s="63">
        <f>'דוח 132'!F8685</f>
        <v>0</v>
      </c>
      <c r="G8685" s="63">
        <f>'דוח 132'!E8685</f>
        <v>0</v>
      </c>
      <c r="H8685" s="63">
        <f>'דוח 132'!D8685</f>
        <v>0</v>
      </c>
      <c r="I8685" s="63">
        <f>'דוח 132'!C8685</f>
        <v>0</v>
      </c>
      <c r="J8685" s="63">
        <f>'דוח 132'!B8685</f>
        <v>0</v>
      </c>
      <c r="K8685" s="63">
        <f>'דוח 132'!A8685</f>
        <v>0</v>
      </c>
    </row>
    <row r="8686" spans="1:11" x14ac:dyDescent="0.2">
      <c r="A8686" s="63">
        <f>'דוח 132'!K8686</f>
        <v>0</v>
      </c>
      <c r="B8686" s="63">
        <f>'דוח 132'!J8686</f>
        <v>0</v>
      </c>
      <c r="C8686" s="63">
        <f>'דוח 132'!I8686</f>
        <v>0</v>
      </c>
      <c r="D8686" s="63">
        <f>'דוח 132'!H8686</f>
        <v>0</v>
      </c>
      <c r="E8686" s="63">
        <f>'דוח 132'!G8686</f>
        <v>0</v>
      </c>
      <c r="F8686" s="63">
        <f>'דוח 132'!F8686</f>
        <v>0</v>
      </c>
      <c r="G8686" s="63">
        <f>'דוח 132'!E8686</f>
        <v>0</v>
      </c>
      <c r="H8686" s="63">
        <f>'דוח 132'!D8686</f>
        <v>0</v>
      </c>
      <c r="I8686" s="63">
        <f>'דוח 132'!C8686</f>
        <v>0</v>
      </c>
      <c r="J8686" s="63">
        <f>'דוח 132'!B8686</f>
        <v>0</v>
      </c>
      <c r="K8686" s="63">
        <f>'דוח 132'!A8686</f>
        <v>0</v>
      </c>
    </row>
    <row r="8687" spans="1:11" x14ac:dyDescent="0.2">
      <c r="A8687" s="63">
        <f>'דוח 132'!K8687</f>
        <v>0</v>
      </c>
      <c r="B8687" s="63">
        <f>'דוח 132'!J8687</f>
        <v>0</v>
      </c>
      <c r="C8687" s="63">
        <f>'דוח 132'!I8687</f>
        <v>0</v>
      </c>
      <c r="D8687" s="63">
        <f>'דוח 132'!H8687</f>
        <v>0</v>
      </c>
      <c r="E8687" s="63">
        <f>'דוח 132'!G8687</f>
        <v>0</v>
      </c>
      <c r="F8687" s="63">
        <f>'דוח 132'!F8687</f>
        <v>0</v>
      </c>
      <c r="G8687" s="63">
        <f>'דוח 132'!E8687</f>
        <v>0</v>
      </c>
      <c r="H8687" s="63">
        <f>'דוח 132'!D8687</f>
        <v>0</v>
      </c>
      <c r="I8687" s="63">
        <f>'דוח 132'!C8687</f>
        <v>0</v>
      </c>
      <c r="J8687" s="63">
        <f>'דוח 132'!B8687</f>
        <v>0</v>
      </c>
      <c r="K8687" s="63">
        <f>'דוח 132'!A8687</f>
        <v>0</v>
      </c>
    </row>
    <row r="8688" spans="1:11" x14ac:dyDescent="0.2">
      <c r="A8688" s="63">
        <f>'דוח 132'!K8688</f>
        <v>0</v>
      </c>
      <c r="B8688" s="63">
        <f>'דוח 132'!J8688</f>
        <v>0</v>
      </c>
      <c r="C8688" s="63">
        <f>'דוח 132'!I8688</f>
        <v>0</v>
      </c>
      <c r="D8688" s="63">
        <f>'דוח 132'!H8688</f>
        <v>0</v>
      </c>
      <c r="E8688" s="63">
        <f>'דוח 132'!G8688</f>
        <v>0</v>
      </c>
      <c r="F8688" s="63">
        <f>'דוח 132'!F8688</f>
        <v>0</v>
      </c>
      <c r="G8688" s="63">
        <f>'דוח 132'!E8688</f>
        <v>0</v>
      </c>
      <c r="H8688" s="63">
        <f>'דוח 132'!D8688</f>
        <v>0</v>
      </c>
      <c r="I8688" s="63">
        <f>'דוח 132'!C8688</f>
        <v>0</v>
      </c>
      <c r="J8688" s="63">
        <f>'דוח 132'!B8688</f>
        <v>0</v>
      </c>
      <c r="K8688" s="63">
        <f>'דוח 132'!A8688</f>
        <v>0</v>
      </c>
    </row>
    <row r="8689" spans="1:11" x14ac:dyDescent="0.2">
      <c r="A8689" s="63">
        <f>'דוח 132'!K8689</f>
        <v>0</v>
      </c>
      <c r="B8689" s="63">
        <f>'דוח 132'!J8689</f>
        <v>0</v>
      </c>
      <c r="C8689" s="63">
        <f>'דוח 132'!I8689</f>
        <v>0</v>
      </c>
      <c r="D8689" s="63">
        <f>'דוח 132'!H8689</f>
        <v>0</v>
      </c>
      <c r="E8689" s="63">
        <f>'דוח 132'!G8689</f>
        <v>0</v>
      </c>
      <c r="F8689" s="63">
        <f>'דוח 132'!F8689</f>
        <v>0</v>
      </c>
      <c r="G8689" s="63">
        <f>'דוח 132'!E8689</f>
        <v>0</v>
      </c>
      <c r="H8689" s="63">
        <f>'דוח 132'!D8689</f>
        <v>0</v>
      </c>
      <c r="I8689" s="63">
        <f>'דוח 132'!C8689</f>
        <v>0</v>
      </c>
      <c r="J8689" s="63">
        <f>'דוח 132'!B8689</f>
        <v>0</v>
      </c>
      <c r="K8689" s="63">
        <f>'דוח 132'!A8689</f>
        <v>0</v>
      </c>
    </row>
    <row r="8690" spans="1:11" x14ac:dyDescent="0.2">
      <c r="A8690" s="63">
        <f>'דוח 132'!K8690</f>
        <v>0</v>
      </c>
      <c r="B8690" s="63">
        <f>'דוח 132'!J8690</f>
        <v>0</v>
      </c>
      <c r="C8690" s="63">
        <f>'דוח 132'!I8690</f>
        <v>0</v>
      </c>
      <c r="D8690" s="63">
        <f>'דוח 132'!H8690</f>
        <v>0</v>
      </c>
      <c r="E8690" s="63">
        <f>'דוח 132'!G8690</f>
        <v>0</v>
      </c>
      <c r="F8690" s="63">
        <f>'דוח 132'!F8690</f>
        <v>0</v>
      </c>
      <c r="G8690" s="63">
        <f>'דוח 132'!E8690</f>
        <v>0</v>
      </c>
      <c r="H8690" s="63">
        <f>'דוח 132'!D8690</f>
        <v>0</v>
      </c>
      <c r="I8690" s="63">
        <f>'דוח 132'!C8690</f>
        <v>0</v>
      </c>
      <c r="J8690" s="63">
        <f>'דוח 132'!B8690</f>
        <v>0</v>
      </c>
      <c r="K8690" s="63">
        <f>'דוח 132'!A8690</f>
        <v>0</v>
      </c>
    </row>
    <row r="8691" spans="1:11" x14ac:dyDescent="0.2">
      <c r="A8691" s="63">
        <f>'דוח 132'!K8691</f>
        <v>0</v>
      </c>
      <c r="B8691" s="63">
        <f>'דוח 132'!J8691</f>
        <v>0</v>
      </c>
      <c r="C8691" s="63">
        <f>'דוח 132'!I8691</f>
        <v>0</v>
      </c>
      <c r="D8691" s="63">
        <f>'דוח 132'!H8691</f>
        <v>0</v>
      </c>
      <c r="E8691" s="63">
        <f>'דוח 132'!G8691</f>
        <v>0</v>
      </c>
      <c r="F8691" s="63">
        <f>'דוח 132'!F8691</f>
        <v>0</v>
      </c>
      <c r="G8691" s="63">
        <f>'דוח 132'!E8691</f>
        <v>0</v>
      </c>
      <c r="H8691" s="63">
        <f>'דוח 132'!D8691</f>
        <v>0</v>
      </c>
      <c r="I8691" s="63">
        <f>'דוח 132'!C8691</f>
        <v>0</v>
      </c>
      <c r="J8691" s="63">
        <f>'דוח 132'!B8691</f>
        <v>0</v>
      </c>
      <c r="K8691" s="63">
        <f>'דוח 132'!A8691</f>
        <v>0</v>
      </c>
    </row>
    <row r="8692" spans="1:11" x14ac:dyDescent="0.2">
      <c r="A8692" s="63">
        <f>'דוח 132'!K8692</f>
        <v>0</v>
      </c>
      <c r="B8692" s="63">
        <f>'דוח 132'!J8692</f>
        <v>0</v>
      </c>
      <c r="C8692" s="63">
        <f>'דוח 132'!I8692</f>
        <v>0</v>
      </c>
      <c r="D8692" s="63">
        <f>'דוח 132'!H8692</f>
        <v>0</v>
      </c>
      <c r="E8692" s="63">
        <f>'דוח 132'!G8692</f>
        <v>0</v>
      </c>
      <c r="F8692" s="63">
        <f>'דוח 132'!F8692</f>
        <v>0</v>
      </c>
      <c r="G8692" s="63">
        <f>'דוח 132'!E8692</f>
        <v>0</v>
      </c>
      <c r="H8692" s="63">
        <f>'דוח 132'!D8692</f>
        <v>0</v>
      </c>
      <c r="I8692" s="63">
        <f>'דוח 132'!C8692</f>
        <v>0</v>
      </c>
      <c r="J8692" s="63">
        <f>'דוח 132'!B8692</f>
        <v>0</v>
      </c>
      <c r="K8692" s="63">
        <f>'דוח 132'!A8692</f>
        <v>0</v>
      </c>
    </row>
    <row r="8693" spans="1:11" x14ac:dyDescent="0.2">
      <c r="A8693" s="63">
        <f>'דוח 132'!K8693</f>
        <v>0</v>
      </c>
      <c r="B8693" s="63">
        <f>'דוח 132'!J8693</f>
        <v>0</v>
      </c>
      <c r="C8693" s="63">
        <f>'דוח 132'!I8693</f>
        <v>0</v>
      </c>
      <c r="D8693" s="63">
        <f>'דוח 132'!H8693</f>
        <v>0</v>
      </c>
      <c r="E8693" s="63">
        <f>'דוח 132'!G8693</f>
        <v>0</v>
      </c>
      <c r="F8693" s="63">
        <f>'דוח 132'!F8693</f>
        <v>0</v>
      </c>
      <c r="G8693" s="63">
        <f>'דוח 132'!E8693</f>
        <v>0</v>
      </c>
      <c r="H8693" s="63">
        <f>'דוח 132'!D8693</f>
        <v>0</v>
      </c>
      <c r="I8693" s="63">
        <f>'דוח 132'!C8693</f>
        <v>0</v>
      </c>
      <c r="J8693" s="63">
        <f>'דוח 132'!B8693</f>
        <v>0</v>
      </c>
      <c r="K8693" s="63">
        <f>'דוח 132'!A8693</f>
        <v>0</v>
      </c>
    </row>
    <row r="8694" spans="1:11" x14ac:dyDescent="0.2">
      <c r="A8694" s="63">
        <f>'דוח 132'!K8694</f>
        <v>0</v>
      </c>
      <c r="B8694" s="63">
        <f>'דוח 132'!J8694</f>
        <v>0</v>
      </c>
      <c r="C8694" s="63">
        <f>'דוח 132'!I8694</f>
        <v>0</v>
      </c>
      <c r="D8694" s="63">
        <f>'דוח 132'!H8694</f>
        <v>0</v>
      </c>
      <c r="E8694" s="63">
        <f>'דוח 132'!G8694</f>
        <v>0</v>
      </c>
      <c r="F8694" s="63">
        <f>'דוח 132'!F8694</f>
        <v>0</v>
      </c>
      <c r="G8694" s="63">
        <f>'דוח 132'!E8694</f>
        <v>0</v>
      </c>
      <c r="H8694" s="63">
        <f>'דוח 132'!D8694</f>
        <v>0</v>
      </c>
      <c r="I8694" s="63">
        <f>'דוח 132'!C8694</f>
        <v>0</v>
      </c>
      <c r="J8694" s="63">
        <f>'דוח 132'!B8694</f>
        <v>0</v>
      </c>
      <c r="K8694" s="63">
        <f>'דוח 132'!A8694</f>
        <v>0</v>
      </c>
    </row>
    <row r="8695" spans="1:11" x14ac:dyDescent="0.2">
      <c r="A8695" s="63">
        <f>'דוח 132'!K8695</f>
        <v>0</v>
      </c>
      <c r="B8695" s="63">
        <f>'דוח 132'!J8695</f>
        <v>0</v>
      </c>
      <c r="C8695" s="63">
        <f>'דוח 132'!I8695</f>
        <v>0</v>
      </c>
      <c r="D8695" s="63">
        <f>'דוח 132'!H8695</f>
        <v>0</v>
      </c>
      <c r="E8695" s="63">
        <f>'דוח 132'!G8695</f>
        <v>0</v>
      </c>
      <c r="F8695" s="63">
        <f>'דוח 132'!F8695</f>
        <v>0</v>
      </c>
      <c r="G8695" s="63">
        <f>'דוח 132'!E8695</f>
        <v>0</v>
      </c>
      <c r="H8695" s="63">
        <f>'דוח 132'!D8695</f>
        <v>0</v>
      </c>
      <c r="I8695" s="63">
        <f>'דוח 132'!C8695</f>
        <v>0</v>
      </c>
      <c r="J8695" s="63">
        <f>'דוח 132'!B8695</f>
        <v>0</v>
      </c>
      <c r="K8695" s="63">
        <f>'דוח 132'!A8695</f>
        <v>0</v>
      </c>
    </row>
    <row r="8696" spans="1:11" x14ac:dyDescent="0.2">
      <c r="A8696" s="63">
        <f>'דוח 132'!K8696</f>
        <v>0</v>
      </c>
      <c r="B8696" s="63">
        <f>'דוח 132'!J8696</f>
        <v>0</v>
      </c>
      <c r="C8696" s="63">
        <f>'דוח 132'!I8696</f>
        <v>0</v>
      </c>
      <c r="D8696" s="63">
        <f>'דוח 132'!H8696</f>
        <v>0</v>
      </c>
      <c r="E8696" s="63">
        <f>'דוח 132'!G8696</f>
        <v>0</v>
      </c>
      <c r="F8696" s="63">
        <f>'דוח 132'!F8696</f>
        <v>0</v>
      </c>
      <c r="G8696" s="63">
        <f>'דוח 132'!E8696</f>
        <v>0</v>
      </c>
      <c r="H8696" s="63">
        <f>'דוח 132'!D8696</f>
        <v>0</v>
      </c>
      <c r="I8696" s="63">
        <f>'דוח 132'!C8696</f>
        <v>0</v>
      </c>
      <c r="J8696" s="63">
        <f>'דוח 132'!B8696</f>
        <v>0</v>
      </c>
      <c r="K8696" s="63">
        <f>'דוח 132'!A8696</f>
        <v>0</v>
      </c>
    </row>
    <row r="8697" spans="1:11" x14ac:dyDescent="0.2">
      <c r="A8697" s="63">
        <f>'דוח 132'!K8697</f>
        <v>0</v>
      </c>
      <c r="B8697" s="63">
        <f>'דוח 132'!J8697</f>
        <v>0</v>
      </c>
      <c r="C8697" s="63">
        <f>'דוח 132'!I8697</f>
        <v>0</v>
      </c>
      <c r="D8697" s="63">
        <f>'דוח 132'!H8697</f>
        <v>0</v>
      </c>
      <c r="E8697" s="63">
        <f>'דוח 132'!G8697</f>
        <v>0</v>
      </c>
      <c r="F8697" s="63">
        <f>'דוח 132'!F8697</f>
        <v>0</v>
      </c>
      <c r="G8697" s="63">
        <f>'דוח 132'!E8697</f>
        <v>0</v>
      </c>
      <c r="H8697" s="63">
        <f>'דוח 132'!D8697</f>
        <v>0</v>
      </c>
      <c r="I8697" s="63">
        <f>'דוח 132'!C8697</f>
        <v>0</v>
      </c>
      <c r="J8697" s="63">
        <f>'דוח 132'!B8697</f>
        <v>0</v>
      </c>
      <c r="K8697" s="63">
        <f>'דוח 132'!A8697</f>
        <v>0</v>
      </c>
    </row>
    <row r="8698" spans="1:11" x14ac:dyDescent="0.2">
      <c r="A8698" s="63">
        <f>'דוח 132'!K8698</f>
        <v>0</v>
      </c>
      <c r="B8698" s="63">
        <f>'דוח 132'!J8698</f>
        <v>0</v>
      </c>
      <c r="C8698" s="63">
        <f>'דוח 132'!I8698</f>
        <v>0</v>
      </c>
      <c r="D8698" s="63">
        <f>'דוח 132'!H8698</f>
        <v>0</v>
      </c>
      <c r="E8698" s="63">
        <f>'דוח 132'!G8698</f>
        <v>0</v>
      </c>
      <c r="F8698" s="63">
        <f>'דוח 132'!F8698</f>
        <v>0</v>
      </c>
      <c r="G8698" s="63">
        <f>'דוח 132'!E8698</f>
        <v>0</v>
      </c>
      <c r="H8698" s="63">
        <f>'דוח 132'!D8698</f>
        <v>0</v>
      </c>
      <c r="I8698" s="63">
        <f>'דוח 132'!C8698</f>
        <v>0</v>
      </c>
      <c r="J8698" s="63">
        <f>'דוח 132'!B8698</f>
        <v>0</v>
      </c>
      <c r="K8698" s="63">
        <f>'דוח 132'!A8698</f>
        <v>0</v>
      </c>
    </row>
    <row r="8699" spans="1:11" x14ac:dyDescent="0.2">
      <c r="A8699" s="63">
        <f>'דוח 132'!K8699</f>
        <v>0</v>
      </c>
      <c r="B8699" s="63">
        <f>'דוח 132'!J8699</f>
        <v>0</v>
      </c>
      <c r="C8699" s="63">
        <f>'דוח 132'!I8699</f>
        <v>0</v>
      </c>
      <c r="D8699" s="63">
        <f>'דוח 132'!H8699</f>
        <v>0</v>
      </c>
      <c r="E8699" s="63">
        <f>'דוח 132'!G8699</f>
        <v>0</v>
      </c>
      <c r="F8699" s="63">
        <f>'דוח 132'!F8699</f>
        <v>0</v>
      </c>
      <c r="G8699" s="63">
        <f>'דוח 132'!E8699</f>
        <v>0</v>
      </c>
      <c r="H8699" s="63">
        <f>'דוח 132'!D8699</f>
        <v>0</v>
      </c>
      <c r="I8699" s="63">
        <f>'דוח 132'!C8699</f>
        <v>0</v>
      </c>
      <c r="J8699" s="63">
        <f>'דוח 132'!B8699</f>
        <v>0</v>
      </c>
      <c r="K8699" s="63">
        <f>'דוח 132'!A8699</f>
        <v>0</v>
      </c>
    </row>
    <row r="8700" spans="1:11" x14ac:dyDescent="0.2">
      <c r="A8700" s="63">
        <f>'דוח 132'!K8700</f>
        <v>0</v>
      </c>
      <c r="B8700" s="63">
        <f>'דוח 132'!J8700</f>
        <v>0</v>
      </c>
      <c r="C8700" s="63">
        <f>'דוח 132'!I8700</f>
        <v>0</v>
      </c>
      <c r="D8700" s="63">
        <f>'דוח 132'!H8700</f>
        <v>0</v>
      </c>
      <c r="E8700" s="63">
        <f>'דוח 132'!G8700</f>
        <v>0</v>
      </c>
      <c r="F8700" s="63">
        <f>'דוח 132'!F8700</f>
        <v>0</v>
      </c>
      <c r="G8700" s="63">
        <f>'דוח 132'!E8700</f>
        <v>0</v>
      </c>
      <c r="H8700" s="63">
        <f>'דוח 132'!D8700</f>
        <v>0</v>
      </c>
      <c r="I8700" s="63">
        <f>'דוח 132'!C8700</f>
        <v>0</v>
      </c>
      <c r="J8700" s="63">
        <f>'דוח 132'!B8700</f>
        <v>0</v>
      </c>
      <c r="K8700" s="63">
        <f>'דוח 132'!A8700</f>
        <v>0</v>
      </c>
    </row>
    <row r="8701" spans="1:11" x14ac:dyDescent="0.2">
      <c r="A8701" s="63">
        <f>'דוח 132'!K8701</f>
        <v>0</v>
      </c>
      <c r="B8701" s="63">
        <f>'דוח 132'!J8701</f>
        <v>0</v>
      </c>
      <c r="C8701" s="63">
        <f>'דוח 132'!I8701</f>
        <v>0</v>
      </c>
      <c r="D8701" s="63">
        <f>'דוח 132'!H8701</f>
        <v>0</v>
      </c>
      <c r="E8701" s="63">
        <f>'דוח 132'!G8701</f>
        <v>0</v>
      </c>
      <c r="F8701" s="63">
        <f>'דוח 132'!F8701</f>
        <v>0</v>
      </c>
      <c r="G8701" s="63">
        <f>'דוח 132'!E8701</f>
        <v>0</v>
      </c>
      <c r="H8701" s="63">
        <f>'דוח 132'!D8701</f>
        <v>0</v>
      </c>
      <c r="I8701" s="63">
        <f>'דוח 132'!C8701</f>
        <v>0</v>
      </c>
      <c r="J8701" s="63">
        <f>'דוח 132'!B8701</f>
        <v>0</v>
      </c>
      <c r="K8701" s="63">
        <f>'דוח 132'!A8701</f>
        <v>0</v>
      </c>
    </row>
    <row r="8702" spans="1:11" x14ac:dyDescent="0.2">
      <c r="A8702" s="63">
        <f>'דוח 132'!K8702</f>
        <v>0</v>
      </c>
      <c r="B8702" s="63">
        <f>'דוח 132'!J8702</f>
        <v>0</v>
      </c>
      <c r="C8702" s="63">
        <f>'דוח 132'!I8702</f>
        <v>0</v>
      </c>
      <c r="D8702" s="63">
        <f>'דוח 132'!H8702</f>
        <v>0</v>
      </c>
      <c r="E8702" s="63">
        <f>'דוח 132'!G8702</f>
        <v>0</v>
      </c>
      <c r="F8702" s="63">
        <f>'דוח 132'!F8702</f>
        <v>0</v>
      </c>
      <c r="G8702" s="63">
        <f>'דוח 132'!E8702</f>
        <v>0</v>
      </c>
      <c r="H8702" s="63">
        <f>'דוח 132'!D8702</f>
        <v>0</v>
      </c>
      <c r="I8702" s="63">
        <f>'דוח 132'!C8702</f>
        <v>0</v>
      </c>
      <c r="J8702" s="63">
        <f>'דוח 132'!B8702</f>
        <v>0</v>
      </c>
      <c r="K8702" s="63">
        <f>'דוח 132'!A8702</f>
        <v>0</v>
      </c>
    </row>
    <row r="8703" spans="1:11" x14ac:dyDescent="0.2">
      <c r="A8703" s="63">
        <f>'דוח 132'!K8703</f>
        <v>0</v>
      </c>
      <c r="B8703" s="63">
        <f>'דוח 132'!J8703</f>
        <v>0</v>
      </c>
      <c r="C8703" s="63">
        <f>'דוח 132'!I8703</f>
        <v>0</v>
      </c>
      <c r="D8703" s="63">
        <f>'דוח 132'!H8703</f>
        <v>0</v>
      </c>
      <c r="E8703" s="63">
        <f>'דוח 132'!G8703</f>
        <v>0</v>
      </c>
      <c r="F8703" s="63">
        <f>'דוח 132'!F8703</f>
        <v>0</v>
      </c>
      <c r="G8703" s="63">
        <f>'דוח 132'!E8703</f>
        <v>0</v>
      </c>
      <c r="H8703" s="63">
        <f>'דוח 132'!D8703</f>
        <v>0</v>
      </c>
      <c r="I8703" s="63">
        <f>'דוח 132'!C8703</f>
        <v>0</v>
      </c>
      <c r="J8703" s="63">
        <f>'דוח 132'!B8703</f>
        <v>0</v>
      </c>
      <c r="K8703" s="63">
        <f>'דוח 132'!A8703</f>
        <v>0</v>
      </c>
    </row>
    <row r="8704" spans="1:11" x14ac:dyDescent="0.2">
      <c r="A8704" s="63">
        <f>'דוח 132'!K8704</f>
        <v>0</v>
      </c>
      <c r="B8704" s="63">
        <f>'דוח 132'!J8704</f>
        <v>0</v>
      </c>
      <c r="C8704" s="63">
        <f>'דוח 132'!I8704</f>
        <v>0</v>
      </c>
      <c r="D8704" s="63">
        <f>'דוח 132'!H8704</f>
        <v>0</v>
      </c>
      <c r="E8704" s="63">
        <f>'דוח 132'!G8704</f>
        <v>0</v>
      </c>
      <c r="F8704" s="63">
        <f>'דוח 132'!F8704</f>
        <v>0</v>
      </c>
      <c r="G8704" s="63">
        <f>'דוח 132'!E8704</f>
        <v>0</v>
      </c>
      <c r="H8704" s="63">
        <f>'דוח 132'!D8704</f>
        <v>0</v>
      </c>
      <c r="I8704" s="63">
        <f>'דוח 132'!C8704</f>
        <v>0</v>
      </c>
      <c r="J8704" s="63">
        <f>'דוח 132'!B8704</f>
        <v>0</v>
      </c>
      <c r="K8704" s="63">
        <f>'דוח 132'!A8704</f>
        <v>0</v>
      </c>
    </row>
    <row r="8705" spans="1:11" x14ac:dyDescent="0.2">
      <c r="A8705" s="63">
        <f>'דוח 132'!K8705</f>
        <v>0</v>
      </c>
      <c r="B8705" s="63">
        <f>'דוח 132'!J8705</f>
        <v>0</v>
      </c>
      <c r="C8705" s="63">
        <f>'דוח 132'!I8705</f>
        <v>0</v>
      </c>
      <c r="D8705" s="63">
        <f>'דוח 132'!H8705</f>
        <v>0</v>
      </c>
      <c r="E8705" s="63">
        <f>'דוח 132'!G8705</f>
        <v>0</v>
      </c>
      <c r="F8705" s="63">
        <f>'דוח 132'!F8705</f>
        <v>0</v>
      </c>
      <c r="G8705" s="63">
        <f>'דוח 132'!E8705</f>
        <v>0</v>
      </c>
      <c r="H8705" s="63">
        <f>'דוח 132'!D8705</f>
        <v>0</v>
      </c>
      <c r="I8705" s="63">
        <f>'דוח 132'!C8705</f>
        <v>0</v>
      </c>
      <c r="J8705" s="63">
        <f>'דוח 132'!B8705</f>
        <v>0</v>
      </c>
      <c r="K8705" s="63">
        <f>'דוח 132'!A8705</f>
        <v>0</v>
      </c>
    </row>
    <row r="8706" spans="1:11" x14ac:dyDescent="0.2">
      <c r="A8706" s="63">
        <f>'דוח 132'!K8706</f>
        <v>0</v>
      </c>
      <c r="B8706" s="63">
        <f>'דוח 132'!J8706</f>
        <v>0</v>
      </c>
      <c r="C8706" s="63">
        <f>'דוח 132'!I8706</f>
        <v>0</v>
      </c>
      <c r="D8706" s="63">
        <f>'דוח 132'!H8706</f>
        <v>0</v>
      </c>
      <c r="E8706" s="63">
        <f>'דוח 132'!G8706</f>
        <v>0</v>
      </c>
      <c r="F8706" s="63">
        <f>'דוח 132'!F8706</f>
        <v>0</v>
      </c>
      <c r="G8706" s="63">
        <f>'דוח 132'!E8706</f>
        <v>0</v>
      </c>
      <c r="H8706" s="63">
        <f>'דוח 132'!D8706</f>
        <v>0</v>
      </c>
      <c r="I8706" s="63">
        <f>'דוח 132'!C8706</f>
        <v>0</v>
      </c>
      <c r="J8706" s="63">
        <f>'דוח 132'!B8706</f>
        <v>0</v>
      </c>
      <c r="K8706" s="63">
        <f>'דוח 132'!A8706</f>
        <v>0</v>
      </c>
    </row>
    <row r="8707" spans="1:11" x14ac:dyDescent="0.2">
      <c r="A8707" s="63">
        <f>'דוח 132'!K8707</f>
        <v>0</v>
      </c>
      <c r="B8707" s="63">
        <f>'דוח 132'!J8707</f>
        <v>0</v>
      </c>
      <c r="C8707" s="63">
        <f>'דוח 132'!I8707</f>
        <v>0</v>
      </c>
      <c r="D8707" s="63">
        <f>'דוח 132'!H8707</f>
        <v>0</v>
      </c>
      <c r="E8707" s="63">
        <f>'דוח 132'!G8707</f>
        <v>0</v>
      </c>
      <c r="F8707" s="63">
        <f>'דוח 132'!F8707</f>
        <v>0</v>
      </c>
      <c r="G8707" s="63">
        <f>'דוח 132'!E8707</f>
        <v>0</v>
      </c>
      <c r="H8707" s="63">
        <f>'דוח 132'!D8707</f>
        <v>0</v>
      </c>
      <c r="I8707" s="63">
        <f>'דוח 132'!C8707</f>
        <v>0</v>
      </c>
      <c r="J8707" s="63">
        <f>'דוח 132'!B8707</f>
        <v>0</v>
      </c>
      <c r="K8707" s="63">
        <f>'דוח 132'!A8707</f>
        <v>0</v>
      </c>
    </row>
    <row r="8708" spans="1:11" x14ac:dyDescent="0.2">
      <c r="A8708" s="63">
        <f>'דוח 132'!K8708</f>
        <v>0</v>
      </c>
      <c r="B8708" s="63">
        <f>'דוח 132'!J8708</f>
        <v>0</v>
      </c>
      <c r="C8708" s="63">
        <f>'דוח 132'!I8708</f>
        <v>0</v>
      </c>
      <c r="D8708" s="63">
        <f>'דוח 132'!H8708</f>
        <v>0</v>
      </c>
      <c r="E8708" s="63">
        <f>'דוח 132'!G8708</f>
        <v>0</v>
      </c>
      <c r="F8708" s="63">
        <f>'דוח 132'!F8708</f>
        <v>0</v>
      </c>
      <c r="G8708" s="63">
        <f>'דוח 132'!E8708</f>
        <v>0</v>
      </c>
      <c r="H8708" s="63">
        <f>'דוח 132'!D8708</f>
        <v>0</v>
      </c>
      <c r="I8708" s="63">
        <f>'דוח 132'!C8708</f>
        <v>0</v>
      </c>
      <c r="J8708" s="63">
        <f>'דוח 132'!B8708</f>
        <v>0</v>
      </c>
      <c r="K8708" s="63">
        <f>'דוח 132'!A8708</f>
        <v>0</v>
      </c>
    </row>
    <row r="8709" spans="1:11" x14ac:dyDescent="0.2">
      <c r="A8709" s="63">
        <f>'דוח 132'!K8709</f>
        <v>0</v>
      </c>
      <c r="B8709" s="63">
        <f>'דוח 132'!J8709</f>
        <v>0</v>
      </c>
      <c r="C8709" s="63">
        <f>'דוח 132'!I8709</f>
        <v>0</v>
      </c>
      <c r="D8709" s="63">
        <f>'דוח 132'!H8709</f>
        <v>0</v>
      </c>
      <c r="E8709" s="63">
        <f>'דוח 132'!G8709</f>
        <v>0</v>
      </c>
      <c r="F8709" s="63">
        <f>'דוח 132'!F8709</f>
        <v>0</v>
      </c>
      <c r="G8709" s="63">
        <f>'דוח 132'!E8709</f>
        <v>0</v>
      </c>
      <c r="H8709" s="63">
        <f>'דוח 132'!D8709</f>
        <v>0</v>
      </c>
      <c r="I8709" s="63">
        <f>'דוח 132'!C8709</f>
        <v>0</v>
      </c>
      <c r="J8709" s="63">
        <f>'דוח 132'!B8709</f>
        <v>0</v>
      </c>
      <c r="K8709" s="63">
        <f>'דוח 132'!A8709</f>
        <v>0</v>
      </c>
    </row>
    <row r="8710" spans="1:11" x14ac:dyDescent="0.2">
      <c r="A8710" s="63">
        <f>'דוח 132'!K8710</f>
        <v>0</v>
      </c>
      <c r="B8710" s="63">
        <f>'דוח 132'!J8710</f>
        <v>0</v>
      </c>
      <c r="C8710" s="63">
        <f>'דוח 132'!I8710</f>
        <v>0</v>
      </c>
      <c r="D8710" s="63">
        <f>'דוח 132'!H8710</f>
        <v>0</v>
      </c>
      <c r="E8710" s="63">
        <f>'דוח 132'!G8710</f>
        <v>0</v>
      </c>
      <c r="F8710" s="63">
        <f>'דוח 132'!F8710</f>
        <v>0</v>
      </c>
      <c r="G8710" s="63">
        <f>'דוח 132'!E8710</f>
        <v>0</v>
      </c>
      <c r="H8710" s="63">
        <f>'דוח 132'!D8710</f>
        <v>0</v>
      </c>
      <c r="I8710" s="63">
        <f>'דוח 132'!C8710</f>
        <v>0</v>
      </c>
      <c r="J8710" s="63">
        <f>'דוח 132'!B8710</f>
        <v>0</v>
      </c>
      <c r="K8710" s="63">
        <f>'דוח 132'!A8710</f>
        <v>0</v>
      </c>
    </row>
    <row r="8711" spans="1:11" x14ac:dyDescent="0.2">
      <c r="A8711" s="63">
        <f>'דוח 132'!K8711</f>
        <v>0</v>
      </c>
      <c r="B8711" s="63">
        <f>'דוח 132'!J8711</f>
        <v>0</v>
      </c>
      <c r="C8711" s="63">
        <f>'דוח 132'!I8711</f>
        <v>0</v>
      </c>
      <c r="D8711" s="63">
        <f>'דוח 132'!H8711</f>
        <v>0</v>
      </c>
      <c r="E8711" s="63">
        <f>'דוח 132'!G8711</f>
        <v>0</v>
      </c>
      <c r="F8711" s="63">
        <f>'דוח 132'!F8711</f>
        <v>0</v>
      </c>
      <c r="G8711" s="63">
        <f>'דוח 132'!E8711</f>
        <v>0</v>
      </c>
      <c r="H8711" s="63">
        <f>'דוח 132'!D8711</f>
        <v>0</v>
      </c>
      <c r="I8711" s="63">
        <f>'דוח 132'!C8711</f>
        <v>0</v>
      </c>
      <c r="J8711" s="63">
        <f>'דוח 132'!B8711</f>
        <v>0</v>
      </c>
      <c r="K8711" s="63">
        <f>'דוח 132'!A8711</f>
        <v>0</v>
      </c>
    </row>
    <row r="8712" spans="1:11" x14ac:dyDescent="0.2">
      <c r="A8712" s="63">
        <f>'דוח 132'!K8712</f>
        <v>0</v>
      </c>
      <c r="B8712" s="63">
        <f>'דוח 132'!J8712</f>
        <v>0</v>
      </c>
      <c r="C8712" s="63">
        <f>'דוח 132'!I8712</f>
        <v>0</v>
      </c>
      <c r="D8712" s="63">
        <f>'דוח 132'!H8712</f>
        <v>0</v>
      </c>
      <c r="E8712" s="63">
        <f>'דוח 132'!G8712</f>
        <v>0</v>
      </c>
      <c r="F8712" s="63">
        <f>'דוח 132'!F8712</f>
        <v>0</v>
      </c>
      <c r="G8712" s="63">
        <f>'דוח 132'!E8712</f>
        <v>0</v>
      </c>
      <c r="H8712" s="63">
        <f>'דוח 132'!D8712</f>
        <v>0</v>
      </c>
      <c r="I8712" s="63">
        <f>'דוח 132'!C8712</f>
        <v>0</v>
      </c>
      <c r="J8712" s="63">
        <f>'דוח 132'!B8712</f>
        <v>0</v>
      </c>
      <c r="K8712" s="63">
        <f>'דוח 132'!A8712</f>
        <v>0</v>
      </c>
    </row>
    <row r="8713" spans="1:11" x14ac:dyDescent="0.2">
      <c r="A8713" s="63">
        <f>'דוח 132'!K8713</f>
        <v>0</v>
      </c>
      <c r="B8713" s="63">
        <f>'דוח 132'!J8713</f>
        <v>0</v>
      </c>
      <c r="C8713" s="63">
        <f>'דוח 132'!I8713</f>
        <v>0</v>
      </c>
      <c r="D8713" s="63">
        <f>'דוח 132'!H8713</f>
        <v>0</v>
      </c>
      <c r="E8713" s="63">
        <f>'דוח 132'!G8713</f>
        <v>0</v>
      </c>
      <c r="F8713" s="63">
        <f>'דוח 132'!F8713</f>
        <v>0</v>
      </c>
      <c r="G8713" s="63">
        <f>'דוח 132'!E8713</f>
        <v>0</v>
      </c>
      <c r="H8713" s="63">
        <f>'דוח 132'!D8713</f>
        <v>0</v>
      </c>
      <c r="I8713" s="63">
        <f>'דוח 132'!C8713</f>
        <v>0</v>
      </c>
      <c r="J8713" s="63">
        <f>'דוח 132'!B8713</f>
        <v>0</v>
      </c>
      <c r="K8713" s="63">
        <f>'דוח 132'!A8713</f>
        <v>0</v>
      </c>
    </row>
    <row r="8714" spans="1:11" x14ac:dyDescent="0.2">
      <c r="A8714" s="63">
        <f>'דוח 132'!K8714</f>
        <v>0</v>
      </c>
      <c r="B8714" s="63">
        <f>'דוח 132'!J8714</f>
        <v>0</v>
      </c>
      <c r="C8714" s="63">
        <f>'דוח 132'!I8714</f>
        <v>0</v>
      </c>
      <c r="D8714" s="63">
        <f>'דוח 132'!H8714</f>
        <v>0</v>
      </c>
      <c r="E8714" s="63">
        <f>'דוח 132'!G8714</f>
        <v>0</v>
      </c>
      <c r="F8714" s="63">
        <f>'דוח 132'!F8714</f>
        <v>0</v>
      </c>
      <c r="G8714" s="63">
        <f>'דוח 132'!E8714</f>
        <v>0</v>
      </c>
      <c r="H8714" s="63">
        <f>'דוח 132'!D8714</f>
        <v>0</v>
      </c>
      <c r="I8714" s="63">
        <f>'דוח 132'!C8714</f>
        <v>0</v>
      </c>
      <c r="J8714" s="63">
        <f>'דוח 132'!B8714</f>
        <v>0</v>
      </c>
      <c r="K8714" s="63">
        <f>'דוח 132'!A8714</f>
        <v>0</v>
      </c>
    </row>
    <row r="8715" spans="1:11" x14ac:dyDescent="0.2">
      <c r="A8715" s="63">
        <f>'דוח 132'!K8715</f>
        <v>0</v>
      </c>
      <c r="B8715" s="63">
        <f>'דוח 132'!J8715</f>
        <v>0</v>
      </c>
      <c r="C8715" s="63">
        <f>'דוח 132'!I8715</f>
        <v>0</v>
      </c>
      <c r="D8715" s="63">
        <f>'דוח 132'!H8715</f>
        <v>0</v>
      </c>
      <c r="E8715" s="63">
        <f>'דוח 132'!G8715</f>
        <v>0</v>
      </c>
      <c r="F8715" s="63">
        <f>'דוח 132'!F8715</f>
        <v>0</v>
      </c>
      <c r="G8715" s="63">
        <f>'דוח 132'!E8715</f>
        <v>0</v>
      </c>
      <c r="H8715" s="63">
        <f>'דוח 132'!D8715</f>
        <v>0</v>
      </c>
      <c r="I8715" s="63">
        <f>'דוח 132'!C8715</f>
        <v>0</v>
      </c>
      <c r="J8715" s="63">
        <f>'דוח 132'!B8715</f>
        <v>0</v>
      </c>
      <c r="K8715" s="63">
        <f>'דוח 132'!A8715</f>
        <v>0</v>
      </c>
    </row>
    <row r="8716" spans="1:11" x14ac:dyDescent="0.2">
      <c r="A8716" s="63">
        <f>'דוח 132'!K8716</f>
        <v>0</v>
      </c>
      <c r="B8716" s="63">
        <f>'דוח 132'!J8716</f>
        <v>0</v>
      </c>
      <c r="C8716" s="63">
        <f>'דוח 132'!I8716</f>
        <v>0</v>
      </c>
      <c r="D8716" s="63">
        <f>'דוח 132'!H8716</f>
        <v>0</v>
      </c>
      <c r="E8716" s="63">
        <f>'דוח 132'!G8716</f>
        <v>0</v>
      </c>
      <c r="F8716" s="63">
        <f>'דוח 132'!F8716</f>
        <v>0</v>
      </c>
      <c r="G8716" s="63">
        <f>'דוח 132'!E8716</f>
        <v>0</v>
      </c>
      <c r="H8716" s="63">
        <f>'דוח 132'!D8716</f>
        <v>0</v>
      </c>
      <c r="I8716" s="63">
        <f>'דוח 132'!C8716</f>
        <v>0</v>
      </c>
      <c r="J8716" s="63">
        <f>'דוח 132'!B8716</f>
        <v>0</v>
      </c>
      <c r="K8716" s="63">
        <f>'דוח 132'!A8716</f>
        <v>0</v>
      </c>
    </row>
    <row r="8717" spans="1:11" x14ac:dyDescent="0.2">
      <c r="A8717" s="63">
        <f>'דוח 132'!K8717</f>
        <v>0</v>
      </c>
      <c r="B8717" s="63">
        <f>'דוח 132'!J8717</f>
        <v>0</v>
      </c>
      <c r="C8717" s="63">
        <f>'דוח 132'!I8717</f>
        <v>0</v>
      </c>
      <c r="D8717" s="63">
        <f>'דוח 132'!H8717</f>
        <v>0</v>
      </c>
      <c r="E8717" s="63">
        <f>'דוח 132'!G8717</f>
        <v>0</v>
      </c>
      <c r="F8717" s="63">
        <f>'דוח 132'!F8717</f>
        <v>0</v>
      </c>
      <c r="G8717" s="63">
        <f>'דוח 132'!E8717</f>
        <v>0</v>
      </c>
      <c r="H8717" s="63">
        <f>'דוח 132'!D8717</f>
        <v>0</v>
      </c>
      <c r="I8717" s="63">
        <f>'דוח 132'!C8717</f>
        <v>0</v>
      </c>
      <c r="J8717" s="63">
        <f>'דוח 132'!B8717</f>
        <v>0</v>
      </c>
      <c r="K8717" s="63">
        <f>'דוח 132'!A8717</f>
        <v>0</v>
      </c>
    </row>
    <row r="8718" spans="1:11" x14ac:dyDescent="0.2">
      <c r="A8718" s="63">
        <f>'דוח 132'!K8718</f>
        <v>0</v>
      </c>
      <c r="B8718" s="63">
        <f>'דוח 132'!J8718</f>
        <v>0</v>
      </c>
      <c r="C8718" s="63">
        <f>'דוח 132'!I8718</f>
        <v>0</v>
      </c>
      <c r="D8718" s="63">
        <f>'דוח 132'!H8718</f>
        <v>0</v>
      </c>
      <c r="E8718" s="63">
        <f>'דוח 132'!G8718</f>
        <v>0</v>
      </c>
      <c r="F8718" s="63">
        <f>'דוח 132'!F8718</f>
        <v>0</v>
      </c>
      <c r="G8718" s="63">
        <f>'דוח 132'!E8718</f>
        <v>0</v>
      </c>
      <c r="H8718" s="63">
        <f>'דוח 132'!D8718</f>
        <v>0</v>
      </c>
      <c r="I8718" s="63">
        <f>'דוח 132'!C8718</f>
        <v>0</v>
      </c>
      <c r="J8718" s="63">
        <f>'דוח 132'!B8718</f>
        <v>0</v>
      </c>
      <c r="K8718" s="63">
        <f>'דוח 132'!A8718</f>
        <v>0</v>
      </c>
    </row>
    <row r="8719" spans="1:11" x14ac:dyDescent="0.2">
      <c r="A8719" s="63">
        <f>'דוח 132'!K8719</f>
        <v>0</v>
      </c>
      <c r="B8719" s="63">
        <f>'דוח 132'!J8719</f>
        <v>0</v>
      </c>
      <c r="C8719" s="63">
        <f>'דוח 132'!I8719</f>
        <v>0</v>
      </c>
      <c r="D8719" s="63">
        <f>'דוח 132'!H8719</f>
        <v>0</v>
      </c>
      <c r="E8719" s="63">
        <f>'דוח 132'!G8719</f>
        <v>0</v>
      </c>
      <c r="F8719" s="63">
        <f>'דוח 132'!F8719</f>
        <v>0</v>
      </c>
      <c r="G8719" s="63">
        <f>'דוח 132'!E8719</f>
        <v>0</v>
      </c>
      <c r="H8719" s="63">
        <f>'דוח 132'!D8719</f>
        <v>0</v>
      </c>
      <c r="I8719" s="63">
        <f>'דוח 132'!C8719</f>
        <v>0</v>
      </c>
      <c r="J8719" s="63">
        <f>'דוח 132'!B8719</f>
        <v>0</v>
      </c>
      <c r="K8719" s="63">
        <f>'דוח 132'!A8719</f>
        <v>0</v>
      </c>
    </row>
    <row r="8720" spans="1:11" x14ac:dyDescent="0.2">
      <c r="A8720" s="63">
        <f>'דוח 132'!K8720</f>
        <v>0</v>
      </c>
      <c r="B8720" s="63">
        <f>'דוח 132'!J8720</f>
        <v>0</v>
      </c>
      <c r="C8720" s="63">
        <f>'דוח 132'!I8720</f>
        <v>0</v>
      </c>
      <c r="D8720" s="63">
        <f>'דוח 132'!H8720</f>
        <v>0</v>
      </c>
      <c r="E8720" s="63">
        <f>'דוח 132'!G8720</f>
        <v>0</v>
      </c>
      <c r="F8720" s="63">
        <f>'דוח 132'!F8720</f>
        <v>0</v>
      </c>
      <c r="G8720" s="63">
        <f>'דוח 132'!E8720</f>
        <v>0</v>
      </c>
      <c r="H8720" s="63">
        <f>'דוח 132'!D8720</f>
        <v>0</v>
      </c>
      <c r="I8720" s="63">
        <f>'דוח 132'!C8720</f>
        <v>0</v>
      </c>
      <c r="J8720" s="63">
        <f>'דוח 132'!B8720</f>
        <v>0</v>
      </c>
      <c r="K8720" s="63">
        <f>'דוח 132'!A8720</f>
        <v>0</v>
      </c>
    </row>
    <row r="8721" spans="1:11" x14ac:dyDescent="0.2">
      <c r="A8721" s="63">
        <f>'דוח 132'!K8721</f>
        <v>0</v>
      </c>
      <c r="B8721" s="63">
        <f>'דוח 132'!J8721</f>
        <v>0</v>
      </c>
      <c r="C8721" s="63">
        <f>'דוח 132'!I8721</f>
        <v>0</v>
      </c>
      <c r="D8721" s="63">
        <f>'דוח 132'!H8721</f>
        <v>0</v>
      </c>
      <c r="E8721" s="63">
        <f>'דוח 132'!G8721</f>
        <v>0</v>
      </c>
      <c r="F8721" s="63">
        <f>'דוח 132'!F8721</f>
        <v>0</v>
      </c>
      <c r="G8721" s="63">
        <f>'דוח 132'!E8721</f>
        <v>0</v>
      </c>
      <c r="H8721" s="63">
        <f>'דוח 132'!D8721</f>
        <v>0</v>
      </c>
      <c r="I8721" s="63">
        <f>'דוח 132'!C8721</f>
        <v>0</v>
      </c>
      <c r="J8721" s="63">
        <f>'דוח 132'!B8721</f>
        <v>0</v>
      </c>
      <c r="K8721" s="63">
        <f>'דוח 132'!A8721</f>
        <v>0</v>
      </c>
    </row>
    <row r="8722" spans="1:11" x14ac:dyDescent="0.2">
      <c r="A8722" s="63">
        <f>'דוח 132'!K8722</f>
        <v>0</v>
      </c>
      <c r="B8722" s="63">
        <f>'דוח 132'!J8722</f>
        <v>0</v>
      </c>
      <c r="C8722" s="63">
        <f>'דוח 132'!I8722</f>
        <v>0</v>
      </c>
      <c r="D8722" s="63">
        <f>'דוח 132'!H8722</f>
        <v>0</v>
      </c>
      <c r="E8722" s="63">
        <f>'דוח 132'!G8722</f>
        <v>0</v>
      </c>
      <c r="F8722" s="63">
        <f>'דוח 132'!F8722</f>
        <v>0</v>
      </c>
      <c r="G8722" s="63">
        <f>'דוח 132'!E8722</f>
        <v>0</v>
      </c>
      <c r="H8722" s="63">
        <f>'דוח 132'!D8722</f>
        <v>0</v>
      </c>
      <c r="I8722" s="63">
        <f>'דוח 132'!C8722</f>
        <v>0</v>
      </c>
      <c r="J8722" s="63">
        <f>'דוח 132'!B8722</f>
        <v>0</v>
      </c>
      <c r="K8722" s="63">
        <f>'דוח 132'!A8722</f>
        <v>0</v>
      </c>
    </row>
    <row r="8723" spans="1:11" x14ac:dyDescent="0.2">
      <c r="A8723" s="63">
        <f>'דוח 132'!K8723</f>
        <v>0</v>
      </c>
      <c r="B8723" s="63">
        <f>'דוח 132'!J8723</f>
        <v>0</v>
      </c>
      <c r="C8723" s="63">
        <f>'דוח 132'!I8723</f>
        <v>0</v>
      </c>
      <c r="D8723" s="63">
        <f>'דוח 132'!H8723</f>
        <v>0</v>
      </c>
      <c r="E8723" s="63">
        <f>'דוח 132'!G8723</f>
        <v>0</v>
      </c>
      <c r="F8723" s="63">
        <f>'דוח 132'!F8723</f>
        <v>0</v>
      </c>
      <c r="G8723" s="63">
        <f>'דוח 132'!E8723</f>
        <v>0</v>
      </c>
      <c r="H8723" s="63">
        <f>'דוח 132'!D8723</f>
        <v>0</v>
      </c>
      <c r="I8723" s="63">
        <f>'דוח 132'!C8723</f>
        <v>0</v>
      </c>
      <c r="J8723" s="63">
        <f>'דוח 132'!B8723</f>
        <v>0</v>
      </c>
      <c r="K8723" s="63">
        <f>'דוח 132'!A8723</f>
        <v>0</v>
      </c>
    </row>
    <row r="8724" spans="1:11" x14ac:dyDescent="0.2">
      <c r="A8724" s="63">
        <f>'דוח 132'!K8724</f>
        <v>0</v>
      </c>
      <c r="B8724" s="63">
        <f>'דוח 132'!J8724</f>
        <v>0</v>
      </c>
      <c r="C8724" s="63">
        <f>'דוח 132'!I8724</f>
        <v>0</v>
      </c>
      <c r="D8724" s="63">
        <f>'דוח 132'!H8724</f>
        <v>0</v>
      </c>
      <c r="E8724" s="63">
        <f>'דוח 132'!G8724</f>
        <v>0</v>
      </c>
      <c r="F8724" s="63">
        <f>'דוח 132'!F8724</f>
        <v>0</v>
      </c>
      <c r="G8724" s="63">
        <f>'דוח 132'!E8724</f>
        <v>0</v>
      </c>
      <c r="H8724" s="63">
        <f>'דוח 132'!D8724</f>
        <v>0</v>
      </c>
      <c r="I8724" s="63">
        <f>'דוח 132'!C8724</f>
        <v>0</v>
      </c>
      <c r="J8724" s="63">
        <f>'דוח 132'!B8724</f>
        <v>0</v>
      </c>
      <c r="K8724" s="63">
        <f>'דוח 132'!A8724</f>
        <v>0</v>
      </c>
    </row>
    <row r="8725" spans="1:11" x14ac:dyDescent="0.2">
      <c r="A8725" s="63">
        <f>'דוח 132'!K8725</f>
        <v>0</v>
      </c>
      <c r="B8725" s="63">
        <f>'דוח 132'!J8725</f>
        <v>0</v>
      </c>
      <c r="C8725" s="63">
        <f>'דוח 132'!I8725</f>
        <v>0</v>
      </c>
      <c r="D8725" s="63">
        <f>'דוח 132'!H8725</f>
        <v>0</v>
      </c>
      <c r="E8725" s="63">
        <f>'דוח 132'!G8725</f>
        <v>0</v>
      </c>
      <c r="F8725" s="63">
        <f>'דוח 132'!F8725</f>
        <v>0</v>
      </c>
      <c r="G8725" s="63">
        <f>'דוח 132'!E8725</f>
        <v>0</v>
      </c>
      <c r="H8725" s="63">
        <f>'דוח 132'!D8725</f>
        <v>0</v>
      </c>
      <c r="I8725" s="63">
        <f>'דוח 132'!C8725</f>
        <v>0</v>
      </c>
      <c r="J8725" s="63">
        <f>'דוח 132'!B8725</f>
        <v>0</v>
      </c>
      <c r="K8725" s="63">
        <f>'דוח 132'!A8725</f>
        <v>0</v>
      </c>
    </row>
    <row r="8726" spans="1:11" x14ac:dyDescent="0.2">
      <c r="A8726" s="63">
        <f>'דוח 132'!K8726</f>
        <v>0</v>
      </c>
      <c r="B8726" s="63">
        <f>'דוח 132'!J8726</f>
        <v>0</v>
      </c>
      <c r="C8726" s="63">
        <f>'דוח 132'!I8726</f>
        <v>0</v>
      </c>
      <c r="D8726" s="63">
        <f>'דוח 132'!H8726</f>
        <v>0</v>
      </c>
      <c r="E8726" s="63">
        <f>'דוח 132'!G8726</f>
        <v>0</v>
      </c>
      <c r="F8726" s="63">
        <f>'דוח 132'!F8726</f>
        <v>0</v>
      </c>
      <c r="G8726" s="63">
        <f>'דוח 132'!E8726</f>
        <v>0</v>
      </c>
      <c r="H8726" s="63">
        <f>'דוח 132'!D8726</f>
        <v>0</v>
      </c>
      <c r="I8726" s="63">
        <f>'דוח 132'!C8726</f>
        <v>0</v>
      </c>
      <c r="J8726" s="63">
        <f>'דוח 132'!B8726</f>
        <v>0</v>
      </c>
      <c r="K8726" s="63">
        <f>'דוח 132'!A8726</f>
        <v>0</v>
      </c>
    </row>
    <row r="8727" spans="1:11" x14ac:dyDescent="0.2">
      <c r="A8727" s="63">
        <f>'דוח 132'!K8727</f>
        <v>0</v>
      </c>
      <c r="B8727" s="63">
        <f>'דוח 132'!J8727</f>
        <v>0</v>
      </c>
      <c r="C8727" s="63">
        <f>'דוח 132'!I8727</f>
        <v>0</v>
      </c>
      <c r="D8727" s="63">
        <f>'דוח 132'!H8727</f>
        <v>0</v>
      </c>
      <c r="E8727" s="63">
        <f>'דוח 132'!G8727</f>
        <v>0</v>
      </c>
      <c r="F8727" s="63">
        <f>'דוח 132'!F8727</f>
        <v>0</v>
      </c>
      <c r="G8727" s="63">
        <f>'דוח 132'!E8727</f>
        <v>0</v>
      </c>
      <c r="H8727" s="63">
        <f>'דוח 132'!D8727</f>
        <v>0</v>
      </c>
      <c r="I8727" s="63">
        <f>'דוח 132'!C8727</f>
        <v>0</v>
      </c>
      <c r="J8727" s="63">
        <f>'דוח 132'!B8727</f>
        <v>0</v>
      </c>
      <c r="K8727" s="63">
        <f>'דוח 132'!A8727</f>
        <v>0</v>
      </c>
    </row>
    <row r="8728" spans="1:11" x14ac:dyDescent="0.2">
      <c r="A8728" s="63">
        <f>'דוח 132'!K8728</f>
        <v>0</v>
      </c>
      <c r="B8728" s="63">
        <f>'דוח 132'!J8728</f>
        <v>0</v>
      </c>
      <c r="C8728" s="63">
        <f>'דוח 132'!I8728</f>
        <v>0</v>
      </c>
      <c r="D8728" s="63">
        <f>'דוח 132'!H8728</f>
        <v>0</v>
      </c>
      <c r="E8728" s="63">
        <f>'דוח 132'!G8728</f>
        <v>0</v>
      </c>
      <c r="F8728" s="63">
        <f>'דוח 132'!F8728</f>
        <v>0</v>
      </c>
      <c r="G8728" s="63">
        <f>'דוח 132'!E8728</f>
        <v>0</v>
      </c>
      <c r="H8728" s="63">
        <f>'דוח 132'!D8728</f>
        <v>0</v>
      </c>
      <c r="I8728" s="63">
        <f>'דוח 132'!C8728</f>
        <v>0</v>
      </c>
      <c r="J8728" s="63">
        <f>'דוח 132'!B8728</f>
        <v>0</v>
      </c>
      <c r="K8728" s="63">
        <f>'דוח 132'!A8728</f>
        <v>0</v>
      </c>
    </row>
    <row r="8729" spans="1:11" x14ac:dyDescent="0.2">
      <c r="A8729" s="63">
        <f>'דוח 132'!K8729</f>
        <v>0</v>
      </c>
      <c r="B8729" s="63">
        <f>'דוח 132'!J8729</f>
        <v>0</v>
      </c>
      <c r="C8729" s="63">
        <f>'דוח 132'!I8729</f>
        <v>0</v>
      </c>
      <c r="D8729" s="63">
        <f>'דוח 132'!H8729</f>
        <v>0</v>
      </c>
      <c r="E8729" s="63">
        <f>'דוח 132'!G8729</f>
        <v>0</v>
      </c>
      <c r="F8729" s="63">
        <f>'דוח 132'!F8729</f>
        <v>0</v>
      </c>
      <c r="G8729" s="63">
        <f>'דוח 132'!E8729</f>
        <v>0</v>
      </c>
      <c r="H8729" s="63">
        <f>'דוח 132'!D8729</f>
        <v>0</v>
      </c>
      <c r="I8729" s="63">
        <f>'דוח 132'!C8729</f>
        <v>0</v>
      </c>
      <c r="J8729" s="63">
        <f>'דוח 132'!B8729</f>
        <v>0</v>
      </c>
      <c r="K8729" s="63">
        <f>'דוח 132'!A8729</f>
        <v>0</v>
      </c>
    </row>
    <row r="8730" spans="1:11" x14ac:dyDescent="0.2">
      <c r="A8730" s="63">
        <f>'דוח 132'!K8730</f>
        <v>0</v>
      </c>
      <c r="B8730" s="63">
        <f>'דוח 132'!J8730</f>
        <v>0</v>
      </c>
      <c r="C8730" s="63">
        <f>'דוח 132'!I8730</f>
        <v>0</v>
      </c>
      <c r="D8730" s="63">
        <f>'דוח 132'!H8730</f>
        <v>0</v>
      </c>
      <c r="E8730" s="63">
        <f>'דוח 132'!G8730</f>
        <v>0</v>
      </c>
      <c r="F8730" s="63">
        <f>'דוח 132'!F8730</f>
        <v>0</v>
      </c>
      <c r="G8730" s="63">
        <f>'דוח 132'!E8730</f>
        <v>0</v>
      </c>
      <c r="H8730" s="63">
        <f>'דוח 132'!D8730</f>
        <v>0</v>
      </c>
      <c r="I8730" s="63">
        <f>'דוח 132'!C8730</f>
        <v>0</v>
      </c>
      <c r="J8730" s="63">
        <f>'דוח 132'!B8730</f>
        <v>0</v>
      </c>
      <c r="K8730" s="63">
        <f>'דוח 132'!A8730</f>
        <v>0</v>
      </c>
    </row>
    <row r="8731" spans="1:11" x14ac:dyDescent="0.2">
      <c r="A8731" s="63">
        <f>'דוח 132'!K8731</f>
        <v>0</v>
      </c>
      <c r="B8731" s="63">
        <f>'דוח 132'!J8731</f>
        <v>0</v>
      </c>
      <c r="C8731" s="63">
        <f>'דוח 132'!I8731</f>
        <v>0</v>
      </c>
      <c r="D8731" s="63">
        <f>'דוח 132'!H8731</f>
        <v>0</v>
      </c>
      <c r="E8731" s="63">
        <f>'דוח 132'!G8731</f>
        <v>0</v>
      </c>
      <c r="F8731" s="63">
        <f>'דוח 132'!F8731</f>
        <v>0</v>
      </c>
      <c r="G8731" s="63">
        <f>'דוח 132'!E8731</f>
        <v>0</v>
      </c>
      <c r="H8731" s="63">
        <f>'דוח 132'!D8731</f>
        <v>0</v>
      </c>
      <c r="I8731" s="63">
        <f>'דוח 132'!C8731</f>
        <v>0</v>
      </c>
      <c r="J8731" s="63">
        <f>'דוח 132'!B8731</f>
        <v>0</v>
      </c>
      <c r="K8731" s="63">
        <f>'דוח 132'!A8731</f>
        <v>0</v>
      </c>
    </row>
    <row r="8732" spans="1:11" x14ac:dyDescent="0.2">
      <c r="A8732" s="63">
        <f>'דוח 132'!K8732</f>
        <v>0</v>
      </c>
      <c r="B8732" s="63">
        <f>'דוח 132'!J8732</f>
        <v>0</v>
      </c>
      <c r="C8732" s="63">
        <f>'דוח 132'!I8732</f>
        <v>0</v>
      </c>
      <c r="D8732" s="63">
        <f>'דוח 132'!H8732</f>
        <v>0</v>
      </c>
      <c r="E8732" s="63">
        <f>'דוח 132'!G8732</f>
        <v>0</v>
      </c>
      <c r="F8732" s="63">
        <f>'דוח 132'!F8732</f>
        <v>0</v>
      </c>
      <c r="G8732" s="63">
        <f>'דוח 132'!E8732</f>
        <v>0</v>
      </c>
      <c r="H8732" s="63">
        <f>'דוח 132'!D8732</f>
        <v>0</v>
      </c>
      <c r="I8732" s="63">
        <f>'דוח 132'!C8732</f>
        <v>0</v>
      </c>
      <c r="J8732" s="63">
        <f>'דוח 132'!B8732</f>
        <v>0</v>
      </c>
      <c r="K8732" s="63">
        <f>'דוח 132'!A8732</f>
        <v>0</v>
      </c>
    </row>
    <row r="8733" spans="1:11" x14ac:dyDescent="0.2">
      <c r="A8733" s="63">
        <f>'דוח 132'!K8733</f>
        <v>0</v>
      </c>
      <c r="B8733" s="63">
        <f>'דוח 132'!J8733</f>
        <v>0</v>
      </c>
      <c r="C8733" s="63">
        <f>'דוח 132'!I8733</f>
        <v>0</v>
      </c>
      <c r="D8733" s="63">
        <f>'דוח 132'!H8733</f>
        <v>0</v>
      </c>
      <c r="E8733" s="63">
        <f>'דוח 132'!G8733</f>
        <v>0</v>
      </c>
      <c r="F8733" s="63">
        <f>'דוח 132'!F8733</f>
        <v>0</v>
      </c>
      <c r="G8733" s="63">
        <f>'דוח 132'!E8733</f>
        <v>0</v>
      </c>
      <c r="H8733" s="63">
        <f>'דוח 132'!D8733</f>
        <v>0</v>
      </c>
      <c r="I8733" s="63">
        <f>'דוח 132'!C8733</f>
        <v>0</v>
      </c>
      <c r="J8733" s="63">
        <f>'דוח 132'!B8733</f>
        <v>0</v>
      </c>
      <c r="K8733" s="63">
        <f>'דוח 132'!A8733</f>
        <v>0</v>
      </c>
    </row>
    <row r="8734" spans="1:11" x14ac:dyDescent="0.2">
      <c r="A8734" s="63">
        <f>'דוח 132'!K8734</f>
        <v>0</v>
      </c>
      <c r="B8734" s="63">
        <f>'דוח 132'!J8734</f>
        <v>0</v>
      </c>
      <c r="C8734" s="63">
        <f>'דוח 132'!I8734</f>
        <v>0</v>
      </c>
      <c r="D8734" s="63">
        <f>'דוח 132'!H8734</f>
        <v>0</v>
      </c>
      <c r="E8734" s="63">
        <f>'דוח 132'!G8734</f>
        <v>0</v>
      </c>
      <c r="F8734" s="63">
        <f>'דוח 132'!F8734</f>
        <v>0</v>
      </c>
      <c r="G8734" s="63">
        <f>'דוח 132'!E8734</f>
        <v>0</v>
      </c>
      <c r="H8734" s="63">
        <f>'דוח 132'!D8734</f>
        <v>0</v>
      </c>
      <c r="I8734" s="63">
        <f>'דוח 132'!C8734</f>
        <v>0</v>
      </c>
      <c r="J8734" s="63">
        <f>'דוח 132'!B8734</f>
        <v>0</v>
      </c>
      <c r="K8734" s="63">
        <f>'דוח 132'!A8734</f>
        <v>0</v>
      </c>
    </row>
    <row r="8735" spans="1:11" x14ac:dyDescent="0.2">
      <c r="A8735" s="63">
        <f>'דוח 132'!K8735</f>
        <v>0</v>
      </c>
      <c r="B8735" s="63">
        <f>'דוח 132'!J8735</f>
        <v>0</v>
      </c>
      <c r="C8735" s="63">
        <f>'דוח 132'!I8735</f>
        <v>0</v>
      </c>
      <c r="D8735" s="63">
        <f>'דוח 132'!H8735</f>
        <v>0</v>
      </c>
      <c r="E8735" s="63">
        <f>'דוח 132'!G8735</f>
        <v>0</v>
      </c>
      <c r="F8735" s="63">
        <f>'דוח 132'!F8735</f>
        <v>0</v>
      </c>
      <c r="G8735" s="63">
        <f>'דוח 132'!E8735</f>
        <v>0</v>
      </c>
      <c r="H8735" s="63">
        <f>'דוח 132'!D8735</f>
        <v>0</v>
      </c>
      <c r="I8735" s="63">
        <f>'דוח 132'!C8735</f>
        <v>0</v>
      </c>
      <c r="J8735" s="63">
        <f>'דוח 132'!B8735</f>
        <v>0</v>
      </c>
      <c r="K8735" s="63">
        <f>'דוח 132'!A8735</f>
        <v>0</v>
      </c>
    </row>
    <row r="8736" spans="1:11" x14ac:dyDescent="0.2">
      <c r="A8736" s="63">
        <f>'דוח 132'!K8736</f>
        <v>0</v>
      </c>
      <c r="B8736" s="63">
        <f>'דוח 132'!J8736</f>
        <v>0</v>
      </c>
      <c r="C8736" s="63">
        <f>'דוח 132'!I8736</f>
        <v>0</v>
      </c>
      <c r="D8736" s="63">
        <f>'דוח 132'!H8736</f>
        <v>0</v>
      </c>
      <c r="E8736" s="63">
        <f>'דוח 132'!G8736</f>
        <v>0</v>
      </c>
      <c r="F8736" s="63">
        <f>'דוח 132'!F8736</f>
        <v>0</v>
      </c>
      <c r="G8736" s="63">
        <f>'דוח 132'!E8736</f>
        <v>0</v>
      </c>
      <c r="H8736" s="63">
        <f>'דוח 132'!D8736</f>
        <v>0</v>
      </c>
      <c r="I8736" s="63">
        <f>'דוח 132'!C8736</f>
        <v>0</v>
      </c>
      <c r="J8736" s="63">
        <f>'דוח 132'!B8736</f>
        <v>0</v>
      </c>
      <c r="K8736" s="63">
        <f>'דוח 132'!A8736</f>
        <v>0</v>
      </c>
    </row>
    <row r="8737" spans="1:11" x14ac:dyDescent="0.2">
      <c r="A8737" s="63">
        <f>'דוח 132'!K8737</f>
        <v>0</v>
      </c>
      <c r="B8737" s="63">
        <f>'דוח 132'!J8737</f>
        <v>0</v>
      </c>
      <c r="C8737" s="63">
        <f>'דוח 132'!I8737</f>
        <v>0</v>
      </c>
      <c r="D8737" s="63">
        <f>'דוח 132'!H8737</f>
        <v>0</v>
      </c>
      <c r="E8737" s="63">
        <f>'דוח 132'!G8737</f>
        <v>0</v>
      </c>
      <c r="F8737" s="63">
        <f>'דוח 132'!F8737</f>
        <v>0</v>
      </c>
      <c r="G8737" s="63">
        <f>'דוח 132'!E8737</f>
        <v>0</v>
      </c>
      <c r="H8737" s="63">
        <f>'דוח 132'!D8737</f>
        <v>0</v>
      </c>
      <c r="I8737" s="63">
        <f>'דוח 132'!C8737</f>
        <v>0</v>
      </c>
      <c r="J8737" s="63">
        <f>'דוח 132'!B8737</f>
        <v>0</v>
      </c>
      <c r="K8737" s="63">
        <f>'דוח 132'!A8737</f>
        <v>0</v>
      </c>
    </row>
    <row r="8738" spans="1:11" x14ac:dyDescent="0.2">
      <c r="A8738" s="63">
        <f>'דוח 132'!K8738</f>
        <v>0</v>
      </c>
      <c r="B8738" s="63">
        <f>'דוח 132'!J8738</f>
        <v>0</v>
      </c>
      <c r="C8738" s="63">
        <f>'דוח 132'!I8738</f>
        <v>0</v>
      </c>
      <c r="D8738" s="63">
        <f>'דוח 132'!H8738</f>
        <v>0</v>
      </c>
      <c r="E8738" s="63">
        <f>'דוח 132'!G8738</f>
        <v>0</v>
      </c>
      <c r="F8738" s="63">
        <f>'דוח 132'!F8738</f>
        <v>0</v>
      </c>
      <c r="G8738" s="63">
        <f>'דוח 132'!E8738</f>
        <v>0</v>
      </c>
      <c r="H8738" s="63">
        <f>'דוח 132'!D8738</f>
        <v>0</v>
      </c>
      <c r="I8738" s="63">
        <f>'דוח 132'!C8738</f>
        <v>0</v>
      </c>
      <c r="J8738" s="63">
        <f>'דוח 132'!B8738</f>
        <v>0</v>
      </c>
      <c r="K8738" s="63">
        <f>'דוח 132'!A8738</f>
        <v>0</v>
      </c>
    </row>
    <row r="8739" spans="1:11" x14ac:dyDescent="0.2">
      <c r="A8739" s="63">
        <f>'דוח 132'!K8739</f>
        <v>0</v>
      </c>
      <c r="B8739" s="63">
        <f>'דוח 132'!J8739</f>
        <v>0</v>
      </c>
      <c r="C8739" s="63">
        <f>'דוח 132'!I8739</f>
        <v>0</v>
      </c>
      <c r="D8739" s="63">
        <f>'דוח 132'!H8739</f>
        <v>0</v>
      </c>
      <c r="E8739" s="63">
        <f>'דוח 132'!G8739</f>
        <v>0</v>
      </c>
      <c r="F8739" s="63">
        <f>'דוח 132'!F8739</f>
        <v>0</v>
      </c>
      <c r="G8739" s="63">
        <f>'דוח 132'!E8739</f>
        <v>0</v>
      </c>
      <c r="H8739" s="63">
        <f>'דוח 132'!D8739</f>
        <v>0</v>
      </c>
      <c r="I8739" s="63">
        <f>'דוח 132'!C8739</f>
        <v>0</v>
      </c>
      <c r="J8739" s="63">
        <f>'דוח 132'!B8739</f>
        <v>0</v>
      </c>
      <c r="K8739" s="63">
        <f>'דוח 132'!A8739</f>
        <v>0</v>
      </c>
    </row>
    <row r="8740" spans="1:11" x14ac:dyDescent="0.2">
      <c r="A8740" s="63">
        <f>'דוח 132'!K8740</f>
        <v>0</v>
      </c>
      <c r="B8740" s="63">
        <f>'דוח 132'!J8740</f>
        <v>0</v>
      </c>
      <c r="C8740" s="63">
        <f>'דוח 132'!I8740</f>
        <v>0</v>
      </c>
      <c r="D8740" s="63">
        <f>'דוח 132'!H8740</f>
        <v>0</v>
      </c>
      <c r="E8740" s="63">
        <f>'דוח 132'!G8740</f>
        <v>0</v>
      </c>
      <c r="F8740" s="63">
        <f>'דוח 132'!F8740</f>
        <v>0</v>
      </c>
      <c r="G8740" s="63">
        <f>'דוח 132'!E8740</f>
        <v>0</v>
      </c>
      <c r="H8740" s="63">
        <f>'דוח 132'!D8740</f>
        <v>0</v>
      </c>
      <c r="I8740" s="63">
        <f>'דוח 132'!C8740</f>
        <v>0</v>
      </c>
      <c r="J8740" s="63">
        <f>'דוח 132'!B8740</f>
        <v>0</v>
      </c>
      <c r="K8740" s="63">
        <f>'דוח 132'!A8740</f>
        <v>0</v>
      </c>
    </row>
    <row r="8741" spans="1:11" x14ac:dyDescent="0.2">
      <c r="A8741" s="63">
        <f>'דוח 132'!K8741</f>
        <v>0</v>
      </c>
      <c r="B8741" s="63">
        <f>'דוח 132'!J8741</f>
        <v>0</v>
      </c>
      <c r="C8741" s="63">
        <f>'דוח 132'!I8741</f>
        <v>0</v>
      </c>
      <c r="D8741" s="63">
        <f>'דוח 132'!H8741</f>
        <v>0</v>
      </c>
      <c r="E8741" s="63">
        <f>'דוח 132'!G8741</f>
        <v>0</v>
      </c>
      <c r="F8741" s="63">
        <f>'דוח 132'!F8741</f>
        <v>0</v>
      </c>
      <c r="G8741" s="63">
        <f>'דוח 132'!E8741</f>
        <v>0</v>
      </c>
      <c r="H8741" s="63">
        <f>'דוח 132'!D8741</f>
        <v>0</v>
      </c>
      <c r="I8741" s="63">
        <f>'דוח 132'!C8741</f>
        <v>0</v>
      </c>
      <c r="J8741" s="63">
        <f>'דוח 132'!B8741</f>
        <v>0</v>
      </c>
      <c r="K8741" s="63">
        <f>'דוח 132'!A8741</f>
        <v>0</v>
      </c>
    </row>
    <row r="8742" spans="1:11" x14ac:dyDescent="0.2">
      <c r="A8742" s="63">
        <f>'דוח 132'!K8742</f>
        <v>0</v>
      </c>
      <c r="B8742" s="63">
        <f>'דוח 132'!J8742</f>
        <v>0</v>
      </c>
      <c r="C8742" s="63">
        <f>'דוח 132'!I8742</f>
        <v>0</v>
      </c>
      <c r="D8742" s="63">
        <f>'דוח 132'!H8742</f>
        <v>0</v>
      </c>
      <c r="E8742" s="63">
        <f>'דוח 132'!G8742</f>
        <v>0</v>
      </c>
      <c r="F8742" s="63">
        <f>'דוח 132'!F8742</f>
        <v>0</v>
      </c>
      <c r="G8742" s="63">
        <f>'דוח 132'!E8742</f>
        <v>0</v>
      </c>
      <c r="H8742" s="63">
        <f>'דוח 132'!D8742</f>
        <v>0</v>
      </c>
      <c r="I8742" s="63">
        <f>'דוח 132'!C8742</f>
        <v>0</v>
      </c>
      <c r="J8742" s="63">
        <f>'דוח 132'!B8742</f>
        <v>0</v>
      </c>
      <c r="K8742" s="63">
        <f>'דוח 132'!A8742</f>
        <v>0</v>
      </c>
    </row>
    <row r="8743" spans="1:11" x14ac:dyDescent="0.2">
      <c r="A8743" s="63">
        <f>'דוח 132'!K8743</f>
        <v>0</v>
      </c>
      <c r="B8743" s="63">
        <f>'דוח 132'!J8743</f>
        <v>0</v>
      </c>
      <c r="C8743" s="63">
        <f>'דוח 132'!I8743</f>
        <v>0</v>
      </c>
      <c r="D8743" s="63">
        <f>'דוח 132'!H8743</f>
        <v>0</v>
      </c>
      <c r="E8743" s="63">
        <f>'דוח 132'!G8743</f>
        <v>0</v>
      </c>
      <c r="F8743" s="63">
        <f>'דוח 132'!F8743</f>
        <v>0</v>
      </c>
      <c r="G8743" s="63">
        <f>'דוח 132'!E8743</f>
        <v>0</v>
      </c>
      <c r="H8743" s="63">
        <f>'דוח 132'!D8743</f>
        <v>0</v>
      </c>
      <c r="I8743" s="63">
        <f>'דוח 132'!C8743</f>
        <v>0</v>
      </c>
      <c r="J8743" s="63">
        <f>'דוח 132'!B8743</f>
        <v>0</v>
      </c>
      <c r="K8743" s="63">
        <f>'דוח 132'!A8743</f>
        <v>0</v>
      </c>
    </row>
    <row r="8744" spans="1:11" x14ac:dyDescent="0.2">
      <c r="A8744" s="63">
        <f>'דוח 132'!K8744</f>
        <v>0</v>
      </c>
      <c r="B8744" s="63">
        <f>'דוח 132'!J8744</f>
        <v>0</v>
      </c>
      <c r="C8744" s="63">
        <f>'דוח 132'!I8744</f>
        <v>0</v>
      </c>
      <c r="D8744" s="63">
        <f>'דוח 132'!H8744</f>
        <v>0</v>
      </c>
      <c r="E8744" s="63">
        <f>'דוח 132'!G8744</f>
        <v>0</v>
      </c>
      <c r="F8744" s="63">
        <f>'דוח 132'!F8744</f>
        <v>0</v>
      </c>
      <c r="G8744" s="63">
        <f>'דוח 132'!E8744</f>
        <v>0</v>
      </c>
      <c r="H8744" s="63">
        <f>'דוח 132'!D8744</f>
        <v>0</v>
      </c>
      <c r="I8744" s="63">
        <f>'דוח 132'!C8744</f>
        <v>0</v>
      </c>
      <c r="J8744" s="63">
        <f>'דוח 132'!B8744</f>
        <v>0</v>
      </c>
      <c r="K8744" s="63">
        <f>'דוח 132'!A8744</f>
        <v>0</v>
      </c>
    </row>
    <row r="8745" spans="1:11" x14ac:dyDescent="0.2">
      <c r="A8745" s="63">
        <f>'דוח 132'!K8745</f>
        <v>0</v>
      </c>
      <c r="B8745" s="63">
        <f>'דוח 132'!J8745</f>
        <v>0</v>
      </c>
      <c r="C8745" s="63">
        <f>'דוח 132'!I8745</f>
        <v>0</v>
      </c>
      <c r="D8745" s="63">
        <f>'דוח 132'!H8745</f>
        <v>0</v>
      </c>
      <c r="E8745" s="63">
        <f>'דוח 132'!G8745</f>
        <v>0</v>
      </c>
      <c r="F8745" s="63">
        <f>'דוח 132'!F8745</f>
        <v>0</v>
      </c>
      <c r="G8745" s="63">
        <f>'דוח 132'!E8745</f>
        <v>0</v>
      </c>
      <c r="H8745" s="63">
        <f>'דוח 132'!D8745</f>
        <v>0</v>
      </c>
      <c r="I8745" s="63">
        <f>'דוח 132'!C8745</f>
        <v>0</v>
      </c>
      <c r="J8745" s="63">
        <f>'דוח 132'!B8745</f>
        <v>0</v>
      </c>
      <c r="K8745" s="63">
        <f>'דוח 132'!A8745</f>
        <v>0</v>
      </c>
    </row>
    <row r="8746" spans="1:11" x14ac:dyDescent="0.2">
      <c r="A8746" s="63">
        <f>'דוח 132'!K8746</f>
        <v>0</v>
      </c>
      <c r="B8746" s="63">
        <f>'דוח 132'!J8746</f>
        <v>0</v>
      </c>
      <c r="C8746" s="63">
        <f>'דוח 132'!I8746</f>
        <v>0</v>
      </c>
      <c r="D8746" s="63">
        <f>'דוח 132'!H8746</f>
        <v>0</v>
      </c>
      <c r="E8746" s="63">
        <f>'דוח 132'!G8746</f>
        <v>0</v>
      </c>
      <c r="F8746" s="63">
        <f>'דוח 132'!F8746</f>
        <v>0</v>
      </c>
      <c r="G8746" s="63">
        <f>'דוח 132'!E8746</f>
        <v>0</v>
      </c>
      <c r="H8746" s="63">
        <f>'דוח 132'!D8746</f>
        <v>0</v>
      </c>
      <c r="I8746" s="63">
        <f>'דוח 132'!C8746</f>
        <v>0</v>
      </c>
      <c r="J8746" s="63">
        <f>'דוח 132'!B8746</f>
        <v>0</v>
      </c>
      <c r="K8746" s="63">
        <f>'דוח 132'!A8746</f>
        <v>0</v>
      </c>
    </row>
    <row r="8747" spans="1:11" x14ac:dyDescent="0.2">
      <c r="A8747" s="63">
        <f>'דוח 132'!K8747</f>
        <v>0</v>
      </c>
      <c r="B8747" s="63">
        <f>'דוח 132'!J8747</f>
        <v>0</v>
      </c>
      <c r="C8747" s="63">
        <f>'דוח 132'!I8747</f>
        <v>0</v>
      </c>
      <c r="D8747" s="63">
        <f>'דוח 132'!H8747</f>
        <v>0</v>
      </c>
      <c r="E8747" s="63">
        <f>'דוח 132'!G8747</f>
        <v>0</v>
      </c>
      <c r="F8747" s="63">
        <f>'דוח 132'!F8747</f>
        <v>0</v>
      </c>
      <c r="G8747" s="63">
        <f>'דוח 132'!E8747</f>
        <v>0</v>
      </c>
      <c r="H8747" s="63">
        <f>'דוח 132'!D8747</f>
        <v>0</v>
      </c>
      <c r="I8747" s="63">
        <f>'דוח 132'!C8747</f>
        <v>0</v>
      </c>
      <c r="J8747" s="63">
        <f>'דוח 132'!B8747</f>
        <v>0</v>
      </c>
      <c r="K8747" s="63">
        <f>'דוח 132'!A8747</f>
        <v>0</v>
      </c>
    </row>
    <row r="8748" spans="1:11" x14ac:dyDescent="0.2">
      <c r="A8748" s="63">
        <f>'דוח 132'!K8748</f>
        <v>0</v>
      </c>
      <c r="B8748" s="63">
        <f>'דוח 132'!J8748</f>
        <v>0</v>
      </c>
      <c r="C8748" s="63">
        <f>'דוח 132'!I8748</f>
        <v>0</v>
      </c>
      <c r="D8748" s="63">
        <f>'דוח 132'!H8748</f>
        <v>0</v>
      </c>
      <c r="E8748" s="63">
        <f>'דוח 132'!G8748</f>
        <v>0</v>
      </c>
      <c r="F8748" s="63">
        <f>'דוח 132'!F8748</f>
        <v>0</v>
      </c>
      <c r="G8748" s="63">
        <f>'דוח 132'!E8748</f>
        <v>0</v>
      </c>
      <c r="H8748" s="63">
        <f>'דוח 132'!D8748</f>
        <v>0</v>
      </c>
      <c r="I8748" s="63">
        <f>'דוח 132'!C8748</f>
        <v>0</v>
      </c>
      <c r="J8748" s="63">
        <f>'דוח 132'!B8748</f>
        <v>0</v>
      </c>
      <c r="K8748" s="63">
        <f>'דוח 132'!A8748</f>
        <v>0</v>
      </c>
    </row>
    <row r="8749" spans="1:11" x14ac:dyDescent="0.2">
      <c r="A8749" s="63">
        <f>'דוח 132'!K8749</f>
        <v>0</v>
      </c>
      <c r="B8749" s="63">
        <f>'דוח 132'!J8749</f>
        <v>0</v>
      </c>
      <c r="C8749" s="63">
        <f>'דוח 132'!I8749</f>
        <v>0</v>
      </c>
      <c r="D8749" s="63">
        <f>'דוח 132'!H8749</f>
        <v>0</v>
      </c>
      <c r="E8749" s="63">
        <f>'דוח 132'!G8749</f>
        <v>0</v>
      </c>
      <c r="F8749" s="63">
        <f>'דוח 132'!F8749</f>
        <v>0</v>
      </c>
      <c r="G8749" s="63">
        <f>'דוח 132'!E8749</f>
        <v>0</v>
      </c>
      <c r="H8749" s="63">
        <f>'דוח 132'!D8749</f>
        <v>0</v>
      </c>
      <c r="I8749" s="63">
        <f>'דוח 132'!C8749</f>
        <v>0</v>
      </c>
      <c r="J8749" s="63">
        <f>'דוח 132'!B8749</f>
        <v>0</v>
      </c>
      <c r="K8749" s="63">
        <f>'דוח 132'!A8749</f>
        <v>0</v>
      </c>
    </row>
    <row r="8750" spans="1:11" x14ac:dyDescent="0.2">
      <c r="A8750" s="63">
        <f>'דוח 132'!K8750</f>
        <v>0</v>
      </c>
      <c r="B8750" s="63">
        <f>'דוח 132'!J8750</f>
        <v>0</v>
      </c>
      <c r="C8750" s="63">
        <f>'דוח 132'!I8750</f>
        <v>0</v>
      </c>
      <c r="D8750" s="63">
        <f>'דוח 132'!H8750</f>
        <v>0</v>
      </c>
      <c r="E8750" s="63">
        <f>'דוח 132'!G8750</f>
        <v>0</v>
      </c>
      <c r="F8750" s="63">
        <f>'דוח 132'!F8750</f>
        <v>0</v>
      </c>
      <c r="G8750" s="63">
        <f>'דוח 132'!E8750</f>
        <v>0</v>
      </c>
      <c r="H8750" s="63">
        <f>'דוח 132'!D8750</f>
        <v>0</v>
      </c>
      <c r="I8750" s="63">
        <f>'דוח 132'!C8750</f>
        <v>0</v>
      </c>
      <c r="J8750" s="63">
        <f>'דוח 132'!B8750</f>
        <v>0</v>
      </c>
      <c r="K8750" s="63">
        <f>'דוח 132'!A8750</f>
        <v>0</v>
      </c>
    </row>
    <row r="8751" spans="1:11" x14ac:dyDescent="0.2">
      <c r="A8751" s="63">
        <f>'דוח 132'!K8751</f>
        <v>0</v>
      </c>
      <c r="B8751" s="63">
        <f>'דוח 132'!J8751</f>
        <v>0</v>
      </c>
      <c r="C8751" s="63">
        <f>'דוח 132'!I8751</f>
        <v>0</v>
      </c>
      <c r="D8751" s="63">
        <f>'דוח 132'!H8751</f>
        <v>0</v>
      </c>
      <c r="E8751" s="63">
        <f>'דוח 132'!G8751</f>
        <v>0</v>
      </c>
      <c r="F8751" s="63">
        <f>'דוח 132'!F8751</f>
        <v>0</v>
      </c>
      <c r="G8751" s="63">
        <f>'דוח 132'!E8751</f>
        <v>0</v>
      </c>
      <c r="H8751" s="63">
        <f>'דוח 132'!D8751</f>
        <v>0</v>
      </c>
      <c r="I8751" s="63">
        <f>'דוח 132'!C8751</f>
        <v>0</v>
      </c>
      <c r="J8751" s="63">
        <f>'דוח 132'!B8751</f>
        <v>0</v>
      </c>
      <c r="K8751" s="63">
        <f>'דוח 132'!A8751</f>
        <v>0</v>
      </c>
    </row>
    <row r="8752" spans="1:11" x14ac:dyDescent="0.2">
      <c r="A8752" s="63">
        <f>'דוח 132'!K8752</f>
        <v>0</v>
      </c>
      <c r="B8752" s="63">
        <f>'דוח 132'!J8752</f>
        <v>0</v>
      </c>
      <c r="C8752" s="63">
        <f>'דוח 132'!I8752</f>
        <v>0</v>
      </c>
      <c r="D8752" s="63">
        <f>'דוח 132'!H8752</f>
        <v>0</v>
      </c>
      <c r="E8752" s="63">
        <f>'דוח 132'!G8752</f>
        <v>0</v>
      </c>
      <c r="F8752" s="63">
        <f>'דוח 132'!F8752</f>
        <v>0</v>
      </c>
      <c r="G8752" s="63">
        <f>'דוח 132'!E8752</f>
        <v>0</v>
      </c>
      <c r="H8752" s="63">
        <f>'דוח 132'!D8752</f>
        <v>0</v>
      </c>
      <c r="I8752" s="63">
        <f>'דוח 132'!C8752</f>
        <v>0</v>
      </c>
      <c r="J8752" s="63">
        <f>'דוח 132'!B8752</f>
        <v>0</v>
      </c>
      <c r="K8752" s="63">
        <f>'דוח 132'!A8752</f>
        <v>0</v>
      </c>
    </row>
    <row r="8753" spans="1:11" x14ac:dyDescent="0.2">
      <c r="A8753" s="63">
        <f>'דוח 132'!K8753</f>
        <v>0</v>
      </c>
      <c r="B8753" s="63">
        <f>'דוח 132'!J8753</f>
        <v>0</v>
      </c>
      <c r="C8753" s="63">
        <f>'דוח 132'!I8753</f>
        <v>0</v>
      </c>
      <c r="D8753" s="63">
        <f>'דוח 132'!H8753</f>
        <v>0</v>
      </c>
      <c r="E8753" s="63">
        <f>'דוח 132'!G8753</f>
        <v>0</v>
      </c>
      <c r="F8753" s="63">
        <f>'דוח 132'!F8753</f>
        <v>0</v>
      </c>
      <c r="G8753" s="63">
        <f>'דוח 132'!E8753</f>
        <v>0</v>
      </c>
      <c r="H8753" s="63">
        <f>'דוח 132'!D8753</f>
        <v>0</v>
      </c>
      <c r="I8753" s="63">
        <f>'דוח 132'!C8753</f>
        <v>0</v>
      </c>
      <c r="J8753" s="63">
        <f>'דוח 132'!B8753</f>
        <v>0</v>
      </c>
      <c r="K8753" s="63">
        <f>'דוח 132'!A8753</f>
        <v>0</v>
      </c>
    </row>
    <row r="8754" spans="1:11" x14ac:dyDescent="0.2">
      <c r="A8754" s="63">
        <f>'דוח 132'!K8754</f>
        <v>0</v>
      </c>
      <c r="B8754" s="63">
        <f>'דוח 132'!J8754</f>
        <v>0</v>
      </c>
      <c r="C8754" s="63">
        <f>'דוח 132'!I8754</f>
        <v>0</v>
      </c>
      <c r="D8754" s="63">
        <f>'דוח 132'!H8754</f>
        <v>0</v>
      </c>
      <c r="E8754" s="63">
        <f>'דוח 132'!G8754</f>
        <v>0</v>
      </c>
      <c r="F8754" s="63">
        <f>'דוח 132'!F8754</f>
        <v>0</v>
      </c>
      <c r="G8754" s="63">
        <f>'דוח 132'!E8754</f>
        <v>0</v>
      </c>
      <c r="H8754" s="63">
        <f>'דוח 132'!D8754</f>
        <v>0</v>
      </c>
      <c r="I8754" s="63">
        <f>'דוח 132'!C8754</f>
        <v>0</v>
      </c>
      <c r="J8754" s="63">
        <f>'דוח 132'!B8754</f>
        <v>0</v>
      </c>
      <c r="K8754" s="63">
        <f>'דוח 132'!A8754</f>
        <v>0</v>
      </c>
    </row>
    <row r="8755" spans="1:11" x14ac:dyDescent="0.2">
      <c r="A8755" s="63">
        <f>'דוח 132'!K8755</f>
        <v>0</v>
      </c>
      <c r="B8755" s="63">
        <f>'דוח 132'!J8755</f>
        <v>0</v>
      </c>
      <c r="C8755" s="63">
        <f>'דוח 132'!I8755</f>
        <v>0</v>
      </c>
      <c r="D8755" s="63">
        <f>'דוח 132'!H8755</f>
        <v>0</v>
      </c>
      <c r="E8755" s="63">
        <f>'דוח 132'!G8755</f>
        <v>0</v>
      </c>
      <c r="F8755" s="63">
        <f>'דוח 132'!F8755</f>
        <v>0</v>
      </c>
      <c r="G8755" s="63">
        <f>'דוח 132'!E8755</f>
        <v>0</v>
      </c>
      <c r="H8755" s="63">
        <f>'דוח 132'!D8755</f>
        <v>0</v>
      </c>
      <c r="I8755" s="63">
        <f>'דוח 132'!C8755</f>
        <v>0</v>
      </c>
      <c r="J8755" s="63">
        <f>'דוח 132'!B8755</f>
        <v>0</v>
      </c>
      <c r="K8755" s="63">
        <f>'דוח 132'!A8755</f>
        <v>0</v>
      </c>
    </row>
    <row r="8756" spans="1:11" x14ac:dyDescent="0.2">
      <c r="A8756" s="63">
        <f>'דוח 132'!K8756</f>
        <v>0</v>
      </c>
      <c r="B8756" s="63">
        <f>'דוח 132'!J8756</f>
        <v>0</v>
      </c>
      <c r="C8756" s="63">
        <f>'דוח 132'!I8756</f>
        <v>0</v>
      </c>
      <c r="D8756" s="63">
        <f>'דוח 132'!H8756</f>
        <v>0</v>
      </c>
      <c r="E8756" s="63">
        <f>'דוח 132'!G8756</f>
        <v>0</v>
      </c>
      <c r="F8756" s="63">
        <f>'דוח 132'!F8756</f>
        <v>0</v>
      </c>
      <c r="G8756" s="63">
        <f>'דוח 132'!E8756</f>
        <v>0</v>
      </c>
      <c r="H8756" s="63">
        <f>'דוח 132'!D8756</f>
        <v>0</v>
      </c>
      <c r="I8756" s="63">
        <f>'דוח 132'!C8756</f>
        <v>0</v>
      </c>
      <c r="J8756" s="63">
        <f>'דוח 132'!B8756</f>
        <v>0</v>
      </c>
      <c r="K8756" s="63">
        <f>'דוח 132'!A8756</f>
        <v>0</v>
      </c>
    </row>
    <row r="8757" spans="1:11" x14ac:dyDescent="0.2">
      <c r="A8757" s="63">
        <f>'דוח 132'!K8757</f>
        <v>0</v>
      </c>
      <c r="B8757" s="63">
        <f>'דוח 132'!J8757</f>
        <v>0</v>
      </c>
      <c r="C8757" s="63">
        <f>'דוח 132'!I8757</f>
        <v>0</v>
      </c>
      <c r="D8757" s="63">
        <f>'דוח 132'!H8757</f>
        <v>0</v>
      </c>
      <c r="E8757" s="63">
        <f>'דוח 132'!G8757</f>
        <v>0</v>
      </c>
      <c r="F8757" s="63">
        <f>'דוח 132'!F8757</f>
        <v>0</v>
      </c>
      <c r="G8757" s="63">
        <f>'דוח 132'!E8757</f>
        <v>0</v>
      </c>
      <c r="H8757" s="63">
        <f>'דוח 132'!D8757</f>
        <v>0</v>
      </c>
      <c r="I8757" s="63">
        <f>'דוח 132'!C8757</f>
        <v>0</v>
      </c>
      <c r="J8757" s="63">
        <f>'דוח 132'!B8757</f>
        <v>0</v>
      </c>
      <c r="K8757" s="63">
        <f>'דוח 132'!A8757</f>
        <v>0</v>
      </c>
    </row>
    <row r="8758" spans="1:11" x14ac:dyDescent="0.2">
      <c r="A8758" s="63">
        <f>'דוח 132'!K8758</f>
        <v>0</v>
      </c>
      <c r="B8758" s="63">
        <f>'דוח 132'!J8758</f>
        <v>0</v>
      </c>
      <c r="C8758" s="63">
        <f>'דוח 132'!I8758</f>
        <v>0</v>
      </c>
      <c r="D8758" s="63">
        <f>'דוח 132'!H8758</f>
        <v>0</v>
      </c>
      <c r="E8758" s="63">
        <f>'דוח 132'!G8758</f>
        <v>0</v>
      </c>
      <c r="F8758" s="63">
        <f>'דוח 132'!F8758</f>
        <v>0</v>
      </c>
      <c r="G8758" s="63">
        <f>'דוח 132'!E8758</f>
        <v>0</v>
      </c>
      <c r="H8758" s="63">
        <f>'דוח 132'!D8758</f>
        <v>0</v>
      </c>
      <c r="I8758" s="63">
        <f>'דוח 132'!C8758</f>
        <v>0</v>
      </c>
      <c r="J8758" s="63">
        <f>'דוח 132'!B8758</f>
        <v>0</v>
      </c>
      <c r="K8758" s="63">
        <f>'דוח 132'!A8758</f>
        <v>0</v>
      </c>
    </row>
    <row r="8759" spans="1:11" x14ac:dyDescent="0.2">
      <c r="A8759" s="63">
        <f>'דוח 132'!K8759</f>
        <v>0</v>
      </c>
      <c r="B8759" s="63">
        <f>'דוח 132'!J8759</f>
        <v>0</v>
      </c>
      <c r="C8759" s="63">
        <f>'דוח 132'!I8759</f>
        <v>0</v>
      </c>
      <c r="D8759" s="63">
        <f>'דוח 132'!H8759</f>
        <v>0</v>
      </c>
      <c r="E8759" s="63">
        <f>'דוח 132'!G8759</f>
        <v>0</v>
      </c>
      <c r="F8759" s="63">
        <f>'דוח 132'!F8759</f>
        <v>0</v>
      </c>
      <c r="G8759" s="63">
        <f>'דוח 132'!E8759</f>
        <v>0</v>
      </c>
      <c r="H8759" s="63">
        <f>'דוח 132'!D8759</f>
        <v>0</v>
      </c>
      <c r="I8759" s="63">
        <f>'דוח 132'!C8759</f>
        <v>0</v>
      </c>
      <c r="J8759" s="63">
        <f>'דוח 132'!B8759</f>
        <v>0</v>
      </c>
      <c r="K8759" s="63">
        <f>'דוח 132'!A8759</f>
        <v>0</v>
      </c>
    </row>
    <row r="8760" spans="1:11" x14ac:dyDescent="0.2">
      <c r="A8760" s="63">
        <f>'דוח 132'!K8760</f>
        <v>0</v>
      </c>
      <c r="B8760" s="63">
        <f>'דוח 132'!J8760</f>
        <v>0</v>
      </c>
      <c r="C8760" s="63">
        <f>'דוח 132'!I8760</f>
        <v>0</v>
      </c>
      <c r="D8760" s="63">
        <f>'דוח 132'!H8760</f>
        <v>0</v>
      </c>
      <c r="E8760" s="63">
        <f>'דוח 132'!G8760</f>
        <v>0</v>
      </c>
      <c r="F8760" s="63">
        <f>'דוח 132'!F8760</f>
        <v>0</v>
      </c>
      <c r="G8760" s="63">
        <f>'דוח 132'!E8760</f>
        <v>0</v>
      </c>
      <c r="H8760" s="63">
        <f>'דוח 132'!D8760</f>
        <v>0</v>
      </c>
      <c r="I8760" s="63">
        <f>'דוח 132'!C8760</f>
        <v>0</v>
      </c>
      <c r="J8760" s="63">
        <f>'דוח 132'!B8760</f>
        <v>0</v>
      </c>
      <c r="K8760" s="63">
        <f>'דוח 132'!A8760</f>
        <v>0</v>
      </c>
    </row>
    <row r="8761" spans="1:11" x14ac:dyDescent="0.2">
      <c r="A8761" s="63">
        <f>'דוח 132'!K8761</f>
        <v>0</v>
      </c>
      <c r="B8761" s="63">
        <f>'דוח 132'!J8761</f>
        <v>0</v>
      </c>
      <c r="C8761" s="63">
        <f>'דוח 132'!I8761</f>
        <v>0</v>
      </c>
      <c r="D8761" s="63">
        <f>'דוח 132'!H8761</f>
        <v>0</v>
      </c>
      <c r="E8761" s="63">
        <f>'דוח 132'!G8761</f>
        <v>0</v>
      </c>
      <c r="F8761" s="63">
        <f>'דוח 132'!F8761</f>
        <v>0</v>
      </c>
      <c r="G8761" s="63">
        <f>'דוח 132'!E8761</f>
        <v>0</v>
      </c>
      <c r="H8761" s="63">
        <f>'דוח 132'!D8761</f>
        <v>0</v>
      </c>
      <c r="I8761" s="63">
        <f>'דוח 132'!C8761</f>
        <v>0</v>
      </c>
      <c r="J8761" s="63">
        <f>'דוח 132'!B8761</f>
        <v>0</v>
      </c>
      <c r="K8761" s="63">
        <f>'דוח 132'!A8761</f>
        <v>0</v>
      </c>
    </row>
    <row r="8762" spans="1:11" x14ac:dyDescent="0.2">
      <c r="A8762" s="63">
        <f>'דוח 132'!K8762</f>
        <v>0</v>
      </c>
      <c r="B8762" s="63">
        <f>'דוח 132'!J8762</f>
        <v>0</v>
      </c>
      <c r="C8762" s="63">
        <f>'דוח 132'!I8762</f>
        <v>0</v>
      </c>
      <c r="D8762" s="63">
        <f>'דוח 132'!H8762</f>
        <v>0</v>
      </c>
      <c r="E8762" s="63">
        <f>'דוח 132'!G8762</f>
        <v>0</v>
      </c>
      <c r="F8762" s="63">
        <f>'דוח 132'!F8762</f>
        <v>0</v>
      </c>
      <c r="G8762" s="63">
        <f>'דוח 132'!E8762</f>
        <v>0</v>
      </c>
      <c r="H8762" s="63">
        <f>'דוח 132'!D8762</f>
        <v>0</v>
      </c>
      <c r="I8762" s="63">
        <f>'דוח 132'!C8762</f>
        <v>0</v>
      </c>
      <c r="J8762" s="63">
        <f>'דוח 132'!B8762</f>
        <v>0</v>
      </c>
      <c r="K8762" s="63">
        <f>'דוח 132'!A8762</f>
        <v>0</v>
      </c>
    </row>
    <row r="8763" spans="1:11" x14ac:dyDescent="0.2">
      <c r="A8763" s="63">
        <f>'דוח 132'!K8763</f>
        <v>0</v>
      </c>
      <c r="B8763" s="63">
        <f>'דוח 132'!J8763</f>
        <v>0</v>
      </c>
      <c r="C8763" s="63">
        <f>'דוח 132'!I8763</f>
        <v>0</v>
      </c>
      <c r="D8763" s="63">
        <f>'דוח 132'!H8763</f>
        <v>0</v>
      </c>
      <c r="E8763" s="63">
        <f>'דוח 132'!G8763</f>
        <v>0</v>
      </c>
      <c r="F8763" s="63">
        <f>'דוח 132'!F8763</f>
        <v>0</v>
      </c>
      <c r="G8763" s="63">
        <f>'דוח 132'!E8763</f>
        <v>0</v>
      </c>
      <c r="H8763" s="63">
        <f>'דוח 132'!D8763</f>
        <v>0</v>
      </c>
      <c r="I8763" s="63">
        <f>'דוח 132'!C8763</f>
        <v>0</v>
      </c>
      <c r="J8763" s="63">
        <f>'דוח 132'!B8763</f>
        <v>0</v>
      </c>
      <c r="K8763" s="63">
        <f>'דוח 132'!A8763</f>
        <v>0</v>
      </c>
    </row>
    <row r="8764" spans="1:11" x14ac:dyDescent="0.2">
      <c r="A8764" s="63">
        <f>'דוח 132'!K8764</f>
        <v>0</v>
      </c>
      <c r="B8764" s="63">
        <f>'דוח 132'!J8764</f>
        <v>0</v>
      </c>
      <c r="C8764" s="63">
        <f>'דוח 132'!I8764</f>
        <v>0</v>
      </c>
      <c r="D8764" s="63">
        <f>'דוח 132'!H8764</f>
        <v>0</v>
      </c>
      <c r="E8764" s="63">
        <f>'דוח 132'!G8764</f>
        <v>0</v>
      </c>
      <c r="F8764" s="63">
        <f>'דוח 132'!F8764</f>
        <v>0</v>
      </c>
      <c r="G8764" s="63">
        <f>'דוח 132'!E8764</f>
        <v>0</v>
      </c>
      <c r="H8764" s="63">
        <f>'דוח 132'!D8764</f>
        <v>0</v>
      </c>
      <c r="I8764" s="63">
        <f>'דוח 132'!C8764</f>
        <v>0</v>
      </c>
      <c r="J8764" s="63">
        <f>'דוח 132'!B8764</f>
        <v>0</v>
      </c>
      <c r="K8764" s="63">
        <f>'דוח 132'!A8764</f>
        <v>0</v>
      </c>
    </row>
    <row r="8765" spans="1:11" x14ac:dyDescent="0.2">
      <c r="A8765" s="63">
        <f>'דוח 132'!K8765</f>
        <v>0</v>
      </c>
      <c r="B8765" s="63">
        <f>'דוח 132'!J8765</f>
        <v>0</v>
      </c>
      <c r="C8765" s="63">
        <f>'דוח 132'!I8765</f>
        <v>0</v>
      </c>
      <c r="D8765" s="63">
        <f>'דוח 132'!H8765</f>
        <v>0</v>
      </c>
      <c r="E8765" s="63">
        <f>'דוח 132'!G8765</f>
        <v>0</v>
      </c>
      <c r="F8765" s="63">
        <f>'דוח 132'!F8765</f>
        <v>0</v>
      </c>
      <c r="G8765" s="63">
        <f>'דוח 132'!E8765</f>
        <v>0</v>
      </c>
      <c r="H8765" s="63">
        <f>'דוח 132'!D8765</f>
        <v>0</v>
      </c>
      <c r="I8765" s="63">
        <f>'דוח 132'!C8765</f>
        <v>0</v>
      </c>
      <c r="J8765" s="63">
        <f>'דוח 132'!B8765</f>
        <v>0</v>
      </c>
      <c r="K8765" s="63">
        <f>'דוח 132'!A8765</f>
        <v>0</v>
      </c>
    </row>
    <row r="8766" spans="1:11" x14ac:dyDescent="0.2">
      <c r="A8766" s="63">
        <f>'דוח 132'!K8766</f>
        <v>0</v>
      </c>
      <c r="B8766" s="63">
        <f>'דוח 132'!J8766</f>
        <v>0</v>
      </c>
      <c r="C8766" s="63">
        <f>'דוח 132'!I8766</f>
        <v>0</v>
      </c>
      <c r="D8766" s="63">
        <f>'דוח 132'!H8766</f>
        <v>0</v>
      </c>
      <c r="E8766" s="63">
        <f>'דוח 132'!G8766</f>
        <v>0</v>
      </c>
      <c r="F8766" s="63">
        <f>'דוח 132'!F8766</f>
        <v>0</v>
      </c>
      <c r="G8766" s="63">
        <f>'דוח 132'!E8766</f>
        <v>0</v>
      </c>
      <c r="H8766" s="63">
        <f>'דוח 132'!D8766</f>
        <v>0</v>
      </c>
      <c r="I8766" s="63">
        <f>'דוח 132'!C8766</f>
        <v>0</v>
      </c>
      <c r="J8766" s="63">
        <f>'דוח 132'!B8766</f>
        <v>0</v>
      </c>
      <c r="K8766" s="63">
        <f>'דוח 132'!A8766</f>
        <v>0</v>
      </c>
    </row>
    <row r="8767" spans="1:11" x14ac:dyDescent="0.2">
      <c r="A8767" s="63">
        <f>'דוח 132'!K8767</f>
        <v>0</v>
      </c>
      <c r="B8767" s="63">
        <f>'דוח 132'!J8767</f>
        <v>0</v>
      </c>
      <c r="C8767" s="63">
        <f>'דוח 132'!I8767</f>
        <v>0</v>
      </c>
      <c r="D8767" s="63">
        <f>'דוח 132'!H8767</f>
        <v>0</v>
      </c>
      <c r="E8767" s="63">
        <f>'דוח 132'!G8767</f>
        <v>0</v>
      </c>
      <c r="F8767" s="63">
        <f>'דוח 132'!F8767</f>
        <v>0</v>
      </c>
      <c r="G8767" s="63">
        <f>'דוח 132'!E8767</f>
        <v>0</v>
      </c>
      <c r="H8767" s="63">
        <f>'דוח 132'!D8767</f>
        <v>0</v>
      </c>
      <c r="I8767" s="63">
        <f>'דוח 132'!C8767</f>
        <v>0</v>
      </c>
      <c r="J8767" s="63">
        <f>'דוח 132'!B8767</f>
        <v>0</v>
      </c>
      <c r="K8767" s="63">
        <f>'דוח 132'!A8767</f>
        <v>0</v>
      </c>
    </row>
    <row r="8768" spans="1:11" x14ac:dyDescent="0.2">
      <c r="A8768" s="63">
        <f>'דוח 132'!K8768</f>
        <v>0</v>
      </c>
      <c r="B8768" s="63">
        <f>'דוח 132'!J8768</f>
        <v>0</v>
      </c>
      <c r="C8768" s="63">
        <f>'דוח 132'!I8768</f>
        <v>0</v>
      </c>
      <c r="D8768" s="63">
        <f>'דוח 132'!H8768</f>
        <v>0</v>
      </c>
      <c r="E8768" s="63">
        <f>'דוח 132'!G8768</f>
        <v>0</v>
      </c>
      <c r="F8768" s="63">
        <f>'דוח 132'!F8768</f>
        <v>0</v>
      </c>
      <c r="G8768" s="63">
        <f>'דוח 132'!E8768</f>
        <v>0</v>
      </c>
      <c r="H8768" s="63">
        <f>'דוח 132'!D8768</f>
        <v>0</v>
      </c>
      <c r="I8768" s="63">
        <f>'דוח 132'!C8768</f>
        <v>0</v>
      </c>
      <c r="J8768" s="63">
        <f>'דוח 132'!B8768</f>
        <v>0</v>
      </c>
      <c r="K8768" s="63">
        <f>'דוח 132'!A8768</f>
        <v>0</v>
      </c>
    </row>
    <row r="8769" spans="1:11" x14ac:dyDescent="0.2">
      <c r="A8769" s="63">
        <f>'דוח 132'!K8769</f>
        <v>0</v>
      </c>
      <c r="B8769" s="63">
        <f>'דוח 132'!J8769</f>
        <v>0</v>
      </c>
      <c r="C8769" s="63">
        <f>'דוח 132'!I8769</f>
        <v>0</v>
      </c>
      <c r="D8769" s="63">
        <f>'דוח 132'!H8769</f>
        <v>0</v>
      </c>
      <c r="E8769" s="63">
        <f>'דוח 132'!G8769</f>
        <v>0</v>
      </c>
      <c r="F8769" s="63">
        <f>'דוח 132'!F8769</f>
        <v>0</v>
      </c>
      <c r="G8769" s="63">
        <f>'דוח 132'!E8769</f>
        <v>0</v>
      </c>
      <c r="H8769" s="63">
        <f>'דוח 132'!D8769</f>
        <v>0</v>
      </c>
      <c r="I8769" s="63">
        <f>'דוח 132'!C8769</f>
        <v>0</v>
      </c>
      <c r="J8769" s="63">
        <f>'דוח 132'!B8769</f>
        <v>0</v>
      </c>
      <c r="K8769" s="63">
        <f>'דוח 132'!A8769</f>
        <v>0</v>
      </c>
    </row>
    <row r="8770" spans="1:11" x14ac:dyDescent="0.2">
      <c r="A8770" s="63">
        <f>'דוח 132'!K8770</f>
        <v>0</v>
      </c>
      <c r="B8770" s="63">
        <f>'דוח 132'!J8770</f>
        <v>0</v>
      </c>
      <c r="C8770" s="63">
        <f>'דוח 132'!I8770</f>
        <v>0</v>
      </c>
      <c r="D8770" s="63">
        <f>'דוח 132'!H8770</f>
        <v>0</v>
      </c>
      <c r="E8770" s="63">
        <f>'דוח 132'!G8770</f>
        <v>0</v>
      </c>
      <c r="F8770" s="63">
        <f>'דוח 132'!F8770</f>
        <v>0</v>
      </c>
      <c r="G8770" s="63">
        <f>'דוח 132'!E8770</f>
        <v>0</v>
      </c>
      <c r="H8770" s="63">
        <f>'דוח 132'!D8770</f>
        <v>0</v>
      </c>
      <c r="I8770" s="63">
        <f>'דוח 132'!C8770</f>
        <v>0</v>
      </c>
      <c r="J8770" s="63">
        <f>'דוח 132'!B8770</f>
        <v>0</v>
      </c>
      <c r="K8770" s="63">
        <f>'דוח 132'!A8770</f>
        <v>0</v>
      </c>
    </row>
    <row r="8771" spans="1:11" x14ac:dyDescent="0.2">
      <c r="A8771" s="63">
        <f>'דוח 132'!K8771</f>
        <v>0</v>
      </c>
      <c r="B8771" s="63">
        <f>'דוח 132'!J8771</f>
        <v>0</v>
      </c>
      <c r="C8771" s="63">
        <f>'דוח 132'!I8771</f>
        <v>0</v>
      </c>
      <c r="D8771" s="63">
        <f>'דוח 132'!H8771</f>
        <v>0</v>
      </c>
      <c r="E8771" s="63">
        <f>'דוח 132'!G8771</f>
        <v>0</v>
      </c>
      <c r="F8771" s="63">
        <f>'דוח 132'!F8771</f>
        <v>0</v>
      </c>
      <c r="G8771" s="63">
        <f>'דוח 132'!E8771</f>
        <v>0</v>
      </c>
      <c r="H8771" s="63">
        <f>'דוח 132'!D8771</f>
        <v>0</v>
      </c>
      <c r="I8771" s="63">
        <f>'דוח 132'!C8771</f>
        <v>0</v>
      </c>
      <c r="J8771" s="63">
        <f>'דוח 132'!B8771</f>
        <v>0</v>
      </c>
      <c r="K8771" s="63">
        <f>'דוח 132'!A8771</f>
        <v>0</v>
      </c>
    </row>
    <row r="8772" spans="1:11" x14ac:dyDescent="0.2">
      <c r="A8772" s="63">
        <f>'דוח 132'!K8772</f>
        <v>0</v>
      </c>
      <c r="B8772" s="63">
        <f>'דוח 132'!J8772</f>
        <v>0</v>
      </c>
      <c r="C8772" s="63">
        <f>'דוח 132'!I8772</f>
        <v>0</v>
      </c>
      <c r="D8772" s="63">
        <f>'דוח 132'!H8772</f>
        <v>0</v>
      </c>
      <c r="E8772" s="63">
        <f>'דוח 132'!G8772</f>
        <v>0</v>
      </c>
      <c r="F8772" s="63">
        <f>'דוח 132'!F8772</f>
        <v>0</v>
      </c>
      <c r="G8772" s="63">
        <f>'דוח 132'!E8772</f>
        <v>0</v>
      </c>
      <c r="H8772" s="63">
        <f>'דוח 132'!D8772</f>
        <v>0</v>
      </c>
      <c r="I8772" s="63">
        <f>'דוח 132'!C8772</f>
        <v>0</v>
      </c>
      <c r="J8772" s="63">
        <f>'דוח 132'!B8772</f>
        <v>0</v>
      </c>
      <c r="K8772" s="63">
        <f>'דוח 132'!A8772</f>
        <v>0</v>
      </c>
    </row>
    <row r="8773" spans="1:11" x14ac:dyDescent="0.2">
      <c r="A8773" s="63">
        <f>'דוח 132'!K8773</f>
        <v>0</v>
      </c>
      <c r="B8773" s="63">
        <f>'דוח 132'!J8773</f>
        <v>0</v>
      </c>
      <c r="C8773" s="63">
        <f>'דוח 132'!I8773</f>
        <v>0</v>
      </c>
      <c r="D8773" s="63">
        <f>'דוח 132'!H8773</f>
        <v>0</v>
      </c>
      <c r="E8773" s="63">
        <f>'דוח 132'!G8773</f>
        <v>0</v>
      </c>
      <c r="F8773" s="63">
        <f>'דוח 132'!F8773</f>
        <v>0</v>
      </c>
      <c r="G8773" s="63">
        <f>'דוח 132'!E8773</f>
        <v>0</v>
      </c>
      <c r="H8773" s="63">
        <f>'דוח 132'!D8773</f>
        <v>0</v>
      </c>
      <c r="I8773" s="63">
        <f>'דוח 132'!C8773</f>
        <v>0</v>
      </c>
      <c r="J8773" s="63">
        <f>'דוח 132'!B8773</f>
        <v>0</v>
      </c>
      <c r="K8773" s="63">
        <f>'דוח 132'!A8773</f>
        <v>0</v>
      </c>
    </row>
    <row r="8774" spans="1:11" x14ac:dyDescent="0.2">
      <c r="A8774" s="63">
        <f>'דוח 132'!K8774</f>
        <v>0</v>
      </c>
      <c r="B8774" s="63">
        <f>'דוח 132'!J8774</f>
        <v>0</v>
      </c>
      <c r="C8774" s="63">
        <f>'דוח 132'!I8774</f>
        <v>0</v>
      </c>
      <c r="D8774" s="63">
        <f>'דוח 132'!H8774</f>
        <v>0</v>
      </c>
      <c r="E8774" s="63">
        <f>'דוח 132'!G8774</f>
        <v>0</v>
      </c>
      <c r="F8774" s="63">
        <f>'דוח 132'!F8774</f>
        <v>0</v>
      </c>
      <c r="G8774" s="63">
        <f>'דוח 132'!E8774</f>
        <v>0</v>
      </c>
      <c r="H8774" s="63">
        <f>'דוח 132'!D8774</f>
        <v>0</v>
      </c>
      <c r="I8774" s="63">
        <f>'דוח 132'!C8774</f>
        <v>0</v>
      </c>
      <c r="J8774" s="63">
        <f>'דוח 132'!B8774</f>
        <v>0</v>
      </c>
      <c r="K8774" s="63">
        <f>'דוח 132'!A8774</f>
        <v>0</v>
      </c>
    </row>
    <row r="8775" spans="1:11" x14ac:dyDescent="0.2">
      <c r="A8775" s="63">
        <f>'דוח 132'!K8775</f>
        <v>0</v>
      </c>
      <c r="B8775" s="63">
        <f>'דוח 132'!J8775</f>
        <v>0</v>
      </c>
      <c r="C8775" s="63">
        <f>'דוח 132'!I8775</f>
        <v>0</v>
      </c>
      <c r="D8775" s="63">
        <f>'דוח 132'!H8775</f>
        <v>0</v>
      </c>
      <c r="E8775" s="63">
        <f>'דוח 132'!G8775</f>
        <v>0</v>
      </c>
      <c r="F8775" s="63">
        <f>'דוח 132'!F8775</f>
        <v>0</v>
      </c>
      <c r="G8775" s="63">
        <f>'דוח 132'!E8775</f>
        <v>0</v>
      </c>
      <c r="H8775" s="63">
        <f>'דוח 132'!D8775</f>
        <v>0</v>
      </c>
      <c r="I8775" s="63">
        <f>'דוח 132'!C8775</f>
        <v>0</v>
      </c>
      <c r="J8775" s="63">
        <f>'דוח 132'!B8775</f>
        <v>0</v>
      </c>
      <c r="K8775" s="63">
        <f>'דוח 132'!A8775</f>
        <v>0</v>
      </c>
    </row>
    <row r="8776" spans="1:11" x14ac:dyDescent="0.2">
      <c r="A8776" s="63">
        <f>'דוח 132'!K8776</f>
        <v>0</v>
      </c>
      <c r="B8776" s="63">
        <f>'דוח 132'!J8776</f>
        <v>0</v>
      </c>
      <c r="C8776" s="63">
        <f>'דוח 132'!I8776</f>
        <v>0</v>
      </c>
      <c r="D8776" s="63">
        <f>'דוח 132'!H8776</f>
        <v>0</v>
      </c>
      <c r="E8776" s="63">
        <f>'דוח 132'!G8776</f>
        <v>0</v>
      </c>
      <c r="F8776" s="63">
        <f>'דוח 132'!F8776</f>
        <v>0</v>
      </c>
      <c r="G8776" s="63">
        <f>'דוח 132'!E8776</f>
        <v>0</v>
      </c>
      <c r="H8776" s="63">
        <f>'דוח 132'!D8776</f>
        <v>0</v>
      </c>
      <c r="I8776" s="63">
        <f>'דוח 132'!C8776</f>
        <v>0</v>
      </c>
      <c r="J8776" s="63">
        <f>'דוח 132'!B8776</f>
        <v>0</v>
      </c>
      <c r="K8776" s="63">
        <f>'דוח 132'!A8776</f>
        <v>0</v>
      </c>
    </row>
    <row r="8777" spans="1:11" x14ac:dyDescent="0.2">
      <c r="A8777" s="63">
        <f>'דוח 132'!K8777</f>
        <v>0</v>
      </c>
      <c r="B8777" s="63">
        <f>'דוח 132'!J8777</f>
        <v>0</v>
      </c>
      <c r="C8777" s="63">
        <f>'דוח 132'!I8777</f>
        <v>0</v>
      </c>
      <c r="D8777" s="63">
        <f>'דוח 132'!H8777</f>
        <v>0</v>
      </c>
      <c r="E8777" s="63">
        <f>'דוח 132'!G8777</f>
        <v>0</v>
      </c>
      <c r="F8777" s="63">
        <f>'דוח 132'!F8777</f>
        <v>0</v>
      </c>
      <c r="G8777" s="63">
        <f>'דוח 132'!E8777</f>
        <v>0</v>
      </c>
      <c r="H8777" s="63">
        <f>'דוח 132'!D8777</f>
        <v>0</v>
      </c>
      <c r="I8777" s="63">
        <f>'דוח 132'!C8777</f>
        <v>0</v>
      </c>
      <c r="J8777" s="63">
        <f>'דוח 132'!B8777</f>
        <v>0</v>
      </c>
      <c r="K8777" s="63">
        <f>'דוח 132'!A8777</f>
        <v>0</v>
      </c>
    </row>
    <row r="8778" spans="1:11" x14ac:dyDescent="0.2">
      <c r="A8778" s="63">
        <f>'דוח 132'!K8778</f>
        <v>0</v>
      </c>
      <c r="B8778" s="63">
        <f>'דוח 132'!J8778</f>
        <v>0</v>
      </c>
      <c r="C8778" s="63">
        <f>'דוח 132'!I8778</f>
        <v>0</v>
      </c>
      <c r="D8778" s="63">
        <f>'דוח 132'!H8778</f>
        <v>0</v>
      </c>
      <c r="E8778" s="63">
        <f>'דוח 132'!G8778</f>
        <v>0</v>
      </c>
      <c r="F8778" s="63">
        <f>'דוח 132'!F8778</f>
        <v>0</v>
      </c>
      <c r="G8778" s="63">
        <f>'דוח 132'!E8778</f>
        <v>0</v>
      </c>
      <c r="H8778" s="63">
        <f>'דוח 132'!D8778</f>
        <v>0</v>
      </c>
      <c r="I8778" s="63">
        <f>'דוח 132'!C8778</f>
        <v>0</v>
      </c>
      <c r="J8778" s="63">
        <f>'דוח 132'!B8778</f>
        <v>0</v>
      </c>
      <c r="K8778" s="63">
        <f>'דוח 132'!A8778</f>
        <v>0</v>
      </c>
    </row>
    <row r="8779" spans="1:11" x14ac:dyDescent="0.2">
      <c r="A8779" s="63">
        <f>'דוח 132'!K8779</f>
        <v>0</v>
      </c>
      <c r="B8779" s="63">
        <f>'דוח 132'!J8779</f>
        <v>0</v>
      </c>
      <c r="C8779" s="63">
        <f>'דוח 132'!I8779</f>
        <v>0</v>
      </c>
      <c r="D8779" s="63">
        <f>'דוח 132'!H8779</f>
        <v>0</v>
      </c>
      <c r="E8779" s="63">
        <f>'דוח 132'!G8779</f>
        <v>0</v>
      </c>
      <c r="F8779" s="63">
        <f>'דוח 132'!F8779</f>
        <v>0</v>
      </c>
      <c r="G8779" s="63">
        <f>'דוח 132'!E8779</f>
        <v>0</v>
      </c>
      <c r="H8779" s="63">
        <f>'דוח 132'!D8779</f>
        <v>0</v>
      </c>
      <c r="I8779" s="63">
        <f>'דוח 132'!C8779</f>
        <v>0</v>
      </c>
      <c r="J8779" s="63">
        <f>'דוח 132'!B8779</f>
        <v>0</v>
      </c>
      <c r="K8779" s="63">
        <f>'דוח 132'!A8779</f>
        <v>0</v>
      </c>
    </row>
    <row r="8780" spans="1:11" x14ac:dyDescent="0.2">
      <c r="A8780" s="63">
        <f>'דוח 132'!K8780</f>
        <v>0</v>
      </c>
      <c r="B8780" s="63">
        <f>'דוח 132'!J8780</f>
        <v>0</v>
      </c>
      <c r="C8780" s="63">
        <f>'דוח 132'!I8780</f>
        <v>0</v>
      </c>
      <c r="D8780" s="63">
        <f>'דוח 132'!H8780</f>
        <v>0</v>
      </c>
      <c r="E8780" s="63">
        <f>'דוח 132'!G8780</f>
        <v>0</v>
      </c>
      <c r="F8780" s="63">
        <f>'דוח 132'!F8780</f>
        <v>0</v>
      </c>
      <c r="G8780" s="63">
        <f>'דוח 132'!E8780</f>
        <v>0</v>
      </c>
      <c r="H8780" s="63">
        <f>'דוח 132'!D8780</f>
        <v>0</v>
      </c>
      <c r="I8780" s="63">
        <f>'דוח 132'!C8780</f>
        <v>0</v>
      </c>
      <c r="J8780" s="63">
        <f>'דוח 132'!B8780</f>
        <v>0</v>
      </c>
      <c r="K8780" s="63">
        <f>'דוח 132'!A8780</f>
        <v>0</v>
      </c>
    </row>
    <row r="8781" spans="1:11" x14ac:dyDescent="0.2">
      <c r="A8781" s="63">
        <f>'דוח 132'!K8781</f>
        <v>0</v>
      </c>
      <c r="B8781" s="63">
        <f>'דוח 132'!J8781</f>
        <v>0</v>
      </c>
      <c r="C8781" s="63">
        <f>'דוח 132'!I8781</f>
        <v>0</v>
      </c>
      <c r="D8781" s="63">
        <f>'דוח 132'!H8781</f>
        <v>0</v>
      </c>
      <c r="E8781" s="63">
        <f>'דוח 132'!G8781</f>
        <v>0</v>
      </c>
      <c r="F8781" s="63">
        <f>'דוח 132'!F8781</f>
        <v>0</v>
      </c>
      <c r="G8781" s="63">
        <f>'דוח 132'!E8781</f>
        <v>0</v>
      </c>
      <c r="H8781" s="63">
        <f>'דוח 132'!D8781</f>
        <v>0</v>
      </c>
      <c r="I8781" s="63">
        <f>'דוח 132'!C8781</f>
        <v>0</v>
      </c>
      <c r="J8781" s="63">
        <f>'דוח 132'!B8781</f>
        <v>0</v>
      </c>
      <c r="K8781" s="63">
        <f>'דוח 132'!A8781</f>
        <v>0</v>
      </c>
    </row>
    <row r="8782" spans="1:11" x14ac:dyDescent="0.2">
      <c r="A8782" s="63">
        <f>'דוח 132'!K8782</f>
        <v>0</v>
      </c>
      <c r="B8782" s="63">
        <f>'דוח 132'!J8782</f>
        <v>0</v>
      </c>
      <c r="C8782" s="63">
        <f>'דוח 132'!I8782</f>
        <v>0</v>
      </c>
      <c r="D8782" s="63">
        <f>'דוח 132'!H8782</f>
        <v>0</v>
      </c>
      <c r="E8782" s="63">
        <f>'דוח 132'!G8782</f>
        <v>0</v>
      </c>
      <c r="F8782" s="63">
        <f>'דוח 132'!F8782</f>
        <v>0</v>
      </c>
      <c r="G8782" s="63">
        <f>'דוח 132'!E8782</f>
        <v>0</v>
      </c>
      <c r="H8782" s="63">
        <f>'דוח 132'!D8782</f>
        <v>0</v>
      </c>
      <c r="I8782" s="63">
        <f>'דוח 132'!C8782</f>
        <v>0</v>
      </c>
      <c r="J8782" s="63">
        <f>'דוח 132'!B8782</f>
        <v>0</v>
      </c>
      <c r="K8782" s="63">
        <f>'דוח 132'!A8782</f>
        <v>0</v>
      </c>
    </row>
    <row r="8783" spans="1:11" x14ac:dyDescent="0.2">
      <c r="A8783" s="63">
        <f>'דוח 132'!K8783</f>
        <v>0</v>
      </c>
      <c r="B8783" s="63">
        <f>'דוח 132'!J8783</f>
        <v>0</v>
      </c>
      <c r="C8783" s="63">
        <f>'דוח 132'!I8783</f>
        <v>0</v>
      </c>
      <c r="D8783" s="63">
        <f>'דוח 132'!H8783</f>
        <v>0</v>
      </c>
      <c r="E8783" s="63">
        <f>'דוח 132'!G8783</f>
        <v>0</v>
      </c>
      <c r="F8783" s="63">
        <f>'דוח 132'!F8783</f>
        <v>0</v>
      </c>
      <c r="G8783" s="63">
        <f>'דוח 132'!E8783</f>
        <v>0</v>
      </c>
      <c r="H8783" s="63">
        <f>'דוח 132'!D8783</f>
        <v>0</v>
      </c>
      <c r="I8783" s="63">
        <f>'דוח 132'!C8783</f>
        <v>0</v>
      </c>
      <c r="J8783" s="63">
        <f>'דוח 132'!B8783</f>
        <v>0</v>
      </c>
      <c r="K8783" s="63">
        <f>'דוח 132'!A8783</f>
        <v>0</v>
      </c>
    </row>
    <row r="8784" spans="1:11" x14ac:dyDescent="0.2">
      <c r="A8784" s="63">
        <f>'דוח 132'!K8784</f>
        <v>0</v>
      </c>
      <c r="B8784" s="63">
        <f>'דוח 132'!J8784</f>
        <v>0</v>
      </c>
      <c r="C8784" s="63">
        <f>'דוח 132'!I8784</f>
        <v>0</v>
      </c>
      <c r="D8784" s="63">
        <f>'דוח 132'!H8784</f>
        <v>0</v>
      </c>
      <c r="E8784" s="63">
        <f>'דוח 132'!G8784</f>
        <v>0</v>
      </c>
      <c r="F8784" s="63">
        <f>'דוח 132'!F8784</f>
        <v>0</v>
      </c>
      <c r="G8784" s="63">
        <f>'דוח 132'!E8784</f>
        <v>0</v>
      </c>
      <c r="H8784" s="63">
        <f>'דוח 132'!D8784</f>
        <v>0</v>
      </c>
      <c r="I8784" s="63">
        <f>'דוח 132'!C8784</f>
        <v>0</v>
      </c>
      <c r="J8784" s="63">
        <f>'דוח 132'!B8784</f>
        <v>0</v>
      </c>
      <c r="K8784" s="63">
        <f>'דוח 132'!A8784</f>
        <v>0</v>
      </c>
    </row>
    <row r="8785" spans="1:11" x14ac:dyDescent="0.2">
      <c r="A8785" s="63">
        <f>'דוח 132'!K8785</f>
        <v>0</v>
      </c>
      <c r="B8785" s="63">
        <f>'דוח 132'!J8785</f>
        <v>0</v>
      </c>
      <c r="C8785" s="63">
        <f>'דוח 132'!I8785</f>
        <v>0</v>
      </c>
      <c r="D8785" s="63">
        <f>'דוח 132'!H8785</f>
        <v>0</v>
      </c>
      <c r="E8785" s="63">
        <f>'דוח 132'!G8785</f>
        <v>0</v>
      </c>
      <c r="F8785" s="63">
        <f>'דוח 132'!F8785</f>
        <v>0</v>
      </c>
      <c r="G8785" s="63">
        <f>'דוח 132'!E8785</f>
        <v>0</v>
      </c>
      <c r="H8785" s="63">
        <f>'דוח 132'!D8785</f>
        <v>0</v>
      </c>
      <c r="I8785" s="63">
        <f>'דוח 132'!C8785</f>
        <v>0</v>
      </c>
      <c r="J8785" s="63">
        <f>'דוח 132'!B8785</f>
        <v>0</v>
      </c>
      <c r="K8785" s="63">
        <f>'דוח 132'!A8785</f>
        <v>0</v>
      </c>
    </row>
    <row r="8786" spans="1:11" x14ac:dyDescent="0.2">
      <c r="A8786" s="63">
        <f>'דוח 132'!K8786</f>
        <v>0</v>
      </c>
      <c r="B8786" s="63">
        <f>'דוח 132'!J8786</f>
        <v>0</v>
      </c>
      <c r="C8786" s="63">
        <f>'דוח 132'!I8786</f>
        <v>0</v>
      </c>
      <c r="D8786" s="63">
        <f>'דוח 132'!H8786</f>
        <v>0</v>
      </c>
      <c r="E8786" s="63">
        <f>'דוח 132'!G8786</f>
        <v>0</v>
      </c>
      <c r="F8786" s="63">
        <f>'דוח 132'!F8786</f>
        <v>0</v>
      </c>
      <c r="G8786" s="63">
        <f>'דוח 132'!E8786</f>
        <v>0</v>
      </c>
      <c r="H8786" s="63">
        <f>'דוח 132'!D8786</f>
        <v>0</v>
      </c>
      <c r="I8786" s="63">
        <f>'דוח 132'!C8786</f>
        <v>0</v>
      </c>
      <c r="J8786" s="63">
        <f>'דוח 132'!B8786</f>
        <v>0</v>
      </c>
      <c r="K8786" s="63">
        <f>'דוח 132'!A8786</f>
        <v>0</v>
      </c>
    </row>
    <row r="8787" spans="1:11" x14ac:dyDescent="0.2">
      <c r="A8787" s="63">
        <f>'דוח 132'!K8787</f>
        <v>0</v>
      </c>
      <c r="B8787" s="63">
        <f>'דוח 132'!J8787</f>
        <v>0</v>
      </c>
      <c r="C8787" s="63">
        <f>'דוח 132'!I8787</f>
        <v>0</v>
      </c>
      <c r="D8787" s="63">
        <f>'דוח 132'!H8787</f>
        <v>0</v>
      </c>
      <c r="E8787" s="63">
        <f>'דוח 132'!G8787</f>
        <v>0</v>
      </c>
      <c r="F8787" s="63">
        <f>'דוח 132'!F8787</f>
        <v>0</v>
      </c>
      <c r="G8787" s="63">
        <f>'דוח 132'!E8787</f>
        <v>0</v>
      </c>
      <c r="H8787" s="63">
        <f>'דוח 132'!D8787</f>
        <v>0</v>
      </c>
      <c r="I8787" s="63">
        <f>'דוח 132'!C8787</f>
        <v>0</v>
      </c>
      <c r="J8787" s="63">
        <f>'דוח 132'!B8787</f>
        <v>0</v>
      </c>
      <c r="K8787" s="63">
        <f>'דוח 132'!A8787</f>
        <v>0</v>
      </c>
    </row>
    <row r="8788" spans="1:11" x14ac:dyDescent="0.2">
      <c r="A8788" s="63">
        <f>'דוח 132'!K8788</f>
        <v>0</v>
      </c>
      <c r="B8788" s="63">
        <f>'דוח 132'!J8788</f>
        <v>0</v>
      </c>
      <c r="C8788" s="63">
        <f>'דוח 132'!I8788</f>
        <v>0</v>
      </c>
      <c r="D8788" s="63">
        <f>'דוח 132'!H8788</f>
        <v>0</v>
      </c>
      <c r="E8788" s="63">
        <f>'דוח 132'!G8788</f>
        <v>0</v>
      </c>
      <c r="F8788" s="63">
        <f>'דוח 132'!F8788</f>
        <v>0</v>
      </c>
      <c r="G8788" s="63">
        <f>'דוח 132'!E8788</f>
        <v>0</v>
      </c>
      <c r="H8788" s="63">
        <f>'דוח 132'!D8788</f>
        <v>0</v>
      </c>
      <c r="I8788" s="63">
        <f>'דוח 132'!C8788</f>
        <v>0</v>
      </c>
      <c r="J8788" s="63">
        <f>'דוח 132'!B8788</f>
        <v>0</v>
      </c>
      <c r="K8788" s="63">
        <f>'דוח 132'!A8788</f>
        <v>0</v>
      </c>
    </row>
    <row r="8789" spans="1:11" x14ac:dyDescent="0.2">
      <c r="A8789" s="63">
        <f>'דוח 132'!K8789</f>
        <v>0</v>
      </c>
      <c r="B8789" s="63">
        <f>'דוח 132'!J8789</f>
        <v>0</v>
      </c>
      <c r="C8789" s="63">
        <f>'דוח 132'!I8789</f>
        <v>0</v>
      </c>
      <c r="D8789" s="63">
        <f>'דוח 132'!H8789</f>
        <v>0</v>
      </c>
      <c r="E8789" s="63">
        <f>'דוח 132'!G8789</f>
        <v>0</v>
      </c>
      <c r="F8789" s="63">
        <f>'דוח 132'!F8789</f>
        <v>0</v>
      </c>
      <c r="G8789" s="63">
        <f>'דוח 132'!E8789</f>
        <v>0</v>
      </c>
      <c r="H8789" s="63">
        <f>'דוח 132'!D8789</f>
        <v>0</v>
      </c>
      <c r="I8789" s="63">
        <f>'דוח 132'!C8789</f>
        <v>0</v>
      </c>
      <c r="J8789" s="63">
        <f>'דוח 132'!B8789</f>
        <v>0</v>
      </c>
      <c r="K8789" s="63">
        <f>'דוח 132'!A8789</f>
        <v>0</v>
      </c>
    </row>
    <row r="8790" spans="1:11" x14ac:dyDescent="0.2">
      <c r="A8790" s="63">
        <f>'דוח 132'!K8790</f>
        <v>0</v>
      </c>
      <c r="B8790" s="63">
        <f>'דוח 132'!J8790</f>
        <v>0</v>
      </c>
      <c r="C8790" s="63">
        <f>'דוח 132'!I8790</f>
        <v>0</v>
      </c>
      <c r="D8790" s="63">
        <f>'דוח 132'!H8790</f>
        <v>0</v>
      </c>
      <c r="E8790" s="63">
        <f>'דוח 132'!G8790</f>
        <v>0</v>
      </c>
      <c r="F8790" s="63">
        <f>'דוח 132'!F8790</f>
        <v>0</v>
      </c>
      <c r="G8790" s="63">
        <f>'דוח 132'!E8790</f>
        <v>0</v>
      </c>
      <c r="H8790" s="63">
        <f>'דוח 132'!D8790</f>
        <v>0</v>
      </c>
      <c r="I8790" s="63">
        <f>'דוח 132'!C8790</f>
        <v>0</v>
      </c>
      <c r="J8790" s="63">
        <f>'דוח 132'!B8790</f>
        <v>0</v>
      </c>
      <c r="K8790" s="63">
        <f>'דוח 132'!A8790</f>
        <v>0</v>
      </c>
    </row>
    <row r="8791" spans="1:11" x14ac:dyDescent="0.2">
      <c r="A8791" s="63">
        <f>'דוח 132'!K8791</f>
        <v>0</v>
      </c>
      <c r="B8791" s="63">
        <f>'דוח 132'!J8791</f>
        <v>0</v>
      </c>
      <c r="C8791" s="63">
        <f>'דוח 132'!I8791</f>
        <v>0</v>
      </c>
      <c r="D8791" s="63">
        <f>'דוח 132'!H8791</f>
        <v>0</v>
      </c>
      <c r="E8791" s="63">
        <f>'דוח 132'!G8791</f>
        <v>0</v>
      </c>
      <c r="F8791" s="63">
        <f>'דוח 132'!F8791</f>
        <v>0</v>
      </c>
      <c r="G8791" s="63">
        <f>'דוח 132'!E8791</f>
        <v>0</v>
      </c>
      <c r="H8791" s="63">
        <f>'דוח 132'!D8791</f>
        <v>0</v>
      </c>
      <c r="I8791" s="63">
        <f>'דוח 132'!C8791</f>
        <v>0</v>
      </c>
      <c r="J8791" s="63">
        <f>'דוח 132'!B8791</f>
        <v>0</v>
      </c>
      <c r="K8791" s="63">
        <f>'דוח 132'!A8791</f>
        <v>0</v>
      </c>
    </row>
    <row r="8792" spans="1:11" x14ac:dyDescent="0.2">
      <c r="A8792" s="63">
        <f>'דוח 132'!K8792</f>
        <v>0</v>
      </c>
      <c r="B8792" s="63">
        <f>'דוח 132'!J8792</f>
        <v>0</v>
      </c>
      <c r="C8792" s="63">
        <f>'דוח 132'!I8792</f>
        <v>0</v>
      </c>
      <c r="D8792" s="63">
        <f>'דוח 132'!H8792</f>
        <v>0</v>
      </c>
      <c r="E8792" s="63">
        <f>'דוח 132'!G8792</f>
        <v>0</v>
      </c>
      <c r="F8792" s="63">
        <f>'דוח 132'!F8792</f>
        <v>0</v>
      </c>
      <c r="G8792" s="63">
        <f>'דוח 132'!E8792</f>
        <v>0</v>
      </c>
      <c r="H8792" s="63">
        <f>'דוח 132'!D8792</f>
        <v>0</v>
      </c>
      <c r="I8792" s="63">
        <f>'דוח 132'!C8792</f>
        <v>0</v>
      </c>
      <c r="J8792" s="63">
        <f>'דוח 132'!B8792</f>
        <v>0</v>
      </c>
      <c r="K8792" s="63">
        <f>'דוח 132'!A8792</f>
        <v>0</v>
      </c>
    </row>
    <row r="8793" spans="1:11" x14ac:dyDescent="0.2">
      <c r="A8793" s="63">
        <f>'דוח 132'!K8793</f>
        <v>0</v>
      </c>
      <c r="B8793" s="63">
        <f>'דוח 132'!J8793</f>
        <v>0</v>
      </c>
      <c r="C8793" s="63">
        <f>'דוח 132'!I8793</f>
        <v>0</v>
      </c>
      <c r="D8793" s="63">
        <f>'דוח 132'!H8793</f>
        <v>0</v>
      </c>
      <c r="E8793" s="63">
        <f>'דוח 132'!G8793</f>
        <v>0</v>
      </c>
      <c r="F8793" s="63">
        <f>'דוח 132'!F8793</f>
        <v>0</v>
      </c>
      <c r="G8793" s="63">
        <f>'דוח 132'!E8793</f>
        <v>0</v>
      </c>
      <c r="H8793" s="63">
        <f>'דוח 132'!D8793</f>
        <v>0</v>
      </c>
      <c r="I8793" s="63">
        <f>'דוח 132'!C8793</f>
        <v>0</v>
      </c>
      <c r="J8793" s="63">
        <f>'דוח 132'!B8793</f>
        <v>0</v>
      </c>
      <c r="K8793" s="63">
        <f>'דוח 132'!A8793</f>
        <v>0</v>
      </c>
    </row>
    <row r="8794" spans="1:11" x14ac:dyDescent="0.2">
      <c r="A8794" s="63">
        <f>'דוח 132'!K8794</f>
        <v>0</v>
      </c>
      <c r="B8794" s="63">
        <f>'דוח 132'!J8794</f>
        <v>0</v>
      </c>
      <c r="C8794" s="63">
        <f>'דוח 132'!I8794</f>
        <v>0</v>
      </c>
      <c r="D8794" s="63">
        <f>'דוח 132'!H8794</f>
        <v>0</v>
      </c>
      <c r="E8794" s="63">
        <f>'דוח 132'!G8794</f>
        <v>0</v>
      </c>
      <c r="F8794" s="63">
        <f>'דוח 132'!F8794</f>
        <v>0</v>
      </c>
      <c r="G8794" s="63">
        <f>'דוח 132'!E8794</f>
        <v>0</v>
      </c>
      <c r="H8794" s="63">
        <f>'דוח 132'!D8794</f>
        <v>0</v>
      </c>
      <c r="I8794" s="63">
        <f>'דוח 132'!C8794</f>
        <v>0</v>
      </c>
      <c r="J8794" s="63">
        <f>'דוח 132'!B8794</f>
        <v>0</v>
      </c>
      <c r="K8794" s="63">
        <f>'דוח 132'!A8794</f>
        <v>0</v>
      </c>
    </row>
    <row r="8795" spans="1:11" x14ac:dyDescent="0.2">
      <c r="A8795" s="63">
        <f>'דוח 132'!K8795</f>
        <v>0</v>
      </c>
      <c r="B8795" s="63">
        <f>'דוח 132'!J8795</f>
        <v>0</v>
      </c>
      <c r="C8795" s="63">
        <f>'דוח 132'!I8795</f>
        <v>0</v>
      </c>
      <c r="D8795" s="63">
        <f>'דוח 132'!H8795</f>
        <v>0</v>
      </c>
      <c r="E8795" s="63">
        <f>'דוח 132'!G8795</f>
        <v>0</v>
      </c>
      <c r="F8795" s="63">
        <f>'דוח 132'!F8795</f>
        <v>0</v>
      </c>
      <c r="G8795" s="63">
        <f>'דוח 132'!E8795</f>
        <v>0</v>
      </c>
      <c r="H8795" s="63">
        <f>'דוח 132'!D8795</f>
        <v>0</v>
      </c>
      <c r="I8795" s="63">
        <f>'דוח 132'!C8795</f>
        <v>0</v>
      </c>
      <c r="J8795" s="63">
        <f>'דוח 132'!B8795</f>
        <v>0</v>
      </c>
      <c r="K8795" s="63">
        <f>'דוח 132'!A8795</f>
        <v>0</v>
      </c>
    </row>
    <row r="8796" spans="1:11" x14ac:dyDescent="0.2">
      <c r="A8796" s="63">
        <f>'דוח 132'!K8796</f>
        <v>0</v>
      </c>
      <c r="B8796" s="63">
        <f>'דוח 132'!J8796</f>
        <v>0</v>
      </c>
      <c r="C8796" s="63">
        <f>'דוח 132'!I8796</f>
        <v>0</v>
      </c>
      <c r="D8796" s="63">
        <f>'דוח 132'!H8796</f>
        <v>0</v>
      </c>
      <c r="E8796" s="63">
        <f>'דוח 132'!G8796</f>
        <v>0</v>
      </c>
      <c r="F8796" s="63">
        <f>'דוח 132'!F8796</f>
        <v>0</v>
      </c>
      <c r="G8796" s="63">
        <f>'דוח 132'!E8796</f>
        <v>0</v>
      </c>
      <c r="H8796" s="63">
        <f>'דוח 132'!D8796</f>
        <v>0</v>
      </c>
      <c r="I8796" s="63">
        <f>'דוח 132'!C8796</f>
        <v>0</v>
      </c>
      <c r="J8796" s="63">
        <f>'דוח 132'!B8796</f>
        <v>0</v>
      </c>
      <c r="K8796" s="63">
        <f>'דוח 132'!A8796</f>
        <v>0</v>
      </c>
    </row>
    <row r="8797" spans="1:11" x14ac:dyDescent="0.2">
      <c r="A8797" s="63">
        <f>'דוח 132'!K8797</f>
        <v>0</v>
      </c>
      <c r="B8797" s="63">
        <f>'דוח 132'!J8797</f>
        <v>0</v>
      </c>
      <c r="C8797" s="63">
        <f>'דוח 132'!I8797</f>
        <v>0</v>
      </c>
      <c r="D8797" s="63">
        <f>'דוח 132'!H8797</f>
        <v>0</v>
      </c>
      <c r="E8797" s="63">
        <f>'דוח 132'!G8797</f>
        <v>0</v>
      </c>
      <c r="F8797" s="63">
        <f>'דוח 132'!F8797</f>
        <v>0</v>
      </c>
      <c r="G8797" s="63">
        <f>'דוח 132'!E8797</f>
        <v>0</v>
      </c>
      <c r="H8797" s="63">
        <f>'דוח 132'!D8797</f>
        <v>0</v>
      </c>
      <c r="I8797" s="63">
        <f>'דוח 132'!C8797</f>
        <v>0</v>
      </c>
      <c r="J8797" s="63">
        <f>'דוח 132'!B8797</f>
        <v>0</v>
      </c>
      <c r="K8797" s="63">
        <f>'דוח 132'!A8797</f>
        <v>0</v>
      </c>
    </row>
    <row r="8798" spans="1:11" x14ac:dyDescent="0.2">
      <c r="A8798" s="63">
        <f>'דוח 132'!K8798</f>
        <v>0</v>
      </c>
      <c r="B8798" s="63">
        <f>'דוח 132'!J8798</f>
        <v>0</v>
      </c>
      <c r="C8798" s="63">
        <f>'דוח 132'!I8798</f>
        <v>0</v>
      </c>
      <c r="D8798" s="63">
        <f>'דוח 132'!H8798</f>
        <v>0</v>
      </c>
      <c r="E8798" s="63">
        <f>'דוח 132'!G8798</f>
        <v>0</v>
      </c>
      <c r="F8798" s="63">
        <f>'דוח 132'!F8798</f>
        <v>0</v>
      </c>
      <c r="G8798" s="63">
        <f>'דוח 132'!E8798</f>
        <v>0</v>
      </c>
      <c r="H8798" s="63">
        <f>'דוח 132'!D8798</f>
        <v>0</v>
      </c>
      <c r="I8798" s="63">
        <f>'דוח 132'!C8798</f>
        <v>0</v>
      </c>
      <c r="J8798" s="63">
        <f>'דוח 132'!B8798</f>
        <v>0</v>
      </c>
      <c r="K8798" s="63">
        <f>'דוח 132'!A8798</f>
        <v>0</v>
      </c>
    </row>
    <row r="8799" spans="1:11" x14ac:dyDescent="0.2">
      <c r="A8799" s="63">
        <f>'דוח 132'!K8799</f>
        <v>0</v>
      </c>
      <c r="B8799" s="63">
        <f>'דוח 132'!J8799</f>
        <v>0</v>
      </c>
      <c r="C8799" s="63">
        <f>'דוח 132'!I8799</f>
        <v>0</v>
      </c>
      <c r="D8799" s="63">
        <f>'דוח 132'!H8799</f>
        <v>0</v>
      </c>
      <c r="E8799" s="63">
        <f>'דוח 132'!G8799</f>
        <v>0</v>
      </c>
      <c r="F8799" s="63">
        <f>'דוח 132'!F8799</f>
        <v>0</v>
      </c>
      <c r="G8799" s="63">
        <f>'דוח 132'!E8799</f>
        <v>0</v>
      </c>
      <c r="H8799" s="63">
        <f>'דוח 132'!D8799</f>
        <v>0</v>
      </c>
      <c r="I8799" s="63">
        <f>'דוח 132'!C8799</f>
        <v>0</v>
      </c>
      <c r="J8799" s="63">
        <f>'דוח 132'!B8799</f>
        <v>0</v>
      </c>
      <c r="K8799" s="63">
        <f>'דוח 132'!A8799</f>
        <v>0</v>
      </c>
    </row>
    <row r="8800" spans="1:11" x14ac:dyDescent="0.2">
      <c r="A8800" s="63">
        <f>'דוח 132'!K8800</f>
        <v>0</v>
      </c>
      <c r="B8800" s="63">
        <f>'דוח 132'!J8800</f>
        <v>0</v>
      </c>
      <c r="C8800" s="63">
        <f>'דוח 132'!I8800</f>
        <v>0</v>
      </c>
      <c r="D8800" s="63">
        <f>'דוח 132'!H8800</f>
        <v>0</v>
      </c>
      <c r="E8800" s="63">
        <f>'דוח 132'!G8800</f>
        <v>0</v>
      </c>
      <c r="F8800" s="63">
        <f>'דוח 132'!F8800</f>
        <v>0</v>
      </c>
      <c r="G8800" s="63">
        <f>'דוח 132'!E8800</f>
        <v>0</v>
      </c>
      <c r="H8800" s="63">
        <f>'דוח 132'!D8800</f>
        <v>0</v>
      </c>
      <c r="I8800" s="63">
        <f>'דוח 132'!C8800</f>
        <v>0</v>
      </c>
      <c r="J8800" s="63">
        <f>'דוח 132'!B8800</f>
        <v>0</v>
      </c>
      <c r="K8800" s="63">
        <f>'דוח 132'!A8800</f>
        <v>0</v>
      </c>
    </row>
    <row r="8801" spans="1:11" x14ac:dyDescent="0.2">
      <c r="A8801" s="63">
        <f>'דוח 132'!K8801</f>
        <v>0</v>
      </c>
      <c r="B8801" s="63">
        <f>'דוח 132'!J8801</f>
        <v>0</v>
      </c>
      <c r="C8801" s="63">
        <f>'דוח 132'!I8801</f>
        <v>0</v>
      </c>
      <c r="D8801" s="63">
        <f>'דוח 132'!H8801</f>
        <v>0</v>
      </c>
      <c r="E8801" s="63">
        <f>'דוח 132'!G8801</f>
        <v>0</v>
      </c>
      <c r="F8801" s="63">
        <f>'דוח 132'!F8801</f>
        <v>0</v>
      </c>
      <c r="G8801" s="63">
        <f>'דוח 132'!E8801</f>
        <v>0</v>
      </c>
      <c r="H8801" s="63">
        <f>'דוח 132'!D8801</f>
        <v>0</v>
      </c>
      <c r="I8801" s="63">
        <f>'דוח 132'!C8801</f>
        <v>0</v>
      </c>
      <c r="J8801" s="63">
        <f>'דוח 132'!B8801</f>
        <v>0</v>
      </c>
      <c r="K8801" s="63">
        <f>'דוח 132'!A8801</f>
        <v>0</v>
      </c>
    </row>
    <row r="8802" spans="1:11" x14ac:dyDescent="0.2">
      <c r="A8802" s="63">
        <f>'דוח 132'!K8802</f>
        <v>0</v>
      </c>
      <c r="B8802" s="63">
        <f>'דוח 132'!J8802</f>
        <v>0</v>
      </c>
      <c r="C8802" s="63">
        <f>'דוח 132'!I8802</f>
        <v>0</v>
      </c>
      <c r="D8802" s="63">
        <f>'דוח 132'!H8802</f>
        <v>0</v>
      </c>
      <c r="E8802" s="63">
        <f>'דוח 132'!G8802</f>
        <v>0</v>
      </c>
      <c r="F8802" s="63">
        <f>'דוח 132'!F8802</f>
        <v>0</v>
      </c>
      <c r="G8802" s="63">
        <f>'דוח 132'!E8802</f>
        <v>0</v>
      </c>
      <c r="H8802" s="63">
        <f>'דוח 132'!D8802</f>
        <v>0</v>
      </c>
      <c r="I8802" s="63">
        <f>'דוח 132'!C8802</f>
        <v>0</v>
      </c>
      <c r="J8802" s="63">
        <f>'דוח 132'!B8802</f>
        <v>0</v>
      </c>
      <c r="K8802" s="63">
        <f>'דוח 132'!A8802</f>
        <v>0</v>
      </c>
    </row>
    <row r="8803" spans="1:11" x14ac:dyDescent="0.2">
      <c r="A8803" s="63">
        <f>'דוח 132'!K8803</f>
        <v>0</v>
      </c>
      <c r="B8803" s="63">
        <f>'דוח 132'!J8803</f>
        <v>0</v>
      </c>
      <c r="C8803" s="63">
        <f>'דוח 132'!I8803</f>
        <v>0</v>
      </c>
      <c r="D8803" s="63">
        <f>'דוח 132'!H8803</f>
        <v>0</v>
      </c>
      <c r="E8803" s="63">
        <f>'דוח 132'!G8803</f>
        <v>0</v>
      </c>
      <c r="F8803" s="63">
        <f>'דוח 132'!F8803</f>
        <v>0</v>
      </c>
      <c r="G8803" s="63">
        <f>'דוח 132'!E8803</f>
        <v>0</v>
      </c>
      <c r="H8803" s="63">
        <f>'דוח 132'!D8803</f>
        <v>0</v>
      </c>
      <c r="I8803" s="63">
        <f>'דוח 132'!C8803</f>
        <v>0</v>
      </c>
      <c r="J8803" s="63">
        <f>'דוח 132'!B8803</f>
        <v>0</v>
      </c>
      <c r="K8803" s="63">
        <f>'דוח 132'!A8803</f>
        <v>0</v>
      </c>
    </row>
    <row r="8804" spans="1:11" x14ac:dyDescent="0.2">
      <c r="A8804" s="63">
        <f>'דוח 132'!K8804</f>
        <v>0</v>
      </c>
      <c r="B8804" s="63">
        <f>'דוח 132'!J8804</f>
        <v>0</v>
      </c>
      <c r="C8804" s="63">
        <f>'דוח 132'!I8804</f>
        <v>0</v>
      </c>
      <c r="D8804" s="63">
        <f>'דוח 132'!H8804</f>
        <v>0</v>
      </c>
      <c r="E8804" s="63">
        <f>'דוח 132'!G8804</f>
        <v>0</v>
      </c>
      <c r="F8804" s="63">
        <f>'דוח 132'!F8804</f>
        <v>0</v>
      </c>
      <c r="G8804" s="63">
        <f>'דוח 132'!E8804</f>
        <v>0</v>
      </c>
      <c r="H8804" s="63">
        <f>'דוח 132'!D8804</f>
        <v>0</v>
      </c>
      <c r="I8804" s="63">
        <f>'דוח 132'!C8804</f>
        <v>0</v>
      </c>
      <c r="J8804" s="63">
        <f>'דוח 132'!B8804</f>
        <v>0</v>
      </c>
      <c r="K8804" s="63">
        <f>'דוח 132'!A8804</f>
        <v>0</v>
      </c>
    </row>
    <row r="8805" spans="1:11" x14ac:dyDescent="0.2">
      <c r="A8805" s="63">
        <f>'דוח 132'!K8805</f>
        <v>0</v>
      </c>
      <c r="B8805" s="63">
        <f>'דוח 132'!J8805</f>
        <v>0</v>
      </c>
      <c r="C8805" s="63">
        <f>'דוח 132'!I8805</f>
        <v>0</v>
      </c>
      <c r="D8805" s="63">
        <f>'דוח 132'!H8805</f>
        <v>0</v>
      </c>
      <c r="E8805" s="63">
        <f>'דוח 132'!G8805</f>
        <v>0</v>
      </c>
      <c r="F8805" s="63">
        <f>'דוח 132'!F8805</f>
        <v>0</v>
      </c>
      <c r="G8805" s="63">
        <f>'דוח 132'!E8805</f>
        <v>0</v>
      </c>
      <c r="H8805" s="63">
        <f>'דוח 132'!D8805</f>
        <v>0</v>
      </c>
      <c r="I8805" s="63">
        <f>'דוח 132'!C8805</f>
        <v>0</v>
      </c>
      <c r="J8805" s="63">
        <f>'דוח 132'!B8805</f>
        <v>0</v>
      </c>
      <c r="K8805" s="63">
        <f>'דוח 132'!A8805</f>
        <v>0</v>
      </c>
    </row>
    <row r="8806" spans="1:11" x14ac:dyDescent="0.2">
      <c r="A8806" s="63">
        <f>'דוח 132'!K8806</f>
        <v>0</v>
      </c>
      <c r="B8806" s="63">
        <f>'דוח 132'!J8806</f>
        <v>0</v>
      </c>
      <c r="C8806" s="63">
        <f>'דוח 132'!I8806</f>
        <v>0</v>
      </c>
      <c r="D8806" s="63">
        <f>'דוח 132'!H8806</f>
        <v>0</v>
      </c>
      <c r="E8806" s="63">
        <f>'דוח 132'!G8806</f>
        <v>0</v>
      </c>
      <c r="F8806" s="63">
        <f>'דוח 132'!F8806</f>
        <v>0</v>
      </c>
      <c r="G8806" s="63">
        <f>'דוח 132'!E8806</f>
        <v>0</v>
      </c>
      <c r="H8806" s="63">
        <f>'דוח 132'!D8806</f>
        <v>0</v>
      </c>
      <c r="I8806" s="63">
        <f>'דוח 132'!C8806</f>
        <v>0</v>
      </c>
      <c r="J8806" s="63">
        <f>'דוח 132'!B8806</f>
        <v>0</v>
      </c>
      <c r="K8806" s="63">
        <f>'דוח 132'!A8806</f>
        <v>0</v>
      </c>
    </row>
    <row r="8807" spans="1:11" x14ac:dyDescent="0.2">
      <c r="A8807" s="63">
        <f>'דוח 132'!K8807</f>
        <v>0</v>
      </c>
      <c r="B8807" s="63">
        <f>'דוח 132'!J8807</f>
        <v>0</v>
      </c>
      <c r="C8807" s="63">
        <f>'דוח 132'!I8807</f>
        <v>0</v>
      </c>
      <c r="D8807" s="63">
        <f>'דוח 132'!H8807</f>
        <v>0</v>
      </c>
      <c r="E8807" s="63">
        <f>'דוח 132'!G8807</f>
        <v>0</v>
      </c>
      <c r="F8807" s="63">
        <f>'דוח 132'!F8807</f>
        <v>0</v>
      </c>
      <c r="G8807" s="63">
        <f>'דוח 132'!E8807</f>
        <v>0</v>
      </c>
      <c r="H8807" s="63">
        <f>'דוח 132'!D8807</f>
        <v>0</v>
      </c>
      <c r="I8807" s="63">
        <f>'דוח 132'!C8807</f>
        <v>0</v>
      </c>
      <c r="J8807" s="63">
        <f>'דוח 132'!B8807</f>
        <v>0</v>
      </c>
      <c r="K8807" s="63">
        <f>'דוח 132'!A8807</f>
        <v>0</v>
      </c>
    </row>
    <row r="8808" spans="1:11" x14ac:dyDescent="0.2">
      <c r="A8808" s="63">
        <f>'דוח 132'!K8808</f>
        <v>0</v>
      </c>
      <c r="B8808" s="63">
        <f>'דוח 132'!J8808</f>
        <v>0</v>
      </c>
      <c r="C8808" s="63">
        <f>'דוח 132'!I8808</f>
        <v>0</v>
      </c>
      <c r="D8808" s="63">
        <f>'דוח 132'!H8808</f>
        <v>0</v>
      </c>
      <c r="E8808" s="63">
        <f>'דוח 132'!G8808</f>
        <v>0</v>
      </c>
      <c r="F8808" s="63">
        <f>'דוח 132'!F8808</f>
        <v>0</v>
      </c>
      <c r="G8808" s="63">
        <f>'דוח 132'!E8808</f>
        <v>0</v>
      </c>
      <c r="H8808" s="63">
        <f>'דוח 132'!D8808</f>
        <v>0</v>
      </c>
      <c r="I8808" s="63">
        <f>'דוח 132'!C8808</f>
        <v>0</v>
      </c>
      <c r="J8808" s="63">
        <f>'דוח 132'!B8808</f>
        <v>0</v>
      </c>
      <c r="K8808" s="63">
        <f>'דוח 132'!A8808</f>
        <v>0</v>
      </c>
    </row>
    <row r="8809" spans="1:11" x14ac:dyDescent="0.2">
      <c r="A8809" s="63">
        <f>'דוח 132'!K8809</f>
        <v>0</v>
      </c>
      <c r="B8809" s="63">
        <f>'דוח 132'!J8809</f>
        <v>0</v>
      </c>
      <c r="C8809" s="63">
        <f>'דוח 132'!I8809</f>
        <v>0</v>
      </c>
      <c r="D8809" s="63">
        <f>'דוח 132'!H8809</f>
        <v>0</v>
      </c>
      <c r="E8809" s="63">
        <f>'דוח 132'!G8809</f>
        <v>0</v>
      </c>
      <c r="F8809" s="63">
        <f>'דוח 132'!F8809</f>
        <v>0</v>
      </c>
      <c r="G8809" s="63">
        <f>'דוח 132'!E8809</f>
        <v>0</v>
      </c>
      <c r="H8809" s="63">
        <f>'דוח 132'!D8809</f>
        <v>0</v>
      </c>
      <c r="I8809" s="63">
        <f>'דוח 132'!C8809</f>
        <v>0</v>
      </c>
      <c r="J8809" s="63">
        <f>'דוח 132'!B8809</f>
        <v>0</v>
      </c>
      <c r="K8809" s="63">
        <f>'דוח 132'!A8809</f>
        <v>0</v>
      </c>
    </row>
    <row r="8810" spans="1:11" x14ac:dyDescent="0.2">
      <c r="A8810" s="63">
        <f>'דוח 132'!K8810</f>
        <v>0</v>
      </c>
      <c r="B8810" s="63">
        <f>'דוח 132'!J8810</f>
        <v>0</v>
      </c>
      <c r="C8810" s="63">
        <f>'דוח 132'!I8810</f>
        <v>0</v>
      </c>
      <c r="D8810" s="63">
        <f>'דוח 132'!H8810</f>
        <v>0</v>
      </c>
      <c r="E8810" s="63">
        <f>'דוח 132'!G8810</f>
        <v>0</v>
      </c>
      <c r="F8810" s="63">
        <f>'דוח 132'!F8810</f>
        <v>0</v>
      </c>
      <c r="G8810" s="63">
        <f>'דוח 132'!E8810</f>
        <v>0</v>
      </c>
      <c r="H8810" s="63">
        <f>'דוח 132'!D8810</f>
        <v>0</v>
      </c>
      <c r="I8810" s="63">
        <f>'דוח 132'!C8810</f>
        <v>0</v>
      </c>
      <c r="J8810" s="63">
        <f>'דוח 132'!B8810</f>
        <v>0</v>
      </c>
      <c r="K8810" s="63">
        <f>'דוח 132'!A8810</f>
        <v>0</v>
      </c>
    </row>
    <row r="8811" spans="1:11" x14ac:dyDescent="0.2">
      <c r="A8811" s="63">
        <f>'דוח 132'!K8811</f>
        <v>0</v>
      </c>
      <c r="B8811" s="63">
        <f>'דוח 132'!J8811</f>
        <v>0</v>
      </c>
      <c r="C8811" s="63">
        <f>'דוח 132'!I8811</f>
        <v>0</v>
      </c>
      <c r="D8811" s="63">
        <f>'דוח 132'!H8811</f>
        <v>0</v>
      </c>
      <c r="E8811" s="63">
        <f>'דוח 132'!G8811</f>
        <v>0</v>
      </c>
      <c r="F8811" s="63">
        <f>'דוח 132'!F8811</f>
        <v>0</v>
      </c>
      <c r="G8811" s="63">
        <f>'דוח 132'!E8811</f>
        <v>0</v>
      </c>
      <c r="H8811" s="63">
        <f>'דוח 132'!D8811</f>
        <v>0</v>
      </c>
      <c r="I8811" s="63">
        <f>'דוח 132'!C8811</f>
        <v>0</v>
      </c>
      <c r="J8811" s="63">
        <f>'דוח 132'!B8811</f>
        <v>0</v>
      </c>
      <c r="K8811" s="63">
        <f>'דוח 132'!A8811</f>
        <v>0</v>
      </c>
    </row>
    <row r="8812" spans="1:11" x14ac:dyDescent="0.2">
      <c r="A8812" s="63">
        <f>'דוח 132'!K8812</f>
        <v>0</v>
      </c>
      <c r="B8812" s="63">
        <f>'דוח 132'!J8812</f>
        <v>0</v>
      </c>
      <c r="C8812" s="63">
        <f>'דוח 132'!I8812</f>
        <v>0</v>
      </c>
      <c r="D8812" s="63">
        <f>'דוח 132'!H8812</f>
        <v>0</v>
      </c>
      <c r="E8812" s="63">
        <f>'דוח 132'!G8812</f>
        <v>0</v>
      </c>
      <c r="F8812" s="63">
        <f>'דוח 132'!F8812</f>
        <v>0</v>
      </c>
      <c r="G8812" s="63">
        <f>'דוח 132'!E8812</f>
        <v>0</v>
      </c>
      <c r="H8812" s="63">
        <f>'דוח 132'!D8812</f>
        <v>0</v>
      </c>
      <c r="I8812" s="63">
        <f>'דוח 132'!C8812</f>
        <v>0</v>
      </c>
      <c r="J8812" s="63">
        <f>'דוח 132'!B8812</f>
        <v>0</v>
      </c>
      <c r="K8812" s="63">
        <f>'דוח 132'!A8812</f>
        <v>0</v>
      </c>
    </row>
    <row r="8813" spans="1:11" x14ac:dyDescent="0.2">
      <c r="A8813" s="63">
        <f>'דוח 132'!K8813</f>
        <v>0</v>
      </c>
      <c r="B8813" s="63">
        <f>'דוח 132'!J8813</f>
        <v>0</v>
      </c>
      <c r="C8813" s="63">
        <f>'דוח 132'!I8813</f>
        <v>0</v>
      </c>
      <c r="D8813" s="63">
        <f>'דוח 132'!H8813</f>
        <v>0</v>
      </c>
      <c r="E8813" s="63">
        <f>'דוח 132'!G8813</f>
        <v>0</v>
      </c>
      <c r="F8813" s="63">
        <f>'דוח 132'!F8813</f>
        <v>0</v>
      </c>
      <c r="G8813" s="63">
        <f>'דוח 132'!E8813</f>
        <v>0</v>
      </c>
      <c r="H8813" s="63">
        <f>'דוח 132'!D8813</f>
        <v>0</v>
      </c>
      <c r="I8813" s="63">
        <f>'דוח 132'!C8813</f>
        <v>0</v>
      </c>
      <c r="J8813" s="63">
        <f>'דוח 132'!B8813</f>
        <v>0</v>
      </c>
      <c r="K8813" s="63">
        <f>'דוח 132'!A8813</f>
        <v>0</v>
      </c>
    </row>
    <row r="8814" spans="1:11" x14ac:dyDescent="0.2">
      <c r="A8814" s="63">
        <f>'דוח 132'!K8814</f>
        <v>0</v>
      </c>
      <c r="B8814" s="63">
        <f>'דוח 132'!J8814</f>
        <v>0</v>
      </c>
      <c r="C8814" s="63">
        <f>'דוח 132'!I8814</f>
        <v>0</v>
      </c>
      <c r="D8814" s="63">
        <f>'דוח 132'!H8814</f>
        <v>0</v>
      </c>
      <c r="E8814" s="63">
        <f>'דוח 132'!G8814</f>
        <v>0</v>
      </c>
      <c r="F8814" s="63">
        <f>'דוח 132'!F8814</f>
        <v>0</v>
      </c>
      <c r="G8814" s="63">
        <f>'דוח 132'!E8814</f>
        <v>0</v>
      </c>
      <c r="H8814" s="63">
        <f>'דוח 132'!D8814</f>
        <v>0</v>
      </c>
      <c r="I8814" s="63">
        <f>'דוח 132'!C8814</f>
        <v>0</v>
      </c>
      <c r="J8814" s="63">
        <f>'דוח 132'!B8814</f>
        <v>0</v>
      </c>
      <c r="K8814" s="63">
        <f>'דוח 132'!A8814</f>
        <v>0</v>
      </c>
    </row>
    <row r="8815" spans="1:11" x14ac:dyDescent="0.2">
      <c r="A8815" s="63">
        <f>'דוח 132'!K8815</f>
        <v>0</v>
      </c>
      <c r="B8815" s="63">
        <f>'דוח 132'!J8815</f>
        <v>0</v>
      </c>
      <c r="C8815" s="63">
        <f>'דוח 132'!I8815</f>
        <v>0</v>
      </c>
      <c r="D8815" s="63">
        <f>'דוח 132'!H8815</f>
        <v>0</v>
      </c>
      <c r="E8815" s="63">
        <f>'דוח 132'!G8815</f>
        <v>0</v>
      </c>
      <c r="F8815" s="63">
        <f>'דוח 132'!F8815</f>
        <v>0</v>
      </c>
      <c r="G8815" s="63">
        <f>'דוח 132'!E8815</f>
        <v>0</v>
      </c>
      <c r="H8815" s="63">
        <f>'דוח 132'!D8815</f>
        <v>0</v>
      </c>
      <c r="I8815" s="63">
        <f>'דוח 132'!C8815</f>
        <v>0</v>
      </c>
      <c r="J8815" s="63">
        <f>'דוח 132'!B8815</f>
        <v>0</v>
      </c>
      <c r="K8815" s="63">
        <f>'דוח 132'!A8815</f>
        <v>0</v>
      </c>
    </row>
    <row r="8816" spans="1:11" x14ac:dyDescent="0.2">
      <c r="A8816" s="63">
        <f>'דוח 132'!K8816</f>
        <v>0</v>
      </c>
      <c r="B8816" s="63">
        <f>'דוח 132'!J8816</f>
        <v>0</v>
      </c>
      <c r="C8816" s="63">
        <f>'דוח 132'!I8816</f>
        <v>0</v>
      </c>
      <c r="D8816" s="63">
        <f>'דוח 132'!H8816</f>
        <v>0</v>
      </c>
      <c r="E8816" s="63">
        <f>'דוח 132'!G8816</f>
        <v>0</v>
      </c>
      <c r="F8816" s="63">
        <f>'דוח 132'!F8816</f>
        <v>0</v>
      </c>
      <c r="G8816" s="63">
        <f>'דוח 132'!E8816</f>
        <v>0</v>
      </c>
      <c r="H8816" s="63">
        <f>'דוח 132'!D8816</f>
        <v>0</v>
      </c>
      <c r="I8816" s="63">
        <f>'דוח 132'!C8816</f>
        <v>0</v>
      </c>
      <c r="J8816" s="63">
        <f>'דוח 132'!B8816</f>
        <v>0</v>
      </c>
      <c r="K8816" s="63">
        <f>'דוח 132'!A8816</f>
        <v>0</v>
      </c>
    </row>
    <row r="8817" spans="1:11" x14ac:dyDescent="0.2">
      <c r="A8817" s="63">
        <f>'דוח 132'!K8817</f>
        <v>0</v>
      </c>
      <c r="B8817" s="63">
        <f>'דוח 132'!J8817</f>
        <v>0</v>
      </c>
      <c r="C8817" s="63">
        <f>'דוח 132'!I8817</f>
        <v>0</v>
      </c>
      <c r="D8817" s="63">
        <f>'דוח 132'!H8817</f>
        <v>0</v>
      </c>
      <c r="E8817" s="63">
        <f>'דוח 132'!G8817</f>
        <v>0</v>
      </c>
      <c r="F8817" s="63">
        <f>'דוח 132'!F8817</f>
        <v>0</v>
      </c>
      <c r="G8817" s="63">
        <f>'דוח 132'!E8817</f>
        <v>0</v>
      </c>
      <c r="H8817" s="63">
        <f>'דוח 132'!D8817</f>
        <v>0</v>
      </c>
      <c r="I8817" s="63">
        <f>'דוח 132'!C8817</f>
        <v>0</v>
      </c>
      <c r="J8817" s="63">
        <f>'דוח 132'!B8817</f>
        <v>0</v>
      </c>
      <c r="K8817" s="63">
        <f>'דוח 132'!A8817</f>
        <v>0</v>
      </c>
    </row>
    <row r="8818" spans="1:11" x14ac:dyDescent="0.2">
      <c r="A8818" s="63">
        <f>'דוח 132'!K8818</f>
        <v>0</v>
      </c>
      <c r="B8818" s="63">
        <f>'דוח 132'!J8818</f>
        <v>0</v>
      </c>
      <c r="C8818" s="63">
        <f>'דוח 132'!I8818</f>
        <v>0</v>
      </c>
      <c r="D8818" s="63">
        <f>'דוח 132'!H8818</f>
        <v>0</v>
      </c>
      <c r="E8818" s="63">
        <f>'דוח 132'!G8818</f>
        <v>0</v>
      </c>
      <c r="F8818" s="63">
        <f>'דוח 132'!F8818</f>
        <v>0</v>
      </c>
      <c r="G8818" s="63">
        <f>'דוח 132'!E8818</f>
        <v>0</v>
      </c>
      <c r="H8818" s="63">
        <f>'דוח 132'!D8818</f>
        <v>0</v>
      </c>
      <c r="I8818" s="63">
        <f>'דוח 132'!C8818</f>
        <v>0</v>
      </c>
      <c r="J8818" s="63">
        <f>'דוח 132'!B8818</f>
        <v>0</v>
      </c>
      <c r="K8818" s="63">
        <f>'דוח 132'!A8818</f>
        <v>0</v>
      </c>
    </row>
    <row r="8819" spans="1:11" x14ac:dyDescent="0.2">
      <c r="A8819" s="63">
        <f>'דוח 132'!K8819</f>
        <v>0</v>
      </c>
      <c r="B8819" s="63">
        <f>'דוח 132'!J8819</f>
        <v>0</v>
      </c>
      <c r="C8819" s="63">
        <f>'דוח 132'!I8819</f>
        <v>0</v>
      </c>
      <c r="D8819" s="63">
        <f>'דוח 132'!H8819</f>
        <v>0</v>
      </c>
      <c r="E8819" s="63">
        <f>'דוח 132'!G8819</f>
        <v>0</v>
      </c>
      <c r="F8819" s="63">
        <f>'דוח 132'!F8819</f>
        <v>0</v>
      </c>
      <c r="G8819" s="63">
        <f>'דוח 132'!E8819</f>
        <v>0</v>
      </c>
      <c r="H8819" s="63">
        <f>'דוח 132'!D8819</f>
        <v>0</v>
      </c>
      <c r="I8819" s="63">
        <f>'דוח 132'!C8819</f>
        <v>0</v>
      </c>
      <c r="J8819" s="63">
        <f>'דוח 132'!B8819</f>
        <v>0</v>
      </c>
      <c r="K8819" s="63">
        <f>'דוח 132'!A8819</f>
        <v>0</v>
      </c>
    </row>
    <row r="8820" spans="1:11" x14ac:dyDescent="0.2">
      <c r="A8820" s="63">
        <f>'דוח 132'!K8820</f>
        <v>0</v>
      </c>
      <c r="B8820" s="63">
        <f>'דוח 132'!J8820</f>
        <v>0</v>
      </c>
      <c r="C8820" s="63">
        <f>'דוח 132'!I8820</f>
        <v>0</v>
      </c>
      <c r="D8820" s="63">
        <f>'דוח 132'!H8820</f>
        <v>0</v>
      </c>
      <c r="E8820" s="63">
        <f>'דוח 132'!G8820</f>
        <v>0</v>
      </c>
      <c r="F8820" s="63">
        <f>'דוח 132'!F8820</f>
        <v>0</v>
      </c>
      <c r="G8820" s="63">
        <f>'דוח 132'!E8820</f>
        <v>0</v>
      </c>
      <c r="H8820" s="63">
        <f>'דוח 132'!D8820</f>
        <v>0</v>
      </c>
      <c r="I8820" s="63">
        <f>'דוח 132'!C8820</f>
        <v>0</v>
      </c>
      <c r="J8820" s="63">
        <f>'דוח 132'!B8820</f>
        <v>0</v>
      </c>
      <c r="K8820" s="63">
        <f>'דוח 132'!A8820</f>
        <v>0</v>
      </c>
    </row>
    <row r="8821" spans="1:11" x14ac:dyDescent="0.2">
      <c r="A8821" s="63">
        <f>'דוח 132'!K8821</f>
        <v>0</v>
      </c>
      <c r="B8821" s="63">
        <f>'דוח 132'!J8821</f>
        <v>0</v>
      </c>
      <c r="C8821" s="63">
        <f>'דוח 132'!I8821</f>
        <v>0</v>
      </c>
      <c r="D8821" s="63">
        <f>'דוח 132'!H8821</f>
        <v>0</v>
      </c>
      <c r="E8821" s="63">
        <f>'דוח 132'!G8821</f>
        <v>0</v>
      </c>
      <c r="F8821" s="63">
        <f>'דוח 132'!F8821</f>
        <v>0</v>
      </c>
      <c r="G8821" s="63">
        <f>'דוח 132'!E8821</f>
        <v>0</v>
      </c>
      <c r="H8821" s="63">
        <f>'דוח 132'!D8821</f>
        <v>0</v>
      </c>
      <c r="I8821" s="63">
        <f>'דוח 132'!C8821</f>
        <v>0</v>
      </c>
      <c r="J8821" s="63">
        <f>'דוח 132'!B8821</f>
        <v>0</v>
      </c>
      <c r="K8821" s="63">
        <f>'דוח 132'!A8821</f>
        <v>0</v>
      </c>
    </row>
    <row r="8822" spans="1:11" x14ac:dyDescent="0.2">
      <c r="A8822" s="63">
        <f>'דוח 132'!K8822</f>
        <v>0</v>
      </c>
      <c r="B8822" s="63">
        <f>'דוח 132'!J8822</f>
        <v>0</v>
      </c>
      <c r="C8822" s="63">
        <f>'דוח 132'!I8822</f>
        <v>0</v>
      </c>
      <c r="D8822" s="63">
        <f>'דוח 132'!H8822</f>
        <v>0</v>
      </c>
      <c r="E8822" s="63">
        <f>'דוח 132'!G8822</f>
        <v>0</v>
      </c>
      <c r="F8822" s="63">
        <f>'דוח 132'!F8822</f>
        <v>0</v>
      </c>
      <c r="G8822" s="63">
        <f>'דוח 132'!E8822</f>
        <v>0</v>
      </c>
      <c r="H8822" s="63">
        <f>'דוח 132'!D8822</f>
        <v>0</v>
      </c>
      <c r="I8822" s="63">
        <f>'דוח 132'!C8822</f>
        <v>0</v>
      </c>
      <c r="J8822" s="63">
        <f>'דוח 132'!B8822</f>
        <v>0</v>
      </c>
      <c r="K8822" s="63">
        <f>'דוח 132'!A8822</f>
        <v>0</v>
      </c>
    </row>
    <row r="8823" spans="1:11" x14ac:dyDescent="0.2">
      <c r="A8823" s="63">
        <f>'דוח 132'!K8823</f>
        <v>0</v>
      </c>
      <c r="B8823" s="63">
        <f>'דוח 132'!J8823</f>
        <v>0</v>
      </c>
      <c r="C8823" s="63">
        <f>'דוח 132'!I8823</f>
        <v>0</v>
      </c>
      <c r="D8823" s="63">
        <f>'דוח 132'!H8823</f>
        <v>0</v>
      </c>
      <c r="E8823" s="63">
        <f>'דוח 132'!G8823</f>
        <v>0</v>
      </c>
      <c r="F8823" s="63">
        <f>'דוח 132'!F8823</f>
        <v>0</v>
      </c>
      <c r="G8823" s="63">
        <f>'דוח 132'!E8823</f>
        <v>0</v>
      </c>
      <c r="H8823" s="63">
        <f>'דוח 132'!D8823</f>
        <v>0</v>
      </c>
      <c r="I8823" s="63">
        <f>'דוח 132'!C8823</f>
        <v>0</v>
      </c>
      <c r="J8823" s="63">
        <f>'דוח 132'!B8823</f>
        <v>0</v>
      </c>
      <c r="K8823" s="63">
        <f>'דוח 132'!A8823</f>
        <v>0</v>
      </c>
    </row>
    <row r="8824" spans="1:11" x14ac:dyDescent="0.2">
      <c r="A8824" s="63">
        <f>'דוח 132'!K8824</f>
        <v>0</v>
      </c>
      <c r="B8824" s="63">
        <f>'דוח 132'!J8824</f>
        <v>0</v>
      </c>
      <c r="C8824" s="63">
        <f>'דוח 132'!I8824</f>
        <v>0</v>
      </c>
      <c r="D8824" s="63">
        <f>'דוח 132'!H8824</f>
        <v>0</v>
      </c>
      <c r="E8824" s="63">
        <f>'דוח 132'!G8824</f>
        <v>0</v>
      </c>
      <c r="F8824" s="63">
        <f>'דוח 132'!F8824</f>
        <v>0</v>
      </c>
      <c r="G8824" s="63">
        <f>'דוח 132'!E8824</f>
        <v>0</v>
      </c>
      <c r="H8824" s="63">
        <f>'דוח 132'!D8824</f>
        <v>0</v>
      </c>
      <c r="I8824" s="63">
        <f>'דוח 132'!C8824</f>
        <v>0</v>
      </c>
      <c r="J8824" s="63">
        <f>'דוח 132'!B8824</f>
        <v>0</v>
      </c>
      <c r="K8824" s="63">
        <f>'דוח 132'!A8824</f>
        <v>0</v>
      </c>
    </row>
    <row r="8825" spans="1:11" x14ac:dyDescent="0.2">
      <c r="A8825" s="63">
        <f>'דוח 132'!K8825</f>
        <v>0</v>
      </c>
      <c r="B8825" s="63">
        <f>'דוח 132'!J8825</f>
        <v>0</v>
      </c>
      <c r="C8825" s="63">
        <f>'דוח 132'!I8825</f>
        <v>0</v>
      </c>
      <c r="D8825" s="63">
        <f>'דוח 132'!H8825</f>
        <v>0</v>
      </c>
      <c r="E8825" s="63">
        <f>'דוח 132'!G8825</f>
        <v>0</v>
      </c>
      <c r="F8825" s="63">
        <f>'דוח 132'!F8825</f>
        <v>0</v>
      </c>
      <c r="G8825" s="63">
        <f>'דוח 132'!E8825</f>
        <v>0</v>
      </c>
      <c r="H8825" s="63">
        <f>'דוח 132'!D8825</f>
        <v>0</v>
      </c>
      <c r="I8825" s="63">
        <f>'דוח 132'!C8825</f>
        <v>0</v>
      </c>
      <c r="J8825" s="63">
        <f>'דוח 132'!B8825</f>
        <v>0</v>
      </c>
      <c r="K8825" s="63">
        <f>'דוח 132'!A8825</f>
        <v>0</v>
      </c>
    </row>
    <row r="8826" spans="1:11" x14ac:dyDescent="0.2">
      <c r="A8826" s="63">
        <f>'דוח 132'!K8826</f>
        <v>0</v>
      </c>
      <c r="B8826" s="63">
        <f>'דוח 132'!J8826</f>
        <v>0</v>
      </c>
      <c r="C8826" s="63">
        <f>'דוח 132'!I8826</f>
        <v>0</v>
      </c>
      <c r="D8826" s="63">
        <f>'דוח 132'!H8826</f>
        <v>0</v>
      </c>
      <c r="E8826" s="63">
        <f>'דוח 132'!G8826</f>
        <v>0</v>
      </c>
      <c r="F8826" s="63">
        <f>'דוח 132'!F8826</f>
        <v>0</v>
      </c>
      <c r="G8826" s="63">
        <f>'דוח 132'!E8826</f>
        <v>0</v>
      </c>
      <c r="H8826" s="63">
        <f>'דוח 132'!D8826</f>
        <v>0</v>
      </c>
      <c r="I8826" s="63">
        <f>'דוח 132'!C8826</f>
        <v>0</v>
      </c>
      <c r="J8826" s="63">
        <f>'דוח 132'!B8826</f>
        <v>0</v>
      </c>
      <c r="K8826" s="63">
        <f>'דוח 132'!A8826</f>
        <v>0</v>
      </c>
    </row>
    <row r="8827" spans="1:11" x14ac:dyDescent="0.2">
      <c r="A8827" s="63">
        <f>'דוח 132'!K8827</f>
        <v>0</v>
      </c>
      <c r="B8827" s="63">
        <f>'דוח 132'!J8827</f>
        <v>0</v>
      </c>
      <c r="C8827" s="63">
        <f>'דוח 132'!I8827</f>
        <v>0</v>
      </c>
      <c r="D8827" s="63">
        <f>'דוח 132'!H8827</f>
        <v>0</v>
      </c>
      <c r="E8827" s="63">
        <f>'דוח 132'!G8827</f>
        <v>0</v>
      </c>
      <c r="F8827" s="63">
        <f>'דוח 132'!F8827</f>
        <v>0</v>
      </c>
      <c r="G8827" s="63">
        <f>'דוח 132'!E8827</f>
        <v>0</v>
      </c>
      <c r="H8827" s="63">
        <f>'דוח 132'!D8827</f>
        <v>0</v>
      </c>
      <c r="I8827" s="63">
        <f>'דוח 132'!C8827</f>
        <v>0</v>
      </c>
      <c r="J8827" s="63">
        <f>'דוח 132'!B8827</f>
        <v>0</v>
      </c>
      <c r="K8827" s="63">
        <f>'דוח 132'!A8827</f>
        <v>0</v>
      </c>
    </row>
    <row r="8828" spans="1:11" x14ac:dyDescent="0.2">
      <c r="A8828" s="63">
        <f>'דוח 132'!K8828</f>
        <v>0</v>
      </c>
      <c r="B8828" s="63">
        <f>'דוח 132'!J8828</f>
        <v>0</v>
      </c>
      <c r="C8828" s="63">
        <f>'דוח 132'!I8828</f>
        <v>0</v>
      </c>
      <c r="D8828" s="63">
        <f>'דוח 132'!H8828</f>
        <v>0</v>
      </c>
      <c r="E8828" s="63">
        <f>'דוח 132'!G8828</f>
        <v>0</v>
      </c>
      <c r="F8828" s="63">
        <f>'דוח 132'!F8828</f>
        <v>0</v>
      </c>
      <c r="G8828" s="63">
        <f>'דוח 132'!E8828</f>
        <v>0</v>
      </c>
      <c r="H8828" s="63">
        <f>'דוח 132'!D8828</f>
        <v>0</v>
      </c>
      <c r="I8828" s="63">
        <f>'דוח 132'!C8828</f>
        <v>0</v>
      </c>
      <c r="J8828" s="63">
        <f>'דוח 132'!B8828</f>
        <v>0</v>
      </c>
      <c r="K8828" s="63">
        <f>'דוח 132'!A8828</f>
        <v>0</v>
      </c>
    </row>
    <row r="8829" spans="1:11" x14ac:dyDescent="0.2">
      <c r="A8829" s="63">
        <f>'דוח 132'!K8829</f>
        <v>0</v>
      </c>
      <c r="B8829" s="63">
        <f>'דוח 132'!J8829</f>
        <v>0</v>
      </c>
      <c r="C8829" s="63">
        <f>'דוח 132'!I8829</f>
        <v>0</v>
      </c>
      <c r="D8829" s="63">
        <f>'דוח 132'!H8829</f>
        <v>0</v>
      </c>
      <c r="E8829" s="63">
        <f>'דוח 132'!G8829</f>
        <v>0</v>
      </c>
      <c r="F8829" s="63">
        <f>'דוח 132'!F8829</f>
        <v>0</v>
      </c>
      <c r="G8829" s="63">
        <f>'דוח 132'!E8829</f>
        <v>0</v>
      </c>
      <c r="H8829" s="63">
        <f>'דוח 132'!D8829</f>
        <v>0</v>
      </c>
      <c r="I8829" s="63">
        <f>'דוח 132'!C8829</f>
        <v>0</v>
      </c>
      <c r="J8829" s="63">
        <f>'דוח 132'!B8829</f>
        <v>0</v>
      </c>
      <c r="K8829" s="63">
        <f>'דוח 132'!A8829</f>
        <v>0</v>
      </c>
    </row>
    <row r="8830" spans="1:11" x14ac:dyDescent="0.2">
      <c r="A8830" s="63">
        <f>'דוח 132'!K8830</f>
        <v>0</v>
      </c>
      <c r="B8830" s="63">
        <f>'דוח 132'!J8830</f>
        <v>0</v>
      </c>
      <c r="C8830" s="63">
        <f>'דוח 132'!I8830</f>
        <v>0</v>
      </c>
      <c r="D8830" s="63">
        <f>'דוח 132'!H8830</f>
        <v>0</v>
      </c>
      <c r="E8830" s="63">
        <f>'דוח 132'!G8830</f>
        <v>0</v>
      </c>
      <c r="F8830" s="63">
        <f>'דוח 132'!F8830</f>
        <v>0</v>
      </c>
      <c r="G8830" s="63">
        <f>'דוח 132'!E8830</f>
        <v>0</v>
      </c>
      <c r="H8830" s="63">
        <f>'דוח 132'!D8830</f>
        <v>0</v>
      </c>
      <c r="I8830" s="63">
        <f>'דוח 132'!C8830</f>
        <v>0</v>
      </c>
      <c r="J8830" s="63">
        <f>'דוח 132'!B8830</f>
        <v>0</v>
      </c>
      <c r="K8830" s="63">
        <f>'דוח 132'!A8830</f>
        <v>0</v>
      </c>
    </row>
    <row r="8831" spans="1:11" x14ac:dyDescent="0.2">
      <c r="A8831" s="63">
        <f>'דוח 132'!K8831</f>
        <v>0</v>
      </c>
      <c r="B8831" s="63">
        <f>'דוח 132'!J8831</f>
        <v>0</v>
      </c>
      <c r="C8831" s="63">
        <f>'דוח 132'!I8831</f>
        <v>0</v>
      </c>
      <c r="D8831" s="63">
        <f>'דוח 132'!H8831</f>
        <v>0</v>
      </c>
      <c r="E8831" s="63">
        <f>'דוח 132'!G8831</f>
        <v>0</v>
      </c>
      <c r="F8831" s="63">
        <f>'דוח 132'!F8831</f>
        <v>0</v>
      </c>
      <c r="G8831" s="63">
        <f>'דוח 132'!E8831</f>
        <v>0</v>
      </c>
      <c r="H8831" s="63">
        <f>'דוח 132'!D8831</f>
        <v>0</v>
      </c>
      <c r="I8831" s="63">
        <f>'דוח 132'!C8831</f>
        <v>0</v>
      </c>
      <c r="J8831" s="63">
        <f>'דוח 132'!B8831</f>
        <v>0</v>
      </c>
      <c r="K8831" s="63">
        <f>'דוח 132'!A8831</f>
        <v>0</v>
      </c>
    </row>
    <row r="8832" spans="1:11" x14ac:dyDescent="0.2">
      <c r="A8832" s="63">
        <f>'דוח 132'!K8832</f>
        <v>0</v>
      </c>
      <c r="B8832" s="63">
        <f>'דוח 132'!J8832</f>
        <v>0</v>
      </c>
      <c r="C8832" s="63">
        <f>'דוח 132'!I8832</f>
        <v>0</v>
      </c>
      <c r="D8832" s="63">
        <f>'דוח 132'!H8832</f>
        <v>0</v>
      </c>
      <c r="E8832" s="63">
        <f>'דוח 132'!G8832</f>
        <v>0</v>
      </c>
      <c r="F8832" s="63">
        <f>'דוח 132'!F8832</f>
        <v>0</v>
      </c>
      <c r="G8832" s="63">
        <f>'דוח 132'!E8832</f>
        <v>0</v>
      </c>
      <c r="H8832" s="63">
        <f>'דוח 132'!D8832</f>
        <v>0</v>
      </c>
      <c r="I8832" s="63">
        <f>'דוח 132'!C8832</f>
        <v>0</v>
      </c>
      <c r="J8832" s="63">
        <f>'דוח 132'!B8832</f>
        <v>0</v>
      </c>
      <c r="K8832" s="63">
        <f>'דוח 132'!A8832</f>
        <v>0</v>
      </c>
    </row>
    <row r="8833" spans="1:11" x14ac:dyDescent="0.2">
      <c r="A8833" s="63">
        <f>'דוח 132'!K8833</f>
        <v>0</v>
      </c>
      <c r="B8833" s="63">
        <f>'דוח 132'!J8833</f>
        <v>0</v>
      </c>
      <c r="C8833" s="63">
        <f>'דוח 132'!I8833</f>
        <v>0</v>
      </c>
      <c r="D8833" s="63">
        <f>'דוח 132'!H8833</f>
        <v>0</v>
      </c>
      <c r="E8833" s="63">
        <f>'דוח 132'!G8833</f>
        <v>0</v>
      </c>
      <c r="F8833" s="63">
        <f>'דוח 132'!F8833</f>
        <v>0</v>
      </c>
      <c r="G8833" s="63">
        <f>'דוח 132'!E8833</f>
        <v>0</v>
      </c>
      <c r="H8833" s="63">
        <f>'דוח 132'!D8833</f>
        <v>0</v>
      </c>
      <c r="I8833" s="63">
        <f>'דוח 132'!C8833</f>
        <v>0</v>
      </c>
      <c r="J8833" s="63">
        <f>'דוח 132'!B8833</f>
        <v>0</v>
      </c>
      <c r="K8833" s="63">
        <f>'דוח 132'!A8833</f>
        <v>0</v>
      </c>
    </row>
    <row r="8834" spans="1:11" x14ac:dyDescent="0.2">
      <c r="A8834" s="63">
        <f>'דוח 132'!K8834</f>
        <v>0</v>
      </c>
      <c r="B8834" s="63">
        <f>'דוח 132'!J8834</f>
        <v>0</v>
      </c>
      <c r="C8834" s="63">
        <f>'דוח 132'!I8834</f>
        <v>0</v>
      </c>
      <c r="D8834" s="63">
        <f>'דוח 132'!H8834</f>
        <v>0</v>
      </c>
      <c r="E8834" s="63">
        <f>'דוח 132'!G8834</f>
        <v>0</v>
      </c>
      <c r="F8834" s="63">
        <f>'דוח 132'!F8834</f>
        <v>0</v>
      </c>
      <c r="G8834" s="63">
        <f>'דוח 132'!E8834</f>
        <v>0</v>
      </c>
      <c r="H8834" s="63">
        <f>'דוח 132'!D8834</f>
        <v>0</v>
      </c>
      <c r="I8834" s="63">
        <f>'דוח 132'!C8834</f>
        <v>0</v>
      </c>
      <c r="J8834" s="63">
        <f>'דוח 132'!B8834</f>
        <v>0</v>
      </c>
      <c r="K8834" s="63">
        <f>'דוח 132'!A8834</f>
        <v>0</v>
      </c>
    </row>
    <row r="8835" spans="1:11" x14ac:dyDescent="0.2">
      <c r="A8835" s="63">
        <f>'דוח 132'!K8835</f>
        <v>0</v>
      </c>
      <c r="B8835" s="63">
        <f>'דוח 132'!J8835</f>
        <v>0</v>
      </c>
      <c r="C8835" s="63">
        <f>'דוח 132'!I8835</f>
        <v>0</v>
      </c>
      <c r="D8835" s="63">
        <f>'דוח 132'!H8835</f>
        <v>0</v>
      </c>
      <c r="E8835" s="63">
        <f>'דוח 132'!G8835</f>
        <v>0</v>
      </c>
      <c r="F8835" s="63">
        <f>'דוח 132'!F8835</f>
        <v>0</v>
      </c>
      <c r="G8835" s="63">
        <f>'דוח 132'!E8835</f>
        <v>0</v>
      </c>
      <c r="H8835" s="63">
        <f>'דוח 132'!D8835</f>
        <v>0</v>
      </c>
      <c r="I8835" s="63">
        <f>'דוח 132'!C8835</f>
        <v>0</v>
      </c>
      <c r="J8835" s="63">
        <f>'דוח 132'!B8835</f>
        <v>0</v>
      </c>
      <c r="K8835" s="63">
        <f>'דוח 132'!A8835</f>
        <v>0</v>
      </c>
    </row>
    <row r="8836" spans="1:11" x14ac:dyDescent="0.2">
      <c r="A8836" s="63">
        <f>'דוח 132'!K8836</f>
        <v>0</v>
      </c>
      <c r="B8836" s="63">
        <f>'דוח 132'!J8836</f>
        <v>0</v>
      </c>
      <c r="C8836" s="63">
        <f>'דוח 132'!I8836</f>
        <v>0</v>
      </c>
      <c r="D8836" s="63">
        <f>'דוח 132'!H8836</f>
        <v>0</v>
      </c>
      <c r="E8836" s="63">
        <f>'דוח 132'!G8836</f>
        <v>0</v>
      </c>
      <c r="F8836" s="63">
        <f>'דוח 132'!F8836</f>
        <v>0</v>
      </c>
      <c r="G8836" s="63">
        <f>'דוח 132'!E8836</f>
        <v>0</v>
      </c>
      <c r="H8836" s="63">
        <f>'דוח 132'!D8836</f>
        <v>0</v>
      </c>
      <c r="I8836" s="63">
        <f>'דוח 132'!C8836</f>
        <v>0</v>
      </c>
      <c r="J8836" s="63">
        <f>'דוח 132'!B8836</f>
        <v>0</v>
      </c>
      <c r="K8836" s="63">
        <f>'דוח 132'!A8836</f>
        <v>0</v>
      </c>
    </row>
    <row r="8837" spans="1:11" x14ac:dyDescent="0.2">
      <c r="A8837" s="63">
        <f>'דוח 132'!K8837</f>
        <v>0</v>
      </c>
      <c r="B8837" s="63">
        <f>'דוח 132'!J8837</f>
        <v>0</v>
      </c>
      <c r="C8837" s="63">
        <f>'דוח 132'!I8837</f>
        <v>0</v>
      </c>
      <c r="D8837" s="63">
        <f>'דוח 132'!H8837</f>
        <v>0</v>
      </c>
      <c r="E8837" s="63">
        <f>'דוח 132'!G8837</f>
        <v>0</v>
      </c>
      <c r="F8837" s="63">
        <f>'דוח 132'!F8837</f>
        <v>0</v>
      </c>
      <c r="G8837" s="63">
        <f>'דוח 132'!E8837</f>
        <v>0</v>
      </c>
      <c r="H8837" s="63">
        <f>'דוח 132'!D8837</f>
        <v>0</v>
      </c>
      <c r="I8837" s="63">
        <f>'דוח 132'!C8837</f>
        <v>0</v>
      </c>
      <c r="J8837" s="63">
        <f>'דוח 132'!B8837</f>
        <v>0</v>
      </c>
      <c r="K8837" s="63">
        <f>'דוח 132'!A8837</f>
        <v>0</v>
      </c>
    </row>
    <row r="8838" spans="1:11" x14ac:dyDescent="0.2">
      <c r="A8838" s="63">
        <f>'דוח 132'!K8838</f>
        <v>0</v>
      </c>
      <c r="B8838" s="63">
        <f>'דוח 132'!J8838</f>
        <v>0</v>
      </c>
      <c r="C8838" s="63">
        <f>'דוח 132'!I8838</f>
        <v>0</v>
      </c>
      <c r="D8838" s="63">
        <f>'דוח 132'!H8838</f>
        <v>0</v>
      </c>
      <c r="E8838" s="63">
        <f>'דוח 132'!G8838</f>
        <v>0</v>
      </c>
      <c r="F8838" s="63">
        <f>'דוח 132'!F8838</f>
        <v>0</v>
      </c>
      <c r="G8838" s="63">
        <f>'דוח 132'!E8838</f>
        <v>0</v>
      </c>
      <c r="H8838" s="63">
        <f>'דוח 132'!D8838</f>
        <v>0</v>
      </c>
      <c r="I8838" s="63">
        <f>'דוח 132'!C8838</f>
        <v>0</v>
      </c>
      <c r="J8838" s="63">
        <f>'דוח 132'!B8838</f>
        <v>0</v>
      </c>
      <c r="K8838" s="63">
        <f>'דוח 132'!A8838</f>
        <v>0</v>
      </c>
    </row>
    <row r="8839" spans="1:11" x14ac:dyDescent="0.2">
      <c r="A8839" s="63">
        <f>'דוח 132'!K8839</f>
        <v>0</v>
      </c>
      <c r="B8839" s="63">
        <f>'דוח 132'!J8839</f>
        <v>0</v>
      </c>
      <c r="C8839" s="63">
        <f>'דוח 132'!I8839</f>
        <v>0</v>
      </c>
      <c r="D8839" s="63">
        <f>'דוח 132'!H8839</f>
        <v>0</v>
      </c>
      <c r="E8839" s="63">
        <f>'דוח 132'!G8839</f>
        <v>0</v>
      </c>
      <c r="F8839" s="63">
        <f>'דוח 132'!F8839</f>
        <v>0</v>
      </c>
      <c r="G8839" s="63">
        <f>'דוח 132'!E8839</f>
        <v>0</v>
      </c>
      <c r="H8839" s="63">
        <f>'דוח 132'!D8839</f>
        <v>0</v>
      </c>
      <c r="I8839" s="63">
        <f>'דוח 132'!C8839</f>
        <v>0</v>
      </c>
      <c r="J8839" s="63">
        <f>'דוח 132'!B8839</f>
        <v>0</v>
      </c>
      <c r="K8839" s="63">
        <f>'דוח 132'!A8839</f>
        <v>0</v>
      </c>
    </row>
    <row r="8840" spans="1:11" x14ac:dyDescent="0.2">
      <c r="A8840" s="63">
        <f>'דוח 132'!K8840</f>
        <v>0</v>
      </c>
      <c r="B8840" s="63">
        <f>'דוח 132'!J8840</f>
        <v>0</v>
      </c>
      <c r="C8840" s="63">
        <f>'דוח 132'!I8840</f>
        <v>0</v>
      </c>
      <c r="D8840" s="63">
        <f>'דוח 132'!H8840</f>
        <v>0</v>
      </c>
      <c r="E8840" s="63">
        <f>'דוח 132'!G8840</f>
        <v>0</v>
      </c>
      <c r="F8840" s="63">
        <f>'דוח 132'!F8840</f>
        <v>0</v>
      </c>
      <c r="G8840" s="63">
        <f>'דוח 132'!E8840</f>
        <v>0</v>
      </c>
      <c r="H8840" s="63">
        <f>'דוח 132'!D8840</f>
        <v>0</v>
      </c>
      <c r="I8840" s="63">
        <f>'דוח 132'!C8840</f>
        <v>0</v>
      </c>
      <c r="J8840" s="63">
        <f>'דוח 132'!B8840</f>
        <v>0</v>
      </c>
      <c r="K8840" s="63">
        <f>'דוח 132'!A8840</f>
        <v>0</v>
      </c>
    </row>
    <row r="8841" spans="1:11" x14ac:dyDescent="0.2">
      <c r="A8841" s="63">
        <f>'דוח 132'!K8841</f>
        <v>0</v>
      </c>
      <c r="B8841" s="63">
        <f>'דוח 132'!J8841</f>
        <v>0</v>
      </c>
      <c r="C8841" s="63">
        <f>'דוח 132'!I8841</f>
        <v>0</v>
      </c>
      <c r="D8841" s="63">
        <f>'דוח 132'!H8841</f>
        <v>0</v>
      </c>
      <c r="E8841" s="63">
        <f>'דוח 132'!G8841</f>
        <v>0</v>
      </c>
      <c r="F8841" s="63">
        <f>'דוח 132'!F8841</f>
        <v>0</v>
      </c>
      <c r="G8841" s="63">
        <f>'דוח 132'!E8841</f>
        <v>0</v>
      </c>
      <c r="H8841" s="63">
        <f>'דוח 132'!D8841</f>
        <v>0</v>
      </c>
      <c r="I8841" s="63">
        <f>'דוח 132'!C8841</f>
        <v>0</v>
      </c>
      <c r="J8841" s="63">
        <f>'דוח 132'!B8841</f>
        <v>0</v>
      </c>
      <c r="K8841" s="63">
        <f>'דוח 132'!A8841</f>
        <v>0</v>
      </c>
    </row>
    <row r="8842" spans="1:11" x14ac:dyDescent="0.2">
      <c r="A8842" s="63">
        <f>'דוח 132'!K8842</f>
        <v>0</v>
      </c>
      <c r="B8842" s="63">
        <f>'דוח 132'!J8842</f>
        <v>0</v>
      </c>
      <c r="C8842" s="63">
        <f>'דוח 132'!I8842</f>
        <v>0</v>
      </c>
      <c r="D8842" s="63">
        <f>'דוח 132'!H8842</f>
        <v>0</v>
      </c>
      <c r="E8842" s="63">
        <f>'דוח 132'!G8842</f>
        <v>0</v>
      </c>
      <c r="F8842" s="63">
        <f>'דוח 132'!F8842</f>
        <v>0</v>
      </c>
      <c r="G8842" s="63">
        <f>'דוח 132'!E8842</f>
        <v>0</v>
      </c>
      <c r="H8842" s="63">
        <f>'דוח 132'!D8842</f>
        <v>0</v>
      </c>
      <c r="I8842" s="63">
        <f>'דוח 132'!C8842</f>
        <v>0</v>
      </c>
      <c r="J8842" s="63">
        <f>'דוח 132'!B8842</f>
        <v>0</v>
      </c>
      <c r="K8842" s="63">
        <f>'דוח 132'!A8842</f>
        <v>0</v>
      </c>
    </row>
    <row r="8843" spans="1:11" x14ac:dyDescent="0.2">
      <c r="A8843" s="63">
        <f>'דוח 132'!K8843</f>
        <v>0</v>
      </c>
      <c r="B8843" s="63">
        <f>'דוח 132'!J8843</f>
        <v>0</v>
      </c>
      <c r="C8843" s="63">
        <f>'דוח 132'!I8843</f>
        <v>0</v>
      </c>
      <c r="D8843" s="63">
        <f>'דוח 132'!H8843</f>
        <v>0</v>
      </c>
      <c r="E8843" s="63">
        <f>'דוח 132'!G8843</f>
        <v>0</v>
      </c>
      <c r="F8843" s="63">
        <f>'דוח 132'!F8843</f>
        <v>0</v>
      </c>
      <c r="G8843" s="63">
        <f>'דוח 132'!E8843</f>
        <v>0</v>
      </c>
      <c r="H8843" s="63">
        <f>'דוח 132'!D8843</f>
        <v>0</v>
      </c>
      <c r="I8843" s="63">
        <f>'דוח 132'!C8843</f>
        <v>0</v>
      </c>
      <c r="J8843" s="63">
        <f>'דוח 132'!B8843</f>
        <v>0</v>
      </c>
      <c r="K8843" s="63">
        <f>'דוח 132'!A8843</f>
        <v>0</v>
      </c>
    </row>
    <row r="8844" spans="1:11" x14ac:dyDescent="0.2">
      <c r="A8844" s="63">
        <f>'דוח 132'!K8844</f>
        <v>0</v>
      </c>
      <c r="B8844" s="63">
        <f>'דוח 132'!J8844</f>
        <v>0</v>
      </c>
      <c r="C8844" s="63">
        <f>'דוח 132'!I8844</f>
        <v>0</v>
      </c>
      <c r="D8844" s="63">
        <f>'דוח 132'!H8844</f>
        <v>0</v>
      </c>
      <c r="E8844" s="63">
        <f>'דוח 132'!G8844</f>
        <v>0</v>
      </c>
      <c r="F8844" s="63">
        <f>'דוח 132'!F8844</f>
        <v>0</v>
      </c>
      <c r="G8844" s="63">
        <f>'דוח 132'!E8844</f>
        <v>0</v>
      </c>
      <c r="H8844" s="63">
        <f>'דוח 132'!D8844</f>
        <v>0</v>
      </c>
      <c r="I8844" s="63">
        <f>'דוח 132'!C8844</f>
        <v>0</v>
      </c>
      <c r="J8844" s="63">
        <f>'דוח 132'!B8844</f>
        <v>0</v>
      </c>
      <c r="K8844" s="63">
        <f>'דוח 132'!A8844</f>
        <v>0</v>
      </c>
    </row>
    <row r="8845" spans="1:11" x14ac:dyDescent="0.2">
      <c r="A8845" s="63">
        <f>'דוח 132'!K8845</f>
        <v>0</v>
      </c>
      <c r="B8845" s="63">
        <f>'דוח 132'!J8845</f>
        <v>0</v>
      </c>
      <c r="C8845" s="63">
        <f>'דוח 132'!I8845</f>
        <v>0</v>
      </c>
      <c r="D8845" s="63">
        <f>'דוח 132'!H8845</f>
        <v>0</v>
      </c>
      <c r="E8845" s="63">
        <f>'דוח 132'!G8845</f>
        <v>0</v>
      </c>
      <c r="F8845" s="63">
        <f>'דוח 132'!F8845</f>
        <v>0</v>
      </c>
      <c r="G8845" s="63">
        <f>'דוח 132'!E8845</f>
        <v>0</v>
      </c>
      <c r="H8845" s="63">
        <f>'דוח 132'!D8845</f>
        <v>0</v>
      </c>
      <c r="I8845" s="63">
        <f>'דוח 132'!C8845</f>
        <v>0</v>
      </c>
      <c r="J8845" s="63">
        <f>'דוח 132'!B8845</f>
        <v>0</v>
      </c>
      <c r="K8845" s="63">
        <f>'דוח 132'!A8845</f>
        <v>0</v>
      </c>
    </row>
    <row r="8846" spans="1:11" x14ac:dyDescent="0.2">
      <c r="A8846" s="63">
        <f>'דוח 132'!K8846</f>
        <v>0</v>
      </c>
      <c r="B8846" s="63">
        <f>'דוח 132'!J8846</f>
        <v>0</v>
      </c>
      <c r="C8846" s="63">
        <f>'דוח 132'!I8846</f>
        <v>0</v>
      </c>
      <c r="D8846" s="63">
        <f>'דוח 132'!H8846</f>
        <v>0</v>
      </c>
      <c r="E8846" s="63">
        <f>'דוח 132'!G8846</f>
        <v>0</v>
      </c>
      <c r="F8846" s="63">
        <f>'דוח 132'!F8846</f>
        <v>0</v>
      </c>
      <c r="G8846" s="63">
        <f>'דוח 132'!E8846</f>
        <v>0</v>
      </c>
      <c r="H8846" s="63">
        <f>'דוח 132'!D8846</f>
        <v>0</v>
      </c>
      <c r="I8846" s="63">
        <f>'דוח 132'!C8846</f>
        <v>0</v>
      </c>
      <c r="J8846" s="63">
        <f>'דוח 132'!B8846</f>
        <v>0</v>
      </c>
      <c r="K8846" s="63">
        <f>'דוח 132'!A8846</f>
        <v>0</v>
      </c>
    </row>
    <row r="8847" spans="1:11" x14ac:dyDescent="0.2">
      <c r="A8847" s="63">
        <f>'דוח 132'!K8847</f>
        <v>0</v>
      </c>
      <c r="B8847" s="63">
        <f>'דוח 132'!J8847</f>
        <v>0</v>
      </c>
      <c r="C8847" s="63">
        <f>'דוח 132'!I8847</f>
        <v>0</v>
      </c>
      <c r="D8847" s="63">
        <f>'דוח 132'!H8847</f>
        <v>0</v>
      </c>
      <c r="E8847" s="63">
        <f>'דוח 132'!G8847</f>
        <v>0</v>
      </c>
      <c r="F8847" s="63">
        <f>'דוח 132'!F8847</f>
        <v>0</v>
      </c>
      <c r="G8847" s="63">
        <f>'דוח 132'!E8847</f>
        <v>0</v>
      </c>
      <c r="H8847" s="63">
        <f>'דוח 132'!D8847</f>
        <v>0</v>
      </c>
      <c r="I8847" s="63">
        <f>'דוח 132'!C8847</f>
        <v>0</v>
      </c>
      <c r="J8847" s="63">
        <f>'דוח 132'!B8847</f>
        <v>0</v>
      </c>
      <c r="K8847" s="63">
        <f>'דוח 132'!A8847</f>
        <v>0</v>
      </c>
    </row>
    <row r="8848" spans="1:11" x14ac:dyDescent="0.2">
      <c r="A8848" s="63">
        <f>'דוח 132'!K8848</f>
        <v>0</v>
      </c>
      <c r="B8848" s="63">
        <f>'דוח 132'!J8848</f>
        <v>0</v>
      </c>
      <c r="C8848" s="63">
        <f>'דוח 132'!I8848</f>
        <v>0</v>
      </c>
      <c r="D8848" s="63">
        <f>'דוח 132'!H8848</f>
        <v>0</v>
      </c>
      <c r="E8848" s="63">
        <f>'דוח 132'!G8848</f>
        <v>0</v>
      </c>
      <c r="F8848" s="63">
        <f>'דוח 132'!F8848</f>
        <v>0</v>
      </c>
      <c r="G8848" s="63">
        <f>'דוח 132'!E8848</f>
        <v>0</v>
      </c>
      <c r="H8848" s="63">
        <f>'דוח 132'!D8848</f>
        <v>0</v>
      </c>
      <c r="I8848" s="63">
        <f>'דוח 132'!C8848</f>
        <v>0</v>
      </c>
      <c r="J8848" s="63">
        <f>'דוח 132'!B8848</f>
        <v>0</v>
      </c>
      <c r="K8848" s="63">
        <f>'דוח 132'!A8848</f>
        <v>0</v>
      </c>
    </row>
    <row r="8849" spans="1:11" x14ac:dyDescent="0.2">
      <c r="A8849" s="63">
        <f>'דוח 132'!K8849</f>
        <v>0</v>
      </c>
      <c r="B8849" s="63">
        <f>'דוח 132'!J8849</f>
        <v>0</v>
      </c>
      <c r="C8849" s="63">
        <f>'דוח 132'!I8849</f>
        <v>0</v>
      </c>
      <c r="D8849" s="63">
        <f>'דוח 132'!H8849</f>
        <v>0</v>
      </c>
      <c r="E8849" s="63">
        <f>'דוח 132'!G8849</f>
        <v>0</v>
      </c>
      <c r="F8849" s="63">
        <f>'דוח 132'!F8849</f>
        <v>0</v>
      </c>
      <c r="G8849" s="63">
        <f>'דוח 132'!E8849</f>
        <v>0</v>
      </c>
      <c r="H8849" s="63">
        <f>'דוח 132'!D8849</f>
        <v>0</v>
      </c>
      <c r="I8849" s="63">
        <f>'דוח 132'!C8849</f>
        <v>0</v>
      </c>
      <c r="J8849" s="63">
        <f>'דוח 132'!B8849</f>
        <v>0</v>
      </c>
      <c r="K8849" s="63">
        <f>'דוח 132'!A8849</f>
        <v>0</v>
      </c>
    </row>
    <row r="8850" spans="1:11" x14ac:dyDescent="0.2">
      <c r="A8850" s="63">
        <f>'דוח 132'!K8850</f>
        <v>0</v>
      </c>
      <c r="B8850" s="63">
        <f>'דוח 132'!J8850</f>
        <v>0</v>
      </c>
      <c r="C8850" s="63">
        <f>'דוח 132'!I8850</f>
        <v>0</v>
      </c>
      <c r="D8850" s="63">
        <f>'דוח 132'!H8850</f>
        <v>0</v>
      </c>
      <c r="E8850" s="63">
        <f>'דוח 132'!G8850</f>
        <v>0</v>
      </c>
      <c r="F8850" s="63">
        <f>'דוח 132'!F8850</f>
        <v>0</v>
      </c>
      <c r="G8850" s="63">
        <f>'דוח 132'!E8850</f>
        <v>0</v>
      </c>
      <c r="H8850" s="63">
        <f>'דוח 132'!D8850</f>
        <v>0</v>
      </c>
      <c r="I8850" s="63">
        <f>'דוח 132'!C8850</f>
        <v>0</v>
      </c>
      <c r="J8850" s="63">
        <f>'דוח 132'!B8850</f>
        <v>0</v>
      </c>
      <c r="K8850" s="63">
        <f>'דוח 132'!A8850</f>
        <v>0</v>
      </c>
    </row>
    <row r="8851" spans="1:11" x14ac:dyDescent="0.2">
      <c r="A8851" s="63">
        <f>'דוח 132'!K8851</f>
        <v>0</v>
      </c>
      <c r="B8851" s="63">
        <f>'דוח 132'!J8851</f>
        <v>0</v>
      </c>
      <c r="C8851" s="63">
        <f>'דוח 132'!I8851</f>
        <v>0</v>
      </c>
      <c r="D8851" s="63">
        <f>'דוח 132'!H8851</f>
        <v>0</v>
      </c>
      <c r="E8851" s="63">
        <f>'דוח 132'!G8851</f>
        <v>0</v>
      </c>
      <c r="F8851" s="63">
        <f>'דוח 132'!F8851</f>
        <v>0</v>
      </c>
      <c r="G8851" s="63">
        <f>'דוח 132'!E8851</f>
        <v>0</v>
      </c>
      <c r="H8851" s="63">
        <f>'דוח 132'!D8851</f>
        <v>0</v>
      </c>
      <c r="I8851" s="63">
        <f>'דוח 132'!C8851</f>
        <v>0</v>
      </c>
      <c r="J8851" s="63">
        <f>'דוח 132'!B8851</f>
        <v>0</v>
      </c>
      <c r="K8851" s="63">
        <f>'דוח 132'!A8851</f>
        <v>0</v>
      </c>
    </row>
    <row r="8852" spans="1:11" x14ac:dyDescent="0.2">
      <c r="A8852" s="63">
        <f>'דוח 132'!K8852</f>
        <v>0</v>
      </c>
      <c r="B8852" s="63">
        <f>'דוח 132'!J8852</f>
        <v>0</v>
      </c>
      <c r="C8852" s="63">
        <f>'דוח 132'!I8852</f>
        <v>0</v>
      </c>
      <c r="D8852" s="63">
        <f>'דוח 132'!H8852</f>
        <v>0</v>
      </c>
      <c r="E8852" s="63">
        <f>'דוח 132'!G8852</f>
        <v>0</v>
      </c>
      <c r="F8852" s="63">
        <f>'דוח 132'!F8852</f>
        <v>0</v>
      </c>
      <c r="G8852" s="63">
        <f>'דוח 132'!E8852</f>
        <v>0</v>
      </c>
      <c r="H8852" s="63">
        <f>'דוח 132'!D8852</f>
        <v>0</v>
      </c>
      <c r="I8852" s="63">
        <f>'דוח 132'!C8852</f>
        <v>0</v>
      </c>
      <c r="J8852" s="63">
        <f>'דוח 132'!B8852</f>
        <v>0</v>
      </c>
      <c r="K8852" s="63">
        <f>'דוח 132'!A8852</f>
        <v>0</v>
      </c>
    </row>
    <row r="8853" spans="1:11" x14ac:dyDescent="0.2">
      <c r="A8853" s="63">
        <f>'דוח 132'!K8853</f>
        <v>0</v>
      </c>
      <c r="B8853" s="63">
        <f>'דוח 132'!J8853</f>
        <v>0</v>
      </c>
      <c r="C8853" s="63">
        <f>'דוח 132'!I8853</f>
        <v>0</v>
      </c>
      <c r="D8853" s="63">
        <f>'דוח 132'!H8853</f>
        <v>0</v>
      </c>
      <c r="E8853" s="63">
        <f>'דוח 132'!G8853</f>
        <v>0</v>
      </c>
      <c r="F8853" s="63">
        <f>'דוח 132'!F8853</f>
        <v>0</v>
      </c>
      <c r="G8853" s="63">
        <f>'דוח 132'!E8853</f>
        <v>0</v>
      </c>
      <c r="H8853" s="63">
        <f>'דוח 132'!D8853</f>
        <v>0</v>
      </c>
      <c r="I8853" s="63">
        <f>'דוח 132'!C8853</f>
        <v>0</v>
      </c>
      <c r="J8853" s="63">
        <f>'דוח 132'!B8853</f>
        <v>0</v>
      </c>
      <c r="K8853" s="63">
        <f>'דוח 132'!A8853</f>
        <v>0</v>
      </c>
    </row>
    <row r="8854" spans="1:11" x14ac:dyDescent="0.2">
      <c r="A8854" s="63">
        <f>'דוח 132'!K8854</f>
        <v>0</v>
      </c>
      <c r="B8854" s="63">
        <f>'דוח 132'!J8854</f>
        <v>0</v>
      </c>
      <c r="C8854" s="63">
        <f>'דוח 132'!I8854</f>
        <v>0</v>
      </c>
      <c r="D8854" s="63">
        <f>'דוח 132'!H8854</f>
        <v>0</v>
      </c>
      <c r="E8854" s="63">
        <f>'דוח 132'!G8854</f>
        <v>0</v>
      </c>
      <c r="F8854" s="63">
        <f>'דוח 132'!F8854</f>
        <v>0</v>
      </c>
      <c r="G8854" s="63">
        <f>'דוח 132'!E8854</f>
        <v>0</v>
      </c>
      <c r="H8854" s="63">
        <f>'דוח 132'!D8854</f>
        <v>0</v>
      </c>
      <c r="I8854" s="63">
        <f>'דוח 132'!C8854</f>
        <v>0</v>
      </c>
      <c r="J8854" s="63">
        <f>'דוח 132'!B8854</f>
        <v>0</v>
      </c>
      <c r="K8854" s="63">
        <f>'דוח 132'!A8854</f>
        <v>0</v>
      </c>
    </row>
    <row r="8855" spans="1:11" x14ac:dyDescent="0.2">
      <c r="A8855" s="63">
        <f>'דוח 132'!K8855</f>
        <v>0</v>
      </c>
      <c r="B8855" s="63">
        <f>'דוח 132'!J8855</f>
        <v>0</v>
      </c>
      <c r="C8855" s="63">
        <f>'דוח 132'!I8855</f>
        <v>0</v>
      </c>
      <c r="D8855" s="63">
        <f>'דוח 132'!H8855</f>
        <v>0</v>
      </c>
      <c r="E8855" s="63">
        <f>'דוח 132'!G8855</f>
        <v>0</v>
      </c>
      <c r="F8855" s="63">
        <f>'דוח 132'!F8855</f>
        <v>0</v>
      </c>
      <c r="G8855" s="63">
        <f>'דוח 132'!E8855</f>
        <v>0</v>
      </c>
      <c r="H8855" s="63">
        <f>'דוח 132'!D8855</f>
        <v>0</v>
      </c>
      <c r="I8855" s="63">
        <f>'דוח 132'!C8855</f>
        <v>0</v>
      </c>
      <c r="J8855" s="63">
        <f>'דוח 132'!B8855</f>
        <v>0</v>
      </c>
      <c r="K8855" s="63">
        <f>'דוח 132'!A8855</f>
        <v>0</v>
      </c>
    </row>
    <row r="8856" spans="1:11" x14ac:dyDescent="0.2">
      <c r="A8856" s="63">
        <f>'דוח 132'!K8856</f>
        <v>0</v>
      </c>
      <c r="B8856" s="63">
        <f>'דוח 132'!J8856</f>
        <v>0</v>
      </c>
      <c r="C8856" s="63">
        <f>'דוח 132'!I8856</f>
        <v>0</v>
      </c>
      <c r="D8856" s="63">
        <f>'דוח 132'!H8856</f>
        <v>0</v>
      </c>
      <c r="E8856" s="63">
        <f>'דוח 132'!G8856</f>
        <v>0</v>
      </c>
      <c r="F8856" s="63">
        <f>'דוח 132'!F8856</f>
        <v>0</v>
      </c>
      <c r="G8856" s="63">
        <f>'דוח 132'!E8856</f>
        <v>0</v>
      </c>
      <c r="H8856" s="63">
        <f>'דוח 132'!D8856</f>
        <v>0</v>
      </c>
      <c r="I8856" s="63">
        <f>'דוח 132'!C8856</f>
        <v>0</v>
      </c>
      <c r="J8856" s="63">
        <f>'דוח 132'!B8856</f>
        <v>0</v>
      </c>
      <c r="K8856" s="63">
        <f>'דוח 132'!A8856</f>
        <v>0</v>
      </c>
    </row>
    <row r="8857" spans="1:11" x14ac:dyDescent="0.2">
      <c r="A8857" s="63">
        <f>'דוח 132'!K8857</f>
        <v>0</v>
      </c>
      <c r="B8857" s="63">
        <f>'דוח 132'!J8857</f>
        <v>0</v>
      </c>
      <c r="C8857" s="63">
        <f>'דוח 132'!I8857</f>
        <v>0</v>
      </c>
      <c r="D8857" s="63">
        <f>'דוח 132'!H8857</f>
        <v>0</v>
      </c>
      <c r="E8857" s="63">
        <f>'דוח 132'!G8857</f>
        <v>0</v>
      </c>
      <c r="F8857" s="63">
        <f>'דוח 132'!F8857</f>
        <v>0</v>
      </c>
      <c r="G8857" s="63">
        <f>'דוח 132'!E8857</f>
        <v>0</v>
      </c>
      <c r="H8857" s="63">
        <f>'דוח 132'!D8857</f>
        <v>0</v>
      </c>
      <c r="I8857" s="63">
        <f>'דוח 132'!C8857</f>
        <v>0</v>
      </c>
      <c r="J8857" s="63">
        <f>'דוח 132'!B8857</f>
        <v>0</v>
      </c>
      <c r="K8857" s="63">
        <f>'דוח 132'!A8857</f>
        <v>0</v>
      </c>
    </row>
    <row r="8858" spans="1:11" x14ac:dyDescent="0.2">
      <c r="A8858" s="63">
        <f>'דוח 132'!K8858</f>
        <v>0</v>
      </c>
      <c r="B8858" s="63">
        <f>'דוח 132'!J8858</f>
        <v>0</v>
      </c>
      <c r="C8858" s="63">
        <f>'דוח 132'!I8858</f>
        <v>0</v>
      </c>
      <c r="D8858" s="63">
        <f>'דוח 132'!H8858</f>
        <v>0</v>
      </c>
      <c r="E8858" s="63">
        <f>'דוח 132'!G8858</f>
        <v>0</v>
      </c>
      <c r="F8858" s="63">
        <f>'דוח 132'!F8858</f>
        <v>0</v>
      </c>
      <c r="G8858" s="63">
        <f>'דוח 132'!E8858</f>
        <v>0</v>
      </c>
      <c r="H8858" s="63">
        <f>'דוח 132'!D8858</f>
        <v>0</v>
      </c>
      <c r="I8858" s="63">
        <f>'דוח 132'!C8858</f>
        <v>0</v>
      </c>
      <c r="J8858" s="63">
        <f>'דוח 132'!B8858</f>
        <v>0</v>
      </c>
      <c r="K8858" s="63">
        <f>'דוח 132'!A8858</f>
        <v>0</v>
      </c>
    </row>
    <row r="8859" spans="1:11" x14ac:dyDescent="0.2">
      <c r="A8859" s="63">
        <f>'דוח 132'!K8859</f>
        <v>0</v>
      </c>
      <c r="B8859" s="63">
        <f>'דוח 132'!J8859</f>
        <v>0</v>
      </c>
      <c r="C8859" s="63">
        <f>'דוח 132'!I8859</f>
        <v>0</v>
      </c>
      <c r="D8859" s="63">
        <f>'דוח 132'!H8859</f>
        <v>0</v>
      </c>
      <c r="E8859" s="63">
        <f>'דוח 132'!G8859</f>
        <v>0</v>
      </c>
      <c r="F8859" s="63">
        <f>'דוח 132'!F8859</f>
        <v>0</v>
      </c>
      <c r="G8859" s="63">
        <f>'דוח 132'!E8859</f>
        <v>0</v>
      </c>
      <c r="H8859" s="63">
        <f>'דוח 132'!D8859</f>
        <v>0</v>
      </c>
      <c r="I8859" s="63">
        <f>'דוח 132'!C8859</f>
        <v>0</v>
      </c>
      <c r="J8859" s="63">
        <f>'דוח 132'!B8859</f>
        <v>0</v>
      </c>
      <c r="K8859" s="63">
        <f>'דוח 132'!A8859</f>
        <v>0</v>
      </c>
    </row>
    <row r="8860" spans="1:11" x14ac:dyDescent="0.2">
      <c r="A8860" s="63">
        <f>'דוח 132'!K8860</f>
        <v>0</v>
      </c>
      <c r="B8860" s="63">
        <f>'דוח 132'!J8860</f>
        <v>0</v>
      </c>
      <c r="C8860" s="63">
        <f>'דוח 132'!I8860</f>
        <v>0</v>
      </c>
      <c r="D8860" s="63">
        <f>'דוח 132'!H8860</f>
        <v>0</v>
      </c>
      <c r="E8860" s="63">
        <f>'דוח 132'!G8860</f>
        <v>0</v>
      </c>
      <c r="F8860" s="63">
        <f>'דוח 132'!F8860</f>
        <v>0</v>
      </c>
      <c r="G8860" s="63">
        <f>'דוח 132'!E8860</f>
        <v>0</v>
      </c>
      <c r="H8860" s="63">
        <f>'דוח 132'!D8860</f>
        <v>0</v>
      </c>
      <c r="I8860" s="63">
        <f>'דוח 132'!C8860</f>
        <v>0</v>
      </c>
      <c r="J8860" s="63">
        <f>'דוח 132'!B8860</f>
        <v>0</v>
      </c>
      <c r="K8860" s="63">
        <f>'דוח 132'!A8860</f>
        <v>0</v>
      </c>
    </row>
    <row r="8861" spans="1:11" x14ac:dyDescent="0.2">
      <c r="A8861" s="63">
        <f>'דוח 132'!K8861</f>
        <v>0</v>
      </c>
      <c r="B8861" s="63">
        <f>'דוח 132'!J8861</f>
        <v>0</v>
      </c>
      <c r="C8861" s="63">
        <f>'דוח 132'!I8861</f>
        <v>0</v>
      </c>
      <c r="D8861" s="63">
        <f>'דוח 132'!H8861</f>
        <v>0</v>
      </c>
      <c r="E8861" s="63">
        <f>'דוח 132'!G8861</f>
        <v>0</v>
      </c>
      <c r="F8861" s="63">
        <f>'דוח 132'!F8861</f>
        <v>0</v>
      </c>
      <c r="G8861" s="63">
        <f>'דוח 132'!E8861</f>
        <v>0</v>
      </c>
      <c r="H8861" s="63">
        <f>'דוח 132'!D8861</f>
        <v>0</v>
      </c>
      <c r="I8861" s="63">
        <f>'דוח 132'!C8861</f>
        <v>0</v>
      </c>
      <c r="J8861" s="63">
        <f>'דוח 132'!B8861</f>
        <v>0</v>
      </c>
      <c r="K8861" s="63">
        <f>'דוח 132'!A8861</f>
        <v>0</v>
      </c>
    </row>
    <row r="8862" spans="1:11" x14ac:dyDescent="0.2">
      <c r="A8862" s="63">
        <f>'דוח 132'!K8862</f>
        <v>0</v>
      </c>
      <c r="B8862" s="63">
        <f>'דוח 132'!J8862</f>
        <v>0</v>
      </c>
      <c r="C8862" s="63">
        <f>'דוח 132'!I8862</f>
        <v>0</v>
      </c>
      <c r="D8862" s="63">
        <f>'דוח 132'!H8862</f>
        <v>0</v>
      </c>
      <c r="E8862" s="63">
        <f>'דוח 132'!G8862</f>
        <v>0</v>
      </c>
      <c r="F8862" s="63">
        <f>'דוח 132'!F8862</f>
        <v>0</v>
      </c>
      <c r="G8862" s="63">
        <f>'דוח 132'!E8862</f>
        <v>0</v>
      </c>
      <c r="H8862" s="63">
        <f>'דוח 132'!D8862</f>
        <v>0</v>
      </c>
      <c r="I8862" s="63">
        <f>'דוח 132'!C8862</f>
        <v>0</v>
      </c>
      <c r="J8862" s="63">
        <f>'דוח 132'!B8862</f>
        <v>0</v>
      </c>
      <c r="K8862" s="63">
        <f>'דוח 132'!A8862</f>
        <v>0</v>
      </c>
    </row>
    <row r="8863" spans="1:11" x14ac:dyDescent="0.2">
      <c r="A8863" s="63">
        <f>'דוח 132'!K8863</f>
        <v>0</v>
      </c>
      <c r="B8863" s="63">
        <f>'דוח 132'!J8863</f>
        <v>0</v>
      </c>
      <c r="C8863" s="63">
        <f>'דוח 132'!I8863</f>
        <v>0</v>
      </c>
      <c r="D8863" s="63">
        <f>'דוח 132'!H8863</f>
        <v>0</v>
      </c>
      <c r="E8863" s="63">
        <f>'דוח 132'!G8863</f>
        <v>0</v>
      </c>
      <c r="F8863" s="63">
        <f>'דוח 132'!F8863</f>
        <v>0</v>
      </c>
      <c r="G8863" s="63">
        <f>'דוח 132'!E8863</f>
        <v>0</v>
      </c>
      <c r="H8863" s="63">
        <f>'דוח 132'!D8863</f>
        <v>0</v>
      </c>
      <c r="I8863" s="63">
        <f>'דוח 132'!C8863</f>
        <v>0</v>
      </c>
      <c r="J8863" s="63">
        <f>'דוח 132'!B8863</f>
        <v>0</v>
      </c>
      <c r="K8863" s="63">
        <f>'דוח 132'!A8863</f>
        <v>0</v>
      </c>
    </row>
    <row r="8864" spans="1:11" x14ac:dyDescent="0.2">
      <c r="A8864" s="63">
        <f>'דוח 132'!K8864</f>
        <v>0</v>
      </c>
      <c r="B8864" s="63">
        <f>'דוח 132'!J8864</f>
        <v>0</v>
      </c>
      <c r="C8864" s="63">
        <f>'דוח 132'!I8864</f>
        <v>0</v>
      </c>
      <c r="D8864" s="63">
        <f>'דוח 132'!H8864</f>
        <v>0</v>
      </c>
      <c r="E8864" s="63">
        <f>'דוח 132'!G8864</f>
        <v>0</v>
      </c>
      <c r="F8864" s="63">
        <f>'דוח 132'!F8864</f>
        <v>0</v>
      </c>
      <c r="G8864" s="63">
        <f>'דוח 132'!E8864</f>
        <v>0</v>
      </c>
      <c r="H8864" s="63">
        <f>'דוח 132'!D8864</f>
        <v>0</v>
      </c>
      <c r="I8864" s="63">
        <f>'דוח 132'!C8864</f>
        <v>0</v>
      </c>
      <c r="J8864" s="63">
        <f>'דוח 132'!B8864</f>
        <v>0</v>
      </c>
      <c r="K8864" s="63">
        <f>'דוח 132'!A8864</f>
        <v>0</v>
      </c>
    </row>
    <row r="8865" spans="1:11" x14ac:dyDescent="0.2">
      <c r="A8865" s="63">
        <f>'דוח 132'!K8865</f>
        <v>0</v>
      </c>
      <c r="B8865" s="63">
        <f>'דוח 132'!J8865</f>
        <v>0</v>
      </c>
      <c r="C8865" s="63">
        <f>'דוח 132'!I8865</f>
        <v>0</v>
      </c>
      <c r="D8865" s="63">
        <f>'דוח 132'!H8865</f>
        <v>0</v>
      </c>
      <c r="E8865" s="63">
        <f>'דוח 132'!G8865</f>
        <v>0</v>
      </c>
      <c r="F8865" s="63">
        <f>'דוח 132'!F8865</f>
        <v>0</v>
      </c>
      <c r="G8865" s="63">
        <f>'דוח 132'!E8865</f>
        <v>0</v>
      </c>
      <c r="H8865" s="63">
        <f>'דוח 132'!D8865</f>
        <v>0</v>
      </c>
      <c r="I8865" s="63">
        <f>'דוח 132'!C8865</f>
        <v>0</v>
      </c>
      <c r="J8865" s="63">
        <f>'דוח 132'!B8865</f>
        <v>0</v>
      </c>
      <c r="K8865" s="63">
        <f>'דוח 132'!A8865</f>
        <v>0</v>
      </c>
    </row>
    <row r="8866" spans="1:11" x14ac:dyDescent="0.2">
      <c r="A8866" s="63">
        <f>'דוח 132'!K8866</f>
        <v>0</v>
      </c>
      <c r="B8866" s="63">
        <f>'דוח 132'!J8866</f>
        <v>0</v>
      </c>
      <c r="C8866" s="63">
        <f>'דוח 132'!I8866</f>
        <v>0</v>
      </c>
      <c r="D8866" s="63">
        <f>'דוח 132'!H8866</f>
        <v>0</v>
      </c>
      <c r="E8866" s="63">
        <f>'דוח 132'!G8866</f>
        <v>0</v>
      </c>
      <c r="F8866" s="63">
        <f>'דוח 132'!F8866</f>
        <v>0</v>
      </c>
      <c r="G8866" s="63">
        <f>'דוח 132'!E8866</f>
        <v>0</v>
      </c>
      <c r="H8866" s="63">
        <f>'דוח 132'!D8866</f>
        <v>0</v>
      </c>
      <c r="I8866" s="63">
        <f>'דוח 132'!C8866</f>
        <v>0</v>
      </c>
      <c r="J8866" s="63">
        <f>'דוח 132'!B8866</f>
        <v>0</v>
      </c>
      <c r="K8866" s="63">
        <f>'דוח 132'!A8866</f>
        <v>0</v>
      </c>
    </row>
    <row r="8867" spans="1:11" x14ac:dyDescent="0.2">
      <c r="A8867" s="63">
        <f>'דוח 132'!K8867</f>
        <v>0</v>
      </c>
      <c r="B8867" s="63">
        <f>'דוח 132'!J8867</f>
        <v>0</v>
      </c>
      <c r="C8867" s="63">
        <f>'דוח 132'!I8867</f>
        <v>0</v>
      </c>
      <c r="D8867" s="63">
        <f>'דוח 132'!H8867</f>
        <v>0</v>
      </c>
      <c r="E8867" s="63">
        <f>'דוח 132'!G8867</f>
        <v>0</v>
      </c>
      <c r="F8867" s="63">
        <f>'דוח 132'!F8867</f>
        <v>0</v>
      </c>
      <c r="G8867" s="63">
        <f>'דוח 132'!E8867</f>
        <v>0</v>
      </c>
      <c r="H8867" s="63">
        <f>'דוח 132'!D8867</f>
        <v>0</v>
      </c>
      <c r="I8867" s="63">
        <f>'דוח 132'!C8867</f>
        <v>0</v>
      </c>
      <c r="J8867" s="63">
        <f>'דוח 132'!B8867</f>
        <v>0</v>
      </c>
      <c r="K8867" s="63">
        <f>'דוח 132'!A8867</f>
        <v>0</v>
      </c>
    </row>
    <row r="8868" spans="1:11" x14ac:dyDescent="0.2">
      <c r="A8868" s="63">
        <f>'דוח 132'!K8868</f>
        <v>0</v>
      </c>
      <c r="B8868" s="63">
        <f>'דוח 132'!J8868</f>
        <v>0</v>
      </c>
      <c r="C8868" s="63">
        <f>'דוח 132'!I8868</f>
        <v>0</v>
      </c>
      <c r="D8868" s="63">
        <f>'דוח 132'!H8868</f>
        <v>0</v>
      </c>
      <c r="E8868" s="63">
        <f>'דוח 132'!G8868</f>
        <v>0</v>
      </c>
      <c r="F8868" s="63">
        <f>'דוח 132'!F8868</f>
        <v>0</v>
      </c>
      <c r="G8868" s="63">
        <f>'דוח 132'!E8868</f>
        <v>0</v>
      </c>
      <c r="H8868" s="63">
        <f>'דוח 132'!D8868</f>
        <v>0</v>
      </c>
      <c r="I8868" s="63">
        <f>'דוח 132'!C8868</f>
        <v>0</v>
      </c>
      <c r="J8868" s="63">
        <f>'דוח 132'!B8868</f>
        <v>0</v>
      </c>
      <c r="K8868" s="63">
        <f>'דוח 132'!A8868</f>
        <v>0</v>
      </c>
    </row>
    <row r="8869" spans="1:11" x14ac:dyDescent="0.2">
      <c r="A8869" s="63">
        <f>'דוח 132'!K8869</f>
        <v>0</v>
      </c>
      <c r="B8869" s="63">
        <f>'דוח 132'!J8869</f>
        <v>0</v>
      </c>
      <c r="C8869" s="63">
        <f>'דוח 132'!I8869</f>
        <v>0</v>
      </c>
      <c r="D8869" s="63">
        <f>'דוח 132'!H8869</f>
        <v>0</v>
      </c>
      <c r="E8869" s="63">
        <f>'דוח 132'!G8869</f>
        <v>0</v>
      </c>
      <c r="F8869" s="63">
        <f>'דוח 132'!F8869</f>
        <v>0</v>
      </c>
      <c r="G8869" s="63">
        <f>'דוח 132'!E8869</f>
        <v>0</v>
      </c>
      <c r="H8869" s="63">
        <f>'דוח 132'!D8869</f>
        <v>0</v>
      </c>
      <c r="I8869" s="63">
        <f>'דוח 132'!C8869</f>
        <v>0</v>
      </c>
      <c r="J8869" s="63">
        <f>'דוח 132'!B8869</f>
        <v>0</v>
      </c>
      <c r="K8869" s="63">
        <f>'דוח 132'!A8869</f>
        <v>0</v>
      </c>
    </row>
    <row r="8870" spans="1:11" x14ac:dyDescent="0.2">
      <c r="A8870" s="63">
        <f>'דוח 132'!K8870</f>
        <v>0</v>
      </c>
      <c r="B8870" s="63">
        <f>'דוח 132'!J8870</f>
        <v>0</v>
      </c>
      <c r="C8870" s="63">
        <f>'דוח 132'!I8870</f>
        <v>0</v>
      </c>
      <c r="D8870" s="63">
        <f>'דוח 132'!H8870</f>
        <v>0</v>
      </c>
      <c r="E8870" s="63">
        <f>'דוח 132'!G8870</f>
        <v>0</v>
      </c>
      <c r="F8870" s="63">
        <f>'דוח 132'!F8870</f>
        <v>0</v>
      </c>
      <c r="G8870" s="63">
        <f>'דוח 132'!E8870</f>
        <v>0</v>
      </c>
      <c r="H8870" s="63">
        <f>'דוח 132'!D8870</f>
        <v>0</v>
      </c>
      <c r="I8870" s="63">
        <f>'דוח 132'!C8870</f>
        <v>0</v>
      </c>
      <c r="J8870" s="63">
        <f>'דוח 132'!B8870</f>
        <v>0</v>
      </c>
      <c r="K8870" s="63">
        <f>'דוח 132'!A8870</f>
        <v>0</v>
      </c>
    </row>
    <row r="8871" spans="1:11" x14ac:dyDescent="0.2">
      <c r="A8871" s="63">
        <f>'דוח 132'!K8871</f>
        <v>0</v>
      </c>
      <c r="B8871" s="63">
        <f>'דוח 132'!J8871</f>
        <v>0</v>
      </c>
      <c r="C8871" s="63">
        <f>'דוח 132'!I8871</f>
        <v>0</v>
      </c>
      <c r="D8871" s="63">
        <f>'דוח 132'!H8871</f>
        <v>0</v>
      </c>
      <c r="E8871" s="63">
        <f>'דוח 132'!G8871</f>
        <v>0</v>
      </c>
      <c r="F8871" s="63">
        <f>'דוח 132'!F8871</f>
        <v>0</v>
      </c>
      <c r="G8871" s="63">
        <f>'דוח 132'!E8871</f>
        <v>0</v>
      </c>
      <c r="H8871" s="63">
        <f>'דוח 132'!D8871</f>
        <v>0</v>
      </c>
      <c r="I8871" s="63">
        <f>'דוח 132'!C8871</f>
        <v>0</v>
      </c>
      <c r="J8871" s="63">
        <f>'דוח 132'!B8871</f>
        <v>0</v>
      </c>
      <c r="K8871" s="63">
        <f>'דוח 132'!A8871</f>
        <v>0</v>
      </c>
    </row>
    <row r="8872" spans="1:11" x14ac:dyDescent="0.2">
      <c r="A8872" s="63">
        <f>'דוח 132'!K8872</f>
        <v>0</v>
      </c>
      <c r="B8872" s="63">
        <f>'דוח 132'!J8872</f>
        <v>0</v>
      </c>
      <c r="C8872" s="63">
        <f>'דוח 132'!I8872</f>
        <v>0</v>
      </c>
      <c r="D8872" s="63">
        <f>'דוח 132'!H8872</f>
        <v>0</v>
      </c>
      <c r="E8872" s="63">
        <f>'דוח 132'!G8872</f>
        <v>0</v>
      </c>
      <c r="F8872" s="63">
        <f>'דוח 132'!F8872</f>
        <v>0</v>
      </c>
      <c r="G8872" s="63">
        <f>'דוח 132'!E8872</f>
        <v>0</v>
      </c>
      <c r="H8872" s="63">
        <f>'דוח 132'!D8872</f>
        <v>0</v>
      </c>
      <c r="I8872" s="63">
        <f>'דוח 132'!C8872</f>
        <v>0</v>
      </c>
      <c r="J8872" s="63">
        <f>'דוח 132'!B8872</f>
        <v>0</v>
      </c>
      <c r="K8872" s="63">
        <f>'דוח 132'!A8872</f>
        <v>0</v>
      </c>
    </row>
    <row r="8873" spans="1:11" x14ac:dyDescent="0.2">
      <c r="A8873" s="63">
        <f>'דוח 132'!K8873</f>
        <v>0</v>
      </c>
      <c r="B8873" s="63">
        <f>'דוח 132'!J8873</f>
        <v>0</v>
      </c>
      <c r="C8873" s="63">
        <f>'דוח 132'!I8873</f>
        <v>0</v>
      </c>
      <c r="D8873" s="63">
        <f>'דוח 132'!H8873</f>
        <v>0</v>
      </c>
      <c r="E8873" s="63">
        <f>'דוח 132'!G8873</f>
        <v>0</v>
      </c>
      <c r="F8873" s="63">
        <f>'דוח 132'!F8873</f>
        <v>0</v>
      </c>
      <c r="G8873" s="63">
        <f>'דוח 132'!E8873</f>
        <v>0</v>
      </c>
      <c r="H8873" s="63">
        <f>'דוח 132'!D8873</f>
        <v>0</v>
      </c>
      <c r="I8873" s="63">
        <f>'דוח 132'!C8873</f>
        <v>0</v>
      </c>
      <c r="J8873" s="63">
        <f>'דוח 132'!B8873</f>
        <v>0</v>
      </c>
      <c r="K8873" s="63">
        <f>'דוח 132'!A8873</f>
        <v>0</v>
      </c>
    </row>
    <row r="8874" spans="1:11" x14ac:dyDescent="0.2">
      <c r="A8874" s="63">
        <f>'דוח 132'!K8874</f>
        <v>0</v>
      </c>
      <c r="B8874" s="63">
        <f>'דוח 132'!J8874</f>
        <v>0</v>
      </c>
      <c r="C8874" s="63">
        <f>'דוח 132'!I8874</f>
        <v>0</v>
      </c>
      <c r="D8874" s="63">
        <f>'דוח 132'!H8874</f>
        <v>0</v>
      </c>
      <c r="E8874" s="63">
        <f>'דוח 132'!G8874</f>
        <v>0</v>
      </c>
      <c r="F8874" s="63">
        <f>'דוח 132'!F8874</f>
        <v>0</v>
      </c>
      <c r="G8874" s="63">
        <f>'דוח 132'!E8874</f>
        <v>0</v>
      </c>
      <c r="H8874" s="63">
        <f>'דוח 132'!D8874</f>
        <v>0</v>
      </c>
      <c r="I8874" s="63">
        <f>'דוח 132'!C8874</f>
        <v>0</v>
      </c>
      <c r="J8874" s="63">
        <f>'דוח 132'!B8874</f>
        <v>0</v>
      </c>
      <c r="K8874" s="63">
        <f>'דוח 132'!A8874</f>
        <v>0</v>
      </c>
    </row>
    <row r="8875" spans="1:11" x14ac:dyDescent="0.2">
      <c r="A8875" s="63">
        <f>'דוח 132'!K8875</f>
        <v>0</v>
      </c>
      <c r="B8875" s="63">
        <f>'דוח 132'!J8875</f>
        <v>0</v>
      </c>
      <c r="C8875" s="63">
        <f>'דוח 132'!I8875</f>
        <v>0</v>
      </c>
      <c r="D8875" s="63">
        <f>'דוח 132'!H8875</f>
        <v>0</v>
      </c>
      <c r="E8875" s="63">
        <f>'דוח 132'!G8875</f>
        <v>0</v>
      </c>
      <c r="F8875" s="63">
        <f>'דוח 132'!F8875</f>
        <v>0</v>
      </c>
      <c r="G8875" s="63">
        <f>'דוח 132'!E8875</f>
        <v>0</v>
      </c>
      <c r="H8875" s="63">
        <f>'דוח 132'!D8875</f>
        <v>0</v>
      </c>
      <c r="I8875" s="63">
        <f>'דוח 132'!C8875</f>
        <v>0</v>
      </c>
      <c r="J8875" s="63">
        <f>'דוח 132'!B8875</f>
        <v>0</v>
      </c>
      <c r="K8875" s="63">
        <f>'דוח 132'!A8875</f>
        <v>0</v>
      </c>
    </row>
    <row r="8876" spans="1:11" x14ac:dyDescent="0.2">
      <c r="A8876" s="63">
        <f>'דוח 132'!K8876</f>
        <v>0</v>
      </c>
      <c r="B8876" s="63">
        <f>'דוח 132'!J8876</f>
        <v>0</v>
      </c>
      <c r="C8876" s="63">
        <f>'דוח 132'!I8876</f>
        <v>0</v>
      </c>
      <c r="D8876" s="63">
        <f>'דוח 132'!H8876</f>
        <v>0</v>
      </c>
      <c r="E8876" s="63">
        <f>'דוח 132'!G8876</f>
        <v>0</v>
      </c>
      <c r="F8876" s="63">
        <f>'דוח 132'!F8876</f>
        <v>0</v>
      </c>
      <c r="G8876" s="63">
        <f>'דוח 132'!E8876</f>
        <v>0</v>
      </c>
      <c r="H8876" s="63">
        <f>'דוח 132'!D8876</f>
        <v>0</v>
      </c>
      <c r="I8876" s="63">
        <f>'דוח 132'!C8876</f>
        <v>0</v>
      </c>
      <c r="J8876" s="63">
        <f>'דוח 132'!B8876</f>
        <v>0</v>
      </c>
      <c r="K8876" s="63">
        <f>'דוח 132'!A8876</f>
        <v>0</v>
      </c>
    </row>
    <row r="8877" spans="1:11" x14ac:dyDescent="0.2">
      <c r="A8877" s="63">
        <f>'דוח 132'!K8877</f>
        <v>0</v>
      </c>
      <c r="B8877" s="63">
        <f>'דוח 132'!J8877</f>
        <v>0</v>
      </c>
      <c r="C8877" s="63">
        <f>'דוח 132'!I8877</f>
        <v>0</v>
      </c>
      <c r="D8877" s="63">
        <f>'דוח 132'!H8877</f>
        <v>0</v>
      </c>
      <c r="E8877" s="63">
        <f>'דוח 132'!G8877</f>
        <v>0</v>
      </c>
      <c r="F8877" s="63">
        <f>'דוח 132'!F8877</f>
        <v>0</v>
      </c>
      <c r="G8877" s="63">
        <f>'דוח 132'!E8877</f>
        <v>0</v>
      </c>
      <c r="H8877" s="63">
        <f>'דוח 132'!D8877</f>
        <v>0</v>
      </c>
      <c r="I8877" s="63">
        <f>'דוח 132'!C8877</f>
        <v>0</v>
      </c>
      <c r="J8877" s="63">
        <f>'דוח 132'!B8877</f>
        <v>0</v>
      </c>
      <c r="K8877" s="63">
        <f>'דוח 132'!A8877</f>
        <v>0</v>
      </c>
    </row>
    <row r="8878" spans="1:11" x14ac:dyDescent="0.2">
      <c r="A8878" s="63">
        <f>'דוח 132'!K8878</f>
        <v>0</v>
      </c>
      <c r="B8878" s="63">
        <f>'דוח 132'!J8878</f>
        <v>0</v>
      </c>
      <c r="C8878" s="63">
        <f>'דוח 132'!I8878</f>
        <v>0</v>
      </c>
      <c r="D8878" s="63">
        <f>'דוח 132'!H8878</f>
        <v>0</v>
      </c>
      <c r="E8878" s="63">
        <f>'דוח 132'!G8878</f>
        <v>0</v>
      </c>
      <c r="F8878" s="63">
        <f>'דוח 132'!F8878</f>
        <v>0</v>
      </c>
      <c r="G8878" s="63">
        <f>'דוח 132'!E8878</f>
        <v>0</v>
      </c>
      <c r="H8878" s="63">
        <f>'דוח 132'!D8878</f>
        <v>0</v>
      </c>
      <c r="I8878" s="63">
        <f>'דוח 132'!C8878</f>
        <v>0</v>
      </c>
      <c r="J8878" s="63">
        <f>'דוח 132'!B8878</f>
        <v>0</v>
      </c>
      <c r="K8878" s="63">
        <f>'דוח 132'!A8878</f>
        <v>0</v>
      </c>
    </row>
    <row r="8879" spans="1:11" x14ac:dyDescent="0.2">
      <c r="A8879" s="63">
        <f>'דוח 132'!K8879</f>
        <v>0</v>
      </c>
      <c r="B8879" s="63">
        <f>'דוח 132'!J8879</f>
        <v>0</v>
      </c>
      <c r="C8879" s="63">
        <f>'דוח 132'!I8879</f>
        <v>0</v>
      </c>
      <c r="D8879" s="63">
        <f>'דוח 132'!H8879</f>
        <v>0</v>
      </c>
      <c r="E8879" s="63">
        <f>'דוח 132'!G8879</f>
        <v>0</v>
      </c>
      <c r="F8879" s="63">
        <f>'דוח 132'!F8879</f>
        <v>0</v>
      </c>
      <c r="G8879" s="63">
        <f>'דוח 132'!E8879</f>
        <v>0</v>
      </c>
      <c r="H8879" s="63">
        <f>'דוח 132'!D8879</f>
        <v>0</v>
      </c>
      <c r="I8879" s="63">
        <f>'דוח 132'!C8879</f>
        <v>0</v>
      </c>
      <c r="J8879" s="63">
        <f>'דוח 132'!B8879</f>
        <v>0</v>
      </c>
      <c r="K8879" s="63">
        <f>'דוח 132'!A8879</f>
        <v>0</v>
      </c>
    </row>
    <row r="8880" spans="1:11" x14ac:dyDescent="0.2">
      <c r="A8880" s="63">
        <f>'דוח 132'!K8880</f>
        <v>0</v>
      </c>
      <c r="B8880" s="63">
        <f>'דוח 132'!J8880</f>
        <v>0</v>
      </c>
      <c r="C8880" s="63">
        <f>'דוח 132'!I8880</f>
        <v>0</v>
      </c>
      <c r="D8880" s="63">
        <f>'דוח 132'!H8880</f>
        <v>0</v>
      </c>
      <c r="E8880" s="63">
        <f>'דוח 132'!G8880</f>
        <v>0</v>
      </c>
      <c r="F8880" s="63">
        <f>'דוח 132'!F8880</f>
        <v>0</v>
      </c>
      <c r="G8880" s="63">
        <f>'דוח 132'!E8880</f>
        <v>0</v>
      </c>
      <c r="H8880" s="63">
        <f>'דוח 132'!D8880</f>
        <v>0</v>
      </c>
      <c r="I8880" s="63">
        <f>'דוח 132'!C8880</f>
        <v>0</v>
      </c>
      <c r="J8880" s="63">
        <f>'דוח 132'!B8880</f>
        <v>0</v>
      </c>
      <c r="K8880" s="63">
        <f>'דוח 132'!A8880</f>
        <v>0</v>
      </c>
    </row>
    <row r="8881" spans="1:11" x14ac:dyDescent="0.2">
      <c r="A8881" s="63">
        <f>'דוח 132'!K8881</f>
        <v>0</v>
      </c>
      <c r="B8881" s="63">
        <f>'דוח 132'!J8881</f>
        <v>0</v>
      </c>
      <c r="C8881" s="63">
        <f>'דוח 132'!I8881</f>
        <v>0</v>
      </c>
      <c r="D8881" s="63">
        <f>'דוח 132'!H8881</f>
        <v>0</v>
      </c>
      <c r="E8881" s="63">
        <f>'דוח 132'!G8881</f>
        <v>0</v>
      </c>
      <c r="F8881" s="63">
        <f>'דוח 132'!F8881</f>
        <v>0</v>
      </c>
      <c r="G8881" s="63">
        <f>'דוח 132'!E8881</f>
        <v>0</v>
      </c>
      <c r="H8881" s="63">
        <f>'דוח 132'!D8881</f>
        <v>0</v>
      </c>
      <c r="I8881" s="63">
        <f>'דוח 132'!C8881</f>
        <v>0</v>
      </c>
      <c r="J8881" s="63">
        <f>'דוח 132'!B8881</f>
        <v>0</v>
      </c>
      <c r="K8881" s="63">
        <f>'דוח 132'!A8881</f>
        <v>0</v>
      </c>
    </row>
    <row r="8882" spans="1:11" x14ac:dyDescent="0.2">
      <c r="A8882" s="63">
        <f>'דוח 132'!K8882</f>
        <v>0</v>
      </c>
      <c r="B8882" s="63">
        <f>'דוח 132'!J8882</f>
        <v>0</v>
      </c>
      <c r="C8882" s="63">
        <f>'דוח 132'!I8882</f>
        <v>0</v>
      </c>
      <c r="D8882" s="63">
        <f>'דוח 132'!H8882</f>
        <v>0</v>
      </c>
      <c r="E8882" s="63">
        <f>'דוח 132'!G8882</f>
        <v>0</v>
      </c>
      <c r="F8882" s="63">
        <f>'דוח 132'!F8882</f>
        <v>0</v>
      </c>
      <c r="G8882" s="63">
        <f>'דוח 132'!E8882</f>
        <v>0</v>
      </c>
      <c r="H8882" s="63">
        <f>'דוח 132'!D8882</f>
        <v>0</v>
      </c>
      <c r="I8882" s="63">
        <f>'דוח 132'!C8882</f>
        <v>0</v>
      </c>
      <c r="J8882" s="63">
        <f>'דוח 132'!B8882</f>
        <v>0</v>
      </c>
      <c r="K8882" s="63">
        <f>'דוח 132'!A8882</f>
        <v>0</v>
      </c>
    </row>
    <row r="8883" spans="1:11" x14ac:dyDescent="0.2">
      <c r="A8883" s="63">
        <f>'דוח 132'!K8883</f>
        <v>0</v>
      </c>
      <c r="B8883" s="63">
        <f>'דוח 132'!J8883</f>
        <v>0</v>
      </c>
      <c r="C8883" s="63">
        <f>'דוח 132'!I8883</f>
        <v>0</v>
      </c>
      <c r="D8883" s="63">
        <f>'דוח 132'!H8883</f>
        <v>0</v>
      </c>
      <c r="E8883" s="63">
        <f>'דוח 132'!G8883</f>
        <v>0</v>
      </c>
      <c r="F8883" s="63">
        <f>'דוח 132'!F8883</f>
        <v>0</v>
      </c>
      <c r="G8883" s="63">
        <f>'דוח 132'!E8883</f>
        <v>0</v>
      </c>
      <c r="H8883" s="63">
        <f>'דוח 132'!D8883</f>
        <v>0</v>
      </c>
      <c r="I8883" s="63">
        <f>'דוח 132'!C8883</f>
        <v>0</v>
      </c>
      <c r="J8883" s="63">
        <f>'דוח 132'!B8883</f>
        <v>0</v>
      </c>
      <c r="K8883" s="63">
        <f>'דוח 132'!A8883</f>
        <v>0</v>
      </c>
    </row>
    <row r="8884" spans="1:11" x14ac:dyDescent="0.2">
      <c r="A8884" s="63">
        <f>'דוח 132'!K8884</f>
        <v>0</v>
      </c>
      <c r="B8884" s="63">
        <f>'דוח 132'!J8884</f>
        <v>0</v>
      </c>
      <c r="C8884" s="63">
        <f>'דוח 132'!I8884</f>
        <v>0</v>
      </c>
      <c r="D8884" s="63">
        <f>'דוח 132'!H8884</f>
        <v>0</v>
      </c>
      <c r="E8884" s="63">
        <f>'דוח 132'!G8884</f>
        <v>0</v>
      </c>
      <c r="F8884" s="63">
        <f>'דוח 132'!F8884</f>
        <v>0</v>
      </c>
      <c r="G8884" s="63">
        <f>'דוח 132'!E8884</f>
        <v>0</v>
      </c>
      <c r="H8884" s="63">
        <f>'דוח 132'!D8884</f>
        <v>0</v>
      </c>
      <c r="I8884" s="63">
        <f>'דוח 132'!C8884</f>
        <v>0</v>
      </c>
      <c r="J8884" s="63">
        <f>'דוח 132'!B8884</f>
        <v>0</v>
      </c>
      <c r="K8884" s="63">
        <f>'דוח 132'!A8884</f>
        <v>0</v>
      </c>
    </row>
    <row r="8885" spans="1:11" x14ac:dyDescent="0.2">
      <c r="A8885" s="63">
        <f>'דוח 132'!K8885</f>
        <v>0</v>
      </c>
      <c r="B8885" s="63">
        <f>'דוח 132'!J8885</f>
        <v>0</v>
      </c>
      <c r="C8885" s="63">
        <f>'דוח 132'!I8885</f>
        <v>0</v>
      </c>
      <c r="D8885" s="63">
        <f>'דוח 132'!H8885</f>
        <v>0</v>
      </c>
      <c r="E8885" s="63">
        <f>'דוח 132'!G8885</f>
        <v>0</v>
      </c>
      <c r="F8885" s="63">
        <f>'דוח 132'!F8885</f>
        <v>0</v>
      </c>
      <c r="G8885" s="63">
        <f>'דוח 132'!E8885</f>
        <v>0</v>
      </c>
      <c r="H8885" s="63">
        <f>'דוח 132'!D8885</f>
        <v>0</v>
      </c>
      <c r="I8885" s="63">
        <f>'דוח 132'!C8885</f>
        <v>0</v>
      </c>
      <c r="J8885" s="63">
        <f>'דוח 132'!B8885</f>
        <v>0</v>
      </c>
      <c r="K8885" s="63">
        <f>'דוח 132'!A8885</f>
        <v>0</v>
      </c>
    </row>
    <row r="8886" spans="1:11" x14ac:dyDescent="0.2">
      <c r="A8886" s="63">
        <f>'דוח 132'!K8886</f>
        <v>0</v>
      </c>
      <c r="B8886" s="63">
        <f>'דוח 132'!J8886</f>
        <v>0</v>
      </c>
      <c r="C8886" s="63">
        <f>'דוח 132'!I8886</f>
        <v>0</v>
      </c>
      <c r="D8886" s="63">
        <f>'דוח 132'!H8886</f>
        <v>0</v>
      </c>
      <c r="E8886" s="63">
        <f>'דוח 132'!G8886</f>
        <v>0</v>
      </c>
      <c r="F8886" s="63">
        <f>'דוח 132'!F8886</f>
        <v>0</v>
      </c>
      <c r="G8886" s="63">
        <f>'דוח 132'!E8886</f>
        <v>0</v>
      </c>
      <c r="H8886" s="63">
        <f>'דוח 132'!D8886</f>
        <v>0</v>
      </c>
      <c r="I8886" s="63">
        <f>'דוח 132'!C8886</f>
        <v>0</v>
      </c>
      <c r="J8886" s="63">
        <f>'דוח 132'!B8886</f>
        <v>0</v>
      </c>
      <c r="K8886" s="63">
        <f>'דוח 132'!A8886</f>
        <v>0</v>
      </c>
    </row>
    <row r="8887" spans="1:11" x14ac:dyDescent="0.2">
      <c r="A8887" s="63">
        <f>'דוח 132'!K8887</f>
        <v>0</v>
      </c>
      <c r="B8887" s="63">
        <f>'דוח 132'!J8887</f>
        <v>0</v>
      </c>
      <c r="C8887" s="63">
        <f>'דוח 132'!I8887</f>
        <v>0</v>
      </c>
      <c r="D8887" s="63">
        <f>'דוח 132'!H8887</f>
        <v>0</v>
      </c>
      <c r="E8887" s="63">
        <f>'דוח 132'!G8887</f>
        <v>0</v>
      </c>
      <c r="F8887" s="63">
        <f>'דוח 132'!F8887</f>
        <v>0</v>
      </c>
      <c r="G8887" s="63">
        <f>'דוח 132'!E8887</f>
        <v>0</v>
      </c>
      <c r="H8887" s="63">
        <f>'דוח 132'!D8887</f>
        <v>0</v>
      </c>
      <c r="I8887" s="63">
        <f>'דוח 132'!C8887</f>
        <v>0</v>
      </c>
      <c r="J8887" s="63">
        <f>'דוח 132'!B8887</f>
        <v>0</v>
      </c>
      <c r="K8887" s="63">
        <f>'דוח 132'!A8887</f>
        <v>0</v>
      </c>
    </row>
    <row r="8888" spans="1:11" x14ac:dyDescent="0.2">
      <c r="A8888" s="63">
        <f>'דוח 132'!K8888</f>
        <v>0</v>
      </c>
      <c r="B8888" s="63">
        <f>'דוח 132'!J8888</f>
        <v>0</v>
      </c>
      <c r="C8888" s="63">
        <f>'דוח 132'!I8888</f>
        <v>0</v>
      </c>
      <c r="D8888" s="63">
        <f>'דוח 132'!H8888</f>
        <v>0</v>
      </c>
      <c r="E8888" s="63">
        <f>'דוח 132'!G8888</f>
        <v>0</v>
      </c>
      <c r="F8888" s="63">
        <f>'דוח 132'!F8888</f>
        <v>0</v>
      </c>
      <c r="G8888" s="63">
        <f>'דוח 132'!E8888</f>
        <v>0</v>
      </c>
      <c r="H8888" s="63">
        <f>'דוח 132'!D8888</f>
        <v>0</v>
      </c>
      <c r="I8888" s="63">
        <f>'דוח 132'!C8888</f>
        <v>0</v>
      </c>
      <c r="J8888" s="63">
        <f>'דוח 132'!B8888</f>
        <v>0</v>
      </c>
      <c r="K8888" s="63">
        <f>'דוח 132'!A8888</f>
        <v>0</v>
      </c>
    </row>
    <row r="8889" spans="1:11" x14ac:dyDescent="0.2">
      <c r="A8889" s="63">
        <f>'דוח 132'!K8889</f>
        <v>0</v>
      </c>
      <c r="B8889" s="63">
        <f>'דוח 132'!J8889</f>
        <v>0</v>
      </c>
      <c r="C8889" s="63">
        <f>'דוח 132'!I8889</f>
        <v>0</v>
      </c>
      <c r="D8889" s="63">
        <f>'דוח 132'!H8889</f>
        <v>0</v>
      </c>
      <c r="E8889" s="63">
        <f>'דוח 132'!G8889</f>
        <v>0</v>
      </c>
      <c r="F8889" s="63">
        <f>'דוח 132'!F8889</f>
        <v>0</v>
      </c>
      <c r="G8889" s="63">
        <f>'דוח 132'!E8889</f>
        <v>0</v>
      </c>
      <c r="H8889" s="63">
        <f>'דוח 132'!D8889</f>
        <v>0</v>
      </c>
      <c r="I8889" s="63">
        <f>'דוח 132'!C8889</f>
        <v>0</v>
      </c>
      <c r="J8889" s="63">
        <f>'דוח 132'!B8889</f>
        <v>0</v>
      </c>
      <c r="K8889" s="63">
        <f>'דוח 132'!A8889</f>
        <v>0</v>
      </c>
    </row>
    <row r="8890" spans="1:11" x14ac:dyDescent="0.2">
      <c r="A8890" s="63">
        <f>'דוח 132'!K8890</f>
        <v>0</v>
      </c>
      <c r="B8890" s="63">
        <f>'דוח 132'!J8890</f>
        <v>0</v>
      </c>
      <c r="C8890" s="63">
        <f>'דוח 132'!I8890</f>
        <v>0</v>
      </c>
      <c r="D8890" s="63">
        <f>'דוח 132'!H8890</f>
        <v>0</v>
      </c>
      <c r="E8890" s="63">
        <f>'דוח 132'!G8890</f>
        <v>0</v>
      </c>
      <c r="F8890" s="63">
        <f>'דוח 132'!F8890</f>
        <v>0</v>
      </c>
      <c r="G8890" s="63">
        <f>'דוח 132'!E8890</f>
        <v>0</v>
      </c>
      <c r="H8890" s="63">
        <f>'דוח 132'!D8890</f>
        <v>0</v>
      </c>
      <c r="I8890" s="63">
        <f>'דוח 132'!C8890</f>
        <v>0</v>
      </c>
      <c r="J8890" s="63">
        <f>'דוח 132'!B8890</f>
        <v>0</v>
      </c>
      <c r="K8890" s="63">
        <f>'דוח 132'!A8890</f>
        <v>0</v>
      </c>
    </row>
    <row r="8891" spans="1:11" x14ac:dyDescent="0.2">
      <c r="A8891" s="63">
        <f>'דוח 132'!K8891</f>
        <v>0</v>
      </c>
      <c r="B8891" s="63">
        <f>'דוח 132'!J8891</f>
        <v>0</v>
      </c>
      <c r="C8891" s="63">
        <f>'דוח 132'!I8891</f>
        <v>0</v>
      </c>
      <c r="D8891" s="63">
        <f>'דוח 132'!H8891</f>
        <v>0</v>
      </c>
      <c r="E8891" s="63">
        <f>'דוח 132'!G8891</f>
        <v>0</v>
      </c>
      <c r="F8891" s="63">
        <f>'דוח 132'!F8891</f>
        <v>0</v>
      </c>
      <c r="G8891" s="63">
        <f>'דוח 132'!E8891</f>
        <v>0</v>
      </c>
      <c r="H8891" s="63">
        <f>'דוח 132'!D8891</f>
        <v>0</v>
      </c>
      <c r="I8891" s="63">
        <f>'דוח 132'!C8891</f>
        <v>0</v>
      </c>
      <c r="J8891" s="63">
        <f>'דוח 132'!B8891</f>
        <v>0</v>
      </c>
      <c r="K8891" s="63">
        <f>'דוח 132'!A8891</f>
        <v>0</v>
      </c>
    </row>
    <row r="8892" spans="1:11" x14ac:dyDescent="0.2">
      <c r="A8892" s="63">
        <f>'דוח 132'!K8892</f>
        <v>0</v>
      </c>
      <c r="B8892" s="63">
        <f>'דוח 132'!J8892</f>
        <v>0</v>
      </c>
      <c r="C8892" s="63">
        <f>'דוח 132'!I8892</f>
        <v>0</v>
      </c>
      <c r="D8892" s="63">
        <f>'דוח 132'!H8892</f>
        <v>0</v>
      </c>
      <c r="E8892" s="63">
        <f>'דוח 132'!G8892</f>
        <v>0</v>
      </c>
      <c r="F8892" s="63">
        <f>'דוח 132'!F8892</f>
        <v>0</v>
      </c>
      <c r="G8892" s="63">
        <f>'דוח 132'!E8892</f>
        <v>0</v>
      </c>
      <c r="H8892" s="63">
        <f>'דוח 132'!D8892</f>
        <v>0</v>
      </c>
      <c r="I8892" s="63">
        <f>'דוח 132'!C8892</f>
        <v>0</v>
      </c>
      <c r="J8892" s="63">
        <f>'דוח 132'!B8892</f>
        <v>0</v>
      </c>
      <c r="K8892" s="63">
        <f>'דוח 132'!A8892</f>
        <v>0</v>
      </c>
    </row>
    <row r="8893" spans="1:11" x14ac:dyDescent="0.2">
      <c r="A8893" s="63">
        <f>'דוח 132'!K8893</f>
        <v>0</v>
      </c>
      <c r="B8893" s="63">
        <f>'דוח 132'!J8893</f>
        <v>0</v>
      </c>
      <c r="C8893" s="63">
        <f>'דוח 132'!I8893</f>
        <v>0</v>
      </c>
      <c r="D8893" s="63">
        <f>'דוח 132'!H8893</f>
        <v>0</v>
      </c>
      <c r="E8893" s="63">
        <f>'דוח 132'!G8893</f>
        <v>0</v>
      </c>
      <c r="F8893" s="63">
        <f>'דוח 132'!F8893</f>
        <v>0</v>
      </c>
      <c r="G8893" s="63">
        <f>'דוח 132'!E8893</f>
        <v>0</v>
      </c>
      <c r="H8893" s="63">
        <f>'דוח 132'!D8893</f>
        <v>0</v>
      </c>
      <c r="I8893" s="63">
        <f>'דוח 132'!C8893</f>
        <v>0</v>
      </c>
      <c r="J8893" s="63">
        <f>'דוח 132'!B8893</f>
        <v>0</v>
      </c>
      <c r="K8893" s="63">
        <f>'דוח 132'!A8893</f>
        <v>0</v>
      </c>
    </row>
    <row r="8894" spans="1:11" x14ac:dyDescent="0.2">
      <c r="A8894" s="63">
        <f>'דוח 132'!K8894</f>
        <v>0</v>
      </c>
      <c r="B8894" s="63">
        <f>'דוח 132'!J8894</f>
        <v>0</v>
      </c>
      <c r="C8894" s="63">
        <f>'דוח 132'!I8894</f>
        <v>0</v>
      </c>
      <c r="D8894" s="63">
        <f>'דוח 132'!H8894</f>
        <v>0</v>
      </c>
      <c r="E8894" s="63">
        <f>'דוח 132'!G8894</f>
        <v>0</v>
      </c>
      <c r="F8894" s="63">
        <f>'דוח 132'!F8894</f>
        <v>0</v>
      </c>
      <c r="G8894" s="63">
        <f>'דוח 132'!E8894</f>
        <v>0</v>
      </c>
      <c r="H8894" s="63">
        <f>'דוח 132'!D8894</f>
        <v>0</v>
      </c>
      <c r="I8894" s="63">
        <f>'דוח 132'!C8894</f>
        <v>0</v>
      </c>
      <c r="J8894" s="63">
        <f>'דוח 132'!B8894</f>
        <v>0</v>
      </c>
      <c r="K8894" s="63">
        <f>'דוח 132'!A8894</f>
        <v>0</v>
      </c>
    </row>
    <row r="8895" spans="1:11" x14ac:dyDescent="0.2">
      <c r="A8895" s="63">
        <f>'דוח 132'!K8895</f>
        <v>0</v>
      </c>
      <c r="B8895" s="63">
        <f>'דוח 132'!J8895</f>
        <v>0</v>
      </c>
      <c r="C8895" s="63">
        <f>'דוח 132'!I8895</f>
        <v>0</v>
      </c>
      <c r="D8895" s="63">
        <f>'דוח 132'!H8895</f>
        <v>0</v>
      </c>
      <c r="E8895" s="63">
        <f>'דוח 132'!G8895</f>
        <v>0</v>
      </c>
      <c r="F8895" s="63">
        <f>'דוח 132'!F8895</f>
        <v>0</v>
      </c>
      <c r="G8895" s="63">
        <f>'דוח 132'!E8895</f>
        <v>0</v>
      </c>
      <c r="H8895" s="63">
        <f>'דוח 132'!D8895</f>
        <v>0</v>
      </c>
      <c r="I8895" s="63">
        <f>'דוח 132'!C8895</f>
        <v>0</v>
      </c>
      <c r="J8895" s="63">
        <f>'דוח 132'!B8895</f>
        <v>0</v>
      </c>
      <c r="K8895" s="63">
        <f>'דוח 132'!A8895</f>
        <v>0</v>
      </c>
    </row>
    <row r="8896" spans="1:11" x14ac:dyDescent="0.2">
      <c r="A8896" s="63">
        <f>'דוח 132'!K8896</f>
        <v>0</v>
      </c>
      <c r="B8896" s="63">
        <f>'דוח 132'!J8896</f>
        <v>0</v>
      </c>
      <c r="C8896" s="63">
        <f>'דוח 132'!I8896</f>
        <v>0</v>
      </c>
      <c r="D8896" s="63">
        <f>'דוח 132'!H8896</f>
        <v>0</v>
      </c>
      <c r="E8896" s="63">
        <f>'דוח 132'!G8896</f>
        <v>0</v>
      </c>
      <c r="F8896" s="63">
        <f>'דוח 132'!F8896</f>
        <v>0</v>
      </c>
      <c r="G8896" s="63">
        <f>'דוח 132'!E8896</f>
        <v>0</v>
      </c>
      <c r="H8896" s="63">
        <f>'דוח 132'!D8896</f>
        <v>0</v>
      </c>
      <c r="I8896" s="63">
        <f>'דוח 132'!C8896</f>
        <v>0</v>
      </c>
      <c r="J8896" s="63">
        <f>'דוח 132'!B8896</f>
        <v>0</v>
      </c>
      <c r="K8896" s="63">
        <f>'דוח 132'!A8896</f>
        <v>0</v>
      </c>
    </row>
    <row r="8897" spans="1:11" x14ac:dyDescent="0.2">
      <c r="A8897" s="63">
        <f>'דוח 132'!K8897</f>
        <v>0</v>
      </c>
      <c r="B8897" s="63">
        <f>'דוח 132'!J8897</f>
        <v>0</v>
      </c>
      <c r="C8897" s="63">
        <f>'דוח 132'!I8897</f>
        <v>0</v>
      </c>
      <c r="D8897" s="63">
        <f>'דוח 132'!H8897</f>
        <v>0</v>
      </c>
      <c r="E8897" s="63">
        <f>'דוח 132'!G8897</f>
        <v>0</v>
      </c>
      <c r="F8897" s="63">
        <f>'דוח 132'!F8897</f>
        <v>0</v>
      </c>
      <c r="G8897" s="63">
        <f>'דוח 132'!E8897</f>
        <v>0</v>
      </c>
      <c r="H8897" s="63">
        <f>'דוח 132'!D8897</f>
        <v>0</v>
      </c>
      <c r="I8897" s="63">
        <f>'דוח 132'!C8897</f>
        <v>0</v>
      </c>
      <c r="J8897" s="63">
        <f>'דוח 132'!B8897</f>
        <v>0</v>
      </c>
      <c r="K8897" s="63">
        <f>'דוח 132'!A8897</f>
        <v>0</v>
      </c>
    </row>
    <row r="8898" spans="1:11" x14ac:dyDescent="0.2">
      <c r="A8898" s="63">
        <f>'דוח 132'!K8898</f>
        <v>0</v>
      </c>
      <c r="B8898" s="63">
        <f>'דוח 132'!J8898</f>
        <v>0</v>
      </c>
      <c r="C8898" s="63">
        <f>'דוח 132'!I8898</f>
        <v>0</v>
      </c>
      <c r="D8898" s="63">
        <f>'דוח 132'!H8898</f>
        <v>0</v>
      </c>
      <c r="E8898" s="63">
        <f>'דוח 132'!G8898</f>
        <v>0</v>
      </c>
      <c r="F8898" s="63">
        <f>'דוח 132'!F8898</f>
        <v>0</v>
      </c>
      <c r="G8898" s="63">
        <f>'דוח 132'!E8898</f>
        <v>0</v>
      </c>
      <c r="H8898" s="63">
        <f>'דוח 132'!D8898</f>
        <v>0</v>
      </c>
      <c r="I8898" s="63">
        <f>'דוח 132'!C8898</f>
        <v>0</v>
      </c>
      <c r="J8898" s="63">
        <f>'דוח 132'!B8898</f>
        <v>0</v>
      </c>
      <c r="K8898" s="63">
        <f>'דוח 132'!A8898</f>
        <v>0</v>
      </c>
    </row>
    <row r="8899" spans="1:11" x14ac:dyDescent="0.2">
      <c r="A8899" s="63">
        <f>'דוח 132'!K8899</f>
        <v>0</v>
      </c>
      <c r="B8899" s="63">
        <f>'דוח 132'!J8899</f>
        <v>0</v>
      </c>
      <c r="C8899" s="63">
        <f>'דוח 132'!I8899</f>
        <v>0</v>
      </c>
      <c r="D8899" s="63">
        <f>'דוח 132'!H8899</f>
        <v>0</v>
      </c>
      <c r="E8899" s="63">
        <f>'דוח 132'!G8899</f>
        <v>0</v>
      </c>
      <c r="F8899" s="63">
        <f>'דוח 132'!F8899</f>
        <v>0</v>
      </c>
      <c r="G8899" s="63">
        <f>'דוח 132'!E8899</f>
        <v>0</v>
      </c>
      <c r="H8899" s="63">
        <f>'דוח 132'!D8899</f>
        <v>0</v>
      </c>
      <c r="I8899" s="63">
        <f>'דוח 132'!C8899</f>
        <v>0</v>
      </c>
      <c r="J8899" s="63">
        <f>'דוח 132'!B8899</f>
        <v>0</v>
      </c>
      <c r="K8899" s="63">
        <f>'דוח 132'!A8899</f>
        <v>0</v>
      </c>
    </row>
    <row r="8900" spans="1:11" x14ac:dyDescent="0.2">
      <c r="A8900" s="63">
        <f>'דוח 132'!K8900</f>
        <v>0</v>
      </c>
      <c r="B8900" s="63">
        <f>'דוח 132'!J8900</f>
        <v>0</v>
      </c>
      <c r="C8900" s="63">
        <f>'דוח 132'!I8900</f>
        <v>0</v>
      </c>
      <c r="D8900" s="63">
        <f>'דוח 132'!H8900</f>
        <v>0</v>
      </c>
      <c r="E8900" s="63">
        <f>'דוח 132'!G8900</f>
        <v>0</v>
      </c>
      <c r="F8900" s="63">
        <f>'דוח 132'!F8900</f>
        <v>0</v>
      </c>
      <c r="G8900" s="63">
        <f>'דוח 132'!E8900</f>
        <v>0</v>
      </c>
      <c r="H8900" s="63">
        <f>'דוח 132'!D8900</f>
        <v>0</v>
      </c>
      <c r="I8900" s="63">
        <f>'דוח 132'!C8900</f>
        <v>0</v>
      </c>
      <c r="J8900" s="63">
        <f>'דוח 132'!B8900</f>
        <v>0</v>
      </c>
      <c r="K8900" s="63">
        <f>'דוח 132'!A8900</f>
        <v>0</v>
      </c>
    </row>
    <row r="8901" spans="1:11" x14ac:dyDescent="0.2">
      <c r="A8901" s="63">
        <f>'דוח 132'!K8901</f>
        <v>0</v>
      </c>
      <c r="B8901" s="63">
        <f>'דוח 132'!J8901</f>
        <v>0</v>
      </c>
      <c r="C8901" s="63">
        <f>'דוח 132'!I8901</f>
        <v>0</v>
      </c>
      <c r="D8901" s="63">
        <f>'דוח 132'!H8901</f>
        <v>0</v>
      </c>
      <c r="E8901" s="63">
        <f>'דוח 132'!G8901</f>
        <v>0</v>
      </c>
      <c r="F8901" s="63">
        <f>'דוח 132'!F8901</f>
        <v>0</v>
      </c>
      <c r="G8901" s="63">
        <f>'דוח 132'!E8901</f>
        <v>0</v>
      </c>
      <c r="H8901" s="63">
        <f>'דוח 132'!D8901</f>
        <v>0</v>
      </c>
      <c r="I8901" s="63">
        <f>'דוח 132'!C8901</f>
        <v>0</v>
      </c>
      <c r="J8901" s="63">
        <f>'דוח 132'!B8901</f>
        <v>0</v>
      </c>
      <c r="K8901" s="63">
        <f>'דוח 132'!A8901</f>
        <v>0</v>
      </c>
    </row>
    <row r="8902" spans="1:11" x14ac:dyDescent="0.2">
      <c r="A8902" s="63">
        <f>'דוח 132'!K8902</f>
        <v>0</v>
      </c>
      <c r="B8902" s="63">
        <f>'דוח 132'!J8902</f>
        <v>0</v>
      </c>
      <c r="C8902" s="63">
        <f>'דוח 132'!I8902</f>
        <v>0</v>
      </c>
      <c r="D8902" s="63">
        <f>'דוח 132'!H8902</f>
        <v>0</v>
      </c>
      <c r="E8902" s="63">
        <f>'דוח 132'!G8902</f>
        <v>0</v>
      </c>
      <c r="F8902" s="63">
        <f>'דוח 132'!F8902</f>
        <v>0</v>
      </c>
      <c r="G8902" s="63">
        <f>'דוח 132'!E8902</f>
        <v>0</v>
      </c>
      <c r="H8902" s="63">
        <f>'דוח 132'!D8902</f>
        <v>0</v>
      </c>
      <c r="I8902" s="63">
        <f>'דוח 132'!C8902</f>
        <v>0</v>
      </c>
      <c r="J8902" s="63">
        <f>'דוח 132'!B8902</f>
        <v>0</v>
      </c>
      <c r="K8902" s="63">
        <f>'דוח 132'!A8902</f>
        <v>0</v>
      </c>
    </row>
    <row r="8903" spans="1:11" x14ac:dyDescent="0.2">
      <c r="A8903" s="63">
        <f>'דוח 132'!K8903</f>
        <v>0</v>
      </c>
      <c r="B8903" s="63">
        <f>'דוח 132'!J8903</f>
        <v>0</v>
      </c>
      <c r="C8903" s="63">
        <f>'דוח 132'!I8903</f>
        <v>0</v>
      </c>
      <c r="D8903" s="63">
        <f>'דוח 132'!H8903</f>
        <v>0</v>
      </c>
      <c r="E8903" s="63">
        <f>'דוח 132'!G8903</f>
        <v>0</v>
      </c>
      <c r="F8903" s="63">
        <f>'דוח 132'!F8903</f>
        <v>0</v>
      </c>
      <c r="G8903" s="63">
        <f>'דוח 132'!E8903</f>
        <v>0</v>
      </c>
      <c r="H8903" s="63">
        <f>'דוח 132'!D8903</f>
        <v>0</v>
      </c>
      <c r="I8903" s="63">
        <f>'דוח 132'!C8903</f>
        <v>0</v>
      </c>
      <c r="J8903" s="63">
        <f>'דוח 132'!B8903</f>
        <v>0</v>
      </c>
      <c r="K8903" s="63">
        <f>'דוח 132'!A8903</f>
        <v>0</v>
      </c>
    </row>
    <row r="8904" spans="1:11" x14ac:dyDescent="0.2">
      <c r="A8904" s="63">
        <f>'דוח 132'!K8904</f>
        <v>0</v>
      </c>
      <c r="B8904" s="63">
        <f>'דוח 132'!J8904</f>
        <v>0</v>
      </c>
      <c r="C8904" s="63">
        <f>'דוח 132'!I8904</f>
        <v>0</v>
      </c>
      <c r="D8904" s="63">
        <f>'דוח 132'!H8904</f>
        <v>0</v>
      </c>
      <c r="E8904" s="63">
        <f>'דוח 132'!G8904</f>
        <v>0</v>
      </c>
      <c r="F8904" s="63">
        <f>'דוח 132'!F8904</f>
        <v>0</v>
      </c>
      <c r="G8904" s="63">
        <f>'דוח 132'!E8904</f>
        <v>0</v>
      </c>
      <c r="H8904" s="63">
        <f>'דוח 132'!D8904</f>
        <v>0</v>
      </c>
      <c r="I8904" s="63">
        <f>'דוח 132'!C8904</f>
        <v>0</v>
      </c>
      <c r="J8904" s="63">
        <f>'דוח 132'!B8904</f>
        <v>0</v>
      </c>
      <c r="K8904" s="63">
        <f>'דוח 132'!A8904</f>
        <v>0</v>
      </c>
    </row>
    <row r="8905" spans="1:11" x14ac:dyDescent="0.2">
      <c r="A8905" s="63">
        <f>'דוח 132'!K8905</f>
        <v>0</v>
      </c>
      <c r="B8905" s="63">
        <f>'דוח 132'!J8905</f>
        <v>0</v>
      </c>
      <c r="C8905" s="63">
        <f>'דוח 132'!I8905</f>
        <v>0</v>
      </c>
      <c r="D8905" s="63">
        <f>'דוח 132'!H8905</f>
        <v>0</v>
      </c>
      <c r="E8905" s="63">
        <f>'דוח 132'!G8905</f>
        <v>0</v>
      </c>
      <c r="F8905" s="63">
        <f>'דוח 132'!F8905</f>
        <v>0</v>
      </c>
      <c r="G8905" s="63">
        <f>'דוח 132'!E8905</f>
        <v>0</v>
      </c>
      <c r="H8905" s="63">
        <f>'דוח 132'!D8905</f>
        <v>0</v>
      </c>
      <c r="I8905" s="63">
        <f>'דוח 132'!C8905</f>
        <v>0</v>
      </c>
      <c r="J8905" s="63">
        <f>'דוח 132'!B8905</f>
        <v>0</v>
      </c>
      <c r="K8905" s="63">
        <f>'דוח 132'!A8905</f>
        <v>0</v>
      </c>
    </row>
    <row r="8906" spans="1:11" x14ac:dyDescent="0.2">
      <c r="A8906" s="63">
        <f>'דוח 132'!K8906</f>
        <v>0</v>
      </c>
      <c r="B8906" s="63">
        <f>'דוח 132'!J8906</f>
        <v>0</v>
      </c>
      <c r="C8906" s="63">
        <f>'דוח 132'!I8906</f>
        <v>0</v>
      </c>
      <c r="D8906" s="63">
        <f>'דוח 132'!H8906</f>
        <v>0</v>
      </c>
      <c r="E8906" s="63">
        <f>'דוח 132'!G8906</f>
        <v>0</v>
      </c>
      <c r="F8906" s="63">
        <f>'דוח 132'!F8906</f>
        <v>0</v>
      </c>
      <c r="G8906" s="63">
        <f>'דוח 132'!E8906</f>
        <v>0</v>
      </c>
      <c r="H8906" s="63">
        <f>'דוח 132'!D8906</f>
        <v>0</v>
      </c>
      <c r="I8906" s="63">
        <f>'דוח 132'!C8906</f>
        <v>0</v>
      </c>
      <c r="J8906" s="63">
        <f>'דוח 132'!B8906</f>
        <v>0</v>
      </c>
      <c r="K8906" s="63">
        <f>'דוח 132'!A8906</f>
        <v>0</v>
      </c>
    </row>
    <row r="8907" spans="1:11" x14ac:dyDescent="0.2">
      <c r="A8907" s="63">
        <f>'דוח 132'!K8907</f>
        <v>0</v>
      </c>
      <c r="B8907" s="63">
        <f>'דוח 132'!J8907</f>
        <v>0</v>
      </c>
      <c r="C8907" s="63">
        <f>'דוח 132'!I8907</f>
        <v>0</v>
      </c>
      <c r="D8907" s="63">
        <f>'דוח 132'!H8907</f>
        <v>0</v>
      </c>
      <c r="E8907" s="63">
        <f>'דוח 132'!G8907</f>
        <v>0</v>
      </c>
      <c r="F8907" s="63">
        <f>'דוח 132'!F8907</f>
        <v>0</v>
      </c>
      <c r="G8907" s="63">
        <f>'דוח 132'!E8907</f>
        <v>0</v>
      </c>
      <c r="H8907" s="63">
        <f>'דוח 132'!D8907</f>
        <v>0</v>
      </c>
      <c r="I8907" s="63">
        <f>'דוח 132'!C8907</f>
        <v>0</v>
      </c>
      <c r="J8907" s="63">
        <f>'דוח 132'!B8907</f>
        <v>0</v>
      </c>
      <c r="K8907" s="63">
        <f>'דוח 132'!A8907</f>
        <v>0</v>
      </c>
    </row>
    <row r="8908" spans="1:11" x14ac:dyDescent="0.2">
      <c r="A8908" s="63">
        <f>'דוח 132'!K8908</f>
        <v>0</v>
      </c>
      <c r="B8908" s="63">
        <f>'דוח 132'!J8908</f>
        <v>0</v>
      </c>
      <c r="C8908" s="63">
        <f>'דוח 132'!I8908</f>
        <v>0</v>
      </c>
      <c r="D8908" s="63">
        <f>'דוח 132'!H8908</f>
        <v>0</v>
      </c>
      <c r="E8908" s="63">
        <f>'דוח 132'!G8908</f>
        <v>0</v>
      </c>
      <c r="F8908" s="63">
        <f>'דוח 132'!F8908</f>
        <v>0</v>
      </c>
      <c r="G8908" s="63">
        <f>'דוח 132'!E8908</f>
        <v>0</v>
      </c>
      <c r="H8908" s="63">
        <f>'דוח 132'!D8908</f>
        <v>0</v>
      </c>
      <c r="I8908" s="63">
        <f>'דוח 132'!C8908</f>
        <v>0</v>
      </c>
      <c r="J8908" s="63">
        <f>'דוח 132'!B8908</f>
        <v>0</v>
      </c>
      <c r="K8908" s="63">
        <f>'דוח 132'!A8908</f>
        <v>0</v>
      </c>
    </row>
    <row r="8909" spans="1:11" x14ac:dyDescent="0.2">
      <c r="A8909" s="63">
        <f>'דוח 132'!K8909</f>
        <v>0</v>
      </c>
      <c r="B8909" s="63">
        <f>'דוח 132'!J8909</f>
        <v>0</v>
      </c>
      <c r="C8909" s="63">
        <f>'דוח 132'!I8909</f>
        <v>0</v>
      </c>
      <c r="D8909" s="63">
        <f>'דוח 132'!H8909</f>
        <v>0</v>
      </c>
      <c r="E8909" s="63">
        <f>'דוח 132'!G8909</f>
        <v>0</v>
      </c>
      <c r="F8909" s="63">
        <f>'דוח 132'!F8909</f>
        <v>0</v>
      </c>
      <c r="G8909" s="63">
        <f>'דוח 132'!E8909</f>
        <v>0</v>
      </c>
      <c r="H8909" s="63">
        <f>'דוח 132'!D8909</f>
        <v>0</v>
      </c>
      <c r="I8909" s="63">
        <f>'דוח 132'!C8909</f>
        <v>0</v>
      </c>
      <c r="J8909" s="63">
        <f>'דוח 132'!B8909</f>
        <v>0</v>
      </c>
      <c r="K8909" s="63">
        <f>'דוח 132'!A8909</f>
        <v>0</v>
      </c>
    </row>
    <row r="8910" spans="1:11" x14ac:dyDescent="0.2">
      <c r="A8910" s="63">
        <f>'דוח 132'!K8910</f>
        <v>0</v>
      </c>
      <c r="B8910" s="63">
        <f>'דוח 132'!J8910</f>
        <v>0</v>
      </c>
      <c r="C8910" s="63">
        <f>'דוח 132'!I8910</f>
        <v>0</v>
      </c>
      <c r="D8910" s="63">
        <f>'דוח 132'!H8910</f>
        <v>0</v>
      </c>
      <c r="E8910" s="63">
        <f>'דוח 132'!G8910</f>
        <v>0</v>
      </c>
      <c r="F8910" s="63">
        <f>'דוח 132'!F8910</f>
        <v>0</v>
      </c>
      <c r="G8910" s="63">
        <f>'דוח 132'!E8910</f>
        <v>0</v>
      </c>
      <c r="H8910" s="63">
        <f>'דוח 132'!D8910</f>
        <v>0</v>
      </c>
      <c r="I8910" s="63">
        <f>'דוח 132'!C8910</f>
        <v>0</v>
      </c>
      <c r="J8910" s="63">
        <f>'דוח 132'!B8910</f>
        <v>0</v>
      </c>
      <c r="K8910" s="63">
        <f>'דוח 132'!A8910</f>
        <v>0</v>
      </c>
    </row>
    <row r="8911" spans="1:11" x14ac:dyDescent="0.2">
      <c r="A8911" s="63">
        <f>'דוח 132'!K8911</f>
        <v>0</v>
      </c>
      <c r="B8911" s="63">
        <f>'דוח 132'!J8911</f>
        <v>0</v>
      </c>
      <c r="C8911" s="63">
        <f>'דוח 132'!I8911</f>
        <v>0</v>
      </c>
      <c r="D8911" s="63">
        <f>'דוח 132'!H8911</f>
        <v>0</v>
      </c>
      <c r="E8911" s="63">
        <f>'דוח 132'!G8911</f>
        <v>0</v>
      </c>
      <c r="F8911" s="63">
        <f>'דוח 132'!F8911</f>
        <v>0</v>
      </c>
      <c r="G8911" s="63">
        <f>'דוח 132'!E8911</f>
        <v>0</v>
      </c>
      <c r="H8911" s="63">
        <f>'דוח 132'!D8911</f>
        <v>0</v>
      </c>
      <c r="I8911" s="63">
        <f>'דוח 132'!C8911</f>
        <v>0</v>
      </c>
      <c r="J8911" s="63">
        <f>'דוח 132'!B8911</f>
        <v>0</v>
      </c>
      <c r="K8911" s="63">
        <f>'דוח 132'!A8911</f>
        <v>0</v>
      </c>
    </row>
    <row r="8912" spans="1:11" x14ac:dyDescent="0.2">
      <c r="A8912" s="63">
        <f>'דוח 132'!K8912</f>
        <v>0</v>
      </c>
      <c r="B8912" s="63">
        <f>'דוח 132'!J8912</f>
        <v>0</v>
      </c>
      <c r="C8912" s="63">
        <f>'דוח 132'!I8912</f>
        <v>0</v>
      </c>
      <c r="D8912" s="63">
        <f>'דוח 132'!H8912</f>
        <v>0</v>
      </c>
      <c r="E8912" s="63">
        <f>'דוח 132'!G8912</f>
        <v>0</v>
      </c>
      <c r="F8912" s="63">
        <f>'דוח 132'!F8912</f>
        <v>0</v>
      </c>
      <c r="G8912" s="63">
        <f>'דוח 132'!E8912</f>
        <v>0</v>
      </c>
      <c r="H8912" s="63">
        <f>'דוח 132'!D8912</f>
        <v>0</v>
      </c>
      <c r="I8912" s="63">
        <f>'דוח 132'!C8912</f>
        <v>0</v>
      </c>
      <c r="J8912" s="63">
        <f>'דוח 132'!B8912</f>
        <v>0</v>
      </c>
      <c r="K8912" s="63">
        <f>'דוח 132'!A8912</f>
        <v>0</v>
      </c>
    </row>
    <row r="8913" spans="1:11" x14ac:dyDescent="0.2">
      <c r="A8913" s="63">
        <f>'דוח 132'!K8913</f>
        <v>0</v>
      </c>
      <c r="B8913" s="63">
        <f>'דוח 132'!J8913</f>
        <v>0</v>
      </c>
      <c r="C8913" s="63">
        <f>'דוח 132'!I8913</f>
        <v>0</v>
      </c>
      <c r="D8913" s="63">
        <f>'דוח 132'!H8913</f>
        <v>0</v>
      </c>
      <c r="E8913" s="63">
        <f>'דוח 132'!G8913</f>
        <v>0</v>
      </c>
      <c r="F8913" s="63">
        <f>'דוח 132'!F8913</f>
        <v>0</v>
      </c>
      <c r="G8913" s="63">
        <f>'דוח 132'!E8913</f>
        <v>0</v>
      </c>
      <c r="H8913" s="63">
        <f>'דוח 132'!D8913</f>
        <v>0</v>
      </c>
      <c r="I8913" s="63">
        <f>'דוח 132'!C8913</f>
        <v>0</v>
      </c>
      <c r="J8913" s="63">
        <f>'דוח 132'!B8913</f>
        <v>0</v>
      </c>
      <c r="K8913" s="63">
        <f>'דוח 132'!A8913</f>
        <v>0</v>
      </c>
    </row>
    <row r="8914" spans="1:11" x14ac:dyDescent="0.2">
      <c r="A8914" s="63">
        <f>'דוח 132'!K8914</f>
        <v>0</v>
      </c>
      <c r="B8914" s="63">
        <f>'דוח 132'!J8914</f>
        <v>0</v>
      </c>
      <c r="C8914" s="63">
        <f>'דוח 132'!I8914</f>
        <v>0</v>
      </c>
      <c r="D8914" s="63">
        <f>'דוח 132'!H8914</f>
        <v>0</v>
      </c>
      <c r="E8914" s="63">
        <f>'דוח 132'!G8914</f>
        <v>0</v>
      </c>
      <c r="F8914" s="63">
        <f>'דוח 132'!F8914</f>
        <v>0</v>
      </c>
      <c r="G8914" s="63">
        <f>'דוח 132'!E8914</f>
        <v>0</v>
      </c>
      <c r="H8914" s="63">
        <f>'דוח 132'!D8914</f>
        <v>0</v>
      </c>
      <c r="I8914" s="63">
        <f>'דוח 132'!C8914</f>
        <v>0</v>
      </c>
      <c r="J8914" s="63">
        <f>'דוח 132'!B8914</f>
        <v>0</v>
      </c>
      <c r="K8914" s="63">
        <f>'דוח 132'!A8914</f>
        <v>0</v>
      </c>
    </row>
    <row r="8915" spans="1:11" x14ac:dyDescent="0.2">
      <c r="A8915" s="63">
        <f>'דוח 132'!K8915</f>
        <v>0</v>
      </c>
      <c r="B8915" s="63">
        <f>'דוח 132'!J8915</f>
        <v>0</v>
      </c>
      <c r="C8915" s="63">
        <f>'דוח 132'!I8915</f>
        <v>0</v>
      </c>
      <c r="D8915" s="63">
        <f>'דוח 132'!H8915</f>
        <v>0</v>
      </c>
      <c r="E8915" s="63">
        <f>'דוח 132'!G8915</f>
        <v>0</v>
      </c>
      <c r="F8915" s="63">
        <f>'דוח 132'!F8915</f>
        <v>0</v>
      </c>
      <c r="G8915" s="63">
        <f>'דוח 132'!E8915</f>
        <v>0</v>
      </c>
      <c r="H8915" s="63">
        <f>'דוח 132'!D8915</f>
        <v>0</v>
      </c>
      <c r="I8915" s="63">
        <f>'דוח 132'!C8915</f>
        <v>0</v>
      </c>
      <c r="J8915" s="63">
        <f>'דוח 132'!B8915</f>
        <v>0</v>
      </c>
      <c r="K8915" s="63">
        <f>'דוח 132'!A8915</f>
        <v>0</v>
      </c>
    </row>
    <row r="8916" spans="1:11" x14ac:dyDescent="0.2">
      <c r="A8916" s="63">
        <f>'דוח 132'!K8916</f>
        <v>0</v>
      </c>
      <c r="B8916" s="63">
        <f>'דוח 132'!J8916</f>
        <v>0</v>
      </c>
      <c r="C8916" s="63">
        <f>'דוח 132'!I8916</f>
        <v>0</v>
      </c>
      <c r="D8916" s="63">
        <f>'דוח 132'!H8916</f>
        <v>0</v>
      </c>
      <c r="E8916" s="63">
        <f>'דוח 132'!G8916</f>
        <v>0</v>
      </c>
      <c r="F8916" s="63">
        <f>'דוח 132'!F8916</f>
        <v>0</v>
      </c>
      <c r="G8916" s="63">
        <f>'דוח 132'!E8916</f>
        <v>0</v>
      </c>
      <c r="H8916" s="63">
        <f>'דוח 132'!D8916</f>
        <v>0</v>
      </c>
      <c r="I8916" s="63">
        <f>'דוח 132'!C8916</f>
        <v>0</v>
      </c>
      <c r="J8916" s="63">
        <f>'דוח 132'!B8916</f>
        <v>0</v>
      </c>
      <c r="K8916" s="63">
        <f>'דוח 132'!A8916</f>
        <v>0</v>
      </c>
    </row>
    <row r="8917" spans="1:11" x14ac:dyDescent="0.2">
      <c r="A8917" s="63">
        <f>'דוח 132'!K8917</f>
        <v>0</v>
      </c>
      <c r="B8917" s="63">
        <f>'דוח 132'!J8917</f>
        <v>0</v>
      </c>
      <c r="C8917" s="63">
        <f>'דוח 132'!I8917</f>
        <v>0</v>
      </c>
      <c r="D8917" s="63">
        <f>'דוח 132'!H8917</f>
        <v>0</v>
      </c>
      <c r="E8917" s="63">
        <f>'דוח 132'!G8917</f>
        <v>0</v>
      </c>
      <c r="F8917" s="63">
        <f>'דוח 132'!F8917</f>
        <v>0</v>
      </c>
      <c r="G8917" s="63">
        <f>'דוח 132'!E8917</f>
        <v>0</v>
      </c>
      <c r="H8917" s="63">
        <f>'דוח 132'!D8917</f>
        <v>0</v>
      </c>
      <c r="I8917" s="63">
        <f>'דוח 132'!C8917</f>
        <v>0</v>
      </c>
      <c r="J8917" s="63">
        <f>'דוח 132'!B8917</f>
        <v>0</v>
      </c>
      <c r="K8917" s="63">
        <f>'דוח 132'!A8917</f>
        <v>0</v>
      </c>
    </row>
    <row r="8918" spans="1:11" x14ac:dyDescent="0.2">
      <c r="A8918" s="63">
        <f>'דוח 132'!K8918</f>
        <v>0</v>
      </c>
      <c r="B8918" s="63">
        <f>'דוח 132'!J8918</f>
        <v>0</v>
      </c>
      <c r="C8918" s="63">
        <f>'דוח 132'!I8918</f>
        <v>0</v>
      </c>
      <c r="D8918" s="63">
        <f>'דוח 132'!H8918</f>
        <v>0</v>
      </c>
      <c r="E8918" s="63">
        <f>'דוח 132'!G8918</f>
        <v>0</v>
      </c>
      <c r="F8918" s="63">
        <f>'דוח 132'!F8918</f>
        <v>0</v>
      </c>
      <c r="G8918" s="63">
        <f>'דוח 132'!E8918</f>
        <v>0</v>
      </c>
      <c r="H8918" s="63">
        <f>'דוח 132'!D8918</f>
        <v>0</v>
      </c>
      <c r="I8918" s="63">
        <f>'דוח 132'!C8918</f>
        <v>0</v>
      </c>
      <c r="J8918" s="63">
        <f>'דוח 132'!B8918</f>
        <v>0</v>
      </c>
      <c r="K8918" s="63">
        <f>'דוח 132'!A8918</f>
        <v>0</v>
      </c>
    </row>
    <row r="8919" spans="1:11" x14ac:dyDescent="0.2">
      <c r="A8919" s="63">
        <f>'דוח 132'!K8919</f>
        <v>0</v>
      </c>
      <c r="B8919" s="63">
        <f>'דוח 132'!J8919</f>
        <v>0</v>
      </c>
      <c r="C8919" s="63">
        <f>'דוח 132'!I8919</f>
        <v>0</v>
      </c>
      <c r="D8919" s="63">
        <f>'דוח 132'!H8919</f>
        <v>0</v>
      </c>
      <c r="E8919" s="63">
        <f>'דוח 132'!G8919</f>
        <v>0</v>
      </c>
      <c r="F8919" s="63">
        <f>'דוח 132'!F8919</f>
        <v>0</v>
      </c>
      <c r="G8919" s="63">
        <f>'דוח 132'!E8919</f>
        <v>0</v>
      </c>
      <c r="H8919" s="63">
        <f>'דוח 132'!D8919</f>
        <v>0</v>
      </c>
      <c r="I8919" s="63">
        <f>'דוח 132'!C8919</f>
        <v>0</v>
      </c>
      <c r="J8919" s="63">
        <f>'דוח 132'!B8919</f>
        <v>0</v>
      </c>
      <c r="K8919" s="63">
        <f>'דוח 132'!A8919</f>
        <v>0</v>
      </c>
    </row>
    <row r="8920" spans="1:11" x14ac:dyDescent="0.2">
      <c r="A8920" s="63">
        <f>'דוח 132'!K8920</f>
        <v>0</v>
      </c>
      <c r="B8920" s="63">
        <f>'דוח 132'!J8920</f>
        <v>0</v>
      </c>
      <c r="C8920" s="63">
        <f>'דוח 132'!I8920</f>
        <v>0</v>
      </c>
      <c r="D8920" s="63">
        <f>'דוח 132'!H8920</f>
        <v>0</v>
      </c>
      <c r="E8920" s="63">
        <f>'דוח 132'!G8920</f>
        <v>0</v>
      </c>
      <c r="F8920" s="63">
        <f>'דוח 132'!F8920</f>
        <v>0</v>
      </c>
      <c r="G8920" s="63">
        <f>'דוח 132'!E8920</f>
        <v>0</v>
      </c>
      <c r="H8920" s="63">
        <f>'דוח 132'!D8920</f>
        <v>0</v>
      </c>
      <c r="I8920" s="63">
        <f>'דוח 132'!C8920</f>
        <v>0</v>
      </c>
      <c r="J8920" s="63">
        <f>'דוח 132'!B8920</f>
        <v>0</v>
      </c>
      <c r="K8920" s="63">
        <f>'דוח 132'!A8920</f>
        <v>0</v>
      </c>
    </row>
    <row r="8921" spans="1:11" x14ac:dyDescent="0.2">
      <c r="A8921" s="63">
        <f>'דוח 132'!K8921</f>
        <v>0</v>
      </c>
      <c r="B8921" s="63">
        <f>'דוח 132'!J8921</f>
        <v>0</v>
      </c>
      <c r="C8921" s="63">
        <f>'דוח 132'!I8921</f>
        <v>0</v>
      </c>
      <c r="D8921" s="63">
        <f>'דוח 132'!H8921</f>
        <v>0</v>
      </c>
      <c r="E8921" s="63">
        <f>'דוח 132'!G8921</f>
        <v>0</v>
      </c>
      <c r="F8921" s="63">
        <f>'דוח 132'!F8921</f>
        <v>0</v>
      </c>
      <c r="G8921" s="63">
        <f>'דוח 132'!E8921</f>
        <v>0</v>
      </c>
      <c r="H8921" s="63">
        <f>'דוח 132'!D8921</f>
        <v>0</v>
      </c>
      <c r="I8921" s="63">
        <f>'דוח 132'!C8921</f>
        <v>0</v>
      </c>
      <c r="J8921" s="63">
        <f>'דוח 132'!B8921</f>
        <v>0</v>
      </c>
      <c r="K8921" s="63">
        <f>'דוח 132'!A8921</f>
        <v>0</v>
      </c>
    </row>
    <row r="8922" spans="1:11" x14ac:dyDescent="0.2">
      <c r="A8922" s="63">
        <f>'דוח 132'!K8922</f>
        <v>0</v>
      </c>
      <c r="B8922" s="63">
        <f>'דוח 132'!J8922</f>
        <v>0</v>
      </c>
      <c r="C8922" s="63">
        <f>'דוח 132'!I8922</f>
        <v>0</v>
      </c>
      <c r="D8922" s="63">
        <f>'דוח 132'!H8922</f>
        <v>0</v>
      </c>
      <c r="E8922" s="63">
        <f>'דוח 132'!G8922</f>
        <v>0</v>
      </c>
      <c r="F8922" s="63">
        <f>'דוח 132'!F8922</f>
        <v>0</v>
      </c>
      <c r="G8922" s="63">
        <f>'דוח 132'!E8922</f>
        <v>0</v>
      </c>
      <c r="H8922" s="63">
        <f>'דוח 132'!D8922</f>
        <v>0</v>
      </c>
      <c r="I8922" s="63">
        <f>'דוח 132'!C8922</f>
        <v>0</v>
      </c>
      <c r="J8922" s="63">
        <f>'דוח 132'!B8922</f>
        <v>0</v>
      </c>
      <c r="K8922" s="63">
        <f>'דוח 132'!A8922</f>
        <v>0</v>
      </c>
    </row>
    <row r="8923" spans="1:11" x14ac:dyDescent="0.2">
      <c r="A8923" s="63">
        <f>'דוח 132'!K8923</f>
        <v>0</v>
      </c>
      <c r="B8923" s="63">
        <f>'דוח 132'!J8923</f>
        <v>0</v>
      </c>
      <c r="C8923" s="63">
        <f>'דוח 132'!I8923</f>
        <v>0</v>
      </c>
      <c r="D8923" s="63">
        <f>'דוח 132'!H8923</f>
        <v>0</v>
      </c>
      <c r="E8923" s="63">
        <f>'דוח 132'!G8923</f>
        <v>0</v>
      </c>
      <c r="F8923" s="63">
        <f>'דוח 132'!F8923</f>
        <v>0</v>
      </c>
      <c r="G8923" s="63">
        <f>'דוח 132'!E8923</f>
        <v>0</v>
      </c>
      <c r="H8923" s="63">
        <f>'דוח 132'!D8923</f>
        <v>0</v>
      </c>
      <c r="I8923" s="63">
        <f>'דוח 132'!C8923</f>
        <v>0</v>
      </c>
      <c r="J8923" s="63">
        <f>'דוח 132'!B8923</f>
        <v>0</v>
      </c>
      <c r="K8923" s="63">
        <f>'דוח 132'!A8923</f>
        <v>0</v>
      </c>
    </row>
    <row r="8924" spans="1:11" x14ac:dyDescent="0.2">
      <c r="A8924" s="63">
        <f>'דוח 132'!K8924</f>
        <v>0</v>
      </c>
      <c r="B8924" s="63">
        <f>'דוח 132'!J8924</f>
        <v>0</v>
      </c>
      <c r="C8924" s="63">
        <f>'דוח 132'!I8924</f>
        <v>0</v>
      </c>
      <c r="D8924" s="63">
        <f>'דוח 132'!H8924</f>
        <v>0</v>
      </c>
      <c r="E8924" s="63">
        <f>'דוח 132'!G8924</f>
        <v>0</v>
      </c>
      <c r="F8924" s="63">
        <f>'דוח 132'!F8924</f>
        <v>0</v>
      </c>
      <c r="G8924" s="63">
        <f>'דוח 132'!E8924</f>
        <v>0</v>
      </c>
      <c r="H8924" s="63">
        <f>'דוח 132'!D8924</f>
        <v>0</v>
      </c>
      <c r="I8924" s="63">
        <f>'דוח 132'!C8924</f>
        <v>0</v>
      </c>
      <c r="J8924" s="63">
        <f>'דוח 132'!B8924</f>
        <v>0</v>
      </c>
      <c r="K8924" s="63">
        <f>'דוח 132'!A8924</f>
        <v>0</v>
      </c>
    </row>
    <row r="8925" spans="1:11" x14ac:dyDescent="0.2">
      <c r="A8925" s="63">
        <f>'דוח 132'!K8925</f>
        <v>0</v>
      </c>
      <c r="B8925" s="63">
        <f>'דוח 132'!J8925</f>
        <v>0</v>
      </c>
      <c r="C8925" s="63">
        <f>'דוח 132'!I8925</f>
        <v>0</v>
      </c>
      <c r="D8925" s="63">
        <f>'דוח 132'!H8925</f>
        <v>0</v>
      </c>
      <c r="E8925" s="63">
        <f>'דוח 132'!G8925</f>
        <v>0</v>
      </c>
      <c r="F8925" s="63">
        <f>'דוח 132'!F8925</f>
        <v>0</v>
      </c>
      <c r="G8925" s="63">
        <f>'דוח 132'!E8925</f>
        <v>0</v>
      </c>
      <c r="H8925" s="63">
        <f>'דוח 132'!D8925</f>
        <v>0</v>
      </c>
      <c r="I8925" s="63">
        <f>'דוח 132'!C8925</f>
        <v>0</v>
      </c>
      <c r="J8925" s="63">
        <f>'דוח 132'!B8925</f>
        <v>0</v>
      </c>
      <c r="K8925" s="63">
        <f>'דוח 132'!A8925</f>
        <v>0</v>
      </c>
    </row>
    <row r="8926" spans="1:11" x14ac:dyDescent="0.2">
      <c r="A8926" s="63">
        <f>'דוח 132'!K8926</f>
        <v>0</v>
      </c>
      <c r="B8926" s="63">
        <f>'דוח 132'!J8926</f>
        <v>0</v>
      </c>
      <c r="C8926" s="63">
        <f>'דוח 132'!I8926</f>
        <v>0</v>
      </c>
      <c r="D8926" s="63">
        <f>'דוח 132'!H8926</f>
        <v>0</v>
      </c>
      <c r="E8926" s="63">
        <f>'דוח 132'!G8926</f>
        <v>0</v>
      </c>
      <c r="F8926" s="63">
        <f>'דוח 132'!F8926</f>
        <v>0</v>
      </c>
      <c r="G8926" s="63">
        <f>'דוח 132'!E8926</f>
        <v>0</v>
      </c>
      <c r="H8926" s="63">
        <f>'דוח 132'!D8926</f>
        <v>0</v>
      </c>
      <c r="I8926" s="63">
        <f>'דוח 132'!C8926</f>
        <v>0</v>
      </c>
      <c r="J8926" s="63">
        <f>'דוח 132'!B8926</f>
        <v>0</v>
      </c>
      <c r="K8926" s="63">
        <f>'דוח 132'!A8926</f>
        <v>0</v>
      </c>
    </row>
    <row r="8927" spans="1:11" x14ac:dyDescent="0.2">
      <c r="A8927" s="63">
        <f>'דוח 132'!K8927</f>
        <v>0</v>
      </c>
      <c r="B8927" s="63">
        <f>'דוח 132'!J8927</f>
        <v>0</v>
      </c>
      <c r="C8927" s="63">
        <f>'דוח 132'!I8927</f>
        <v>0</v>
      </c>
      <c r="D8927" s="63">
        <f>'דוח 132'!H8927</f>
        <v>0</v>
      </c>
      <c r="E8927" s="63">
        <f>'דוח 132'!G8927</f>
        <v>0</v>
      </c>
      <c r="F8927" s="63">
        <f>'דוח 132'!F8927</f>
        <v>0</v>
      </c>
      <c r="G8927" s="63">
        <f>'דוח 132'!E8927</f>
        <v>0</v>
      </c>
      <c r="H8927" s="63">
        <f>'דוח 132'!D8927</f>
        <v>0</v>
      </c>
      <c r="I8927" s="63">
        <f>'דוח 132'!C8927</f>
        <v>0</v>
      </c>
      <c r="J8927" s="63">
        <f>'דוח 132'!B8927</f>
        <v>0</v>
      </c>
      <c r="K8927" s="63">
        <f>'דוח 132'!A8927</f>
        <v>0</v>
      </c>
    </row>
    <row r="8928" spans="1:11" x14ac:dyDescent="0.2">
      <c r="A8928" s="63">
        <f>'דוח 132'!K8928</f>
        <v>0</v>
      </c>
      <c r="B8928" s="63">
        <f>'דוח 132'!J8928</f>
        <v>0</v>
      </c>
      <c r="C8928" s="63">
        <f>'דוח 132'!I8928</f>
        <v>0</v>
      </c>
      <c r="D8928" s="63">
        <f>'דוח 132'!H8928</f>
        <v>0</v>
      </c>
      <c r="E8928" s="63">
        <f>'דוח 132'!G8928</f>
        <v>0</v>
      </c>
      <c r="F8928" s="63">
        <f>'דוח 132'!F8928</f>
        <v>0</v>
      </c>
      <c r="G8928" s="63">
        <f>'דוח 132'!E8928</f>
        <v>0</v>
      </c>
      <c r="H8928" s="63">
        <f>'דוח 132'!D8928</f>
        <v>0</v>
      </c>
      <c r="I8928" s="63">
        <f>'דוח 132'!C8928</f>
        <v>0</v>
      </c>
      <c r="J8928" s="63">
        <f>'דוח 132'!B8928</f>
        <v>0</v>
      </c>
      <c r="K8928" s="63">
        <f>'דוח 132'!A8928</f>
        <v>0</v>
      </c>
    </row>
    <row r="8929" spans="1:11" x14ac:dyDescent="0.2">
      <c r="A8929" s="63">
        <f>'דוח 132'!K8929</f>
        <v>0</v>
      </c>
      <c r="B8929" s="63">
        <f>'דוח 132'!J8929</f>
        <v>0</v>
      </c>
      <c r="C8929" s="63">
        <f>'דוח 132'!I8929</f>
        <v>0</v>
      </c>
      <c r="D8929" s="63">
        <f>'דוח 132'!H8929</f>
        <v>0</v>
      </c>
      <c r="E8929" s="63">
        <f>'דוח 132'!G8929</f>
        <v>0</v>
      </c>
      <c r="F8929" s="63">
        <f>'דוח 132'!F8929</f>
        <v>0</v>
      </c>
      <c r="G8929" s="63">
        <f>'דוח 132'!E8929</f>
        <v>0</v>
      </c>
      <c r="H8929" s="63">
        <f>'דוח 132'!D8929</f>
        <v>0</v>
      </c>
      <c r="I8929" s="63">
        <f>'דוח 132'!C8929</f>
        <v>0</v>
      </c>
      <c r="J8929" s="63">
        <f>'דוח 132'!B8929</f>
        <v>0</v>
      </c>
      <c r="K8929" s="63">
        <f>'דוח 132'!A8929</f>
        <v>0</v>
      </c>
    </row>
    <row r="8930" spans="1:11" x14ac:dyDescent="0.2">
      <c r="A8930" s="63">
        <f>'דוח 132'!K8930</f>
        <v>0</v>
      </c>
      <c r="B8930" s="63">
        <f>'דוח 132'!J8930</f>
        <v>0</v>
      </c>
      <c r="C8930" s="63">
        <f>'דוח 132'!I8930</f>
        <v>0</v>
      </c>
      <c r="D8930" s="63">
        <f>'דוח 132'!H8930</f>
        <v>0</v>
      </c>
      <c r="E8930" s="63">
        <f>'דוח 132'!G8930</f>
        <v>0</v>
      </c>
      <c r="F8930" s="63">
        <f>'דוח 132'!F8930</f>
        <v>0</v>
      </c>
      <c r="G8930" s="63">
        <f>'דוח 132'!E8930</f>
        <v>0</v>
      </c>
      <c r="H8930" s="63">
        <f>'דוח 132'!D8930</f>
        <v>0</v>
      </c>
      <c r="I8930" s="63">
        <f>'דוח 132'!C8930</f>
        <v>0</v>
      </c>
      <c r="J8930" s="63">
        <f>'דוח 132'!B8930</f>
        <v>0</v>
      </c>
      <c r="K8930" s="63">
        <f>'דוח 132'!A8930</f>
        <v>0</v>
      </c>
    </row>
    <row r="8931" spans="1:11" x14ac:dyDescent="0.2">
      <c r="A8931" s="63">
        <f>'דוח 132'!K8931</f>
        <v>0</v>
      </c>
      <c r="B8931" s="63">
        <f>'דוח 132'!J8931</f>
        <v>0</v>
      </c>
      <c r="C8931" s="63">
        <f>'דוח 132'!I8931</f>
        <v>0</v>
      </c>
      <c r="D8931" s="63">
        <f>'דוח 132'!H8931</f>
        <v>0</v>
      </c>
      <c r="E8931" s="63">
        <f>'דוח 132'!G8931</f>
        <v>0</v>
      </c>
      <c r="F8931" s="63">
        <f>'דוח 132'!F8931</f>
        <v>0</v>
      </c>
      <c r="G8931" s="63">
        <f>'דוח 132'!E8931</f>
        <v>0</v>
      </c>
      <c r="H8931" s="63">
        <f>'דוח 132'!D8931</f>
        <v>0</v>
      </c>
      <c r="I8931" s="63">
        <f>'דוח 132'!C8931</f>
        <v>0</v>
      </c>
      <c r="J8931" s="63">
        <f>'דוח 132'!B8931</f>
        <v>0</v>
      </c>
      <c r="K8931" s="63">
        <f>'דוח 132'!A8931</f>
        <v>0</v>
      </c>
    </row>
    <row r="8932" spans="1:11" x14ac:dyDescent="0.2">
      <c r="A8932" s="63">
        <f>'דוח 132'!K8932</f>
        <v>0</v>
      </c>
      <c r="B8932" s="63">
        <f>'דוח 132'!J8932</f>
        <v>0</v>
      </c>
      <c r="C8932" s="63">
        <f>'דוח 132'!I8932</f>
        <v>0</v>
      </c>
      <c r="D8932" s="63">
        <f>'דוח 132'!H8932</f>
        <v>0</v>
      </c>
      <c r="E8932" s="63">
        <f>'דוח 132'!G8932</f>
        <v>0</v>
      </c>
      <c r="F8932" s="63">
        <f>'דוח 132'!F8932</f>
        <v>0</v>
      </c>
      <c r="G8932" s="63">
        <f>'דוח 132'!E8932</f>
        <v>0</v>
      </c>
      <c r="H8932" s="63">
        <f>'דוח 132'!D8932</f>
        <v>0</v>
      </c>
      <c r="I8932" s="63">
        <f>'דוח 132'!C8932</f>
        <v>0</v>
      </c>
      <c r="J8932" s="63">
        <f>'דוח 132'!B8932</f>
        <v>0</v>
      </c>
      <c r="K8932" s="63">
        <f>'דוח 132'!A8932</f>
        <v>0</v>
      </c>
    </row>
    <row r="8933" spans="1:11" x14ac:dyDescent="0.2">
      <c r="A8933" s="63">
        <f>'דוח 132'!K8933</f>
        <v>0</v>
      </c>
      <c r="B8933" s="63">
        <f>'דוח 132'!J8933</f>
        <v>0</v>
      </c>
      <c r="C8933" s="63">
        <f>'דוח 132'!I8933</f>
        <v>0</v>
      </c>
      <c r="D8933" s="63">
        <f>'דוח 132'!H8933</f>
        <v>0</v>
      </c>
      <c r="E8933" s="63">
        <f>'דוח 132'!G8933</f>
        <v>0</v>
      </c>
      <c r="F8933" s="63">
        <f>'דוח 132'!F8933</f>
        <v>0</v>
      </c>
      <c r="G8933" s="63">
        <f>'דוח 132'!E8933</f>
        <v>0</v>
      </c>
      <c r="H8933" s="63">
        <f>'דוח 132'!D8933</f>
        <v>0</v>
      </c>
      <c r="I8933" s="63">
        <f>'דוח 132'!C8933</f>
        <v>0</v>
      </c>
      <c r="J8933" s="63">
        <f>'דוח 132'!B8933</f>
        <v>0</v>
      </c>
      <c r="K8933" s="63">
        <f>'דוח 132'!A8933</f>
        <v>0</v>
      </c>
    </row>
    <row r="8934" spans="1:11" x14ac:dyDescent="0.2">
      <c r="A8934" s="63">
        <f>'דוח 132'!K8934</f>
        <v>0</v>
      </c>
      <c r="B8934" s="63">
        <f>'דוח 132'!J8934</f>
        <v>0</v>
      </c>
      <c r="C8934" s="63">
        <f>'דוח 132'!I8934</f>
        <v>0</v>
      </c>
      <c r="D8934" s="63">
        <f>'דוח 132'!H8934</f>
        <v>0</v>
      </c>
      <c r="E8934" s="63">
        <f>'דוח 132'!G8934</f>
        <v>0</v>
      </c>
      <c r="F8934" s="63">
        <f>'דוח 132'!F8934</f>
        <v>0</v>
      </c>
      <c r="G8934" s="63">
        <f>'דוח 132'!E8934</f>
        <v>0</v>
      </c>
      <c r="H8934" s="63">
        <f>'דוח 132'!D8934</f>
        <v>0</v>
      </c>
      <c r="I8934" s="63">
        <f>'דוח 132'!C8934</f>
        <v>0</v>
      </c>
      <c r="J8934" s="63">
        <f>'דוח 132'!B8934</f>
        <v>0</v>
      </c>
      <c r="K8934" s="63">
        <f>'דוח 132'!A8934</f>
        <v>0</v>
      </c>
    </row>
    <row r="8935" spans="1:11" x14ac:dyDescent="0.2">
      <c r="A8935" s="63">
        <f>'דוח 132'!K8935</f>
        <v>0</v>
      </c>
      <c r="B8935" s="63">
        <f>'דוח 132'!J8935</f>
        <v>0</v>
      </c>
      <c r="C8935" s="63">
        <f>'דוח 132'!I8935</f>
        <v>0</v>
      </c>
      <c r="D8935" s="63">
        <f>'דוח 132'!H8935</f>
        <v>0</v>
      </c>
      <c r="E8935" s="63">
        <f>'דוח 132'!G8935</f>
        <v>0</v>
      </c>
      <c r="F8935" s="63">
        <f>'דוח 132'!F8935</f>
        <v>0</v>
      </c>
      <c r="G8935" s="63">
        <f>'דוח 132'!E8935</f>
        <v>0</v>
      </c>
      <c r="H8935" s="63">
        <f>'דוח 132'!D8935</f>
        <v>0</v>
      </c>
      <c r="I8935" s="63">
        <f>'דוח 132'!C8935</f>
        <v>0</v>
      </c>
      <c r="J8935" s="63">
        <f>'דוח 132'!B8935</f>
        <v>0</v>
      </c>
      <c r="K8935" s="63">
        <f>'דוח 132'!A8935</f>
        <v>0</v>
      </c>
    </row>
    <row r="8936" spans="1:11" x14ac:dyDescent="0.2">
      <c r="A8936" s="63">
        <f>'דוח 132'!K8936</f>
        <v>0</v>
      </c>
      <c r="B8936" s="63">
        <f>'דוח 132'!J8936</f>
        <v>0</v>
      </c>
      <c r="C8936" s="63">
        <f>'דוח 132'!I8936</f>
        <v>0</v>
      </c>
      <c r="D8936" s="63">
        <f>'דוח 132'!H8936</f>
        <v>0</v>
      </c>
      <c r="E8936" s="63">
        <f>'דוח 132'!G8936</f>
        <v>0</v>
      </c>
      <c r="F8936" s="63">
        <f>'דוח 132'!F8936</f>
        <v>0</v>
      </c>
      <c r="G8936" s="63">
        <f>'דוח 132'!E8936</f>
        <v>0</v>
      </c>
      <c r="H8936" s="63">
        <f>'דוח 132'!D8936</f>
        <v>0</v>
      </c>
      <c r="I8936" s="63">
        <f>'דוח 132'!C8936</f>
        <v>0</v>
      </c>
      <c r="J8936" s="63">
        <f>'דוח 132'!B8936</f>
        <v>0</v>
      </c>
      <c r="K8936" s="63">
        <f>'דוח 132'!A8936</f>
        <v>0</v>
      </c>
    </row>
    <row r="8937" spans="1:11" x14ac:dyDescent="0.2">
      <c r="A8937" s="63">
        <f>'דוח 132'!K8937</f>
        <v>0</v>
      </c>
      <c r="B8937" s="63">
        <f>'דוח 132'!J8937</f>
        <v>0</v>
      </c>
      <c r="C8937" s="63">
        <f>'דוח 132'!I8937</f>
        <v>0</v>
      </c>
      <c r="D8937" s="63">
        <f>'דוח 132'!H8937</f>
        <v>0</v>
      </c>
      <c r="E8937" s="63">
        <f>'דוח 132'!G8937</f>
        <v>0</v>
      </c>
      <c r="F8937" s="63">
        <f>'דוח 132'!F8937</f>
        <v>0</v>
      </c>
      <c r="G8937" s="63">
        <f>'דוח 132'!E8937</f>
        <v>0</v>
      </c>
      <c r="H8937" s="63">
        <f>'דוח 132'!D8937</f>
        <v>0</v>
      </c>
      <c r="I8937" s="63">
        <f>'דוח 132'!C8937</f>
        <v>0</v>
      </c>
      <c r="J8937" s="63">
        <f>'דוח 132'!B8937</f>
        <v>0</v>
      </c>
      <c r="K8937" s="63">
        <f>'דוח 132'!A8937</f>
        <v>0</v>
      </c>
    </row>
    <row r="8938" spans="1:11" x14ac:dyDescent="0.2">
      <c r="A8938" s="63">
        <f>'דוח 132'!K8938</f>
        <v>0</v>
      </c>
      <c r="B8938" s="63">
        <f>'דוח 132'!J8938</f>
        <v>0</v>
      </c>
      <c r="C8938" s="63">
        <f>'דוח 132'!I8938</f>
        <v>0</v>
      </c>
      <c r="D8938" s="63">
        <f>'דוח 132'!H8938</f>
        <v>0</v>
      </c>
      <c r="E8938" s="63">
        <f>'דוח 132'!G8938</f>
        <v>0</v>
      </c>
      <c r="F8938" s="63">
        <f>'דוח 132'!F8938</f>
        <v>0</v>
      </c>
      <c r="G8938" s="63">
        <f>'דוח 132'!E8938</f>
        <v>0</v>
      </c>
      <c r="H8938" s="63">
        <f>'דוח 132'!D8938</f>
        <v>0</v>
      </c>
      <c r="I8938" s="63">
        <f>'דוח 132'!C8938</f>
        <v>0</v>
      </c>
      <c r="J8938" s="63">
        <f>'דוח 132'!B8938</f>
        <v>0</v>
      </c>
      <c r="K8938" s="63">
        <f>'דוח 132'!A8938</f>
        <v>0</v>
      </c>
    </row>
    <row r="8939" spans="1:11" x14ac:dyDescent="0.2">
      <c r="A8939" s="63">
        <f>'דוח 132'!K8939</f>
        <v>0</v>
      </c>
      <c r="B8939" s="63">
        <f>'דוח 132'!J8939</f>
        <v>0</v>
      </c>
      <c r="C8939" s="63">
        <f>'דוח 132'!I8939</f>
        <v>0</v>
      </c>
      <c r="D8939" s="63">
        <f>'דוח 132'!H8939</f>
        <v>0</v>
      </c>
      <c r="E8939" s="63">
        <f>'דוח 132'!G8939</f>
        <v>0</v>
      </c>
      <c r="F8939" s="63">
        <f>'דוח 132'!F8939</f>
        <v>0</v>
      </c>
      <c r="G8939" s="63">
        <f>'דוח 132'!E8939</f>
        <v>0</v>
      </c>
      <c r="H8939" s="63">
        <f>'דוח 132'!D8939</f>
        <v>0</v>
      </c>
      <c r="I8939" s="63">
        <f>'דוח 132'!C8939</f>
        <v>0</v>
      </c>
      <c r="J8939" s="63">
        <f>'דוח 132'!B8939</f>
        <v>0</v>
      </c>
      <c r="K8939" s="63">
        <f>'דוח 132'!A8939</f>
        <v>0</v>
      </c>
    </row>
    <row r="8940" spans="1:11" x14ac:dyDescent="0.2">
      <c r="A8940" s="63">
        <f>'דוח 132'!K8940</f>
        <v>0</v>
      </c>
      <c r="B8940" s="63">
        <f>'דוח 132'!J8940</f>
        <v>0</v>
      </c>
      <c r="C8940" s="63">
        <f>'דוח 132'!I8940</f>
        <v>0</v>
      </c>
      <c r="D8940" s="63">
        <f>'דוח 132'!H8940</f>
        <v>0</v>
      </c>
      <c r="E8940" s="63">
        <f>'דוח 132'!G8940</f>
        <v>0</v>
      </c>
      <c r="F8940" s="63">
        <f>'דוח 132'!F8940</f>
        <v>0</v>
      </c>
      <c r="G8940" s="63">
        <f>'דוח 132'!E8940</f>
        <v>0</v>
      </c>
      <c r="H8940" s="63">
        <f>'דוח 132'!D8940</f>
        <v>0</v>
      </c>
      <c r="I8940" s="63">
        <f>'דוח 132'!C8940</f>
        <v>0</v>
      </c>
      <c r="J8940" s="63">
        <f>'דוח 132'!B8940</f>
        <v>0</v>
      </c>
      <c r="K8940" s="63">
        <f>'דוח 132'!A8940</f>
        <v>0</v>
      </c>
    </row>
    <row r="8941" spans="1:11" x14ac:dyDescent="0.2">
      <c r="A8941" s="63">
        <f>'דוח 132'!K8941</f>
        <v>0</v>
      </c>
      <c r="B8941" s="63">
        <f>'דוח 132'!J8941</f>
        <v>0</v>
      </c>
      <c r="C8941" s="63">
        <f>'דוח 132'!I8941</f>
        <v>0</v>
      </c>
      <c r="D8941" s="63">
        <f>'דוח 132'!H8941</f>
        <v>0</v>
      </c>
      <c r="E8941" s="63">
        <f>'דוח 132'!G8941</f>
        <v>0</v>
      </c>
      <c r="F8941" s="63">
        <f>'דוח 132'!F8941</f>
        <v>0</v>
      </c>
      <c r="G8941" s="63">
        <f>'דוח 132'!E8941</f>
        <v>0</v>
      </c>
      <c r="H8941" s="63">
        <f>'דוח 132'!D8941</f>
        <v>0</v>
      </c>
      <c r="I8941" s="63">
        <f>'דוח 132'!C8941</f>
        <v>0</v>
      </c>
      <c r="J8941" s="63">
        <f>'דוח 132'!B8941</f>
        <v>0</v>
      </c>
      <c r="K8941" s="63">
        <f>'דוח 132'!A8941</f>
        <v>0</v>
      </c>
    </row>
    <row r="8942" spans="1:11" x14ac:dyDescent="0.2">
      <c r="A8942" s="63">
        <f>'דוח 132'!K8942</f>
        <v>0</v>
      </c>
      <c r="B8942" s="63">
        <f>'דוח 132'!J8942</f>
        <v>0</v>
      </c>
      <c r="C8942" s="63">
        <f>'דוח 132'!I8942</f>
        <v>0</v>
      </c>
      <c r="D8942" s="63">
        <f>'דוח 132'!H8942</f>
        <v>0</v>
      </c>
      <c r="E8942" s="63">
        <f>'דוח 132'!G8942</f>
        <v>0</v>
      </c>
      <c r="F8942" s="63">
        <f>'דוח 132'!F8942</f>
        <v>0</v>
      </c>
      <c r="G8942" s="63">
        <f>'דוח 132'!E8942</f>
        <v>0</v>
      </c>
      <c r="H8942" s="63">
        <f>'דוח 132'!D8942</f>
        <v>0</v>
      </c>
      <c r="I8942" s="63">
        <f>'דוח 132'!C8942</f>
        <v>0</v>
      </c>
      <c r="J8942" s="63">
        <f>'דוח 132'!B8942</f>
        <v>0</v>
      </c>
      <c r="K8942" s="63">
        <f>'דוח 132'!A8942</f>
        <v>0</v>
      </c>
    </row>
    <row r="8943" spans="1:11" x14ac:dyDescent="0.2">
      <c r="A8943" s="63">
        <f>'דוח 132'!K8943</f>
        <v>0</v>
      </c>
      <c r="B8943" s="63">
        <f>'דוח 132'!J8943</f>
        <v>0</v>
      </c>
      <c r="C8943" s="63">
        <f>'דוח 132'!I8943</f>
        <v>0</v>
      </c>
      <c r="D8943" s="63">
        <f>'דוח 132'!H8943</f>
        <v>0</v>
      </c>
      <c r="E8943" s="63">
        <f>'דוח 132'!G8943</f>
        <v>0</v>
      </c>
      <c r="F8943" s="63">
        <f>'דוח 132'!F8943</f>
        <v>0</v>
      </c>
      <c r="G8943" s="63">
        <f>'דוח 132'!E8943</f>
        <v>0</v>
      </c>
      <c r="H8943" s="63">
        <f>'דוח 132'!D8943</f>
        <v>0</v>
      </c>
      <c r="I8943" s="63">
        <f>'דוח 132'!C8943</f>
        <v>0</v>
      </c>
      <c r="J8943" s="63">
        <f>'דוח 132'!B8943</f>
        <v>0</v>
      </c>
      <c r="K8943" s="63">
        <f>'דוח 132'!A8943</f>
        <v>0</v>
      </c>
    </row>
    <row r="8944" spans="1:11" x14ac:dyDescent="0.2">
      <c r="A8944" s="63">
        <f>'דוח 132'!K8944</f>
        <v>0</v>
      </c>
      <c r="B8944" s="63">
        <f>'דוח 132'!J8944</f>
        <v>0</v>
      </c>
      <c r="C8944" s="63">
        <f>'דוח 132'!I8944</f>
        <v>0</v>
      </c>
      <c r="D8944" s="63">
        <f>'דוח 132'!H8944</f>
        <v>0</v>
      </c>
      <c r="E8944" s="63">
        <f>'דוח 132'!G8944</f>
        <v>0</v>
      </c>
      <c r="F8944" s="63">
        <f>'דוח 132'!F8944</f>
        <v>0</v>
      </c>
      <c r="G8944" s="63">
        <f>'דוח 132'!E8944</f>
        <v>0</v>
      </c>
      <c r="H8944" s="63">
        <f>'דוח 132'!D8944</f>
        <v>0</v>
      </c>
      <c r="I8944" s="63">
        <f>'דוח 132'!C8944</f>
        <v>0</v>
      </c>
      <c r="J8944" s="63">
        <f>'דוח 132'!B8944</f>
        <v>0</v>
      </c>
      <c r="K8944" s="63">
        <f>'דוח 132'!A8944</f>
        <v>0</v>
      </c>
    </row>
    <row r="8945" spans="1:11" x14ac:dyDescent="0.2">
      <c r="A8945" s="63">
        <f>'דוח 132'!K8945</f>
        <v>0</v>
      </c>
      <c r="B8945" s="63">
        <f>'דוח 132'!J8945</f>
        <v>0</v>
      </c>
      <c r="C8945" s="63">
        <f>'דוח 132'!I8945</f>
        <v>0</v>
      </c>
      <c r="D8945" s="63">
        <f>'דוח 132'!H8945</f>
        <v>0</v>
      </c>
      <c r="E8945" s="63">
        <f>'דוח 132'!G8945</f>
        <v>0</v>
      </c>
      <c r="F8945" s="63">
        <f>'דוח 132'!F8945</f>
        <v>0</v>
      </c>
      <c r="G8945" s="63">
        <f>'דוח 132'!E8945</f>
        <v>0</v>
      </c>
      <c r="H8945" s="63">
        <f>'דוח 132'!D8945</f>
        <v>0</v>
      </c>
      <c r="I8945" s="63">
        <f>'דוח 132'!C8945</f>
        <v>0</v>
      </c>
      <c r="J8945" s="63">
        <f>'דוח 132'!B8945</f>
        <v>0</v>
      </c>
      <c r="K8945" s="63">
        <f>'דוח 132'!A8945</f>
        <v>0</v>
      </c>
    </row>
    <row r="8946" spans="1:11" x14ac:dyDescent="0.2">
      <c r="A8946" s="63">
        <f>'דוח 132'!K8946</f>
        <v>0</v>
      </c>
      <c r="B8946" s="63">
        <f>'דוח 132'!J8946</f>
        <v>0</v>
      </c>
      <c r="C8946" s="63">
        <f>'דוח 132'!I8946</f>
        <v>0</v>
      </c>
      <c r="D8946" s="63">
        <f>'דוח 132'!H8946</f>
        <v>0</v>
      </c>
      <c r="E8946" s="63">
        <f>'דוח 132'!G8946</f>
        <v>0</v>
      </c>
      <c r="F8946" s="63">
        <f>'דוח 132'!F8946</f>
        <v>0</v>
      </c>
      <c r="G8946" s="63">
        <f>'דוח 132'!E8946</f>
        <v>0</v>
      </c>
      <c r="H8946" s="63">
        <f>'דוח 132'!D8946</f>
        <v>0</v>
      </c>
      <c r="I8946" s="63">
        <f>'דוח 132'!C8946</f>
        <v>0</v>
      </c>
      <c r="J8946" s="63">
        <f>'דוח 132'!B8946</f>
        <v>0</v>
      </c>
      <c r="K8946" s="63">
        <f>'דוח 132'!A8946</f>
        <v>0</v>
      </c>
    </row>
    <row r="8947" spans="1:11" x14ac:dyDescent="0.2">
      <c r="A8947" s="63">
        <f>'דוח 132'!K8947</f>
        <v>0</v>
      </c>
      <c r="B8947" s="63">
        <f>'דוח 132'!J8947</f>
        <v>0</v>
      </c>
      <c r="C8947" s="63">
        <f>'דוח 132'!I8947</f>
        <v>0</v>
      </c>
      <c r="D8947" s="63">
        <f>'דוח 132'!H8947</f>
        <v>0</v>
      </c>
      <c r="E8947" s="63">
        <f>'דוח 132'!G8947</f>
        <v>0</v>
      </c>
      <c r="F8947" s="63">
        <f>'דוח 132'!F8947</f>
        <v>0</v>
      </c>
      <c r="G8947" s="63">
        <f>'דוח 132'!E8947</f>
        <v>0</v>
      </c>
      <c r="H8947" s="63">
        <f>'דוח 132'!D8947</f>
        <v>0</v>
      </c>
      <c r="I8947" s="63">
        <f>'דוח 132'!C8947</f>
        <v>0</v>
      </c>
      <c r="J8947" s="63">
        <f>'דוח 132'!B8947</f>
        <v>0</v>
      </c>
      <c r="K8947" s="63">
        <f>'דוח 132'!A8947</f>
        <v>0</v>
      </c>
    </row>
    <row r="8948" spans="1:11" x14ac:dyDescent="0.2">
      <c r="A8948" s="63">
        <f>'דוח 132'!K8948</f>
        <v>0</v>
      </c>
      <c r="B8948" s="63">
        <f>'דוח 132'!J8948</f>
        <v>0</v>
      </c>
      <c r="C8948" s="63">
        <f>'דוח 132'!I8948</f>
        <v>0</v>
      </c>
      <c r="D8948" s="63">
        <f>'דוח 132'!H8948</f>
        <v>0</v>
      </c>
      <c r="E8948" s="63">
        <f>'דוח 132'!G8948</f>
        <v>0</v>
      </c>
      <c r="F8948" s="63">
        <f>'דוח 132'!F8948</f>
        <v>0</v>
      </c>
      <c r="G8948" s="63">
        <f>'דוח 132'!E8948</f>
        <v>0</v>
      </c>
      <c r="H8948" s="63">
        <f>'דוח 132'!D8948</f>
        <v>0</v>
      </c>
      <c r="I8948" s="63">
        <f>'דוח 132'!C8948</f>
        <v>0</v>
      </c>
      <c r="J8948" s="63">
        <f>'דוח 132'!B8948</f>
        <v>0</v>
      </c>
      <c r="K8948" s="63">
        <f>'דוח 132'!A8948</f>
        <v>0</v>
      </c>
    </row>
    <row r="8949" spans="1:11" x14ac:dyDescent="0.2">
      <c r="A8949" s="63">
        <f>'דוח 132'!K8949</f>
        <v>0</v>
      </c>
      <c r="B8949" s="63">
        <f>'דוח 132'!J8949</f>
        <v>0</v>
      </c>
      <c r="C8949" s="63">
        <f>'דוח 132'!I8949</f>
        <v>0</v>
      </c>
      <c r="D8949" s="63">
        <f>'דוח 132'!H8949</f>
        <v>0</v>
      </c>
      <c r="E8949" s="63">
        <f>'דוח 132'!G8949</f>
        <v>0</v>
      </c>
      <c r="F8949" s="63">
        <f>'דוח 132'!F8949</f>
        <v>0</v>
      </c>
      <c r="G8949" s="63">
        <f>'דוח 132'!E8949</f>
        <v>0</v>
      </c>
      <c r="H8949" s="63">
        <f>'דוח 132'!D8949</f>
        <v>0</v>
      </c>
      <c r="I8949" s="63">
        <f>'דוח 132'!C8949</f>
        <v>0</v>
      </c>
      <c r="J8949" s="63">
        <f>'דוח 132'!B8949</f>
        <v>0</v>
      </c>
      <c r="K8949" s="63">
        <f>'דוח 132'!A8949</f>
        <v>0</v>
      </c>
    </row>
    <row r="8950" spans="1:11" x14ac:dyDescent="0.2">
      <c r="A8950" s="63">
        <f>'דוח 132'!K8950</f>
        <v>0</v>
      </c>
      <c r="B8950" s="63">
        <f>'דוח 132'!J8950</f>
        <v>0</v>
      </c>
      <c r="C8950" s="63">
        <f>'דוח 132'!I8950</f>
        <v>0</v>
      </c>
      <c r="D8950" s="63">
        <f>'דוח 132'!H8950</f>
        <v>0</v>
      </c>
      <c r="E8950" s="63">
        <f>'דוח 132'!G8950</f>
        <v>0</v>
      </c>
      <c r="F8950" s="63">
        <f>'דוח 132'!F8950</f>
        <v>0</v>
      </c>
      <c r="G8950" s="63">
        <f>'דוח 132'!E8950</f>
        <v>0</v>
      </c>
      <c r="H8950" s="63">
        <f>'דוח 132'!D8950</f>
        <v>0</v>
      </c>
      <c r="I8950" s="63">
        <f>'דוח 132'!C8950</f>
        <v>0</v>
      </c>
      <c r="J8950" s="63">
        <f>'דוח 132'!B8950</f>
        <v>0</v>
      </c>
      <c r="K8950" s="63">
        <f>'דוח 132'!A8950</f>
        <v>0</v>
      </c>
    </row>
    <row r="8951" spans="1:11" x14ac:dyDescent="0.2">
      <c r="A8951" s="63">
        <f>'דוח 132'!K8951</f>
        <v>0</v>
      </c>
      <c r="B8951" s="63">
        <f>'דוח 132'!J8951</f>
        <v>0</v>
      </c>
      <c r="C8951" s="63">
        <f>'דוח 132'!I8951</f>
        <v>0</v>
      </c>
      <c r="D8951" s="63">
        <f>'דוח 132'!H8951</f>
        <v>0</v>
      </c>
      <c r="E8951" s="63">
        <f>'דוח 132'!G8951</f>
        <v>0</v>
      </c>
      <c r="F8951" s="63">
        <f>'דוח 132'!F8951</f>
        <v>0</v>
      </c>
      <c r="G8951" s="63">
        <f>'דוח 132'!E8951</f>
        <v>0</v>
      </c>
      <c r="H8951" s="63">
        <f>'דוח 132'!D8951</f>
        <v>0</v>
      </c>
      <c r="I8951" s="63">
        <f>'דוח 132'!C8951</f>
        <v>0</v>
      </c>
      <c r="J8951" s="63">
        <f>'דוח 132'!B8951</f>
        <v>0</v>
      </c>
      <c r="K8951" s="63">
        <f>'דוח 132'!A8951</f>
        <v>0</v>
      </c>
    </row>
    <row r="8952" spans="1:11" x14ac:dyDescent="0.2">
      <c r="A8952" s="63">
        <f>'דוח 132'!K8952</f>
        <v>0</v>
      </c>
      <c r="B8952" s="63">
        <f>'דוח 132'!J8952</f>
        <v>0</v>
      </c>
      <c r="C8952" s="63">
        <f>'דוח 132'!I8952</f>
        <v>0</v>
      </c>
      <c r="D8952" s="63">
        <f>'דוח 132'!H8952</f>
        <v>0</v>
      </c>
      <c r="E8952" s="63">
        <f>'דוח 132'!G8952</f>
        <v>0</v>
      </c>
      <c r="F8952" s="63">
        <f>'דוח 132'!F8952</f>
        <v>0</v>
      </c>
      <c r="G8952" s="63">
        <f>'דוח 132'!E8952</f>
        <v>0</v>
      </c>
      <c r="H8952" s="63">
        <f>'דוח 132'!D8952</f>
        <v>0</v>
      </c>
      <c r="I8952" s="63">
        <f>'דוח 132'!C8952</f>
        <v>0</v>
      </c>
      <c r="J8952" s="63">
        <f>'דוח 132'!B8952</f>
        <v>0</v>
      </c>
      <c r="K8952" s="63">
        <f>'דוח 132'!A8952</f>
        <v>0</v>
      </c>
    </row>
    <row r="8953" spans="1:11" x14ac:dyDescent="0.2">
      <c r="A8953" s="63">
        <f>'דוח 132'!K8953</f>
        <v>0</v>
      </c>
      <c r="B8953" s="63">
        <f>'דוח 132'!J8953</f>
        <v>0</v>
      </c>
      <c r="C8953" s="63">
        <f>'דוח 132'!I8953</f>
        <v>0</v>
      </c>
      <c r="D8953" s="63">
        <f>'דוח 132'!H8953</f>
        <v>0</v>
      </c>
      <c r="E8953" s="63">
        <f>'דוח 132'!G8953</f>
        <v>0</v>
      </c>
      <c r="F8953" s="63">
        <f>'דוח 132'!F8953</f>
        <v>0</v>
      </c>
      <c r="G8953" s="63">
        <f>'דוח 132'!E8953</f>
        <v>0</v>
      </c>
      <c r="H8953" s="63">
        <f>'דוח 132'!D8953</f>
        <v>0</v>
      </c>
      <c r="I8953" s="63">
        <f>'דוח 132'!C8953</f>
        <v>0</v>
      </c>
      <c r="J8953" s="63">
        <f>'דוח 132'!B8953</f>
        <v>0</v>
      </c>
      <c r="K8953" s="63">
        <f>'דוח 132'!A8953</f>
        <v>0</v>
      </c>
    </row>
    <row r="8954" spans="1:11" x14ac:dyDescent="0.2">
      <c r="A8954" s="63">
        <f>'דוח 132'!K8954</f>
        <v>0</v>
      </c>
      <c r="B8954" s="63">
        <f>'דוח 132'!J8954</f>
        <v>0</v>
      </c>
      <c r="C8954" s="63">
        <f>'דוח 132'!I8954</f>
        <v>0</v>
      </c>
      <c r="D8954" s="63">
        <f>'דוח 132'!H8954</f>
        <v>0</v>
      </c>
      <c r="E8954" s="63">
        <f>'דוח 132'!G8954</f>
        <v>0</v>
      </c>
      <c r="F8954" s="63">
        <f>'דוח 132'!F8954</f>
        <v>0</v>
      </c>
      <c r="G8954" s="63">
        <f>'דוח 132'!E8954</f>
        <v>0</v>
      </c>
      <c r="H8954" s="63">
        <f>'דוח 132'!D8954</f>
        <v>0</v>
      </c>
      <c r="I8954" s="63">
        <f>'דוח 132'!C8954</f>
        <v>0</v>
      </c>
      <c r="J8954" s="63">
        <f>'דוח 132'!B8954</f>
        <v>0</v>
      </c>
      <c r="K8954" s="63">
        <f>'דוח 132'!A8954</f>
        <v>0</v>
      </c>
    </row>
    <row r="8955" spans="1:11" x14ac:dyDescent="0.2">
      <c r="A8955" s="63">
        <f>'דוח 132'!K8955</f>
        <v>0</v>
      </c>
      <c r="B8955" s="63">
        <f>'דוח 132'!J8955</f>
        <v>0</v>
      </c>
      <c r="C8955" s="63">
        <f>'דוח 132'!I8955</f>
        <v>0</v>
      </c>
      <c r="D8955" s="63">
        <f>'דוח 132'!H8955</f>
        <v>0</v>
      </c>
      <c r="E8955" s="63">
        <f>'דוח 132'!G8955</f>
        <v>0</v>
      </c>
      <c r="F8955" s="63">
        <f>'דוח 132'!F8955</f>
        <v>0</v>
      </c>
      <c r="G8955" s="63">
        <f>'דוח 132'!E8955</f>
        <v>0</v>
      </c>
      <c r="H8955" s="63">
        <f>'דוח 132'!D8955</f>
        <v>0</v>
      </c>
      <c r="I8955" s="63">
        <f>'דוח 132'!C8955</f>
        <v>0</v>
      </c>
      <c r="J8955" s="63">
        <f>'דוח 132'!B8955</f>
        <v>0</v>
      </c>
      <c r="K8955" s="63">
        <f>'דוח 132'!A8955</f>
        <v>0</v>
      </c>
    </row>
    <row r="8956" spans="1:11" x14ac:dyDescent="0.2">
      <c r="A8956" s="63">
        <f>'דוח 132'!K8956</f>
        <v>0</v>
      </c>
      <c r="B8956" s="63">
        <f>'דוח 132'!J8956</f>
        <v>0</v>
      </c>
      <c r="C8956" s="63">
        <f>'דוח 132'!I8956</f>
        <v>0</v>
      </c>
      <c r="D8956" s="63">
        <f>'דוח 132'!H8956</f>
        <v>0</v>
      </c>
      <c r="E8956" s="63">
        <f>'דוח 132'!G8956</f>
        <v>0</v>
      </c>
      <c r="F8956" s="63">
        <f>'דוח 132'!F8956</f>
        <v>0</v>
      </c>
      <c r="G8956" s="63">
        <f>'דוח 132'!E8956</f>
        <v>0</v>
      </c>
      <c r="H8956" s="63">
        <f>'דוח 132'!D8956</f>
        <v>0</v>
      </c>
      <c r="I8956" s="63">
        <f>'דוח 132'!C8956</f>
        <v>0</v>
      </c>
      <c r="J8956" s="63">
        <f>'דוח 132'!B8956</f>
        <v>0</v>
      </c>
      <c r="K8956" s="63">
        <f>'דוח 132'!A8956</f>
        <v>0</v>
      </c>
    </row>
    <row r="8957" spans="1:11" x14ac:dyDescent="0.2">
      <c r="A8957" s="63">
        <f>'דוח 132'!K8957</f>
        <v>0</v>
      </c>
      <c r="B8957" s="63">
        <f>'דוח 132'!J8957</f>
        <v>0</v>
      </c>
      <c r="C8957" s="63">
        <f>'דוח 132'!I8957</f>
        <v>0</v>
      </c>
      <c r="D8957" s="63">
        <f>'דוח 132'!H8957</f>
        <v>0</v>
      </c>
      <c r="E8957" s="63">
        <f>'דוח 132'!G8957</f>
        <v>0</v>
      </c>
      <c r="F8957" s="63">
        <f>'דוח 132'!F8957</f>
        <v>0</v>
      </c>
      <c r="G8957" s="63">
        <f>'דוח 132'!E8957</f>
        <v>0</v>
      </c>
      <c r="H8957" s="63">
        <f>'דוח 132'!D8957</f>
        <v>0</v>
      </c>
      <c r="I8957" s="63">
        <f>'דוח 132'!C8957</f>
        <v>0</v>
      </c>
      <c r="J8957" s="63">
        <f>'דוח 132'!B8957</f>
        <v>0</v>
      </c>
      <c r="K8957" s="63">
        <f>'דוח 132'!A8957</f>
        <v>0</v>
      </c>
    </row>
    <row r="8958" spans="1:11" x14ac:dyDescent="0.2">
      <c r="A8958" s="63">
        <f>'דוח 132'!K8958</f>
        <v>0</v>
      </c>
      <c r="B8958" s="63">
        <f>'דוח 132'!J8958</f>
        <v>0</v>
      </c>
      <c r="C8958" s="63">
        <f>'דוח 132'!I8958</f>
        <v>0</v>
      </c>
      <c r="D8958" s="63">
        <f>'דוח 132'!H8958</f>
        <v>0</v>
      </c>
      <c r="E8958" s="63">
        <f>'דוח 132'!G8958</f>
        <v>0</v>
      </c>
      <c r="F8958" s="63">
        <f>'דוח 132'!F8958</f>
        <v>0</v>
      </c>
      <c r="G8958" s="63">
        <f>'דוח 132'!E8958</f>
        <v>0</v>
      </c>
      <c r="H8958" s="63">
        <f>'דוח 132'!D8958</f>
        <v>0</v>
      </c>
      <c r="I8958" s="63">
        <f>'דוח 132'!C8958</f>
        <v>0</v>
      </c>
      <c r="J8958" s="63">
        <f>'דוח 132'!B8958</f>
        <v>0</v>
      </c>
      <c r="K8958" s="63">
        <f>'דוח 132'!A8958</f>
        <v>0</v>
      </c>
    </row>
    <row r="8959" spans="1:11" x14ac:dyDescent="0.2">
      <c r="A8959" s="63">
        <f>'דוח 132'!K8959</f>
        <v>0</v>
      </c>
      <c r="B8959" s="63">
        <f>'דוח 132'!J8959</f>
        <v>0</v>
      </c>
      <c r="C8959" s="63">
        <f>'דוח 132'!I8959</f>
        <v>0</v>
      </c>
      <c r="D8959" s="63">
        <f>'דוח 132'!H8959</f>
        <v>0</v>
      </c>
      <c r="E8959" s="63">
        <f>'דוח 132'!G8959</f>
        <v>0</v>
      </c>
      <c r="F8959" s="63">
        <f>'דוח 132'!F8959</f>
        <v>0</v>
      </c>
      <c r="G8959" s="63">
        <f>'דוח 132'!E8959</f>
        <v>0</v>
      </c>
      <c r="H8959" s="63">
        <f>'דוח 132'!D8959</f>
        <v>0</v>
      </c>
      <c r="I8959" s="63">
        <f>'דוח 132'!C8959</f>
        <v>0</v>
      </c>
      <c r="J8959" s="63">
        <f>'דוח 132'!B8959</f>
        <v>0</v>
      </c>
      <c r="K8959" s="63">
        <f>'דוח 132'!A8959</f>
        <v>0</v>
      </c>
    </row>
    <row r="8960" spans="1:11" x14ac:dyDescent="0.2">
      <c r="A8960" s="63">
        <f>'דוח 132'!K8960</f>
        <v>0</v>
      </c>
      <c r="B8960" s="63">
        <f>'דוח 132'!J8960</f>
        <v>0</v>
      </c>
      <c r="C8960" s="63">
        <f>'דוח 132'!I8960</f>
        <v>0</v>
      </c>
      <c r="D8960" s="63">
        <f>'דוח 132'!H8960</f>
        <v>0</v>
      </c>
      <c r="E8960" s="63">
        <f>'דוח 132'!G8960</f>
        <v>0</v>
      </c>
      <c r="F8960" s="63">
        <f>'דוח 132'!F8960</f>
        <v>0</v>
      </c>
      <c r="G8960" s="63">
        <f>'דוח 132'!E8960</f>
        <v>0</v>
      </c>
      <c r="H8960" s="63">
        <f>'דוח 132'!D8960</f>
        <v>0</v>
      </c>
      <c r="I8960" s="63">
        <f>'דוח 132'!C8960</f>
        <v>0</v>
      </c>
      <c r="J8960" s="63">
        <f>'דוח 132'!B8960</f>
        <v>0</v>
      </c>
      <c r="K8960" s="63">
        <f>'דוח 132'!A8960</f>
        <v>0</v>
      </c>
    </row>
    <row r="8961" spans="1:11" x14ac:dyDescent="0.2">
      <c r="A8961" s="63">
        <f>'דוח 132'!K8961</f>
        <v>0</v>
      </c>
      <c r="B8961" s="63">
        <f>'דוח 132'!J8961</f>
        <v>0</v>
      </c>
      <c r="C8961" s="63">
        <f>'דוח 132'!I8961</f>
        <v>0</v>
      </c>
      <c r="D8961" s="63">
        <f>'דוח 132'!H8961</f>
        <v>0</v>
      </c>
      <c r="E8961" s="63">
        <f>'דוח 132'!G8961</f>
        <v>0</v>
      </c>
      <c r="F8961" s="63">
        <f>'דוח 132'!F8961</f>
        <v>0</v>
      </c>
      <c r="G8961" s="63">
        <f>'דוח 132'!E8961</f>
        <v>0</v>
      </c>
      <c r="H8961" s="63">
        <f>'דוח 132'!D8961</f>
        <v>0</v>
      </c>
      <c r="I8961" s="63">
        <f>'דוח 132'!C8961</f>
        <v>0</v>
      </c>
      <c r="J8961" s="63">
        <f>'דוח 132'!B8961</f>
        <v>0</v>
      </c>
      <c r="K8961" s="63">
        <f>'דוח 132'!A8961</f>
        <v>0</v>
      </c>
    </row>
    <row r="8962" spans="1:11" x14ac:dyDescent="0.2">
      <c r="A8962" s="63">
        <f>'דוח 132'!K8962</f>
        <v>0</v>
      </c>
      <c r="B8962" s="63">
        <f>'דוח 132'!J8962</f>
        <v>0</v>
      </c>
      <c r="C8962" s="63">
        <f>'דוח 132'!I8962</f>
        <v>0</v>
      </c>
      <c r="D8962" s="63">
        <f>'דוח 132'!H8962</f>
        <v>0</v>
      </c>
      <c r="E8962" s="63">
        <f>'דוח 132'!G8962</f>
        <v>0</v>
      </c>
      <c r="F8962" s="63">
        <f>'דוח 132'!F8962</f>
        <v>0</v>
      </c>
      <c r="G8962" s="63">
        <f>'דוח 132'!E8962</f>
        <v>0</v>
      </c>
      <c r="H8962" s="63">
        <f>'דוח 132'!D8962</f>
        <v>0</v>
      </c>
      <c r="I8962" s="63">
        <f>'דוח 132'!C8962</f>
        <v>0</v>
      </c>
      <c r="J8962" s="63">
        <f>'דוח 132'!B8962</f>
        <v>0</v>
      </c>
      <c r="K8962" s="63">
        <f>'דוח 132'!A8962</f>
        <v>0</v>
      </c>
    </row>
    <row r="8963" spans="1:11" x14ac:dyDescent="0.2">
      <c r="A8963" s="63">
        <f>'דוח 132'!K8963</f>
        <v>0</v>
      </c>
      <c r="B8963" s="63">
        <f>'דוח 132'!J8963</f>
        <v>0</v>
      </c>
      <c r="C8963" s="63">
        <f>'דוח 132'!I8963</f>
        <v>0</v>
      </c>
      <c r="D8963" s="63">
        <f>'דוח 132'!H8963</f>
        <v>0</v>
      </c>
      <c r="E8963" s="63">
        <f>'דוח 132'!G8963</f>
        <v>0</v>
      </c>
      <c r="F8963" s="63">
        <f>'דוח 132'!F8963</f>
        <v>0</v>
      </c>
      <c r="G8963" s="63">
        <f>'דוח 132'!E8963</f>
        <v>0</v>
      </c>
      <c r="H8963" s="63">
        <f>'דוח 132'!D8963</f>
        <v>0</v>
      </c>
      <c r="I8963" s="63">
        <f>'דוח 132'!C8963</f>
        <v>0</v>
      </c>
      <c r="J8963" s="63">
        <f>'דוח 132'!B8963</f>
        <v>0</v>
      </c>
      <c r="K8963" s="63">
        <f>'דוח 132'!A8963</f>
        <v>0</v>
      </c>
    </row>
    <row r="8964" spans="1:11" x14ac:dyDescent="0.2">
      <c r="A8964" s="63">
        <f>'דוח 132'!K8964</f>
        <v>0</v>
      </c>
      <c r="B8964" s="63">
        <f>'דוח 132'!J8964</f>
        <v>0</v>
      </c>
      <c r="C8964" s="63">
        <f>'דוח 132'!I8964</f>
        <v>0</v>
      </c>
      <c r="D8964" s="63">
        <f>'דוח 132'!H8964</f>
        <v>0</v>
      </c>
      <c r="E8964" s="63">
        <f>'דוח 132'!G8964</f>
        <v>0</v>
      </c>
      <c r="F8964" s="63">
        <f>'דוח 132'!F8964</f>
        <v>0</v>
      </c>
      <c r="G8964" s="63">
        <f>'דוח 132'!E8964</f>
        <v>0</v>
      </c>
      <c r="H8964" s="63">
        <f>'דוח 132'!D8964</f>
        <v>0</v>
      </c>
      <c r="I8964" s="63">
        <f>'דוח 132'!C8964</f>
        <v>0</v>
      </c>
      <c r="J8964" s="63">
        <f>'דוח 132'!B8964</f>
        <v>0</v>
      </c>
      <c r="K8964" s="63">
        <f>'דוח 132'!A8964</f>
        <v>0</v>
      </c>
    </row>
    <row r="8965" spans="1:11" x14ac:dyDescent="0.2">
      <c r="A8965" s="63">
        <f>'דוח 132'!K8965</f>
        <v>0</v>
      </c>
      <c r="B8965" s="63">
        <f>'דוח 132'!J8965</f>
        <v>0</v>
      </c>
      <c r="C8965" s="63">
        <f>'דוח 132'!I8965</f>
        <v>0</v>
      </c>
      <c r="D8965" s="63">
        <f>'דוח 132'!H8965</f>
        <v>0</v>
      </c>
      <c r="E8965" s="63">
        <f>'דוח 132'!G8965</f>
        <v>0</v>
      </c>
      <c r="F8965" s="63">
        <f>'דוח 132'!F8965</f>
        <v>0</v>
      </c>
      <c r="G8965" s="63">
        <f>'דוח 132'!E8965</f>
        <v>0</v>
      </c>
      <c r="H8965" s="63">
        <f>'דוח 132'!D8965</f>
        <v>0</v>
      </c>
      <c r="I8965" s="63">
        <f>'דוח 132'!C8965</f>
        <v>0</v>
      </c>
      <c r="J8965" s="63">
        <f>'דוח 132'!B8965</f>
        <v>0</v>
      </c>
      <c r="K8965" s="63">
        <f>'דוח 132'!A8965</f>
        <v>0</v>
      </c>
    </row>
    <row r="8966" spans="1:11" x14ac:dyDescent="0.2">
      <c r="A8966" s="63">
        <f>'דוח 132'!K8966</f>
        <v>0</v>
      </c>
      <c r="B8966" s="63">
        <f>'דוח 132'!J8966</f>
        <v>0</v>
      </c>
      <c r="C8966" s="63">
        <f>'דוח 132'!I8966</f>
        <v>0</v>
      </c>
      <c r="D8966" s="63">
        <f>'דוח 132'!H8966</f>
        <v>0</v>
      </c>
      <c r="E8966" s="63">
        <f>'דוח 132'!G8966</f>
        <v>0</v>
      </c>
      <c r="F8966" s="63">
        <f>'דוח 132'!F8966</f>
        <v>0</v>
      </c>
      <c r="G8966" s="63">
        <f>'דוח 132'!E8966</f>
        <v>0</v>
      </c>
      <c r="H8966" s="63">
        <f>'דוח 132'!D8966</f>
        <v>0</v>
      </c>
      <c r="I8966" s="63">
        <f>'דוח 132'!C8966</f>
        <v>0</v>
      </c>
      <c r="J8966" s="63">
        <f>'דוח 132'!B8966</f>
        <v>0</v>
      </c>
      <c r="K8966" s="63">
        <f>'דוח 132'!A8966</f>
        <v>0</v>
      </c>
    </row>
    <row r="8967" spans="1:11" x14ac:dyDescent="0.2">
      <c r="A8967" s="63">
        <f>'דוח 132'!K8967</f>
        <v>0</v>
      </c>
      <c r="B8967" s="63">
        <f>'דוח 132'!J8967</f>
        <v>0</v>
      </c>
      <c r="C8967" s="63">
        <f>'דוח 132'!I8967</f>
        <v>0</v>
      </c>
      <c r="D8967" s="63">
        <f>'דוח 132'!H8967</f>
        <v>0</v>
      </c>
      <c r="E8967" s="63">
        <f>'דוח 132'!G8967</f>
        <v>0</v>
      </c>
      <c r="F8967" s="63">
        <f>'דוח 132'!F8967</f>
        <v>0</v>
      </c>
      <c r="G8967" s="63">
        <f>'דוח 132'!E8967</f>
        <v>0</v>
      </c>
      <c r="H8967" s="63">
        <f>'דוח 132'!D8967</f>
        <v>0</v>
      </c>
      <c r="I8967" s="63">
        <f>'דוח 132'!C8967</f>
        <v>0</v>
      </c>
      <c r="J8967" s="63">
        <f>'דוח 132'!B8967</f>
        <v>0</v>
      </c>
      <c r="K8967" s="63">
        <f>'דוח 132'!A8967</f>
        <v>0</v>
      </c>
    </row>
    <row r="8968" spans="1:11" x14ac:dyDescent="0.2">
      <c r="A8968" s="63">
        <f>'דוח 132'!K8968</f>
        <v>0</v>
      </c>
      <c r="B8968" s="63">
        <f>'דוח 132'!J8968</f>
        <v>0</v>
      </c>
      <c r="C8968" s="63">
        <f>'דוח 132'!I8968</f>
        <v>0</v>
      </c>
      <c r="D8968" s="63">
        <f>'דוח 132'!H8968</f>
        <v>0</v>
      </c>
      <c r="E8968" s="63">
        <f>'דוח 132'!G8968</f>
        <v>0</v>
      </c>
      <c r="F8968" s="63">
        <f>'דוח 132'!F8968</f>
        <v>0</v>
      </c>
      <c r="G8968" s="63">
        <f>'דוח 132'!E8968</f>
        <v>0</v>
      </c>
      <c r="H8968" s="63">
        <f>'דוח 132'!D8968</f>
        <v>0</v>
      </c>
      <c r="I8968" s="63">
        <f>'דוח 132'!C8968</f>
        <v>0</v>
      </c>
      <c r="J8968" s="63">
        <f>'דוח 132'!B8968</f>
        <v>0</v>
      </c>
      <c r="K8968" s="63">
        <f>'דוח 132'!A8968</f>
        <v>0</v>
      </c>
    </row>
    <row r="8969" spans="1:11" x14ac:dyDescent="0.2">
      <c r="A8969" s="63">
        <f>'דוח 132'!K8969</f>
        <v>0</v>
      </c>
      <c r="B8969" s="63">
        <f>'דוח 132'!J8969</f>
        <v>0</v>
      </c>
      <c r="C8969" s="63">
        <f>'דוח 132'!I8969</f>
        <v>0</v>
      </c>
      <c r="D8969" s="63">
        <f>'דוח 132'!H8969</f>
        <v>0</v>
      </c>
      <c r="E8969" s="63">
        <f>'דוח 132'!G8969</f>
        <v>0</v>
      </c>
      <c r="F8969" s="63">
        <f>'דוח 132'!F8969</f>
        <v>0</v>
      </c>
      <c r="G8969" s="63">
        <f>'דוח 132'!E8969</f>
        <v>0</v>
      </c>
      <c r="H8969" s="63">
        <f>'דוח 132'!D8969</f>
        <v>0</v>
      </c>
      <c r="I8969" s="63">
        <f>'דוח 132'!C8969</f>
        <v>0</v>
      </c>
      <c r="J8969" s="63">
        <f>'דוח 132'!B8969</f>
        <v>0</v>
      </c>
      <c r="K8969" s="63">
        <f>'דוח 132'!A8969</f>
        <v>0</v>
      </c>
    </row>
    <row r="8970" spans="1:11" x14ac:dyDescent="0.2">
      <c r="A8970" s="63">
        <f>'דוח 132'!K8970</f>
        <v>0</v>
      </c>
      <c r="B8970" s="63">
        <f>'דוח 132'!J8970</f>
        <v>0</v>
      </c>
      <c r="C8970" s="63">
        <f>'דוח 132'!I8970</f>
        <v>0</v>
      </c>
      <c r="D8970" s="63">
        <f>'דוח 132'!H8970</f>
        <v>0</v>
      </c>
      <c r="E8970" s="63">
        <f>'דוח 132'!G8970</f>
        <v>0</v>
      </c>
      <c r="F8970" s="63">
        <f>'דוח 132'!F8970</f>
        <v>0</v>
      </c>
      <c r="G8970" s="63">
        <f>'דוח 132'!E8970</f>
        <v>0</v>
      </c>
      <c r="H8970" s="63">
        <f>'דוח 132'!D8970</f>
        <v>0</v>
      </c>
      <c r="I8970" s="63">
        <f>'דוח 132'!C8970</f>
        <v>0</v>
      </c>
      <c r="J8970" s="63">
        <f>'דוח 132'!B8970</f>
        <v>0</v>
      </c>
      <c r="K8970" s="63">
        <f>'דוח 132'!A8970</f>
        <v>0</v>
      </c>
    </row>
    <row r="8971" spans="1:11" x14ac:dyDescent="0.2">
      <c r="A8971" s="63">
        <f>'דוח 132'!K8971</f>
        <v>0</v>
      </c>
      <c r="B8971" s="63">
        <f>'דוח 132'!J8971</f>
        <v>0</v>
      </c>
      <c r="C8971" s="63">
        <f>'דוח 132'!I8971</f>
        <v>0</v>
      </c>
      <c r="D8971" s="63">
        <f>'דוח 132'!H8971</f>
        <v>0</v>
      </c>
      <c r="E8971" s="63">
        <f>'דוח 132'!G8971</f>
        <v>0</v>
      </c>
      <c r="F8971" s="63">
        <f>'דוח 132'!F8971</f>
        <v>0</v>
      </c>
      <c r="G8971" s="63">
        <f>'דוח 132'!E8971</f>
        <v>0</v>
      </c>
      <c r="H8971" s="63">
        <f>'דוח 132'!D8971</f>
        <v>0</v>
      </c>
      <c r="I8971" s="63">
        <f>'דוח 132'!C8971</f>
        <v>0</v>
      </c>
      <c r="J8971" s="63">
        <f>'דוח 132'!B8971</f>
        <v>0</v>
      </c>
      <c r="K8971" s="63">
        <f>'דוח 132'!A8971</f>
        <v>0</v>
      </c>
    </row>
    <row r="8972" spans="1:11" x14ac:dyDescent="0.2">
      <c r="A8972" s="63">
        <f>'דוח 132'!K8972</f>
        <v>0</v>
      </c>
      <c r="B8972" s="63">
        <f>'דוח 132'!J8972</f>
        <v>0</v>
      </c>
      <c r="C8972" s="63">
        <f>'דוח 132'!I8972</f>
        <v>0</v>
      </c>
      <c r="D8972" s="63">
        <f>'דוח 132'!H8972</f>
        <v>0</v>
      </c>
      <c r="E8972" s="63">
        <f>'דוח 132'!G8972</f>
        <v>0</v>
      </c>
      <c r="F8972" s="63">
        <f>'דוח 132'!F8972</f>
        <v>0</v>
      </c>
      <c r="G8972" s="63">
        <f>'דוח 132'!E8972</f>
        <v>0</v>
      </c>
      <c r="H8972" s="63">
        <f>'דוח 132'!D8972</f>
        <v>0</v>
      </c>
      <c r="I8972" s="63">
        <f>'דוח 132'!C8972</f>
        <v>0</v>
      </c>
      <c r="J8972" s="63">
        <f>'דוח 132'!B8972</f>
        <v>0</v>
      </c>
      <c r="K8972" s="63">
        <f>'דוח 132'!A8972</f>
        <v>0</v>
      </c>
    </row>
    <row r="8973" spans="1:11" x14ac:dyDescent="0.2">
      <c r="A8973" s="63">
        <f>'דוח 132'!K8973</f>
        <v>0</v>
      </c>
      <c r="B8973" s="63">
        <f>'דוח 132'!J8973</f>
        <v>0</v>
      </c>
      <c r="C8973" s="63">
        <f>'דוח 132'!I8973</f>
        <v>0</v>
      </c>
      <c r="D8973" s="63">
        <f>'דוח 132'!H8973</f>
        <v>0</v>
      </c>
      <c r="E8973" s="63">
        <f>'דוח 132'!G8973</f>
        <v>0</v>
      </c>
      <c r="F8973" s="63">
        <f>'דוח 132'!F8973</f>
        <v>0</v>
      </c>
      <c r="G8973" s="63">
        <f>'דוח 132'!E8973</f>
        <v>0</v>
      </c>
      <c r="H8973" s="63">
        <f>'דוח 132'!D8973</f>
        <v>0</v>
      </c>
      <c r="I8973" s="63">
        <f>'דוח 132'!C8973</f>
        <v>0</v>
      </c>
      <c r="J8973" s="63">
        <f>'דוח 132'!B8973</f>
        <v>0</v>
      </c>
      <c r="K8973" s="63">
        <f>'דוח 132'!A8973</f>
        <v>0</v>
      </c>
    </row>
    <row r="8974" spans="1:11" x14ac:dyDescent="0.2">
      <c r="A8974" s="63">
        <f>'דוח 132'!K8974</f>
        <v>0</v>
      </c>
      <c r="B8974" s="63">
        <f>'דוח 132'!J8974</f>
        <v>0</v>
      </c>
      <c r="C8974" s="63">
        <f>'דוח 132'!I8974</f>
        <v>0</v>
      </c>
      <c r="D8974" s="63">
        <f>'דוח 132'!H8974</f>
        <v>0</v>
      </c>
      <c r="E8974" s="63">
        <f>'דוח 132'!G8974</f>
        <v>0</v>
      </c>
      <c r="F8974" s="63">
        <f>'דוח 132'!F8974</f>
        <v>0</v>
      </c>
      <c r="G8974" s="63">
        <f>'דוח 132'!E8974</f>
        <v>0</v>
      </c>
      <c r="H8974" s="63">
        <f>'דוח 132'!D8974</f>
        <v>0</v>
      </c>
      <c r="I8974" s="63">
        <f>'דוח 132'!C8974</f>
        <v>0</v>
      </c>
      <c r="J8974" s="63">
        <f>'דוח 132'!B8974</f>
        <v>0</v>
      </c>
      <c r="K8974" s="63">
        <f>'דוח 132'!A8974</f>
        <v>0</v>
      </c>
    </row>
    <row r="8975" spans="1:11" x14ac:dyDescent="0.2">
      <c r="A8975" s="63">
        <f>'דוח 132'!K8975</f>
        <v>0</v>
      </c>
      <c r="B8975" s="63">
        <f>'דוח 132'!J8975</f>
        <v>0</v>
      </c>
      <c r="C8975" s="63">
        <f>'דוח 132'!I8975</f>
        <v>0</v>
      </c>
      <c r="D8975" s="63">
        <f>'דוח 132'!H8975</f>
        <v>0</v>
      </c>
      <c r="E8975" s="63">
        <f>'דוח 132'!G8975</f>
        <v>0</v>
      </c>
      <c r="F8975" s="63">
        <f>'דוח 132'!F8975</f>
        <v>0</v>
      </c>
      <c r="G8975" s="63">
        <f>'דוח 132'!E8975</f>
        <v>0</v>
      </c>
      <c r="H8975" s="63">
        <f>'דוח 132'!D8975</f>
        <v>0</v>
      </c>
      <c r="I8975" s="63">
        <f>'דוח 132'!C8975</f>
        <v>0</v>
      </c>
      <c r="J8975" s="63">
        <f>'דוח 132'!B8975</f>
        <v>0</v>
      </c>
      <c r="K8975" s="63">
        <f>'דוח 132'!A8975</f>
        <v>0</v>
      </c>
    </row>
    <row r="8976" spans="1:11" x14ac:dyDescent="0.2">
      <c r="A8976" s="63">
        <f>'דוח 132'!K8976</f>
        <v>0</v>
      </c>
      <c r="B8976" s="63">
        <f>'דוח 132'!J8976</f>
        <v>0</v>
      </c>
      <c r="C8976" s="63">
        <f>'דוח 132'!I8976</f>
        <v>0</v>
      </c>
      <c r="D8976" s="63">
        <f>'דוח 132'!H8976</f>
        <v>0</v>
      </c>
      <c r="E8976" s="63">
        <f>'דוח 132'!G8976</f>
        <v>0</v>
      </c>
      <c r="F8976" s="63">
        <f>'דוח 132'!F8976</f>
        <v>0</v>
      </c>
      <c r="G8976" s="63">
        <f>'דוח 132'!E8976</f>
        <v>0</v>
      </c>
      <c r="H8976" s="63">
        <f>'דוח 132'!D8976</f>
        <v>0</v>
      </c>
      <c r="I8976" s="63">
        <f>'דוח 132'!C8976</f>
        <v>0</v>
      </c>
      <c r="J8976" s="63">
        <f>'דוח 132'!B8976</f>
        <v>0</v>
      </c>
      <c r="K8976" s="63">
        <f>'דוח 132'!A8976</f>
        <v>0</v>
      </c>
    </row>
    <row r="8977" spans="1:11" x14ac:dyDescent="0.2">
      <c r="A8977" s="63">
        <f>'דוח 132'!K8977</f>
        <v>0</v>
      </c>
      <c r="B8977" s="63">
        <f>'דוח 132'!J8977</f>
        <v>0</v>
      </c>
      <c r="C8977" s="63">
        <f>'דוח 132'!I8977</f>
        <v>0</v>
      </c>
      <c r="D8977" s="63">
        <f>'דוח 132'!H8977</f>
        <v>0</v>
      </c>
      <c r="E8977" s="63">
        <f>'דוח 132'!G8977</f>
        <v>0</v>
      </c>
      <c r="F8977" s="63">
        <f>'דוח 132'!F8977</f>
        <v>0</v>
      </c>
      <c r="G8977" s="63">
        <f>'דוח 132'!E8977</f>
        <v>0</v>
      </c>
      <c r="H8977" s="63">
        <f>'דוח 132'!D8977</f>
        <v>0</v>
      </c>
      <c r="I8977" s="63">
        <f>'דוח 132'!C8977</f>
        <v>0</v>
      </c>
      <c r="J8977" s="63">
        <f>'דוח 132'!B8977</f>
        <v>0</v>
      </c>
      <c r="K8977" s="63">
        <f>'דוח 132'!A8977</f>
        <v>0</v>
      </c>
    </row>
    <row r="8978" spans="1:11" x14ac:dyDescent="0.2">
      <c r="A8978" s="63">
        <f>'דוח 132'!K8978</f>
        <v>0</v>
      </c>
      <c r="B8978" s="63">
        <f>'דוח 132'!J8978</f>
        <v>0</v>
      </c>
      <c r="C8978" s="63">
        <f>'דוח 132'!I8978</f>
        <v>0</v>
      </c>
      <c r="D8978" s="63">
        <f>'דוח 132'!H8978</f>
        <v>0</v>
      </c>
      <c r="E8978" s="63">
        <f>'דוח 132'!G8978</f>
        <v>0</v>
      </c>
      <c r="F8978" s="63">
        <f>'דוח 132'!F8978</f>
        <v>0</v>
      </c>
      <c r="G8978" s="63">
        <f>'דוח 132'!E8978</f>
        <v>0</v>
      </c>
      <c r="H8978" s="63">
        <f>'דוח 132'!D8978</f>
        <v>0</v>
      </c>
      <c r="I8978" s="63">
        <f>'דוח 132'!C8978</f>
        <v>0</v>
      </c>
      <c r="J8978" s="63">
        <f>'דוח 132'!B8978</f>
        <v>0</v>
      </c>
      <c r="K8978" s="63">
        <f>'דוח 132'!A8978</f>
        <v>0</v>
      </c>
    </row>
    <row r="8979" spans="1:11" x14ac:dyDescent="0.2">
      <c r="A8979" s="63">
        <f>'דוח 132'!K8979</f>
        <v>0</v>
      </c>
      <c r="B8979" s="63">
        <f>'דוח 132'!J8979</f>
        <v>0</v>
      </c>
      <c r="C8979" s="63">
        <f>'דוח 132'!I8979</f>
        <v>0</v>
      </c>
      <c r="D8979" s="63">
        <f>'דוח 132'!H8979</f>
        <v>0</v>
      </c>
      <c r="E8979" s="63">
        <f>'דוח 132'!G8979</f>
        <v>0</v>
      </c>
      <c r="F8979" s="63">
        <f>'דוח 132'!F8979</f>
        <v>0</v>
      </c>
      <c r="G8979" s="63">
        <f>'דוח 132'!E8979</f>
        <v>0</v>
      </c>
      <c r="H8979" s="63">
        <f>'דוח 132'!D8979</f>
        <v>0</v>
      </c>
      <c r="I8979" s="63">
        <f>'דוח 132'!C8979</f>
        <v>0</v>
      </c>
      <c r="J8979" s="63">
        <f>'דוח 132'!B8979</f>
        <v>0</v>
      </c>
      <c r="K8979" s="63">
        <f>'דוח 132'!A8979</f>
        <v>0</v>
      </c>
    </row>
    <row r="8980" spans="1:11" x14ac:dyDescent="0.2">
      <c r="A8980" s="63">
        <f>'דוח 132'!K8980</f>
        <v>0</v>
      </c>
      <c r="B8980" s="63">
        <f>'דוח 132'!J8980</f>
        <v>0</v>
      </c>
      <c r="C8980" s="63">
        <f>'דוח 132'!I8980</f>
        <v>0</v>
      </c>
      <c r="D8980" s="63">
        <f>'דוח 132'!H8980</f>
        <v>0</v>
      </c>
      <c r="E8980" s="63">
        <f>'דוח 132'!G8980</f>
        <v>0</v>
      </c>
      <c r="F8980" s="63">
        <f>'דוח 132'!F8980</f>
        <v>0</v>
      </c>
      <c r="G8980" s="63">
        <f>'דוח 132'!E8980</f>
        <v>0</v>
      </c>
      <c r="H8980" s="63">
        <f>'דוח 132'!D8980</f>
        <v>0</v>
      </c>
      <c r="I8980" s="63">
        <f>'דוח 132'!C8980</f>
        <v>0</v>
      </c>
      <c r="J8980" s="63">
        <f>'דוח 132'!B8980</f>
        <v>0</v>
      </c>
      <c r="K8980" s="63">
        <f>'דוח 132'!A8980</f>
        <v>0</v>
      </c>
    </row>
    <row r="8981" spans="1:11" x14ac:dyDescent="0.2">
      <c r="A8981" s="63">
        <f>'דוח 132'!K8981</f>
        <v>0</v>
      </c>
      <c r="B8981" s="63">
        <f>'דוח 132'!J8981</f>
        <v>0</v>
      </c>
      <c r="C8981" s="63">
        <f>'דוח 132'!I8981</f>
        <v>0</v>
      </c>
      <c r="D8981" s="63">
        <f>'דוח 132'!H8981</f>
        <v>0</v>
      </c>
      <c r="E8981" s="63">
        <f>'דוח 132'!G8981</f>
        <v>0</v>
      </c>
      <c r="F8981" s="63">
        <f>'דוח 132'!F8981</f>
        <v>0</v>
      </c>
      <c r="G8981" s="63">
        <f>'דוח 132'!E8981</f>
        <v>0</v>
      </c>
      <c r="H8981" s="63">
        <f>'דוח 132'!D8981</f>
        <v>0</v>
      </c>
      <c r="I8981" s="63">
        <f>'דוח 132'!C8981</f>
        <v>0</v>
      </c>
      <c r="J8981" s="63">
        <f>'דוח 132'!B8981</f>
        <v>0</v>
      </c>
      <c r="K8981" s="63">
        <f>'דוח 132'!A8981</f>
        <v>0</v>
      </c>
    </row>
    <row r="8982" spans="1:11" x14ac:dyDescent="0.2">
      <c r="A8982" s="63">
        <f>'דוח 132'!K8982</f>
        <v>0</v>
      </c>
      <c r="B8982" s="63">
        <f>'דוח 132'!J8982</f>
        <v>0</v>
      </c>
      <c r="C8982" s="63">
        <f>'דוח 132'!I8982</f>
        <v>0</v>
      </c>
      <c r="D8982" s="63">
        <f>'דוח 132'!H8982</f>
        <v>0</v>
      </c>
      <c r="E8982" s="63">
        <f>'דוח 132'!G8982</f>
        <v>0</v>
      </c>
      <c r="F8982" s="63">
        <f>'דוח 132'!F8982</f>
        <v>0</v>
      </c>
      <c r="G8982" s="63">
        <f>'דוח 132'!E8982</f>
        <v>0</v>
      </c>
      <c r="H8982" s="63">
        <f>'דוח 132'!D8982</f>
        <v>0</v>
      </c>
      <c r="I8982" s="63">
        <f>'דוח 132'!C8982</f>
        <v>0</v>
      </c>
      <c r="J8982" s="63">
        <f>'דוח 132'!B8982</f>
        <v>0</v>
      </c>
      <c r="K8982" s="63">
        <f>'דוח 132'!A8982</f>
        <v>0</v>
      </c>
    </row>
    <row r="8983" spans="1:11" x14ac:dyDescent="0.2">
      <c r="A8983" s="63">
        <f>'דוח 132'!K8983</f>
        <v>0</v>
      </c>
      <c r="B8983" s="63">
        <f>'דוח 132'!J8983</f>
        <v>0</v>
      </c>
      <c r="C8983" s="63">
        <f>'דוח 132'!I8983</f>
        <v>0</v>
      </c>
      <c r="D8983" s="63">
        <f>'דוח 132'!H8983</f>
        <v>0</v>
      </c>
      <c r="E8983" s="63">
        <f>'דוח 132'!G8983</f>
        <v>0</v>
      </c>
      <c r="F8983" s="63">
        <f>'דוח 132'!F8983</f>
        <v>0</v>
      </c>
      <c r="G8983" s="63">
        <f>'דוח 132'!E8983</f>
        <v>0</v>
      </c>
      <c r="H8983" s="63">
        <f>'דוח 132'!D8983</f>
        <v>0</v>
      </c>
      <c r="I8983" s="63">
        <f>'דוח 132'!C8983</f>
        <v>0</v>
      </c>
      <c r="J8983" s="63">
        <f>'דוח 132'!B8983</f>
        <v>0</v>
      </c>
      <c r="K8983" s="63">
        <f>'דוח 132'!A8983</f>
        <v>0</v>
      </c>
    </row>
    <row r="8984" spans="1:11" x14ac:dyDescent="0.2">
      <c r="A8984" s="63">
        <f>'דוח 132'!K8984</f>
        <v>0</v>
      </c>
      <c r="B8984" s="63">
        <f>'דוח 132'!J8984</f>
        <v>0</v>
      </c>
      <c r="C8984" s="63">
        <f>'דוח 132'!I8984</f>
        <v>0</v>
      </c>
      <c r="D8984" s="63">
        <f>'דוח 132'!H8984</f>
        <v>0</v>
      </c>
      <c r="E8984" s="63">
        <f>'דוח 132'!G8984</f>
        <v>0</v>
      </c>
      <c r="F8984" s="63">
        <f>'דוח 132'!F8984</f>
        <v>0</v>
      </c>
      <c r="G8984" s="63">
        <f>'דוח 132'!E8984</f>
        <v>0</v>
      </c>
      <c r="H8984" s="63">
        <f>'דוח 132'!D8984</f>
        <v>0</v>
      </c>
      <c r="I8984" s="63">
        <f>'דוח 132'!C8984</f>
        <v>0</v>
      </c>
      <c r="J8984" s="63">
        <f>'דוח 132'!B8984</f>
        <v>0</v>
      </c>
      <c r="K8984" s="63">
        <f>'דוח 132'!A8984</f>
        <v>0</v>
      </c>
    </row>
    <row r="8985" spans="1:11" x14ac:dyDescent="0.2">
      <c r="A8985" s="63">
        <f>'דוח 132'!K8985</f>
        <v>0</v>
      </c>
      <c r="B8985" s="63">
        <f>'דוח 132'!J8985</f>
        <v>0</v>
      </c>
      <c r="C8985" s="63">
        <f>'דוח 132'!I8985</f>
        <v>0</v>
      </c>
      <c r="D8985" s="63">
        <f>'דוח 132'!H8985</f>
        <v>0</v>
      </c>
      <c r="E8985" s="63">
        <f>'דוח 132'!G8985</f>
        <v>0</v>
      </c>
      <c r="F8985" s="63">
        <f>'דוח 132'!F8985</f>
        <v>0</v>
      </c>
      <c r="G8985" s="63">
        <f>'דוח 132'!E8985</f>
        <v>0</v>
      </c>
      <c r="H8985" s="63">
        <f>'דוח 132'!D8985</f>
        <v>0</v>
      </c>
      <c r="I8985" s="63">
        <f>'דוח 132'!C8985</f>
        <v>0</v>
      </c>
      <c r="J8985" s="63">
        <f>'דוח 132'!B8985</f>
        <v>0</v>
      </c>
      <c r="K8985" s="63">
        <f>'דוח 132'!A8985</f>
        <v>0</v>
      </c>
    </row>
    <row r="8986" spans="1:11" x14ac:dyDescent="0.2">
      <c r="A8986" s="63">
        <f>'דוח 132'!K8986</f>
        <v>0</v>
      </c>
      <c r="B8986" s="63">
        <f>'דוח 132'!J8986</f>
        <v>0</v>
      </c>
      <c r="C8986" s="63">
        <f>'דוח 132'!I8986</f>
        <v>0</v>
      </c>
      <c r="D8986" s="63">
        <f>'דוח 132'!H8986</f>
        <v>0</v>
      </c>
      <c r="E8986" s="63">
        <f>'דוח 132'!G8986</f>
        <v>0</v>
      </c>
      <c r="F8986" s="63">
        <f>'דוח 132'!F8986</f>
        <v>0</v>
      </c>
      <c r="G8986" s="63">
        <f>'דוח 132'!E8986</f>
        <v>0</v>
      </c>
      <c r="H8986" s="63">
        <f>'דוח 132'!D8986</f>
        <v>0</v>
      </c>
      <c r="I8986" s="63">
        <f>'דוח 132'!C8986</f>
        <v>0</v>
      </c>
      <c r="J8986" s="63">
        <f>'דוח 132'!B8986</f>
        <v>0</v>
      </c>
      <c r="K8986" s="63">
        <f>'דוח 132'!A8986</f>
        <v>0</v>
      </c>
    </row>
    <row r="8987" spans="1:11" x14ac:dyDescent="0.2">
      <c r="A8987" s="63">
        <f>'דוח 132'!K8987</f>
        <v>0</v>
      </c>
      <c r="B8987" s="63">
        <f>'דוח 132'!J8987</f>
        <v>0</v>
      </c>
      <c r="C8987" s="63">
        <f>'דוח 132'!I8987</f>
        <v>0</v>
      </c>
      <c r="D8987" s="63">
        <f>'דוח 132'!H8987</f>
        <v>0</v>
      </c>
      <c r="E8987" s="63">
        <f>'דוח 132'!G8987</f>
        <v>0</v>
      </c>
      <c r="F8987" s="63">
        <f>'דוח 132'!F8987</f>
        <v>0</v>
      </c>
      <c r="G8987" s="63">
        <f>'דוח 132'!E8987</f>
        <v>0</v>
      </c>
      <c r="H8987" s="63">
        <f>'דוח 132'!D8987</f>
        <v>0</v>
      </c>
      <c r="I8987" s="63">
        <f>'דוח 132'!C8987</f>
        <v>0</v>
      </c>
      <c r="J8987" s="63">
        <f>'דוח 132'!B8987</f>
        <v>0</v>
      </c>
      <c r="K8987" s="63">
        <f>'דוח 132'!A8987</f>
        <v>0</v>
      </c>
    </row>
    <row r="8988" spans="1:11" x14ac:dyDescent="0.2">
      <c r="A8988" s="63">
        <f>'דוח 132'!K8988</f>
        <v>0</v>
      </c>
      <c r="B8988" s="63">
        <f>'דוח 132'!J8988</f>
        <v>0</v>
      </c>
      <c r="C8988" s="63">
        <f>'דוח 132'!I8988</f>
        <v>0</v>
      </c>
      <c r="D8988" s="63">
        <f>'דוח 132'!H8988</f>
        <v>0</v>
      </c>
      <c r="E8988" s="63">
        <f>'דוח 132'!G8988</f>
        <v>0</v>
      </c>
      <c r="F8988" s="63">
        <f>'דוח 132'!F8988</f>
        <v>0</v>
      </c>
      <c r="G8988" s="63">
        <f>'דוח 132'!E8988</f>
        <v>0</v>
      </c>
      <c r="H8988" s="63">
        <f>'דוח 132'!D8988</f>
        <v>0</v>
      </c>
      <c r="I8988" s="63">
        <f>'דוח 132'!C8988</f>
        <v>0</v>
      </c>
      <c r="J8988" s="63">
        <f>'דוח 132'!B8988</f>
        <v>0</v>
      </c>
      <c r="K8988" s="63">
        <f>'דוח 132'!A8988</f>
        <v>0</v>
      </c>
    </row>
    <row r="8989" spans="1:11" x14ac:dyDescent="0.2">
      <c r="A8989" s="63">
        <f>'דוח 132'!K8989</f>
        <v>0</v>
      </c>
      <c r="B8989" s="63">
        <f>'דוח 132'!J8989</f>
        <v>0</v>
      </c>
      <c r="C8989" s="63">
        <f>'דוח 132'!I8989</f>
        <v>0</v>
      </c>
      <c r="D8989" s="63">
        <f>'דוח 132'!H8989</f>
        <v>0</v>
      </c>
      <c r="E8989" s="63">
        <f>'דוח 132'!G8989</f>
        <v>0</v>
      </c>
      <c r="F8989" s="63">
        <f>'דוח 132'!F8989</f>
        <v>0</v>
      </c>
      <c r="G8989" s="63">
        <f>'דוח 132'!E8989</f>
        <v>0</v>
      </c>
      <c r="H8989" s="63">
        <f>'דוח 132'!D8989</f>
        <v>0</v>
      </c>
      <c r="I8989" s="63">
        <f>'דוח 132'!C8989</f>
        <v>0</v>
      </c>
      <c r="J8989" s="63">
        <f>'דוח 132'!B8989</f>
        <v>0</v>
      </c>
      <c r="K8989" s="63">
        <f>'דוח 132'!A8989</f>
        <v>0</v>
      </c>
    </row>
    <row r="8990" spans="1:11" x14ac:dyDescent="0.2">
      <c r="A8990" s="63">
        <f>'דוח 132'!K8990</f>
        <v>0</v>
      </c>
      <c r="B8990" s="63">
        <f>'דוח 132'!J8990</f>
        <v>0</v>
      </c>
      <c r="C8990" s="63">
        <f>'דוח 132'!I8990</f>
        <v>0</v>
      </c>
      <c r="D8990" s="63">
        <f>'דוח 132'!H8990</f>
        <v>0</v>
      </c>
      <c r="E8990" s="63">
        <f>'דוח 132'!G8990</f>
        <v>0</v>
      </c>
      <c r="F8990" s="63">
        <f>'דוח 132'!F8990</f>
        <v>0</v>
      </c>
      <c r="G8990" s="63">
        <f>'דוח 132'!E8990</f>
        <v>0</v>
      </c>
      <c r="H8990" s="63">
        <f>'דוח 132'!D8990</f>
        <v>0</v>
      </c>
      <c r="I8990" s="63">
        <f>'דוח 132'!C8990</f>
        <v>0</v>
      </c>
      <c r="J8990" s="63">
        <f>'דוח 132'!B8990</f>
        <v>0</v>
      </c>
      <c r="K8990" s="63">
        <f>'דוח 132'!A8990</f>
        <v>0</v>
      </c>
    </row>
    <row r="8991" spans="1:11" x14ac:dyDescent="0.2">
      <c r="A8991" s="63">
        <f>'דוח 132'!K8991</f>
        <v>0</v>
      </c>
      <c r="B8991" s="63">
        <f>'דוח 132'!J8991</f>
        <v>0</v>
      </c>
      <c r="C8991" s="63">
        <f>'דוח 132'!I8991</f>
        <v>0</v>
      </c>
      <c r="D8991" s="63">
        <f>'דוח 132'!H8991</f>
        <v>0</v>
      </c>
      <c r="E8991" s="63">
        <f>'דוח 132'!G8991</f>
        <v>0</v>
      </c>
      <c r="F8991" s="63">
        <f>'דוח 132'!F8991</f>
        <v>0</v>
      </c>
      <c r="G8991" s="63">
        <f>'דוח 132'!E8991</f>
        <v>0</v>
      </c>
      <c r="H8991" s="63">
        <f>'דוח 132'!D8991</f>
        <v>0</v>
      </c>
      <c r="I8991" s="63">
        <f>'דוח 132'!C8991</f>
        <v>0</v>
      </c>
      <c r="J8991" s="63">
        <f>'דוח 132'!B8991</f>
        <v>0</v>
      </c>
      <c r="K8991" s="63">
        <f>'דוח 132'!A8991</f>
        <v>0</v>
      </c>
    </row>
    <row r="8992" spans="1:11" x14ac:dyDescent="0.2">
      <c r="A8992" s="63">
        <f>'דוח 132'!K8992</f>
        <v>0</v>
      </c>
      <c r="B8992" s="63">
        <f>'דוח 132'!J8992</f>
        <v>0</v>
      </c>
      <c r="C8992" s="63">
        <f>'דוח 132'!I8992</f>
        <v>0</v>
      </c>
      <c r="D8992" s="63">
        <f>'דוח 132'!H8992</f>
        <v>0</v>
      </c>
      <c r="E8992" s="63">
        <f>'דוח 132'!G8992</f>
        <v>0</v>
      </c>
      <c r="F8992" s="63">
        <f>'דוח 132'!F8992</f>
        <v>0</v>
      </c>
      <c r="G8992" s="63">
        <f>'דוח 132'!E8992</f>
        <v>0</v>
      </c>
      <c r="H8992" s="63">
        <f>'דוח 132'!D8992</f>
        <v>0</v>
      </c>
      <c r="I8992" s="63">
        <f>'דוח 132'!C8992</f>
        <v>0</v>
      </c>
      <c r="J8992" s="63">
        <f>'דוח 132'!B8992</f>
        <v>0</v>
      </c>
      <c r="K8992" s="63">
        <f>'דוח 132'!A8992</f>
        <v>0</v>
      </c>
    </row>
    <row r="8993" spans="1:11" x14ac:dyDescent="0.2">
      <c r="A8993" s="63">
        <f>'דוח 132'!K8993</f>
        <v>0</v>
      </c>
      <c r="B8993" s="63">
        <f>'דוח 132'!J8993</f>
        <v>0</v>
      </c>
      <c r="C8993" s="63">
        <f>'דוח 132'!I8993</f>
        <v>0</v>
      </c>
      <c r="D8993" s="63">
        <f>'דוח 132'!H8993</f>
        <v>0</v>
      </c>
      <c r="E8993" s="63">
        <f>'דוח 132'!G8993</f>
        <v>0</v>
      </c>
      <c r="F8993" s="63">
        <f>'דוח 132'!F8993</f>
        <v>0</v>
      </c>
      <c r="G8993" s="63">
        <f>'דוח 132'!E8993</f>
        <v>0</v>
      </c>
      <c r="H8993" s="63">
        <f>'דוח 132'!D8993</f>
        <v>0</v>
      </c>
      <c r="I8993" s="63">
        <f>'דוח 132'!C8993</f>
        <v>0</v>
      </c>
      <c r="J8993" s="63">
        <f>'דוח 132'!B8993</f>
        <v>0</v>
      </c>
      <c r="K8993" s="63">
        <f>'דוח 132'!A8993</f>
        <v>0</v>
      </c>
    </row>
    <row r="8994" spans="1:11" x14ac:dyDescent="0.2">
      <c r="A8994" s="63">
        <f>'דוח 132'!K8994</f>
        <v>0</v>
      </c>
      <c r="B8994" s="63">
        <f>'דוח 132'!J8994</f>
        <v>0</v>
      </c>
      <c r="C8994" s="63">
        <f>'דוח 132'!I8994</f>
        <v>0</v>
      </c>
      <c r="D8994" s="63">
        <f>'דוח 132'!H8994</f>
        <v>0</v>
      </c>
      <c r="E8994" s="63">
        <f>'דוח 132'!G8994</f>
        <v>0</v>
      </c>
      <c r="F8994" s="63">
        <f>'דוח 132'!F8994</f>
        <v>0</v>
      </c>
      <c r="G8994" s="63">
        <f>'דוח 132'!E8994</f>
        <v>0</v>
      </c>
      <c r="H8994" s="63">
        <f>'דוח 132'!D8994</f>
        <v>0</v>
      </c>
      <c r="I8994" s="63">
        <f>'דוח 132'!C8994</f>
        <v>0</v>
      </c>
      <c r="J8994" s="63">
        <f>'דוח 132'!B8994</f>
        <v>0</v>
      </c>
      <c r="K8994" s="63">
        <f>'דוח 132'!A8994</f>
        <v>0</v>
      </c>
    </row>
    <row r="8995" spans="1:11" x14ac:dyDescent="0.2">
      <c r="A8995" s="63">
        <f>'דוח 132'!K8995</f>
        <v>0</v>
      </c>
      <c r="B8995" s="63">
        <f>'דוח 132'!J8995</f>
        <v>0</v>
      </c>
      <c r="C8995" s="63">
        <f>'דוח 132'!I8995</f>
        <v>0</v>
      </c>
      <c r="D8995" s="63">
        <f>'דוח 132'!H8995</f>
        <v>0</v>
      </c>
      <c r="E8995" s="63">
        <f>'דוח 132'!G8995</f>
        <v>0</v>
      </c>
      <c r="F8995" s="63">
        <f>'דוח 132'!F8995</f>
        <v>0</v>
      </c>
      <c r="G8995" s="63">
        <f>'דוח 132'!E8995</f>
        <v>0</v>
      </c>
      <c r="H8995" s="63">
        <f>'דוח 132'!D8995</f>
        <v>0</v>
      </c>
      <c r="I8995" s="63">
        <f>'דוח 132'!C8995</f>
        <v>0</v>
      </c>
      <c r="J8995" s="63">
        <f>'דוח 132'!B8995</f>
        <v>0</v>
      </c>
      <c r="K8995" s="63">
        <f>'דוח 132'!A8995</f>
        <v>0</v>
      </c>
    </row>
    <row r="8996" spans="1:11" x14ac:dyDescent="0.2">
      <c r="A8996" s="63">
        <f>'דוח 132'!K8996</f>
        <v>0</v>
      </c>
      <c r="B8996" s="63">
        <f>'דוח 132'!J8996</f>
        <v>0</v>
      </c>
      <c r="C8996" s="63">
        <f>'דוח 132'!I8996</f>
        <v>0</v>
      </c>
      <c r="D8996" s="63">
        <f>'דוח 132'!H8996</f>
        <v>0</v>
      </c>
      <c r="E8996" s="63">
        <f>'דוח 132'!G8996</f>
        <v>0</v>
      </c>
      <c r="F8996" s="63">
        <f>'דוח 132'!F8996</f>
        <v>0</v>
      </c>
      <c r="G8996" s="63">
        <f>'דוח 132'!E8996</f>
        <v>0</v>
      </c>
      <c r="H8996" s="63">
        <f>'דוח 132'!D8996</f>
        <v>0</v>
      </c>
      <c r="I8996" s="63">
        <f>'דוח 132'!C8996</f>
        <v>0</v>
      </c>
      <c r="J8996" s="63">
        <f>'דוח 132'!B8996</f>
        <v>0</v>
      </c>
      <c r="K8996" s="63">
        <f>'דוח 132'!A8996</f>
        <v>0</v>
      </c>
    </row>
    <row r="8997" spans="1:11" x14ac:dyDescent="0.2">
      <c r="A8997" s="63">
        <f>'דוח 132'!K8997</f>
        <v>0</v>
      </c>
      <c r="B8997" s="63">
        <f>'דוח 132'!J8997</f>
        <v>0</v>
      </c>
      <c r="C8997" s="63">
        <f>'דוח 132'!I8997</f>
        <v>0</v>
      </c>
      <c r="D8997" s="63">
        <f>'דוח 132'!H8997</f>
        <v>0</v>
      </c>
      <c r="E8997" s="63">
        <f>'דוח 132'!G8997</f>
        <v>0</v>
      </c>
      <c r="F8997" s="63">
        <f>'דוח 132'!F8997</f>
        <v>0</v>
      </c>
      <c r="G8997" s="63">
        <f>'דוח 132'!E8997</f>
        <v>0</v>
      </c>
      <c r="H8997" s="63">
        <f>'דוח 132'!D8997</f>
        <v>0</v>
      </c>
      <c r="I8997" s="63">
        <f>'דוח 132'!C8997</f>
        <v>0</v>
      </c>
      <c r="J8997" s="63">
        <f>'דוח 132'!B8997</f>
        <v>0</v>
      </c>
      <c r="K8997" s="63">
        <f>'דוח 132'!A8997</f>
        <v>0</v>
      </c>
    </row>
    <row r="8998" spans="1:11" x14ac:dyDescent="0.2">
      <c r="A8998" s="63">
        <f>'דוח 132'!K8998</f>
        <v>0</v>
      </c>
      <c r="B8998" s="63">
        <f>'דוח 132'!J8998</f>
        <v>0</v>
      </c>
      <c r="C8998" s="63">
        <f>'דוח 132'!I8998</f>
        <v>0</v>
      </c>
      <c r="D8998" s="63">
        <f>'דוח 132'!H8998</f>
        <v>0</v>
      </c>
      <c r="E8998" s="63">
        <f>'דוח 132'!G8998</f>
        <v>0</v>
      </c>
      <c r="F8998" s="63">
        <f>'דוח 132'!F8998</f>
        <v>0</v>
      </c>
      <c r="G8998" s="63">
        <f>'דוח 132'!E8998</f>
        <v>0</v>
      </c>
      <c r="H8998" s="63">
        <f>'דוח 132'!D8998</f>
        <v>0</v>
      </c>
      <c r="I8998" s="63">
        <f>'דוח 132'!C8998</f>
        <v>0</v>
      </c>
      <c r="J8998" s="63">
        <f>'דוח 132'!B8998</f>
        <v>0</v>
      </c>
      <c r="K8998" s="63">
        <f>'דוח 132'!A8998</f>
        <v>0</v>
      </c>
    </row>
    <row r="8999" spans="1:11" x14ac:dyDescent="0.2">
      <c r="A8999" s="63">
        <f>'דוח 132'!K8999</f>
        <v>0</v>
      </c>
      <c r="B8999" s="63">
        <f>'דוח 132'!J8999</f>
        <v>0</v>
      </c>
      <c r="C8999" s="63">
        <f>'דוח 132'!I8999</f>
        <v>0</v>
      </c>
      <c r="D8999" s="63">
        <f>'דוח 132'!H8999</f>
        <v>0</v>
      </c>
      <c r="E8999" s="63">
        <f>'דוח 132'!G8999</f>
        <v>0</v>
      </c>
      <c r="F8999" s="63">
        <f>'דוח 132'!F8999</f>
        <v>0</v>
      </c>
      <c r="G8999" s="63">
        <f>'דוח 132'!E8999</f>
        <v>0</v>
      </c>
      <c r="H8999" s="63">
        <f>'דוח 132'!D8999</f>
        <v>0</v>
      </c>
      <c r="I8999" s="63">
        <f>'דוח 132'!C8999</f>
        <v>0</v>
      </c>
      <c r="J8999" s="63">
        <f>'דוח 132'!B8999</f>
        <v>0</v>
      </c>
      <c r="K8999" s="63">
        <f>'דוח 132'!A8999</f>
        <v>0</v>
      </c>
    </row>
    <row r="9000" spans="1:11" x14ac:dyDescent="0.2">
      <c r="A9000" s="63">
        <f>'דוח 132'!K9000</f>
        <v>0</v>
      </c>
      <c r="B9000" s="63">
        <f>'דוח 132'!J9000</f>
        <v>0</v>
      </c>
      <c r="C9000" s="63">
        <f>'דוח 132'!I9000</f>
        <v>0</v>
      </c>
      <c r="D9000" s="63">
        <f>'דוח 132'!H9000</f>
        <v>0</v>
      </c>
      <c r="E9000" s="63">
        <f>'דוח 132'!G9000</f>
        <v>0</v>
      </c>
      <c r="F9000" s="63">
        <f>'דוח 132'!F9000</f>
        <v>0</v>
      </c>
      <c r="G9000" s="63">
        <f>'דוח 132'!E9000</f>
        <v>0</v>
      </c>
      <c r="H9000" s="63">
        <f>'דוח 132'!D9000</f>
        <v>0</v>
      </c>
      <c r="I9000" s="63">
        <f>'דוח 132'!C9000</f>
        <v>0</v>
      </c>
      <c r="J9000" s="63">
        <f>'דוח 132'!B9000</f>
        <v>0</v>
      </c>
      <c r="K9000" s="63">
        <f>'דוח 132'!A9000</f>
        <v>0</v>
      </c>
    </row>
    <row r="9001" spans="1:11" x14ac:dyDescent="0.2">
      <c r="A9001" s="63">
        <f>'דוח 132'!K9001</f>
        <v>0</v>
      </c>
      <c r="B9001" s="63">
        <f>'דוח 132'!J9001</f>
        <v>0</v>
      </c>
      <c r="C9001" s="63">
        <f>'דוח 132'!I9001</f>
        <v>0</v>
      </c>
      <c r="D9001" s="63">
        <f>'דוח 132'!H9001</f>
        <v>0</v>
      </c>
      <c r="E9001" s="63">
        <f>'דוח 132'!G9001</f>
        <v>0</v>
      </c>
      <c r="F9001" s="63">
        <f>'דוח 132'!F9001</f>
        <v>0</v>
      </c>
      <c r="G9001" s="63">
        <f>'דוח 132'!E9001</f>
        <v>0</v>
      </c>
      <c r="H9001" s="63">
        <f>'דוח 132'!D9001</f>
        <v>0</v>
      </c>
      <c r="I9001" s="63">
        <f>'דוח 132'!C9001</f>
        <v>0</v>
      </c>
      <c r="J9001" s="63">
        <f>'דוח 132'!B9001</f>
        <v>0</v>
      </c>
      <c r="K9001" s="63">
        <f>'דוח 132'!A9001</f>
        <v>0</v>
      </c>
    </row>
    <row r="9002" spans="1:11" x14ac:dyDescent="0.2">
      <c r="A9002" s="63">
        <f>'דוח 132'!K9002</f>
        <v>0</v>
      </c>
      <c r="B9002" s="63">
        <f>'דוח 132'!J9002</f>
        <v>0</v>
      </c>
      <c r="C9002" s="63">
        <f>'דוח 132'!I9002</f>
        <v>0</v>
      </c>
      <c r="D9002" s="63">
        <f>'דוח 132'!H9002</f>
        <v>0</v>
      </c>
      <c r="E9002" s="63">
        <f>'דוח 132'!G9002</f>
        <v>0</v>
      </c>
      <c r="F9002" s="63">
        <f>'דוח 132'!F9002</f>
        <v>0</v>
      </c>
      <c r="G9002" s="63">
        <f>'דוח 132'!E9002</f>
        <v>0</v>
      </c>
      <c r="H9002" s="63">
        <f>'דוח 132'!D9002</f>
        <v>0</v>
      </c>
      <c r="I9002" s="63">
        <f>'דוח 132'!C9002</f>
        <v>0</v>
      </c>
      <c r="J9002" s="63">
        <f>'דוח 132'!B9002</f>
        <v>0</v>
      </c>
      <c r="K9002" s="63">
        <f>'דוח 132'!A9002</f>
        <v>0</v>
      </c>
    </row>
    <row r="9003" spans="1:11" x14ac:dyDescent="0.2">
      <c r="A9003" s="63">
        <f>'דוח 132'!K9003</f>
        <v>0</v>
      </c>
      <c r="B9003" s="63">
        <f>'דוח 132'!J9003</f>
        <v>0</v>
      </c>
      <c r="C9003" s="63">
        <f>'דוח 132'!I9003</f>
        <v>0</v>
      </c>
      <c r="D9003" s="63">
        <f>'דוח 132'!H9003</f>
        <v>0</v>
      </c>
      <c r="E9003" s="63">
        <f>'דוח 132'!G9003</f>
        <v>0</v>
      </c>
      <c r="F9003" s="63">
        <f>'דוח 132'!F9003</f>
        <v>0</v>
      </c>
      <c r="G9003" s="63">
        <f>'דוח 132'!E9003</f>
        <v>0</v>
      </c>
      <c r="H9003" s="63">
        <f>'דוח 132'!D9003</f>
        <v>0</v>
      </c>
      <c r="I9003" s="63">
        <f>'דוח 132'!C9003</f>
        <v>0</v>
      </c>
      <c r="J9003" s="63">
        <f>'דוח 132'!B9003</f>
        <v>0</v>
      </c>
      <c r="K9003" s="63">
        <f>'דוח 132'!A9003</f>
        <v>0</v>
      </c>
    </row>
    <row r="9004" spans="1:11" x14ac:dyDescent="0.2">
      <c r="A9004" s="63">
        <f>'דוח 132'!K9004</f>
        <v>0</v>
      </c>
      <c r="B9004" s="63">
        <f>'דוח 132'!J9004</f>
        <v>0</v>
      </c>
      <c r="C9004" s="63">
        <f>'דוח 132'!I9004</f>
        <v>0</v>
      </c>
      <c r="D9004" s="63">
        <f>'דוח 132'!H9004</f>
        <v>0</v>
      </c>
      <c r="E9004" s="63">
        <f>'דוח 132'!G9004</f>
        <v>0</v>
      </c>
      <c r="F9004" s="63">
        <f>'דוח 132'!F9004</f>
        <v>0</v>
      </c>
      <c r="G9004" s="63">
        <f>'דוח 132'!E9004</f>
        <v>0</v>
      </c>
      <c r="H9004" s="63">
        <f>'דוח 132'!D9004</f>
        <v>0</v>
      </c>
      <c r="I9004" s="63">
        <f>'דוח 132'!C9004</f>
        <v>0</v>
      </c>
      <c r="J9004" s="63">
        <f>'דוח 132'!B9004</f>
        <v>0</v>
      </c>
      <c r="K9004" s="63">
        <f>'דוח 132'!A9004</f>
        <v>0</v>
      </c>
    </row>
    <row r="9005" spans="1:11" x14ac:dyDescent="0.2">
      <c r="A9005" s="63">
        <f>'דוח 132'!K9005</f>
        <v>0</v>
      </c>
      <c r="B9005" s="63">
        <f>'דוח 132'!J9005</f>
        <v>0</v>
      </c>
      <c r="C9005" s="63">
        <f>'דוח 132'!I9005</f>
        <v>0</v>
      </c>
      <c r="D9005" s="63">
        <f>'דוח 132'!H9005</f>
        <v>0</v>
      </c>
      <c r="E9005" s="63">
        <f>'דוח 132'!G9005</f>
        <v>0</v>
      </c>
      <c r="F9005" s="63">
        <f>'דוח 132'!F9005</f>
        <v>0</v>
      </c>
      <c r="G9005" s="63">
        <f>'דוח 132'!E9005</f>
        <v>0</v>
      </c>
      <c r="H9005" s="63">
        <f>'דוח 132'!D9005</f>
        <v>0</v>
      </c>
      <c r="I9005" s="63">
        <f>'דוח 132'!C9005</f>
        <v>0</v>
      </c>
      <c r="J9005" s="63">
        <f>'דוח 132'!B9005</f>
        <v>0</v>
      </c>
      <c r="K9005" s="63">
        <f>'דוח 132'!A9005</f>
        <v>0</v>
      </c>
    </row>
    <row r="9006" spans="1:11" x14ac:dyDescent="0.2">
      <c r="A9006" s="63">
        <f>'דוח 132'!K9006</f>
        <v>0</v>
      </c>
      <c r="B9006" s="63">
        <f>'דוח 132'!J9006</f>
        <v>0</v>
      </c>
      <c r="C9006" s="63">
        <f>'דוח 132'!I9006</f>
        <v>0</v>
      </c>
      <c r="D9006" s="63">
        <f>'דוח 132'!H9006</f>
        <v>0</v>
      </c>
      <c r="E9006" s="63">
        <f>'דוח 132'!G9006</f>
        <v>0</v>
      </c>
      <c r="F9006" s="63">
        <f>'דוח 132'!F9006</f>
        <v>0</v>
      </c>
      <c r="G9006" s="63">
        <f>'דוח 132'!E9006</f>
        <v>0</v>
      </c>
      <c r="H9006" s="63">
        <f>'דוח 132'!D9006</f>
        <v>0</v>
      </c>
      <c r="I9006" s="63">
        <f>'דוח 132'!C9006</f>
        <v>0</v>
      </c>
      <c r="J9006" s="63">
        <f>'דוח 132'!B9006</f>
        <v>0</v>
      </c>
      <c r="K9006" s="63">
        <f>'דוח 132'!A9006</f>
        <v>0</v>
      </c>
    </row>
    <row r="9007" spans="1:11" x14ac:dyDescent="0.2">
      <c r="A9007" s="63">
        <f>'דוח 132'!K9007</f>
        <v>0</v>
      </c>
      <c r="B9007" s="63">
        <f>'דוח 132'!J9007</f>
        <v>0</v>
      </c>
      <c r="C9007" s="63">
        <f>'דוח 132'!I9007</f>
        <v>0</v>
      </c>
      <c r="D9007" s="63">
        <f>'דוח 132'!H9007</f>
        <v>0</v>
      </c>
      <c r="E9007" s="63">
        <f>'דוח 132'!G9007</f>
        <v>0</v>
      </c>
      <c r="F9007" s="63">
        <f>'דוח 132'!F9007</f>
        <v>0</v>
      </c>
      <c r="G9007" s="63">
        <f>'דוח 132'!E9007</f>
        <v>0</v>
      </c>
      <c r="H9007" s="63">
        <f>'דוח 132'!D9007</f>
        <v>0</v>
      </c>
      <c r="I9007" s="63">
        <f>'דוח 132'!C9007</f>
        <v>0</v>
      </c>
      <c r="J9007" s="63">
        <f>'דוח 132'!B9007</f>
        <v>0</v>
      </c>
      <c r="K9007" s="63">
        <f>'דוח 132'!A9007</f>
        <v>0</v>
      </c>
    </row>
    <row r="9008" spans="1:11" x14ac:dyDescent="0.2">
      <c r="A9008" s="63">
        <f>'דוח 132'!K9008</f>
        <v>0</v>
      </c>
      <c r="B9008" s="63">
        <f>'דוח 132'!J9008</f>
        <v>0</v>
      </c>
      <c r="C9008" s="63">
        <f>'דוח 132'!I9008</f>
        <v>0</v>
      </c>
      <c r="D9008" s="63">
        <f>'דוח 132'!H9008</f>
        <v>0</v>
      </c>
      <c r="E9008" s="63">
        <f>'דוח 132'!G9008</f>
        <v>0</v>
      </c>
      <c r="F9008" s="63">
        <f>'דוח 132'!F9008</f>
        <v>0</v>
      </c>
      <c r="G9008" s="63">
        <f>'דוח 132'!E9008</f>
        <v>0</v>
      </c>
      <c r="H9008" s="63">
        <f>'דוח 132'!D9008</f>
        <v>0</v>
      </c>
      <c r="I9008" s="63">
        <f>'דוח 132'!C9008</f>
        <v>0</v>
      </c>
      <c r="J9008" s="63">
        <f>'דוח 132'!B9008</f>
        <v>0</v>
      </c>
      <c r="K9008" s="63">
        <f>'דוח 132'!A9008</f>
        <v>0</v>
      </c>
    </row>
    <row r="9009" spans="1:11" x14ac:dyDescent="0.2">
      <c r="A9009" s="63">
        <f>'דוח 132'!K9009</f>
        <v>0</v>
      </c>
      <c r="B9009" s="63">
        <f>'דוח 132'!J9009</f>
        <v>0</v>
      </c>
      <c r="C9009" s="63">
        <f>'דוח 132'!I9009</f>
        <v>0</v>
      </c>
      <c r="D9009" s="63">
        <f>'דוח 132'!H9009</f>
        <v>0</v>
      </c>
      <c r="E9009" s="63">
        <f>'דוח 132'!G9009</f>
        <v>0</v>
      </c>
      <c r="F9009" s="63">
        <f>'דוח 132'!F9009</f>
        <v>0</v>
      </c>
      <c r="G9009" s="63">
        <f>'דוח 132'!E9009</f>
        <v>0</v>
      </c>
      <c r="H9009" s="63">
        <f>'דוח 132'!D9009</f>
        <v>0</v>
      </c>
      <c r="I9009" s="63">
        <f>'דוח 132'!C9009</f>
        <v>0</v>
      </c>
      <c r="J9009" s="63">
        <f>'דוח 132'!B9009</f>
        <v>0</v>
      </c>
      <c r="K9009" s="63">
        <f>'דוח 132'!A9009</f>
        <v>0</v>
      </c>
    </row>
    <row r="9010" spans="1:11" x14ac:dyDescent="0.2">
      <c r="A9010" s="63">
        <f>'דוח 132'!K9010</f>
        <v>0</v>
      </c>
      <c r="B9010" s="63">
        <f>'דוח 132'!J9010</f>
        <v>0</v>
      </c>
      <c r="C9010" s="63">
        <f>'דוח 132'!I9010</f>
        <v>0</v>
      </c>
      <c r="D9010" s="63">
        <f>'דוח 132'!H9010</f>
        <v>0</v>
      </c>
      <c r="E9010" s="63">
        <f>'דוח 132'!G9010</f>
        <v>0</v>
      </c>
      <c r="F9010" s="63">
        <f>'דוח 132'!F9010</f>
        <v>0</v>
      </c>
      <c r="G9010" s="63">
        <f>'דוח 132'!E9010</f>
        <v>0</v>
      </c>
      <c r="H9010" s="63">
        <f>'דוח 132'!D9010</f>
        <v>0</v>
      </c>
      <c r="I9010" s="63">
        <f>'דוח 132'!C9010</f>
        <v>0</v>
      </c>
      <c r="J9010" s="63">
        <f>'דוח 132'!B9010</f>
        <v>0</v>
      </c>
      <c r="K9010" s="63">
        <f>'דוח 132'!A9010</f>
        <v>0</v>
      </c>
    </row>
    <row r="9011" spans="1:11" x14ac:dyDescent="0.2">
      <c r="A9011" s="63">
        <f>'דוח 132'!K9011</f>
        <v>0</v>
      </c>
      <c r="B9011" s="63">
        <f>'דוח 132'!J9011</f>
        <v>0</v>
      </c>
      <c r="C9011" s="63">
        <f>'דוח 132'!I9011</f>
        <v>0</v>
      </c>
      <c r="D9011" s="63">
        <f>'דוח 132'!H9011</f>
        <v>0</v>
      </c>
      <c r="E9011" s="63">
        <f>'דוח 132'!G9011</f>
        <v>0</v>
      </c>
      <c r="F9011" s="63">
        <f>'דוח 132'!F9011</f>
        <v>0</v>
      </c>
      <c r="G9011" s="63">
        <f>'דוח 132'!E9011</f>
        <v>0</v>
      </c>
      <c r="H9011" s="63">
        <f>'דוח 132'!D9011</f>
        <v>0</v>
      </c>
      <c r="I9011" s="63">
        <f>'דוח 132'!C9011</f>
        <v>0</v>
      </c>
      <c r="J9011" s="63">
        <f>'דוח 132'!B9011</f>
        <v>0</v>
      </c>
      <c r="K9011" s="63">
        <f>'דוח 132'!A9011</f>
        <v>0</v>
      </c>
    </row>
    <row r="9012" spans="1:11" x14ac:dyDescent="0.2">
      <c r="A9012" s="63">
        <f>'דוח 132'!K9012</f>
        <v>0</v>
      </c>
      <c r="B9012" s="63">
        <f>'דוח 132'!J9012</f>
        <v>0</v>
      </c>
      <c r="C9012" s="63">
        <f>'דוח 132'!I9012</f>
        <v>0</v>
      </c>
      <c r="D9012" s="63">
        <f>'דוח 132'!H9012</f>
        <v>0</v>
      </c>
      <c r="E9012" s="63">
        <f>'דוח 132'!G9012</f>
        <v>0</v>
      </c>
      <c r="F9012" s="63">
        <f>'דוח 132'!F9012</f>
        <v>0</v>
      </c>
      <c r="G9012" s="63">
        <f>'דוח 132'!E9012</f>
        <v>0</v>
      </c>
      <c r="H9012" s="63">
        <f>'דוח 132'!D9012</f>
        <v>0</v>
      </c>
      <c r="I9012" s="63">
        <f>'דוח 132'!C9012</f>
        <v>0</v>
      </c>
      <c r="J9012" s="63">
        <f>'דוח 132'!B9012</f>
        <v>0</v>
      </c>
      <c r="K9012" s="63">
        <f>'דוח 132'!A9012</f>
        <v>0</v>
      </c>
    </row>
    <row r="9013" spans="1:11" x14ac:dyDescent="0.2">
      <c r="A9013" s="63">
        <f>'דוח 132'!K9013</f>
        <v>0</v>
      </c>
      <c r="B9013" s="63">
        <f>'דוח 132'!J9013</f>
        <v>0</v>
      </c>
      <c r="C9013" s="63">
        <f>'דוח 132'!I9013</f>
        <v>0</v>
      </c>
      <c r="D9013" s="63">
        <f>'דוח 132'!H9013</f>
        <v>0</v>
      </c>
      <c r="E9013" s="63">
        <f>'דוח 132'!G9013</f>
        <v>0</v>
      </c>
      <c r="F9013" s="63">
        <f>'דוח 132'!F9013</f>
        <v>0</v>
      </c>
      <c r="G9013" s="63">
        <f>'דוח 132'!E9013</f>
        <v>0</v>
      </c>
      <c r="H9013" s="63">
        <f>'דוח 132'!D9013</f>
        <v>0</v>
      </c>
      <c r="I9013" s="63">
        <f>'דוח 132'!C9013</f>
        <v>0</v>
      </c>
      <c r="J9013" s="63">
        <f>'דוח 132'!B9013</f>
        <v>0</v>
      </c>
      <c r="K9013" s="63">
        <f>'דוח 132'!A9013</f>
        <v>0</v>
      </c>
    </row>
    <row r="9014" spans="1:11" x14ac:dyDescent="0.2">
      <c r="A9014" s="63">
        <f>'דוח 132'!K9014</f>
        <v>0</v>
      </c>
      <c r="B9014" s="63">
        <f>'דוח 132'!J9014</f>
        <v>0</v>
      </c>
      <c r="C9014" s="63">
        <f>'דוח 132'!I9014</f>
        <v>0</v>
      </c>
      <c r="D9014" s="63">
        <f>'דוח 132'!H9014</f>
        <v>0</v>
      </c>
      <c r="E9014" s="63">
        <f>'דוח 132'!G9014</f>
        <v>0</v>
      </c>
      <c r="F9014" s="63">
        <f>'דוח 132'!F9014</f>
        <v>0</v>
      </c>
      <c r="G9014" s="63">
        <f>'דוח 132'!E9014</f>
        <v>0</v>
      </c>
      <c r="H9014" s="63">
        <f>'דוח 132'!D9014</f>
        <v>0</v>
      </c>
      <c r="I9014" s="63">
        <f>'דוח 132'!C9014</f>
        <v>0</v>
      </c>
      <c r="J9014" s="63">
        <f>'דוח 132'!B9014</f>
        <v>0</v>
      </c>
      <c r="K9014" s="63">
        <f>'דוח 132'!A9014</f>
        <v>0</v>
      </c>
    </row>
    <row r="9015" spans="1:11" x14ac:dyDescent="0.2">
      <c r="A9015" s="63">
        <f>'דוח 132'!K9015</f>
        <v>0</v>
      </c>
      <c r="B9015" s="63">
        <f>'דוח 132'!J9015</f>
        <v>0</v>
      </c>
      <c r="C9015" s="63">
        <f>'דוח 132'!I9015</f>
        <v>0</v>
      </c>
      <c r="D9015" s="63">
        <f>'דוח 132'!H9015</f>
        <v>0</v>
      </c>
      <c r="E9015" s="63">
        <f>'דוח 132'!G9015</f>
        <v>0</v>
      </c>
      <c r="F9015" s="63">
        <f>'דוח 132'!F9015</f>
        <v>0</v>
      </c>
      <c r="G9015" s="63">
        <f>'דוח 132'!E9015</f>
        <v>0</v>
      </c>
      <c r="H9015" s="63">
        <f>'דוח 132'!D9015</f>
        <v>0</v>
      </c>
      <c r="I9015" s="63">
        <f>'דוח 132'!C9015</f>
        <v>0</v>
      </c>
      <c r="J9015" s="63">
        <f>'דוח 132'!B9015</f>
        <v>0</v>
      </c>
      <c r="K9015" s="63">
        <f>'דוח 132'!A9015</f>
        <v>0</v>
      </c>
    </row>
    <row r="9016" spans="1:11" x14ac:dyDescent="0.2">
      <c r="A9016" s="63">
        <f>'דוח 132'!K9016</f>
        <v>0</v>
      </c>
      <c r="B9016" s="63">
        <f>'דוח 132'!J9016</f>
        <v>0</v>
      </c>
      <c r="C9016" s="63">
        <f>'דוח 132'!I9016</f>
        <v>0</v>
      </c>
      <c r="D9016" s="63">
        <f>'דוח 132'!H9016</f>
        <v>0</v>
      </c>
      <c r="E9016" s="63">
        <f>'דוח 132'!G9016</f>
        <v>0</v>
      </c>
      <c r="F9016" s="63">
        <f>'דוח 132'!F9016</f>
        <v>0</v>
      </c>
      <c r="G9016" s="63">
        <f>'דוח 132'!E9016</f>
        <v>0</v>
      </c>
      <c r="H9016" s="63">
        <f>'דוח 132'!D9016</f>
        <v>0</v>
      </c>
      <c r="I9016" s="63">
        <f>'דוח 132'!C9016</f>
        <v>0</v>
      </c>
      <c r="J9016" s="63">
        <f>'דוח 132'!B9016</f>
        <v>0</v>
      </c>
      <c r="K9016" s="63">
        <f>'דוח 132'!A9016</f>
        <v>0</v>
      </c>
    </row>
    <row r="9017" spans="1:11" x14ac:dyDescent="0.2">
      <c r="A9017" s="63">
        <f>'דוח 132'!K9017</f>
        <v>0</v>
      </c>
      <c r="B9017" s="63">
        <f>'דוח 132'!J9017</f>
        <v>0</v>
      </c>
      <c r="C9017" s="63">
        <f>'דוח 132'!I9017</f>
        <v>0</v>
      </c>
      <c r="D9017" s="63">
        <f>'דוח 132'!H9017</f>
        <v>0</v>
      </c>
      <c r="E9017" s="63">
        <f>'דוח 132'!G9017</f>
        <v>0</v>
      </c>
      <c r="F9017" s="63">
        <f>'דוח 132'!F9017</f>
        <v>0</v>
      </c>
      <c r="G9017" s="63">
        <f>'דוח 132'!E9017</f>
        <v>0</v>
      </c>
      <c r="H9017" s="63">
        <f>'דוח 132'!D9017</f>
        <v>0</v>
      </c>
      <c r="I9017" s="63">
        <f>'דוח 132'!C9017</f>
        <v>0</v>
      </c>
      <c r="J9017" s="63">
        <f>'דוח 132'!B9017</f>
        <v>0</v>
      </c>
      <c r="K9017" s="63">
        <f>'דוח 132'!A9017</f>
        <v>0</v>
      </c>
    </row>
    <row r="9018" spans="1:11" x14ac:dyDescent="0.2">
      <c r="A9018" s="63">
        <f>'דוח 132'!K9018</f>
        <v>0</v>
      </c>
      <c r="B9018" s="63">
        <f>'דוח 132'!J9018</f>
        <v>0</v>
      </c>
      <c r="C9018" s="63">
        <f>'דוח 132'!I9018</f>
        <v>0</v>
      </c>
      <c r="D9018" s="63">
        <f>'דוח 132'!H9018</f>
        <v>0</v>
      </c>
      <c r="E9018" s="63">
        <f>'דוח 132'!G9018</f>
        <v>0</v>
      </c>
      <c r="F9018" s="63">
        <f>'דוח 132'!F9018</f>
        <v>0</v>
      </c>
      <c r="G9018" s="63">
        <f>'דוח 132'!E9018</f>
        <v>0</v>
      </c>
      <c r="H9018" s="63">
        <f>'דוח 132'!D9018</f>
        <v>0</v>
      </c>
      <c r="I9018" s="63">
        <f>'דוח 132'!C9018</f>
        <v>0</v>
      </c>
      <c r="J9018" s="63">
        <f>'דוח 132'!B9018</f>
        <v>0</v>
      </c>
      <c r="K9018" s="63">
        <f>'דוח 132'!A9018</f>
        <v>0</v>
      </c>
    </row>
    <row r="9019" spans="1:11" x14ac:dyDescent="0.2">
      <c r="A9019" s="63">
        <f>'דוח 132'!K9019</f>
        <v>0</v>
      </c>
      <c r="B9019" s="63">
        <f>'דוח 132'!J9019</f>
        <v>0</v>
      </c>
      <c r="C9019" s="63">
        <f>'דוח 132'!I9019</f>
        <v>0</v>
      </c>
      <c r="D9019" s="63">
        <f>'דוח 132'!H9019</f>
        <v>0</v>
      </c>
      <c r="E9019" s="63">
        <f>'דוח 132'!G9019</f>
        <v>0</v>
      </c>
      <c r="F9019" s="63">
        <f>'דוח 132'!F9019</f>
        <v>0</v>
      </c>
      <c r="G9019" s="63">
        <f>'דוח 132'!E9019</f>
        <v>0</v>
      </c>
      <c r="H9019" s="63">
        <f>'דוח 132'!D9019</f>
        <v>0</v>
      </c>
      <c r="I9019" s="63">
        <f>'דוח 132'!C9019</f>
        <v>0</v>
      </c>
      <c r="J9019" s="63">
        <f>'דוח 132'!B9019</f>
        <v>0</v>
      </c>
      <c r="K9019" s="63">
        <f>'דוח 132'!A9019</f>
        <v>0</v>
      </c>
    </row>
    <row r="9020" spans="1:11" x14ac:dyDescent="0.2">
      <c r="A9020" s="63">
        <f>'דוח 132'!K9020</f>
        <v>0</v>
      </c>
      <c r="B9020" s="63">
        <f>'דוח 132'!J9020</f>
        <v>0</v>
      </c>
      <c r="C9020" s="63">
        <f>'דוח 132'!I9020</f>
        <v>0</v>
      </c>
      <c r="D9020" s="63">
        <f>'דוח 132'!H9020</f>
        <v>0</v>
      </c>
      <c r="E9020" s="63">
        <f>'דוח 132'!G9020</f>
        <v>0</v>
      </c>
      <c r="F9020" s="63">
        <f>'דוח 132'!F9020</f>
        <v>0</v>
      </c>
      <c r="G9020" s="63">
        <f>'דוח 132'!E9020</f>
        <v>0</v>
      </c>
      <c r="H9020" s="63">
        <f>'דוח 132'!D9020</f>
        <v>0</v>
      </c>
      <c r="I9020" s="63">
        <f>'דוח 132'!C9020</f>
        <v>0</v>
      </c>
      <c r="J9020" s="63">
        <f>'דוח 132'!B9020</f>
        <v>0</v>
      </c>
      <c r="K9020" s="63">
        <f>'דוח 132'!A9020</f>
        <v>0</v>
      </c>
    </row>
    <row r="9021" spans="1:11" x14ac:dyDescent="0.2">
      <c r="A9021" s="63">
        <f>'דוח 132'!K9021</f>
        <v>0</v>
      </c>
      <c r="B9021" s="63">
        <f>'דוח 132'!J9021</f>
        <v>0</v>
      </c>
      <c r="C9021" s="63">
        <f>'דוח 132'!I9021</f>
        <v>0</v>
      </c>
      <c r="D9021" s="63">
        <f>'דוח 132'!H9021</f>
        <v>0</v>
      </c>
      <c r="E9021" s="63">
        <f>'דוח 132'!G9021</f>
        <v>0</v>
      </c>
      <c r="F9021" s="63">
        <f>'דוח 132'!F9021</f>
        <v>0</v>
      </c>
      <c r="G9021" s="63">
        <f>'דוח 132'!E9021</f>
        <v>0</v>
      </c>
      <c r="H9021" s="63">
        <f>'דוח 132'!D9021</f>
        <v>0</v>
      </c>
      <c r="I9021" s="63">
        <f>'דוח 132'!C9021</f>
        <v>0</v>
      </c>
      <c r="J9021" s="63">
        <f>'דוח 132'!B9021</f>
        <v>0</v>
      </c>
      <c r="K9021" s="63">
        <f>'דוח 132'!A9021</f>
        <v>0</v>
      </c>
    </row>
    <row r="9022" spans="1:11" x14ac:dyDescent="0.2">
      <c r="A9022" s="63">
        <f>'דוח 132'!K9022</f>
        <v>0</v>
      </c>
      <c r="B9022" s="63">
        <f>'דוח 132'!J9022</f>
        <v>0</v>
      </c>
      <c r="C9022" s="63">
        <f>'דוח 132'!I9022</f>
        <v>0</v>
      </c>
      <c r="D9022" s="63">
        <f>'דוח 132'!H9022</f>
        <v>0</v>
      </c>
      <c r="E9022" s="63">
        <f>'דוח 132'!G9022</f>
        <v>0</v>
      </c>
      <c r="F9022" s="63">
        <f>'דוח 132'!F9022</f>
        <v>0</v>
      </c>
      <c r="G9022" s="63">
        <f>'דוח 132'!E9022</f>
        <v>0</v>
      </c>
      <c r="H9022" s="63">
        <f>'דוח 132'!D9022</f>
        <v>0</v>
      </c>
      <c r="I9022" s="63">
        <f>'דוח 132'!C9022</f>
        <v>0</v>
      </c>
      <c r="J9022" s="63">
        <f>'דוח 132'!B9022</f>
        <v>0</v>
      </c>
      <c r="K9022" s="63">
        <f>'דוח 132'!A9022</f>
        <v>0</v>
      </c>
    </row>
    <row r="9023" spans="1:11" x14ac:dyDescent="0.2">
      <c r="A9023" s="63">
        <f>'דוח 132'!K9023</f>
        <v>0</v>
      </c>
      <c r="B9023" s="63">
        <f>'דוח 132'!J9023</f>
        <v>0</v>
      </c>
      <c r="C9023" s="63">
        <f>'דוח 132'!I9023</f>
        <v>0</v>
      </c>
      <c r="D9023" s="63">
        <f>'דוח 132'!H9023</f>
        <v>0</v>
      </c>
      <c r="E9023" s="63">
        <f>'דוח 132'!G9023</f>
        <v>0</v>
      </c>
      <c r="F9023" s="63">
        <f>'דוח 132'!F9023</f>
        <v>0</v>
      </c>
      <c r="G9023" s="63">
        <f>'דוח 132'!E9023</f>
        <v>0</v>
      </c>
      <c r="H9023" s="63">
        <f>'דוח 132'!D9023</f>
        <v>0</v>
      </c>
      <c r="I9023" s="63">
        <f>'דוח 132'!C9023</f>
        <v>0</v>
      </c>
      <c r="J9023" s="63">
        <f>'דוח 132'!B9023</f>
        <v>0</v>
      </c>
      <c r="K9023" s="63">
        <f>'דוח 132'!A9023</f>
        <v>0</v>
      </c>
    </row>
    <row r="9024" spans="1:11" x14ac:dyDescent="0.2">
      <c r="A9024" s="63">
        <f>'דוח 132'!K9024</f>
        <v>0</v>
      </c>
      <c r="B9024" s="63">
        <f>'דוח 132'!J9024</f>
        <v>0</v>
      </c>
      <c r="C9024" s="63">
        <f>'דוח 132'!I9024</f>
        <v>0</v>
      </c>
      <c r="D9024" s="63">
        <f>'דוח 132'!H9024</f>
        <v>0</v>
      </c>
      <c r="E9024" s="63">
        <f>'דוח 132'!G9024</f>
        <v>0</v>
      </c>
      <c r="F9024" s="63">
        <f>'דוח 132'!F9024</f>
        <v>0</v>
      </c>
      <c r="G9024" s="63">
        <f>'דוח 132'!E9024</f>
        <v>0</v>
      </c>
      <c r="H9024" s="63">
        <f>'דוח 132'!D9024</f>
        <v>0</v>
      </c>
      <c r="I9024" s="63">
        <f>'דוח 132'!C9024</f>
        <v>0</v>
      </c>
      <c r="J9024" s="63">
        <f>'דוח 132'!B9024</f>
        <v>0</v>
      </c>
      <c r="K9024" s="63">
        <f>'דוח 132'!A9024</f>
        <v>0</v>
      </c>
    </row>
    <row r="9025" spans="1:11" x14ac:dyDescent="0.2">
      <c r="A9025" s="63">
        <f>'דוח 132'!K9025</f>
        <v>0</v>
      </c>
      <c r="B9025" s="63">
        <f>'דוח 132'!J9025</f>
        <v>0</v>
      </c>
      <c r="C9025" s="63">
        <f>'דוח 132'!I9025</f>
        <v>0</v>
      </c>
      <c r="D9025" s="63">
        <f>'דוח 132'!H9025</f>
        <v>0</v>
      </c>
      <c r="E9025" s="63">
        <f>'דוח 132'!G9025</f>
        <v>0</v>
      </c>
      <c r="F9025" s="63">
        <f>'דוח 132'!F9025</f>
        <v>0</v>
      </c>
      <c r="G9025" s="63">
        <f>'דוח 132'!E9025</f>
        <v>0</v>
      </c>
      <c r="H9025" s="63">
        <f>'דוח 132'!D9025</f>
        <v>0</v>
      </c>
      <c r="I9025" s="63">
        <f>'דוח 132'!C9025</f>
        <v>0</v>
      </c>
      <c r="J9025" s="63">
        <f>'דוח 132'!B9025</f>
        <v>0</v>
      </c>
      <c r="K9025" s="63">
        <f>'דוח 132'!A9025</f>
        <v>0</v>
      </c>
    </row>
    <row r="9026" spans="1:11" x14ac:dyDescent="0.2">
      <c r="A9026" s="63">
        <f>'דוח 132'!K9026</f>
        <v>0</v>
      </c>
      <c r="B9026" s="63">
        <f>'דוח 132'!J9026</f>
        <v>0</v>
      </c>
      <c r="C9026" s="63">
        <f>'דוח 132'!I9026</f>
        <v>0</v>
      </c>
      <c r="D9026" s="63">
        <f>'דוח 132'!H9026</f>
        <v>0</v>
      </c>
      <c r="E9026" s="63">
        <f>'דוח 132'!G9026</f>
        <v>0</v>
      </c>
      <c r="F9026" s="63">
        <f>'דוח 132'!F9026</f>
        <v>0</v>
      </c>
      <c r="G9026" s="63">
        <f>'דוח 132'!E9026</f>
        <v>0</v>
      </c>
      <c r="H9026" s="63">
        <f>'דוח 132'!D9026</f>
        <v>0</v>
      </c>
      <c r="I9026" s="63">
        <f>'דוח 132'!C9026</f>
        <v>0</v>
      </c>
      <c r="J9026" s="63">
        <f>'דוח 132'!B9026</f>
        <v>0</v>
      </c>
      <c r="K9026" s="63">
        <f>'דוח 132'!A9026</f>
        <v>0</v>
      </c>
    </row>
    <row r="9027" spans="1:11" x14ac:dyDescent="0.2">
      <c r="A9027" s="63">
        <f>'דוח 132'!K9027</f>
        <v>0</v>
      </c>
      <c r="B9027" s="63">
        <f>'דוח 132'!J9027</f>
        <v>0</v>
      </c>
      <c r="C9027" s="63">
        <f>'דוח 132'!I9027</f>
        <v>0</v>
      </c>
      <c r="D9027" s="63">
        <f>'דוח 132'!H9027</f>
        <v>0</v>
      </c>
      <c r="E9027" s="63">
        <f>'דוח 132'!G9027</f>
        <v>0</v>
      </c>
      <c r="F9027" s="63">
        <f>'דוח 132'!F9027</f>
        <v>0</v>
      </c>
      <c r="G9027" s="63">
        <f>'דוח 132'!E9027</f>
        <v>0</v>
      </c>
      <c r="H9027" s="63">
        <f>'דוח 132'!D9027</f>
        <v>0</v>
      </c>
      <c r="I9027" s="63">
        <f>'דוח 132'!C9027</f>
        <v>0</v>
      </c>
      <c r="J9027" s="63">
        <f>'דוח 132'!B9027</f>
        <v>0</v>
      </c>
      <c r="K9027" s="63">
        <f>'דוח 132'!A9027</f>
        <v>0</v>
      </c>
    </row>
    <row r="9028" spans="1:11" x14ac:dyDescent="0.2">
      <c r="A9028" s="63">
        <f>'דוח 132'!K9028</f>
        <v>0</v>
      </c>
      <c r="B9028" s="63">
        <f>'דוח 132'!J9028</f>
        <v>0</v>
      </c>
      <c r="C9028" s="63">
        <f>'דוח 132'!I9028</f>
        <v>0</v>
      </c>
      <c r="D9028" s="63">
        <f>'דוח 132'!H9028</f>
        <v>0</v>
      </c>
      <c r="E9028" s="63">
        <f>'דוח 132'!G9028</f>
        <v>0</v>
      </c>
      <c r="F9028" s="63">
        <f>'דוח 132'!F9028</f>
        <v>0</v>
      </c>
      <c r="G9028" s="63">
        <f>'דוח 132'!E9028</f>
        <v>0</v>
      </c>
      <c r="H9028" s="63">
        <f>'דוח 132'!D9028</f>
        <v>0</v>
      </c>
      <c r="I9028" s="63">
        <f>'דוח 132'!C9028</f>
        <v>0</v>
      </c>
      <c r="J9028" s="63">
        <f>'דוח 132'!B9028</f>
        <v>0</v>
      </c>
      <c r="K9028" s="63">
        <f>'דוח 132'!A9028</f>
        <v>0</v>
      </c>
    </row>
    <row r="9029" spans="1:11" x14ac:dyDescent="0.2">
      <c r="A9029" s="63">
        <f>'דוח 132'!K9029</f>
        <v>0</v>
      </c>
      <c r="B9029" s="63">
        <f>'דוח 132'!J9029</f>
        <v>0</v>
      </c>
      <c r="C9029" s="63">
        <f>'דוח 132'!I9029</f>
        <v>0</v>
      </c>
      <c r="D9029" s="63">
        <f>'דוח 132'!H9029</f>
        <v>0</v>
      </c>
      <c r="E9029" s="63">
        <f>'דוח 132'!G9029</f>
        <v>0</v>
      </c>
      <c r="F9029" s="63">
        <f>'דוח 132'!F9029</f>
        <v>0</v>
      </c>
      <c r="G9029" s="63">
        <f>'דוח 132'!E9029</f>
        <v>0</v>
      </c>
      <c r="H9029" s="63">
        <f>'דוח 132'!D9029</f>
        <v>0</v>
      </c>
      <c r="I9029" s="63">
        <f>'דוח 132'!C9029</f>
        <v>0</v>
      </c>
      <c r="J9029" s="63">
        <f>'דוח 132'!B9029</f>
        <v>0</v>
      </c>
      <c r="K9029" s="63">
        <f>'דוח 132'!A9029</f>
        <v>0</v>
      </c>
    </row>
    <row r="9030" spans="1:11" x14ac:dyDescent="0.2">
      <c r="A9030" s="63">
        <f>'דוח 132'!K9030</f>
        <v>0</v>
      </c>
      <c r="B9030" s="63">
        <f>'דוח 132'!J9030</f>
        <v>0</v>
      </c>
      <c r="C9030" s="63">
        <f>'דוח 132'!I9030</f>
        <v>0</v>
      </c>
      <c r="D9030" s="63">
        <f>'דוח 132'!H9030</f>
        <v>0</v>
      </c>
      <c r="E9030" s="63">
        <f>'דוח 132'!G9030</f>
        <v>0</v>
      </c>
      <c r="F9030" s="63">
        <f>'דוח 132'!F9030</f>
        <v>0</v>
      </c>
      <c r="G9030" s="63">
        <f>'דוח 132'!E9030</f>
        <v>0</v>
      </c>
      <c r="H9030" s="63">
        <f>'דוח 132'!D9030</f>
        <v>0</v>
      </c>
      <c r="I9030" s="63">
        <f>'דוח 132'!C9030</f>
        <v>0</v>
      </c>
      <c r="J9030" s="63">
        <f>'דוח 132'!B9030</f>
        <v>0</v>
      </c>
      <c r="K9030" s="63">
        <f>'דוח 132'!A9030</f>
        <v>0</v>
      </c>
    </row>
    <row r="9031" spans="1:11" x14ac:dyDescent="0.2">
      <c r="A9031" s="63">
        <f>'דוח 132'!K9031</f>
        <v>0</v>
      </c>
      <c r="B9031" s="63">
        <f>'דוח 132'!J9031</f>
        <v>0</v>
      </c>
      <c r="C9031" s="63">
        <f>'דוח 132'!I9031</f>
        <v>0</v>
      </c>
      <c r="D9031" s="63">
        <f>'דוח 132'!H9031</f>
        <v>0</v>
      </c>
      <c r="E9031" s="63">
        <f>'דוח 132'!G9031</f>
        <v>0</v>
      </c>
      <c r="F9031" s="63">
        <f>'דוח 132'!F9031</f>
        <v>0</v>
      </c>
      <c r="G9031" s="63">
        <f>'דוח 132'!E9031</f>
        <v>0</v>
      </c>
      <c r="H9031" s="63">
        <f>'דוח 132'!D9031</f>
        <v>0</v>
      </c>
      <c r="I9031" s="63">
        <f>'דוח 132'!C9031</f>
        <v>0</v>
      </c>
      <c r="J9031" s="63">
        <f>'דוח 132'!B9031</f>
        <v>0</v>
      </c>
      <c r="K9031" s="63">
        <f>'דוח 132'!A9031</f>
        <v>0</v>
      </c>
    </row>
    <row r="9032" spans="1:11" x14ac:dyDescent="0.2">
      <c r="A9032" s="63">
        <f>'דוח 132'!K9032</f>
        <v>0</v>
      </c>
      <c r="B9032" s="63">
        <f>'דוח 132'!J9032</f>
        <v>0</v>
      </c>
      <c r="C9032" s="63">
        <f>'דוח 132'!I9032</f>
        <v>0</v>
      </c>
      <c r="D9032" s="63">
        <f>'דוח 132'!H9032</f>
        <v>0</v>
      </c>
      <c r="E9032" s="63">
        <f>'דוח 132'!G9032</f>
        <v>0</v>
      </c>
      <c r="F9032" s="63">
        <f>'דוח 132'!F9032</f>
        <v>0</v>
      </c>
      <c r="G9032" s="63">
        <f>'דוח 132'!E9032</f>
        <v>0</v>
      </c>
      <c r="H9032" s="63">
        <f>'דוח 132'!D9032</f>
        <v>0</v>
      </c>
      <c r="I9032" s="63">
        <f>'דוח 132'!C9032</f>
        <v>0</v>
      </c>
      <c r="J9032" s="63">
        <f>'דוח 132'!B9032</f>
        <v>0</v>
      </c>
      <c r="K9032" s="63">
        <f>'דוח 132'!A9032</f>
        <v>0</v>
      </c>
    </row>
    <row r="9033" spans="1:11" x14ac:dyDescent="0.2">
      <c r="A9033" s="63">
        <f>'דוח 132'!K9033</f>
        <v>0</v>
      </c>
      <c r="B9033" s="63">
        <f>'דוח 132'!J9033</f>
        <v>0</v>
      </c>
      <c r="C9033" s="63">
        <f>'דוח 132'!I9033</f>
        <v>0</v>
      </c>
      <c r="D9033" s="63">
        <f>'דוח 132'!H9033</f>
        <v>0</v>
      </c>
      <c r="E9033" s="63">
        <f>'דוח 132'!G9033</f>
        <v>0</v>
      </c>
      <c r="F9033" s="63">
        <f>'דוח 132'!F9033</f>
        <v>0</v>
      </c>
      <c r="G9033" s="63">
        <f>'דוח 132'!E9033</f>
        <v>0</v>
      </c>
      <c r="H9033" s="63">
        <f>'דוח 132'!D9033</f>
        <v>0</v>
      </c>
      <c r="I9033" s="63">
        <f>'דוח 132'!C9033</f>
        <v>0</v>
      </c>
      <c r="J9033" s="63">
        <f>'דוח 132'!B9033</f>
        <v>0</v>
      </c>
      <c r="K9033" s="63">
        <f>'דוח 132'!A9033</f>
        <v>0</v>
      </c>
    </row>
    <row r="9034" spans="1:11" x14ac:dyDescent="0.2">
      <c r="A9034" s="63">
        <f>'דוח 132'!K9034</f>
        <v>0</v>
      </c>
      <c r="B9034" s="63">
        <f>'דוח 132'!J9034</f>
        <v>0</v>
      </c>
      <c r="C9034" s="63">
        <f>'דוח 132'!I9034</f>
        <v>0</v>
      </c>
      <c r="D9034" s="63">
        <f>'דוח 132'!H9034</f>
        <v>0</v>
      </c>
      <c r="E9034" s="63">
        <f>'דוח 132'!G9034</f>
        <v>0</v>
      </c>
      <c r="F9034" s="63">
        <f>'דוח 132'!F9034</f>
        <v>0</v>
      </c>
      <c r="G9034" s="63">
        <f>'דוח 132'!E9034</f>
        <v>0</v>
      </c>
      <c r="H9034" s="63">
        <f>'דוח 132'!D9034</f>
        <v>0</v>
      </c>
      <c r="I9034" s="63">
        <f>'דוח 132'!C9034</f>
        <v>0</v>
      </c>
      <c r="J9034" s="63">
        <f>'דוח 132'!B9034</f>
        <v>0</v>
      </c>
      <c r="K9034" s="63">
        <f>'דוח 132'!A9034</f>
        <v>0</v>
      </c>
    </row>
    <row r="9035" spans="1:11" x14ac:dyDescent="0.2">
      <c r="A9035" s="63">
        <f>'דוח 132'!K9035</f>
        <v>0</v>
      </c>
      <c r="B9035" s="63">
        <f>'דוח 132'!J9035</f>
        <v>0</v>
      </c>
      <c r="C9035" s="63">
        <f>'דוח 132'!I9035</f>
        <v>0</v>
      </c>
      <c r="D9035" s="63">
        <f>'דוח 132'!H9035</f>
        <v>0</v>
      </c>
      <c r="E9035" s="63">
        <f>'דוח 132'!G9035</f>
        <v>0</v>
      </c>
      <c r="F9035" s="63">
        <f>'דוח 132'!F9035</f>
        <v>0</v>
      </c>
      <c r="G9035" s="63">
        <f>'דוח 132'!E9035</f>
        <v>0</v>
      </c>
      <c r="H9035" s="63">
        <f>'דוח 132'!D9035</f>
        <v>0</v>
      </c>
      <c r="I9035" s="63">
        <f>'דוח 132'!C9035</f>
        <v>0</v>
      </c>
      <c r="J9035" s="63">
        <f>'דוח 132'!B9035</f>
        <v>0</v>
      </c>
      <c r="K9035" s="63">
        <f>'דוח 132'!A9035</f>
        <v>0</v>
      </c>
    </row>
    <row r="9036" spans="1:11" x14ac:dyDescent="0.2">
      <c r="A9036" s="63">
        <f>'דוח 132'!K9036</f>
        <v>0</v>
      </c>
      <c r="B9036" s="63">
        <f>'דוח 132'!J9036</f>
        <v>0</v>
      </c>
      <c r="C9036" s="63">
        <f>'דוח 132'!I9036</f>
        <v>0</v>
      </c>
      <c r="D9036" s="63">
        <f>'דוח 132'!H9036</f>
        <v>0</v>
      </c>
      <c r="E9036" s="63">
        <f>'דוח 132'!G9036</f>
        <v>0</v>
      </c>
      <c r="F9036" s="63">
        <f>'דוח 132'!F9036</f>
        <v>0</v>
      </c>
      <c r="G9036" s="63">
        <f>'דוח 132'!E9036</f>
        <v>0</v>
      </c>
      <c r="H9036" s="63">
        <f>'דוח 132'!D9036</f>
        <v>0</v>
      </c>
      <c r="I9036" s="63">
        <f>'דוח 132'!C9036</f>
        <v>0</v>
      </c>
      <c r="J9036" s="63">
        <f>'דוח 132'!B9036</f>
        <v>0</v>
      </c>
      <c r="K9036" s="63">
        <f>'דוח 132'!A9036</f>
        <v>0</v>
      </c>
    </row>
    <row r="9037" spans="1:11" x14ac:dyDescent="0.2">
      <c r="A9037" s="63">
        <f>'דוח 132'!K9037</f>
        <v>0</v>
      </c>
      <c r="B9037" s="63">
        <f>'דוח 132'!J9037</f>
        <v>0</v>
      </c>
      <c r="C9037" s="63">
        <f>'דוח 132'!I9037</f>
        <v>0</v>
      </c>
      <c r="D9037" s="63">
        <f>'דוח 132'!H9037</f>
        <v>0</v>
      </c>
      <c r="E9037" s="63">
        <f>'דוח 132'!G9037</f>
        <v>0</v>
      </c>
      <c r="F9037" s="63">
        <f>'דוח 132'!F9037</f>
        <v>0</v>
      </c>
      <c r="G9037" s="63">
        <f>'דוח 132'!E9037</f>
        <v>0</v>
      </c>
      <c r="H9037" s="63">
        <f>'דוח 132'!D9037</f>
        <v>0</v>
      </c>
      <c r="I9037" s="63">
        <f>'דוח 132'!C9037</f>
        <v>0</v>
      </c>
      <c r="J9037" s="63">
        <f>'דוח 132'!B9037</f>
        <v>0</v>
      </c>
      <c r="K9037" s="63">
        <f>'דוח 132'!A9037</f>
        <v>0</v>
      </c>
    </row>
    <row r="9038" spans="1:11" x14ac:dyDescent="0.2">
      <c r="A9038" s="63">
        <f>'דוח 132'!K9038</f>
        <v>0</v>
      </c>
      <c r="B9038" s="63">
        <f>'דוח 132'!J9038</f>
        <v>0</v>
      </c>
      <c r="C9038" s="63">
        <f>'דוח 132'!I9038</f>
        <v>0</v>
      </c>
      <c r="D9038" s="63">
        <f>'דוח 132'!H9038</f>
        <v>0</v>
      </c>
      <c r="E9038" s="63">
        <f>'דוח 132'!G9038</f>
        <v>0</v>
      </c>
      <c r="F9038" s="63">
        <f>'דוח 132'!F9038</f>
        <v>0</v>
      </c>
      <c r="G9038" s="63">
        <f>'דוח 132'!E9038</f>
        <v>0</v>
      </c>
      <c r="H9038" s="63">
        <f>'דוח 132'!D9038</f>
        <v>0</v>
      </c>
      <c r="I9038" s="63">
        <f>'דוח 132'!C9038</f>
        <v>0</v>
      </c>
      <c r="J9038" s="63">
        <f>'דוח 132'!B9038</f>
        <v>0</v>
      </c>
      <c r="K9038" s="63">
        <f>'דוח 132'!A9038</f>
        <v>0</v>
      </c>
    </row>
    <row r="9039" spans="1:11" x14ac:dyDescent="0.2">
      <c r="A9039" s="63">
        <f>'דוח 132'!K9039</f>
        <v>0</v>
      </c>
      <c r="B9039" s="63">
        <f>'דוח 132'!J9039</f>
        <v>0</v>
      </c>
      <c r="C9039" s="63">
        <f>'דוח 132'!I9039</f>
        <v>0</v>
      </c>
      <c r="D9039" s="63">
        <f>'דוח 132'!H9039</f>
        <v>0</v>
      </c>
      <c r="E9039" s="63">
        <f>'דוח 132'!G9039</f>
        <v>0</v>
      </c>
      <c r="F9039" s="63">
        <f>'דוח 132'!F9039</f>
        <v>0</v>
      </c>
      <c r="G9039" s="63">
        <f>'דוח 132'!E9039</f>
        <v>0</v>
      </c>
      <c r="H9039" s="63">
        <f>'דוח 132'!D9039</f>
        <v>0</v>
      </c>
      <c r="I9039" s="63">
        <f>'דוח 132'!C9039</f>
        <v>0</v>
      </c>
      <c r="J9039" s="63">
        <f>'דוח 132'!B9039</f>
        <v>0</v>
      </c>
      <c r="K9039" s="63">
        <f>'דוח 132'!A9039</f>
        <v>0</v>
      </c>
    </row>
    <row r="9040" spans="1:11" x14ac:dyDescent="0.2">
      <c r="A9040" s="63">
        <f>'דוח 132'!K9040</f>
        <v>0</v>
      </c>
      <c r="B9040" s="63">
        <f>'דוח 132'!J9040</f>
        <v>0</v>
      </c>
      <c r="C9040" s="63">
        <f>'דוח 132'!I9040</f>
        <v>0</v>
      </c>
      <c r="D9040" s="63">
        <f>'דוח 132'!H9040</f>
        <v>0</v>
      </c>
      <c r="E9040" s="63">
        <f>'דוח 132'!G9040</f>
        <v>0</v>
      </c>
      <c r="F9040" s="63">
        <f>'דוח 132'!F9040</f>
        <v>0</v>
      </c>
      <c r="G9040" s="63">
        <f>'דוח 132'!E9040</f>
        <v>0</v>
      </c>
      <c r="H9040" s="63">
        <f>'דוח 132'!D9040</f>
        <v>0</v>
      </c>
      <c r="I9040" s="63">
        <f>'דוח 132'!C9040</f>
        <v>0</v>
      </c>
      <c r="J9040" s="63">
        <f>'דוח 132'!B9040</f>
        <v>0</v>
      </c>
      <c r="K9040" s="63">
        <f>'דוח 132'!A9040</f>
        <v>0</v>
      </c>
    </row>
    <row r="9041" spans="1:11" x14ac:dyDescent="0.2">
      <c r="A9041" s="63">
        <f>'דוח 132'!K9041</f>
        <v>0</v>
      </c>
      <c r="B9041" s="63">
        <f>'דוח 132'!J9041</f>
        <v>0</v>
      </c>
      <c r="C9041" s="63">
        <f>'דוח 132'!I9041</f>
        <v>0</v>
      </c>
      <c r="D9041" s="63">
        <f>'דוח 132'!H9041</f>
        <v>0</v>
      </c>
      <c r="E9041" s="63">
        <f>'דוח 132'!G9041</f>
        <v>0</v>
      </c>
      <c r="F9041" s="63">
        <f>'דוח 132'!F9041</f>
        <v>0</v>
      </c>
      <c r="G9041" s="63">
        <f>'דוח 132'!E9041</f>
        <v>0</v>
      </c>
      <c r="H9041" s="63">
        <f>'דוח 132'!D9041</f>
        <v>0</v>
      </c>
      <c r="I9041" s="63">
        <f>'דוח 132'!C9041</f>
        <v>0</v>
      </c>
      <c r="J9041" s="63">
        <f>'דוח 132'!B9041</f>
        <v>0</v>
      </c>
      <c r="K9041" s="63">
        <f>'דוח 132'!A9041</f>
        <v>0</v>
      </c>
    </row>
    <row r="9042" spans="1:11" x14ac:dyDescent="0.2">
      <c r="A9042" s="63">
        <f>'דוח 132'!K9042</f>
        <v>0</v>
      </c>
      <c r="B9042" s="63">
        <f>'דוח 132'!J9042</f>
        <v>0</v>
      </c>
      <c r="C9042" s="63">
        <f>'דוח 132'!I9042</f>
        <v>0</v>
      </c>
      <c r="D9042" s="63">
        <f>'דוח 132'!H9042</f>
        <v>0</v>
      </c>
      <c r="E9042" s="63">
        <f>'דוח 132'!G9042</f>
        <v>0</v>
      </c>
      <c r="F9042" s="63">
        <f>'דוח 132'!F9042</f>
        <v>0</v>
      </c>
      <c r="G9042" s="63">
        <f>'דוח 132'!E9042</f>
        <v>0</v>
      </c>
      <c r="H9042" s="63">
        <f>'דוח 132'!D9042</f>
        <v>0</v>
      </c>
      <c r="I9042" s="63">
        <f>'דוח 132'!C9042</f>
        <v>0</v>
      </c>
      <c r="J9042" s="63">
        <f>'דוח 132'!B9042</f>
        <v>0</v>
      </c>
      <c r="K9042" s="63">
        <f>'דוח 132'!A9042</f>
        <v>0</v>
      </c>
    </row>
    <row r="9043" spans="1:11" x14ac:dyDescent="0.2">
      <c r="A9043" s="63">
        <f>'דוח 132'!K9043</f>
        <v>0</v>
      </c>
      <c r="B9043" s="63">
        <f>'דוח 132'!J9043</f>
        <v>0</v>
      </c>
      <c r="C9043" s="63">
        <f>'דוח 132'!I9043</f>
        <v>0</v>
      </c>
      <c r="D9043" s="63">
        <f>'דוח 132'!H9043</f>
        <v>0</v>
      </c>
      <c r="E9043" s="63">
        <f>'דוח 132'!G9043</f>
        <v>0</v>
      </c>
      <c r="F9043" s="63">
        <f>'דוח 132'!F9043</f>
        <v>0</v>
      </c>
      <c r="G9043" s="63">
        <f>'דוח 132'!E9043</f>
        <v>0</v>
      </c>
      <c r="H9043" s="63">
        <f>'דוח 132'!D9043</f>
        <v>0</v>
      </c>
      <c r="I9043" s="63">
        <f>'דוח 132'!C9043</f>
        <v>0</v>
      </c>
      <c r="J9043" s="63">
        <f>'דוח 132'!B9043</f>
        <v>0</v>
      </c>
      <c r="K9043" s="63">
        <f>'דוח 132'!A9043</f>
        <v>0</v>
      </c>
    </row>
    <row r="9044" spans="1:11" x14ac:dyDescent="0.2">
      <c r="A9044" s="63">
        <f>'דוח 132'!K9044</f>
        <v>0</v>
      </c>
      <c r="B9044" s="63">
        <f>'דוח 132'!J9044</f>
        <v>0</v>
      </c>
      <c r="C9044" s="63">
        <f>'דוח 132'!I9044</f>
        <v>0</v>
      </c>
      <c r="D9044" s="63">
        <f>'דוח 132'!H9044</f>
        <v>0</v>
      </c>
      <c r="E9044" s="63">
        <f>'דוח 132'!G9044</f>
        <v>0</v>
      </c>
      <c r="F9044" s="63">
        <f>'דוח 132'!F9044</f>
        <v>0</v>
      </c>
      <c r="G9044" s="63">
        <f>'דוח 132'!E9044</f>
        <v>0</v>
      </c>
      <c r="H9044" s="63">
        <f>'דוח 132'!D9044</f>
        <v>0</v>
      </c>
      <c r="I9044" s="63">
        <f>'דוח 132'!C9044</f>
        <v>0</v>
      </c>
      <c r="J9044" s="63">
        <f>'דוח 132'!B9044</f>
        <v>0</v>
      </c>
      <c r="K9044" s="63">
        <f>'דוח 132'!A9044</f>
        <v>0</v>
      </c>
    </row>
    <row r="9045" spans="1:11" x14ac:dyDescent="0.2">
      <c r="A9045" s="63">
        <f>'דוח 132'!K9045</f>
        <v>0</v>
      </c>
      <c r="B9045" s="63">
        <f>'דוח 132'!J9045</f>
        <v>0</v>
      </c>
      <c r="C9045" s="63">
        <f>'דוח 132'!I9045</f>
        <v>0</v>
      </c>
      <c r="D9045" s="63">
        <f>'דוח 132'!H9045</f>
        <v>0</v>
      </c>
      <c r="E9045" s="63">
        <f>'דוח 132'!G9045</f>
        <v>0</v>
      </c>
      <c r="F9045" s="63">
        <f>'דוח 132'!F9045</f>
        <v>0</v>
      </c>
      <c r="G9045" s="63">
        <f>'דוח 132'!E9045</f>
        <v>0</v>
      </c>
      <c r="H9045" s="63">
        <f>'דוח 132'!D9045</f>
        <v>0</v>
      </c>
      <c r="I9045" s="63">
        <f>'דוח 132'!C9045</f>
        <v>0</v>
      </c>
      <c r="J9045" s="63">
        <f>'דוח 132'!B9045</f>
        <v>0</v>
      </c>
      <c r="K9045" s="63">
        <f>'דוח 132'!A9045</f>
        <v>0</v>
      </c>
    </row>
    <row r="9046" spans="1:11" x14ac:dyDescent="0.2">
      <c r="A9046" s="63">
        <f>'דוח 132'!K9046</f>
        <v>0</v>
      </c>
      <c r="B9046" s="63">
        <f>'דוח 132'!J9046</f>
        <v>0</v>
      </c>
      <c r="C9046" s="63">
        <f>'דוח 132'!I9046</f>
        <v>0</v>
      </c>
      <c r="D9046" s="63">
        <f>'דוח 132'!H9046</f>
        <v>0</v>
      </c>
      <c r="E9046" s="63">
        <f>'דוח 132'!G9046</f>
        <v>0</v>
      </c>
      <c r="F9046" s="63">
        <f>'דוח 132'!F9046</f>
        <v>0</v>
      </c>
      <c r="G9046" s="63">
        <f>'דוח 132'!E9046</f>
        <v>0</v>
      </c>
      <c r="H9046" s="63">
        <f>'דוח 132'!D9046</f>
        <v>0</v>
      </c>
      <c r="I9046" s="63">
        <f>'דוח 132'!C9046</f>
        <v>0</v>
      </c>
      <c r="J9046" s="63">
        <f>'דוח 132'!B9046</f>
        <v>0</v>
      </c>
      <c r="K9046" s="63">
        <f>'דוח 132'!A9046</f>
        <v>0</v>
      </c>
    </row>
    <row r="9047" spans="1:11" x14ac:dyDescent="0.2">
      <c r="A9047" s="63">
        <f>'דוח 132'!K9047</f>
        <v>0</v>
      </c>
      <c r="B9047" s="63">
        <f>'דוח 132'!J9047</f>
        <v>0</v>
      </c>
      <c r="C9047" s="63">
        <f>'דוח 132'!I9047</f>
        <v>0</v>
      </c>
      <c r="D9047" s="63">
        <f>'דוח 132'!H9047</f>
        <v>0</v>
      </c>
      <c r="E9047" s="63">
        <f>'דוח 132'!G9047</f>
        <v>0</v>
      </c>
      <c r="F9047" s="63">
        <f>'דוח 132'!F9047</f>
        <v>0</v>
      </c>
      <c r="G9047" s="63">
        <f>'דוח 132'!E9047</f>
        <v>0</v>
      </c>
      <c r="H9047" s="63">
        <f>'דוח 132'!D9047</f>
        <v>0</v>
      </c>
      <c r="I9047" s="63">
        <f>'דוח 132'!C9047</f>
        <v>0</v>
      </c>
      <c r="J9047" s="63">
        <f>'דוח 132'!B9047</f>
        <v>0</v>
      </c>
      <c r="K9047" s="63">
        <f>'דוח 132'!A9047</f>
        <v>0</v>
      </c>
    </row>
    <row r="9048" spans="1:11" x14ac:dyDescent="0.2">
      <c r="A9048" s="63">
        <f>'דוח 132'!K9048</f>
        <v>0</v>
      </c>
      <c r="B9048" s="63">
        <f>'דוח 132'!J9048</f>
        <v>0</v>
      </c>
      <c r="C9048" s="63">
        <f>'דוח 132'!I9048</f>
        <v>0</v>
      </c>
      <c r="D9048" s="63">
        <f>'דוח 132'!H9048</f>
        <v>0</v>
      </c>
      <c r="E9048" s="63">
        <f>'דוח 132'!G9048</f>
        <v>0</v>
      </c>
      <c r="F9048" s="63">
        <f>'דוח 132'!F9048</f>
        <v>0</v>
      </c>
      <c r="G9048" s="63">
        <f>'דוח 132'!E9048</f>
        <v>0</v>
      </c>
      <c r="H9048" s="63">
        <f>'דוח 132'!D9048</f>
        <v>0</v>
      </c>
      <c r="I9048" s="63">
        <f>'דוח 132'!C9048</f>
        <v>0</v>
      </c>
      <c r="J9048" s="63">
        <f>'דוח 132'!B9048</f>
        <v>0</v>
      </c>
      <c r="K9048" s="63">
        <f>'דוח 132'!A9048</f>
        <v>0</v>
      </c>
    </row>
    <row r="9049" spans="1:11" x14ac:dyDescent="0.2">
      <c r="A9049" s="63">
        <f>'דוח 132'!K9049</f>
        <v>0</v>
      </c>
      <c r="B9049" s="63">
        <f>'דוח 132'!J9049</f>
        <v>0</v>
      </c>
      <c r="C9049" s="63">
        <f>'דוח 132'!I9049</f>
        <v>0</v>
      </c>
      <c r="D9049" s="63">
        <f>'דוח 132'!H9049</f>
        <v>0</v>
      </c>
      <c r="E9049" s="63">
        <f>'דוח 132'!G9049</f>
        <v>0</v>
      </c>
      <c r="F9049" s="63">
        <f>'דוח 132'!F9049</f>
        <v>0</v>
      </c>
      <c r="G9049" s="63">
        <f>'דוח 132'!E9049</f>
        <v>0</v>
      </c>
      <c r="H9049" s="63">
        <f>'דוח 132'!D9049</f>
        <v>0</v>
      </c>
      <c r="I9049" s="63">
        <f>'דוח 132'!C9049</f>
        <v>0</v>
      </c>
      <c r="J9049" s="63">
        <f>'דוח 132'!B9049</f>
        <v>0</v>
      </c>
      <c r="K9049" s="63">
        <f>'דוח 132'!A9049</f>
        <v>0</v>
      </c>
    </row>
    <row r="9050" spans="1:11" x14ac:dyDescent="0.2">
      <c r="A9050" s="63">
        <f>'דוח 132'!K9050</f>
        <v>0</v>
      </c>
      <c r="B9050" s="63">
        <f>'דוח 132'!J9050</f>
        <v>0</v>
      </c>
      <c r="C9050" s="63">
        <f>'דוח 132'!I9050</f>
        <v>0</v>
      </c>
      <c r="D9050" s="63">
        <f>'דוח 132'!H9050</f>
        <v>0</v>
      </c>
      <c r="E9050" s="63">
        <f>'דוח 132'!G9050</f>
        <v>0</v>
      </c>
      <c r="F9050" s="63">
        <f>'דוח 132'!F9050</f>
        <v>0</v>
      </c>
      <c r="G9050" s="63">
        <f>'דוח 132'!E9050</f>
        <v>0</v>
      </c>
      <c r="H9050" s="63">
        <f>'דוח 132'!D9050</f>
        <v>0</v>
      </c>
      <c r="I9050" s="63">
        <f>'דוח 132'!C9050</f>
        <v>0</v>
      </c>
      <c r="J9050" s="63">
        <f>'דוח 132'!B9050</f>
        <v>0</v>
      </c>
      <c r="K9050" s="63">
        <f>'דוח 132'!A9050</f>
        <v>0</v>
      </c>
    </row>
    <row r="9051" spans="1:11" x14ac:dyDescent="0.2">
      <c r="A9051" s="63">
        <f>'דוח 132'!K9051</f>
        <v>0</v>
      </c>
      <c r="B9051" s="63">
        <f>'דוח 132'!J9051</f>
        <v>0</v>
      </c>
      <c r="C9051" s="63">
        <f>'דוח 132'!I9051</f>
        <v>0</v>
      </c>
      <c r="D9051" s="63">
        <f>'דוח 132'!H9051</f>
        <v>0</v>
      </c>
      <c r="E9051" s="63">
        <f>'דוח 132'!G9051</f>
        <v>0</v>
      </c>
      <c r="F9051" s="63">
        <f>'דוח 132'!F9051</f>
        <v>0</v>
      </c>
      <c r="G9051" s="63">
        <f>'דוח 132'!E9051</f>
        <v>0</v>
      </c>
      <c r="H9051" s="63">
        <f>'דוח 132'!D9051</f>
        <v>0</v>
      </c>
      <c r="I9051" s="63">
        <f>'דוח 132'!C9051</f>
        <v>0</v>
      </c>
      <c r="J9051" s="63">
        <f>'דוח 132'!B9051</f>
        <v>0</v>
      </c>
      <c r="K9051" s="63">
        <f>'דוח 132'!A9051</f>
        <v>0</v>
      </c>
    </row>
    <row r="9052" spans="1:11" x14ac:dyDescent="0.2">
      <c r="A9052" s="63">
        <f>'דוח 132'!K9052</f>
        <v>0</v>
      </c>
      <c r="B9052" s="63">
        <f>'דוח 132'!J9052</f>
        <v>0</v>
      </c>
      <c r="C9052" s="63">
        <f>'דוח 132'!I9052</f>
        <v>0</v>
      </c>
      <c r="D9052" s="63">
        <f>'דוח 132'!H9052</f>
        <v>0</v>
      </c>
      <c r="E9052" s="63">
        <f>'דוח 132'!G9052</f>
        <v>0</v>
      </c>
      <c r="F9052" s="63">
        <f>'דוח 132'!F9052</f>
        <v>0</v>
      </c>
      <c r="G9052" s="63">
        <f>'דוח 132'!E9052</f>
        <v>0</v>
      </c>
      <c r="H9052" s="63">
        <f>'דוח 132'!D9052</f>
        <v>0</v>
      </c>
      <c r="I9052" s="63">
        <f>'דוח 132'!C9052</f>
        <v>0</v>
      </c>
      <c r="J9052" s="63">
        <f>'דוח 132'!B9052</f>
        <v>0</v>
      </c>
      <c r="K9052" s="63">
        <f>'דוח 132'!A9052</f>
        <v>0</v>
      </c>
    </row>
    <row r="9053" spans="1:11" x14ac:dyDescent="0.2">
      <c r="A9053" s="63">
        <f>'דוח 132'!K9053</f>
        <v>0</v>
      </c>
      <c r="B9053" s="63">
        <f>'דוח 132'!J9053</f>
        <v>0</v>
      </c>
      <c r="C9053" s="63">
        <f>'דוח 132'!I9053</f>
        <v>0</v>
      </c>
      <c r="D9053" s="63">
        <f>'דוח 132'!H9053</f>
        <v>0</v>
      </c>
      <c r="E9053" s="63">
        <f>'דוח 132'!G9053</f>
        <v>0</v>
      </c>
      <c r="F9053" s="63">
        <f>'דוח 132'!F9053</f>
        <v>0</v>
      </c>
      <c r="G9053" s="63">
        <f>'דוח 132'!E9053</f>
        <v>0</v>
      </c>
      <c r="H9053" s="63">
        <f>'דוח 132'!D9053</f>
        <v>0</v>
      </c>
      <c r="I9053" s="63">
        <f>'דוח 132'!C9053</f>
        <v>0</v>
      </c>
      <c r="J9053" s="63">
        <f>'דוח 132'!B9053</f>
        <v>0</v>
      </c>
      <c r="K9053" s="63">
        <f>'דוח 132'!A9053</f>
        <v>0</v>
      </c>
    </row>
    <row r="9054" spans="1:11" x14ac:dyDescent="0.2">
      <c r="A9054" s="63">
        <f>'דוח 132'!K9054</f>
        <v>0</v>
      </c>
      <c r="B9054" s="63">
        <f>'דוח 132'!J9054</f>
        <v>0</v>
      </c>
      <c r="C9054" s="63">
        <f>'דוח 132'!I9054</f>
        <v>0</v>
      </c>
      <c r="D9054" s="63">
        <f>'דוח 132'!H9054</f>
        <v>0</v>
      </c>
      <c r="E9054" s="63">
        <f>'דוח 132'!G9054</f>
        <v>0</v>
      </c>
      <c r="F9054" s="63">
        <f>'דוח 132'!F9054</f>
        <v>0</v>
      </c>
      <c r="G9054" s="63">
        <f>'דוח 132'!E9054</f>
        <v>0</v>
      </c>
      <c r="H9054" s="63">
        <f>'דוח 132'!D9054</f>
        <v>0</v>
      </c>
      <c r="I9054" s="63">
        <f>'דוח 132'!C9054</f>
        <v>0</v>
      </c>
      <c r="J9054" s="63">
        <f>'דוח 132'!B9054</f>
        <v>0</v>
      </c>
      <c r="K9054" s="63">
        <f>'דוח 132'!A9054</f>
        <v>0</v>
      </c>
    </row>
    <row r="9055" spans="1:11" x14ac:dyDescent="0.2">
      <c r="A9055" s="63">
        <f>'דוח 132'!K9055</f>
        <v>0</v>
      </c>
      <c r="B9055" s="63">
        <f>'דוח 132'!J9055</f>
        <v>0</v>
      </c>
      <c r="C9055" s="63">
        <f>'דוח 132'!I9055</f>
        <v>0</v>
      </c>
      <c r="D9055" s="63">
        <f>'דוח 132'!H9055</f>
        <v>0</v>
      </c>
      <c r="E9055" s="63">
        <f>'דוח 132'!G9055</f>
        <v>0</v>
      </c>
      <c r="F9055" s="63">
        <f>'דוח 132'!F9055</f>
        <v>0</v>
      </c>
      <c r="G9055" s="63">
        <f>'דוח 132'!E9055</f>
        <v>0</v>
      </c>
      <c r="H9055" s="63">
        <f>'דוח 132'!D9055</f>
        <v>0</v>
      </c>
      <c r="I9055" s="63">
        <f>'דוח 132'!C9055</f>
        <v>0</v>
      </c>
      <c r="J9055" s="63">
        <f>'דוח 132'!B9055</f>
        <v>0</v>
      </c>
      <c r="K9055" s="63">
        <f>'דוח 132'!A9055</f>
        <v>0</v>
      </c>
    </row>
    <row r="9056" spans="1:11" x14ac:dyDescent="0.2">
      <c r="A9056" s="63">
        <f>'דוח 132'!K9056</f>
        <v>0</v>
      </c>
      <c r="B9056" s="63">
        <f>'דוח 132'!J9056</f>
        <v>0</v>
      </c>
      <c r="C9056" s="63">
        <f>'דוח 132'!I9056</f>
        <v>0</v>
      </c>
      <c r="D9056" s="63">
        <f>'דוח 132'!H9056</f>
        <v>0</v>
      </c>
      <c r="E9056" s="63">
        <f>'דוח 132'!G9056</f>
        <v>0</v>
      </c>
      <c r="F9056" s="63">
        <f>'דוח 132'!F9056</f>
        <v>0</v>
      </c>
      <c r="G9056" s="63">
        <f>'דוח 132'!E9056</f>
        <v>0</v>
      </c>
      <c r="H9056" s="63">
        <f>'דוח 132'!D9056</f>
        <v>0</v>
      </c>
      <c r="I9056" s="63">
        <f>'דוח 132'!C9056</f>
        <v>0</v>
      </c>
      <c r="J9056" s="63">
        <f>'דוח 132'!B9056</f>
        <v>0</v>
      </c>
      <c r="K9056" s="63">
        <f>'דוח 132'!A9056</f>
        <v>0</v>
      </c>
    </row>
    <row r="9057" spans="1:11" x14ac:dyDescent="0.2">
      <c r="A9057" s="63">
        <f>'דוח 132'!K9057</f>
        <v>0</v>
      </c>
      <c r="B9057" s="63">
        <f>'דוח 132'!J9057</f>
        <v>0</v>
      </c>
      <c r="C9057" s="63">
        <f>'דוח 132'!I9057</f>
        <v>0</v>
      </c>
      <c r="D9057" s="63">
        <f>'דוח 132'!H9057</f>
        <v>0</v>
      </c>
      <c r="E9057" s="63">
        <f>'דוח 132'!G9057</f>
        <v>0</v>
      </c>
      <c r="F9057" s="63">
        <f>'דוח 132'!F9057</f>
        <v>0</v>
      </c>
      <c r="G9057" s="63">
        <f>'דוח 132'!E9057</f>
        <v>0</v>
      </c>
      <c r="H9057" s="63">
        <f>'דוח 132'!D9057</f>
        <v>0</v>
      </c>
      <c r="I9057" s="63">
        <f>'דוח 132'!C9057</f>
        <v>0</v>
      </c>
      <c r="J9057" s="63">
        <f>'דוח 132'!B9057</f>
        <v>0</v>
      </c>
      <c r="K9057" s="63">
        <f>'דוח 132'!A9057</f>
        <v>0</v>
      </c>
    </row>
    <row r="9058" spans="1:11" x14ac:dyDescent="0.2">
      <c r="A9058" s="63">
        <f>'דוח 132'!K9058</f>
        <v>0</v>
      </c>
      <c r="B9058" s="63">
        <f>'דוח 132'!J9058</f>
        <v>0</v>
      </c>
      <c r="C9058" s="63">
        <f>'דוח 132'!I9058</f>
        <v>0</v>
      </c>
      <c r="D9058" s="63">
        <f>'דוח 132'!H9058</f>
        <v>0</v>
      </c>
      <c r="E9058" s="63">
        <f>'דוח 132'!G9058</f>
        <v>0</v>
      </c>
      <c r="F9058" s="63">
        <f>'דוח 132'!F9058</f>
        <v>0</v>
      </c>
      <c r="G9058" s="63">
        <f>'דוח 132'!E9058</f>
        <v>0</v>
      </c>
      <c r="H9058" s="63">
        <f>'דוח 132'!D9058</f>
        <v>0</v>
      </c>
      <c r="I9058" s="63">
        <f>'דוח 132'!C9058</f>
        <v>0</v>
      </c>
      <c r="J9058" s="63">
        <f>'דוח 132'!B9058</f>
        <v>0</v>
      </c>
      <c r="K9058" s="63">
        <f>'דוח 132'!A9058</f>
        <v>0</v>
      </c>
    </row>
    <row r="9059" spans="1:11" x14ac:dyDescent="0.2">
      <c r="A9059" s="63">
        <f>'דוח 132'!K9059</f>
        <v>0</v>
      </c>
      <c r="B9059" s="63">
        <f>'דוח 132'!J9059</f>
        <v>0</v>
      </c>
      <c r="C9059" s="63">
        <f>'דוח 132'!I9059</f>
        <v>0</v>
      </c>
      <c r="D9059" s="63">
        <f>'דוח 132'!H9059</f>
        <v>0</v>
      </c>
      <c r="E9059" s="63">
        <f>'דוח 132'!G9059</f>
        <v>0</v>
      </c>
      <c r="F9059" s="63">
        <f>'דוח 132'!F9059</f>
        <v>0</v>
      </c>
      <c r="G9059" s="63">
        <f>'דוח 132'!E9059</f>
        <v>0</v>
      </c>
      <c r="H9059" s="63">
        <f>'דוח 132'!D9059</f>
        <v>0</v>
      </c>
      <c r="I9059" s="63">
        <f>'דוח 132'!C9059</f>
        <v>0</v>
      </c>
      <c r="J9059" s="63">
        <f>'דוח 132'!B9059</f>
        <v>0</v>
      </c>
      <c r="K9059" s="63">
        <f>'דוח 132'!A9059</f>
        <v>0</v>
      </c>
    </row>
    <row r="9060" spans="1:11" x14ac:dyDescent="0.2">
      <c r="A9060" s="63">
        <f>'דוח 132'!K9060</f>
        <v>0</v>
      </c>
      <c r="B9060" s="63">
        <f>'דוח 132'!J9060</f>
        <v>0</v>
      </c>
      <c r="C9060" s="63">
        <f>'דוח 132'!I9060</f>
        <v>0</v>
      </c>
      <c r="D9060" s="63">
        <f>'דוח 132'!H9060</f>
        <v>0</v>
      </c>
      <c r="E9060" s="63">
        <f>'דוח 132'!G9060</f>
        <v>0</v>
      </c>
      <c r="F9060" s="63">
        <f>'דוח 132'!F9060</f>
        <v>0</v>
      </c>
      <c r="G9060" s="63">
        <f>'דוח 132'!E9060</f>
        <v>0</v>
      </c>
      <c r="H9060" s="63">
        <f>'דוח 132'!D9060</f>
        <v>0</v>
      </c>
      <c r="I9060" s="63">
        <f>'דוח 132'!C9060</f>
        <v>0</v>
      </c>
      <c r="J9060" s="63">
        <f>'דוח 132'!B9060</f>
        <v>0</v>
      </c>
      <c r="K9060" s="63">
        <f>'דוח 132'!A9060</f>
        <v>0</v>
      </c>
    </row>
    <row r="9061" spans="1:11" x14ac:dyDescent="0.2">
      <c r="A9061" s="63">
        <f>'דוח 132'!K9061</f>
        <v>0</v>
      </c>
      <c r="B9061" s="63">
        <f>'דוח 132'!J9061</f>
        <v>0</v>
      </c>
      <c r="C9061" s="63">
        <f>'דוח 132'!I9061</f>
        <v>0</v>
      </c>
      <c r="D9061" s="63">
        <f>'דוח 132'!H9061</f>
        <v>0</v>
      </c>
      <c r="E9061" s="63">
        <f>'דוח 132'!G9061</f>
        <v>0</v>
      </c>
      <c r="F9061" s="63">
        <f>'דוח 132'!F9061</f>
        <v>0</v>
      </c>
      <c r="G9061" s="63">
        <f>'דוח 132'!E9061</f>
        <v>0</v>
      </c>
      <c r="H9061" s="63">
        <f>'דוח 132'!D9061</f>
        <v>0</v>
      </c>
      <c r="I9061" s="63">
        <f>'דוח 132'!C9061</f>
        <v>0</v>
      </c>
      <c r="J9061" s="63">
        <f>'דוח 132'!B9061</f>
        <v>0</v>
      </c>
      <c r="K9061" s="63">
        <f>'דוח 132'!A9061</f>
        <v>0</v>
      </c>
    </row>
    <row r="9062" spans="1:11" x14ac:dyDescent="0.2">
      <c r="A9062" s="63">
        <f>'דוח 132'!K9062</f>
        <v>0</v>
      </c>
      <c r="B9062" s="63">
        <f>'דוח 132'!J9062</f>
        <v>0</v>
      </c>
      <c r="C9062" s="63">
        <f>'דוח 132'!I9062</f>
        <v>0</v>
      </c>
      <c r="D9062" s="63">
        <f>'דוח 132'!H9062</f>
        <v>0</v>
      </c>
      <c r="E9062" s="63">
        <f>'דוח 132'!G9062</f>
        <v>0</v>
      </c>
      <c r="F9062" s="63">
        <f>'דוח 132'!F9062</f>
        <v>0</v>
      </c>
      <c r="G9062" s="63">
        <f>'דוח 132'!E9062</f>
        <v>0</v>
      </c>
      <c r="H9062" s="63">
        <f>'דוח 132'!D9062</f>
        <v>0</v>
      </c>
      <c r="I9062" s="63">
        <f>'דוח 132'!C9062</f>
        <v>0</v>
      </c>
      <c r="J9062" s="63">
        <f>'דוח 132'!B9062</f>
        <v>0</v>
      </c>
      <c r="K9062" s="63">
        <f>'דוח 132'!A9062</f>
        <v>0</v>
      </c>
    </row>
    <row r="9063" spans="1:11" x14ac:dyDescent="0.2">
      <c r="A9063" s="63">
        <f>'דוח 132'!K9063</f>
        <v>0</v>
      </c>
      <c r="B9063" s="63">
        <f>'דוח 132'!J9063</f>
        <v>0</v>
      </c>
      <c r="C9063" s="63">
        <f>'דוח 132'!I9063</f>
        <v>0</v>
      </c>
      <c r="D9063" s="63">
        <f>'דוח 132'!H9063</f>
        <v>0</v>
      </c>
      <c r="E9063" s="63">
        <f>'דוח 132'!G9063</f>
        <v>0</v>
      </c>
      <c r="F9063" s="63">
        <f>'דוח 132'!F9063</f>
        <v>0</v>
      </c>
      <c r="G9063" s="63">
        <f>'דוח 132'!E9063</f>
        <v>0</v>
      </c>
      <c r="H9063" s="63">
        <f>'דוח 132'!D9063</f>
        <v>0</v>
      </c>
      <c r="I9063" s="63">
        <f>'דוח 132'!C9063</f>
        <v>0</v>
      </c>
      <c r="J9063" s="63">
        <f>'דוח 132'!B9063</f>
        <v>0</v>
      </c>
      <c r="K9063" s="63">
        <f>'דוח 132'!A9063</f>
        <v>0</v>
      </c>
    </row>
    <row r="9064" spans="1:11" x14ac:dyDescent="0.2">
      <c r="A9064" s="63">
        <f>'דוח 132'!K9064</f>
        <v>0</v>
      </c>
      <c r="B9064" s="63">
        <f>'דוח 132'!J9064</f>
        <v>0</v>
      </c>
      <c r="C9064" s="63">
        <f>'דוח 132'!I9064</f>
        <v>0</v>
      </c>
      <c r="D9064" s="63">
        <f>'דוח 132'!H9064</f>
        <v>0</v>
      </c>
      <c r="E9064" s="63">
        <f>'דוח 132'!G9064</f>
        <v>0</v>
      </c>
      <c r="F9064" s="63">
        <f>'דוח 132'!F9064</f>
        <v>0</v>
      </c>
      <c r="G9064" s="63">
        <f>'דוח 132'!E9064</f>
        <v>0</v>
      </c>
      <c r="H9064" s="63">
        <f>'דוח 132'!D9064</f>
        <v>0</v>
      </c>
      <c r="I9064" s="63">
        <f>'דוח 132'!C9064</f>
        <v>0</v>
      </c>
      <c r="J9064" s="63">
        <f>'דוח 132'!B9064</f>
        <v>0</v>
      </c>
      <c r="K9064" s="63">
        <f>'דוח 132'!A9064</f>
        <v>0</v>
      </c>
    </row>
    <row r="9065" spans="1:11" x14ac:dyDescent="0.2">
      <c r="A9065" s="63">
        <f>'דוח 132'!K9065</f>
        <v>0</v>
      </c>
      <c r="B9065" s="63">
        <f>'דוח 132'!J9065</f>
        <v>0</v>
      </c>
      <c r="C9065" s="63">
        <f>'דוח 132'!I9065</f>
        <v>0</v>
      </c>
      <c r="D9065" s="63">
        <f>'דוח 132'!H9065</f>
        <v>0</v>
      </c>
      <c r="E9065" s="63">
        <f>'דוח 132'!G9065</f>
        <v>0</v>
      </c>
      <c r="F9065" s="63">
        <f>'דוח 132'!F9065</f>
        <v>0</v>
      </c>
      <c r="G9065" s="63">
        <f>'דוח 132'!E9065</f>
        <v>0</v>
      </c>
      <c r="H9065" s="63">
        <f>'דוח 132'!D9065</f>
        <v>0</v>
      </c>
      <c r="I9065" s="63">
        <f>'דוח 132'!C9065</f>
        <v>0</v>
      </c>
      <c r="J9065" s="63">
        <f>'דוח 132'!B9065</f>
        <v>0</v>
      </c>
      <c r="K9065" s="63">
        <f>'דוח 132'!A9065</f>
        <v>0</v>
      </c>
    </row>
    <row r="9066" spans="1:11" x14ac:dyDescent="0.2">
      <c r="A9066" s="63">
        <f>'דוח 132'!K9066</f>
        <v>0</v>
      </c>
      <c r="B9066" s="63">
        <f>'דוח 132'!J9066</f>
        <v>0</v>
      </c>
      <c r="C9066" s="63">
        <f>'דוח 132'!I9066</f>
        <v>0</v>
      </c>
      <c r="D9066" s="63">
        <f>'דוח 132'!H9066</f>
        <v>0</v>
      </c>
      <c r="E9066" s="63">
        <f>'דוח 132'!G9066</f>
        <v>0</v>
      </c>
      <c r="F9066" s="63">
        <f>'דוח 132'!F9066</f>
        <v>0</v>
      </c>
      <c r="G9066" s="63">
        <f>'דוח 132'!E9066</f>
        <v>0</v>
      </c>
      <c r="H9066" s="63">
        <f>'דוח 132'!D9066</f>
        <v>0</v>
      </c>
      <c r="I9066" s="63">
        <f>'דוח 132'!C9066</f>
        <v>0</v>
      </c>
      <c r="J9066" s="63">
        <f>'דוח 132'!B9066</f>
        <v>0</v>
      </c>
      <c r="K9066" s="63">
        <f>'דוח 132'!A9066</f>
        <v>0</v>
      </c>
    </row>
    <row r="9067" spans="1:11" x14ac:dyDescent="0.2">
      <c r="A9067" s="63">
        <f>'דוח 132'!K9067</f>
        <v>0</v>
      </c>
      <c r="B9067" s="63">
        <f>'דוח 132'!J9067</f>
        <v>0</v>
      </c>
      <c r="C9067" s="63">
        <f>'דוח 132'!I9067</f>
        <v>0</v>
      </c>
      <c r="D9067" s="63">
        <f>'דוח 132'!H9067</f>
        <v>0</v>
      </c>
      <c r="E9067" s="63">
        <f>'דוח 132'!G9067</f>
        <v>0</v>
      </c>
      <c r="F9067" s="63">
        <f>'דוח 132'!F9067</f>
        <v>0</v>
      </c>
      <c r="G9067" s="63">
        <f>'דוח 132'!E9067</f>
        <v>0</v>
      </c>
      <c r="H9067" s="63">
        <f>'דוח 132'!D9067</f>
        <v>0</v>
      </c>
      <c r="I9067" s="63">
        <f>'דוח 132'!C9067</f>
        <v>0</v>
      </c>
      <c r="J9067" s="63">
        <f>'דוח 132'!B9067</f>
        <v>0</v>
      </c>
      <c r="K9067" s="63">
        <f>'דוח 132'!A9067</f>
        <v>0</v>
      </c>
    </row>
    <row r="9068" spans="1:11" x14ac:dyDescent="0.2">
      <c r="A9068" s="63">
        <f>'דוח 132'!K9068</f>
        <v>0</v>
      </c>
      <c r="B9068" s="63">
        <f>'דוח 132'!J9068</f>
        <v>0</v>
      </c>
      <c r="C9068" s="63">
        <f>'דוח 132'!I9068</f>
        <v>0</v>
      </c>
      <c r="D9068" s="63">
        <f>'דוח 132'!H9068</f>
        <v>0</v>
      </c>
      <c r="E9068" s="63">
        <f>'דוח 132'!G9068</f>
        <v>0</v>
      </c>
      <c r="F9068" s="63">
        <f>'דוח 132'!F9068</f>
        <v>0</v>
      </c>
      <c r="G9068" s="63">
        <f>'דוח 132'!E9068</f>
        <v>0</v>
      </c>
      <c r="H9068" s="63">
        <f>'דוח 132'!D9068</f>
        <v>0</v>
      </c>
      <c r="I9068" s="63">
        <f>'דוח 132'!C9068</f>
        <v>0</v>
      </c>
      <c r="J9068" s="63">
        <f>'דוח 132'!B9068</f>
        <v>0</v>
      </c>
      <c r="K9068" s="63">
        <f>'דוח 132'!A9068</f>
        <v>0</v>
      </c>
    </row>
    <row r="9069" spans="1:11" x14ac:dyDescent="0.2">
      <c r="A9069" s="63">
        <f>'דוח 132'!K9069</f>
        <v>0</v>
      </c>
      <c r="B9069" s="63">
        <f>'דוח 132'!J9069</f>
        <v>0</v>
      </c>
      <c r="C9069" s="63">
        <f>'דוח 132'!I9069</f>
        <v>0</v>
      </c>
      <c r="D9069" s="63">
        <f>'דוח 132'!H9069</f>
        <v>0</v>
      </c>
      <c r="E9069" s="63">
        <f>'דוח 132'!G9069</f>
        <v>0</v>
      </c>
      <c r="F9069" s="63">
        <f>'דוח 132'!F9069</f>
        <v>0</v>
      </c>
      <c r="G9069" s="63">
        <f>'דוח 132'!E9069</f>
        <v>0</v>
      </c>
      <c r="H9069" s="63">
        <f>'דוח 132'!D9069</f>
        <v>0</v>
      </c>
      <c r="I9069" s="63">
        <f>'דוח 132'!C9069</f>
        <v>0</v>
      </c>
      <c r="J9069" s="63">
        <f>'דוח 132'!B9069</f>
        <v>0</v>
      </c>
      <c r="K9069" s="63">
        <f>'דוח 132'!A9069</f>
        <v>0</v>
      </c>
    </row>
    <row r="9070" spans="1:11" x14ac:dyDescent="0.2">
      <c r="A9070" s="63">
        <f>'דוח 132'!K9070</f>
        <v>0</v>
      </c>
      <c r="B9070" s="63">
        <f>'דוח 132'!J9070</f>
        <v>0</v>
      </c>
      <c r="C9070" s="63">
        <f>'דוח 132'!I9070</f>
        <v>0</v>
      </c>
      <c r="D9070" s="63">
        <f>'דוח 132'!H9070</f>
        <v>0</v>
      </c>
      <c r="E9070" s="63">
        <f>'דוח 132'!G9070</f>
        <v>0</v>
      </c>
      <c r="F9070" s="63">
        <f>'דוח 132'!F9070</f>
        <v>0</v>
      </c>
      <c r="G9070" s="63">
        <f>'דוח 132'!E9070</f>
        <v>0</v>
      </c>
      <c r="H9070" s="63">
        <f>'דוח 132'!D9070</f>
        <v>0</v>
      </c>
      <c r="I9070" s="63">
        <f>'דוח 132'!C9070</f>
        <v>0</v>
      </c>
      <c r="J9070" s="63">
        <f>'דוח 132'!B9070</f>
        <v>0</v>
      </c>
      <c r="K9070" s="63">
        <f>'דוח 132'!A9070</f>
        <v>0</v>
      </c>
    </row>
    <row r="9071" spans="1:11" x14ac:dyDescent="0.2">
      <c r="A9071" s="63">
        <f>'דוח 132'!K9071</f>
        <v>0</v>
      </c>
      <c r="B9071" s="63">
        <f>'דוח 132'!J9071</f>
        <v>0</v>
      </c>
      <c r="C9071" s="63">
        <f>'דוח 132'!I9071</f>
        <v>0</v>
      </c>
      <c r="D9071" s="63">
        <f>'דוח 132'!H9071</f>
        <v>0</v>
      </c>
      <c r="E9071" s="63">
        <f>'דוח 132'!G9071</f>
        <v>0</v>
      </c>
      <c r="F9071" s="63">
        <f>'דוח 132'!F9071</f>
        <v>0</v>
      </c>
      <c r="G9071" s="63">
        <f>'דוח 132'!E9071</f>
        <v>0</v>
      </c>
      <c r="H9071" s="63">
        <f>'דוח 132'!D9071</f>
        <v>0</v>
      </c>
      <c r="I9071" s="63">
        <f>'דוח 132'!C9071</f>
        <v>0</v>
      </c>
      <c r="J9071" s="63">
        <f>'דוח 132'!B9071</f>
        <v>0</v>
      </c>
      <c r="K9071" s="63">
        <f>'דוח 132'!A9071</f>
        <v>0</v>
      </c>
    </row>
    <row r="9072" spans="1:11" x14ac:dyDescent="0.2">
      <c r="A9072" s="63">
        <f>'דוח 132'!K9072</f>
        <v>0</v>
      </c>
      <c r="B9072" s="63">
        <f>'דוח 132'!J9072</f>
        <v>0</v>
      </c>
      <c r="C9072" s="63">
        <f>'דוח 132'!I9072</f>
        <v>0</v>
      </c>
      <c r="D9072" s="63">
        <f>'דוח 132'!H9072</f>
        <v>0</v>
      </c>
      <c r="E9072" s="63">
        <f>'דוח 132'!G9072</f>
        <v>0</v>
      </c>
      <c r="F9072" s="63">
        <f>'דוח 132'!F9072</f>
        <v>0</v>
      </c>
      <c r="G9072" s="63">
        <f>'דוח 132'!E9072</f>
        <v>0</v>
      </c>
      <c r="H9072" s="63">
        <f>'דוח 132'!D9072</f>
        <v>0</v>
      </c>
      <c r="I9072" s="63">
        <f>'דוח 132'!C9072</f>
        <v>0</v>
      </c>
      <c r="J9072" s="63">
        <f>'דוח 132'!B9072</f>
        <v>0</v>
      </c>
      <c r="K9072" s="63">
        <f>'דוח 132'!A9072</f>
        <v>0</v>
      </c>
    </row>
    <row r="9073" spans="1:11" x14ac:dyDescent="0.2">
      <c r="A9073" s="63">
        <f>'דוח 132'!K9073</f>
        <v>0</v>
      </c>
      <c r="B9073" s="63">
        <f>'דוח 132'!J9073</f>
        <v>0</v>
      </c>
      <c r="C9073" s="63">
        <f>'דוח 132'!I9073</f>
        <v>0</v>
      </c>
      <c r="D9073" s="63">
        <f>'דוח 132'!H9073</f>
        <v>0</v>
      </c>
      <c r="E9073" s="63">
        <f>'דוח 132'!G9073</f>
        <v>0</v>
      </c>
      <c r="F9073" s="63">
        <f>'דוח 132'!F9073</f>
        <v>0</v>
      </c>
      <c r="G9073" s="63">
        <f>'דוח 132'!E9073</f>
        <v>0</v>
      </c>
      <c r="H9073" s="63">
        <f>'דוח 132'!D9073</f>
        <v>0</v>
      </c>
      <c r="I9073" s="63">
        <f>'דוח 132'!C9073</f>
        <v>0</v>
      </c>
      <c r="J9073" s="63">
        <f>'דוח 132'!B9073</f>
        <v>0</v>
      </c>
      <c r="K9073" s="63">
        <f>'דוח 132'!A9073</f>
        <v>0</v>
      </c>
    </row>
    <row r="9074" spans="1:11" x14ac:dyDescent="0.2">
      <c r="A9074" s="63">
        <f>'דוח 132'!K9074</f>
        <v>0</v>
      </c>
      <c r="B9074" s="63">
        <f>'דוח 132'!J9074</f>
        <v>0</v>
      </c>
      <c r="C9074" s="63">
        <f>'דוח 132'!I9074</f>
        <v>0</v>
      </c>
      <c r="D9074" s="63">
        <f>'דוח 132'!H9074</f>
        <v>0</v>
      </c>
      <c r="E9074" s="63">
        <f>'דוח 132'!G9074</f>
        <v>0</v>
      </c>
      <c r="F9074" s="63">
        <f>'דוח 132'!F9074</f>
        <v>0</v>
      </c>
      <c r="G9074" s="63">
        <f>'דוח 132'!E9074</f>
        <v>0</v>
      </c>
      <c r="H9074" s="63">
        <f>'דוח 132'!D9074</f>
        <v>0</v>
      </c>
      <c r="I9074" s="63">
        <f>'דוח 132'!C9074</f>
        <v>0</v>
      </c>
      <c r="J9074" s="63">
        <f>'דוח 132'!B9074</f>
        <v>0</v>
      </c>
      <c r="K9074" s="63">
        <f>'דוח 132'!A9074</f>
        <v>0</v>
      </c>
    </row>
    <row r="9075" spans="1:11" x14ac:dyDescent="0.2">
      <c r="A9075" s="63">
        <f>'דוח 132'!K9075</f>
        <v>0</v>
      </c>
      <c r="B9075" s="63">
        <f>'דוח 132'!J9075</f>
        <v>0</v>
      </c>
      <c r="C9075" s="63">
        <f>'דוח 132'!I9075</f>
        <v>0</v>
      </c>
      <c r="D9075" s="63">
        <f>'דוח 132'!H9075</f>
        <v>0</v>
      </c>
      <c r="E9075" s="63">
        <f>'דוח 132'!G9075</f>
        <v>0</v>
      </c>
      <c r="F9075" s="63">
        <f>'דוח 132'!F9075</f>
        <v>0</v>
      </c>
      <c r="G9075" s="63">
        <f>'דוח 132'!E9075</f>
        <v>0</v>
      </c>
      <c r="H9075" s="63">
        <f>'דוח 132'!D9075</f>
        <v>0</v>
      </c>
      <c r="I9075" s="63">
        <f>'דוח 132'!C9075</f>
        <v>0</v>
      </c>
      <c r="J9075" s="63">
        <f>'דוח 132'!B9075</f>
        <v>0</v>
      </c>
      <c r="K9075" s="63">
        <f>'דוח 132'!A9075</f>
        <v>0</v>
      </c>
    </row>
    <row r="9076" spans="1:11" x14ac:dyDescent="0.2">
      <c r="A9076" s="63">
        <f>'דוח 132'!K9076</f>
        <v>0</v>
      </c>
      <c r="B9076" s="63">
        <f>'דוח 132'!J9076</f>
        <v>0</v>
      </c>
      <c r="C9076" s="63">
        <f>'דוח 132'!I9076</f>
        <v>0</v>
      </c>
      <c r="D9076" s="63">
        <f>'דוח 132'!H9076</f>
        <v>0</v>
      </c>
      <c r="E9076" s="63">
        <f>'דוח 132'!G9076</f>
        <v>0</v>
      </c>
      <c r="F9076" s="63">
        <f>'דוח 132'!F9076</f>
        <v>0</v>
      </c>
      <c r="G9076" s="63">
        <f>'דוח 132'!E9076</f>
        <v>0</v>
      </c>
      <c r="H9076" s="63">
        <f>'דוח 132'!D9076</f>
        <v>0</v>
      </c>
      <c r="I9076" s="63">
        <f>'דוח 132'!C9076</f>
        <v>0</v>
      </c>
      <c r="J9076" s="63">
        <f>'דוח 132'!B9076</f>
        <v>0</v>
      </c>
      <c r="K9076" s="63">
        <f>'דוח 132'!A9076</f>
        <v>0</v>
      </c>
    </row>
    <row r="9077" spans="1:11" x14ac:dyDescent="0.2">
      <c r="A9077" s="63">
        <f>'דוח 132'!K9077</f>
        <v>0</v>
      </c>
      <c r="B9077" s="63">
        <f>'דוח 132'!J9077</f>
        <v>0</v>
      </c>
      <c r="C9077" s="63">
        <f>'דוח 132'!I9077</f>
        <v>0</v>
      </c>
      <c r="D9077" s="63">
        <f>'דוח 132'!H9077</f>
        <v>0</v>
      </c>
      <c r="E9077" s="63">
        <f>'דוח 132'!G9077</f>
        <v>0</v>
      </c>
      <c r="F9077" s="63">
        <f>'דוח 132'!F9077</f>
        <v>0</v>
      </c>
      <c r="G9077" s="63">
        <f>'דוח 132'!E9077</f>
        <v>0</v>
      </c>
      <c r="H9077" s="63">
        <f>'דוח 132'!D9077</f>
        <v>0</v>
      </c>
      <c r="I9077" s="63">
        <f>'דוח 132'!C9077</f>
        <v>0</v>
      </c>
      <c r="J9077" s="63">
        <f>'דוח 132'!B9077</f>
        <v>0</v>
      </c>
      <c r="K9077" s="63">
        <f>'דוח 132'!A9077</f>
        <v>0</v>
      </c>
    </row>
    <row r="9078" spans="1:11" x14ac:dyDescent="0.2">
      <c r="A9078" s="63">
        <f>'דוח 132'!K9078</f>
        <v>0</v>
      </c>
      <c r="B9078" s="63">
        <f>'דוח 132'!J9078</f>
        <v>0</v>
      </c>
      <c r="C9078" s="63">
        <f>'דוח 132'!I9078</f>
        <v>0</v>
      </c>
      <c r="D9078" s="63">
        <f>'דוח 132'!H9078</f>
        <v>0</v>
      </c>
      <c r="E9078" s="63">
        <f>'דוח 132'!G9078</f>
        <v>0</v>
      </c>
      <c r="F9078" s="63">
        <f>'דוח 132'!F9078</f>
        <v>0</v>
      </c>
      <c r="G9078" s="63">
        <f>'דוח 132'!E9078</f>
        <v>0</v>
      </c>
      <c r="H9078" s="63">
        <f>'דוח 132'!D9078</f>
        <v>0</v>
      </c>
      <c r="I9078" s="63">
        <f>'דוח 132'!C9078</f>
        <v>0</v>
      </c>
      <c r="J9078" s="63">
        <f>'דוח 132'!B9078</f>
        <v>0</v>
      </c>
      <c r="K9078" s="63">
        <f>'דוח 132'!A9078</f>
        <v>0</v>
      </c>
    </row>
    <row r="9079" spans="1:11" x14ac:dyDescent="0.2">
      <c r="A9079" s="63">
        <f>'דוח 132'!K9079</f>
        <v>0</v>
      </c>
      <c r="B9079" s="63">
        <f>'דוח 132'!J9079</f>
        <v>0</v>
      </c>
      <c r="C9079" s="63">
        <f>'דוח 132'!I9079</f>
        <v>0</v>
      </c>
      <c r="D9079" s="63">
        <f>'דוח 132'!H9079</f>
        <v>0</v>
      </c>
      <c r="E9079" s="63">
        <f>'דוח 132'!G9079</f>
        <v>0</v>
      </c>
      <c r="F9079" s="63">
        <f>'דוח 132'!F9079</f>
        <v>0</v>
      </c>
      <c r="G9079" s="63">
        <f>'דוח 132'!E9079</f>
        <v>0</v>
      </c>
      <c r="H9079" s="63">
        <f>'דוח 132'!D9079</f>
        <v>0</v>
      </c>
      <c r="I9079" s="63">
        <f>'דוח 132'!C9079</f>
        <v>0</v>
      </c>
      <c r="J9079" s="63">
        <f>'דוח 132'!B9079</f>
        <v>0</v>
      </c>
      <c r="K9079" s="63">
        <f>'דוח 132'!A9079</f>
        <v>0</v>
      </c>
    </row>
    <row r="9080" spans="1:11" x14ac:dyDescent="0.2">
      <c r="A9080" s="63">
        <f>'דוח 132'!K9080</f>
        <v>0</v>
      </c>
      <c r="B9080" s="63">
        <f>'דוח 132'!J9080</f>
        <v>0</v>
      </c>
      <c r="C9080" s="63">
        <f>'דוח 132'!I9080</f>
        <v>0</v>
      </c>
      <c r="D9080" s="63">
        <f>'דוח 132'!H9080</f>
        <v>0</v>
      </c>
      <c r="E9080" s="63">
        <f>'דוח 132'!G9080</f>
        <v>0</v>
      </c>
      <c r="F9080" s="63">
        <f>'דוח 132'!F9080</f>
        <v>0</v>
      </c>
      <c r="G9080" s="63">
        <f>'דוח 132'!E9080</f>
        <v>0</v>
      </c>
      <c r="H9080" s="63">
        <f>'דוח 132'!D9080</f>
        <v>0</v>
      </c>
      <c r="I9080" s="63">
        <f>'דוח 132'!C9080</f>
        <v>0</v>
      </c>
      <c r="J9080" s="63">
        <f>'דוח 132'!B9080</f>
        <v>0</v>
      </c>
      <c r="K9080" s="63">
        <f>'דוח 132'!A9080</f>
        <v>0</v>
      </c>
    </row>
    <row r="9081" spans="1:11" x14ac:dyDescent="0.2">
      <c r="A9081" s="63">
        <f>'דוח 132'!K9081</f>
        <v>0</v>
      </c>
      <c r="B9081" s="63">
        <f>'דוח 132'!J9081</f>
        <v>0</v>
      </c>
      <c r="C9081" s="63">
        <f>'דוח 132'!I9081</f>
        <v>0</v>
      </c>
      <c r="D9081" s="63">
        <f>'דוח 132'!H9081</f>
        <v>0</v>
      </c>
      <c r="E9081" s="63">
        <f>'דוח 132'!G9081</f>
        <v>0</v>
      </c>
      <c r="F9081" s="63">
        <f>'דוח 132'!F9081</f>
        <v>0</v>
      </c>
      <c r="G9081" s="63">
        <f>'דוח 132'!E9081</f>
        <v>0</v>
      </c>
      <c r="H9081" s="63">
        <f>'דוח 132'!D9081</f>
        <v>0</v>
      </c>
      <c r="I9081" s="63">
        <f>'דוח 132'!C9081</f>
        <v>0</v>
      </c>
      <c r="J9081" s="63">
        <f>'דוח 132'!B9081</f>
        <v>0</v>
      </c>
      <c r="K9081" s="63">
        <f>'דוח 132'!A9081</f>
        <v>0</v>
      </c>
    </row>
    <row r="9082" spans="1:11" x14ac:dyDescent="0.2">
      <c r="A9082" s="63">
        <f>'דוח 132'!K9082</f>
        <v>0</v>
      </c>
      <c r="B9082" s="63">
        <f>'דוח 132'!J9082</f>
        <v>0</v>
      </c>
      <c r="C9082" s="63">
        <f>'דוח 132'!I9082</f>
        <v>0</v>
      </c>
      <c r="D9082" s="63">
        <f>'דוח 132'!H9082</f>
        <v>0</v>
      </c>
      <c r="E9082" s="63">
        <f>'דוח 132'!G9082</f>
        <v>0</v>
      </c>
      <c r="F9082" s="63">
        <f>'דוח 132'!F9082</f>
        <v>0</v>
      </c>
      <c r="G9082" s="63">
        <f>'דוח 132'!E9082</f>
        <v>0</v>
      </c>
      <c r="H9082" s="63">
        <f>'דוח 132'!D9082</f>
        <v>0</v>
      </c>
      <c r="I9082" s="63">
        <f>'דוח 132'!C9082</f>
        <v>0</v>
      </c>
      <c r="J9082" s="63">
        <f>'דוח 132'!B9082</f>
        <v>0</v>
      </c>
      <c r="K9082" s="63">
        <f>'דוח 132'!A9082</f>
        <v>0</v>
      </c>
    </row>
    <row r="9083" spans="1:11" x14ac:dyDescent="0.2">
      <c r="A9083" s="63">
        <f>'דוח 132'!K9083</f>
        <v>0</v>
      </c>
      <c r="B9083" s="63">
        <f>'דוח 132'!J9083</f>
        <v>0</v>
      </c>
      <c r="C9083" s="63">
        <f>'דוח 132'!I9083</f>
        <v>0</v>
      </c>
      <c r="D9083" s="63">
        <f>'דוח 132'!H9083</f>
        <v>0</v>
      </c>
      <c r="E9083" s="63">
        <f>'דוח 132'!G9083</f>
        <v>0</v>
      </c>
      <c r="F9083" s="63">
        <f>'דוח 132'!F9083</f>
        <v>0</v>
      </c>
      <c r="G9083" s="63">
        <f>'דוח 132'!E9083</f>
        <v>0</v>
      </c>
      <c r="H9083" s="63">
        <f>'דוח 132'!D9083</f>
        <v>0</v>
      </c>
      <c r="I9083" s="63">
        <f>'דוח 132'!C9083</f>
        <v>0</v>
      </c>
      <c r="J9083" s="63">
        <f>'דוח 132'!B9083</f>
        <v>0</v>
      </c>
      <c r="K9083" s="63">
        <f>'דוח 132'!A9083</f>
        <v>0</v>
      </c>
    </row>
    <row r="9084" spans="1:11" x14ac:dyDescent="0.2">
      <c r="A9084" s="63">
        <f>'דוח 132'!K9084</f>
        <v>0</v>
      </c>
      <c r="B9084" s="63">
        <f>'דוח 132'!J9084</f>
        <v>0</v>
      </c>
      <c r="C9084" s="63">
        <f>'דוח 132'!I9084</f>
        <v>0</v>
      </c>
      <c r="D9084" s="63">
        <f>'דוח 132'!H9084</f>
        <v>0</v>
      </c>
      <c r="E9084" s="63">
        <f>'דוח 132'!G9084</f>
        <v>0</v>
      </c>
      <c r="F9084" s="63">
        <f>'דוח 132'!F9084</f>
        <v>0</v>
      </c>
      <c r="G9084" s="63">
        <f>'דוח 132'!E9084</f>
        <v>0</v>
      </c>
      <c r="H9084" s="63">
        <f>'דוח 132'!D9084</f>
        <v>0</v>
      </c>
      <c r="I9084" s="63">
        <f>'דוח 132'!C9084</f>
        <v>0</v>
      </c>
      <c r="J9084" s="63">
        <f>'דוח 132'!B9084</f>
        <v>0</v>
      </c>
      <c r="K9084" s="63">
        <f>'דוח 132'!A9084</f>
        <v>0</v>
      </c>
    </row>
    <row r="9085" spans="1:11" x14ac:dyDescent="0.2">
      <c r="A9085" s="63">
        <f>'דוח 132'!K9085</f>
        <v>0</v>
      </c>
      <c r="B9085" s="63">
        <f>'דוח 132'!J9085</f>
        <v>0</v>
      </c>
      <c r="C9085" s="63">
        <f>'דוח 132'!I9085</f>
        <v>0</v>
      </c>
      <c r="D9085" s="63">
        <f>'דוח 132'!H9085</f>
        <v>0</v>
      </c>
      <c r="E9085" s="63">
        <f>'דוח 132'!G9085</f>
        <v>0</v>
      </c>
      <c r="F9085" s="63">
        <f>'דוח 132'!F9085</f>
        <v>0</v>
      </c>
      <c r="G9085" s="63">
        <f>'דוח 132'!E9085</f>
        <v>0</v>
      </c>
      <c r="H9085" s="63">
        <f>'דוח 132'!D9085</f>
        <v>0</v>
      </c>
      <c r="I9085" s="63">
        <f>'דוח 132'!C9085</f>
        <v>0</v>
      </c>
      <c r="J9085" s="63">
        <f>'דוח 132'!B9085</f>
        <v>0</v>
      </c>
      <c r="K9085" s="63">
        <f>'דוח 132'!A9085</f>
        <v>0</v>
      </c>
    </row>
    <row r="9086" spans="1:11" x14ac:dyDescent="0.2">
      <c r="A9086" s="63">
        <f>'דוח 132'!K9086</f>
        <v>0</v>
      </c>
      <c r="B9086" s="63">
        <f>'דוח 132'!J9086</f>
        <v>0</v>
      </c>
      <c r="C9086" s="63">
        <f>'דוח 132'!I9086</f>
        <v>0</v>
      </c>
      <c r="D9086" s="63">
        <f>'דוח 132'!H9086</f>
        <v>0</v>
      </c>
      <c r="E9086" s="63">
        <f>'דוח 132'!G9086</f>
        <v>0</v>
      </c>
      <c r="F9086" s="63">
        <f>'דוח 132'!F9086</f>
        <v>0</v>
      </c>
      <c r="G9086" s="63">
        <f>'דוח 132'!E9086</f>
        <v>0</v>
      </c>
      <c r="H9086" s="63">
        <f>'דוח 132'!D9086</f>
        <v>0</v>
      </c>
      <c r="I9086" s="63">
        <f>'דוח 132'!C9086</f>
        <v>0</v>
      </c>
      <c r="J9086" s="63">
        <f>'דוח 132'!B9086</f>
        <v>0</v>
      </c>
      <c r="K9086" s="63">
        <f>'דוח 132'!A9086</f>
        <v>0</v>
      </c>
    </row>
    <row r="9087" spans="1:11" x14ac:dyDescent="0.2">
      <c r="A9087" s="63">
        <f>'דוח 132'!K9087</f>
        <v>0</v>
      </c>
      <c r="B9087" s="63">
        <f>'דוח 132'!J9087</f>
        <v>0</v>
      </c>
      <c r="C9087" s="63">
        <f>'דוח 132'!I9087</f>
        <v>0</v>
      </c>
      <c r="D9087" s="63">
        <f>'דוח 132'!H9087</f>
        <v>0</v>
      </c>
      <c r="E9087" s="63">
        <f>'דוח 132'!G9087</f>
        <v>0</v>
      </c>
      <c r="F9087" s="63">
        <f>'דוח 132'!F9087</f>
        <v>0</v>
      </c>
      <c r="G9087" s="63">
        <f>'דוח 132'!E9087</f>
        <v>0</v>
      </c>
      <c r="H9087" s="63">
        <f>'דוח 132'!D9087</f>
        <v>0</v>
      </c>
      <c r="I9087" s="63">
        <f>'דוח 132'!C9087</f>
        <v>0</v>
      </c>
      <c r="J9087" s="63">
        <f>'דוח 132'!B9087</f>
        <v>0</v>
      </c>
      <c r="K9087" s="63">
        <f>'דוח 132'!A9087</f>
        <v>0</v>
      </c>
    </row>
    <row r="9088" spans="1:11" x14ac:dyDescent="0.2">
      <c r="A9088" s="63">
        <f>'דוח 132'!K9088</f>
        <v>0</v>
      </c>
      <c r="B9088" s="63">
        <f>'דוח 132'!J9088</f>
        <v>0</v>
      </c>
      <c r="C9088" s="63">
        <f>'דוח 132'!I9088</f>
        <v>0</v>
      </c>
      <c r="D9088" s="63">
        <f>'דוח 132'!H9088</f>
        <v>0</v>
      </c>
      <c r="E9088" s="63">
        <f>'דוח 132'!G9088</f>
        <v>0</v>
      </c>
      <c r="F9088" s="63">
        <f>'דוח 132'!F9088</f>
        <v>0</v>
      </c>
      <c r="G9088" s="63">
        <f>'דוח 132'!E9088</f>
        <v>0</v>
      </c>
      <c r="H9088" s="63">
        <f>'דוח 132'!D9088</f>
        <v>0</v>
      </c>
      <c r="I9088" s="63">
        <f>'דוח 132'!C9088</f>
        <v>0</v>
      </c>
      <c r="J9088" s="63">
        <f>'דוח 132'!B9088</f>
        <v>0</v>
      </c>
      <c r="K9088" s="63">
        <f>'דוח 132'!A9088</f>
        <v>0</v>
      </c>
    </row>
    <row r="9089" spans="1:11" x14ac:dyDescent="0.2">
      <c r="A9089" s="63">
        <f>'דוח 132'!K9089</f>
        <v>0</v>
      </c>
      <c r="B9089" s="63">
        <f>'דוח 132'!J9089</f>
        <v>0</v>
      </c>
      <c r="C9089" s="63">
        <f>'דוח 132'!I9089</f>
        <v>0</v>
      </c>
      <c r="D9089" s="63">
        <f>'דוח 132'!H9089</f>
        <v>0</v>
      </c>
      <c r="E9089" s="63">
        <f>'דוח 132'!G9089</f>
        <v>0</v>
      </c>
      <c r="F9089" s="63">
        <f>'דוח 132'!F9089</f>
        <v>0</v>
      </c>
      <c r="G9089" s="63">
        <f>'דוח 132'!E9089</f>
        <v>0</v>
      </c>
      <c r="H9089" s="63">
        <f>'דוח 132'!D9089</f>
        <v>0</v>
      </c>
      <c r="I9089" s="63">
        <f>'דוח 132'!C9089</f>
        <v>0</v>
      </c>
      <c r="J9089" s="63">
        <f>'דוח 132'!B9089</f>
        <v>0</v>
      </c>
      <c r="K9089" s="63">
        <f>'דוח 132'!A9089</f>
        <v>0</v>
      </c>
    </row>
    <row r="9090" spans="1:11" x14ac:dyDescent="0.2">
      <c r="A9090" s="63">
        <f>'דוח 132'!K9090</f>
        <v>0</v>
      </c>
      <c r="B9090" s="63">
        <f>'דוח 132'!J9090</f>
        <v>0</v>
      </c>
      <c r="C9090" s="63">
        <f>'דוח 132'!I9090</f>
        <v>0</v>
      </c>
      <c r="D9090" s="63">
        <f>'דוח 132'!H9090</f>
        <v>0</v>
      </c>
      <c r="E9090" s="63">
        <f>'דוח 132'!G9090</f>
        <v>0</v>
      </c>
      <c r="F9090" s="63">
        <f>'דוח 132'!F9090</f>
        <v>0</v>
      </c>
      <c r="G9090" s="63">
        <f>'דוח 132'!E9090</f>
        <v>0</v>
      </c>
      <c r="H9090" s="63">
        <f>'דוח 132'!D9090</f>
        <v>0</v>
      </c>
      <c r="I9090" s="63">
        <f>'דוח 132'!C9090</f>
        <v>0</v>
      </c>
      <c r="J9090" s="63">
        <f>'דוח 132'!B9090</f>
        <v>0</v>
      </c>
      <c r="K9090" s="63">
        <f>'דוח 132'!A9090</f>
        <v>0</v>
      </c>
    </row>
    <row r="9091" spans="1:11" x14ac:dyDescent="0.2">
      <c r="A9091" s="63">
        <f>'דוח 132'!K9091</f>
        <v>0</v>
      </c>
      <c r="B9091" s="63">
        <f>'דוח 132'!J9091</f>
        <v>0</v>
      </c>
      <c r="C9091" s="63">
        <f>'דוח 132'!I9091</f>
        <v>0</v>
      </c>
      <c r="D9091" s="63">
        <f>'דוח 132'!H9091</f>
        <v>0</v>
      </c>
      <c r="E9091" s="63">
        <f>'דוח 132'!G9091</f>
        <v>0</v>
      </c>
      <c r="F9091" s="63">
        <f>'דוח 132'!F9091</f>
        <v>0</v>
      </c>
      <c r="G9091" s="63">
        <f>'דוח 132'!E9091</f>
        <v>0</v>
      </c>
      <c r="H9091" s="63">
        <f>'דוח 132'!D9091</f>
        <v>0</v>
      </c>
      <c r="I9091" s="63">
        <f>'דוח 132'!C9091</f>
        <v>0</v>
      </c>
      <c r="J9091" s="63">
        <f>'דוח 132'!B9091</f>
        <v>0</v>
      </c>
      <c r="K9091" s="63">
        <f>'דוח 132'!A9091</f>
        <v>0</v>
      </c>
    </row>
    <row r="9092" spans="1:11" x14ac:dyDescent="0.2">
      <c r="A9092" s="63">
        <f>'דוח 132'!K9092</f>
        <v>0</v>
      </c>
      <c r="B9092" s="63">
        <f>'דוח 132'!J9092</f>
        <v>0</v>
      </c>
      <c r="C9092" s="63">
        <f>'דוח 132'!I9092</f>
        <v>0</v>
      </c>
      <c r="D9092" s="63">
        <f>'דוח 132'!H9092</f>
        <v>0</v>
      </c>
      <c r="E9092" s="63">
        <f>'דוח 132'!G9092</f>
        <v>0</v>
      </c>
      <c r="F9092" s="63">
        <f>'דוח 132'!F9092</f>
        <v>0</v>
      </c>
      <c r="G9092" s="63">
        <f>'דוח 132'!E9092</f>
        <v>0</v>
      </c>
      <c r="H9092" s="63">
        <f>'דוח 132'!D9092</f>
        <v>0</v>
      </c>
      <c r="I9092" s="63">
        <f>'דוח 132'!C9092</f>
        <v>0</v>
      </c>
      <c r="J9092" s="63">
        <f>'דוח 132'!B9092</f>
        <v>0</v>
      </c>
      <c r="K9092" s="63">
        <f>'דוח 132'!A9092</f>
        <v>0</v>
      </c>
    </row>
    <row r="9093" spans="1:11" x14ac:dyDescent="0.2">
      <c r="A9093" s="63">
        <f>'דוח 132'!K9093</f>
        <v>0</v>
      </c>
      <c r="B9093" s="63">
        <f>'דוח 132'!J9093</f>
        <v>0</v>
      </c>
      <c r="C9093" s="63">
        <f>'דוח 132'!I9093</f>
        <v>0</v>
      </c>
      <c r="D9093" s="63">
        <f>'דוח 132'!H9093</f>
        <v>0</v>
      </c>
      <c r="E9093" s="63">
        <f>'דוח 132'!G9093</f>
        <v>0</v>
      </c>
      <c r="F9093" s="63">
        <f>'דוח 132'!F9093</f>
        <v>0</v>
      </c>
      <c r="G9093" s="63">
        <f>'דוח 132'!E9093</f>
        <v>0</v>
      </c>
      <c r="H9093" s="63">
        <f>'דוח 132'!D9093</f>
        <v>0</v>
      </c>
      <c r="I9093" s="63">
        <f>'דוח 132'!C9093</f>
        <v>0</v>
      </c>
      <c r="J9093" s="63">
        <f>'דוח 132'!B9093</f>
        <v>0</v>
      </c>
      <c r="K9093" s="63">
        <f>'דוח 132'!A9093</f>
        <v>0</v>
      </c>
    </row>
    <row r="9094" spans="1:11" x14ac:dyDescent="0.2">
      <c r="A9094" s="63">
        <f>'דוח 132'!K9094</f>
        <v>0</v>
      </c>
      <c r="B9094" s="63">
        <f>'דוח 132'!J9094</f>
        <v>0</v>
      </c>
      <c r="C9094" s="63">
        <f>'דוח 132'!I9094</f>
        <v>0</v>
      </c>
      <c r="D9094" s="63">
        <f>'דוח 132'!H9094</f>
        <v>0</v>
      </c>
      <c r="E9094" s="63">
        <f>'דוח 132'!G9094</f>
        <v>0</v>
      </c>
      <c r="F9094" s="63">
        <f>'דוח 132'!F9094</f>
        <v>0</v>
      </c>
      <c r="G9094" s="63">
        <f>'דוח 132'!E9094</f>
        <v>0</v>
      </c>
      <c r="H9094" s="63">
        <f>'דוח 132'!D9094</f>
        <v>0</v>
      </c>
      <c r="I9094" s="63">
        <f>'דוח 132'!C9094</f>
        <v>0</v>
      </c>
      <c r="J9094" s="63">
        <f>'דוח 132'!B9094</f>
        <v>0</v>
      </c>
      <c r="K9094" s="63">
        <f>'דוח 132'!A9094</f>
        <v>0</v>
      </c>
    </row>
    <row r="9095" spans="1:11" x14ac:dyDescent="0.2">
      <c r="A9095" s="63">
        <f>'דוח 132'!K9095</f>
        <v>0</v>
      </c>
      <c r="B9095" s="63">
        <f>'דוח 132'!J9095</f>
        <v>0</v>
      </c>
      <c r="C9095" s="63">
        <f>'דוח 132'!I9095</f>
        <v>0</v>
      </c>
      <c r="D9095" s="63">
        <f>'דוח 132'!H9095</f>
        <v>0</v>
      </c>
      <c r="E9095" s="63">
        <f>'דוח 132'!G9095</f>
        <v>0</v>
      </c>
      <c r="F9095" s="63">
        <f>'דוח 132'!F9095</f>
        <v>0</v>
      </c>
      <c r="G9095" s="63">
        <f>'דוח 132'!E9095</f>
        <v>0</v>
      </c>
      <c r="H9095" s="63">
        <f>'דוח 132'!D9095</f>
        <v>0</v>
      </c>
      <c r="I9095" s="63">
        <f>'דוח 132'!C9095</f>
        <v>0</v>
      </c>
      <c r="J9095" s="63">
        <f>'דוח 132'!B9095</f>
        <v>0</v>
      </c>
      <c r="K9095" s="63">
        <f>'דוח 132'!A9095</f>
        <v>0</v>
      </c>
    </row>
    <row r="9096" spans="1:11" x14ac:dyDescent="0.2">
      <c r="A9096" s="63">
        <f>'דוח 132'!K9096</f>
        <v>0</v>
      </c>
      <c r="B9096" s="63">
        <f>'דוח 132'!J9096</f>
        <v>0</v>
      </c>
      <c r="C9096" s="63">
        <f>'דוח 132'!I9096</f>
        <v>0</v>
      </c>
      <c r="D9096" s="63">
        <f>'דוח 132'!H9096</f>
        <v>0</v>
      </c>
      <c r="E9096" s="63">
        <f>'דוח 132'!G9096</f>
        <v>0</v>
      </c>
      <c r="F9096" s="63">
        <f>'דוח 132'!F9096</f>
        <v>0</v>
      </c>
      <c r="G9096" s="63">
        <f>'דוח 132'!E9096</f>
        <v>0</v>
      </c>
      <c r="H9096" s="63">
        <f>'דוח 132'!D9096</f>
        <v>0</v>
      </c>
      <c r="I9096" s="63">
        <f>'דוח 132'!C9096</f>
        <v>0</v>
      </c>
      <c r="J9096" s="63">
        <f>'דוח 132'!B9096</f>
        <v>0</v>
      </c>
      <c r="K9096" s="63">
        <f>'דוח 132'!A9096</f>
        <v>0</v>
      </c>
    </row>
    <row r="9097" spans="1:11" x14ac:dyDescent="0.2">
      <c r="A9097" s="63">
        <f>'דוח 132'!K9097</f>
        <v>0</v>
      </c>
      <c r="B9097" s="63">
        <f>'דוח 132'!J9097</f>
        <v>0</v>
      </c>
      <c r="C9097" s="63">
        <f>'דוח 132'!I9097</f>
        <v>0</v>
      </c>
      <c r="D9097" s="63">
        <f>'דוח 132'!H9097</f>
        <v>0</v>
      </c>
      <c r="E9097" s="63">
        <f>'דוח 132'!G9097</f>
        <v>0</v>
      </c>
      <c r="F9097" s="63">
        <f>'דוח 132'!F9097</f>
        <v>0</v>
      </c>
      <c r="G9097" s="63">
        <f>'דוח 132'!E9097</f>
        <v>0</v>
      </c>
      <c r="H9097" s="63">
        <f>'דוח 132'!D9097</f>
        <v>0</v>
      </c>
      <c r="I9097" s="63">
        <f>'דוח 132'!C9097</f>
        <v>0</v>
      </c>
      <c r="J9097" s="63">
        <f>'דוח 132'!B9097</f>
        <v>0</v>
      </c>
      <c r="K9097" s="63">
        <f>'דוח 132'!A9097</f>
        <v>0</v>
      </c>
    </row>
    <row r="9098" spans="1:11" x14ac:dyDescent="0.2">
      <c r="A9098" s="63">
        <f>'דוח 132'!K9098</f>
        <v>0</v>
      </c>
      <c r="B9098" s="63">
        <f>'דוח 132'!J9098</f>
        <v>0</v>
      </c>
      <c r="C9098" s="63">
        <f>'דוח 132'!I9098</f>
        <v>0</v>
      </c>
      <c r="D9098" s="63">
        <f>'דוח 132'!H9098</f>
        <v>0</v>
      </c>
      <c r="E9098" s="63">
        <f>'דוח 132'!G9098</f>
        <v>0</v>
      </c>
      <c r="F9098" s="63">
        <f>'דוח 132'!F9098</f>
        <v>0</v>
      </c>
      <c r="G9098" s="63">
        <f>'דוח 132'!E9098</f>
        <v>0</v>
      </c>
      <c r="H9098" s="63">
        <f>'דוח 132'!D9098</f>
        <v>0</v>
      </c>
      <c r="I9098" s="63">
        <f>'דוח 132'!C9098</f>
        <v>0</v>
      </c>
      <c r="J9098" s="63">
        <f>'דוח 132'!B9098</f>
        <v>0</v>
      </c>
      <c r="K9098" s="63">
        <f>'דוח 132'!A9098</f>
        <v>0</v>
      </c>
    </row>
    <row r="9099" spans="1:11" x14ac:dyDescent="0.2">
      <c r="A9099" s="63">
        <f>'דוח 132'!K9099</f>
        <v>0</v>
      </c>
      <c r="B9099" s="63">
        <f>'דוח 132'!J9099</f>
        <v>0</v>
      </c>
      <c r="C9099" s="63">
        <f>'דוח 132'!I9099</f>
        <v>0</v>
      </c>
      <c r="D9099" s="63">
        <f>'דוח 132'!H9099</f>
        <v>0</v>
      </c>
      <c r="E9099" s="63">
        <f>'דוח 132'!G9099</f>
        <v>0</v>
      </c>
      <c r="F9099" s="63">
        <f>'דוח 132'!F9099</f>
        <v>0</v>
      </c>
      <c r="G9099" s="63">
        <f>'דוח 132'!E9099</f>
        <v>0</v>
      </c>
      <c r="H9099" s="63">
        <f>'דוח 132'!D9099</f>
        <v>0</v>
      </c>
      <c r="I9099" s="63">
        <f>'דוח 132'!C9099</f>
        <v>0</v>
      </c>
      <c r="J9099" s="63">
        <f>'דוח 132'!B9099</f>
        <v>0</v>
      </c>
      <c r="K9099" s="63">
        <f>'דוח 132'!A9099</f>
        <v>0</v>
      </c>
    </row>
    <row r="9100" spans="1:11" x14ac:dyDescent="0.2">
      <c r="A9100" s="63">
        <f>'דוח 132'!K9100</f>
        <v>0</v>
      </c>
      <c r="B9100" s="63">
        <f>'דוח 132'!J9100</f>
        <v>0</v>
      </c>
      <c r="C9100" s="63">
        <f>'דוח 132'!I9100</f>
        <v>0</v>
      </c>
      <c r="D9100" s="63">
        <f>'דוח 132'!H9100</f>
        <v>0</v>
      </c>
      <c r="E9100" s="63">
        <f>'דוח 132'!G9100</f>
        <v>0</v>
      </c>
      <c r="F9100" s="63">
        <f>'דוח 132'!F9100</f>
        <v>0</v>
      </c>
      <c r="G9100" s="63">
        <f>'דוח 132'!E9100</f>
        <v>0</v>
      </c>
      <c r="H9100" s="63">
        <f>'דוח 132'!D9100</f>
        <v>0</v>
      </c>
      <c r="I9100" s="63">
        <f>'דוח 132'!C9100</f>
        <v>0</v>
      </c>
      <c r="J9100" s="63">
        <f>'דוח 132'!B9100</f>
        <v>0</v>
      </c>
      <c r="K9100" s="63">
        <f>'דוח 132'!A9100</f>
        <v>0</v>
      </c>
    </row>
    <row r="9101" spans="1:11" x14ac:dyDescent="0.2">
      <c r="A9101" s="63">
        <f>'דוח 132'!K9101</f>
        <v>0</v>
      </c>
      <c r="B9101" s="63">
        <f>'דוח 132'!J9101</f>
        <v>0</v>
      </c>
      <c r="C9101" s="63">
        <f>'דוח 132'!I9101</f>
        <v>0</v>
      </c>
      <c r="D9101" s="63">
        <f>'דוח 132'!H9101</f>
        <v>0</v>
      </c>
      <c r="E9101" s="63">
        <f>'דוח 132'!G9101</f>
        <v>0</v>
      </c>
      <c r="F9101" s="63">
        <f>'דוח 132'!F9101</f>
        <v>0</v>
      </c>
      <c r="G9101" s="63">
        <f>'דוח 132'!E9101</f>
        <v>0</v>
      </c>
      <c r="H9101" s="63">
        <f>'דוח 132'!D9101</f>
        <v>0</v>
      </c>
      <c r="I9101" s="63">
        <f>'דוח 132'!C9101</f>
        <v>0</v>
      </c>
      <c r="J9101" s="63">
        <f>'דוח 132'!B9101</f>
        <v>0</v>
      </c>
      <c r="K9101" s="63">
        <f>'דוח 132'!A9101</f>
        <v>0</v>
      </c>
    </row>
    <row r="9102" spans="1:11" x14ac:dyDescent="0.2">
      <c r="A9102" s="63">
        <f>'דוח 132'!K9102</f>
        <v>0</v>
      </c>
      <c r="B9102" s="63">
        <f>'דוח 132'!J9102</f>
        <v>0</v>
      </c>
      <c r="C9102" s="63">
        <f>'דוח 132'!I9102</f>
        <v>0</v>
      </c>
      <c r="D9102" s="63">
        <f>'דוח 132'!H9102</f>
        <v>0</v>
      </c>
      <c r="E9102" s="63">
        <f>'דוח 132'!G9102</f>
        <v>0</v>
      </c>
      <c r="F9102" s="63">
        <f>'דוח 132'!F9102</f>
        <v>0</v>
      </c>
      <c r="G9102" s="63">
        <f>'דוח 132'!E9102</f>
        <v>0</v>
      </c>
      <c r="H9102" s="63">
        <f>'דוח 132'!D9102</f>
        <v>0</v>
      </c>
      <c r="I9102" s="63">
        <f>'דוח 132'!C9102</f>
        <v>0</v>
      </c>
      <c r="J9102" s="63">
        <f>'דוח 132'!B9102</f>
        <v>0</v>
      </c>
      <c r="K9102" s="63">
        <f>'דוח 132'!A9102</f>
        <v>0</v>
      </c>
    </row>
    <row r="9103" spans="1:11" x14ac:dyDescent="0.2">
      <c r="A9103" s="63">
        <f>'דוח 132'!K9103</f>
        <v>0</v>
      </c>
      <c r="B9103" s="63">
        <f>'דוח 132'!J9103</f>
        <v>0</v>
      </c>
      <c r="C9103" s="63">
        <f>'דוח 132'!I9103</f>
        <v>0</v>
      </c>
      <c r="D9103" s="63">
        <f>'דוח 132'!H9103</f>
        <v>0</v>
      </c>
      <c r="E9103" s="63">
        <f>'דוח 132'!G9103</f>
        <v>0</v>
      </c>
      <c r="F9103" s="63">
        <f>'דוח 132'!F9103</f>
        <v>0</v>
      </c>
      <c r="G9103" s="63">
        <f>'דוח 132'!E9103</f>
        <v>0</v>
      </c>
      <c r="H9103" s="63">
        <f>'דוח 132'!D9103</f>
        <v>0</v>
      </c>
      <c r="I9103" s="63">
        <f>'דוח 132'!C9103</f>
        <v>0</v>
      </c>
      <c r="J9103" s="63">
        <f>'דוח 132'!B9103</f>
        <v>0</v>
      </c>
      <c r="K9103" s="63">
        <f>'דוח 132'!A9103</f>
        <v>0</v>
      </c>
    </row>
    <row r="9104" spans="1:11" x14ac:dyDescent="0.2">
      <c r="A9104" s="63">
        <f>'דוח 132'!K9104</f>
        <v>0</v>
      </c>
      <c r="B9104" s="63">
        <f>'דוח 132'!J9104</f>
        <v>0</v>
      </c>
      <c r="C9104" s="63">
        <f>'דוח 132'!I9104</f>
        <v>0</v>
      </c>
      <c r="D9104" s="63">
        <f>'דוח 132'!H9104</f>
        <v>0</v>
      </c>
      <c r="E9104" s="63">
        <f>'דוח 132'!G9104</f>
        <v>0</v>
      </c>
      <c r="F9104" s="63">
        <f>'דוח 132'!F9104</f>
        <v>0</v>
      </c>
      <c r="G9104" s="63">
        <f>'דוח 132'!E9104</f>
        <v>0</v>
      </c>
      <c r="H9104" s="63">
        <f>'דוח 132'!D9104</f>
        <v>0</v>
      </c>
      <c r="I9104" s="63">
        <f>'דוח 132'!C9104</f>
        <v>0</v>
      </c>
      <c r="J9104" s="63">
        <f>'דוח 132'!B9104</f>
        <v>0</v>
      </c>
      <c r="K9104" s="63">
        <f>'דוח 132'!A9104</f>
        <v>0</v>
      </c>
    </row>
    <row r="9105" spans="1:11" x14ac:dyDescent="0.2">
      <c r="A9105" s="63">
        <f>'דוח 132'!K9105</f>
        <v>0</v>
      </c>
      <c r="B9105" s="63">
        <f>'דוח 132'!J9105</f>
        <v>0</v>
      </c>
      <c r="C9105" s="63">
        <f>'דוח 132'!I9105</f>
        <v>0</v>
      </c>
      <c r="D9105" s="63">
        <f>'דוח 132'!H9105</f>
        <v>0</v>
      </c>
      <c r="E9105" s="63">
        <f>'דוח 132'!G9105</f>
        <v>0</v>
      </c>
      <c r="F9105" s="63">
        <f>'דוח 132'!F9105</f>
        <v>0</v>
      </c>
      <c r="G9105" s="63">
        <f>'דוח 132'!E9105</f>
        <v>0</v>
      </c>
      <c r="H9105" s="63">
        <f>'דוח 132'!D9105</f>
        <v>0</v>
      </c>
      <c r="I9105" s="63">
        <f>'דוח 132'!C9105</f>
        <v>0</v>
      </c>
      <c r="J9105" s="63">
        <f>'דוח 132'!B9105</f>
        <v>0</v>
      </c>
      <c r="K9105" s="63">
        <f>'דוח 132'!A9105</f>
        <v>0</v>
      </c>
    </row>
    <row r="9106" spans="1:11" x14ac:dyDescent="0.2">
      <c r="A9106" s="63">
        <f>'דוח 132'!K9106</f>
        <v>0</v>
      </c>
      <c r="B9106" s="63">
        <f>'דוח 132'!J9106</f>
        <v>0</v>
      </c>
      <c r="C9106" s="63">
        <f>'דוח 132'!I9106</f>
        <v>0</v>
      </c>
      <c r="D9106" s="63">
        <f>'דוח 132'!H9106</f>
        <v>0</v>
      </c>
      <c r="E9106" s="63">
        <f>'דוח 132'!G9106</f>
        <v>0</v>
      </c>
      <c r="F9106" s="63">
        <f>'דוח 132'!F9106</f>
        <v>0</v>
      </c>
      <c r="G9106" s="63">
        <f>'דוח 132'!E9106</f>
        <v>0</v>
      </c>
      <c r="H9106" s="63">
        <f>'דוח 132'!D9106</f>
        <v>0</v>
      </c>
      <c r="I9106" s="63">
        <f>'דוח 132'!C9106</f>
        <v>0</v>
      </c>
      <c r="J9106" s="63">
        <f>'דוח 132'!B9106</f>
        <v>0</v>
      </c>
      <c r="K9106" s="63">
        <f>'דוח 132'!A9106</f>
        <v>0</v>
      </c>
    </row>
    <row r="9107" spans="1:11" x14ac:dyDescent="0.2">
      <c r="A9107" s="63">
        <f>'דוח 132'!K9107</f>
        <v>0</v>
      </c>
      <c r="B9107" s="63">
        <f>'דוח 132'!J9107</f>
        <v>0</v>
      </c>
      <c r="C9107" s="63">
        <f>'דוח 132'!I9107</f>
        <v>0</v>
      </c>
      <c r="D9107" s="63">
        <f>'דוח 132'!H9107</f>
        <v>0</v>
      </c>
      <c r="E9107" s="63">
        <f>'דוח 132'!G9107</f>
        <v>0</v>
      </c>
      <c r="F9107" s="63">
        <f>'דוח 132'!F9107</f>
        <v>0</v>
      </c>
      <c r="G9107" s="63">
        <f>'דוח 132'!E9107</f>
        <v>0</v>
      </c>
      <c r="H9107" s="63">
        <f>'דוח 132'!D9107</f>
        <v>0</v>
      </c>
      <c r="I9107" s="63">
        <f>'דוח 132'!C9107</f>
        <v>0</v>
      </c>
      <c r="J9107" s="63">
        <f>'דוח 132'!B9107</f>
        <v>0</v>
      </c>
      <c r="K9107" s="63">
        <f>'דוח 132'!A9107</f>
        <v>0</v>
      </c>
    </row>
    <row r="9108" spans="1:11" x14ac:dyDescent="0.2">
      <c r="A9108" s="63">
        <f>'דוח 132'!K9108</f>
        <v>0</v>
      </c>
      <c r="B9108" s="63">
        <f>'דוח 132'!J9108</f>
        <v>0</v>
      </c>
      <c r="C9108" s="63">
        <f>'דוח 132'!I9108</f>
        <v>0</v>
      </c>
      <c r="D9108" s="63">
        <f>'דוח 132'!H9108</f>
        <v>0</v>
      </c>
      <c r="E9108" s="63">
        <f>'דוח 132'!G9108</f>
        <v>0</v>
      </c>
      <c r="F9108" s="63">
        <f>'דוח 132'!F9108</f>
        <v>0</v>
      </c>
      <c r="G9108" s="63">
        <f>'דוח 132'!E9108</f>
        <v>0</v>
      </c>
      <c r="H9108" s="63">
        <f>'דוח 132'!D9108</f>
        <v>0</v>
      </c>
      <c r="I9108" s="63">
        <f>'דוח 132'!C9108</f>
        <v>0</v>
      </c>
      <c r="J9108" s="63">
        <f>'דוח 132'!B9108</f>
        <v>0</v>
      </c>
      <c r="K9108" s="63">
        <f>'דוח 132'!A9108</f>
        <v>0</v>
      </c>
    </row>
    <row r="9109" spans="1:11" x14ac:dyDescent="0.2">
      <c r="A9109" s="63">
        <f>'דוח 132'!K9109</f>
        <v>0</v>
      </c>
      <c r="B9109" s="63">
        <f>'דוח 132'!J9109</f>
        <v>0</v>
      </c>
      <c r="C9109" s="63">
        <f>'דוח 132'!I9109</f>
        <v>0</v>
      </c>
      <c r="D9109" s="63">
        <f>'דוח 132'!H9109</f>
        <v>0</v>
      </c>
      <c r="E9109" s="63">
        <f>'דוח 132'!G9109</f>
        <v>0</v>
      </c>
      <c r="F9109" s="63">
        <f>'דוח 132'!F9109</f>
        <v>0</v>
      </c>
      <c r="G9109" s="63">
        <f>'דוח 132'!E9109</f>
        <v>0</v>
      </c>
      <c r="H9109" s="63">
        <f>'דוח 132'!D9109</f>
        <v>0</v>
      </c>
      <c r="I9109" s="63">
        <f>'דוח 132'!C9109</f>
        <v>0</v>
      </c>
      <c r="J9109" s="63">
        <f>'דוח 132'!B9109</f>
        <v>0</v>
      </c>
      <c r="K9109" s="63">
        <f>'דוח 132'!A9109</f>
        <v>0</v>
      </c>
    </row>
    <row r="9110" spans="1:11" x14ac:dyDescent="0.2">
      <c r="A9110" s="63">
        <f>'דוח 132'!K9110</f>
        <v>0</v>
      </c>
      <c r="B9110" s="63">
        <f>'דוח 132'!J9110</f>
        <v>0</v>
      </c>
      <c r="C9110" s="63">
        <f>'דוח 132'!I9110</f>
        <v>0</v>
      </c>
      <c r="D9110" s="63">
        <f>'דוח 132'!H9110</f>
        <v>0</v>
      </c>
      <c r="E9110" s="63">
        <f>'דוח 132'!G9110</f>
        <v>0</v>
      </c>
      <c r="F9110" s="63">
        <f>'דוח 132'!F9110</f>
        <v>0</v>
      </c>
      <c r="G9110" s="63">
        <f>'דוח 132'!E9110</f>
        <v>0</v>
      </c>
      <c r="H9110" s="63">
        <f>'דוח 132'!D9110</f>
        <v>0</v>
      </c>
      <c r="I9110" s="63">
        <f>'דוח 132'!C9110</f>
        <v>0</v>
      </c>
      <c r="J9110" s="63">
        <f>'דוח 132'!B9110</f>
        <v>0</v>
      </c>
      <c r="K9110" s="63">
        <f>'דוח 132'!A9110</f>
        <v>0</v>
      </c>
    </row>
    <row r="9111" spans="1:11" x14ac:dyDescent="0.2">
      <c r="A9111" s="63">
        <f>'דוח 132'!K9111</f>
        <v>0</v>
      </c>
      <c r="B9111" s="63">
        <f>'דוח 132'!J9111</f>
        <v>0</v>
      </c>
      <c r="C9111" s="63">
        <f>'דוח 132'!I9111</f>
        <v>0</v>
      </c>
      <c r="D9111" s="63">
        <f>'דוח 132'!H9111</f>
        <v>0</v>
      </c>
      <c r="E9111" s="63">
        <f>'דוח 132'!G9111</f>
        <v>0</v>
      </c>
      <c r="F9111" s="63">
        <f>'דוח 132'!F9111</f>
        <v>0</v>
      </c>
      <c r="G9111" s="63">
        <f>'דוח 132'!E9111</f>
        <v>0</v>
      </c>
      <c r="H9111" s="63">
        <f>'דוח 132'!D9111</f>
        <v>0</v>
      </c>
      <c r="I9111" s="63">
        <f>'דוח 132'!C9111</f>
        <v>0</v>
      </c>
      <c r="J9111" s="63">
        <f>'דוח 132'!B9111</f>
        <v>0</v>
      </c>
      <c r="K9111" s="63">
        <f>'דוח 132'!A9111</f>
        <v>0</v>
      </c>
    </row>
    <row r="9112" spans="1:11" x14ac:dyDescent="0.2">
      <c r="A9112" s="63">
        <f>'דוח 132'!K9112</f>
        <v>0</v>
      </c>
      <c r="B9112" s="63">
        <f>'דוח 132'!J9112</f>
        <v>0</v>
      </c>
      <c r="C9112" s="63">
        <f>'דוח 132'!I9112</f>
        <v>0</v>
      </c>
      <c r="D9112" s="63">
        <f>'דוח 132'!H9112</f>
        <v>0</v>
      </c>
      <c r="E9112" s="63">
        <f>'דוח 132'!G9112</f>
        <v>0</v>
      </c>
      <c r="F9112" s="63">
        <f>'דוח 132'!F9112</f>
        <v>0</v>
      </c>
      <c r="G9112" s="63">
        <f>'דוח 132'!E9112</f>
        <v>0</v>
      </c>
      <c r="H9112" s="63">
        <f>'דוח 132'!D9112</f>
        <v>0</v>
      </c>
      <c r="I9112" s="63">
        <f>'דוח 132'!C9112</f>
        <v>0</v>
      </c>
      <c r="J9112" s="63">
        <f>'דוח 132'!B9112</f>
        <v>0</v>
      </c>
      <c r="K9112" s="63">
        <f>'דוח 132'!A9112</f>
        <v>0</v>
      </c>
    </row>
    <row r="9113" spans="1:11" x14ac:dyDescent="0.2">
      <c r="A9113" s="63">
        <f>'דוח 132'!K9113</f>
        <v>0</v>
      </c>
      <c r="B9113" s="63">
        <f>'דוח 132'!J9113</f>
        <v>0</v>
      </c>
      <c r="C9113" s="63">
        <f>'דוח 132'!I9113</f>
        <v>0</v>
      </c>
      <c r="D9113" s="63">
        <f>'דוח 132'!H9113</f>
        <v>0</v>
      </c>
      <c r="E9113" s="63">
        <f>'דוח 132'!G9113</f>
        <v>0</v>
      </c>
      <c r="F9113" s="63">
        <f>'דוח 132'!F9113</f>
        <v>0</v>
      </c>
      <c r="G9113" s="63">
        <f>'דוח 132'!E9113</f>
        <v>0</v>
      </c>
      <c r="H9113" s="63">
        <f>'דוח 132'!D9113</f>
        <v>0</v>
      </c>
      <c r="I9113" s="63">
        <f>'דוח 132'!C9113</f>
        <v>0</v>
      </c>
      <c r="J9113" s="63">
        <f>'דוח 132'!B9113</f>
        <v>0</v>
      </c>
      <c r="K9113" s="63">
        <f>'דוח 132'!A9113</f>
        <v>0</v>
      </c>
    </row>
    <row r="9114" spans="1:11" x14ac:dyDescent="0.2">
      <c r="A9114" s="63">
        <f>'דוח 132'!K9114</f>
        <v>0</v>
      </c>
      <c r="B9114" s="63">
        <f>'דוח 132'!J9114</f>
        <v>0</v>
      </c>
      <c r="C9114" s="63">
        <f>'דוח 132'!I9114</f>
        <v>0</v>
      </c>
      <c r="D9114" s="63">
        <f>'דוח 132'!H9114</f>
        <v>0</v>
      </c>
      <c r="E9114" s="63">
        <f>'דוח 132'!G9114</f>
        <v>0</v>
      </c>
      <c r="F9114" s="63">
        <f>'דוח 132'!F9114</f>
        <v>0</v>
      </c>
      <c r="G9114" s="63">
        <f>'דוח 132'!E9114</f>
        <v>0</v>
      </c>
      <c r="H9114" s="63">
        <f>'דוח 132'!D9114</f>
        <v>0</v>
      </c>
      <c r="I9114" s="63">
        <f>'דוח 132'!C9114</f>
        <v>0</v>
      </c>
      <c r="J9114" s="63">
        <f>'דוח 132'!B9114</f>
        <v>0</v>
      </c>
      <c r="K9114" s="63">
        <f>'דוח 132'!A9114</f>
        <v>0</v>
      </c>
    </row>
    <row r="9115" spans="1:11" x14ac:dyDescent="0.2">
      <c r="A9115" s="63">
        <f>'דוח 132'!K9115</f>
        <v>0</v>
      </c>
      <c r="B9115" s="63">
        <f>'דוח 132'!J9115</f>
        <v>0</v>
      </c>
      <c r="C9115" s="63">
        <f>'דוח 132'!I9115</f>
        <v>0</v>
      </c>
      <c r="D9115" s="63">
        <f>'דוח 132'!H9115</f>
        <v>0</v>
      </c>
      <c r="E9115" s="63">
        <f>'דוח 132'!G9115</f>
        <v>0</v>
      </c>
      <c r="F9115" s="63">
        <f>'דוח 132'!F9115</f>
        <v>0</v>
      </c>
      <c r="G9115" s="63">
        <f>'דוח 132'!E9115</f>
        <v>0</v>
      </c>
      <c r="H9115" s="63">
        <f>'דוח 132'!D9115</f>
        <v>0</v>
      </c>
      <c r="I9115" s="63">
        <f>'דוח 132'!C9115</f>
        <v>0</v>
      </c>
      <c r="J9115" s="63">
        <f>'דוח 132'!B9115</f>
        <v>0</v>
      </c>
      <c r="K9115" s="63">
        <f>'דוח 132'!A9115</f>
        <v>0</v>
      </c>
    </row>
    <row r="9116" spans="1:11" x14ac:dyDescent="0.2">
      <c r="A9116" s="63">
        <f>'דוח 132'!K9116</f>
        <v>0</v>
      </c>
      <c r="B9116" s="63">
        <f>'דוח 132'!J9116</f>
        <v>0</v>
      </c>
      <c r="C9116" s="63">
        <f>'דוח 132'!I9116</f>
        <v>0</v>
      </c>
      <c r="D9116" s="63">
        <f>'דוח 132'!H9116</f>
        <v>0</v>
      </c>
      <c r="E9116" s="63">
        <f>'דוח 132'!G9116</f>
        <v>0</v>
      </c>
      <c r="F9116" s="63">
        <f>'דוח 132'!F9116</f>
        <v>0</v>
      </c>
      <c r="G9116" s="63">
        <f>'דוח 132'!E9116</f>
        <v>0</v>
      </c>
      <c r="H9116" s="63">
        <f>'דוח 132'!D9116</f>
        <v>0</v>
      </c>
      <c r="I9116" s="63">
        <f>'דוח 132'!C9116</f>
        <v>0</v>
      </c>
      <c r="J9116" s="63">
        <f>'דוח 132'!B9116</f>
        <v>0</v>
      </c>
      <c r="K9116" s="63">
        <f>'דוח 132'!A9116</f>
        <v>0</v>
      </c>
    </row>
    <row r="9117" spans="1:11" x14ac:dyDescent="0.2">
      <c r="A9117" s="63">
        <f>'דוח 132'!K9117</f>
        <v>0</v>
      </c>
      <c r="B9117" s="63">
        <f>'דוח 132'!J9117</f>
        <v>0</v>
      </c>
      <c r="C9117" s="63">
        <f>'דוח 132'!I9117</f>
        <v>0</v>
      </c>
      <c r="D9117" s="63">
        <f>'דוח 132'!H9117</f>
        <v>0</v>
      </c>
      <c r="E9117" s="63">
        <f>'דוח 132'!G9117</f>
        <v>0</v>
      </c>
      <c r="F9117" s="63">
        <f>'דוח 132'!F9117</f>
        <v>0</v>
      </c>
      <c r="G9117" s="63">
        <f>'דוח 132'!E9117</f>
        <v>0</v>
      </c>
      <c r="H9117" s="63">
        <f>'דוח 132'!D9117</f>
        <v>0</v>
      </c>
      <c r="I9117" s="63">
        <f>'דוח 132'!C9117</f>
        <v>0</v>
      </c>
      <c r="J9117" s="63">
        <f>'דוח 132'!B9117</f>
        <v>0</v>
      </c>
      <c r="K9117" s="63">
        <f>'דוח 132'!A9117</f>
        <v>0</v>
      </c>
    </row>
    <row r="9118" spans="1:11" x14ac:dyDescent="0.2">
      <c r="A9118" s="63">
        <f>'דוח 132'!K9118</f>
        <v>0</v>
      </c>
      <c r="B9118" s="63">
        <f>'דוח 132'!J9118</f>
        <v>0</v>
      </c>
      <c r="C9118" s="63">
        <f>'דוח 132'!I9118</f>
        <v>0</v>
      </c>
      <c r="D9118" s="63">
        <f>'דוח 132'!H9118</f>
        <v>0</v>
      </c>
      <c r="E9118" s="63">
        <f>'דוח 132'!G9118</f>
        <v>0</v>
      </c>
      <c r="F9118" s="63">
        <f>'דוח 132'!F9118</f>
        <v>0</v>
      </c>
      <c r="G9118" s="63">
        <f>'דוח 132'!E9118</f>
        <v>0</v>
      </c>
      <c r="H9118" s="63">
        <f>'דוח 132'!D9118</f>
        <v>0</v>
      </c>
      <c r="I9118" s="63">
        <f>'דוח 132'!C9118</f>
        <v>0</v>
      </c>
      <c r="J9118" s="63">
        <f>'דוח 132'!B9118</f>
        <v>0</v>
      </c>
      <c r="K9118" s="63">
        <f>'דוח 132'!A9118</f>
        <v>0</v>
      </c>
    </row>
    <row r="9119" spans="1:11" x14ac:dyDescent="0.2">
      <c r="A9119" s="63">
        <f>'דוח 132'!K9119</f>
        <v>0</v>
      </c>
      <c r="B9119" s="63">
        <f>'דוח 132'!J9119</f>
        <v>0</v>
      </c>
      <c r="C9119" s="63">
        <f>'דוח 132'!I9119</f>
        <v>0</v>
      </c>
      <c r="D9119" s="63">
        <f>'דוח 132'!H9119</f>
        <v>0</v>
      </c>
      <c r="E9119" s="63">
        <f>'דוח 132'!G9119</f>
        <v>0</v>
      </c>
      <c r="F9119" s="63">
        <f>'דוח 132'!F9119</f>
        <v>0</v>
      </c>
      <c r="G9119" s="63">
        <f>'דוח 132'!E9119</f>
        <v>0</v>
      </c>
      <c r="H9119" s="63">
        <f>'דוח 132'!D9119</f>
        <v>0</v>
      </c>
      <c r="I9119" s="63">
        <f>'דוח 132'!C9119</f>
        <v>0</v>
      </c>
      <c r="J9119" s="63">
        <f>'דוח 132'!B9119</f>
        <v>0</v>
      </c>
      <c r="K9119" s="63">
        <f>'דוח 132'!A9119</f>
        <v>0</v>
      </c>
    </row>
    <row r="9120" spans="1:11" x14ac:dyDescent="0.2">
      <c r="A9120" s="63">
        <f>'דוח 132'!K9120</f>
        <v>0</v>
      </c>
      <c r="B9120" s="63">
        <f>'דוח 132'!J9120</f>
        <v>0</v>
      </c>
      <c r="C9120" s="63">
        <f>'דוח 132'!I9120</f>
        <v>0</v>
      </c>
      <c r="D9120" s="63">
        <f>'דוח 132'!H9120</f>
        <v>0</v>
      </c>
      <c r="E9120" s="63">
        <f>'דוח 132'!G9120</f>
        <v>0</v>
      </c>
      <c r="F9120" s="63">
        <f>'דוח 132'!F9120</f>
        <v>0</v>
      </c>
      <c r="G9120" s="63">
        <f>'דוח 132'!E9120</f>
        <v>0</v>
      </c>
      <c r="H9120" s="63">
        <f>'דוח 132'!D9120</f>
        <v>0</v>
      </c>
      <c r="I9120" s="63">
        <f>'דוח 132'!C9120</f>
        <v>0</v>
      </c>
      <c r="J9120" s="63">
        <f>'דוח 132'!B9120</f>
        <v>0</v>
      </c>
      <c r="K9120" s="63">
        <f>'דוח 132'!A9120</f>
        <v>0</v>
      </c>
    </row>
    <row r="9121" spans="1:11" x14ac:dyDescent="0.2">
      <c r="A9121" s="63">
        <f>'דוח 132'!K9121</f>
        <v>0</v>
      </c>
      <c r="B9121" s="63">
        <f>'דוח 132'!J9121</f>
        <v>0</v>
      </c>
      <c r="C9121" s="63">
        <f>'דוח 132'!I9121</f>
        <v>0</v>
      </c>
      <c r="D9121" s="63">
        <f>'דוח 132'!H9121</f>
        <v>0</v>
      </c>
      <c r="E9121" s="63">
        <f>'דוח 132'!G9121</f>
        <v>0</v>
      </c>
      <c r="F9121" s="63">
        <f>'דוח 132'!F9121</f>
        <v>0</v>
      </c>
      <c r="G9121" s="63">
        <f>'דוח 132'!E9121</f>
        <v>0</v>
      </c>
      <c r="H9121" s="63">
        <f>'דוח 132'!D9121</f>
        <v>0</v>
      </c>
      <c r="I9121" s="63">
        <f>'דוח 132'!C9121</f>
        <v>0</v>
      </c>
      <c r="J9121" s="63">
        <f>'דוח 132'!B9121</f>
        <v>0</v>
      </c>
      <c r="K9121" s="63">
        <f>'דוח 132'!A9121</f>
        <v>0</v>
      </c>
    </row>
    <row r="9122" spans="1:11" x14ac:dyDescent="0.2">
      <c r="A9122" s="63">
        <f>'דוח 132'!K9122</f>
        <v>0</v>
      </c>
      <c r="B9122" s="63">
        <f>'דוח 132'!J9122</f>
        <v>0</v>
      </c>
      <c r="C9122" s="63">
        <f>'דוח 132'!I9122</f>
        <v>0</v>
      </c>
      <c r="D9122" s="63">
        <f>'דוח 132'!H9122</f>
        <v>0</v>
      </c>
      <c r="E9122" s="63">
        <f>'דוח 132'!G9122</f>
        <v>0</v>
      </c>
      <c r="F9122" s="63">
        <f>'דוח 132'!F9122</f>
        <v>0</v>
      </c>
      <c r="G9122" s="63">
        <f>'דוח 132'!E9122</f>
        <v>0</v>
      </c>
      <c r="H9122" s="63">
        <f>'דוח 132'!D9122</f>
        <v>0</v>
      </c>
      <c r="I9122" s="63">
        <f>'דוח 132'!C9122</f>
        <v>0</v>
      </c>
      <c r="J9122" s="63">
        <f>'דוח 132'!B9122</f>
        <v>0</v>
      </c>
      <c r="K9122" s="63">
        <f>'דוח 132'!A9122</f>
        <v>0</v>
      </c>
    </row>
    <row r="9123" spans="1:11" x14ac:dyDescent="0.2">
      <c r="A9123" s="63">
        <f>'דוח 132'!K9123</f>
        <v>0</v>
      </c>
      <c r="B9123" s="63">
        <f>'דוח 132'!J9123</f>
        <v>0</v>
      </c>
      <c r="C9123" s="63">
        <f>'דוח 132'!I9123</f>
        <v>0</v>
      </c>
      <c r="D9123" s="63">
        <f>'דוח 132'!H9123</f>
        <v>0</v>
      </c>
      <c r="E9123" s="63">
        <f>'דוח 132'!G9123</f>
        <v>0</v>
      </c>
      <c r="F9123" s="63">
        <f>'דוח 132'!F9123</f>
        <v>0</v>
      </c>
      <c r="G9123" s="63">
        <f>'דוח 132'!E9123</f>
        <v>0</v>
      </c>
      <c r="H9123" s="63">
        <f>'דוח 132'!D9123</f>
        <v>0</v>
      </c>
      <c r="I9123" s="63">
        <f>'דוח 132'!C9123</f>
        <v>0</v>
      </c>
      <c r="J9123" s="63">
        <f>'דוח 132'!B9123</f>
        <v>0</v>
      </c>
      <c r="K9123" s="63">
        <f>'דוח 132'!A9123</f>
        <v>0</v>
      </c>
    </row>
    <row r="9124" spans="1:11" x14ac:dyDescent="0.2">
      <c r="A9124" s="63">
        <f>'דוח 132'!K9124</f>
        <v>0</v>
      </c>
      <c r="B9124" s="63">
        <f>'דוח 132'!J9124</f>
        <v>0</v>
      </c>
      <c r="C9124" s="63">
        <f>'דוח 132'!I9124</f>
        <v>0</v>
      </c>
      <c r="D9124" s="63">
        <f>'דוח 132'!H9124</f>
        <v>0</v>
      </c>
      <c r="E9124" s="63">
        <f>'דוח 132'!G9124</f>
        <v>0</v>
      </c>
      <c r="F9124" s="63">
        <f>'דוח 132'!F9124</f>
        <v>0</v>
      </c>
      <c r="G9124" s="63">
        <f>'דוח 132'!E9124</f>
        <v>0</v>
      </c>
      <c r="H9124" s="63">
        <f>'דוח 132'!D9124</f>
        <v>0</v>
      </c>
      <c r="I9124" s="63">
        <f>'דוח 132'!C9124</f>
        <v>0</v>
      </c>
      <c r="J9124" s="63">
        <f>'דוח 132'!B9124</f>
        <v>0</v>
      </c>
      <c r="K9124" s="63">
        <f>'דוח 132'!A9124</f>
        <v>0</v>
      </c>
    </row>
    <row r="9125" spans="1:11" x14ac:dyDescent="0.2">
      <c r="A9125" s="63">
        <f>'דוח 132'!K9125</f>
        <v>0</v>
      </c>
      <c r="B9125" s="63">
        <f>'דוח 132'!J9125</f>
        <v>0</v>
      </c>
      <c r="C9125" s="63">
        <f>'דוח 132'!I9125</f>
        <v>0</v>
      </c>
      <c r="D9125" s="63">
        <f>'דוח 132'!H9125</f>
        <v>0</v>
      </c>
      <c r="E9125" s="63">
        <f>'דוח 132'!G9125</f>
        <v>0</v>
      </c>
      <c r="F9125" s="63">
        <f>'דוח 132'!F9125</f>
        <v>0</v>
      </c>
      <c r="G9125" s="63">
        <f>'דוח 132'!E9125</f>
        <v>0</v>
      </c>
      <c r="H9125" s="63">
        <f>'דוח 132'!D9125</f>
        <v>0</v>
      </c>
      <c r="I9125" s="63">
        <f>'דוח 132'!C9125</f>
        <v>0</v>
      </c>
      <c r="J9125" s="63">
        <f>'דוח 132'!B9125</f>
        <v>0</v>
      </c>
      <c r="K9125" s="63">
        <f>'דוח 132'!A9125</f>
        <v>0</v>
      </c>
    </row>
    <row r="9126" spans="1:11" x14ac:dyDescent="0.2">
      <c r="A9126" s="63">
        <f>'דוח 132'!K9126</f>
        <v>0</v>
      </c>
      <c r="B9126" s="63">
        <f>'דוח 132'!J9126</f>
        <v>0</v>
      </c>
      <c r="C9126" s="63">
        <f>'דוח 132'!I9126</f>
        <v>0</v>
      </c>
      <c r="D9126" s="63">
        <f>'דוח 132'!H9126</f>
        <v>0</v>
      </c>
      <c r="E9126" s="63">
        <f>'דוח 132'!G9126</f>
        <v>0</v>
      </c>
      <c r="F9126" s="63">
        <f>'דוח 132'!F9126</f>
        <v>0</v>
      </c>
      <c r="G9126" s="63">
        <f>'דוח 132'!E9126</f>
        <v>0</v>
      </c>
      <c r="H9126" s="63">
        <f>'דוח 132'!D9126</f>
        <v>0</v>
      </c>
      <c r="I9126" s="63">
        <f>'דוח 132'!C9126</f>
        <v>0</v>
      </c>
      <c r="J9126" s="63">
        <f>'דוח 132'!B9126</f>
        <v>0</v>
      </c>
      <c r="K9126" s="63">
        <f>'דוח 132'!A9126</f>
        <v>0</v>
      </c>
    </row>
    <row r="9127" spans="1:11" x14ac:dyDescent="0.2">
      <c r="A9127" s="63">
        <f>'דוח 132'!K9127</f>
        <v>0</v>
      </c>
      <c r="B9127" s="63">
        <f>'דוח 132'!J9127</f>
        <v>0</v>
      </c>
      <c r="C9127" s="63">
        <f>'דוח 132'!I9127</f>
        <v>0</v>
      </c>
      <c r="D9127" s="63">
        <f>'דוח 132'!H9127</f>
        <v>0</v>
      </c>
      <c r="E9127" s="63">
        <f>'דוח 132'!G9127</f>
        <v>0</v>
      </c>
      <c r="F9127" s="63">
        <f>'דוח 132'!F9127</f>
        <v>0</v>
      </c>
      <c r="G9127" s="63">
        <f>'דוח 132'!E9127</f>
        <v>0</v>
      </c>
      <c r="H9127" s="63">
        <f>'דוח 132'!D9127</f>
        <v>0</v>
      </c>
      <c r="I9127" s="63">
        <f>'דוח 132'!C9127</f>
        <v>0</v>
      </c>
      <c r="J9127" s="63">
        <f>'דוח 132'!B9127</f>
        <v>0</v>
      </c>
      <c r="K9127" s="63">
        <f>'דוח 132'!A9127</f>
        <v>0</v>
      </c>
    </row>
    <row r="9128" spans="1:11" x14ac:dyDescent="0.2">
      <c r="A9128" s="63">
        <f>'דוח 132'!K9128</f>
        <v>0</v>
      </c>
      <c r="B9128" s="63">
        <f>'דוח 132'!J9128</f>
        <v>0</v>
      </c>
      <c r="C9128" s="63">
        <f>'דוח 132'!I9128</f>
        <v>0</v>
      </c>
      <c r="D9128" s="63">
        <f>'דוח 132'!H9128</f>
        <v>0</v>
      </c>
      <c r="E9128" s="63">
        <f>'דוח 132'!G9128</f>
        <v>0</v>
      </c>
      <c r="F9128" s="63">
        <f>'דוח 132'!F9128</f>
        <v>0</v>
      </c>
      <c r="G9128" s="63">
        <f>'דוח 132'!E9128</f>
        <v>0</v>
      </c>
      <c r="H9128" s="63">
        <f>'דוח 132'!D9128</f>
        <v>0</v>
      </c>
      <c r="I9128" s="63">
        <f>'דוח 132'!C9128</f>
        <v>0</v>
      </c>
      <c r="J9128" s="63">
        <f>'דוח 132'!B9128</f>
        <v>0</v>
      </c>
      <c r="K9128" s="63">
        <f>'דוח 132'!A9128</f>
        <v>0</v>
      </c>
    </row>
    <row r="9129" spans="1:11" x14ac:dyDescent="0.2">
      <c r="A9129" s="63">
        <f>'דוח 132'!K9129</f>
        <v>0</v>
      </c>
      <c r="B9129" s="63">
        <f>'דוח 132'!J9129</f>
        <v>0</v>
      </c>
      <c r="C9129" s="63">
        <f>'דוח 132'!I9129</f>
        <v>0</v>
      </c>
      <c r="D9129" s="63">
        <f>'דוח 132'!H9129</f>
        <v>0</v>
      </c>
      <c r="E9129" s="63">
        <f>'דוח 132'!G9129</f>
        <v>0</v>
      </c>
      <c r="F9129" s="63">
        <f>'דוח 132'!F9129</f>
        <v>0</v>
      </c>
      <c r="G9129" s="63">
        <f>'דוח 132'!E9129</f>
        <v>0</v>
      </c>
      <c r="H9129" s="63">
        <f>'דוח 132'!D9129</f>
        <v>0</v>
      </c>
      <c r="I9129" s="63">
        <f>'דוח 132'!C9129</f>
        <v>0</v>
      </c>
      <c r="J9129" s="63">
        <f>'דוח 132'!B9129</f>
        <v>0</v>
      </c>
      <c r="K9129" s="63">
        <f>'דוח 132'!A9129</f>
        <v>0</v>
      </c>
    </row>
    <row r="9130" spans="1:11" x14ac:dyDescent="0.2">
      <c r="A9130" s="63">
        <f>'דוח 132'!K9130</f>
        <v>0</v>
      </c>
      <c r="B9130" s="63">
        <f>'דוח 132'!J9130</f>
        <v>0</v>
      </c>
      <c r="C9130" s="63">
        <f>'דוח 132'!I9130</f>
        <v>0</v>
      </c>
      <c r="D9130" s="63">
        <f>'דוח 132'!H9130</f>
        <v>0</v>
      </c>
      <c r="E9130" s="63">
        <f>'דוח 132'!G9130</f>
        <v>0</v>
      </c>
      <c r="F9130" s="63">
        <f>'דוח 132'!F9130</f>
        <v>0</v>
      </c>
      <c r="G9130" s="63">
        <f>'דוח 132'!E9130</f>
        <v>0</v>
      </c>
      <c r="H9130" s="63">
        <f>'דוח 132'!D9130</f>
        <v>0</v>
      </c>
      <c r="I9130" s="63">
        <f>'דוח 132'!C9130</f>
        <v>0</v>
      </c>
      <c r="J9130" s="63">
        <f>'דוח 132'!B9130</f>
        <v>0</v>
      </c>
      <c r="K9130" s="63">
        <f>'דוח 132'!A9130</f>
        <v>0</v>
      </c>
    </row>
    <row r="9131" spans="1:11" x14ac:dyDescent="0.2">
      <c r="A9131" s="63">
        <f>'דוח 132'!K9131</f>
        <v>0</v>
      </c>
      <c r="B9131" s="63">
        <f>'דוח 132'!J9131</f>
        <v>0</v>
      </c>
      <c r="C9131" s="63">
        <f>'דוח 132'!I9131</f>
        <v>0</v>
      </c>
      <c r="D9131" s="63">
        <f>'דוח 132'!H9131</f>
        <v>0</v>
      </c>
      <c r="E9131" s="63">
        <f>'דוח 132'!G9131</f>
        <v>0</v>
      </c>
      <c r="F9131" s="63">
        <f>'דוח 132'!F9131</f>
        <v>0</v>
      </c>
      <c r="G9131" s="63">
        <f>'דוח 132'!E9131</f>
        <v>0</v>
      </c>
      <c r="H9131" s="63">
        <f>'דוח 132'!D9131</f>
        <v>0</v>
      </c>
      <c r="I9131" s="63">
        <f>'דוח 132'!C9131</f>
        <v>0</v>
      </c>
      <c r="J9131" s="63">
        <f>'דוח 132'!B9131</f>
        <v>0</v>
      </c>
      <c r="K9131" s="63">
        <f>'דוח 132'!A9131</f>
        <v>0</v>
      </c>
    </row>
    <row r="9132" spans="1:11" x14ac:dyDescent="0.2">
      <c r="A9132" s="63">
        <f>'דוח 132'!K9132</f>
        <v>0</v>
      </c>
      <c r="B9132" s="63">
        <f>'דוח 132'!J9132</f>
        <v>0</v>
      </c>
      <c r="C9132" s="63">
        <f>'דוח 132'!I9132</f>
        <v>0</v>
      </c>
      <c r="D9132" s="63">
        <f>'דוח 132'!H9132</f>
        <v>0</v>
      </c>
      <c r="E9132" s="63">
        <f>'דוח 132'!G9132</f>
        <v>0</v>
      </c>
      <c r="F9132" s="63">
        <f>'דוח 132'!F9132</f>
        <v>0</v>
      </c>
      <c r="G9132" s="63">
        <f>'דוח 132'!E9132</f>
        <v>0</v>
      </c>
      <c r="H9132" s="63">
        <f>'דוח 132'!D9132</f>
        <v>0</v>
      </c>
      <c r="I9132" s="63">
        <f>'דוח 132'!C9132</f>
        <v>0</v>
      </c>
      <c r="J9132" s="63">
        <f>'דוח 132'!B9132</f>
        <v>0</v>
      </c>
      <c r="K9132" s="63">
        <f>'דוח 132'!A9132</f>
        <v>0</v>
      </c>
    </row>
    <row r="9133" spans="1:11" x14ac:dyDescent="0.2">
      <c r="A9133" s="63">
        <f>'דוח 132'!K9133</f>
        <v>0</v>
      </c>
      <c r="B9133" s="63">
        <f>'דוח 132'!J9133</f>
        <v>0</v>
      </c>
      <c r="C9133" s="63">
        <f>'דוח 132'!I9133</f>
        <v>0</v>
      </c>
      <c r="D9133" s="63">
        <f>'דוח 132'!H9133</f>
        <v>0</v>
      </c>
      <c r="E9133" s="63">
        <f>'דוח 132'!G9133</f>
        <v>0</v>
      </c>
      <c r="F9133" s="63">
        <f>'דוח 132'!F9133</f>
        <v>0</v>
      </c>
      <c r="G9133" s="63">
        <f>'דוח 132'!E9133</f>
        <v>0</v>
      </c>
      <c r="H9133" s="63">
        <f>'דוח 132'!D9133</f>
        <v>0</v>
      </c>
      <c r="I9133" s="63">
        <f>'דוח 132'!C9133</f>
        <v>0</v>
      </c>
      <c r="J9133" s="63">
        <f>'דוח 132'!B9133</f>
        <v>0</v>
      </c>
      <c r="K9133" s="63">
        <f>'דוח 132'!A9133</f>
        <v>0</v>
      </c>
    </row>
    <row r="9134" spans="1:11" x14ac:dyDescent="0.2">
      <c r="A9134" s="63">
        <f>'דוח 132'!K9134</f>
        <v>0</v>
      </c>
      <c r="B9134" s="63">
        <f>'דוח 132'!J9134</f>
        <v>0</v>
      </c>
      <c r="C9134" s="63">
        <f>'דוח 132'!I9134</f>
        <v>0</v>
      </c>
      <c r="D9134" s="63">
        <f>'דוח 132'!H9134</f>
        <v>0</v>
      </c>
      <c r="E9134" s="63">
        <f>'דוח 132'!G9134</f>
        <v>0</v>
      </c>
      <c r="F9134" s="63">
        <f>'דוח 132'!F9134</f>
        <v>0</v>
      </c>
      <c r="G9134" s="63">
        <f>'דוח 132'!E9134</f>
        <v>0</v>
      </c>
      <c r="H9134" s="63">
        <f>'דוח 132'!D9134</f>
        <v>0</v>
      </c>
      <c r="I9134" s="63">
        <f>'דוח 132'!C9134</f>
        <v>0</v>
      </c>
      <c r="J9134" s="63">
        <f>'דוח 132'!B9134</f>
        <v>0</v>
      </c>
      <c r="K9134" s="63">
        <f>'דוח 132'!A9134</f>
        <v>0</v>
      </c>
    </row>
    <row r="9135" spans="1:11" x14ac:dyDescent="0.2">
      <c r="A9135" s="63">
        <f>'דוח 132'!K9135</f>
        <v>0</v>
      </c>
      <c r="B9135" s="63">
        <f>'דוח 132'!J9135</f>
        <v>0</v>
      </c>
      <c r="C9135" s="63">
        <f>'דוח 132'!I9135</f>
        <v>0</v>
      </c>
      <c r="D9135" s="63">
        <f>'דוח 132'!H9135</f>
        <v>0</v>
      </c>
      <c r="E9135" s="63">
        <f>'דוח 132'!G9135</f>
        <v>0</v>
      </c>
      <c r="F9135" s="63">
        <f>'דוח 132'!F9135</f>
        <v>0</v>
      </c>
      <c r="G9135" s="63">
        <f>'דוח 132'!E9135</f>
        <v>0</v>
      </c>
      <c r="H9135" s="63">
        <f>'דוח 132'!D9135</f>
        <v>0</v>
      </c>
      <c r="I9135" s="63">
        <f>'דוח 132'!C9135</f>
        <v>0</v>
      </c>
      <c r="J9135" s="63">
        <f>'דוח 132'!B9135</f>
        <v>0</v>
      </c>
      <c r="K9135" s="63">
        <f>'דוח 132'!A9135</f>
        <v>0</v>
      </c>
    </row>
    <row r="9136" spans="1:11" x14ac:dyDescent="0.2">
      <c r="A9136" s="63">
        <f>'דוח 132'!K9136</f>
        <v>0</v>
      </c>
      <c r="B9136" s="63">
        <f>'דוח 132'!J9136</f>
        <v>0</v>
      </c>
      <c r="C9136" s="63">
        <f>'דוח 132'!I9136</f>
        <v>0</v>
      </c>
      <c r="D9136" s="63">
        <f>'דוח 132'!H9136</f>
        <v>0</v>
      </c>
      <c r="E9136" s="63">
        <f>'דוח 132'!G9136</f>
        <v>0</v>
      </c>
      <c r="F9136" s="63">
        <f>'דוח 132'!F9136</f>
        <v>0</v>
      </c>
      <c r="G9136" s="63">
        <f>'דוח 132'!E9136</f>
        <v>0</v>
      </c>
      <c r="H9136" s="63">
        <f>'דוח 132'!D9136</f>
        <v>0</v>
      </c>
      <c r="I9136" s="63">
        <f>'דוח 132'!C9136</f>
        <v>0</v>
      </c>
      <c r="J9136" s="63">
        <f>'דוח 132'!B9136</f>
        <v>0</v>
      </c>
      <c r="K9136" s="63">
        <f>'דוח 132'!A9136</f>
        <v>0</v>
      </c>
    </row>
    <row r="9137" spans="1:11" x14ac:dyDescent="0.2">
      <c r="A9137" s="63">
        <f>'דוח 132'!K9137</f>
        <v>0</v>
      </c>
      <c r="B9137" s="63">
        <f>'דוח 132'!J9137</f>
        <v>0</v>
      </c>
      <c r="C9137" s="63">
        <f>'דוח 132'!I9137</f>
        <v>0</v>
      </c>
      <c r="D9137" s="63">
        <f>'דוח 132'!H9137</f>
        <v>0</v>
      </c>
      <c r="E9137" s="63">
        <f>'דוח 132'!G9137</f>
        <v>0</v>
      </c>
      <c r="F9137" s="63">
        <f>'דוח 132'!F9137</f>
        <v>0</v>
      </c>
      <c r="G9137" s="63">
        <f>'דוח 132'!E9137</f>
        <v>0</v>
      </c>
      <c r="H9137" s="63">
        <f>'דוח 132'!D9137</f>
        <v>0</v>
      </c>
      <c r="I9137" s="63">
        <f>'דוח 132'!C9137</f>
        <v>0</v>
      </c>
      <c r="J9137" s="63">
        <f>'דוח 132'!B9137</f>
        <v>0</v>
      </c>
      <c r="K9137" s="63">
        <f>'דוח 132'!A9137</f>
        <v>0</v>
      </c>
    </row>
    <row r="9138" spans="1:11" x14ac:dyDescent="0.2">
      <c r="A9138" s="63">
        <f>'דוח 132'!K9138</f>
        <v>0</v>
      </c>
      <c r="B9138" s="63">
        <f>'דוח 132'!J9138</f>
        <v>0</v>
      </c>
      <c r="C9138" s="63">
        <f>'דוח 132'!I9138</f>
        <v>0</v>
      </c>
      <c r="D9138" s="63">
        <f>'דוח 132'!H9138</f>
        <v>0</v>
      </c>
      <c r="E9138" s="63">
        <f>'דוח 132'!G9138</f>
        <v>0</v>
      </c>
      <c r="F9138" s="63">
        <f>'דוח 132'!F9138</f>
        <v>0</v>
      </c>
      <c r="G9138" s="63">
        <f>'דוח 132'!E9138</f>
        <v>0</v>
      </c>
      <c r="H9138" s="63">
        <f>'דוח 132'!D9138</f>
        <v>0</v>
      </c>
      <c r="I9138" s="63">
        <f>'דוח 132'!C9138</f>
        <v>0</v>
      </c>
      <c r="J9138" s="63">
        <f>'דוח 132'!B9138</f>
        <v>0</v>
      </c>
      <c r="K9138" s="63">
        <f>'דוח 132'!A9138</f>
        <v>0</v>
      </c>
    </row>
    <row r="9139" spans="1:11" x14ac:dyDescent="0.2">
      <c r="A9139" s="63">
        <f>'דוח 132'!K9139</f>
        <v>0</v>
      </c>
      <c r="B9139" s="63">
        <f>'דוח 132'!J9139</f>
        <v>0</v>
      </c>
      <c r="C9139" s="63">
        <f>'דוח 132'!I9139</f>
        <v>0</v>
      </c>
      <c r="D9139" s="63">
        <f>'דוח 132'!H9139</f>
        <v>0</v>
      </c>
      <c r="E9139" s="63">
        <f>'דוח 132'!G9139</f>
        <v>0</v>
      </c>
      <c r="F9139" s="63">
        <f>'דוח 132'!F9139</f>
        <v>0</v>
      </c>
      <c r="G9139" s="63">
        <f>'דוח 132'!E9139</f>
        <v>0</v>
      </c>
      <c r="H9139" s="63">
        <f>'דוח 132'!D9139</f>
        <v>0</v>
      </c>
      <c r="I9139" s="63">
        <f>'דוח 132'!C9139</f>
        <v>0</v>
      </c>
      <c r="J9139" s="63">
        <f>'דוח 132'!B9139</f>
        <v>0</v>
      </c>
      <c r="K9139" s="63">
        <f>'דוח 132'!A9139</f>
        <v>0</v>
      </c>
    </row>
    <row r="9140" spans="1:11" x14ac:dyDescent="0.2">
      <c r="A9140" s="63">
        <f>'דוח 132'!K9140</f>
        <v>0</v>
      </c>
      <c r="B9140" s="63">
        <f>'דוח 132'!J9140</f>
        <v>0</v>
      </c>
      <c r="C9140" s="63">
        <f>'דוח 132'!I9140</f>
        <v>0</v>
      </c>
      <c r="D9140" s="63">
        <f>'דוח 132'!H9140</f>
        <v>0</v>
      </c>
      <c r="E9140" s="63">
        <f>'דוח 132'!G9140</f>
        <v>0</v>
      </c>
      <c r="F9140" s="63">
        <f>'דוח 132'!F9140</f>
        <v>0</v>
      </c>
      <c r="G9140" s="63">
        <f>'דוח 132'!E9140</f>
        <v>0</v>
      </c>
      <c r="H9140" s="63">
        <f>'דוח 132'!D9140</f>
        <v>0</v>
      </c>
      <c r="I9140" s="63">
        <f>'דוח 132'!C9140</f>
        <v>0</v>
      </c>
      <c r="J9140" s="63">
        <f>'דוח 132'!B9140</f>
        <v>0</v>
      </c>
      <c r="K9140" s="63">
        <f>'דוח 132'!A9140</f>
        <v>0</v>
      </c>
    </row>
    <row r="9141" spans="1:11" x14ac:dyDescent="0.2">
      <c r="A9141" s="63">
        <f>'דוח 132'!K9141</f>
        <v>0</v>
      </c>
      <c r="B9141" s="63">
        <f>'דוח 132'!J9141</f>
        <v>0</v>
      </c>
      <c r="C9141" s="63">
        <f>'דוח 132'!I9141</f>
        <v>0</v>
      </c>
      <c r="D9141" s="63">
        <f>'דוח 132'!H9141</f>
        <v>0</v>
      </c>
      <c r="E9141" s="63">
        <f>'דוח 132'!G9141</f>
        <v>0</v>
      </c>
      <c r="F9141" s="63">
        <f>'דוח 132'!F9141</f>
        <v>0</v>
      </c>
      <c r="G9141" s="63">
        <f>'דוח 132'!E9141</f>
        <v>0</v>
      </c>
      <c r="H9141" s="63">
        <f>'דוח 132'!D9141</f>
        <v>0</v>
      </c>
      <c r="I9141" s="63">
        <f>'דוח 132'!C9141</f>
        <v>0</v>
      </c>
      <c r="J9141" s="63">
        <f>'דוח 132'!B9141</f>
        <v>0</v>
      </c>
      <c r="K9141" s="63">
        <f>'דוח 132'!A9141</f>
        <v>0</v>
      </c>
    </row>
    <row r="9142" spans="1:11" x14ac:dyDescent="0.2">
      <c r="A9142" s="63">
        <f>'דוח 132'!K9142</f>
        <v>0</v>
      </c>
      <c r="B9142" s="63">
        <f>'דוח 132'!J9142</f>
        <v>0</v>
      </c>
      <c r="C9142" s="63">
        <f>'דוח 132'!I9142</f>
        <v>0</v>
      </c>
      <c r="D9142" s="63">
        <f>'דוח 132'!H9142</f>
        <v>0</v>
      </c>
      <c r="E9142" s="63">
        <f>'דוח 132'!G9142</f>
        <v>0</v>
      </c>
      <c r="F9142" s="63">
        <f>'דוח 132'!F9142</f>
        <v>0</v>
      </c>
      <c r="G9142" s="63">
        <f>'דוח 132'!E9142</f>
        <v>0</v>
      </c>
      <c r="H9142" s="63">
        <f>'דוח 132'!D9142</f>
        <v>0</v>
      </c>
      <c r="I9142" s="63">
        <f>'דוח 132'!C9142</f>
        <v>0</v>
      </c>
      <c r="J9142" s="63">
        <f>'דוח 132'!B9142</f>
        <v>0</v>
      </c>
      <c r="K9142" s="63">
        <f>'דוח 132'!A9142</f>
        <v>0</v>
      </c>
    </row>
    <row r="9143" spans="1:11" x14ac:dyDescent="0.2">
      <c r="A9143" s="63">
        <f>'דוח 132'!K9143</f>
        <v>0</v>
      </c>
      <c r="B9143" s="63">
        <f>'דוח 132'!J9143</f>
        <v>0</v>
      </c>
      <c r="C9143" s="63">
        <f>'דוח 132'!I9143</f>
        <v>0</v>
      </c>
      <c r="D9143" s="63">
        <f>'דוח 132'!H9143</f>
        <v>0</v>
      </c>
      <c r="E9143" s="63">
        <f>'דוח 132'!G9143</f>
        <v>0</v>
      </c>
      <c r="F9143" s="63">
        <f>'דוח 132'!F9143</f>
        <v>0</v>
      </c>
      <c r="G9143" s="63">
        <f>'דוח 132'!E9143</f>
        <v>0</v>
      </c>
      <c r="H9143" s="63">
        <f>'דוח 132'!D9143</f>
        <v>0</v>
      </c>
      <c r="I9143" s="63">
        <f>'דוח 132'!C9143</f>
        <v>0</v>
      </c>
      <c r="J9143" s="63">
        <f>'דוח 132'!B9143</f>
        <v>0</v>
      </c>
      <c r="K9143" s="63">
        <f>'דוח 132'!A9143</f>
        <v>0</v>
      </c>
    </row>
    <row r="9144" spans="1:11" x14ac:dyDescent="0.2">
      <c r="A9144" s="63">
        <f>'דוח 132'!K9144</f>
        <v>0</v>
      </c>
      <c r="B9144" s="63">
        <f>'דוח 132'!J9144</f>
        <v>0</v>
      </c>
      <c r="C9144" s="63">
        <f>'דוח 132'!I9144</f>
        <v>0</v>
      </c>
      <c r="D9144" s="63">
        <f>'דוח 132'!H9144</f>
        <v>0</v>
      </c>
      <c r="E9144" s="63">
        <f>'דוח 132'!G9144</f>
        <v>0</v>
      </c>
      <c r="F9144" s="63">
        <f>'דוח 132'!F9144</f>
        <v>0</v>
      </c>
      <c r="G9144" s="63">
        <f>'דוח 132'!E9144</f>
        <v>0</v>
      </c>
      <c r="H9144" s="63">
        <f>'דוח 132'!D9144</f>
        <v>0</v>
      </c>
      <c r="I9144" s="63">
        <f>'דוח 132'!C9144</f>
        <v>0</v>
      </c>
      <c r="J9144" s="63">
        <f>'דוח 132'!B9144</f>
        <v>0</v>
      </c>
      <c r="K9144" s="63">
        <f>'דוח 132'!A9144</f>
        <v>0</v>
      </c>
    </row>
    <row r="9145" spans="1:11" x14ac:dyDescent="0.2">
      <c r="A9145" s="63">
        <f>'דוח 132'!K9145</f>
        <v>0</v>
      </c>
      <c r="B9145" s="63">
        <f>'דוח 132'!J9145</f>
        <v>0</v>
      </c>
      <c r="C9145" s="63">
        <f>'דוח 132'!I9145</f>
        <v>0</v>
      </c>
      <c r="D9145" s="63">
        <f>'דוח 132'!H9145</f>
        <v>0</v>
      </c>
      <c r="E9145" s="63">
        <f>'דוח 132'!G9145</f>
        <v>0</v>
      </c>
      <c r="F9145" s="63">
        <f>'דוח 132'!F9145</f>
        <v>0</v>
      </c>
      <c r="G9145" s="63">
        <f>'דוח 132'!E9145</f>
        <v>0</v>
      </c>
      <c r="H9145" s="63">
        <f>'דוח 132'!D9145</f>
        <v>0</v>
      </c>
      <c r="I9145" s="63">
        <f>'דוח 132'!C9145</f>
        <v>0</v>
      </c>
      <c r="J9145" s="63">
        <f>'דוח 132'!B9145</f>
        <v>0</v>
      </c>
      <c r="K9145" s="63">
        <f>'דוח 132'!A9145</f>
        <v>0</v>
      </c>
    </row>
    <row r="9146" spans="1:11" x14ac:dyDescent="0.2">
      <c r="A9146" s="63">
        <f>'דוח 132'!K9146</f>
        <v>0</v>
      </c>
      <c r="B9146" s="63">
        <f>'דוח 132'!J9146</f>
        <v>0</v>
      </c>
      <c r="C9146" s="63">
        <f>'דוח 132'!I9146</f>
        <v>0</v>
      </c>
      <c r="D9146" s="63">
        <f>'דוח 132'!H9146</f>
        <v>0</v>
      </c>
      <c r="E9146" s="63">
        <f>'דוח 132'!G9146</f>
        <v>0</v>
      </c>
      <c r="F9146" s="63">
        <f>'דוח 132'!F9146</f>
        <v>0</v>
      </c>
      <c r="G9146" s="63">
        <f>'דוח 132'!E9146</f>
        <v>0</v>
      </c>
      <c r="H9146" s="63">
        <f>'דוח 132'!D9146</f>
        <v>0</v>
      </c>
      <c r="I9146" s="63">
        <f>'דוח 132'!C9146</f>
        <v>0</v>
      </c>
      <c r="J9146" s="63">
        <f>'דוח 132'!B9146</f>
        <v>0</v>
      </c>
      <c r="K9146" s="63">
        <f>'דוח 132'!A9146</f>
        <v>0</v>
      </c>
    </row>
    <row r="9147" spans="1:11" x14ac:dyDescent="0.2">
      <c r="A9147" s="63">
        <f>'דוח 132'!K9147</f>
        <v>0</v>
      </c>
      <c r="B9147" s="63">
        <f>'דוח 132'!J9147</f>
        <v>0</v>
      </c>
      <c r="C9147" s="63">
        <f>'דוח 132'!I9147</f>
        <v>0</v>
      </c>
      <c r="D9147" s="63">
        <f>'דוח 132'!H9147</f>
        <v>0</v>
      </c>
      <c r="E9147" s="63">
        <f>'דוח 132'!G9147</f>
        <v>0</v>
      </c>
      <c r="F9147" s="63">
        <f>'דוח 132'!F9147</f>
        <v>0</v>
      </c>
      <c r="G9147" s="63">
        <f>'דוח 132'!E9147</f>
        <v>0</v>
      </c>
      <c r="H9147" s="63">
        <f>'דוח 132'!D9147</f>
        <v>0</v>
      </c>
      <c r="I9147" s="63">
        <f>'דוח 132'!C9147</f>
        <v>0</v>
      </c>
      <c r="J9147" s="63">
        <f>'דוח 132'!B9147</f>
        <v>0</v>
      </c>
      <c r="K9147" s="63">
        <f>'דוח 132'!A9147</f>
        <v>0</v>
      </c>
    </row>
    <row r="9148" spans="1:11" x14ac:dyDescent="0.2">
      <c r="A9148" s="63">
        <f>'דוח 132'!K9148</f>
        <v>0</v>
      </c>
      <c r="B9148" s="63">
        <f>'דוח 132'!J9148</f>
        <v>0</v>
      </c>
      <c r="C9148" s="63">
        <f>'דוח 132'!I9148</f>
        <v>0</v>
      </c>
      <c r="D9148" s="63">
        <f>'דוח 132'!H9148</f>
        <v>0</v>
      </c>
      <c r="E9148" s="63">
        <f>'דוח 132'!G9148</f>
        <v>0</v>
      </c>
      <c r="F9148" s="63">
        <f>'דוח 132'!F9148</f>
        <v>0</v>
      </c>
      <c r="G9148" s="63">
        <f>'דוח 132'!E9148</f>
        <v>0</v>
      </c>
      <c r="H9148" s="63">
        <f>'דוח 132'!D9148</f>
        <v>0</v>
      </c>
      <c r="I9148" s="63">
        <f>'דוח 132'!C9148</f>
        <v>0</v>
      </c>
      <c r="J9148" s="63">
        <f>'דוח 132'!B9148</f>
        <v>0</v>
      </c>
      <c r="K9148" s="63">
        <f>'דוח 132'!A9148</f>
        <v>0</v>
      </c>
    </row>
    <row r="9149" spans="1:11" x14ac:dyDescent="0.2">
      <c r="A9149" s="63">
        <f>'דוח 132'!K9149</f>
        <v>0</v>
      </c>
      <c r="B9149" s="63">
        <f>'דוח 132'!J9149</f>
        <v>0</v>
      </c>
      <c r="C9149" s="63">
        <f>'דוח 132'!I9149</f>
        <v>0</v>
      </c>
      <c r="D9149" s="63">
        <f>'דוח 132'!H9149</f>
        <v>0</v>
      </c>
      <c r="E9149" s="63">
        <f>'דוח 132'!G9149</f>
        <v>0</v>
      </c>
      <c r="F9149" s="63">
        <f>'דוח 132'!F9149</f>
        <v>0</v>
      </c>
      <c r="G9149" s="63">
        <f>'דוח 132'!E9149</f>
        <v>0</v>
      </c>
      <c r="H9149" s="63">
        <f>'דוח 132'!D9149</f>
        <v>0</v>
      </c>
      <c r="I9149" s="63">
        <f>'דוח 132'!C9149</f>
        <v>0</v>
      </c>
      <c r="J9149" s="63">
        <f>'דוח 132'!B9149</f>
        <v>0</v>
      </c>
      <c r="K9149" s="63">
        <f>'דוח 132'!A9149</f>
        <v>0</v>
      </c>
    </row>
    <row r="9150" spans="1:11" x14ac:dyDescent="0.2">
      <c r="A9150" s="63">
        <f>'דוח 132'!K9150</f>
        <v>0</v>
      </c>
      <c r="B9150" s="63">
        <f>'דוח 132'!J9150</f>
        <v>0</v>
      </c>
      <c r="C9150" s="63">
        <f>'דוח 132'!I9150</f>
        <v>0</v>
      </c>
      <c r="D9150" s="63">
        <f>'דוח 132'!H9150</f>
        <v>0</v>
      </c>
      <c r="E9150" s="63">
        <f>'דוח 132'!G9150</f>
        <v>0</v>
      </c>
      <c r="F9150" s="63">
        <f>'דוח 132'!F9150</f>
        <v>0</v>
      </c>
      <c r="G9150" s="63">
        <f>'דוח 132'!E9150</f>
        <v>0</v>
      </c>
      <c r="H9150" s="63">
        <f>'דוח 132'!D9150</f>
        <v>0</v>
      </c>
      <c r="I9150" s="63">
        <f>'דוח 132'!C9150</f>
        <v>0</v>
      </c>
      <c r="J9150" s="63">
        <f>'דוח 132'!B9150</f>
        <v>0</v>
      </c>
      <c r="K9150" s="63">
        <f>'דוח 132'!A9150</f>
        <v>0</v>
      </c>
    </row>
    <row r="9151" spans="1:11" x14ac:dyDescent="0.2">
      <c r="A9151" s="63">
        <f>'דוח 132'!K9151</f>
        <v>0</v>
      </c>
      <c r="B9151" s="63">
        <f>'דוח 132'!J9151</f>
        <v>0</v>
      </c>
      <c r="C9151" s="63">
        <f>'דוח 132'!I9151</f>
        <v>0</v>
      </c>
      <c r="D9151" s="63">
        <f>'דוח 132'!H9151</f>
        <v>0</v>
      </c>
      <c r="E9151" s="63">
        <f>'דוח 132'!G9151</f>
        <v>0</v>
      </c>
      <c r="F9151" s="63">
        <f>'דוח 132'!F9151</f>
        <v>0</v>
      </c>
      <c r="G9151" s="63">
        <f>'דוח 132'!E9151</f>
        <v>0</v>
      </c>
      <c r="H9151" s="63">
        <f>'דוח 132'!D9151</f>
        <v>0</v>
      </c>
      <c r="I9151" s="63">
        <f>'דוח 132'!C9151</f>
        <v>0</v>
      </c>
      <c r="J9151" s="63">
        <f>'דוח 132'!B9151</f>
        <v>0</v>
      </c>
      <c r="K9151" s="63">
        <f>'דוח 132'!A9151</f>
        <v>0</v>
      </c>
    </row>
    <row r="9152" spans="1:11" x14ac:dyDescent="0.2">
      <c r="A9152" s="63">
        <f>'דוח 132'!K9152</f>
        <v>0</v>
      </c>
      <c r="B9152" s="63">
        <f>'דוח 132'!J9152</f>
        <v>0</v>
      </c>
      <c r="C9152" s="63">
        <f>'דוח 132'!I9152</f>
        <v>0</v>
      </c>
      <c r="D9152" s="63">
        <f>'דוח 132'!H9152</f>
        <v>0</v>
      </c>
      <c r="E9152" s="63">
        <f>'דוח 132'!G9152</f>
        <v>0</v>
      </c>
      <c r="F9152" s="63">
        <f>'דוח 132'!F9152</f>
        <v>0</v>
      </c>
      <c r="G9152" s="63">
        <f>'דוח 132'!E9152</f>
        <v>0</v>
      </c>
      <c r="H9152" s="63">
        <f>'דוח 132'!D9152</f>
        <v>0</v>
      </c>
      <c r="I9152" s="63">
        <f>'דוח 132'!C9152</f>
        <v>0</v>
      </c>
      <c r="J9152" s="63">
        <f>'דוח 132'!B9152</f>
        <v>0</v>
      </c>
      <c r="K9152" s="63">
        <f>'דוח 132'!A9152</f>
        <v>0</v>
      </c>
    </row>
    <row r="9153" spans="1:11" x14ac:dyDescent="0.2">
      <c r="A9153" s="63">
        <f>'דוח 132'!K9153</f>
        <v>0</v>
      </c>
      <c r="B9153" s="63">
        <f>'דוח 132'!J9153</f>
        <v>0</v>
      </c>
      <c r="C9153" s="63">
        <f>'דוח 132'!I9153</f>
        <v>0</v>
      </c>
      <c r="D9153" s="63">
        <f>'דוח 132'!H9153</f>
        <v>0</v>
      </c>
      <c r="E9153" s="63">
        <f>'דוח 132'!G9153</f>
        <v>0</v>
      </c>
      <c r="F9153" s="63">
        <f>'דוח 132'!F9153</f>
        <v>0</v>
      </c>
      <c r="G9153" s="63">
        <f>'דוח 132'!E9153</f>
        <v>0</v>
      </c>
      <c r="H9153" s="63">
        <f>'דוח 132'!D9153</f>
        <v>0</v>
      </c>
      <c r="I9153" s="63">
        <f>'דוח 132'!C9153</f>
        <v>0</v>
      </c>
      <c r="J9153" s="63">
        <f>'דוח 132'!B9153</f>
        <v>0</v>
      </c>
      <c r="K9153" s="63">
        <f>'דוח 132'!A9153</f>
        <v>0</v>
      </c>
    </row>
    <row r="9154" spans="1:11" x14ac:dyDescent="0.2">
      <c r="A9154" s="63">
        <f>'דוח 132'!K9154</f>
        <v>0</v>
      </c>
      <c r="B9154" s="63">
        <f>'דוח 132'!J9154</f>
        <v>0</v>
      </c>
      <c r="C9154" s="63">
        <f>'דוח 132'!I9154</f>
        <v>0</v>
      </c>
      <c r="D9154" s="63">
        <f>'דוח 132'!H9154</f>
        <v>0</v>
      </c>
      <c r="E9154" s="63">
        <f>'דוח 132'!G9154</f>
        <v>0</v>
      </c>
      <c r="F9154" s="63">
        <f>'דוח 132'!F9154</f>
        <v>0</v>
      </c>
      <c r="G9154" s="63">
        <f>'דוח 132'!E9154</f>
        <v>0</v>
      </c>
      <c r="H9154" s="63">
        <f>'דוח 132'!D9154</f>
        <v>0</v>
      </c>
      <c r="I9154" s="63">
        <f>'דוח 132'!C9154</f>
        <v>0</v>
      </c>
      <c r="J9154" s="63">
        <f>'דוח 132'!B9154</f>
        <v>0</v>
      </c>
      <c r="K9154" s="63">
        <f>'דוח 132'!A9154</f>
        <v>0</v>
      </c>
    </row>
    <row r="9155" spans="1:11" x14ac:dyDescent="0.2">
      <c r="A9155" s="63">
        <f>'דוח 132'!K9155</f>
        <v>0</v>
      </c>
      <c r="B9155" s="63">
        <f>'דוח 132'!J9155</f>
        <v>0</v>
      </c>
      <c r="C9155" s="63">
        <f>'דוח 132'!I9155</f>
        <v>0</v>
      </c>
      <c r="D9155" s="63">
        <f>'דוח 132'!H9155</f>
        <v>0</v>
      </c>
      <c r="E9155" s="63">
        <f>'דוח 132'!G9155</f>
        <v>0</v>
      </c>
      <c r="F9155" s="63">
        <f>'דוח 132'!F9155</f>
        <v>0</v>
      </c>
      <c r="G9155" s="63">
        <f>'דוח 132'!E9155</f>
        <v>0</v>
      </c>
      <c r="H9155" s="63">
        <f>'דוח 132'!D9155</f>
        <v>0</v>
      </c>
      <c r="I9155" s="63">
        <f>'דוח 132'!C9155</f>
        <v>0</v>
      </c>
      <c r="J9155" s="63">
        <f>'דוח 132'!B9155</f>
        <v>0</v>
      </c>
      <c r="K9155" s="63">
        <f>'דוח 132'!A9155</f>
        <v>0</v>
      </c>
    </row>
    <row r="9156" spans="1:11" x14ac:dyDescent="0.2">
      <c r="A9156" s="63">
        <f>'דוח 132'!K9156</f>
        <v>0</v>
      </c>
      <c r="B9156" s="63">
        <f>'דוח 132'!J9156</f>
        <v>0</v>
      </c>
      <c r="C9156" s="63">
        <f>'דוח 132'!I9156</f>
        <v>0</v>
      </c>
      <c r="D9156" s="63">
        <f>'דוח 132'!H9156</f>
        <v>0</v>
      </c>
      <c r="E9156" s="63">
        <f>'דוח 132'!G9156</f>
        <v>0</v>
      </c>
      <c r="F9156" s="63">
        <f>'דוח 132'!F9156</f>
        <v>0</v>
      </c>
      <c r="G9156" s="63">
        <f>'דוח 132'!E9156</f>
        <v>0</v>
      </c>
      <c r="H9156" s="63">
        <f>'דוח 132'!D9156</f>
        <v>0</v>
      </c>
      <c r="I9156" s="63">
        <f>'דוח 132'!C9156</f>
        <v>0</v>
      </c>
      <c r="J9156" s="63">
        <f>'דוח 132'!B9156</f>
        <v>0</v>
      </c>
      <c r="K9156" s="63">
        <f>'דוח 132'!A9156</f>
        <v>0</v>
      </c>
    </row>
    <row r="9157" spans="1:11" x14ac:dyDescent="0.2">
      <c r="A9157" s="63">
        <f>'דוח 132'!K9157</f>
        <v>0</v>
      </c>
      <c r="B9157" s="63">
        <f>'דוח 132'!J9157</f>
        <v>0</v>
      </c>
      <c r="C9157" s="63">
        <f>'דוח 132'!I9157</f>
        <v>0</v>
      </c>
      <c r="D9157" s="63">
        <f>'דוח 132'!H9157</f>
        <v>0</v>
      </c>
      <c r="E9157" s="63">
        <f>'דוח 132'!G9157</f>
        <v>0</v>
      </c>
      <c r="F9157" s="63">
        <f>'דוח 132'!F9157</f>
        <v>0</v>
      </c>
      <c r="G9157" s="63">
        <f>'דוח 132'!E9157</f>
        <v>0</v>
      </c>
      <c r="H9157" s="63">
        <f>'דוח 132'!D9157</f>
        <v>0</v>
      </c>
      <c r="I9157" s="63">
        <f>'דוח 132'!C9157</f>
        <v>0</v>
      </c>
      <c r="J9157" s="63">
        <f>'דוח 132'!B9157</f>
        <v>0</v>
      </c>
      <c r="K9157" s="63">
        <f>'דוח 132'!A9157</f>
        <v>0</v>
      </c>
    </row>
    <row r="9158" spans="1:11" x14ac:dyDescent="0.2">
      <c r="A9158" s="63">
        <f>'דוח 132'!K9158</f>
        <v>0</v>
      </c>
      <c r="B9158" s="63">
        <f>'דוח 132'!J9158</f>
        <v>0</v>
      </c>
      <c r="C9158" s="63">
        <f>'דוח 132'!I9158</f>
        <v>0</v>
      </c>
      <c r="D9158" s="63">
        <f>'דוח 132'!H9158</f>
        <v>0</v>
      </c>
      <c r="E9158" s="63">
        <f>'דוח 132'!G9158</f>
        <v>0</v>
      </c>
      <c r="F9158" s="63">
        <f>'דוח 132'!F9158</f>
        <v>0</v>
      </c>
      <c r="G9158" s="63">
        <f>'דוח 132'!E9158</f>
        <v>0</v>
      </c>
      <c r="H9158" s="63">
        <f>'דוח 132'!D9158</f>
        <v>0</v>
      </c>
      <c r="I9158" s="63">
        <f>'דוח 132'!C9158</f>
        <v>0</v>
      </c>
      <c r="J9158" s="63">
        <f>'דוח 132'!B9158</f>
        <v>0</v>
      </c>
      <c r="K9158" s="63">
        <f>'דוח 132'!A9158</f>
        <v>0</v>
      </c>
    </row>
    <row r="9159" spans="1:11" x14ac:dyDescent="0.2">
      <c r="A9159" s="63">
        <f>'דוח 132'!K9159</f>
        <v>0</v>
      </c>
      <c r="B9159" s="63">
        <f>'דוח 132'!J9159</f>
        <v>0</v>
      </c>
      <c r="C9159" s="63">
        <f>'דוח 132'!I9159</f>
        <v>0</v>
      </c>
      <c r="D9159" s="63">
        <f>'דוח 132'!H9159</f>
        <v>0</v>
      </c>
      <c r="E9159" s="63">
        <f>'דוח 132'!G9159</f>
        <v>0</v>
      </c>
      <c r="F9159" s="63">
        <f>'דוח 132'!F9159</f>
        <v>0</v>
      </c>
      <c r="G9159" s="63">
        <f>'דוח 132'!E9159</f>
        <v>0</v>
      </c>
      <c r="H9159" s="63">
        <f>'דוח 132'!D9159</f>
        <v>0</v>
      </c>
      <c r="I9159" s="63">
        <f>'דוח 132'!C9159</f>
        <v>0</v>
      </c>
      <c r="J9159" s="63">
        <f>'דוח 132'!B9159</f>
        <v>0</v>
      </c>
      <c r="K9159" s="63">
        <f>'דוח 132'!A9159</f>
        <v>0</v>
      </c>
    </row>
    <row r="9160" spans="1:11" x14ac:dyDescent="0.2">
      <c r="A9160" s="63">
        <f>'דוח 132'!K9160</f>
        <v>0</v>
      </c>
      <c r="B9160" s="63">
        <f>'דוח 132'!J9160</f>
        <v>0</v>
      </c>
      <c r="C9160" s="63">
        <f>'דוח 132'!I9160</f>
        <v>0</v>
      </c>
      <c r="D9160" s="63">
        <f>'דוח 132'!H9160</f>
        <v>0</v>
      </c>
      <c r="E9160" s="63">
        <f>'דוח 132'!G9160</f>
        <v>0</v>
      </c>
      <c r="F9160" s="63">
        <f>'דוח 132'!F9160</f>
        <v>0</v>
      </c>
      <c r="G9160" s="63">
        <f>'דוח 132'!E9160</f>
        <v>0</v>
      </c>
      <c r="H9160" s="63">
        <f>'דוח 132'!D9160</f>
        <v>0</v>
      </c>
      <c r="I9160" s="63">
        <f>'דוח 132'!C9160</f>
        <v>0</v>
      </c>
      <c r="J9160" s="63">
        <f>'דוח 132'!B9160</f>
        <v>0</v>
      </c>
      <c r="K9160" s="63">
        <f>'דוח 132'!A9160</f>
        <v>0</v>
      </c>
    </row>
    <row r="9161" spans="1:11" x14ac:dyDescent="0.2">
      <c r="A9161" s="63">
        <f>'דוח 132'!K9161</f>
        <v>0</v>
      </c>
      <c r="B9161" s="63">
        <f>'דוח 132'!J9161</f>
        <v>0</v>
      </c>
      <c r="C9161" s="63">
        <f>'דוח 132'!I9161</f>
        <v>0</v>
      </c>
      <c r="D9161" s="63">
        <f>'דוח 132'!H9161</f>
        <v>0</v>
      </c>
      <c r="E9161" s="63">
        <f>'דוח 132'!G9161</f>
        <v>0</v>
      </c>
      <c r="F9161" s="63">
        <f>'דוח 132'!F9161</f>
        <v>0</v>
      </c>
      <c r="G9161" s="63">
        <f>'דוח 132'!E9161</f>
        <v>0</v>
      </c>
      <c r="H9161" s="63">
        <f>'דוח 132'!D9161</f>
        <v>0</v>
      </c>
      <c r="I9161" s="63">
        <f>'דוח 132'!C9161</f>
        <v>0</v>
      </c>
      <c r="J9161" s="63">
        <f>'דוח 132'!B9161</f>
        <v>0</v>
      </c>
      <c r="K9161" s="63">
        <f>'דוח 132'!A9161</f>
        <v>0</v>
      </c>
    </row>
    <row r="9162" spans="1:11" x14ac:dyDescent="0.2">
      <c r="A9162" s="63">
        <f>'דוח 132'!K9162</f>
        <v>0</v>
      </c>
      <c r="B9162" s="63">
        <f>'דוח 132'!J9162</f>
        <v>0</v>
      </c>
      <c r="C9162" s="63">
        <f>'דוח 132'!I9162</f>
        <v>0</v>
      </c>
      <c r="D9162" s="63">
        <f>'דוח 132'!H9162</f>
        <v>0</v>
      </c>
      <c r="E9162" s="63">
        <f>'דוח 132'!G9162</f>
        <v>0</v>
      </c>
      <c r="F9162" s="63">
        <f>'דוח 132'!F9162</f>
        <v>0</v>
      </c>
      <c r="G9162" s="63">
        <f>'דוח 132'!E9162</f>
        <v>0</v>
      </c>
      <c r="H9162" s="63">
        <f>'דוח 132'!D9162</f>
        <v>0</v>
      </c>
      <c r="I9162" s="63">
        <f>'דוח 132'!C9162</f>
        <v>0</v>
      </c>
      <c r="J9162" s="63">
        <f>'דוח 132'!B9162</f>
        <v>0</v>
      </c>
      <c r="K9162" s="63">
        <f>'דוח 132'!A9162</f>
        <v>0</v>
      </c>
    </row>
    <row r="9163" spans="1:11" x14ac:dyDescent="0.2">
      <c r="A9163" s="63">
        <f>'דוח 132'!K9163</f>
        <v>0</v>
      </c>
      <c r="B9163" s="63">
        <f>'דוח 132'!J9163</f>
        <v>0</v>
      </c>
      <c r="C9163" s="63">
        <f>'דוח 132'!I9163</f>
        <v>0</v>
      </c>
      <c r="D9163" s="63">
        <f>'דוח 132'!H9163</f>
        <v>0</v>
      </c>
      <c r="E9163" s="63">
        <f>'דוח 132'!G9163</f>
        <v>0</v>
      </c>
      <c r="F9163" s="63">
        <f>'דוח 132'!F9163</f>
        <v>0</v>
      </c>
      <c r="G9163" s="63">
        <f>'דוח 132'!E9163</f>
        <v>0</v>
      </c>
      <c r="H9163" s="63">
        <f>'דוח 132'!D9163</f>
        <v>0</v>
      </c>
      <c r="I9163" s="63">
        <f>'דוח 132'!C9163</f>
        <v>0</v>
      </c>
      <c r="J9163" s="63">
        <f>'דוח 132'!B9163</f>
        <v>0</v>
      </c>
      <c r="K9163" s="63">
        <f>'דוח 132'!A9163</f>
        <v>0</v>
      </c>
    </row>
    <row r="9164" spans="1:11" x14ac:dyDescent="0.2">
      <c r="A9164" s="63">
        <f>'דוח 132'!K9164</f>
        <v>0</v>
      </c>
      <c r="B9164" s="63">
        <f>'דוח 132'!J9164</f>
        <v>0</v>
      </c>
      <c r="C9164" s="63">
        <f>'דוח 132'!I9164</f>
        <v>0</v>
      </c>
      <c r="D9164" s="63">
        <f>'דוח 132'!H9164</f>
        <v>0</v>
      </c>
      <c r="E9164" s="63">
        <f>'דוח 132'!G9164</f>
        <v>0</v>
      </c>
      <c r="F9164" s="63">
        <f>'דוח 132'!F9164</f>
        <v>0</v>
      </c>
      <c r="G9164" s="63">
        <f>'דוח 132'!E9164</f>
        <v>0</v>
      </c>
      <c r="H9164" s="63">
        <f>'דוח 132'!D9164</f>
        <v>0</v>
      </c>
      <c r="I9164" s="63">
        <f>'דוח 132'!C9164</f>
        <v>0</v>
      </c>
      <c r="J9164" s="63">
        <f>'דוח 132'!B9164</f>
        <v>0</v>
      </c>
      <c r="K9164" s="63">
        <f>'דוח 132'!A9164</f>
        <v>0</v>
      </c>
    </row>
    <row r="9165" spans="1:11" x14ac:dyDescent="0.2">
      <c r="A9165" s="63">
        <f>'דוח 132'!K9165</f>
        <v>0</v>
      </c>
      <c r="B9165" s="63">
        <f>'דוח 132'!J9165</f>
        <v>0</v>
      </c>
      <c r="C9165" s="63">
        <f>'דוח 132'!I9165</f>
        <v>0</v>
      </c>
      <c r="D9165" s="63">
        <f>'דוח 132'!H9165</f>
        <v>0</v>
      </c>
      <c r="E9165" s="63">
        <f>'דוח 132'!G9165</f>
        <v>0</v>
      </c>
      <c r="F9165" s="63">
        <f>'דוח 132'!F9165</f>
        <v>0</v>
      </c>
      <c r="G9165" s="63">
        <f>'דוח 132'!E9165</f>
        <v>0</v>
      </c>
      <c r="H9165" s="63">
        <f>'דוח 132'!D9165</f>
        <v>0</v>
      </c>
      <c r="I9165" s="63">
        <f>'דוח 132'!C9165</f>
        <v>0</v>
      </c>
      <c r="J9165" s="63">
        <f>'דוח 132'!B9165</f>
        <v>0</v>
      </c>
      <c r="K9165" s="63">
        <f>'דוח 132'!A9165</f>
        <v>0</v>
      </c>
    </row>
    <row r="9166" spans="1:11" x14ac:dyDescent="0.2">
      <c r="A9166" s="63">
        <f>'דוח 132'!K9166</f>
        <v>0</v>
      </c>
      <c r="B9166" s="63">
        <f>'דוח 132'!J9166</f>
        <v>0</v>
      </c>
      <c r="C9166" s="63">
        <f>'דוח 132'!I9166</f>
        <v>0</v>
      </c>
      <c r="D9166" s="63">
        <f>'דוח 132'!H9166</f>
        <v>0</v>
      </c>
      <c r="E9166" s="63">
        <f>'דוח 132'!G9166</f>
        <v>0</v>
      </c>
      <c r="F9166" s="63">
        <f>'דוח 132'!F9166</f>
        <v>0</v>
      </c>
      <c r="G9166" s="63">
        <f>'דוח 132'!E9166</f>
        <v>0</v>
      </c>
      <c r="H9166" s="63">
        <f>'דוח 132'!D9166</f>
        <v>0</v>
      </c>
      <c r="I9166" s="63">
        <f>'דוח 132'!C9166</f>
        <v>0</v>
      </c>
      <c r="J9166" s="63">
        <f>'דוח 132'!B9166</f>
        <v>0</v>
      </c>
      <c r="K9166" s="63">
        <f>'דוח 132'!A9166</f>
        <v>0</v>
      </c>
    </row>
    <row r="9167" spans="1:11" x14ac:dyDescent="0.2">
      <c r="A9167" s="63">
        <f>'דוח 132'!K9167</f>
        <v>0</v>
      </c>
      <c r="B9167" s="63">
        <f>'דוח 132'!J9167</f>
        <v>0</v>
      </c>
      <c r="C9167" s="63">
        <f>'דוח 132'!I9167</f>
        <v>0</v>
      </c>
      <c r="D9167" s="63">
        <f>'דוח 132'!H9167</f>
        <v>0</v>
      </c>
      <c r="E9167" s="63">
        <f>'דוח 132'!G9167</f>
        <v>0</v>
      </c>
      <c r="F9167" s="63">
        <f>'דוח 132'!F9167</f>
        <v>0</v>
      </c>
      <c r="G9167" s="63">
        <f>'דוח 132'!E9167</f>
        <v>0</v>
      </c>
      <c r="H9167" s="63">
        <f>'דוח 132'!D9167</f>
        <v>0</v>
      </c>
      <c r="I9167" s="63">
        <f>'דוח 132'!C9167</f>
        <v>0</v>
      </c>
      <c r="J9167" s="63">
        <f>'דוח 132'!B9167</f>
        <v>0</v>
      </c>
      <c r="K9167" s="63">
        <f>'דוח 132'!A9167</f>
        <v>0</v>
      </c>
    </row>
    <row r="9168" spans="1:11" x14ac:dyDescent="0.2">
      <c r="A9168" s="63">
        <f>'דוח 132'!K9168</f>
        <v>0</v>
      </c>
      <c r="B9168" s="63">
        <f>'דוח 132'!J9168</f>
        <v>0</v>
      </c>
      <c r="C9168" s="63">
        <f>'דוח 132'!I9168</f>
        <v>0</v>
      </c>
      <c r="D9168" s="63">
        <f>'דוח 132'!H9168</f>
        <v>0</v>
      </c>
      <c r="E9168" s="63">
        <f>'דוח 132'!G9168</f>
        <v>0</v>
      </c>
      <c r="F9168" s="63">
        <f>'דוח 132'!F9168</f>
        <v>0</v>
      </c>
      <c r="G9168" s="63">
        <f>'דוח 132'!E9168</f>
        <v>0</v>
      </c>
      <c r="H9168" s="63">
        <f>'דוח 132'!D9168</f>
        <v>0</v>
      </c>
      <c r="I9168" s="63">
        <f>'דוח 132'!C9168</f>
        <v>0</v>
      </c>
      <c r="J9168" s="63">
        <f>'דוח 132'!B9168</f>
        <v>0</v>
      </c>
      <c r="K9168" s="63">
        <f>'דוח 132'!A9168</f>
        <v>0</v>
      </c>
    </row>
    <row r="9169" spans="1:11" x14ac:dyDescent="0.2">
      <c r="A9169" s="63">
        <f>'דוח 132'!K9169</f>
        <v>0</v>
      </c>
      <c r="B9169" s="63">
        <f>'דוח 132'!J9169</f>
        <v>0</v>
      </c>
      <c r="C9169" s="63">
        <f>'דוח 132'!I9169</f>
        <v>0</v>
      </c>
      <c r="D9169" s="63">
        <f>'דוח 132'!H9169</f>
        <v>0</v>
      </c>
      <c r="E9169" s="63">
        <f>'דוח 132'!G9169</f>
        <v>0</v>
      </c>
      <c r="F9169" s="63">
        <f>'דוח 132'!F9169</f>
        <v>0</v>
      </c>
      <c r="G9169" s="63">
        <f>'דוח 132'!E9169</f>
        <v>0</v>
      </c>
      <c r="H9169" s="63">
        <f>'דוח 132'!D9169</f>
        <v>0</v>
      </c>
      <c r="I9169" s="63">
        <f>'דוח 132'!C9169</f>
        <v>0</v>
      </c>
      <c r="J9169" s="63">
        <f>'דוח 132'!B9169</f>
        <v>0</v>
      </c>
      <c r="K9169" s="63">
        <f>'דוח 132'!A9169</f>
        <v>0</v>
      </c>
    </row>
    <row r="9170" spans="1:11" x14ac:dyDescent="0.2">
      <c r="A9170" s="63">
        <f>'דוח 132'!K9170</f>
        <v>0</v>
      </c>
      <c r="B9170" s="63">
        <f>'דוח 132'!J9170</f>
        <v>0</v>
      </c>
      <c r="C9170" s="63">
        <f>'דוח 132'!I9170</f>
        <v>0</v>
      </c>
      <c r="D9170" s="63">
        <f>'דוח 132'!H9170</f>
        <v>0</v>
      </c>
      <c r="E9170" s="63">
        <f>'דוח 132'!G9170</f>
        <v>0</v>
      </c>
      <c r="F9170" s="63">
        <f>'דוח 132'!F9170</f>
        <v>0</v>
      </c>
      <c r="G9170" s="63">
        <f>'דוח 132'!E9170</f>
        <v>0</v>
      </c>
      <c r="H9170" s="63">
        <f>'דוח 132'!D9170</f>
        <v>0</v>
      </c>
      <c r="I9170" s="63">
        <f>'דוח 132'!C9170</f>
        <v>0</v>
      </c>
      <c r="J9170" s="63">
        <f>'דוח 132'!B9170</f>
        <v>0</v>
      </c>
      <c r="K9170" s="63">
        <f>'דוח 132'!A9170</f>
        <v>0</v>
      </c>
    </row>
    <row r="9171" spans="1:11" x14ac:dyDescent="0.2">
      <c r="A9171" s="63">
        <f>'דוח 132'!K9171</f>
        <v>0</v>
      </c>
      <c r="B9171" s="63">
        <f>'דוח 132'!J9171</f>
        <v>0</v>
      </c>
      <c r="C9171" s="63">
        <f>'דוח 132'!I9171</f>
        <v>0</v>
      </c>
      <c r="D9171" s="63">
        <f>'דוח 132'!H9171</f>
        <v>0</v>
      </c>
      <c r="E9171" s="63">
        <f>'דוח 132'!G9171</f>
        <v>0</v>
      </c>
      <c r="F9171" s="63">
        <f>'דוח 132'!F9171</f>
        <v>0</v>
      </c>
      <c r="G9171" s="63">
        <f>'דוח 132'!E9171</f>
        <v>0</v>
      </c>
      <c r="H9171" s="63">
        <f>'דוח 132'!D9171</f>
        <v>0</v>
      </c>
      <c r="I9171" s="63">
        <f>'דוח 132'!C9171</f>
        <v>0</v>
      </c>
      <c r="J9171" s="63">
        <f>'דוח 132'!B9171</f>
        <v>0</v>
      </c>
      <c r="K9171" s="63">
        <f>'דוח 132'!A9171</f>
        <v>0</v>
      </c>
    </row>
    <row r="9172" spans="1:11" x14ac:dyDescent="0.2">
      <c r="A9172" s="63">
        <f>'דוח 132'!K9172</f>
        <v>0</v>
      </c>
      <c r="B9172" s="63">
        <f>'דוח 132'!J9172</f>
        <v>0</v>
      </c>
      <c r="C9172" s="63">
        <f>'דוח 132'!I9172</f>
        <v>0</v>
      </c>
      <c r="D9172" s="63">
        <f>'דוח 132'!H9172</f>
        <v>0</v>
      </c>
      <c r="E9172" s="63">
        <f>'דוח 132'!G9172</f>
        <v>0</v>
      </c>
      <c r="F9172" s="63">
        <f>'דוח 132'!F9172</f>
        <v>0</v>
      </c>
      <c r="G9172" s="63">
        <f>'דוח 132'!E9172</f>
        <v>0</v>
      </c>
      <c r="H9172" s="63">
        <f>'דוח 132'!D9172</f>
        <v>0</v>
      </c>
      <c r="I9172" s="63">
        <f>'דוח 132'!C9172</f>
        <v>0</v>
      </c>
      <c r="J9172" s="63">
        <f>'דוח 132'!B9172</f>
        <v>0</v>
      </c>
      <c r="K9172" s="63">
        <f>'דוח 132'!A9172</f>
        <v>0</v>
      </c>
    </row>
    <row r="9173" spans="1:11" x14ac:dyDescent="0.2">
      <c r="A9173" s="63">
        <f>'דוח 132'!K9173</f>
        <v>0</v>
      </c>
      <c r="B9173" s="63">
        <f>'דוח 132'!J9173</f>
        <v>0</v>
      </c>
      <c r="C9173" s="63">
        <f>'דוח 132'!I9173</f>
        <v>0</v>
      </c>
      <c r="D9173" s="63">
        <f>'דוח 132'!H9173</f>
        <v>0</v>
      </c>
      <c r="E9173" s="63">
        <f>'דוח 132'!G9173</f>
        <v>0</v>
      </c>
      <c r="F9173" s="63">
        <f>'דוח 132'!F9173</f>
        <v>0</v>
      </c>
      <c r="G9173" s="63">
        <f>'דוח 132'!E9173</f>
        <v>0</v>
      </c>
      <c r="H9173" s="63">
        <f>'דוח 132'!D9173</f>
        <v>0</v>
      </c>
      <c r="I9173" s="63">
        <f>'דוח 132'!C9173</f>
        <v>0</v>
      </c>
      <c r="J9173" s="63">
        <f>'דוח 132'!B9173</f>
        <v>0</v>
      </c>
      <c r="K9173" s="63">
        <f>'דוח 132'!A9173</f>
        <v>0</v>
      </c>
    </row>
    <row r="9174" spans="1:11" x14ac:dyDescent="0.2">
      <c r="A9174" s="63">
        <f>'דוח 132'!K9174</f>
        <v>0</v>
      </c>
      <c r="B9174" s="63">
        <f>'דוח 132'!J9174</f>
        <v>0</v>
      </c>
      <c r="C9174" s="63">
        <f>'דוח 132'!I9174</f>
        <v>0</v>
      </c>
      <c r="D9174" s="63">
        <f>'דוח 132'!H9174</f>
        <v>0</v>
      </c>
      <c r="E9174" s="63">
        <f>'דוח 132'!G9174</f>
        <v>0</v>
      </c>
      <c r="F9174" s="63">
        <f>'דוח 132'!F9174</f>
        <v>0</v>
      </c>
      <c r="G9174" s="63">
        <f>'דוח 132'!E9174</f>
        <v>0</v>
      </c>
      <c r="H9174" s="63">
        <f>'דוח 132'!D9174</f>
        <v>0</v>
      </c>
      <c r="I9174" s="63">
        <f>'דוח 132'!C9174</f>
        <v>0</v>
      </c>
      <c r="J9174" s="63">
        <f>'דוח 132'!B9174</f>
        <v>0</v>
      </c>
      <c r="K9174" s="63">
        <f>'דוח 132'!A9174</f>
        <v>0</v>
      </c>
    </row>
    <row r="9175" spans="1:11" x14ac:dyDescent="0.2">
      <c r="A9175" s="63">
        <f>'דוח 132'!K9175</f>
        <v>0</v>
      </c>
      <c r="B9175" s="63">
        <f>'דוח 132'!J9175</f>
        <v>0</v>
      </c>
      <c r="C9175" s="63">
        <f>'דוח 132'!I9175</f>
        <v>0</v>
      </c>
      <c r="D9175" s="63">
        <f>'דוח 132'!H9175</f>
        <v>0</v>
      </c>
      <c r="E9175" s="63">
        <f>'דוח 132'!G9175</f>
        <v>0</v>
      </c>
      <c r="F9175" s="63">
        <f>'דוח 132'!F9175</f>
        <v>0</v>
      </c>
      <c r="G9175" s="63">
        <f>'דוח 132'!E9175</f>
        <v>0</v>
      </c>
      <c r="H9175" s="63">
        <f>'דוח 132'!D9175</f>
        <v>0</v>
      </c>
      <c r="I9175" s="63">
        <f>'דוח 132'!C9175</f>
        <v>0</v>
      </c>
      <c r="J9175" s="63">
        <f>'דוח 132'!B9175</f>
        <v>0</v>
      </c>
      <c r="K9175" s="63">
        <f>'דוח 132'!A9175</f>
        <v>0</v>
      </c>
    </row>
    <row r="9176" spans="1:11" x14ac:dyDescent="0.2">
      <c r="A9176" s="63">
        <f>'דוח 132'!K9176</f>
        <v>0</v>
      </c>
      <c r="B9176" s="63">
        <f>'דוח 132'!J9176</f>
        <v>0</v>
      </c>
      <c r="C9176" s="63">
        <f>'דוח 132'!I9176</f>
        <v>0</v>
      </c>
      <c r="D9176" s="63">
        <f>'דוח 132'!H9176</f>
        <v>0</v>
      </c>
      <c r="E9176" s="63">
        <f>'דוח 132'!G9176</f>
        <v>0</v>
      </c>
      <c r="F9176" s="63">
        <f>'דוח 132'!F9176</f>
        <v>0</v>
      </c>
      <c r="G9176" s="63">
        <f>'דוח 132'!E9176</f>
        <v>0</v>
      </c>
      <c r="H9176" s="63">
        <f>'דוח 132'!D9176</f>
        <v>0</v>
      </c>
      <c r="I9176" s="63">
        <f>'דוח 132'!C9176</f>
        <v>0</v>
      </c>
      <c r="J9176" s="63">
        <f>'דוח 132'!B9176</f>
        <v>0</v>
      </c>
      <c r="K9176" s="63">
        <f>'דוח 132'!A9176</f>
        <v>0</v>
      </c>
    </row>
    <row r="9177" spans="1:11" x14ac:dyDescent="0.2">
      <c r="A9177" s="63">
        <f>'דוח 132'!K9177</f>
        <v>0</v>
      </c>
      <c r="B9177" s="63">
        <f>'דוח 132'!J9177</f>
        <v>0</v>
      </c>
      <c r="C9177" s="63">
        <f>'דוח 132'!I9177</f>
        <v>0</v>
      </c>
      <c r="D9177" s="63">
        <f>'דוח 132'!H9177</f>
        <v>0</v>
      </c>
      <c r="E9177" s="63">
        <f>'דוח 132'!G9177</f>
        <v>0</v>
      </c>
      <c r="F9177" s="63">
        <f>'דוח 132'!F9177</f>
        <v>0</v>
      </c>
      <c r="G9177" s="63">
        <f>'דוח 132'!E9177</f>
        <v>0</v>
      </c>
      <c r="H9177" s="63">
        <f>'דוח 132'!D9177</f>
        <v>0</v>
      </c>
      <c r="I9177" s="63">
        <f>'דוח 132'!C9177</f>
        <v>0</v>
      </c>
      <c r="J9177" s="63">
        <f>'דוח 132'!B9177</f>
        <v>0</v>
      </c>
      <c r="K9177" s="63">
        <f>'דוח 132'!A9177</f>
        <v>0</v>
      </c>
    </row>
    <row r="9178" spans="1:11" x14ac:dyDescent="0.2">
      <c r="A9178" s="63">
        <f>'דוח 132'!K9178</f>
        <v>0</v>
      </c>
      <c r="B9178" s="63">
        <f>'דוח 132'!J9178</f>
        <v>0</v>
      </c>
      <c r="C9178" s="63">
        <f>'דוח 132'!I9178</f>
        <v>0</v>
      </c>
      <c r="D9178" s="63">
        <f>'דוח 132'!H9178</f>
        <v>0</v>
      </c>
      <c r="E9178" s="63">
        <f>'דוח 132'!G9178</f>
        <v>0</v>
      </c>
      <c r="F9178" s="63">
        <f>'דוח 132'!F9178</f>
        <v>0</v>
      </c>
      <c r="G9178" s="63">
        <f>'דוח 132'!E9178</f>
        <v>0</v>
      </c>
      <c r="H9178" s="63">
        <f>'דוח 132'!D9178</f>
        <v>0</v>
      </c>
      <c r="I9178" s="63">
        <f>'דוח 132'!C9178</f>
        <v>0</v>
      </c>
      <c r="J9178" s="63">
        <f>'דוח 132'!B9178</f>
        <v>0</v>
      </c>
      <c r="K9178" s="63">
        <f>'דוח 132'!A9178</f>
        <v>0</v>
      </c>
    </row>
    <row r="9179" spans="1:11" x14ac:dyDescent="0.2">
      <c r="A9179" s="63">
        <f>'דוח 132'!K9179</f>
        <v>0</v>
      </c>
      <c r="B9179" s="63">
        <f>'דוח 132'!J9179</f>
        <v>0</v>
      </c>
      <c r="C9179" s="63">
        <f>'דוח 132'!I9179</f>
        <v>0</v>
      </c>
      <c r="D9179" s="63">
        <f>'דוח 132'!H9179</f>
        <v>0</v>
      </c>
      <c r="E9179" s="63">
        <f>'דוח 132'!G9179</f>
        <v>0</v>
      </c>
      <c r="F9179" s="63">
        <f>'דוח 132'!F9179</f>
        <v>0</v>
      </c>
      <c r="G9179" s="63">
        <f>'דוח 132'!E9179</f>
        <v>0</v>
      </c>
      <c r="H9179" s="63">
        <f>'דוח 132'!D9179</f>
        <v>0</v>
      </c>
      <c r="I9179" s="63">
        <f>'דוח 132'!C9179</f>
        <v>0</v>
      </c>
      <c r="J9179" s="63">
        <f>'דוח 132'!B9179</f>
        <v>0</v>
      </c>
      <c r="K9179" s="63">
        <f>'דוח 132'!A9179</f>
        <v>0</v>
      </c>
    </row>
    <row r="9180" spans="1:11" x14ac:dyDescent="0.2">
      <c r="A9180" s="63">
        <f>'דוח 132'!K9180</f>
        <v>0</v>
      </c>
      <c r="B9180" s="63">
        <f>'דוח 132'!J9180</f>
        <v>0</v>
      </c>
      <c r="C9180" s="63">
        <f>'דוח 132'!I9180</f>
        <v>0</v>
      </c>
      <c r="D9180" s="63">
        <f>'דוח 132'!H9180</f>
        <v>0</v>
      </c>
      <c r="E9180" s="63">
        <f>'דוח 132'!G9180</f>
        <v>0</v>
      </c>
      <c r="F9180" s="63">
        <f>'דוח 132'!F9180</f>
        <v>0</v>
      </c>
      <c r="G9180" s="63">
        <f>'דוח 132'!E9180</f>
        <v>0</v>
      </c>
      <c r="H9180" s="63">
        <f>'דוח 132'!D9180</f>
        <v>0</v>
      </c>
      <c r="I9180" s="63">
        <f>'דוח 132'!C9180</f>
        <v>0</v>
      </c>
      <c r="J9180" s="63">
        <f>'דוח 132'!B9180</f>
        <v>0</v>
      </c>
      <c r="K9180" s="63">
        <f>'דוח 132'!A9180</f>
        <v>0</v>
      </c>
    </row>
    <row r="9181" spans="1:11" x14ac:dyDescent="0.2">
      <c r="A9181" s="63">
        <f>'דוח 132'!K9181</f>
        <v>0</v>
      </c>
      <c r="B9181" s="63">
        <f>'דוח 132'!J9181</f>
        <v>0</v>
      </c>
      <c r="C9181" s="63">
        <f>'דוח 132'!I9181</f>
        <v>0</v>
      </c>
      <c r="D9181" s="63">
        <f>'דוח 132'!H9181</f>
        <v>0</v>
      </c>
      <c r="E9181" s="63">
        <f>'דוח 132'!G9181</f>
        <v>0</v>
      </c>
      <c r="F9181" s="63">
        <f>'דוח 132'!F9181</f>
        <v>0</v>
      </c>
      <c r="G9181" s="63">
        <f>'דוח 132'!E9181</f>
        <v>0</v>
      </c>
      <c r="H9181" s="63">
        <f>'דוח 132'!D9181</f>
        <v>0</v>
      </c>
      <c r="I9181" s="63">
        <f>'דוח 132'!C9181</f>
        <v>0</v>
      </c>
      <c r="J9181" s="63">
        <f>'דוח 132'!B9181</f>
        <v>0</v>
      </c>
      <c r="K9181" s="63">
        <f>'דוח 132'!A9181</f>
        <v>0</v>
      </c>
    </row>
    <row r="9182" spans="1:11" x14ac:dyDescent="0.2">
      <c r="A9182" s="63">
        <f>'דוח 132'!K9182</f>
        <v>0</v>
      </c>
      <c r="B9182" s="63">
        <f>'דוח 132'!J9182</f>
        <v>0</v>
      </c>
      <c r="C9182" s="63">
        <f>'דוח 132'!I9182</f>
        <v>0</v>
      </c>
      <c r="D9182" s="63">
        <f>'דוח 132'!H9182</f>
        <v>0</v>
      </c>
      <c r="E9182" s="63">
        <f>'דוח 132'!G9182</f>
        <v>0</v>
      </c>
      <c r="F9182" s="63">
        <f>'דוח 132'!F9182</f>
        <v>0</v>
      </c>
      <c r="G9182" s="63">
        <f>'דוח 132'!E9182</f>
        <v>0</v>
      </c>
      <c r="H9182" s="63">
        <f>'דוח 132'!D9182</f>
        <v>0</v>
      </c>
      <c r="I9182" s="63">
        <f>'דוח 132'!C9182</f>
        <v>0</v>
      </c>
      <c r="J9182" s="63">
        <f>'דוח 132'!B9182</f>
        <v>0</v>
      </c>
      <c r="K9182" s="63">
        <f>'דוח 132'!A9182</f>
        <v>0</v>
      </c>
    </row>
    <row r="9183" spans="1:11" x14ac:dyDescent="0.2">
      <c r="A9183" s="63">
        <f>'דוח 132'!K9183</f>
        <v>0</v>
      </c>
      <c r="B9183" s="63">
        <f>'דוח 132'!J9183</f>
        <v>0</v>
      </c>
      <c r="C9183" s="63">
        <f>'דוח 132'!I9183</f>
        <v>0</v>
      </c>
      <c r="D9183" s="63">
        <f>'דוח 132'!H9183</f>
        <v>0</v>
      </c>
      <c r="E9183" s="63">
        <f>'דוח 132'!G9183</f>
        <v>0</v>
      </c>
      <c r="F9183" s="63">
        <f>'דוח 132'!F9183</f>
        <v>0</v>
      </c>
      <c r="G9183" s="63">
        <f>'דוח 132'!E9183</f>
        <v>0</v>
      </c>
      <c r="H9183" s="63">
        <f>'דוח 132'!D9183</f>
        <v>0</v>
      </c>
      <c r="I9183" s="63">
        <f>'דוח 132'!C9183</f>
        <v>0</v>
      </c>
      <c r="J9183" s="63">
        <f>'דוח 132'!B9183</f>
        <v>0</v>
      </c>
      <c r="K9183" s="63">
        <f>'דוח 132'!A9183</f>
        <v>0</v>
      </c>
    </row>
    <row r="9184" spans="1:11" x14ac:dyDescent="0.2">
      <c r="A9184" s="63">
        <f>'דוח 132'!K9184</f>
        <v>0</v>
      </c>
      <c r="B9184" s="63">
        <f>'דוח 132'!J9184</f>
        <v>0</v>
      </c>
      <c r="C9184" s="63">
        <f>'דוח 132'!I9184</f>
        <v>0</v>
      </c>
      <c r="D9184" s="63">
        <f>'דוח 132'!H9184</f>
        <v>0</v>
      </c>
      <c r="E9184" s="63">
        <f>'דוח 132'!G9184</f>
        <v>0</v>
      </c>
      <c r="F9184" s="63">
        <f>'דוח 132'!F9184</f>
        <v>0</v>
      </c>
      <c r="G9184" s="63">
        <f>'דוח 132'!E9184</f>
        <v>0</v>
      </c>
      <c r="H9184" s="63">
        <f>'דוח 132'!D9184</f>
        <v>0</v>
      </c>
      <c r="I9184" s="63">
        <f>'דוח 132'!C9184</f>
        <v>0</v>
      </c>
      <c r="J9184" s="63">
        <f>'דוח 132'!B9184</f>
        <v>0</v>
      </c>
      <c r="K9184" s="63">
        <f>'דוח 132'!A9184</f>
        <v>0</v>
      </c>
    </row>
    <row r="9185" spans="1:11" x14ac:dyDescent="0.2">
      <c r="A9185" s="63">
        <f>'דוח 132'!K9185</f>
        <v>0</v>
      </c>
      <c r="B9185" s="63">
        <f>'דוח 132'!J9185</f>
        <v>0</v>
      </c>
      <c r="C9185" s="63">
        <f>'דוח 132'!I9185</f>
        <v>0</v>
      </c>
      <c r="D9185" s="63">
        <f>'דוח 132'!H9185</f>
        <v>0</v>
      </c>
      <c r="E9185" s="63">
        <f>'דוח 132'!G9185</f>
        <v>0</v>
      </c>
      <c r="F9185" s="63">
        <f>'דוח 132'!F9185</f>
        <v>0</v>
      </c>
      <c r="G9185" s="63">
        <f>'דוח 132'!E9185</f>
        <v>0</v>
      </c>
      <c r="H9185" s="63">
        <f>'דוח 132'!D9185</f>
        <v>0</v>
      </c>
      <c r="I9185" s="63">
        <f>'דוח 132'!C9185</f>
        <v>0</v>
      </c>
      <c r="J9185" s="63">
        <f>'דוח 132'!B9185</f>
        <v>0</v>
      </c>
      <c r="K9185" s="63">
        <f>'דוח 132'!A9185</f>
        <v>0</v>
      </c>
    </row>
    <row r="9186" spans="1:11" x14ac:dyDescent="0.2">
      <c r="A9186" s="63">
        <f>'דוח 132'!K9186</f>
        <v>0</v>
      </c>
      <c r="B9186" s="63">
        <f>'דוח 132'!J9186</f>
        <v>0</v>
      </c>
      <c r="C9186" s="63">
        <f>'דוח 132'!I9186</f>
        <v>0</v>
      </c>
      <c r="D9186" s="63">
        <f>'דוח 132'!H9186</f>
        <v>0</v>
      </c>
      <c r="E9186" s="63">
        <f>'דוח 132'!G9186</f>
        <v>0</v>
      </c>
      <c r="F9186" s="63">
        <f>'דוח 132'!F9186</f>
        <v>0</v>
      </c>
      <c r="G9186" s="63">
        <f>'דוח 132'!E9186</f>
        <v>0</v>
      </c>
      <c r="H9186" s="63">
        <f>'דוח 132'!D9186</f>
        <v>0</v>
      </c>
      <c r="I9186" s="63">
        <f>'דוח 132'!C9186</f>
        <v>0</v>
      </c>
      <c r="J9186" s="63">
        <f>'דוח 132'!B9186</f>
        <v>0</v>
      </c>
      <c r="K9186" s="63">
        <f>'דוח 132'!A9186</f>
        <v>0</v>
      </c>
    </row>
    <row r="9187" spans="1:11" x14ac:dyDescent="0.2">
      <c r="A9187" s="63">
        <f>'דוח 132'!K9187</f>
        <v>0</v>
      </c>
      <c r="B9187" s="63">
        <f>'דוח 132'!J9187</f>
        <v>0</v>
      </c>
      <c r="C9187" s="63">
        <f>'דוח 132'!I9187</f>
        <v>0</v>
      </c>
      <c r="D9187" s="63">
        <f>'דוח 132'!H9187</f>
        <v>0</v>
      </c>
      <c r="E9187" s="63">
        <f>'דוח 132'!G9187</f>
        <v>0</v>
      </c>
      <c r="F9187" s="63">
        <f>'דוח 132'!F9187</f>
        <v>0</v>
      </c>
      <c r="G9187" s="63">
        <f>'דוח 132'!E9187</f>
        <v>0</v>
      </c>
      <c r="H9187" s="63">
        <f>'דוח 132'!D9187</f>
        <v>0</v>
      </c>
      <c r="I9187" s="63">
        <f>'דוח 132'!C9187</f>
        <v>0</v>
      </c>
      <c r="J9187" s="63">
        <f>'דוח 132'!B9187</f>
        <v>0</v>
      </c>
      <c r="K9187" s="63">
        <f>'דוח 132'!A9187</f>
        <v>0</v>
      </c>
    </row>
    <row r="9188" spans="1:11" x14ac:dyDescent="0.2">
      <c r="A9188" s="63">
        <f>'דוח 132'!K9188</f>
        <v>0</v>
      </c>
      <c r="B9188" s="63">
        <f>'דוח 132'!J9188</f>
        <v>0</v>
      </c>
      <c r="C9188" s="63">
        <f>'דוח 132'!I9188</f>
        <v>0</v>
      </c>
      <c r="D9188" s="63">
        <f>'דוח 132'!H9188</f>
        <v>0</v>
      </c>
      <c r="E9188" s="63">
        <f>'דוח 132'!G9188</f>
        <v>0</v>
      </c>
      <c r="F9188" s="63">
        <f>'דוח 132'!F9188</f>
        <v>0</v>
      </c>
      <c r="G9188" s="63">
        <f>'דוח 132'!E9188</f>
        <v>0</v>
      </c>
      <c r="H9188" s="63">
        <f>'דוח 132'!D9188</f>
        <v>0</v>
      </c>
      <c r="I9188" s="63">
        <f>'דוח 132'!C9188</f>
        <v>0</v>
      </c>
      <c r="J9188" s="63">
        <f>'דוח 132'!B9188</f>
        <v>0</v>
      </c>
      <c r="K9188" s="63">
        <f>'דוח 132'!A9188</f>
        <v>0</v>
      </c>
    </row>
    <row r="9189" spans="1:11" x14ac:dyDescent="0.2">
      <c r="A9189" s="63">
        <f>'דוח 132'!K9189</f>
        <v>0</v>
      </c>
      <c r="B9189" s="63">
        <f>'דוח 132'!J9189</f>
        <v>0</v>
      </c>
      <c r="C9189" s="63">
        <f>'דוח 132'!I9189</f>
        <v>0</v>
      </c>
      <c r="D9189" s="63">
        <f>'דוח 132'!H9189</f>
        <v>0</v>
      </c>
      <c r="E9189" s="63">
        <f>'דוח 132'!G9189</f>
        <v>0</v>
      </c>
      <c r="F9189" s="63">
        <f>'דוח 132'!F9189</f>
        <v>0</v>
      </c>
      <c r="G9189" s="63">
        <f>'דוח 132'!E9189</f>
        <v>0</v>
      </c>
      <c r="H9189" s="63">
        <f>'דוח 132'!D9189</f>
        <v>0</v>
      </c>
      <c r="I9189" s="63">
        <f>'דוח 132'!C9189</f>
        <v>0</v>
      </c>
      <c r="J9189" s="63">
        <f>'דוח 132'!B9189</f>
        <v>0</v>
      </c>
      <c r="K9189" s="63">
        <f>'דוח 132'!A9189</f>
        <v>0</v>
      </c>
    </row>
    <row r="9190" spans="1:11" x14ac:dyDescent="0.2">
      <c r="A9190" s="63">
        <f>'דוח 132'!K9190</f>
        <v>0</v>
      </c>
      <c r="B9190" s="63">
        <f>'דוח 132'!J9190</f>
        <v>0</v>
      </c>
      <c r="C9190" s="63">
        <f>'דוח 132'!I9190</f>
        <v>0</v>
      </c>
      <c r="D9190" s="63">
        <f>'דוח 132'!H9190</f>
        <v>0</v>
      </c>
      <c r="E9190" s="63">
        <f>'דוח 132'!G9190</f>
        <v>0</v>
      </c>
      <c r="F9190" s="63">
        <f>'דוח 132'!F9190</f>
        <v>0</v>
      </c>
      <c r="G9190" s="63">
        <f>'דוח 132'!E9190</f>
        <v>0</v>
      </c>
      <c r="H9190" s="63">
        <f>'דוח 132'!D9190</f>
        <v>0</v>
      </c>
      <c r="I9190" s="63">
        <f>'דוח 132'!C9190</f>
        <v>0</v>
      </c>
      <c r="J9190" s="63">
        <f>'דוח 132'!B9190</f>
        <v>0</v>
      </c>
      <c r="K9190" s="63">
        <f>'דוח 132'!A9190</f>
        <v>0</v>
      </c>
    </row>
    <row r="9191" spans="1:11" x14ac:dyDescent="0.2">
      <c r="A9191" s="63">
        <f>'דוח 132'!K9191</f>
        <v>0</v>
      </c>
      <c r="B9191" s="63">
        <f>'דוח 132'!J9191</f>
        <v>0</v>
      </c>
      <c r="C9191" s="63">
        <f>'דוח 132'!I9191</f>
        <v>0</v>
      </c>
      <c r="D9191" s="63">
        <f>'דוח 132'!H9191</f>
        <v>0</v>
      </c>
      <c r="E9191" s="63">
        <f>'דוח 132'!G9191</f>
        <v>0</v>
      </c>
      <c r="F9191" s="63">
        <f>'דוח 132'!F9191</f>
        <v>0</v>
      </c>
      <c r="G9191" s="63">
        <f>'דוח 132'!E9191</f>
        <v>0</v>
      </c>
      <c r="H9191" s="63">
        <f>'דוח 132'!D9191</f>
        <v>0</v>
      </c>
      <c r="I9191" s="63">
        <f>'דוח 132'!C9191</f>
        <v>0</v>
      </c>
      <c r="J9191" s="63">
        <f>'דוח 132'!B9191</f>
        <v>0</v>
      </c>
      <c r="K9191" s="63">
        <f>'דוח 132'!A9191</f>
        <v>0</v>
      </c>
    </row>
    <row r="9192" spans="1:11" x14ac:dyDescent="0.2">
      <c r="A9192" s="63">
        <f>'דוח 132'!K9192</f>
        <v>0</v>
      </c>
      <c r="B9192" s="63">
        <f>'דוח 132'!J9192</f>
        <v>0</v>
      </c>
      <c r="C9192" s="63">
        <f>'דוח 132'!I9192</f>
        <v>0</v>
      </c>
      <c r="D9192" s="63">
        <f>'דוח 132'!H9192</f>
        <v>0</v>
      </c>
      <c r="E9192" s="63">
        <f>'דוח 132'!G9192</f>
        <v>0</v>
      </c>
      <c r="F9192" s="63">
        <f>'דוח 132'!F9192</f>
        <v>0</v>
      </c>
      <c r="G9192" s="63">
        <f>'דוח 132'!E9192</f>
        <v>0</v>
      </c>
      <c r="H9192" s="63">
        <f>'דוח 132'!D9192</f>
        <v>0</v>
      </c>
      <c r="I9192" s="63">
        <f>'דוח 132'!C9192</f>
        <v>0</v>
      </c>
      <c r="J9192" s="63">
        <f>'דוח 132'!B9192</f>
        <v>0</v>
      </c>
      <c r="K9192" s="63">
        <f>'דוח 132'!A9192</f>
        <v>0</v>
      </c>
    </row>
    <row r="9193" spans="1:11" x14ac:dyDescent="0.2">
      <c r="A9193" s="63">
        <f>'דוח 132'!K9193</f>
        <v>0</v>
      </c>
      <c r="B9193" s="63">
        <f>'דוח 132'!J9193</f>
        <v>0</v>
      </c>
      <c r="C9193" s="63">
        <f>'דוח 132'!I9193</f>
        <v>0</v>
      </c>
      <c r="D9193" s="63">
        <f>'דוח 132'!H9193</f>
        <v>0</v>
      </c>
      <c r="E9193" s="63">
        <f>'דוח 132'!G9193</f>
        <v>0</v>
      </c>
      <c r="F9193" s="63">
        <f>'דוח 132'!F9193</f>
        <v>0</v>
      </c>
      <c r="G9193" s="63">
        <f>'דוח 132'!E9193</f>
        <v>0</v>
      </c>
      <c r="H9193" s="63">
        <f>'דוח 132'!D9193</f>
        <v>0</v>
      </c>
      <c r="I9193" s="63">
        <f>'דוח 132'!C9193</f>
        <v>0</v>
      </c>
      <c r="J9193" s="63">
        <f>'דוח 132'!B9193</f>
        <v>0</v>
      </c>
      <c r="K9193" s="63">
        <f>'דוח 132'!A9193</f>
        <v>0</v>
      </c>
    </row>
    <row r="9194" spans="1:11" x14ac:dyDescent="0.2">
      <c r="A9194" s="63">
        <f>'דוח 132'!K9194</f>
        <v>0</v>
      </c>
      <c r="B9194" s="63">
        <f>'דוח 132'!J9194</f>
        <v>0</v>
      </c>
      <c r="C9194" s="63">
        <f>'דוח 132'!I9194</f>
        <v>0</v>
      </c>
      <c r="D9194" s="63">
        <f>'דוח 132'!H9194</f>
        <v>0</v>
      </c>
      <c r="E9194" s="63">
        <f>'דוח 132'!G9194</f>
        <v>0</v>
      </c>
      <c r="F9194" s="63">
        <f>'דוח 132'!F9194</f>
        <v>0</v>
      </c>
      <c r="G9194" s="63">
        <f>'דוח 132'!E9194</f>
        <v>0</v>
      </c>
      <c r="H9194" s="63">
        <f>'דוח 132'!D9194</f>
        <v>0</v>
      </c>
      <c r="I9194" s="63">
        <f>'דוח 132'!C9194</f>
        <v>0</v>
      </c>
      <c r="J9194" s="63">
        <f>'דוח 132'!B9194</f>
        <v>0</v>
      </c>
      <c r="K9194" s="63">
        <f>'דוח 132'!A9194</f>
        <v>0</v>
      </c>
    </row>
    <row r="9195" spans="1:11" x14ac:dyDescent="0.2">
      <c r="A9195" s="63">
        <f>'דוח 132'!K9195</f>
        <v>0</v>
      </c>
      <c r="B9195" s="63">
        <f>'דוח 132'!J9195</f>
        <v>0</v>
      </c>
      <c r="C9195" s="63">
        <f>'דוח 132'!I9195</f>
        <v>0</v>
      </c>
      <c r="D9195" s="63">
        <f>'דוח 132'!H9195</f>
        <v>0</v>
      </c>
      <c r="E9195" s="63">
        <f>'דוח 132'!G9195</f>
        <v>0</v>
      </c>
      <c r="F9195" s="63">
        <f>'דוח 132'!F9195</f>
        <v>0</v>
      </c>
      <c r="G9195" s="63">
        <f>'דוח 132'!E9195</f>
        <v>0</v>
      </c>
      <c r="H9195" s="63">
        <f>'דוח 132'!D9195</f>
        <v>0</v>
      </c>
      <c r="I9195" s="63">
        <f>'דוח 132'!C9195</f>
        <v>0</v>
      </c>
      <c r="J9195" s="63">
        <f>'דוח 132'!B9195</f>
        <v>0</v>
      </c>
      <c r="K9195" s="63">
        <f>'דוח 132'!A9195</f>
        <v>0</v>
      </c>
    </row>
    <row r="9196" spans="1:11" x14ac:dyDescent="0.2">
      <c r="A9196" s="63">
        <f>'דוח 132'!K9196</f>
        <v>0</v>
      </c>
      <c r="B9196" s="63">
        <f>'דוח 132'!J9196</f>
        <v>0</v>
      </c>
      <c r="C9196" s="63">
        <f>'דוח 132'!I9196</f>
        <v>0</v>
      </c>
      <c r="D9196" s="63">
        <f>'דוח 132'!H9196</f>
        <v>0</v>
      </c>
      <c r="E9196" s="63">
        <f>'דוח 132'!G9196</f>
        <v>0</v>
      </c>
      <c r="F9196" s="63">
        <f>'דוח 132'!F9196</f>
        <v>0</v>
      </c>
      <c r="G9196" s="63">
        <f>'דוח 132'!E9196</f>
        <v>0</v>
      </c>
      <c r="H9196" s="63">
        <f>'דוח 132'!D9196</f>
        <v>0</v>
      </c>
      <c r="I9196" s="63">
        <f>'דוח 132'!C9196</f>
        <v>0</v>
      </c>
      <c r="J9196" s="63">
        <f>'דוח 132'!B9196</f>
        <v>0</v>
      </c>
      <c r="K9196" s="63">
        <f>'דוח 132'!A9196</f>
        <v>0</v>
      </c>
    </row>
    <row r="9197" spans="1:11" x14ac:dyDescent="0.2">
      <c r="A9197" s="63">
        <f>'דוח 132'!K9197</f>
        <v>0</v>
      </c>
      <c r="B9197" s="63">
        <f>'דוח 132'!J9197</f>
        <v>0</v>
      </c>
      <c r="C9197" s="63">
        <f>'דוח 132'!I9197</f>
        <v>0</v>
      </c>
      <c r="D9197" s="63">
        <f>'דוח 132'!H9197</f>
        <v>0</v>
      </c>
      <c r="E9197" s="63">
        <f>'דוח 132'!G9197</f>
        <v>0</v>
      </c>
      <c r="F9197" s="63">
        <f>'דוח 132'!F9197</f>
        <v>0</v>
      </c>
      <c r="G9197" s="63">
        <f>'דוח 132'!E9197</f>
        <v>0</v>
      </c>
      <c r="H9197" s="63">
        <f>'דוח 132'!D9197</f>
        <v>0</v>
      </c>
      <c r="I9197" s="63">
        <f>'דוח 132'!C9197</f>
        <v>0</v>
      </c>
      <c r="J9197" s="63">
        <f>'דוח 132'!B9197</f>
        <v>0</v>
      </c>
      <c r="K9197" s="63">
        <f>'דוח 132'!A9197</f>
        <v>0</v>
      </c>
    </row>
    <row r="9198" spans="1:11" x14ac:dyDescent="0.2">
      <c r="A9198" s="63">
        <f>'דוח 132'!K9198</f>
        <v>0</v>
      </c>
      <c r="B9198" s="63">
        <f>'דוח 132'!J9198</f>
        <v>0</v>
      </c>
      <c r="C9198" s="63">
        <f>'דוח 132'!I9198</f>
        <v>0</v>
      </c>
      <c r="D9198" s="63">
        <f>'דוח 132'!H9198</f>
        <v>0</v>
      </c>
      <c r="E9198" s="63">
        <f>'דוח 132'!G9198</f>
        <v>0</v>
      </c>
      <c r="F9198" s="63">
        <f>'דוח 132'!F9198</f>
        <v>0</v>
      </c>
      <c r="G9198" s="63">
        <f>'דוח 132'!E9198</f>
        <v>0</v>
      </c>
      <c r="H9198" s="63">
        <f>'דוח 132'!D9198</f>
        <v>0</v>
      </c>
      <c r="I9198" s="63">
        <f>'דוח 132'!C9198</f>
        <v>0</v>
      </c>
      <c r="J9198" s="63">
        <f>'דוח 132'!B9198</f>
        <v>0</v>
      </c>
      <c r="K9198" s="63">
        <f>'דוח 132'!A9198</f>
        <v>0</v>
      </c>
    </row>
    <row r="9199" spans="1:11" x14ac:dyDescent="0.2">
      <c r="A9199" s="63">
        <f>'דוח 132'!K9199</f>
        <v>0</v>
      </c>
      <c r="B9199" s="63">
        <f>'דוח 132'!J9199</f>
        <v>0</v>
      </c>
      <c r="C9199" s="63">
        <f>'דוח 132'!I9199</f>
        <v>0</v>
      </c>
      <c r="D9199" s="63">
        <f>'דוח 132'!H9199</f>
        <v>0</v>
      </c>
      <c r="E9199" s="63">
        <f>'דוח 132'!G9199</f>
        <v>0</v>
      </c>
      <c r="F9199" s="63">
        <f>'דוח 132'!F9199</f>
        <v>0</v>
      </c>
      <c r="G9199" s="63">
        <f>'דוח 132'!E9199</f>
        <v>0</v>
      </c>
      <c r="H9199" s="63">
        <f>'דוח 132'!D9199</f>
        <v>0</v>
      </c>
      <c r="I9199" s="63">
        <f>'דוח 132'!C9199</f>
        <v>0</v>
      </c>
      <c r="J9199" s="63">
        <f>'דוח 132'!B9199</f>
        <v>0</v>
      </c>
      <c r="K9199" s="63">
        <f>'דוח 132'!A9199</f>
        <v>0</v>
      </c>
    </row>
    <row r="9200" spans="1:11" x14ac:dyDescent="0.2">
      <c r="A9200" s="63">
        <f>'דוח 132'!K9200</f>
        <v>0</v>
      </c>
      <c r="B9200" s="63">
        <f>'דוח 132'!J9200</f>
        <v>0</v>
      </c>
      <c r="C9200" s="63">
        <f>'דוח 132'!I9200</f>
        <v>0</v>
      </c>
      <c r="D9200" s="63">
        <f>'דוח 132'!H9200</f>
        <v>0</v>
      </c>
      <c r="E9200" s="63">
        <f>'דוח 132'!G9200</f>
        <v>0</v>
      </c>
      <c r="F9200" s="63">
        <f>'דוח 132'!F9200</f>
        <v>0</v>
      </c>
      <c r="G9200" s="63">
        <f>'דוח 132'!E9200</f>
        <v>0</v>
      </c>
      <c r="H9200" s="63">
        <f>'דוח 132'!D9200</f>
        <v>0</v>
      </c>
      <c r="I9200" s="63">
        <f>'דוח 132'!C9200</f>
        <v>0</v>
      </c>
      <c r="J9200" s="63">
        <f>'דוח 132'!B9200</f>
        <v>0</v>
      </c>
      <c r="K9200" s="63">
        <f>'דוח 132'!A9200</f>
        <v>0</v>
      </c>
    </row>
    <row r="9201" spans="1:11" x14ac:dyDescent="0.2">
      <c r="A9201" s="63">
        <f>'דוח 132'!K9201</f>
        <v>0</v>
      </c>
      <c r="B9201" s="63">
        <f>'דוח 132'!J9201</f>
        <v>0</v>
      </c>
      <c r="C9201" s="63">
        <f>'דוח 132'!I9201</f>
        <v>0</v>
      </c>
      <c r="D9201" s="63">
        <f>'דוח 132'!H9201</f>
        <v>0</v>
      </c>
      <c r="E9201" s="63">
        <f>'דוח 132'!G9201</f>
        <v>0</v>
      </c>
      <c r="F9201" s="63">
        <f>'דוח 132'!F9201</f>
        <v>0</v>
      </c>
      <c r="G9201" s="63">
        <f>'דוח 132'!E9201</f>
        <v>0</v>
      </c>
      <c r="H9201" s="63">
        <f>'דוח 132'!D9201</f>
        <v>0</v>
      </c>
      <c r="I9201" s="63">
        <f>'דוח 132'!C9201</f>
        <v>0</v>
      </c>
      <c r="J9201" s="63">
        <f>'דוח 132'!B9201</f>
        <v>0</v>
      </c>
      <c r="K9201" s="63">
        <f>'דוח 132'!A9201</f>
        <v>0</v>
      </c>
    </row>
    <row r="9202" spans="1:11" x14ac:dyDescent="0.2">
      <c r="A9202" s="63">
        <f>'דוח 132'!K9202</f>
        <v>0</v>
      </c>
      <c r="B9202" s="63">
        <f>'דוח 132'!J9202</f>
        <v>0</v>
      </c>
      <c r="C9202" s="63">
        <f>'דוח 132'!I9202</f>
        <v>0</v>
      </c>
      <c r="D9202" s="63">
        <f>'דוח 132'!H9202</f>
        <v>0</v>
      </c>
      <c r="E9202" s="63">
        <f>'דוח 132'!G9202</f>
        <v>0</v>
      </c>
      <c r="F9202" s="63">
        <f>'דוח 132'!F9202</f>
        <v>0</v>
      </c>
      <c r="G9202" s="63">
        <f>'דוח 132'!E9202</f>
        <v>0</v>
      </c>
      <c r="H9202" s="63">
        <f>'דוח 132'!D9202</f>
        <v>0</v>
      </c>
      <c r="I9202" s="63">
        <f>'דוח 132'!C9202</f>
        <v>0</v>
      </c>
      <c r="J9202" s="63">
        <f>'דוח 132'!B9202</f>
        <v>0</v>
      </c>
      <c r="K9202" s="63">
        <f>'דוח 132'!A9202</f>
        <v>0</v>
      </c>
    </row>
    <row r="9203" spans="1:11" x14ac:dyDescent="0.2">
      <c r="A9203" s="63">
        <f>'דוח 132'!K9203</f>
        <v>0</v>
      </c>
      <c r="B9203" s="63">
        <f>'דוח 132'!J9203</f>
        <v>0</v>
      </c>
      <c r="C9203" s="63">
        <f>'דוח 132'!I9203</f>
        <v>0</v>
      </c>
      <c r="D9203" s="63">
        <f>'דוח 132'!H9203</f>
        <v>0</v>
      </c>
      <c r="E9203" s="63">
        <f>'דוח 132'!G9203</f>
        <v>0</v>
      </c>
      <c r="F9203" s="63">
        <f>'דוח 132'!F9203</f>
        <v>0</v>
      </c>
      <c r="G9203" s="63">
        <f>'דוח 132'!E9203</f>
        <v>0</v>
      </c>
      <c r="H9203" s="63">
        <f>'דוח 132'!D9203</f>
        <v>0</v>
      </c>
      <c r="I9203" s="63">
        <f>'דוח 132'!C9203</f>
        <v>0</v>
      </c>
      <c r="J9203" s="63">
        <f>'דוח 132'!B9203</f>
        <v>0</v>
      </c>
      <c r="K9203" s="63">
        <f>'דוח 132'!A9203</f>
        <v>0</v>
      </c>
    </row>
    <row r="9204" spans="1:11" x14ac:dyDescent="0.2">
      <c r="A9204" s="63">
        <f>'דוח 132'!K9204</f>
        <v>0</v>
      </c>
      <c r="B9204" s="63">
        <f>'דוח 132'!J9204</f>
        <v>0</v>
      </c>
      <c r="C9204" s="63">
        <f>'דוח 132'!I9204</f>
        <v>0</v>
      </c>
      <c r="D9204" s="63">
        <f>'דוח 132'!H9204</f>
        <v>0</v>
      </c>
      <c r="E9204" s="63">
        <f>'דוח 132'!G9204</f>
        <v>0</v>
      </c>
      <c r="F9204" s="63">
        <f>'דוח 132'!F9204</f>
        <v>0</v>
      </c>
      <c r="G9204" s="63">
        <f>'דוח 132'!E9204</f>
        <v>0</v>
      </c>
      <c r="H9204" s="63">
        <f>'דוח 132'!D9204</f>
        <v>0</v>
      </c>
      <c r="I9204" s="63">
        <f>'דוח 132'!C9204</f>
        <v>0</v>
      </c>
      <c r="J9204" s="63">
        <f>'דוח 132'!B9204</f>
        <v>0</v>
      </c>
      <c r="K9204" s="63">
        <f>'דוח 132'!A9204</f>
        <v>0</v>
      </c>
    </row>
    <row r="9205" spans="1:11" x14ac:dyDescent="0.2">
      <c r="A9205" s="63">
        <f>'דוח 132'!K9205</f>
        <v>0</v>
      </c>
      <c r="B9205" s="63">
        <f>'דוח 132'!J9205</f>
        <v>0</v>
      </c>
      <c r="C9205" s="63">
        <f>'דוח 132'!I9205</f>
        <v>0</v>
      </c>
      <c r="D9205" s="63">
        <f>'דוח 132'!H9205</f>
        <v>0</v>
      </c>
      <c r="E9205" s="63">
        <f>'דוח 132'!G9205</f>
        <v>0</v>
      </c>
      <c r="F9205" s="63">
        <f>'דוח 132'!F9205</f>
        <v>0</v>
      </c>
      <c r="G9205" s="63">
        <f>'דוח 132'!E9205</f>
        <v>0</v>
      </c>
      <c r="H9205" s="63">
        <f>'דוח 132'!D9205</f>
        <v>0</v>
      </c>
      <c r="I9205" s="63">
        <f>'דוח 132'!C9205</f>
        <v>0</v>
      </c>
      <c r="J9205" s="63">
        <f>'דוח 132'!B9205</f>
        <v>0</v>
      </c>
      <c r="K9205" s="63">
        <f>'דוח 132'!A9205</f>
        <v>0</v>
      </c>
    </row>
    <row r="9206" spans="1:11" x14ac:dyDescent="0.2">
      <c r="A9206" s="63">
        <f>'דוח 132'!K9206</f>
        <v>0</v>
      </c>
      <c r="B9206" s="63">
        <f>'דוח 132'!J9206</f>
        <v>0</v>
      </c>
      <c r="C9206" s="63">
        <f>'דוח 132'!I9206</f>
        <v>0</v>
      </c>
      <c r="D9206" s="63">
        <f>'דוח 132'!H9206</f>
        <v>0</v>
      </c>
      <c r="E9206" s="63">
        <f>'דוח 132'!G9206</f>
        <v>0</v>
      </c>
      <c r="F9206" s="63">
        <f>'דוח 132'!F9206</f>
        <v>0</v>
      </c>
      <c r="G9206" s="63">
        <f>'דוח 132'!E9206</f>
        <v>0</v>
      </c>
      <c r="H9206" s="63">
        <f>'דוח 132'!D9206</f>
        <v>0</v>
      </c>
      <c r="I9206" s="63">
        <f>'דוח 132'!C9206</f>
        <v>0</v>
      </c>
      <c r="J9206" s="63">
        <f>'דוח 132'!B9206</f>
        <v>0</v>
      </c>
      <c r="K9206" s="63">
        <f>'דוח 132'!A9206</f>
        <v>0</v>
      </c>
    </row>
    <row r="9207" spans="1:11" x14ac:dyDescent="0.2">
      <c r="A9207" s="63">
        <f>'דוח 132'!K9207</f>
        <v>0</v>
      </c>
      <c r="B9207" s="63">
        <f>'דוח 132'!J9207</f>
        <v>0</v>
      </c>
      <c r="C9207" s="63">
        <f>'דוח 132'!I9207</f>
        <v>0</v>
      </c>
      <c r="D9207" s="63">
        <f>'דוח 132'!H9207</f>
        <v>0</v>
      </c>
      <c r="E9207" s="63">
        <f>'דוח 132'!G9207</f>
        <v>0</v>
      </c>
      <c r="F9207" s="63">
        <f>'דוח 132'!F9207</f>
        <v>0</v>
      </c>
      <c r="G9207" s="63">
        <f>'דוח 132'!E9207</f>
        <v>0</v>
      </c>
      <c r="H9207" s="63">
        <f>'דוח 132'!D9207</f>
        <v>0</v>
      </c>
      <c r="I9207" s="63">
        <f>'דוח 132'!C9207</f>
        <v>0</v>
      </c>
      <c r="J9207" s="63">
        <f>'דוח 132'!B9207</f>
        <v>0</v>
      </c>
      <c r="K9207" s="63">
        <f>'דוח 132'!A9207</f>
        <v>0</v>
      </c>
    </row>
    <row r="9208" spans="1:11" x14ac:dyDescent="0.2">
      <c r="A9208" s="63">
        <f>'דוח 132'!K9208</f>
        <v>0</v>
      </c>
      <c r="B9208" s="63">
        <f>'דוח 132'!J9208</f>
        <v>0</v>
      </c>
      <c r="C9208" s="63">
        <f>'דוח 132'!I9208</f>
        <v>0</v>
      </c>
      <c r="D9208" s="63">
        <f>'דוח 132'!H9208</f>
        <v>0</v>
      </c>
      <c r="E9208" s="63">
        <f>'דוח 132'!G9208</f>
        <v>0</v>
      </c>
      <c r="F9208" s="63">
        <f>'דוח 132'!F9208</f>
        <v>0</v>
      </c>
      <c r="G9208" s="63">
        <f>'דוח 132'!E9208</f>
        <v>0</v>
      </c>
      <c r="H9208" s="63">
        <f>'דוח 132'!D9208</f>
        <v>0</v>
      </c>
      <c r="I9208" s="63">
        <f>'דוח 132'!C9208</f>
        <v>0</v>
      </c>
      <c r="J9208" s="63">
        <f>'דוח 132'!B9208</f>
        <v>0</v>
      </c>
      <c r="K9208" s="63">
        <f>'דוח 132'!A9208</f>
        <v>0</v>
      </c>
    </row>
    <row r="9209" spans="1:11" x14ac:dyDescent="0.2">
      <c r="A9209" s="63">
        <f>'דוח 132'!K9209</f>
        <v>0</v>
      </c>
      <c r="B9209" s="63">
        <f>'דוח 132'!J9209</f>
        <v>0</v>
      </c>
      <c r="C9209" s="63">
        <f>'דוח 132'!I9209</f>
        <v>0</v>
      </c>
      <c r="D9209" s="63">
        <f>'דוח 132'!H9209</f>
        <v>0</v>
      </c>
      <c r="E9209" s="63">
        <f>'דוח 132'!G9209</f>
        <v>0</v>
      </c>
      <c r="F9209" s="63">
        <f>'דוח 132'!F9209</f>
        <v>0</v>
      </c>
      <c r="G9209" s="63">
        <f>'דוח 132'!E9209</f>
        <v>0</v>
      </c>
      <c r="H9209" s="63">
        <f>'דוח 132'!D9209</f>
        <v>0</v>
      </c>
      <c r="I9209" s="63">
        <f>'דוח 132'!C9209</f>
        <v>0</v>
      </c>
      <c r="J9209" s="63">
        <f>'דוח 132'!B9209</f>
        <v>0</v>
      </c>
      <c r="K9209" s="63">
        <f>'דוח 132'!A9209</f>
        <v>0</v>
      </c>
    </row>
    <row r="9210" spans="1:11" x14ac:dyDescent="0.2">
      <c r="A9210" s="63">
        <f>'דוח 132'!K9210</f>
        <v>0</v>
      </c>
      <c r="B9210" s="63">
        <f>'דוח 132'!J9210</f>
        <v>0</v>
      </c>
      <c r="C9210" s="63">
        <f>'דוח 132'!I9210</f>
        <v>0</v>
      </c>
      <c r="D9210" s="63">
        <f>'דוח 132'!H9210</f>
        <v>0</v>
      </c>
      <c r="E9210" s="63">
        <f>'דוח 132'!G9210</f>
        <v>0</v>
      </c>
      <c r="F9210" s="63">
        <f>'דוח 132'!F9210</f>
        <v>0</v>
      </c>
      <c r="G9210" s="63">
        <f>'דוח 132'!E9210</f>
        <v>0</v>
      </c>
      <c r="H9210" s="63">
        <f>'דוח 132'!D9210</f>
        <v>0</v>
      </c>
      <c r="I9210" s="63">
        <f>'דוח 132'!C9210</f>
        <v>0</v>
      </c>
      <c r="J9210" s="63">
        <f>'דוח 132'!B9210</f>
        <v>0</v>
      </c>
      <c r="K9210" s="63">
        <f>'דוח 132'!A9210</f>
        <v>0</v>
      </c>
    </row>
    <row r="9211" spans="1:11" x14ac:dyDescent="0.2">
      <c r="A9211" s="63">
        <f>'דוח 132'!K9211</f>
        <v>0</v>
      </c>
      <c r="B9211" s="63">
        <f>'דוח 132'!J9211</f>
        <v>0</v>
      </c>
      <c r="C9211" s="63">
        <f>'דוח 132'!I9211</f>
        <v>0</v>
      </c>
      <c r="D9211" s="63">
        <f>'דוח 132'!H9211</f>
        <v>0</v>
      </c>
      <c r="E9211" s="63">
        <f>'דוח 132'!G9211</f>
        <v>0</v>
      </c>
      <c r="F9211" s="63">
        <f>'דוח 132'!F9211</f>
        <v>0</v>
      </c>
      <c r="G9211" s="63">
        <f>'דוח 132'!E9211</f>
        <v>0</v>
      </c>
      <c r="H9211" s="63">
        <f>'דוח 132'!D9211</f>
        <v>0</v>
      </c>
      <c r="I9211" s="63">
        <f>'דוח 132'!C9211</f>
        <v>0</v>
      </c>
      <c r="J9211" s="63">
        <f>'דוח 132'!B9211</f>
        <v>0</v>
      </c>
      <c r="K9211" s="63">
        <f>'דוח 132'!A9211</f>
        <v>0</v>
      </c>
    </row>
    <row r="9212" spans="1:11" x14ac:dyDescent="0.2">
      <c r="A9212" s="63">
        <f>'דוח 132'!K9212</f>
        <v>0</v>
      </c>
      <c r="B9212" s="63">
        <f>'דוח 132'!J9212</f>
        <v>0</v>
      </c>
      <c r="C9212" s="63">
        <f>'דוח 132'!I9212</f>
        <v>0</v>
      </c>
      <c r="D9212" s="63">
        <f>'דוח 132'!H9212</f>
        <v>0</v>
      </c>
      <c r="E9212" s="63">
        <f>'דוח 132'!G9212</f>
        <v>0</v>
      </c>
      <c r="F9212" s="63">
        <f>'דוח 132'!F9212</f>
        <v>0</v>
      </c>
      <c r="G9212" s="63">
        <f>'דוח 132'!E9212</f>
        <v>0</v>
      </c>
      <c r="H9212" s="63">
        <f>'דוח 132'!D9212</f>
        <v>0</v>
      </c>
      <c r="I9212" s="63">
        <f>'דוח 132'!C9212</f>
        <v>0</v>
      </c>
      <c r="J9212" s="63">
        <f>'דוח 132'!B9212</f>
        <v>0</v>
      </c>
      <c r="K9212" s="63">
        <f>'דוח 132'!A9212</f>
        <v>0</v>
      </c>
    </row>
    <row r="9213" spans="1:11" x14ac:dyDescent="0.2">
      <c r="A9213" s="63">
        <f>'דוח 132'!K9213</f>
        <v>0</v>
      </c>
      <c r="B9213" s="63">
        <f>'דוח 132'!J9213</f>
        <v>0</v>
      </c>
      <c r="C9213" s="63">
        <f>'דוח 132'!I9213</f>
        <v>0</v>
      </c>
      <c r="D9213" s="63">
        <f>'דוח 132'!H9213</f>
        <v>0</v>
      </c>
      <c r="E9213" s="63">
        <f>'דוח 132'!G9213</f>
        <v>0</v>
      </c>
      <c r="F9213" s="63">
        <f>'דוח 132'!F9213</f>
        <v>0</v>
      </c>
      <c r="G9213" s="63">
        <f>'דוח 132'!E9213</f>
        <v>0</v>
      </c>
      <c r="H9213" s="63">
        <f>'דוח 132'!D9213</f>
        <v>0</v>
      </c>
      <c r="I9213" s="63">
        <f>'דוח 132'!C9213</f>
        <v>0</v>
      </c>
      <c r="J9213" s="63">
        <f>'דוח 132'!B9213</f>
        <v>0</v>
      </c>
      <c r="K9213" s="63">
        <f>'דוח 132'!A9213</f>
        <v>0</v>
      </c>
    </row>
    <row r="9214" spans="1:11" x14ac:dyDescent="0.2">
      <c r="A9214" s="63">
        <f>'דוח 132'!K9214</f>
        <v>0</v>
      </c>
      <c r="B9214" s="63">
        <f>'דוח 132'!J9214</f>
        <v>0</v>
      </c>
      <c r="C9214" s="63">
        <f>'דוח 132'!I9214</f>
        <v>0</v>
      </c>
      <c r="D9214" s="63">
        <f>'דוח 132'!H9214</f>
        <v>0</v>
      </c>
      <c r="E9214" s="63">
        <f>'דוח 132'!G9214</f>
        <v>0</v>
      </c>
      <c r="F9214" s="63">
        <f>'דוח 132'!F9214</f>
        <v>0</v>
      </c>
      <c r="G9214" s="63">
        <f>'דוח 132'!E9214</f>
        <v>0</v>
      </c>
      <c r="H9214" s="63">
        <f>'דוח 132'!D9214</f>
        <v>0</v>
      </c>
      <c r="I9214" s="63">
        <f>'דוח 132'!C9214</f>
        <v>0</v>
      </c>
      <c r="J9214" s="63">
        <f>'דוח 132'!B9214</f>
        <v>0</v>
      </c>
      <c r="K9214" s="63">
        <f>'דוח 132'!A9214</f>
        <v>0</v>
      </c>
    </row>
    <row r="9215" spans="1:11" x14ac:dyDescent="0.2">
      <c r="A9215" s="63">
        <f>'דוח 132'!K9215</f>
        <v>0</v>
      </c>
      <c r="B9215" s="63">
        <f>'דוח 132'!J9215</f>
        <v>0</v>
      </c>
      <c r="C9215" s="63">
        <f>'דוח 132'!I9215</f>
        <v>0</v>
      </c>
      <c r="D9215" s="63">
        <f>'דוח 132'!H9215</f>
        <v>0</v>
      </c>
      <c r="E9215" s="63">
        <f>'דוח 132'!G9215</f>
        <v>0</v>
      </c>
      <c r="F9215" s="63">
        <f>'דוח 132'!F9215</f>
        <v>0</v>
      </c>
      <c r="G9215" s="63">
        <f>'דוח 132'!E9215</f>
        <v>0</v>
      </c>
      <c r="H9215" s="63">
        <f>'דוח 132'!D9215</f>
        <v>0</v>
      </c>
      <c r="I9215" s="63">
        <f>'דוח 132'!C9215</f>
        <v>0</v>
      </c>
      <c r="J9215" s="63">
        <f>'דוח 132'!B9215</f>
        <v>0</v>
      </c>
      <c r="K9215" s="63">
        <f>'דוח 132'!A9215</f>
        <v>0</v>
      </c>
    </row>
    <row r="9216" spans="1:11" x14ac:dyDescent="0.2">
      <c r="A9216" s="63">
        <f>'דוח 132'!K9216</f>
        <v>0</v>
      </c>
      <c r="B9216" s="63">
        <f>'דוח 132'!J9216</f>
        <v>0</v>
      </c>
      <c r="C9216" s="63">
        <f>'דוח 132'!I9216</f>
        <v>0</v>
      </c>
      <c r="D9216" s="63">
        <f>'דוח 132'!H9216</f>
        <v>0</v>
      </c>
      <c r="E9216" s="63">
        <f>'דוח 132'!G9216</f>
        <v>0</v>
      </c>
      <c r="F9216" s="63">
        <f>'דוח 132'!F9216</f>
        <v>0</v>
      </c>
      <c r="G9216" s="63">
        <f>'דוח 132'!E9216</f>
        <v>0</v>
      </c>
      <c r="H9216" s="63">
        <f>'דוח 132'!D9216</f>
        <v>0</v>
      </c>
      <c r="I9216" s="63">
        <f>'דוח 132'!C9216</f>
        <v>0</v>
      </c>
      <c r="J9216" s="63">
        <f>'דוח 132'!B9216</f>
        <v>0</v>
      </c>
      <c r="K9216" s="63">
        <f>'דוח 132'!A9216</f>
        <v>0</v>
      </c>
    </row>
    <row r="9217" spans="1:11" x14ac:dyDescent="0.2">
      <c r="A9217" s="63">
        <f>'דוח 132'!K9217</f>
        <v>0</v>
      </c>
      <c r="B9217" s="63">
        <f>'דוח 132'!J9217</f>
        <v>0</v>
      </c>
      <c r="C9217" s="63">
        <f>'דוח 132'!I9217</f>
        <v>0</v>
      </c>
      <c r="D9217" s="63">
        <f>'דוח 132'!H9217</f>
        <v>0</v>
      </c>
      <c r="E9217" s="63">
        <f>'דוח 132'!G9217</f>
        <v>0</v>
      </c>
      <c r="F9217" s="63">
        <f>'דוח 132'!F9217</f>
        <v>0</v>
      </c>
      <c r="G9217" s="63">
        <f>'דוח 132'!E9217</f>
        <v>0</v>
      </c>
      <c r="H9217" s="63">
        <f>'דוח 132'!D9217</f>
        <v>0</v>
      </c>
      <c r="I9217" s="63">
        <f>'דוח 132'!C9217</f>
        <v>0</v>
      </c>
      <c r="J9217" s="63">
        <f>'דוח 132'!B9217</f>
        <v>0</v>
      </c>
      <c r="K9217" s="63">
        <f>'דוח 132'!A9217</f>
        <v>0</v>
      </c>
    </row>
    <row r="9218" spans="1:11" x14ac:dyDescent="0.2">
      <c r="A9218" s="63">
        <f>'דוח 132'!K9218</f>
        <v>0</v>
      </c>
      <c r="B9218" s="63">
        <f>'דוח 132'!J9218</f>
        <v>0</v>
      </c>
      <c r="C9218" s="63">
        <f>'דוח 132'!I9218</f>
        <v>0</v>
      </c>
      <c r="D9218" s="63">
        <f>'דוח 132'!H9218</f>
        <v>0</v>
      </c>
      <c r="E9218" s="63">
        <f>'דוח 132'!G9218</f>
        <v>0</v>
      </c>
      <c r="F9218" s="63">
        <f>'דוח 132'!F9218</f>
        <v>0</v>
      </c>
      <c r="G9218" s="63">
        <f>'דוח 132'!E9218</f>
        <v>0</v>
      </c>
      <c r="H9218" s="63">
        <f>'דוח 132'!D9218</f>
        <v>0</v>
      </c>
      <c r="I9218" s="63">
        <f>'דוח 132'!C9218</f>
        <v>0</v>
      </c>
      <c r="J9218" s="63">
        <f>'דוח 132'!B9218</f>
        <v>0</v>
      </c>
      <c r="K9218" s="63">
        <f>'דוח 132'!A9218</f>
        <v>0</v>
      </c>
    </row>
    <row r="9219" spans="1:11" x14ac:dyDescent="0.2">
      <c r="A9219" s="63">
        <f>'דוח 132'!K9219</f>
        <v>0</v>
      </c>
      <c r="B9219" s="63">
        <f>'דוח 132'!J9219</f>
        <v>0</v>
      </c>
      <c r="C9219" s="63">
        <f>'דוח 132'!I9219</f>
        <v>0</v>
      </c>
      <c r="D9219" s="63">
        <f>'דוח 132'!H9219</f>
        <v>0</v>
      </c>
      <c r="E9219" s="63">
        <f>'דוח 132'!G9219</f>
        <v>0</v>
      </c>
      <c r="F9219" s="63">
        <f>'דוח 132'!F9219</f>
        <v>0</v>
      </c>
      <c r="G9219" s="63">
        <f>'דוח 132'!E9219</f>
        <v>0</v>
      </c>
      <c r="H9219" s="63">
        <f>'דוח 132'!D9219</f>
        <v>0</v>
      </c>
      <c r="I9219" s="63">
        <f>'דוח 132'!C9219</f>
        <v>0</v>
      </c>
      <c r="J9219" s="63">
        <f>'דוח 132'!B9219</f>
        <v>0</v>
      </c>
      <c r="K9219" s="63">
        <f>'דוח 132'!A9219</f>
        <v>0</v>
      </c>
    </row>
    <row r="9220" spans="1:11" x14ac:dyDescent="0.2">
      <c r="A9220" s="63">
        <f>'דוח 132'!K9220</f>
        <v>0</v>
      </c>
      <c r="B9220" s="63">
        <f>'דוח 132'!J9220</f>
        <v>0</v>
      </c>
      <c r="C9220" s="63">
        <f>'דוח 132'!I9220</f>
        <v>0</v>
      </c>
      <c r="D9220" s="63">
        <f>'דוח 132'!H9220</f>
        <v>0</v>
      </c>
      <c r="E9220" s="63">
        <f>'דוח 132'!G9220</f>
        <v>0</v>
      </c>
      <c r="F9220" s="63">
        <f>'דוח 132'!F9220</f>
        <v>0</v>
      </c>
      <c r="G9220" s="63">
        <f>'דוח 132'!E9220</f>
        <v>0</v>
      </c>
      <c r="H9220" s="63">
        <f>'דוח 132'!D9220</f>
        <v>0</v>
      </c>
      <c r="I9220" s="63">
        <f>'דוח 132'!C9220</f>
        <v>0</v>
      </c>
      <c r="J9220" s="63">
        <f>'דוח 132'!B9220</f>
        <v>0</v>
      </c>
      <c r="K9220" s="63">
        <f>'דוח 132'!A9220</f>
        <v>0</v>
      </c>
    </row>
    <row r="9221" spans="1:11" x14ac:dyDescent="0.2">
      <c r="A9221" s="63">
        <f>'דוח 132'!K9221</f>
        <v>0</v>
      </c>
      <c r="B9221" s="63">
        <f>'דוח 132'!J9221</f>
        <v>0</v>
      </c>
      <c r="C9221" s="63">
        <f>'דוח 132'!I9221</f>
        <v>0</v>
      </c>
      <c r="D9221" s="63">
        <f>'דוח 132'!H9221</f>
        <v>0</v>
      </c>
      <c r="E9221" s="63">
        <f>'דוח 132'!G9221</f>
        <v>0</v>
      </c>
      <c r="F9221" s="63">
        <f>'דוח 132'!F9221</f>
        <v>0</v>
      </c>
      <c r="G9221" s="63">
        <f>'דוח 132'!E9221</f>
        <v>0</v>
      </c>
      <c r="H9221" s="63">
        <f>'דוח 132'!D9221</f>
        <v>0</v>
      </c>
      <c r="I9221" s="63">
        <f>'דוח 132'!C9221</f>
        <v>0</v>
      </c>
      <c r="J9221" s="63">
        <f>'דוח 132'!B9221</f>
        <v>0</v>
      </c>
      <c r="K9221" s="63">
        <f>'דוח 132'!A9221</f>
        <v>0</v>
      </c>
    </row>
    <row r="9222" spans="1:11" x14ac:dyDescent="0.2">
      <c r="A9222" s="63">
        <f>'דוח 132'!K9222</f>
        <v>0</v>
      </c>
      <c r="B9222" s="63">
        <f>'דוח 132'!J9222</f>
        <v>0</v>
      </c>
      <c r="C9222" s="63">
        <f>'דוח 132'!I9222</f>
        <v>0</v>
      </c>
      <c r="D9222" s="63">
        <f>'דוח 132'!H9222</f>
        <v>0</v>
      </c>
      <c r="E9222" s="63">
        <f>'דוח 132'!G9222</f>
        <v>0</v>
      </c>
      <c r="F9222" s="63">
        <f>'דוח 132'!F9222</f>
        <v>0</v>
      </c>
      <c r="G9222" s="63">
        <f>'דוח 132'!E9222</f>
        <v>0</v>
      </c>
      <c r="H9222" s="63">
        <f>'דוח 132'!D9222</f>
        <v>0</v>
      </c>
      <c r="I9222" s="63">
        <f>'דוח 132'!C9222</f>
        <v>0</v>
      </c>
      <c r="J9222" s="63">
        <f>'דוח 132'!B9222</f>
        <v>0</v>
      </c>
      <c r="K9222" s="63">
        <f>'דוח 132'!A9222</f>
        <v>0</v>
      </c>
    </row>
    <row r="9223" spans="1:11" x14ac:dyDescent="0.2">
      <c r="A9223" s="63">
        <f>'דוח 132'!K9223</f>
        <v>0</v>
      </c>
      <c r="B9223" s="63">
        <f>'דוח 132'!J9223</f>
        <v>0</v>
      </c>
      <c r="C9223" s="63">
        <f>'דוח 132'!I9223</f>
        <v>0</v>
      </c>
      <c r="D9223" s="63">
        <f>'דוח 132'!H9223</f>
        <v>0</v>
      </c>
      <c r="E9223" s="63">
        <f>'דוח 132'!G9223</f>
        <v>0</v>
      </c>
      <c r="F9223" s="63">
        <f>'דוח 132'!F9223</f>
        <v>0</v>
      </c>
      <c r="G9223" s="63">
        <f>'דוח 132'!E9223</f>
        <v>0</v>
      </c>
      <c r="H9223" s="63">
        <f>'דוח 132'!D9223</f>
        <v>0</v>
      </c>
      <c r="I9223" s="63">
        <f>'דוח 132'!C9223</f>
        <v>0</v>
      </c>
      <c r="J9223" s="63">
        <f>'דוח 132'!B9223</f>
        <v>0</v>
      </c>
      <c r="K9223" s="63">
        <f>'דוח 132'!A9223</f>
        <v>0</v>
      </c>
    </row>
    <row r="9224" spans="1:11" x14ac:dyDescent="0.2">
      <c r="A9224" s="63">
        <f>'דוח 132'!K9224</f>
        <v>0</v>
      </c>
      <c r="B9224" s="63">
        <f>'דוח 132'!J9224</f>
        <v>0</v>
      </c>
      <c r="C9224" s="63">
        <f>'דוח 132'!I9224</f>
        <v>0</v>
      </c>
      <c r="D9224" s="63">
        <f>'דוח 132'!H9224</f>
        <v>0</v>
      </c>
      <c r="E9224" s="63">
        <f>'דוח 132'!G9224</f>
        <v>0</v>
      </c>
      <c r="F9224" s="63">
        <f>'דוח 132'!F9224</f>
        <v>0</v>
      </c>
      <c r="G9224" s="63">
        <f>'דוח 132'!E9224</f>
        <v>0</v>
      </c>
      <c r="H9224" s="63">
        <f>'דוח 132'!D9224</f>
        <v>0</v>
      </c>
      <c r="I9224" s="63">
        <f>'דוח 132'!C9224</f>
        <v>0</v>
      </c>
      <c r="J9224" s="63">
        <f>'דוח 132'!B9224</f>
        <v>0</v>
      </c>
      <c r="K9224" s="63">
        <f>'דוח 132'!A9224</f>
        <v>0</v>
      </c>
    </row>
    <row r="9225" spans="1:11" x14ac:dyDescent="0.2">
      <c r="A9225" s="63">
        <f>'דוח 132'!K9225</f>
        <v>0</v>
      </c>
      <c r="B9225" s="63">
        <f>'דוח 132'!J9225</f>
        <v>0</v>
      </c>
      <c r="C9225" s="63">
        <f>'דוח 132'!I9225</f>
        <v>0</v>
      </c>
      <c r="D9225" s="63">
        <f>'דוח 132'!H9225</f>
        <v>0</v>
      </c>
      <c r="E9225" s="63">
        <f>'דוח 132'!G9225</f>
        <v>0</v>
      </c>
      <c r="F9225" s="63">
        <f>'דוח 132'!F9225</f>
        <v>0</v>
      </c>
      <c r="G9225" s="63">
        <f>'דוח 132'!E9225</f>
        <v>0</v>
      </c>
      <c r="H9225" s="63">
        <f>'דוח 132'!D9225</f>
        <v>0</v>
      </c>
      <c r="I9225" s="63">
        <f>'דוח 132'!C9225</f>
        <v>0</v>
      </c>
      <c r="J9225" s="63">
        <f>'דוח 132'!B9225</f>
        <v>0</v>
      </c>
      <c r="K9225" s="63">
        <f>'דוח 132'!A9225</f>
        <v>0</v>
      </c>
    </row>
    <row r="9226" spans="1:11" x14ac:dyDescent="0.2">
      <c r="A9226" s="63">
        <f>'דוח 132'!K9226</f>
        <v>0</v>
      </c>
      <c r="B9226" s="63">
        <f>'דוח 132'!J9226</f>
        <v>0</v>
      </c>
      <c r="C9226" s="63">
        <f>'דוח 132'!I9226</f>
        <v>0</v>
      </c>
      <c r="D9226" s="63">
        <f>'דוח 132'!H9226</f>
        <v>0</v>
      </c>
      <c r="E9226" s="63">
        <f>'דוח 132'!G9226</f>
        <v>0</v>
      </c>
      <c r="F9226" s="63">
        <f>'דוח 132'!F9226</f>
        <v>0</v>
      </c>
      <c r="G9226" s="63">
        <f>'דוח 132'!E9226</f>
        <v>0</v>
      </c>
      <c r="H9226" s="63">
        <f>'דוח 132'!D9226</f>
        <v>0</v>
      </c>
      <c r="I9226" s="63">
        <f>'דוח 132'!C9226</f>
        <v>0</v>
      </c>
      <c r="J9226" s="63">
        <f>'דוח 132'!B9226</f>
        <v>0</v>
      </c>
      <c r="K9226" s="63">
        <f>'דוח 132'!A9226</f>
        <v>0</v>
      </c>
    </row>
    <row r="9227" spans="1:11" x14ac:dyDescent="0.2">
      <c r="A9227" s="63">
        <f>'דוח 132'!K9227</f>
        <v>0</v>
      </c>
      <c r="B9227" s="63">
        <f>'דוח 132'!J9227</f>
        <v>0</v>
      </c>
      <c r="C9227" s="63">
        <f>'דוח 132'!I9227</f>
        <v>0</v>
      </c>
      <c r="D9227" s="63">
        <f>'דוח 132'!H9227</f>
        <v>0</v>
      </c>
      <c r="E9227" s="63">
        <f>'דוח 132'!G9227</f>
        <v>0</v>
      </c>
      <c r="F9227" s="63">
        <f>'דוח 132'!F9227</f>
        <v>0</v>
      </c>
      <c r="G9227" s="63">
        <f>'דוח 132'!E9227</f>
        <v>0</v>
      </c>
      <c r="H9227" s="63">
        <f>'דוח 132'!D9227</f>
        <v>0</v>
      </c>
      <c r="I9227" s="63">
        <f>'דוח 132'!C9227</f>
        <v>0</v>
      </c>
      <c r="J9227" s="63">
        <f>'דוח 132'!B9227</f>
        <v>0</v>
      </c>
      <c r="K9227" s="63">
        <f>'דוח 132'!A9227</f>
        <v>0</v>
      </c>
    </row>
    <row r="9228" spans="1:11" x14ac:dyDescent="0.2">
      <c r="A9228" s="63">
        <f>'דוח 132'!K9228</f>
        <v>0</v>
      </c>
      <c r="B9228" s="63">
        <f>'דוח 132'!J9228</f>
        <v>0</v>
      </c>
      <c r="C9228" s="63">
        <f>'דוח 132'!I9228</f>
        <v>0</v>
      </c>
      <c r="D9228" s="63">
        <f>'דוח 132'!H9228</f>
        <v>0</v>
      </c>
      <c r="E9228" s="63">
        <f>'דוח 132'!G9228</f>
        <v>0</v>
      </c>
      <c r="F9228" s="63">
        <f>'דוח 132'!F9228</f>
        <v>0</v>
      </c>
      <c r="G9228" s="63">
        <f>'דוח 132'!E9228</f>
        <v>0</v>
      </c>
      <c r="H9228" s="63">
        <f>'דוח 132'!D9228</f>
        <v>0</v>
      </c>
      <c r="I9228" s="63">
        <f>'דוח 132'!C9228</f>
        <v>0</v>
      </c>
      <c r="J9228" s="63">
        <f>'דוח 132'!B9228</f>
        <v>0</v>
      </c>
      <c r="K9228" s="63">
        <f>'דוח 132'!A9228</f>
        <v>0</v>
      </c>
    </row>
    <row r="9229" spans="1:11" x14ac:dyDescent="0.2">
      <c r="A9229" s="63">
        <f>'דוח 132'!K9229</f>
        <v>0</v>
      </c>
      <c r="B9229" s="63">
        <f>'דוח 132'!J9229</f>
        <v>0</v>
      </c>
      <c r="C9229" s="63">
        <f>'דוח 132'!I9229</f>
        <v>0</v>
      </c>
      <c r="D9229" s="63">
        <f>'דוח 132'!H9229</f>
        <v>0</v>
      </c>
      <c r="E9229" s="63">
        <f>'דוח 132'!G9229</f>
        <v>0</v>
      </c>
      <c r="F9229" s="63">
        <f>'דוח 132'!F9229</f>
        <v>0</v>
      </c>
      <c r="G9229" s="63">
        <f>'דוח 132'!E9229</f>
        <v>0</v>
      </c>
      <c r="H9229" s="63">
        <f>'דוח 132'!D9229</f>
        <v>0</v>
      </c>
      <c r="I9229" s="63">
        <f>'דוח 132'!C9229</f>
        <v>0</v>
      </c>
      <c r="J9229" s="63">
        <f>'דוח 132'!B9229</f>
        <v>0</v>
      </c>
      <c r="K9229" s="63">
        <f>'דוח 132'!A9229</f>
        <v>0</v>
      </c>
    </row>
    <row r="9230" spans="1:11" x14ac:dyDescent="0.2">
      <c r="A9230" s="63">
        <f>'דוח 132'!K9230</f>
        <v>0</v>
      </c>
      <c r="B9230" s="63">
        <f>'דוח 132'!J9230</f>
        <v>0</v>
      </c>
      <c r="C9230" s="63">
        <f>'דוח 132'!I9230</f>
        <v>0</v>
      </c>
      <c r="D9230" s="63">
        <f>'דוח 132'!H9230</f>
        <v>0</v>
      </c>
      <c r="E9230" s="63">
        <f>'דוח 132'!G9230</f>
        <v>0</v>
      </c>
      <c r="F9230" s="63">
        <f>'דוח 132'!F9230</f>
        <v>0</v>
      </c>
      <c r="G9230" s="63">
        <f>'דוח 132'!E9230</f>
        <v>0</v>
      </c>
      <c r="H9230" s="63">
        <f>'דוח 132'!D9230</f>
        <v>0</v>
      </c>
      <c r="I9230" s="63">
        <f>'דוח 132'!C9230</f>
        <v>0</v>
      </c>
      <c r="J9230" s="63">
        <f>'דוח 132'!B9230</f>
        <v>0</v>
      </c>
      <c r="K9230" s="63">
        <f>'דוח 132'!A9230</f>
        <v>0</v>
      </c>
    </row>
    <row r="9231" spans="1:11" x14ac:dyDescent="0.2">
      <c r="A9231" s="63">
        <f>'דוח 132'!K9231</f>
        <v>0</v>
      </c>
      <c r="B9231" s="63">
        <f>'דוח 132'!J9231</f>
        <v>0</v>
      </c>
      <c r="C9231" s="63">
        <f>'דוח 132'!I9231</f>
        <v>0</v>
      </c>
      <c r="D9231" s="63">
        <f>'דוח 132'!H9231</f>
        <v>0</v>
      </c>
      <c r="E9231" s="63">
        <f>'דוח 132'!G9231</f>
        <v>0</v>
      </c>
      <c r="F9231" s="63">
        <f>'דוח 132'!F9231</f>
        <v>0</v>
      </c>
      <c r="G9231" s="63">
        <f>'דוח 132'!E9231</f>
        <v>0</v>
      </c>
      <c r="H9231" s="63">
        <f>'דוח 132'!D9231</f>
        <v>0</v>
      </c>
      <c r="I9231" s="63">
        <f>'דוח 132'!C9231</f>
        <v>0</v>
      </c>
      <c r="J9231" s="63">
        <f>'דוח 132'!B9231</f>
        <v>0</v>
      </c>
      <c r="K9231" s="63">
        <f>'דוח 132'!A9231</f>
        <v>0</v>
      </c>
    </row>
    <row r="9232" spans="1:11" x14ac:dyDescent="0.2">
      <c r="A9232" s="63">
        <f>'דוח 132'!K9232</f>
        <v>0</v>
      </c>
      <c r="B9232" s="63">
        <f>'דוח 132'!J9232</f>
        <v>0</v>
      </c>
      <c r="C9232" s="63">
        <f>'דוח 132'!I9232</f>
        <v>0</v>
      </c>
      <c r="D9232" s="63">
        <f>'דוח 132'!H9232</f>
        <v>0</v>
      </c>
      <c r="E9232" s="63">
        <f>'דוח 132'!G9232</f>
        <v>0</v>
      </c>
      <c r="F9232" s="63">
        <f>'דוח 132'!F9232</f>
        <v>0</v>
      </c>
      <c r="G9232" s="63">
        <f>'דוח 132'!E9232</f>
        <v>0</v>
      </c>
      <c r="H9232" s="63">
        <f>'דוח 132'!D9232</f>
        <v>0</v>
      </c>
      <c r="I9232" s="63">
        <f>'דוח 132'!C9232</f>
        <v>0</v>
      </c>
      <c r="J9232" s="63">
        <f>'דוח 132'!B9232</f>
        <v>0</v>
      </c>
      <c r="K9232" s="63">
        <f>'דוח 132'!A9232</f>
        <v>0</v>
      </c>
    </row>
    <row r="9233" spans="1:11" x14ac:dyDescent="0.2">
      <c r="A9233" s="63">
        <f>'דוח 132'!K9233</f>
        <v>0</v>
      </c>
      <c r="B9233" s="63">
        <f>'דוח 132'!J9233</f>
        <v>0</v>
      </c>
      <c r="C9233" s="63">
        <f>'דוח 132'!I9233</f>
        <v>0</v>
      </c>
      <c r="D9233" s="63">
        <f>'דוח 132'!H9233</f>
        <v>0</v>
      </c>
      <c r="E9233" s="63">
        <f>'דוח 132'!G9233</f>
        <v>0</v>
      </c>
      <c r="F9233" s="63">
        <f>'דוח 132'!F9233</f>
        <v>0</v>
      </c>
      <c r="G9233" s="63">
        <f>'דוח 132'!E9233</f>
        <v>0</v>
      </c>
      <c r="H9233" s="63">
        <f>'דוח 132'!D9233</f>
        <v>0</v>
      </c>
      <c r="I9233" s="63">
        <f>'דוח 132'!C9233</f>
        <v>0</v>
      </c>
      <c r="J9233" s="63">
        <f>'דוח 132'!B9233</f>
        <v>0</v>
      </c>
      <c r="K9233" s="63">
        <f>'דוח 132'!A9233</f>
        <v>0</v>
      </c>
    </row>
    <row r="9234" spans="1:11" x14ac:dyDescent="0.2">
      <c r="A9234" s="63">
        <f>'דוח 132'!K9234</f>
        <v>0</v>
      </c>
      <c r="B9234" s="63">
        <f>'דוח 132'!J9234</f>
        <v>0</v>
      </c>
      <c r="C9234" s="63">
        <f>'דוח 132'!I9234</f>
        <v>0</v>
      </c>
      <c r="D9234" s="63">
        <f>'דוח 132'!H9234</f>
        <v>0</v>
      </c>
      <c r="E9234" s="63">
        <f>'דוח 132'!G9234</f>
        <v>0</v>
      </c>
      <c r="F9234" s="63">
        <f>'דוח 132'!F9234</f>
        <v>0</v>
      </c>
      <c r="G9234" s="63">
        <f>'דוח 132'!E9234</f>
        <v>0</v>
      </c>
      <c r="H9234" s="63">
        <f>'דוח 132'!D9234</f>
        <v>0</v>
      </c>
      <c r="I9234" s="63">
        <f>'דוח 132'!C9234</f>
        <v>0</v>
      </c>
      <c r="J9234" s="63">
        <f>'דוח 132'!B9234</f>
        <v>0</v>
      </c>
      <c r="K9234" s="63">
        <f>'דוח 132'!A9234</f>
        <v>0</v>
      </c>
    </row>
    <row r="9235" spans="1:11" x14ac:dyDescent="0.2">
      <c r="A9235" s="63">
        <f>'דוח 132'!K9235</f>
        <v>0</v>
      </c>
      <c r="B9235" s="63">
        <f>'דוח 132'!J9235</f>
        <v>0</v>
      </c>
      <c r="C9235" s="63">
        <f>'דוח 132'!I9235</f>
        <v>0</v>
      </c>
      <c r="D9235" s="63">
        <f>'דוח 132'!H9235</f>
        <v>0</v>
      </c>
      <c r="E9235" s="63">
        <f>'דוח 132'!G9235</f>
        <v>0</v>
      </c>
      <c r="F9235" s="63">
        <f>'דוח 132'!F9235</f>
        <v>0</v>
      </c>
      <c r="G9235" s="63">
        <f>'דוח 132'!E9235</f>
        <v>0</v>
      </c>
      <c r="H9235" s="63">
        <f>'דוח 132'!D9235</f>
        <v>0</v>
      </c>
      <c r="I9235" s="63">
        <f>'דוח 132'!C9235</f>
        <v>0</v>
      </c>
      <c r="J9235" s="63">
        <f>'דוח 132'!B9235</f>
        <v>0</v>
      </c>
      <c r="K9235" s="63">
        <f>'דוח 132'!A9235</f>
        <v>0</v>
      </c>
    </row>
    <row r="9236" spans="1:11" x14ac:dyDescent="0.2">
      <c r="A9236" s="63">
        <f>'דוח 132'!K9236</f>
        <v>0</v>
      </c>
      <c r="B9236" s="63">
        <f>'דוח 132'!J9236</f>
        <v>0</v>
      </c>
      <c r="C9236" s="63">
        <f>'דוח 132'!I9236</f>
        <v>0</v>
      </c>
      <c r="D9236" s="63">
        <f>'דוח 132'!H9236</f>
        <v>0</v>
      </c>
      <c r="E9236" s="63">
        <f>'דוח 132'!G9236</f>
        <v>0</v>
      </c>
      <c r="F9236" s="63">
        <f>'דוח 132'!F9236</f>
        <v>0</v>
      </c>
      <c r="G9236" s="63">
        <f>'דוח 132'!E9236</f>
        <v>0</v>
      </c>
      <c r="H9236" s="63">
        <f>'דוח 132'!D9236</f>
        <v>0</v>
      </c>
      <c r="I9236" s="63">
        <f>'דוח 132'!C9236</f>
        <v>0</v>
      </c>
      <c r="J9236" s="63">
        <f>'דוח 132'!B9236</f>
        <v>0</v>
      </c>
      <c r="K9236" s="63">
        <f>'דוח 132'!A9236</f>
        <v>0</v>
      </c>
    </row>
    <row r="9237" spans="1:11" x14ac:dyDescent="0.2">
      <c r="A9237" s="63">
        <f>'דוח 132'!K9237</f>
        <v>0</v>
      </c>
      <c r="B9237" s="63">
        <f>'דוח 132'!J9237</f>
        <v>0</v>
      </c>
      <c r="C9237" s="63">
        <f>'דוח 132'!I9237</f>
        <v>0</v>
      </c>
      <c r="D9237" s="63">
        <f>'דוח 132'!H9237</f>
        <v>0</v>
      </c>
      <c r="E9237" s="63">
        <f>'דוח 132'!G9237</f>
        <v>0</v>
      </c>
      <c r="F9237" s="63">
        <f>'דוח 132'!F9237</f>
        <v>0</v>
      </c>
      <c r="G9237" s="63">
        <f>'דוח 132'!E9237</f>
        <v>0</v>
      </c>
      <c r="H9237" s="63">
        <f>'דוח 132'!D9237</f>
        <v>0</v>
      </c>
      <c r="I9237" s="63">
        <f>'דוח 132'!C9237</f>
        <v>0</v>
      </c>
      <c r="J9237" s="63">
        <f>'דוח 132'!B9237</f>
        <v>0</v>
      </c>
      <c r="K9237" s="63">
        <f>'דוח 132'!A9237</f>
        <v>0</v>
      </c>
    </row>
    <row r="9238" spans="1:11" x14ac:dyDescent="0.2">
      <c r="A9238" s="63">
        <f>'דוח 132'!K9238</f>
        <v>0</v>
      </c>
      <c r="B9238" s="63">
        <f>'דוח 132'!J9238</f>
        <v>0</v>
      </c>
      <c r="C9238" s="63">
        <f>'דוח 132'!I9238</f>
        <v>0</v>
      </c>
      <c r="D9238" s="63">
        <f>'דוח 132'!H9238</f>
        <v>0</v>
      </c>
      <c r="E9238" s="63">
        <f>'דוח 132'!G9238</f>
        <v>0</v>
      </c>
      <c r="F9238" s="63">
        <f>'דוח 132'!F9238</f>
        <v>0</v>
      </c>
      <c r="G9238" s="63">
        <f>'דוח 132'!E9238</f>
        <v>0</v>
      </c>
      <c r="H9238" s="63">
        <f>'דוח 132'!D9238</f>
        <v>0</v>
      </c>
      <c r="I9238" s="63">
        <f>'דוח 132'!C9238</f>
        <v>0</v>
      </c>
      <c r="J9238" s="63">
        <f>'דוח 132'!B9238</f>
        <v>0</v>
      </c>
      <c r="K9238" s="63">
        <f>'דוח 132'!A9238</f>
        <v>0</v>
      </c>
    </row>
    <row r="9239" spans="1:11" x14ac:dyDescent="0.2">
      <c r="A9239" s="63">
        <f>'דוח 132'!K9239</f>
        <v>0</v>
      </c>
      <c r="B9239" s="63">
        <f>'דוח 132'!J9239</f>
        <v>0</v>
      </c>
      <c r="C9239" s="63">
        <f>'דוח 132'!I9239</f>
        <v>0</v>
      </c>
      <c r="D9239" s="63">
        <f>'דוח 132'!H9239</f>
        <v>0</v>
      </c>
      <c r="E9239" s="63">
        <f>'דוח 132'!G9239</f>
        <v>0</v>
      </c>
      <c r="F9239" s="63">
        <f>'דוח 132'!F9239</f>
        <v>0</v>
      </c>
      <c r="G9239" s="63">
        <f>'דוח 132'!E9239</f>
        <v>0</v>
      </c>
      <c r="H9239" s="63">
        <f>'דוח 132'!D9239</f>
        <v>0</v>
      </c>
      <c r="I9239" s="63">
        <f>'דוח 132'!C9239</f>
        <v>0</v>
      </c>
      <c r="J9239" s="63">
        <f>'דוח 132'!B9239</f>
        <v>0</v>
      </c>
      <c r="K9239" s="63">
        <f>'דוח 132'!A9239</f>
        <v>0</v>
      </c>
    </row>
    <row r="9240" spans="1:11" x14ac:dyDescent="0.2">
      <c r="A9240" s="63">
        <f>'דוח 132'!K9240</f>
        <v>0</v>
      </c>
      <c r="B9240" s="63">
        <f>'דוח 132'!J9240</f>
        <v>0</v>
      </c>
      <c r="C9240" s="63">
        <f>'דוח 132'!I9240</f>
        <v>0</v>
      </c>
      <c r="D9240" s="63">
        <f>'דוח 132'!H9240</f>
        <v>0</v>
      </c>
      <c r="E9240" s="63">
        <f>'דוח 132'!G9240</f>
        <v>0</v>
      </c>
      <c r="F9240" s="63">
        <f>'דוח 132'!F9240</f>
        <v>0</v>
      </c>
      <c r="G9240" s="63">
        <f>'דוח 132'!E9240</f>
        <v>0</v>
      </c>
      <c r="H9240" s="63">
        <f>'דוח 132'!D9240</f>
        <v>0</v>
      </c>
      <c r="I9240" s="63">
        <f>'דוח 132'!C9240</f>
        <v>0</v>
      </c>
      <c r="J9240" s="63">
        <f>'דוח 132'!B9240</f>
        <v>0</v>
      </c>
      <c r="K9240" s="63">
        <f>'דוח 132'!A9240</f>
        <v>0</v>
      </c>
    </row>
    <row r="9241" spans="1:11" x14ac:dyDescent="0.2">
      <c r="A9241" s="63">
        <f>'דוח 132'!K9241</f>
        <v>0</v>
      </c>
      <c r="B9241" s="63">
        <f>'דוח 132'!J9241</f>
        <v>0</v>
      </c>
      <c r="C9241" s="63">
        <f>'דוח 132'!I9241</f>
        <v>0</v>
      </c>
      <c r="D9241" s="63">
        <f>'דוח 132'!H9241</f>
        <v>0</v>
      </c>
      <c r="E9241" s="63">
        <f>'דוח 132'!G9241</f>
        <v>0</v>
      </c>
      <c r="F9241" s="63">
        <f>'דוח 132'!F9241</f>
        <v>0</v>
      </c>
      <c r="G9241" s="63">
        <f>'דוח 132'!E9241</f>
        <v>0</v>
      </c>
      <c r="H9241" s="63">
        <f>'דוח 132'!D9241</f>
        <v>0</v>
      </c>
      <c r="I9241" s="63">
        <f>'דוח 132'!C9241</f>
        <v>0</v>
      </c>
      <c r="J9241" s="63">
        <f>'דוח 132'!B9241</f>
        <v>0</v>
      </c>
      <c r="K9241" s="63">
        <f>'דוח 132'!A9241</f>
        <v>0</v>
      </c>
    </row>
    <row r="9242" spans="1:11" x14ac:dyDescent="0.2">
      <c r="A9242" s="63">
        <f>'דוח 132'!K9242</f>
        <v>0</v>
      </c>
      <c r="B9242" s="63">
        <f>'דוח 132'!J9242</f>
        <v>0</v>
      </c>
      <c r="C9242" s="63">
        <f>'דוח 132'!I9242</f>
        <v>0</v>
      </c>
      <c r="D9242" s="63">
        <f>'דוח 132'!H9242</f>
        <v>0</v>
      </c>
      <c r="E9242" s="63">
        <f>'דוח 132'!G9242</f>
        <v>0</v>
      </c>
      <c r="F9242" s="63">
        <f>'דוח 132'!F9242</f>
        <v>0</v>
      </c>
      <c r="G9242" s="63">
        <f>'דוח 132'!E9242</f>
        <v>0</v>
      </c>
      <c r="H9242" s="63">
        <f>'דוח 132'!D9242</f>
        <v>0</v>
      </c>
      <c r="I9242" s="63">
        <f>'דוח 132'!C9242</f>
        <v>0</v>
      </c>
      <c r="J9242" s="63">
        <f>'דוח 132'!B9242</f>
        <v>0</v>
      </c>
      <c r="K9242" s="63">
        <f>'דוח 132'!A9242</f>
        <v>0</v>
      </c>
    </row>
    <row r="9243" spans="1:11" x14ac:dyDescent="0.2">
      <c r="A9243" s="63">
        <f>'דוח 132'!K9243</f>
        <v>0</v>
      </c>
      <c r="B9243" s="63">
        <f>'דוח 132'!J9243</f>
        <v>0</v>
      </c>
      <c r="C9243" s="63">
        <f>'דוח 132'!I9243</f>
        <v>0</v>
      </c>
      <c r="D9243" s="63">
        <f>'דוח 132'!H9243</f>
        <v>0</v>
      </c>
      <c r="E9243" s="63">
        <f>'דוח 132'!G9243</f>
        <v>0</v>
      </c>
      <c r="F9243" s="63">
        <f>'דוח 132'!F9243</f>
        <v>0</v>
      </c>
      <c r="G9243" s="63">
        <f>'דוח 132'!E9243</f>
        <v>0</v>
      </c>
      <c r="H9243" s="63">
        <f>'דוח 132'!D9243</f>
        <v>0</v>
      </c>
      <c r="I9243" s="63">
        <f>'דוח 132'!C9243</f>
        <v>0</v>
      </c>
      <c r="J9243" s="63">
        <f>'דוח 132'!B9243</f>
        <v>0</v>
      </c>
      <c r="K9243" s="63">
        <f>'דוח 132'!A9243</f>
        <v>0</v>
      </c>
    </row>
    <row r="9244" spans="1:11" x14ac:dyDescent="0.2">
      <c r="A9244" s="63">
        <f>'דוח 132'!K9244</f>
        <v>0</v>
      </c>
      <c r="B9244" s="63">
        <f>'דוח 132'!J9244</f>
        <v>0</v>
      </c>
      <c r="C9244" s="63">
        <f>'דוח 132'!I9244</f>
        <v>0</v>
      </c>
      <c r="D9244" s="63">
        <f>'דוח 132'!H9244</f>
        <v>0</v>
      </c>
      <c r="E9244" s="63">
        <f>'דוח 132'!G9244</f>
        <v>0</v>
      </c>
      <c r="F9244" s="63">
        <f>'דוח 132'!F9244</f>
        <v>0</v>
      </c>
      <c r="G9244" s="63">
        <f>'דוח 132'!E9244</f>
        <v>0</v>
      </c>
      <c r="H9244" s="63">
        <f>'דוח 132'!D9244</f>
        <v>0</v>
      </c>
      <c r="I9244" s="63">
        <f>'דוח 132'!C9244</f>
        <v>0</v>
      </c>
      <c r="J9244" s="63">
        <f>'דוח 132'!B9244</f>
        <v>0</v>
      </c>
      <c r="K9244" s="63">
        <f>'דוח 132'!A9244</f>
        <v>0</v>
      </c>
    </row>
    <row r="9245" spans="1:11" x14ac:dyDescent="0.2">
      <c r="A9245" s="63">
        <f>'דוח 132'!K9245</f>
        <v>0</v>
      </c>
      <c r="B9245" s="63">
        <f>'דוח 132'!J9245</f>
        <v>0</v>
      </c>
      <c r="C9245" s="63">
        <f>'דוח 132'!I9245</f>
        <v>0</v>
      </c>
      <c r="D9245" s="63">
        <f>'דוח 132'!H9245</f>
        <v>0</v>
      </c>
      <c r="E9245" s="63">
        <f>'דוח 132'!G9245</f>
        <v>0</v>
      </c>
      <c r="F9245" s="63">
        <f>'דוח 132'!F9245</f>
        <v>0</v>
      </c>
      <c r="G9245" s="63">
        <f>'דוח 132'!E9245</f>
        <v>0</v>
      </c>
      <c r="H9245" s="63">
        <f>'דוח 132'!D9245</f>
        <v>0</v>
      </c>
      <c r="I9245" s="63">
        <f>'דוח 132'!C9245</f>
        <v>0</v>
      </c>
      <c r="J9245" s="63">
        <f>'דוח 132'!B9245</f>
        <v>0</v>
      </c>
      <c r="K9245" s="63">
        <f>'דוח 132'!A9245</f>
        <v>0</v>
      </c>
    </row>
    <row r="9246" spans="1:11" x14ac:dyDescent="0.2">
      <c r="A9246" s="63">
        <f>'דוח 132'!K9246</f>
        <v>0</v>
      </c>
      <c r="B9246" s="63">
        <f>'דוח 132'!J9246</f>
        <v>0</v>
      </c>
      <c r="C9246" s="63">
        <f>'דוח 132'!I9246</f>
        <v>0</v>
      </c>
      <c r="D9246" s="63">
        <f>'דוח 132'!H9246</f>
        <v>0</v>
      </c>
      <c r="E9246" s="63">
        <f>'דוח 132'!G9246</f>
        <v>0</v>
      </c>
      <c r="F9246" s="63">
        <f>'דוח 132'!F9246</f>
        <v>0</v>
      </c>
      <c r="G9246" s="63">
        <f>'דוח 132'!E9246</f>
        <v>0</v>
      </c>
      <c r="H9246" s="63">
        <f>'דוח 132'!D9246</f>
        <v>0</v>
      </c>
      <c r="I9246" s="63">
        <f>'דוח 132'!C9246</f>
        <v>0</v>
      </c>
      <c r="J9246" s="63">
        <f>'דוח 132'!B9246</f>
        <v>0</v>
      </c>
      <c r="K9246" s="63">
        <f>'דוח 132'!A9246</f>
        <v>0</v>
      </c>
    </row>
    <row r="9247" spans="1:11" x14ac:dyDescent="0.2">
      <c r="A9247" s="63">
        <f>'דוח 132'!K9247</f>
        <v>0</v>
      </c>
      <c r="B9247" s="63">
        <f>'דוח 132'!J9247</f>
        <v>0</v>
      </c>
      <c r="C9247" s="63">
        <f>'דוח 132'!I9247</f>
        <v>0</v>
      </c>
      <c r="D9247" s="63">
        <f>'דוח 132'!H9247</f>
        <v>0</v>
      </c>
      <c r="E9247" s="63">
        <f>'דוח 132'!G9247</f>
        <v>0</v>
      </c>
      <c r="F9247" s="63">
        <f>'דוח 132'!F9247</f>
        <v>0</v>
      </c>
      <c r="G9247" s="63">
        <f>'דוח 132'!E9247</f>
        <v>0</v>
      </c>
      <c r="H9247" s="63">
        <f>'דוח 132'!D9247</f>
        <v>0</v>
      </c>
      <c r="I9247" s="63">
        <f>'דוח 132'!C9247</f>
        <v>0</v>
      </c>
      <c r="J9247" s="63">
        <f>'דוח 132'!B9247</f>
        <v>0</v>
      </c>
      <c r="K9247" s="63">
        <f>'דוח 132'!A9247</f>
        <v>0</v>
      </c>
    </row>
    <row r="9248" spans="1:11" x14ac:dyDescent="0.2">
      <c r="A9248" s="63">
        <f>'דוח 132'!K9248</f>
        <v>0</v>
      </c>
      <c r="B9248" s="63">
        <f>'דוח 132'!J9248</f>
        <v>0</v>
      </c>
      <c r="C9248" s="63">
        <f>'דוח 132'!I9248</f>
        <v>0</v>
      </c>
      <c r="D9248" s="63">
        <f>'דוח 132'!H9248</f>
        <v>0</v>
      </c>
      <c r="E9248" s="63">
        <f>'דוח 132'!G9248</f>
        <v>0</v>
      </c>
      <c r="F9248" s="63">
        <f>'דוח 132'!F9248</f>
        <v>0</v>
      </c>
      <c r="G9248" s="63">
        <f>'דוח 132'!E9248</f>
        <v>0</v>
      </c>
      <c r="H9248" s="63">
        <f>'דוח 132'!D9248</f>
        <v>0</v>
      </c>
      <c r="I9248" s="63">
        <f>'דוח 132'!C9248</f>
        <v>0</v>
      </c>
      <c r="J9248" s="63">
        <f>'דוח 132'!B9248</f>
        <v>0</v>
      </c>
      <c r="K9248" s="63">
        <f>'דוח 132'!A9248</f>
        <v>0</v>
      </c>
    </row>
    <row r="9249" spans="1:11" x14ac:dyDescent="0.2">
      <c r="A9249" s="63">
        <f>'דוח 132'!K9249</f>
        <v>0</v>
      </c>
      <c r="B9249" s="63">
        <f>'דוח 132'!J9249</f>
        <v>0</v>
      </c>
      <c r="C9249" s="63">
        <f>'דוח 132'!I9249</f>
        <v>0</v>
      </c>
      <c r="D9249" s="63">
        <f>'דוח 132'!H9249</f>
        <v>0</v>
      </c>
      <c r="E9249" s="63">
        <f>'דוח 132'!G9249</f>
        <v>0</v>
      </c>
      <c r="F9249" s="63">
        <f>'דוח 132'!F9249</f>
        <v>0</v>
      </c>
      <c r="G9249" s="63">
        <f>'דוח 132'!E9249</f>
        <v>0</v>
      </c>
      <c r="H9249" s="63">
        <f>'דוח 132'!D9249</f>
        <v>0</v>
      </c>
      <c r="I9249" s="63">
        <f>'דוח 132'!C9249</f>
        <v>0</v>
      </c>
      <c r="J9249" s="63">
        <f>'דוח 132'!B9249</f>
        <v>0</v>
      </c>
      <c r="K9249" s="63">
        <f>'דוח 132'!A9249</f>
        <v>0</v>
      </c>
    </row>
    <row r="9250" spans="1:11" x14ac:dyDescent="0.2">
      <c r="A9250" s="63">
        <f>'דוח 132'!K9250</f>
        <v>0</v>
      </c>
      <c r="B9250" s="63">
        <f>'דוח 132'!J9250</f>
        <v>0</v>
      </c>
      <c r="C9250" s="63">
        <f>'דוח 132'!I9250</f>
        <v>0</v>
      </c>
      <c r="D9250" s="63">
        <f>'דוח 132'!H9250</f>
        <v>0</v>
      </c>
      <c r="E9250" s="63">
        <f>'דוח 132'!G9250</f>
        <v>0</v>
      </c>
      <c r="F9250" s="63">
        <f>'דוח 132'!F9250</f>
        <v>0</v>
      </c>
      <c r="G9250" s="63">
        <f>'דוח 132'!E9250</f>
        <v>0</v>
      </c>
      <c r="H9250" s="63">
        <f>'דוח 132'!D9250</f>
        <v>0</v>
      </c>
      <c r="I9250" s="63">
        <f>'דוח 132'!C9250</f>
        <v>0</v>
      </c>
      <c r="J9250" s="63">
        <f>'דוח 132'!B9250</f>
        <v>0</v>
      </c>
      <c r="K9250" s="63">
        <f>'דוח 132'!A9250</f>
        <v>0</v>
      </c>
    </row>
    <row r="9251" spans="1:11" x14ac:dyDescent="0.2">
      <c r="A9251" s="63">
        <f>'דוח 132'!K9251</f>
        <v>0</v>
      </c>
      <c r="B9251" s="63">
        <f>'דוח 132'!J9251</f>
        <v>0</v>
      </c>
      <c r="C9251" s="63">
        <f>'דוח 132'!I9251</f>
        <v>0</v>
      </c>
      <c r="D9251" s="63">
        <f>'דוח 132'!H9251</f>
        <v>0</v>
      </c>
      <c r="E9251" s="63">
        <f>'דוח 132'!G9251</f>
        <v>0</v>
      </c>
      <c r="F9251" s="63">
        <f>'דוח 132'!F9251</f>
        <v>0</v>
      </c>
      <c r="G9251" s="63">
        <f>'דוח 132'!E9251</f>
        <v>0</v>
      </c>
      <c r="H9251" s="63">
        <f>'דוח 132'!D9251</f>
        <v>0</v>
      </c>
      <c r="I9251" s="63">
        <f>'דוח 132'!C9251</f>
        <v>0</v>
      </c>
      <c r="J9251" s="63">
        <f>'דוח 132'!B9251</f>
        <v>0</v>
      </c>
      <c r="K9251" s="63">
        <f>'דוח 132'!A9251</f>
        <v>0</v>
      </c>
    </row>
    <row r="9252" spans="1:11" x14ac:dyDescent="0.2">
      <c r="A9252" s="63">
        <f>'דוח 132'!K9252</f>
        <v>0</v>
      </c>
      <c r="B9252" s="63">
        <f>'דוח 132'!J9252</f>
        <v>0</v>
      </c>
      <c r="C9252" s="63">
        <f>'דוח 132'!I9252</f>
        <v>0</v>
      </c>
      <c r="D9252" s="63">
        <f>'דוח 132'!H9252</f>
        <v>0</v>
      </c>
      <c r="E9252" s="63">
        <f>'דוח 132'!G9252</f>
        <v>0</v>
      </c>
      <c r="F9252" s="63">
        <f>'דוח 132'!F9252</f>
        <v>0</v>
      </c>
      <c r="G9252" s="63">
        <f>'דוח 132'!E9252</f>
        <v>0</v>
      </c>
      <c r="H9252" s="63">
        <f>'דוח 132'!D9252</f>
        <v>0</v>
      </c>
      <c r="I9252" s="63">
        <f>'דוח 132'!C9252</f>
        <v>0</v>
      </c>
      <c r="J9252" s="63">
        <f>'דוח 132'!B9252</f>
        <v>0</v>
      </c>
      <c r="K9252" s="63">
        <f>'דוח 132'!A9252</f>
        <v>0</v>
      </c>
    </row>
    <row r="9253" spans="1:11" x14ac:dyDescent="0.2">
      <c r="A9253" s="63">
        <f>'דוח 132'!K9253</f>
        <v>0</v>
      </c>
      <c r="B9253" s="63">
        <f>'דוח 132'!J9253</f>
        <v>0</v>
      </c>
      <c r="C9253" s="63">
        <f>'דוח 132'!I9253</f>
        <v>0</v>
      </c>
      <c r="D9253" s="63">
        <f>'דוח 132'!H9253</f>
        <v>0</v>
      </c>
      <c r="E9253" s="63">
        <f>'דוח 132'!G9253</f>
        <v>0</v>
      </c>
      <c r="F9253" s="63">
        <f>'דוח 132'!F9253</f>
        <v>0</v>
      </c>
      <c r="G9253" s="63">
        <f>'דוח 132'!E9253</f>
        <v>0</v>
      </c>
      <c r="H9253" s="63">
        <f>'דוח 132'!D9253</f>
        <v>0</v>
      </c>
      <c r="I9253" s="63">
        <f>'דוח 132'!C9253</f>
        <v>0</v>
      </c>
      <c r="J9253" s="63">
        <f>'דוח 132'!B9253</f>
        <v>0</v>
      </c>
      <c r="K9253" s="63">
        <f>'דוח 132'!A9253</f>
        <v>0</v>
      </c>
    </row>
    <row r="9254" spans="1:11" x14ac:dyDescent="0.2">
      <c r="A9254" s="63">
        <f>'דוח 132'!K9254</f>
        <v>0</v>
      </c>
      <c r="B9254" s="63">
        <f>'דוח 132'!J9254</f>
        <v>0</v>
      </c>
      <c r="C9254" s="63">
        <f>'דוח 132'!I9254</f>
        <v>0</v>
      </c>
      <c r="D9254" s="63">
        <f>'דוח 132'!H9254</f>
        <v>0</v>
      </c>
      <c r="E9254" s="63">
        <f>'דוח 132'!G9254</f>
        <v>0</v>
      </c>
      <c r="F9254" s="63">
        <f>'דוח 132'!F9254</f>
        <v>0</v>
      </c>
      <c r="G9254" s="63">
        <f>'דוח 132'!E9254</f>
        <v>0</v>
      </c>
      <c r="H9254" s="63">
        <f>'דוח 132'!D9254</f>
        <v>0</v>
      </c>
      <c r="I9254" s="63">
        <f>'דוח 132'!C9254</f>
        <v>0</v>
      </c>
      <c r="J9254" s="63">
        <f>'דוח 132'!B9254</f>
        <v>0</v>
      </c>
      <c r="K9254" s="63">
        <f>'דוח 132'!A9254</f>
        <v>0</v>
      </c>
    </row>
    <row r="9255" spans="1:11" x14ac:dyDescent="0.2">
      <c r="A9255" s="63">
        <f>'דוח 132'!K9255</f>
        <v>0</v>
      </c>
      <c r="B9255" s="63">
        <f>'דוח 132'!J9255</f>
        <v>0</v>
      </c>
      <c r="C9255" s="63">
        <f>'דוח 132'!I9255</f>
        <v>0</v>
      </c>
      <c r="D9255" s="63">
        <f>'דוח 132'!H9255</f>
        <v>0</v>
      </c>
      <c r="E9255" s="63">
        <f>'דוח 132'!G9255</f>
        <v>0</v>
      </c>
      <c r="F9255" s="63">
        <f>'דוח 132'!F9255</f>
        <v>0</v>
      </c>
      <c r="G9255" s="63">
        <f>'דוח 132'!E9255</f>
        <v>0</v>
      </c>
      <c r="H9255" s="63">
        <f>'דוח 132'!D9255</f>
        <v>0</v>
      </c>
      <c r="I9255" s="63">
        <f>'דוח 132'!C9255</f>
        <v>0</v>
      </c>
      <c r="J9255" s="63">
        <f>'דוח 132'!B9255</f>
        <v>0</v>
      </c>
      <c r="K9255" s="63">
        <f>'דוח 132'!A9255</f>
        <v>0</v>
      </c>
    </row>
    <row r="9256" spans="1:11" x14ac:dyDescent="0.2">
      <c r="A9256" s="63">
        <f>'דוח 132'!K9256</f>
        <v>0</v>
      </c>
      <c r="B9256" s="63">
        <f>'דוח 132'!J9256</f>
        <v>0</v>
      </c>
      <c r="C9256" s="63">
        <f>'דוח 132'!I9256</f>
        <v>0</v>
      </c>
      <c r="D9256" s="63">
        <f>'דוח 132'!H9256</f>
        <v>0</v>
      </c>
      <c r="E9256" s="63">
        <f>'דוח 132'!G9256</f>
        <v>0</v>
      </c>
      <c r="F9256" s="63">
        <f>'דוח 132'!F9256</f>
        <v>0</v>
      </c>
      <c r="G9256" s="63">
        <f>'דוח 132'!E9256</f>
        <v>0</v>
      </c>
      <c r="H9256" s="63">
        <f>'דוח 132'!D9256</f>
        <v>0</v>
      </c>
      <c r="I9256" s="63">
        <f>'דוח 132'!C9256</f>
        <v>0</v>
      </c>
      <c r="J9256" s="63">
        <f>'דוח 132'!B9256</f>
        <v>0</v>
      </c>
      <c r="K9256" s="63">
        <f>'דוח 132'!A9256</f>
        <v>0</v>
      </c>
    </row>
    <row r="9257" spans="1:11" x14ac:dyDescent="0.2">
      <c r="A9257" s="63">
        <f>'דוח 132'!K9257</f>
        <v>0</v>
      </c>
      <c r="B9257" s="63">
        <f>'דוח 132'!J9257</f>
        <v>0</v>
      </c>
      <c r="C9257" s="63">
        <f>'דוח 132'!I9257</f>
        <v>0</v>
      </c>
      <c r="D9257" s="63">
        <f>'דוח 132'!H9257</f>
        <v>0</v>
      </c>
      <c r="E9257" s="63">
        <f>'דוח 132'!G9257</f>
        <v>0</v>
      </c>
      <c r="F9257" s="63">
        <f>'דוח 132'!F9257</f>
        <v>0</v>
      </c>
      <c r="G9257" s="63">
        <f>'דוח 132'!E9257</f>
        <v>0</v>
      </c>
      <c r="H9257" s="63">
        <f>'דוח 132'!D9257</f>
        <v>0</v>
      </c>
      <c r="I9257" s="63">
        <f>'דוח 132'!C9257</f>
        <v>0</v>
      </c>
      <c r="J9257" s="63">
        <f>'דוח 132'!B9257</f>
        <v>0</v>
      </c>
      <c r="K9257" s="63">
        <f>'דוח 132'!A9257</f>
        <v>0</v>
      </c>
    </row>
    <row r="9258" spans="1:11" x14ac:dyDescent="0.2">
      <c r="A9258" s="63">
        <f>'דוח 132'!K9258</f>
        <v>0</v>
      </c>
      <c r="B9258" s="63">
        <f>'דוח 132'!J9258</f>
        <v>0</v>
      </c>
      <c r="C9258" s="63">
        <f>'דוח 132'!I9258</f>
        <v>0</v>
      </c>
      <c r="D9258" s="63">
        <f>'דוח 132'!H9258</f>
        <v>0</v>
      </c>
      <c r="E9258" s="63">
        <f>'דוח 132'!G9258</f>
        <v>0</v>
      </c>
      <c r="F9258" s="63">
        <f>'דוח 132'!F9258</f>
        <v>0</v>
      </c>
      <c r="G9258" s="63">
        <f>'דוח 132'!E9258</f>
        <v>0</v>
      </c>
      <c r="H9258" s="63">
        <f>'דוח 132'!D9258</f>
        <v>0</v>
      </c>
      <c r="I9258" s="63">
        <f>'דוח 132'!C9258</f>
        <v>0</v>
      </c>
      <c r="J9258" s="63">
        <f>'דוח 132'!B9258</f>
        <v>0</v>
      </c>
      <c r="K9258" s="63">
        <f>'דוח 132'!A9258</f>
        <v>0</v>
      </c>
    </row>
    <row r="9259" spans="1:11" x14ac:dyDescent="0.2">
      <c r="A9259" s="63">
        <f>'דוח 132'!K9259</f>
        <v>0</v>
      </c>
      <c r="B9259" s="63">
        <f>'דוח 132'!J9259</f>
        <v>0</v>
      </c>
      <c r="C9259" s="63">
        <f>'דוח 132'!I9259</f>
        <v>0</v>
      </c>
      <c r="D9259" s="63">
        <f>'דוח 132'!H9259</f>
        <v>0</v>
      </c>
      <c r="E9259" s="63">
        <f>'דוח 132'!G9259</f>
        <v>0</v>
      </c>
      <c r="F9259" s="63">
        <f>'דוח 132'!F9259</f>
        <v>0</v>
      </c>
      <c r="G9259" s="63">
        <f>'דוח 132'!E9259</f>
        <v>0</v>
      </c>
      <c r="H9259" s="63">
        <f>'דוח 132'!D9259</f>
        <v>0</v>
      </c>
      <c r="I9259" s="63">
        <f>'דוח 132'!C9259</f>
        <v>0</v>
      </c>
      <c r="J9259" s="63">
        <f>'דוח 132'!B9259</f>
        <v>0</v>
      </c>
      <c r="K9259" s="63">
        <f>'דוח 132'!A9259</f>
        <v>0</v>
      </c>
    </row>
    <row r="9260" spans="1:11" x14ac:dyDescent="0.2">
      <c r="A9260" s="63">
        <f>'דוח 132'!K9260</f>
        <v>0</v>
      </c>
      <c r="B9260" s="63">
        <f>'דוח 132'!J9260</f>
        <v>0</v>
      </c>
      <c r="C9260" s="63">
        <f>'דוח 132'!I9260</f>
        <v>0</v>
      </c>
      <c r="D9260" s="63">
        <f>'דוח 132'!H9260</f>
        <v>0</v>
      </c>
      <c r="E9260" s="63">
        <f>'דוח 132'!G9260</f>
        <v>0</v>
      </c>
      <c r="F9260" s="63">
        <f>'דוח 132'!F9260</f>
        <v>0</v>
      </c>
      <c r="G9260" s="63">
        <f>'דוח 132'!E9260</f>
        <v>0</v>
      </c>
      <c r="H9260" s="63">
        <f>'דוח 132'!D9260</f>
        <v>0</v>
      </c>
      <c r="I9260" s="63">
        <f>'דוח 132'!C9260</f>
        <v>0</v>
      </c>
      <c r="J9260" s="63">
        <f>'דוח 132'!B9260</f>
        <v>0</v>
      </c>
      <c r="K9260" s="63">
        <f>'דוח 132'!A9260</f>
        <v>0</v>
      </c>
    </row>
    <row r="9261" spans="1:11" x14ac:dyDescent="0.2">
      <c r="A9261" s="63">
        <f>'דוח 132'!K9261</f>
        <v>0</v>
      </c>
      <c r="B9261" s="63">
        <f>'דוח 132'!J9261</f>
        <v>0</v>
      </c>
      <c r="C9261" s="63">
        <f>'דוח 132'!I9261</f>
        <v>0</v>
      </c>
      <c r="D9261" s="63">
        <f>'דוח 132'!H9261</f>
        <v>0</v>
      </c>
      <c r="E9261" s="63">
        <f>'דוח 132'!G9261</f>
        <v>0</v>
      </c>
      <c r="F9261" s="63">
        <f>'דוח 132'!F9261</f>
        <v>0</v>
      </c>
      <c r="G9261" s="63">
        <f>'דוח 132'!E9261</f>
        <v>0</v>
      </c>
      <c r="H9261" s="63">
        <f>'דוח 132'!D9261</f>
        <v>0</v>
      </c>
      <c r="I9261" s="63">
        <f>'דוח 132'!C9261</f>
        <v>0</v>
      </c>
      <c r="J9261" s="63">
        <f>'דוח 132'!B9261</f>
        <v>0</v>
      </c>
      <c r="K9261" s="63">
        <f>'דוח 132'!A9261</f>
        <v>0</v>
      </c>
    </row>
    <row r="9262" spans="1:11" x14ac:dyDescent="0.2">
      <c r="A9262" s="63">
        <f>'דוח 132'!K9262</f>
        <v>0</v>
      </c>
      <c r="B9262" s="63">
        <f>'דוח 132'!J9262</f>
        <v>0</v>
      </c>
      <c r="C9262" s="63">
        <f>'דוח 132'!I9262</f>
        <v>0</v>
      </c>
      <c r="D9262" s="63">
        <f>'דוח 132'!H9262</f>
        <v>0</v>
      </c>
      <c r="E9262" s="63">
        <f>'דוח 132'!G9262</f>
        <v>0</v>
      </c>
      <c r="F9262" s="63">
        <f>'דוח 132'!F9262</f>
        <v>0</v>
      </c>
      <c r="G9262" s="63">
        <f>'דוח 132'!E9262</f>
        <v>0</v>
      </c>
      <c r="H9262" s="63">
        <f>'דוח 132'!D9262</f>
        <v>0</v>
      </c>
      <c r="I9262" s="63">
        <f>'דוח 132'!C9262</f>
        <v>0</v>
      </c>
      <c r="J9262" s="63">
        <f>'דוח 132'!B9262</f>
        <v>0</v>
      </c>
      <c r="K9262" s="63">
        <f>'דוח 132'!A9262</f>
        <v>0</v>
      </c>
    </row>
    <row r="9263" spans="1:11" x14ac:dyDescent="0.2">
      <c r="A9263" s="63">
        <f>'דוח 132'!K9263</f>
        <v>0</v>
      </c>
      <c r="B9263" s="63">
        <f>'דוח 132'!J9263</f>
        <v>0</v>
      </c>
      <c r="C9263" s="63">
        <f>'דוח 132'!I9263</f>
        <v>0</v>
      </c>
      <c r="D9263" s="63">
        <f>'דוח 132'!H9263</f>
        <v>0</v>
      </c>
      <c r="E9263" s="63">
        <f>'דוח 132'!G9263</f>
        <v>0</v>
      </c>
      <c r="F9263" s="63">
        <f>'דוח 132'!F9263</f>
        <v>0</v>
      </c>
      <c r="G9263" s="63">
        <f>'דוח 132'!E9263</f>
        <v>0</v>
      </c>
      <c r="H9263" s="63">
        <f>'דוח 132'!D9263</f>
        <v>0</v>
      </c>
      <c r="I9263" s="63">
        <f>'דוח 132'!C9263</f>
        <v>0</v>
      </c>
      <c r="J9263" s="63">
        <f>'דוח 132'!B9263</f>
        <v>0</v>
      </c>
      <c r="K9263" s="63">
        <f>'דוח 132'!A9263</f>
        <v>0</v>
      </c>
    </row>
    <row r="9264" spans="1:11" x14ac:dyDescent="0.2">
      <c r="A9264" s="63">
        <f>'דוח 132'!K9264</f>
        <v>0</v>
      </c>
      <c r="B9264" s="63">
        <f>'דוח 132'!J9264</f>
        <v>0</v>
      </c>
      <c r="C9264" s="63">
        <f>'דוח 132'!I9264</f>
        <v>0</v>
      </c>
      <c r="D9264" s="63">
        <f>'דוח 132'!H9264</f>
        <v>0</v>
      </c>
      <c r="E9264" s="63">
        <f>'דוח 132'!G9264</f>
        <v>0</v>
      </c>
      <c r="F9264" s="63">
        <f>'דוח 132'!F9264</f>
        <v>0</v>
      </c>
      <c r="G9264" s="63">
        <f>'דוח 132'!E9264</f>
        <v>0</v>
      </c>
      <c r="H9264" s="63">
        <f>'דוח 132'!D9264</f>
        <v>0</v>
      </c>
      <c r="I9264" s="63">
        <f>'דוח 132'!C9264</f>
        <v>0</v>
      </c>
      <c r="J9264" s="63">
        <f>'דוח 132'!B9264</f>
        <v>0</v>
      </c>
      <c r="K9264" s="63">
        <f>'דוח 132'!A9264</f>
        <v>0</v>
      </c>
    </row>
    <row r="9265" spans="1:11" x14ac:dyDescent="0.2">
      <c r="A9265" s="63">
        <f>'דוח 132'!K9265</f>
        <v>0</v>
      </c>
      <c r="B9265" s="63">
        <f>'דוח 132'!J9265</f>
        <v>0</v>
      </c>
      <c r="C9265" s="63">
        <f>'דוח 132'!I9265</f>
        <v>0</v>
      </c>
      <c r="D9265" s="63">
        <f>'דוח 132'!H9265</f>
        <v>0</v>
      </c>
      <c r="E9265" s="63">
        <f>'דוח 132'!G9265</f>
        <v>0</v>
      </c>
      <c r="F9265" s="63">
        <f>'דוח 132'!F9265</f>
        <v>0</v>
      </c>
      <c r="G9265" s="63">
        <f>'דוח 132'!E9265</f>
        <v>0</v>
      </c>
      <c r="H9265" s="63">
        <f>'דוח 132'!D9265</f>
        <v>0</v>
      </c>
      <c r="I9265" s="63">
        <f>'דוח 132'!C9265</f>
        <v>0</v>
      </c>
      <c r="J9265" s="63">
        <f>'דוח 132'!B9265</f>
        <v>0</v>
      </c>
      <c r="K9265" s="63">
        <f>'דוח 132'!A9265</f>
        <v>0</v>
      </c>
    </row>
    <row r="9266" spans="1:11" x14ac:dyDescent="0.2">
      <c r="A9266" s="63">
        <f>'דוח 132'!K9266</f>
        <v>0</v>
      </c>
      <c r="B9266" s="63">
        <f>'דוח 132'!J9266</f>
        <v>0</v>
      </c>
      <c r="C9266" s="63">
        <f>'דוח 132'!I9266</f>
        <v>0</v>
      </c>
      <c r="D9266" s="63">
        <f>'דוח 132'!H9266</f>
        <v>0</v>
      </c>
      <c r="E9266" s="63">
        <f>'דוח 132'!G9266</f>
        <v>0</v>
      </c>
      <c r="F9266" s="63">
        <f>'דוח 132'!F9266</f>
        <v>0</v>
      </c>
      <c r="G9266" s="63">
        <f>'דוח 132'!E9266</f>
        <v>0</v>
      </c>
      <c r="H9266" s="63">
        <f>'דוח 132'!D9266</f>
        <v>0</v>
      </c>
      <c r="I9266" s="63">
        <f>'דוח 132'!C9266</f>
        <v>0</v>
      </c>
      <c r="J9266" s="63">
        <f>'דוח 132'!B9266</f>
        <v>0</v>
      </c>
      <c r="K9266" s="63">
        <f>'דוח 132'!A9266</f>
        <v>0</v>
      </c>
    </row>
    <row r="9267" spans="1:11" x14ac:dyDescent="0.2">
      <c r="A9267" s="63">
        <f>'דוח 132'!K9267</f>
        <v>0</v>
      </c>
      <c r="B9267" s="63">
        <f>'דוח 132'!J9267</f>
        <v>0</v>
      </c>
      <c r="C9267" s="63">
        <f>'דוח 132'!I9267</f>
        <v>0</v>
      </c>
      <c r="D9267" s="63">
        <f>'דוח 132'!H9267</f>
        <v>0</v>
      </c>
      <c r="E9267" s="63">
        <f>'דוח 132'!G9267</f>
        <v>0</v>
      </c>
      <c r="F9267" s="63">
        <f>'דוח 132'!F9267</f>
        <v>0</v>
      </c>
      <c r="G9267" s="63">
        <f>'דוח 132'!E9267</f>
        <v>0</v>
      </c>
      <c r="H9267" s="63">
        <f>'דוח 132'!D9267</f>
        <v>0</v>
      </c>
      <c r="I9267" s="63">
        <f>'דוח 132'!C9267</f>
        <v>0</v>
      </c>
      <c r="J9267" s="63">
        <f>'דוח 132'!B9267</f>
        <v>0</v>
      </c>
      <c r="K9267" s="63">
        <f>'דוח 132'!A9267</f>
        <v>0</v>
      </c>
    </row>
    <row r="9268" spans="1:11" x14ac:dyDescent="0.2">
      <c r="A9268" s="63">
        <f>'דוח 132'!K9268</f>
        <v>0</v>
      </c>
      <c r="B9268" s="63">
        <f>'דוח 132'!J9268</f>
        <v>0</v>
      </c>
      <c r="C9268" s="63">
        <f>'דוח 132'!I9268</f>
        <v>0</v>
      </c>
      <c r="D9268" s="63">
        <f>'דוח 132'!H9268</f>
        <v>0</v>
      </c>
      <c r="E9268" s="63">
        <f>'דוח 132'!G9268</f>
        <v>0</v>
      </c>
      <c r="F9268" s="63">
        <f>'דוח 132'!F9268</f>
        <v>0</v>
      </c>
      <c r="G9268" s="63">
        <f>'דוח 132'!E9268</f>
        <v>0</v>
      </c>
      <c r="H9268" s="63">
        <f>'דוח 132'!D9268</f>
        <v>0</v>
      </c>
      <c r="I9268" s="63">
        <f>'דוח 132'!C9268</f>
        <v>0</v>
      </c>
      <c r="J9268" s="63">
        <f>'דוח 132'!B9268</f>
        <v>0</v>
      </c>
      <c r="K9268" s="63">
        <f>'דוח 132'!A9268</f>
        <v>0</v>
      </c>
    </row>
    <row r="9269" spans="1:11" x14ac:dyDescent="0.2">
      <c r="A9269" s="63">
        <f>'דוח 132'!K9269</f>
        <v>0</v>
      </c>
      <c r="B9269" s="63">
        <f>'דוח 132'!J9269</f>
        <v>0</v>
      </c>
      <c r="C9269" s="63">
        <f>'דוח 132'!I9269</f>
        <v>0</v>
      </c>
      <c r="D9269" s="63">
        <f>'דוח 132'!H9269</f>
        <v>0</v>
      </c>
      <c r="E9269" s="63">
        <f>'דוח 132'!G9269</f>
        <v>0</v>
      </c>
      <c r="F9269" s="63">
        <f>'דוח 132'!F9269</f>
        <v>0</v>
      </c>
      <c r="G9269" s="63">
        <f>'דוח 132'!E9269</f>
        <v>0</v>
      </c>
      <c r="H9269" s="63">
        <f>'דוח 132'!D9269</f>
        <v>0</v>
      </c>
      <c r="I9269" s="63">
        <f>'דוח 132'!C9269</f>
        <v>0</v>
      </c>
      <c r="J9269" s="63">
        <f>'דוח 132'!B9269</f>
        <v>0</v>
      </c>
      <c r="K9269" s="63">
        <f>'דוח 132'!A9269</f>
        <v>0</v>
      </c>
    </row>
    <row r="9270" spans="1:11" x14ac:dyDescent="0.2">
      <c r="A9270" s="63">
        <f>'דוח 132'!K9270</f>
        <v>0</v>
      </c>
      <c r="B9270" s="63">
        <f>'דוח 132'!J9270</f>
        <v>0</v>
      </c>
      <c r="C9270" s="63">
        <f>'דוח 132'!I9270</f>
        <v>0</v>
      </c>
      <c r="D9270" s="63">
        <f>'דוח 132'!H9270</f>
        <v>0</v>
      </c>
      <c r="E9270" s="63">
        <f>'דוח 132'!G9270</f>
        <v>0</v>
      </c>
      <c r="F9270" s="63">
        <f>'דוח 132'!F9270</f>
        <v>0</v>
      </c>
      <c r="G9270" s="63">
        <f>'דוח 132'!E9270</f>
        <v>0</v>
      </c>
      <c r="H9270" s="63">
        <f>'דוח 132'!D9270</f>
        <v>0</v>
      </c>
      <c r="I9270" s="63">
        <f>'דוח 132'!C9270</f>
        <v>0</v>
      </c>
      <c r="J9270" s="63">
        <f>'דוח 132'!B9270</f>
        <v>0</v>
      </c>
      <c r="K9270" s="63">
        <f>'דוח 132'!A9270</f>
        <v>0</v>
      </c>
    </row>
    <row r="9271" spans="1:11" x14ac:dyDescent="0.2">
      <c r="A9271" s="63">
        <f>'דוח 132'!K9271</f>
        <v>0</v>
      </c>
      <c r="B9271" s="63">
        <f>'דוח 132'!J9271</f>
        <v>0</v>
      </c>
      <c r="C9271" s="63">
        <f>'דוח 132'!I9271</f>
        <v>0</v>
      </c>
      <c r="D9271" s="63">
        <f>'דוח 132'!H9271</f>
        <v>0</v>
      </c>
      <c r="E9271" s="63">
        <f>'דוח 132'!G9271</f>
        <v>0</v>
      </c>
      <c r="F9271" s="63">
        <f>'דוח 132'!F9271</f>
        <v>0</v>
      </c>
      <c r="G9271" s="63">
        <f>'דוח 132'!E9271</f>
        <v>0</v>
      </c>
      <c r="H9271" s="63">
        <f>'דוח 132'!D9271</f>
        <v>0</v>
      </c>
      <c r="I9271" s="63">
        <f>'דוח 132'!C9271</f>
        <v>0</v>
      </c>
      <c r="J9271" s="63">
        <f>'דוח 132'!B9271</f>
        <v>0</v>
      </c>
      <c r="K9271" s="63">
        <f>'דוח 132'!A9271</f>
        <v>0</v>
      </c>
    </row>
    <row r="9272" spans="1:11" x14ac:dyDescent="0.2">
      <c r="A9272" s="63">
        <f>'דוח 132'!K9272</f>
        <v>0</v>
      </c>
      <c r="B9272" s="63">
        <f>'דוח 132'!J9272</f>
        <v>0</v>
      </c>
      <c r="C9272" s="63">
        <f>'דוח 132'!I9272</f>
        <v>0</v>
      </c>
      <c r="D9272" s="63">
        <f>'דוח 132'!H9272</f>
        <v>0</v>
      </c>
      <c r="E9272" s="63">
        <f>'דוח 132'!G9272</f>
        <v>0</v>
      </c>
      <c r="F9272" s="63">
        <f>'דוח 132'!F9272</f>
        <v>0</v>
      </c>
      <c r="G9272" s="63">
        <f>'דוח 132'!E9272</f>
        <v>0</v>
      </c>
      <c r="H9272" s="63">
        <f>'דוח 132'!D9272</f>
        <v>0</v>
      </c>
      <c r="I9272" s="63">
        <f>'דוח 132'!C9272</f>
        <v>0</v>
      </c>
      <c r="J9272" s="63">
        <f>'דוח 132'!B9272</f>
        <v>0</v>
      </c>
      <c r="K9272" s="63">
        <f>'דוח 132'!A9272</f>
        <v>0</v>
      </c>
    </row>
    <row r="9273" spans="1:11" x14ac:dyDescent="0.2">
      <c r="A9273" s="63">
        <f>'דוח 132'!K9273</f>
        <v>0</v>
      </c>
      <c r="B9273" s="63">
        <f>'דוח 132'!J9273</f>
        <v>0</v>
      </c>
      <c r="C9273" s="63">
        <f>'דוח 132'!I9273</f>
        <v>0</v>
      </c>
      <c r="D9273" s="63">
        <f>'דוח 132'!H9273</f>
        <v>0</v>
      </c>
      <c r="E9273" s="63">
        <f>'דוח 132'!G9273</f>
        <v>0</v>
      </c>
      <c r="F9273" s="63">
        <f>'דוח 132'!F9273</f>
        <v>0</v>
      </c>
      <c r="G9273" s="63">
        <f>'דוח 132'!E9273</f>
        <v>0</v>
      </c>
      <c r="H9273" s="63">
        <f>'דוח 132'!D9273</f>
        <v>0</v>
      </c>
      <c r="I9273" s="63">
        <f>'דוח 132'!C9273</f>
        <v>0</v>
      </c>
      <c r="J9273" s="63">
        <f>'דוח 132'!B9273</f>
        <v>0</v>
      </c>
      <c r="K9273" s="63">
        <f>'דוח 132'!A9273</f>
        <v>0</v>
      </c>
    </row>
    <row r="9274" spans="1:11" x14ac:dyDescent="0.2">
      <c r="A9274" s="63">
        <f>'דוח 132'!K9274</f>
        <v>0</v>
      </c>
      <c r="B9274" s="63">
        <f>'דוח 132'!J9274</f>
        <v>0</v>
      </c>
      <c r="C9274" s="63">
        <f>'דוח 132'!I9274</f>
        <v>0</v>
      </c>
      <c r="D9274" s="63">
        <f>'דוח 132'!H9274</f>
        <v>0</v>
      </c>
      <c r="E9274" s="63">
        <f>'דוח 132'!G9274</f>
        <v>0</v>
      </c>
      <c r="F9274" s="63">
        <f>'דוח 132'!F9274</f>
        <v>0</v>
      </c>
      <c r="G9274" s="63">
        <f>'דוח 132'!E9274</f>
        <v>0</v>
      </c>
      <c r="H9274" s="63">
        <f>'דוח 132'!D9274</f>
        <v>0</v>
      </c>
      <c r="I9274" s="63">
        <f>'דוח 132'!C9274</f>
        <v>0</v>
      </c>
      <c r="J9274" s="63">
        <f>'דוח 132'!B9274</f>
        <v>0</v>
      </c>
      <c r="K9274" s="63">
        <f>'דוח 132'!A9274</f>
        <v>0</v>
      </c>
    </row>
    <row r="9275" spans="1:11" x14ac:dyDescent="0.2">
      <c r="A9275" s="63">
        <f>'דוח 132'!K9275</f>
        <v>0</v>
      </c>
      <c r="B9275" s="63">
        <f>'דוח 132'!J9275</f>
        <v>0</v>
      </c>
      <c r="C9275" s="63">
        <f>'דוח 132'!I9275</f>
        <v>0</v>
      </c>
      <c r="D9275" s="63">
        <f>'דוח 132'!H9275</f>
        <v>0</v>
      </c>
      <c r="E9275" s="63">
        <f>'דוח 132'!G9275</f>
        <v>0</v>
      </c>
      <c r="F9275" s="63">
        <f>'דוח 132'!F9275</f>
        <v>0</v>
      </c>
      <c r="G9275" s="63">
        <f>'דוח 132'!E9275</f>
        <v>0</v>
      </c>
      <c r="H9275" s="63">
        <f>'דוח 132'!D9275</f>
        <v>0</v>
      </c>
      <c r="I9275" s="63">
        <f>'דוח 132'!C9275</f>
        <v>0</v>
      </c>
      <c r="J9275" s="63">
        <f>'דוח 132'!B9275</f>
        <v>0</v>
      </c>
      <c r="K9275" s="63">
        <f>'דוח 132'!A9275</f>
        <v>0</v>
      </c>
    </row>
    <row r="9276" spans="1:11" x14ac:dyDescent="0.2">
      <c r="A9276" s="63">
        <f>'דוח 132'!K9276</f>
        <v>0</v>
      </c>
      <c r="B9276" s="63">
        <f>'דוח 132'!J9276</f>
        <v>0</v>
      </c>
      <c r="C9276" s="63">
        <f>'דוח 132'!I9276</f>
        <v>0</v>
      </c>
      <c r="D9276" s="63">
        <f>'דוח 132'!H9276</f>
        <v>0</v>
      </c>
      <c r="E9276" s="63">
        <f>'דוח 132'!G9276</f>
        <v>0</v>
      </c>
      <c r="F9276" s="63">
        <f>'דוח 132'!F9276</f>
        <v>0</v>
      </c>
      <c r="G9276" s="63">
        <f>'דוח 132'!E9276</f>
        <v>0</v>
      </c>
      <c r="H9276" s="63">
        <f>'דוח 132'!D9276</f>
        <v>0</v>
      </c>
      <c r="I9276" s="63">
        <f>'דוח 132'!C9276</f>
        <v>0</v>
      </c>
      <c r="J9276" s="63">
        <f>'דוח 132'!B9276</f>
        <v>0</v>
      </c>
      <c r="K9276" s="63">
        <f>'דוח 132'!A9276</f>
        <v>0</v>
      </c>
    </row>
    <row r="9277" spans="1:11" x14ac:dyDescent="0.2">
      <c r="A9277" s="63">
        <f>'דוח 132'!K9277</f>
        <v>0</v>
      </c>
      <c r="B9277" s="63">
        <f>'דוח 132'!J9277</f>
        <v>0</v>
      </c>
      <c r="C9277" s="63">
        <f>'דוח 132'!I9277</f>
        <v>0</v>
      </c>
      <c r="D9277" s="63">
        <f>'דוח 132'!H9277</f>
        <v>0</v>
      </c>
      <c r="E9277" s="63">
        <f>'דוח 132'!G9277</f>
        <v>0</v>
      </c>
      <c r="F9277" s="63">
        <f>'דוח 132'!F9277</f>
        <v>0</v>
      </c>
      <c r="G9277" s="63">
        <f>'דוח 132'!E9277</f>
        <v>0</v>
      </c>
      <c r="H9277" s="63">
        <f>'דוח 132'!D9277</f>
        <v>0</v>
      </c>
      <c r="I9277" s="63">
        <f>'דוח 132'!C9277</f>
        <v>0</v>
      </c>
      <c r="J9277" s="63">
        <f>'דוח 132'!B9277</f>
        <v>0</v>
      </c>
      <c r="K9277" s="63">
        <f>'דוח 132'!A9277</f>
        <v>0</v>
      </c>
    </row>
    <row r="9278" spans="1:11" x14ac:dyDescent="0.2">
      <c r="A9278" s="63">
        <f>'דוח 132'!K9278</f>
        <v>0</v>
      </c>
      <c r="B9278" s="63">
        <f>'דוח 132'!J9278</f>
        <v>0</v>
      </c>
      <c r="C9278" s="63">
        <f>'דוח 132'!I9278</f>
        <v>0</v>
      </c>
      <c r="D9278" s="63">
        <f>'דוח 132'!H9278</f>
        <v>0</v>
      </c>
      <c r="E9278" s="63">
        <f>'דוח 132'!G9278</f>
        <v>0</v>
      </c>
      <c r="F9278" s="63">
        <f>'דוח 132'!F9278</f>
        <v>0</v>
      </c>
      <c r="G9278" s="63">
        <f>'דוח 132'!E9278</f>
        <v>0</v>
      </c>
      <c r="H9278" s="63">
        <f>'דוח 132'!D9278</f>
        <v>0</v>
      </c>
      <c r="I9278" s="63">
        <f>'דוח 132'!C9278</f>
        <v>0</v>
      </c>
      <c r="J9278" s="63">
        <f>'דוח 132'!B9278</f>
        <v>0</v>
      </c>
      <c r="K9278" s="63">
        <f>'דוח 132'!A9278</f>
        <v>0</v>
      </c>
    </row>
    <row r="9279" spans="1:11" x14ac:dyDescent="0.2">
      <c r="A9279" s="63">
        <f>'דוח 132'!K9279</f>
        <v>0</v>
      </c>
      <c r="B9279" s="63">
        <f>'דוח 132'!J9279</f>
        <v>0</v>
      </c>
      <c r="C9279" s="63">
        <f>'דוח 132'!I9279</f>
        <v>0</v>
      </c>
      <c r="D9279" s="63">
        <f>'דוח 132'!H9279</f>
        <v>0</v>
      </c>
      <c r="E9279" s="63">
        <f>'דוח 132'!G9279</f>
        <v>0</v>
      </c>
      <c r="F9279" s="63">
        <f>'דוח 132'!F9279</f>
        <v>0</v>
      </c>
      <c r="G9279" s="63">
        <f>'דוח 132'!E9279</f>
        <v>0</v>
      </c>
      <c r="H9279" s="63">
        <f>'דוח 132'!D9279</f>
        <v>0</v>
      </c>
      <c r="I9279" s="63">
        <f>'דוח 132'!C9279</f>
        <v>0</v>
      </c>
      <c r="J9279" s="63">
        <f>'דוח 132'!B9279</f>
        <v>0</v>
      </c>
      <c r="K9279" s="63">
        <f>'דוח 132'!A9279</f>
        <v>0</v>
      </c>
    </row>
    <row r="9280" spans="1:11" x14ac:dyDescent="0.2">
      <c r="A9280" s="63">
        <f>'דוח 132'!K9280</f>
        <v>0</v>
      </c>
      <c r="B9280" s="63">
        <f>'דוח 132'!J9280</f>
        <v>0</v>
      </c>
      <c r="C9280" s="63">
        <f>'דוח 132'!I9280</f>
        <v>0</v>
      </c>
      <c r="D9280" s="63">
        <f>'דוח 132'!H9280</f>
        <v>0</v>
      </c>
      <c r="E9280" s="63">
        <f>'דוח 132'!G9280</f>
        <v>0</v>
      </c>
      <c r="F9280" s="63">
        <f>'דוח 132'!F9280</f>
        <v>0</v>
      </c>
      <c r="G9280" s="63">
        <f>'דוח 132'!E9280</f>
        <v>0</v>
      </c>
      <c r="H9280" s="63">
        <f>'דוח 132'!D9280</f>
        <v>0</v>
      </c>
      <c r="I9280" s="63">
        <f>'דוח 132'!C9280</f>
        <v>0</v>
      </c>
      <c r="J9280" s="63">
        <f>'דוח 132'!B9280</f>
        <v>0</v>
      </c>
      <c r="K9280" s="63">
        <f>'דוח 132'!A9280</f>
        <v>0</v>
      </c>
    </row>
    <row r="9281" spans="1:11" x14ac:dyDescent="0.2">
      <c r="A9281" s="63">
        <f>'דוח 132'!K9281</f>
        <v>0</v>
      </c>
      <c r="B9281" s="63">
        <f>'דוח 132'!J9281</f>
        <v>0</v>
      </c>
      <c r="C9281" s="63">
        <f>'דוח 132'!I9281</f>
        <v>0</v>
      </c>
      <c r="D9281" s="63">
        <f>'דוח 132'!H9281</f>
        <v>0</v>
      </c>
      <c r="E9281" s="63">
        <f>'דוח 132'!G9281</f>
        <v>0</v>
      </c>
      <c r="F9281" s="63">
        <f>'דוח 132'!F9281</f>
        <v>0</v>
      </c>
      <c r="G9281" s="63">
        <f>'דוח 132'!E9281</f>
        <v>0</v>
      </c>
      <c r="H9281" s="63">
        <f>'דוח 132'!D9281</f>
        <v>0</v>
      </c>
      <c r="I9281" s="63">
        <f>'דוח 132'!C9281</f>
        <v>0</v>
      </c>
      <c r="J9281" s="63">
        <f>'דוח 132'!B9281</f>
        <v>0</v>
      </c>
      <c r="K9281" s="63">
        <f>'דוח 132'!A9281</f>
        <v>0</v>
      </c>
    </row>
    <row r="9282" spans="1:11" x14ac:dyDescent="0.2">
      <c r="A9282" s="63">
        <f>'דוח 132'!K9282</f>
        <v>0</v>
      </c>
      <c r="B9282" s="63">
        <f>'דוח 132'!J9282</f>
        <v>0</v>
      </c>
      <c r="C9282" s="63">
        <f>'דוח 132'!I9282</f>
        <v>0</v>
      </c>
      <c r="D9282" s="63">
        <f>'דוח 132'!H9282</f>
        <v>0</v>
      </c>
      <c r="E9282" s="63">
        <f>'דוח 132'!G9282</f>
        <v>0</v>
      </c>
      <c r="F9282" s="63">
        <f>'דוח 132'!F9282</f>
        <v>0</v>
      </c>
      <c r="G9282" s="63">
        <f>'דוח 132'!E9282</f>
        <v>0</v>
      </c>
      <c r="H9282" s="63">
        <f>'דוח 132'!D9282</f>
        <v>0</v>
      </c>
      <c r="I9282" s="63">
        <f>'דוח 132'!C9282</f>
        <v>0</v>
      </c>
      <c r="J9282" s="63">
        <f>'דוח 132'!B9282</f>
        <v>0</v>
      </c>
      <c r="K9282" s="63">
        <f>'דוח 132'!A9282</f>
        <v>0</v>
      </c>
    </row>
    <row r="9283" spans="1:11" x14ac:dyDescent="0.2">
      <c r="A9283" s="63">
        <f>'דוח 132'!K9283</f>
        <v>0</v>
      </c>
      <c r="B9283" s="63">
        <f>'דוח 132'!J9283</f>
        <v>0</v>
      </c>
      <c r="C9283" s="63">
        <f>'דוח 132'!I9283</f>
        <v>0</v>
      </c>
      <c r="D9283" s="63">
        <f>'דוח 132'!H9283</f>
        <v>0</v>
      </c>
      <c r="E9283" s="63">
        <f>'דוח 132'!G9283</f>
        <v>0</v>
      </c>
      <c r="F9283" s="63">
        <f>'דוח 132'!F9283</f>
        <v>0</v>
      </c>
      <c r="G9283" s="63">
        <f>'דוח 132'!E9283</f>
        <v>0</v>
      </c>
      <c r="H9283" s="63">
        <f>'דוח 132'!D9283</f>
        <v>0</v>
      </c>
      <c r="I9283" s="63">
        <f>'דוח 132'!C9283</f>
        <v>0</v>
      </c>
      <c r="J9283" s="63">
        <f>'דוח 132'!B9283</f>
        <v>0</v>
      </c>
      <c r="K9283" s="63">
        <f>'דוח 132'!A9283</f>
        <v>0</v>
      </c>
    </row>
    <row r="9284" spans="1:11" x14ac:dyDescent="0.2">
      <c r="A9284" s="63">
        <f>'דוח 132'!K9284</f>
        <v>0</v>
      </c>
      <c r="B9284" s="63">
        <f>'דוח 132'!J9284</f>
        <v>0</v>
      </c>
      <c r="C9284" s="63">
        <f>'דוח 132'!I9284</f>
        <v>0</v>
      </c>
      <c r="D9284" s="63">
        <f>'דוח 132'!H9284</f>
        <v>0</v>
      </c>
      <c r="E9284" s="63">
        <f>'דוח 132'!G9284</f>
        <v>0</v>
      </c>
      <c r="F9284" s="63">
        <f>'דוח 132'!F9284</f>
        <v>0</v>
      </c>
      <c r="G9284" s="63">
        <f>'דוח 132'!E9284</f>
        <v>0</v>
      </c>
      <c r="H9284" s="63">
        <f>'דוח 132'!D9284</f>
        <v>0</v>
      </c>
      <c r="I9284" s="63">
        <f>'דוח 132'!C9284</f>
        <v>0</v>
      </c>
      <c r="J9284" s="63">
        <f>'דוח 132'!B9284</f>
        <v>0</v>
      </c>
      <c r="K9284" s="63">
        <f>'דוח 132'!A9284</f>
        <v>0</v>
      </c>
    </row>
    <row r="9285" spans="1:11" x14ac:dyDescent="0.2">
      <c r="A9285" s="63">
        <f>'דוח 132'!K9285</f>
        <v>0</v>
      </c>
      <c r="B9285" s="63">
        <f>'דוח 132'!J9285</f>
        <v>0</v>
      </c>
      <c r="C9285" s="63">
        <f>'דוח 132'!I9285</f>
        <v>0</v>
      </c>
      <c r="D9285" s="63">
        <f>'דוח 132'!H9285</f>
        <v>0</v>
      </c>
      <c r="E9285" s="63">
        <f>'דוח 132'!G9285</f>
        <v>0</v>
      </c>
      <c r="F9285" s="63">
        <f>'דוח 132'!F9285</f>
        <v>0</v>
      </c>
      <c r="G9285" s="63">
        <f>'דוח 132'!E9285</f>
        <v>0</v>
      </c>
      <c r="H9285" s="63">
        <f>'דוח 132'!D9285</f>
        <v>0</v>
      </c>
      <c r="I9285" s="63">
        <f>'דוח 132'!C9285</f>
        <v>0</v>
      </c>
      <c r="J9285" s="63">
        <f>'דוח 132'!B9285</f>
        <v>0</v>
      </c>
      <c r="K9285" s="63">
        <f>'דוח 132'!A9285</f>
        <v>0</v>
      </c>
    </row>
    <row r="9286" spans="1:11" x14ac:dyDescent="0.2">
      <c r="A9286" s="63">
        <f>'דוח 132'!K9286</f>
        <v>0</v>
      </c>
      <c r="B9286" s="63">
        <f>'דוח 132'!J9286</f>
        <v>0</v>
      </c>
      <c r="C9286" s="63">
        <f>'דוח 132'!I9286</f>
        <v>0</v>
      </c>
      <c r="D9286" s="63">
        <f>'דוח 132'!H9286</f>
        <v>0</v>
      </c>
      <c r="E9286" s="63">
        <f>'דוח 132'!G9286</f>
        <v>0</v>
      </c>
      <c r="F9286" s="63">
        <f>'דוח 132'!F9286</f>
        <v>0</v>
      </c>
      <c r="G9286" s="63">
        <f>'דוח 132'!E9286</f>
        <v>0</v>
      </c>
      <c r="H9286" s="63">
        <f>'דוח 132'!D9286</f>
        <v>0</v>
      </c>
      <c r="I9286" s="63">
        <f>'דוח 132'!C9286</f>
        <v>0</v>
      </c>
      <c r="J9286" s="63">
        <f>'דוח 132'!B9286</f>
        <v>0</v>
      </c>
      <c r="K9286" s="63">
        <f>'דוח 132'!A9286</f>
        <v>0</v>
      </c>
    </row>
    <row r="9287" spans="1:11" x14ac:dyDescent="0.2">
      <c r="A9287" s="63">
        <f>'דוח 132'!K9287</f>
        <v>0</v>
      </c>
      <c r="B9287" s="63">
        <f>'דוח 132'!J9287</f>
        <v>0</v>
      </c>
      <c r="C9287" s="63">
        <f>'דוח 132'!I9287</f>
        <v>0</v>
      </c>
      <c r="D9287" s="63">
        <f>'דוח 132'!H9287</f>
        <v>0</v>
      </c>
      <c r="E9287" s="63">
        <f>'דוח 132'!G9287</f>
        <v>0</v>
      </c>
      <c r="F9287" s="63">
        <f>'דוח 132'!F9287</f>
        <v>0</v>
      </c>
      <c r="G9287" s="63">
        <f>'דוח 132'!E9287</f>
        <v>0</v>
      </c>
      <c r="H9287" s="63">
        <f>'דוח 132'!D9287</f>
        <v>0</v>
      </c>
      <c r="I9287" s="63">
        <f>'דוח 132'!C9287</f>
        <v>0</v>
      </c>
      <c r="J9287" s="63">
        <f>'דוח 132'!B9287</f>
        <v>0</v>
      </c>
      <c r="K9287" s="63">
        <f>'דוח 132'!A9287</f>
        <v>0</v>
      </c>
    </row>
    <row r="9288" spans="1:11" x14ac:dyDescent="0.2">
      <c r="A9288" s="63">
        <f>'דוח 132'!K9288</f>
        <v>0</v>
      </c>
      <c r="B9288" s="63">
        <f>'דוח 132'!J9288</f>
        <v>0</v>
      </c>
      <c r="C9288" s="63">
        <f>'דוח 132'!I9288</f>
        <v>0</v>
      </c>
      <c r="D9288" s="63">
        <f>'דוח 132'!H9288</f>
        <v>0</v>
      </c>
      <c r="E9288" s="63">
        <f>'דוח 132'!G9288</f>
        <v>0</v>
      </c>
      <c r="F9288" s="63">
        <f>'דוח 132'!F9288</f>
        <v>0</v>
      </c>
      <c r="G9288" s="63">
        <f>'דוח 132'!E9288</f>
        <v>0</v>
      </c>
      <c r="H9288" s="63">
        <f>'דוח 132'!D9288</f>
        <v>0</v>
      </c>
      <c r="I9288" s="63">
        <f>'דוח 132'!C9288</f>
        <v>0</v>
      </c>
      <c r="J9288" s="63">
        <f>'דוח 132'!B9288</f>
        <v>0</v>
      </c>
      <c r="K9288" s="63">
        <f>'דוח 132'!A9288</f>
        <v>0</v>
      </c>
    </row>
    <row r="9289" spans="1:11" x14ac:dyDescent="0.2">
      <c r="A9289" s="63">
        <f>'דוח 132'!K9289</f>
        <v>0</v>
      </c>
      <c r="B9289" s="63">
        <f>'דוח 132'!J9289</f>
        <v>0</v>
      </c>
      <c r="C9289" s="63">
        <f>'דוח 132'!I9289</f>
        <v>0</v>
      </c>
      <c r="D9289" s="63">
        <f>'דוח 132'!H9289</f>
        <v>0</v>
      </c>
      <c r="E9289" s="63">
        <f>'דוח 132'!G9289</f>
        <v>0</v>
      </c>
      <c r="F9289" s="63">
        <f>'דוח 132'!F9289</f>
        <v>0</v>
      </c>
      <c r="G9289" s="63">
        <f>'דוח 132'!E9289</f>
        <v>0</v>
      </c>
      <c r="H9289" s="63">
        <f>'דוח 132'!D9289</f>
        <v>0</v>
      </c>
      <c r="I9289" s="63">
        <f>'דוח 132'!C9289</f>
        <v>0</v>
      </c>
      <c r="J9289" s="63">
        <f>'דוח 132'!B9289</f>
        <v>0</v>
      </c>
      <c r="K9289" s="63">
        <f>'דוח 132'!A9289</f>
        <v>0</v>
      </c>
    </row>
    <row r="9290" spans="1:11" x14ac:dyDescent="0.2">
      <c r="A9290" s="63">
        <f>'דוח 132'!K9290</f>
        <v>0</v>
      </c>
      <c r="B9290" s="63">
        <f>'דוח 132'!J9290</f>
        <v>0</v>
      </c>
      <c r="C9290" s="63">
        <f>'דוח 132'!I9290</f>
        <v>0</v>
      </c>
      <c r="D9290" s="63">
        <f>'דוח 132'!H9290</f>
        <v>0</v>
      </c>
      <c r="E9290" s="63">
        <f>'דוח 132'!G9290</f>
        <v>0</v>
      </c>
      <c r="F9290" s="63">
        <f>'דוח 132'!F9290</f>
        <v>0</v>
      </c>
      <c r="G9290" s="63">
        <f>'דוח 132'!E9290</f>
        <v>0</v>
      </c>
      <c r="H9290" s="63">
        <f>'דוח 132'!D9290</f>
        <v>0</v>
      </c>
      <c r="I9290" s="63">
        <f>'דוח 132'!C9290</f>
        <v>0</v>
      </c>
      <c r="J9290" s="63">
        <f>'דוח 132'!B9290</f>
        <v>0</v>
      </c>
      <c r="K9290" s="63">
        <f>'דוח 132'!A9290</f>
        <v>0</v>
      </c>
    </row>
    <row r="9291" spans="1:11" x14ac:dyDescent="0.2">
      <c r="A9291" s="63">
        <f>'דוח 132'!K9291</f>
        <v>0</v>
      </c>
      <c r="B9291" s="63">
        <f>'דוח 132'!J9291</f>
        <v>0</v>
      </c>
      <c r="C9291" s="63">
        <f>'דוח 132'!I9291</f>
        <v>0</v>
      </c>
      <c r="D9291" s="63">
        <f>'דוח 132'!H9291</f>
        <v>0</v>
      </c>
      <c r="E9291" s="63">
        <f>'דוח 132'!G9291</f>
        <v>0</v>
      </c>
      <c r="F9291" s="63">
        <f>'דוח 132'!F9291</f>
        <v>0</v>
      </c>
      <c r="G9291" s="63">
        <f>'דוח 132'!E9291</f>
        <v>0</v>
      </c>
      <c r="H9291" s="63">
        <f>'דוח 132'!D9291</f>
        <v>0</v>
      </c>
      <c r="I9291" s="63">
        <f>'דוח 132'!C9291</f>
        <v>0</v>
      </c>
      <c r="J9291" s="63">
        <f>'דוח 132'!B9291</f>
        <v>0</v>
      </c>
      <c r="K9291" s="63">
        <f>'דוח 132'!A9291</f>
        <v>0</v>
      </c>
    </row>
    <row r="9292" spans="1:11" x14ac:dyDescent="0.2">
      <c r="A9292" s="63">
        <f>'דוח 132'!K9292</f>
        <v>0</v>
      </c>
      <c r="B9292" s="63">
        <f>'דוח 132'!J9292</f>
        <v>0</v>
      </c>
      <c r="C9292" s="63">
        <f>'דוח 132'!I9292</f>
        <v>0</v>
      </c>
      <c r="D9292" s="63">
        <f>'דוח 132'!H9292</f>
        <v>0</v>
      </c>
      <c r="E9292" s="63">
        <f>'דוח 132'!G9292</f>
        <v>0</v>
      </c>
      <c r="F9292" s="63">
        <f>'דוח 132'!F9292</f>
        <v>0</v>
      </c>
      <c r="G9292" s="63">
        <f>'דוח 132'!E9292</f>
        <v>0</v>
      </c>
      <c r="H9292" s="63">
        <f>'דוח 132'!D9292</f>
        <v>0</v>
      </c>
      <c r="I9292" s="63">
        <f>'דוח 132'!C9292</f>
        <v>0</v>
      </c>
      <c r="J9292" s="63">
        <f>'דוח 132'!B9292</f>
        <v>0</v>
      </c>
      <c r="K9292" s="63">
        <f>'דוח 132'!A9292</f>
        <v>0</v>
      </c>
    </row>
    <row r="9293" spans="1:11" x14ac:dyDescent="0.2">
      <c r="A9293" s="63">
        <f>'דוח 132'!K9293</f>
        <v>0</v>
      </c>
      <c r="B9293" s="63">
        <f>'דוח 132'!J9293</f>
        <v>0</v>
      </c>
      <c r="C9293" s="63">
        <f>'דוח 132'!I9293</f>
        <v>0</v>
      </c>
      <c r="D9293" s="63">
        <f>'דוח 132'!H9293</f>
        <v>0</v>
      </c>
      <c r="E9293" s="63">
        <f>'דוח 132'!G9293</f>
        <v>0</v>
      </c>
      <c r="F9293" s="63">
        <f>'דוח 132'!F9293</f>
        <v>0</v>
      </c>
      <c r="G9293" s="63">
        <f>'דוח 132'!E9293</f>
        <v>0</v>
      </c>
      <c r="H9293" s="63">
        <f>'דוח 132'!D9293</f>
        <v>0</v>
      </c>
      <c r="I9293" s="63">
        <f>'דוח 132'!C9293</f>
        <v>0</v>
      </c>
      <c r="J9293" s="63">
        <f>'דוח 132'!B9293</f>
        <v>0</v>
      </c>
      <c r="K9293" s="63">
        <f>'דוח 132'!A9293</f>
        <v>0</v>
      </c>
    </row>
    <row r="9294" spans="1:11" x14ac:dyDescent="0.2">
      <c r="A9294" s="63">
        <f>'דוח 132'!K9294</f>
        <v>0</v>
      </c>
      <c r="B9294" s="63">
        <f>'דוח 132'!J9294</f>
        <v>0</v>
      </c>
      <c r="C9294" s="63">
        <f>'דוח 132'!I9294</f>
        <v>0</v>
      </c>
      <c r="D9294" s="63">
        <f>'דוח 132'!H9294</f>
        <v>0</v>
      </c>
      <c r="E9294" s="63">
        <f>'דוח 132'!G9294</f>
        <v>0</v>
      </c>
      <c r="F9294" s="63">
        <f>'דוח 132'!F9294</f>
        <v>0</v>
      </c>
      <c r="G9294" s="63">
        <f>'דוח 132'!E9294</f>
        <v>0</v>
      </c>
      <c r="H9294" s="63">
        <f>'דוח 132'!D9294</f>
        <v>0</v>
      </c>
      <c r="I9294" s="63">
        <f>'דוח 132'!C9294</f>
        <v>0</v>
      </c>
      <c r="J9294" s="63">
        <f>'דוח 132'!B9294</f>
        <v>0</v>
      </c>
      <c r="K9294" s="63">
        <f>'דוח 132'!A9294</f>
        <v>0</v>
      </c>
    </row>
    <row r="9295" spans="1:11" x14ac:dyDescent="0.2">
      <c r="A9295" s="63">
        <f>'דוח 132'!K9295</f>
        <v>0</v>
      </c>
      <c r="B9295" s="63">
        <f>'דוח 132'!J9295</f>
        <v>0</v>
      </c>
      <c r="C9295" s="63">
        <f>'דוח 132'!I9295</f>
        <v>0</v>
      </c>
      <c r="D9295" s="63">
        <f>'דוח 132'!H9295</f>
        <v>0</v>
      </c>
      <c r="E9295" s="63">
        <f>'דוח 132'!G9295</f>
        <v>0</v>
      </c>
      <c r="F9295" s="63">
        <f>'דוח 132'!F9295</f>
        <v>0</v>
      </c>
      <c r="G9295" s="63">
        <f>'דוח 132'!E9295</f>
        <v>0</v>
      </c>
      <c r="H9295" s="63">
        <f>'דוח 132'!D9295</f>
        <v>0</v>
      </c>
      <c r="I9295" s="63">
        <f>'דוח 132'!C9295</f>
        <v>0</v>
      </c>
      <c r="J9295" s="63">
        <f>'דוח 132'!B9295</f>
        <v>0</v>
      </c>
      <c r="K9295" s="63">
        <f>'דוח 132'!A9295</f>
        <v>0</v>
      </c>
    </row>
    <row r="9296" spans="1:11" x14ac:dyDescent="0.2">
      <c r="A9296" s="63">
        <f>'דוח 132'!K9296</f>
        <v>0</v>
      </c>
      <c r="B9296" s="63">
        <f>'דוח 132'!J9296</f>
        <v>0</v>
      </c>
      <c r="C9296" s="63">
        <f>'דוח 132'!I9296</f>
        <v>0</v>
      </c>
      <c r="D9296" s="63">
        <f>'דוח 132'!H9296</f>
        <v>0</v>
      </c>
      <c r="E9296" s="63">
        <f>'דוח 132'!G9296</f>
        <v>0</v>
      </c>
      <c r="F9296" s="63">
        <f>'דוח 132'!F9296</f>
        <v>0</v>
      </c>
      <c r="G9296" s="63">
        <f>'דוח 132'!E9296</f>
        <v>0</v>
      </c>
      <c r="H9296" s="63">
        <f>'דוח 132'!D9296</f>
        <v>0</v>
      </c>
      <c r="I9296" s="63">
        <f>'דוח 132'!C9296</f>
        <v>0</v>
      </c>
      <c r="J9296" s="63">
        <f>'דוח 132'!B9296</f>
        <v>0</v>
      </c>
      <c r="K9296" s="63">
        <f>'דוח 132'!A9296</f>
        <v>0</v>
      </c>
    </row>
    <row r="9297" spans="1:11" x14ac:dyDescent="0.2">
      <c r="A9297" s="63">
        <f>'דוח 132'!K9297</f>
        <v>0</v>
      </c>
      <c r="B9297" s="63">
        <f>'דוח 132'!J9297</f>
        <v>0</v>
      </c>
      <c r="C9297" s="63">
        <f>'דוח 132'!I9297</f>
        <v>0</v>
      </c>
      <c r="D9297" s="63">
        <f>'דוח 132'!H9297</f>
        <v>0</v>
      </c>
      <c r="E9297" s="63">
        <f>'דוח 132'!G9297</f>
        <v>0</v>
      </c>
      <c r="F9297" s="63">
        <f>'דוח 132'!F9297</f>
        <v>0</v>
      </c>
      <c r="G9297" s="63">
        <f>'דוח 132'!E9297</f>
        <v>0</v>
      </c>
      <c r="H9297" s="63">
        <f>'דוח 132'!D9297</f>
        <v>0</v>
      </c>
      <c r="I9297" s="63">
        <f>'דוח 132'!C9297</f>
        <v>0</v>
      </c>
      <c r="J9297" s="63">
        <f>'דוח 132'!B9297</f>
        <v>0</v>
      </c>
      <c r="K9297" s="63">
        <f>'דוח 132'!A9297</f>
        <v>0</v>
      </c>
    </row>
    <row r="9298" spans="1:11" x14ac:dyDescent="0.2">
      <c r="A9298" s="63">
        <f>'דוח 132'!K9298</f>
        <v>0</v>
      </c>
      <c r="B9298" s="63">
        <f>'דוח 132'!J9298</f>
        <v>0</v>
      </c>
      <c r="C9298" s="63">
        <f>'דוח 132'!I9298</f>
        <v>0</v>
      </c>
      <c r="D9298" s="63">
        <f>'דוח 132'!H9298</f>
        <v>0</v>
      </c>
      <c r="E9298" s="63">
        <f>'דוח 132'!G9298</f>
        <v>0</v>
      </c>
      <c r="F9298" s="63">
        <f>'דוח 132'!F9298</f>
        <v>0</v>
      </c>
      <c r="G9298" s="63">
        <f>'דוח 132'!E9298</f>
        <v>0</v>
      </c>
      <c r="H9298" s="63">
        <f>'דוח 132'!D9298</f>
        <v>0</v>
      </c>
      <c r="I9298" s="63">
        <f>'דוח 132'!C9298</f>
        <v>0</v>
      </c>
      <c r="J9298" s="63">
        <f>'דוח 132'!B9298</f>
        <v>0</v>
      </c>
      <c r="K9298" s="63">
        <f>'דוח 132'!A9298</f>
        <v>0</v>
      </c>
    </row>
    <row r="9299" spans="1:11" x14ac:dyDescent="0.2">
      <c r="A9299" s="63">
        <f>'דוח 132'!K9299</f>
        <v>0</v>
      </c>
      <c r="B9299" s="63">
        <f>'דוח 132'!J9299</f>
        <v>0</v>
      </c>
      <c r="C9299" s="63">
        <f>'דוח 132'!I9299</f>
        <v>0</v>
      </c>
      <c r="D9299" s="63">
        <f>'דוח 132'!H9299</f>
        <v>0</v>
      </c>
      <c r="E9299" s="63">
        <f>'דוח 132'!G9299</f>
        <v>0</v>
      </c>
      <c r="F9299" s="63">
        <f>'דוח 132'!F9299</f>
        <v>0</v>
      </c>
      <c r="G9299" s="63">
        <f>'דוח 132'!E9299</f>
        <v>0</v>
      </c>
      <c r="H9299" s="63">
        <f>'דוח 132'!D9299</f>
        <v>0</v>
      </c>
      <c r="I9299" s="63">
        <f>'דוח 132'!C9299</f>
        <v>0</v>
      </c>
      <c r="J9299" s="63">
        <f>'דוח 132'!B9299</f>
        <v>0</v>
      </c>
      <c r="K9299" s="63">
        <f>'דוח 132'!A9299</f>
        <v>0</v>
      </c>
    </row>
    <row r="9300" spans="1:11" x14ac:dyDescent="0.2">
      <c r="A9300" s="63">
        <f>'דוח 132'!K9300</f>
        <v>0</v>
      </c>
      <c r="B9300" s="63">
        <f>'דוח 132'!J9300</f>
        <v>0</v>
      </c>
      <c r="C9300" s="63">
        <f>'דוח 132'!I9300</f>
        <v>0</v>
      </c>
      <c r="D9300" s="63">
        <f>'דוח 132'!H9300</f>
        <v>0</v>
      </c>
      <c r="E9300" s="63">
        <f>'דוח 132'!G9300</f>
        <v>0</v>
      </c>
      <c r="F9300" s="63">
        <f>'דוח 132'!F9300</f>
        <v>0</v>
      </c>
      <c r="G9300" s="63">
        <f>'דוח 132'!E9300</f>
        <v>0</v>
      </c>
      <c r="H9300" s="63">
        <f>'דוח 132'!D9300</f>
        <v>0</v>
      </c>
      <c r="I9300" s="63">
        <f>'דוח 132'!C9300</f>
        <v>0</v>
      </c>
      <c r="J9300" s="63">
        <f>'דוח 132'!B9300</f>
        <v>0</v>
      </c>
      <c r="K9300" s="63">
        <f>'דוח 132'!A9300</f>
        <v>0</v>
      </c>
    </row>
    <row r="9301" spans="1:11" x14ac:dyDescent="0.2">
      <c r="A9301" s="63">
        <f>'דוח 132'!K9301</f>
        <v>0</v>
      </c>
      <c r="B9301" s="63">
        <f>'דוח 132'!J9301</f>
        <v>0</v>
      </c>
      <c r="C9301" s="63">
        <f>'דוח 132'!I9301</f>
        <v>0</v>
      </c>
      <c r="D9301" s="63">
        <f>'דוח 132'!H9301</f>
        <v>0</v>
      </c>
      <c r="E9301" s="63">
        <f>'דוח 132'!G9301</f>
        <v>0</v>
      </c>
      <c r="F9301" s="63">
        <f>'דוח 132'!F9301</f>
        <v>0</v>
      </c>
      <c r="G9301" s="63">
        <f>'דוח 132'!E9301</f>
        <v>0</v>
      </c>
      <c r="H9301" s="63">
        <f>'דוח 132'!D9301</f>
        <v>0</v>
      </c>
      <c r="I9301" s="63">
        <f>'דוח 132'!C9301</f>
        <v>0</v>
      </c>
      <c r="J9301" s="63">
        <f>'דוח 132'!B9301</f>
        <v>0</v>
      </c>
      <c r="K9301" s="63">
        <f>'דוח 132'!A9301</f>
        <v>0</v>
      </c>
    </row>
    <row r="9302" spans="1:11" x14ac:dyDescent="0.2">
      <c r="A9302" s="63">
        <f>'דוח 132'!K9302</f>
        <v>0</v>
      </c>
      <c r="B9302" s="63">
        <f>'דוח 132'!J9302</f>
        <v>0</v>
      </c>
      <c r="C9302" s="63">
        <f>'דוח 132'!I9302</f>
        <v>0</v>
      </c>
      <c r="D9302" s="63">
        <f>'דוח 132'!H9302</f>
        <v>0</v>
      </c>
      <c r="E9302" s="63">
        <f>'דוח 132'!G9302</f>
        <v>0</v>
      </c>
      <c r="F9302" s="63">
        <f>'דוח 132'!F9302</f>
        <v>0</v>
      </c>
      <c r="G9302" s="63">
        <f>'דוח 132'!E9302</f>
        <v>0</v>
      </c>
      <c r="H9302" s="63">
        <f>'דוח 132'!D9302</f>
        <v>0</v>
      </c>
      <c r="I9302" s="63">
        <f>'דוח 132'!C9302</f>
        <v>0</v>
      </c>
      <c r="J9302" s="63">
        <f>'דוח 132'!B9302</f>
        <v>0</v>
      </c>
      <c r="K9302" s="63">
        <f>'דוח 132'!A9302</f>
        <v>0</v>
      </c>
    </row>
    <row r="9303" spans="1:11" x14ac:dyDescent="0.2">
      <c r="A9303" s="63">
        <f>'דוח 132'!K9303</f>
        <v>0</v>
      </c>
      <c r="B9303" s="63">
        <f>'דוח 132'!J9303</f>
        <v>0</v>
      </c>
      <c r="C9303" s="63">
        <f>'דוח 132'!I9303</f>
        <v>0</v>
      </c>
      <c r="D9303" s="63">
        <f>'דוח 132'!H9303</f>
        <v>0</v>
      </c>
      <c r="E9303" s="63">
        <f>'דוח 132'!G9303</f>
        <v>0</v>
      </c>
      <c r="F9303" s="63">
        <f>'דוח 132'!F9303</f>
        <v>0</v>
      </c>
      <c r="G9303" s="63">
        <f>'דוח 132'!E9303</f>
        <v>0</v>
      </c>
      <c r="H9303" s="63">
        <f>'דוח 132'!D9303</f>
        <v>0</v>
      </c>
      <c r="I9303" s="63">
        <f>'דוח 132'!C9303</f>
        <v>0</v>
      </c>
      <c r="J9303" s="63">
        <f>'דוח 132'!B9303</f>
        <v>0</v>
      </c>
      <c r="K9303" s="63">
        <f>'דוח 132'!A9303</f>
        <v>0</v>
      </c>
    </row>
    <row r="9304" spans="1:11" x14ac:dyDescent="0.2">
      <c r="A9304" s="63">
        <f>'דוח 132'!K9304</f>
        <v>0</v>
      </c>
      <c r="B9304" s="63">
        <f>'דוח 132'!J9304</f>
        <v>0</v>
      </c>
      <c r="C9304" s="63">
        <f>'דוח 132'!I9304</f>
        <v>0</v>
      </c>
      <c r="D9304" s="63">
        <f>'דוח 132'!H9304</f>
        <v>0</v>
      </c>
      <c r="E9304" s="63">
        <f>'דוח 132'!G9304</f>
        <v>0</v>
      </c>
      <c r="F9304" s="63">
        <f>'דוח 132'!F9304</f>
        <v>0</v>
      </c>
      <c r="G9304" s="63">
        <f>'דוח 132'!E9304</f>
        <v>0</v>
      </c>
      <c r="H9304" s="63">
        <f>'דוח 132'!D9304</f>
        <v>0</v>
      </c>
      <c r="I9304" s="63">
        <f>'דוח 132'!C9304</f>
        <v>0</v>
      </c>
      <c r="J9304" s="63">
        <f>'דוח 132'!B9304</f>
        <v>0</v>
      </c>
      <c r="K9304" s="63">
        <f>'דוח 132'!A9304</f>
        <v>0</v>
      </c>
    </row>
    <row r="9305" spans="1:11" x14ac:dyDescent="0.2">
      <c r="A9305" s="63">
        <f>'דוח 132'!K9305</f>
        <v>0</v>
      </c>
      <c r="B9305" s="63">
        <f>'דוח 132'!J9305</f>
        <v>0</v>
      </c>
      <c r="C9305" s="63">
        <f>'דוח 132'!I9305</f>
        <v>0</v>
      </c>
      <c r="D9305" s="63">
        <f>'דוח 132'!H9305</f>
        <v>0</v>
      </c>
      <c r="E9305" s="63">
        <f>'דוח 132'!G9305</f>
        <v>0</v>
      </c>
      <c r="F9305" s="63">
        <f>'דוח 132'!F9305</f>
        <v>0</v>
      </c>
      <c r="G9305" s="63">
        <f>'דוח 132'!E9305</f>
        <v>0</v>
      </c>
      <c r="H9305" s="63">
        <f>'דוח 132'!D9305</f>
        <v>0</v>
      </c>
      <c r="I9305" s="63">
        <f>'דוח 132'!C9305</f>
        <v>0</v>
      </c>
      <c r="J9305" s="63">
        <f>'דוח 132'!B9305</f>
        <v>0</v>
      </c>
      <c r="K9305" s="63">
        <f>'דוח 132'!A9305</f>
        <v>0</v>
      </c>
    </row>
    <row r="9306" spans="1:11" x14ac:dyDescent="0.2">
      <c r="A9306" s="63">
        <f>'דוח 132'!K9306</f>
        <v>0</v>
      </c>
      <c r="B9306" s="63">
        <f>'דוח 132'!J9306</f>
        <v>0</v>
      </c>
      <c r="C9306" s="63">
        <f>'דוח 132'!I9306</f>
        <v>0</v>
      </c>
      <c r="D9306" s="63">
        <f>'דוח 132'!H9306</f>
        <v>0</v>
      </c>
      <c r="E9306" s="63">
        <f>'דוח 132'!G9306</f>
        <v>0</v>
      </c>
      <c r="F9306" s="63">
        <f>'דוח 132'!F9306</f>
        <v>0</v>
      </c>
      <c r="G9306" s="63">
        <f>'דוח 132'!E9306</f>
        <v>0</v>
      </c>
      <c r="H9306" s="63">
        <f>'דוח 132'!D9306</f>
        <v>0</v>
      </c>
      <c r="I9306" s="63">
        <f>'דוח 132'!C9306</f>
        <v>0</v>
      </c>
      <c r="J9306" s="63">
        <f>'דוח 132'!B9306</f>
        <v>0</v>
      </c>
      <c r="K9306" s="63">
        <f>'דוח 132'!A9306</f>
        <v>0</v>
      </c>
    </row>
    <row r="9307" spans="1:11" x14ac:dyDescent="0.2">
      <c r="A9307" s="63">
        <f>'דוח 132'!K9307</f>
        <v>0</v>
      </c>
      <c r="B9307" s="63">
        <f>'דוח 132'!J9307</f>
        <v>0</v>
      </c>
      <c r="C9307" s="63">
        <f>'דוח 132'!I9307</f>
        <v>0</v>
      </c>
      <c r="D9307" s="63">
        <f>'דוח 132'!H9307</f>
        <v>0</v>
      </c>
      <c r="E9307" s="63">
        <f>'דוח 132'!G9307</f>
        <v>0</v>
      </c>
      <c r="F9307" s="63">
        <f>'דוח 132'!F9307</f>
        <v>0</v>
      </c>
      <c r="G9307" s="63">
        <f>'דוח 132'!E9307</f>
        <v>0</v>
      </c>
      <c r="H9307" s="63">
        <f>'דוח 132'!D9307</f>
        <v>0</v>
      </c>
      <c r="I9307" s="63">
        <f>'דוח 132'!C9307</f>
        <v>0</v>
      </c>
      <c r="J9307" s="63">
        <f>'דוח 132'!B9307</f>
        <v>0</v>
      </c>
      <c r="K9307" s="63">
        <f>'דוח 132'!A9307</f>
        <v>0</v>
      </c>
    </row>
    <row r="9308" spans="1:11" x14ac:dyDescent="0.2">
      <c r="A9308" s="63">
        <f>'דוח 132'!K9308</f>
        <v>0</v>
      </c>
      <c r="B9308" s="63">
        <f>'דוח 132'!J9308</f>
        <v>0</v>
      </c>
      <c r="C9308" s="63">
        <f>'דוח 132'!I9308</f>
        <v>0</v>
      </c>
      <c r="D9308" s="63">
        <f>'דוח 132'!H9308</f>
        <v>0</v>
      </c>
      <c r="E9308" s="63">
        <f>'דוח 132'!G9308</f>
        <v>0</v>
      </c>
      <c r="F9308" s="63">
        <f>'דוח 132'!F9308</f>
        <v>0</v>
      </c>
      <c r="G9308" s="63">
        <f>'דוח 132'!E9308</f>
        <v>0</v>
      </c>
      <c r="H9308" s="63">
        <f>'דוח 132'!D9308</f>
        <v>0</v>
      </c>
      <c r="I9308" s="63">
        <f>'דוח 132'!C9308</f>
        <v>0</v>
      </c>
      <c r="J9308" s="63">
        <f>'דוח 132'!B9308</f>
        <v>0</v>
      </c>
      <c r="K9308" s="63">
        <f>'דוח 132'!A9308</f>
        <v>0</v>
      </c>
    </row>
    <row r="9309" spans="1:11" x14ac:dyDescent="0.2">
      <c r="A9309" s="63">
        <f>'דוח 132'!K9309</f>
        <v>0</v>
      </c>
      <c r="B9309" s="63">
        <f>'דוח 132'!J9309</f>
        <v>0</v>
      </c>
      <c r="C9309" s="63">
        <f>'דוח 132'!I9309</f>
        <v>0</v>
      </c>
      <c r="D9309" s="63">
        <f>'דוח 132'!H9309</f>
        <v>0</v>
      </c>
      <c r="E9309" s="63">
        <f>'דוח 132'!G9309</f>
        <v>0</v>
      </c>
      <c r="F9309" s="63">
        <f>'דוח 132'!F9309</f>
        <v>0</v>
      </c>
      <c r="G9309" s="63">
        <f>'דוח 132'!E9309</f>
        <v>0</v>
      </c>
      <c r="H9309" s="63">
        <f>'דוח 132'!D9309</f>
        <v>0</v>
      </c>
      <c r="I9309" s="63">
        <f>'דוח 132'!C9309</f>
        <v>0</v>
      </c>
      <c r="J9309" s="63">
        <f>'דוח 132'!B9309</f>
        <v>0</v>
      </c>
      <c r="K9309" s="63">
        <f>'דוח 132'!A9309</f>
        <v>0</v>
      </c>
    </row>
    <row r="9310" spans="1:11" x14ac:dyDescent="0.2">
      <c r="A9310" s="63">
        <f>'דוח 132'!K9310</f>
        <v>0</v>
      </c>
      <c r="B9310" s="63">
        <f>'דוח 132'!J9310</f>
        <v>0</v>
      </c>
      <c r="C9310" s="63">
        <f>'דוח 132'!I9310</f>
        <v>0</v>
      </c>
      <c r="D9310" s="63">
        <f>'דוח 132'!H9310</f>
        <v>0</v>
      </c>
      <c r="E9310" s="63">
        <f>'דוח 132'!G9310</f>
        <v>0</v>
      </c>
      <c r="F9310" s="63">
        <f>'דוח 132'!F9310</f>
        <v>0</v>
      </c>
      <c r="G9310" s="63">
        <f>'דוח 132'!E9310</f>
        <v>0</v>
      </c>
      <c r="H9310" s="63">
        <f>'דוח 132'!D9310</f>
        <v>0</v>
      </c>
      <c r="I9310" s="63">
        <f>'דוח 132'!C9310</f>
        <v>0</v>
      </c>
      <c r="J9310" s="63">
        <f>'דוח 132'!B9310</f>
        <v>0</v>
      </c>
      <c r="K9310" s="63">
        <f>'דוח 132'!A9310</f>
        <v>0</v>
      </c>
    </row>
    <row r="9311" spans="1:11" x14ac:dyDescent="0.2">
      <c r="A9311" s="63">
        <f>'דוח 132'!K9311</f>
        <v>0</v>
      </c>
      <c r="B9311" s="63">
        <f>'דוח 132'!J9311</f>
        <v>0</v>
      </c>
      <c r="C9311" s="63">
        <f>'דוח 132'!I9311</f>
        <v>0</v>
      </c>
      <c r="D9311" s="63">
        <f>'דוח 132'!H9311</f>
        <v>0</v>
      </c>
      <c r="E9311" s="63">
        <f>'דוח 132'!G9311</f>
        <v>0</v>
      </c>
      <c r="F9311" s="63">
        <f>'דוח 132'!F9311</f>
        <v>0</v>
      </c>
      <c r="G9311" s="63">
        <f>'דוח 132'!E9311</f>
        <v>0</v>
      </c>
      <c r="H9311" s="63">
        <f>'דוח 132'!D9311</f>
        <v>0</v>
      </c>
      <c r="I9311" s="63">
        <f>'דוח 132'!C9311</f>
        <v>0</v>
      </c>
      <c r="J9311" s="63">
        <f>'דוח 132'!B9311</f>
        <v>0</v>
      </c>
      <c r="K9311" s="63">
        <f>'דוח 132'!A9311</f>
        <v>0</v>
      </c>
    </row>
    <row r="9312" spans="1:11" x14ac:dyDescent="0.2">
      <c r="A9312" s="63">
        <f>'דוח 132'!K9312</f>
        <v>0</v>
      </c>
      <c r="B9312" s="63">
        <f>'דוח 132'!J9312</f>
        <v>0</v>
      </c>
      <c r="C9312" s="63">
        <f>'דוח 132'!I9312</f>
        <v>0</v>
      </c>
      <c r="D9312" s="63">
        <f>'דוח 132'!H9312</f>
        <v>0</v>
      </c>
      <c r="E9312" s="63">
        <f>'דוח 132'!G9312</f>
        <v>0</v>
      </c>
      <c r="F9312" s="63">
        <f>'דוח 132'!F9312</f>
        <v>0</v>
      </c>
      <c r="G9312" s="63">
        <f>'דוח 132'!E9312</f>
        <v>0</v>
      </c>
      <c r="H9312" s="63">
        <f>'דוח 132'!D9312</f>
        <v>0</v>
      </c>
      <c r="I9312" s="63">
        <f>'דוח 132'!C9312</f>
        <v>0</v>
      </c>
      <c r="J9312" s="63">
        <f>'דוח 132'!B9312</f>
        <v>0</v>
      </c>
      <c r="K9312" s="63">
        <f>'דוח 132'!A9312</f>
        <v>0</v>
      </c>
    </row>
    <row r="9313" spans="1:11" x14ac:dyDescent="0.2">
      <c r="A9313" s="63">
        <f>'דוח 132'!K9313</f>
        <v>0</v>
      </c>
      <c r="B9313" s="63">
        <f>'דוח 132'!J9313</f>
        <v>0</v>
      </c>
      <c r="C9313" s="63">
        <f>'דוח 132'!I9313</f>
        <v>0</v>
      </c>
      <c r="D9313" s="63">
        <f>'דוח 132'!H9313</f>
        <v>0</v>
      </c>
      <c r="E9313" s="63">
        <f>'דוח 132'!G9313</f>
        <v>0</v>
      </c>
      <c r="F9313" s="63">
        <f>'דוח 132'!F9313</f>
        <v>0</v>
      </c>
      <c r="G9313" s="63">
        <f>'דוח 132'!E9313</f>
        <v>0</v>
      </c>
      <c r="H9313" s="63">
        <f>'דוח 132'!D9313</f>
        <v>0</v>
      </c>
      <c r="I9313" s="63">
        <f>'דוח 132'!C9313</f>
        <v>0</v>
      </c>
      <c r="J9313" s="63">
        <f>'דוח 132'!B9313</f>
        <v>0</v>
      </c>
      <c r="K9313" s="63">
        <f>'דוח 132'!A9313</f>
        <v>0</v>
      </c>
    </row>
    <row r="9314" spans="1:11" x14ac:dyDescent="0.2">
      <c r="A9314" s="63">
        <f>'דוח 132'!K9314</f>
        <v>0</v>
      </c>
      <c r="B9314" s="63">
        <f>'דוח 132'!J9314</f>
        <v>0</v>
      </c>
      <c r="C9314" s="63">
        <f>'דוח 132'!I9314</f>
        <v>0</v>
      </c>
      <c r="D9314" s="63">
        <f>'דוח 132'!H9314</f>
        <v>0</v>
      </c>
      <c r="E9314" s="63">
        <f>'דוח 132'!G9314</f>
        <v>0</v>
      </c>
      <c r="F9314" s="63">
        <f>'דוח 132'!F9314</f>
        <v>0</v>
      </c>
      <c r="G9314" s="63">
        <f>'דוח 132'!E9314</f>
        <v>0</v>
      </c>
      <c r="H9314" s="63">
        <f>'דוח 132'!D9314</f>
        <v>0</v>
      </c>
      <c r="I9314" s="63">
        <f>'דוח 132'!C9314</f>
        <v>0</v>
      </c>
      <c r="J9314" s="63">
        <f>'דוח 132'!B9314</f>
        <v>0</v>
      </c>
      <c r="K9314" s="63">
        <f>'דוח 132'!A9314</f>
        <v>0</v>
      </c>
    </row>
    <row r="9315" spans="1:11" x14ac:dyDescent="0.2">
      <c r="A9315" s="63">
        <f>'דוח 132'!K9315</f>
        <v>0</v>
      </c>
      <c r="B9315" s="63">
        <f>'דוח 132'!J9315</f>
        <v>0</v>
      </c>
      <c r="C9315" s="63">
        <f>'דוח 132'!I9315</f>
        <v>0</v>
      </c>
      <c r="D9315" s="63">
        <f>'דוח 132'!H9315</f>
        <v>0</v>
      </c>
      <c r="E9315" s="63">
        <f>'דוח 132'!G9315</f>
        <v>0</v>
      </c>
      <c r="F9315" s="63">
        <f>'דוח 132'!F9315</f>
        <v>0</v>
      </c>
      <c r="G9315" s="63">
        <f>'דוח 132'!E9315</f>
        <v>0</v>
      </c>
      <c r="H9315" s="63">
        <f>'דוח 132'!D9315</f>
        <v>0</v>
      </c>
      <c r="I9315" s="63">
        <f>'דוח 132'!C9315</f>
        <v>0</v>
      </c>
      <c r="J9315" s="63">
        <f>'דוח 132'!B9315</f>
        <v>0</v>
      </c>
      <c r="K9315" s="63">
        <f>'דוח 132'!A9315</f>
        <v>0</v>
      </c>
    </row>
    <row r="9316" spans="1:11" x14ac:dyDescent="0.2">
      <c r="A9316" s="63">
        <f>'דוח 132'!K9316</f>
        <v>0</v>
      </c>
      <c r="B9316" s="63">
        <f>'דוח 132'!J9316</f>
        <v>0</v>
      </c>
      <c r="C9316" s="63">
        <f>'דוח 132'!I9316</f>
        <v>0</v>
      </c>
      <c r="D9316" s="63">
        <f>'דוח 132'!H9316</f>
        <v>0</v>
      </c>
      <c r="E9316" s="63">
        <f>'דוח 132'!G9316</f>
        <v>0</v>
      </c>
      <c r="F9316" s="63">
        <f>'דוח 132'!F9316</f>
        <v>0</v>
      </c>
      <c r="G9316" s="63">
        <f>'דוח 132'!E9316</f>
        <v>0</v>
      </c>
      <c r="H9316" s="63">
        <f>'דוח 132'!D9316</f>
        <v>0</v>
      </c>
      <c r="I9316" s="63">
        <f>'דוח 132'!C9316</f>
        <v>0</v>
      </c>
      <c r="J9316" s="63">
        <f>'דוח 132'!B9316</f>
        <v>0</v>
      </c>
      <c r="K9316" s="63">
        <f>'דוח 132'!A9316</f>
        <v>0</v>
      </c>
    </row>
    <row r="9317" spans="1:11" x14ac:dyDescent="0.2">
      <c r="A9317" s="63">
        <f>'דוח 132'!K9317</f>
        <v>0</v>
      </c>
      <c r="B9317" s="63">
        <f>'דוח 132'!J9317</f>
        <v>0</v>
      </c>
      <c r="C9317" s="63">
        <f>'דוח 132'!I9317</f>
        <v>0</v>
      </c>
      <c r="D9317" s="63">
        <f>'דוח 132'!H9317</f>
        <v>0</v>
      </c>
      <c r="E9317" s="63">
        <f>'דוח 132'!G9317</f>
        <v>0</v>
      </c>
      <c r="F9317" s="63">
        <f>'דוח 132'!F9317</f>
        <v>0</v>
      </c>
      <c r="G9317" s="63">
        <f>'דוח 132'!E9317</f>
        <v>0</v>
      </c>
      <c r="H9317" s="63">
        <f>'דוח 132'!D9317</f>
        <v>0</v>
      </c>
      <c r="I9317" s="63">
        <f>'דוח 132'!C9317</f>
        <v>0</v>
      </c>
      <c r="J9317" s="63">
        <f>'דוח 132'!B9317</f>
        <v>0</v>
      </c>
      <c r="K9317" s="63">
        <f>'דוח 132'!A9317</f>
        <v>0</v>
      </c>
    </row>
    <row r="9318" spans="1:11" x14ac:dyDescent="0.2">
      <c r="A9318" s="63">
        <f>'דוח 132'!K9318</f>
        <v>0</v>
      </c>
      <c r="B9318" s="63">
        <f>'דוח 132'!J9318</f>
        <v>0</v>
      </c>
      <c r="C9318" s="63">
        <f>'דוח 132'!I9318</f>
        <v>0</v>
      </c>
      <c r="D9318" s="63">
        <f>'דוח 132'!H9318</f>
        <v>0</v>
      </c>
      <c r="E9318" s="63">
        <f>'דוח 132'!G9318</f>
        <v>0</v>
      </c>
      <c r="F9318" s="63">
        <f>'דוח 132'!F9318</f>
        <v>0</v>
      </c>
      <c r="G9318" s="63">
        <f>'דוח 132'!E9318</f>
        <v>0</v>
      </c>
      <c r="H9318" s="63">
        <f>'דוח 132'!D9318</f>
        <v>0</v>
      </c>
      <c r="I9318" s="63">
        <f>'דוח 132'!C9318</f>
        <v>0</v>
      </c>
      <c r="J9318" s="63">
        <f>'דוח 132'!B9318</f>
        <v>0</v>
      </c>
      <c r="K9318" s="63">
        <f>'דוח 132'!A9318</f>
        <v>0</v>
      </c>
    </row>
    <row r="9319" spans="1:11" x14ac:dyDescent="0.2">
      <c r="A9319" s="63">
        <f>'דוח 132'!K9319</f>
        <v>0</v>
      </c>
      <c r="B9319" s="63">
        <f>'דוח 132'!J9319</f>
        <v>0</v>
      </c>
      <c r="C9319" s="63">
        <f>'דוח 132'!I9319</f>
        <v>0</v>
      </c>
      <c r="D9319" s="63">
        <f>'דוח 132'!H9319</f>
        <v>0</v>
      </c>
      <c r="E9319" s="63">
        <f>'דוח 132'!G9319</f>
        <v>0</v>
      </c>
      <c r="F9319" s="63">
        <f>'דוח 132'!F9319</f>
        <v>0</v>
      </c>
      <c r="G9319" s="63">
        <f>'דוח 132'!E9319</f>
        <v>0</v>
      </c>
      <c r="H9319" s="63">
        <f>'דוח 132'!D9319</f>
        <v>0</v>
      </c>
      <c r="I9319" s="63">
        <f>'דוח 132'!C9319</f>
        <v>0</v>
      </c>
      <c r="J9319" s="63">
        <f>'דוח 132'!B9319</f>
        <v>0</v>
      </c>
      <c r="K9319" s="63">
        <f>'דוח 132'!A9319</f>
        <v>0</v>
      </c>
    </row>
    <row r="9320" spans="1:11" x14ac:dyDescent="0.2">
      <c r="A9320" s="63">
        <f>'דוח 132'!K9320</f>
        <v>0</v>
      </c>
      <c r="B9320" s="63">
        <f>'דוח 132'!J9320</f>
        <v>0</v>
      </c>
      <c r="C9320" s="63">
        <f>'דוח 132'!I9320</f>
        <v>0</v>
      </c>
      <c r="D9320" s="63">
        <f>'דוח 132'!H9320</f>
        <v>0</v>
      </c>
      <c r="E9320" s="63">
        <f>'דוח 132'!G9320</f>
        <v>0</v>
      </c>
      <c r="F9320" s="63">
        <f>'דוח 132'!F9320</f>
        <v>0</v>
      </c>
      <c r="G9320" s="63">
        <f>'דוח 132'!E9320</f>
        <v>0</v>
      </c>
      <c r="H9320" s="63">
        <f>'דוח 132'!D9320</f>
        <v>0</v>
      </c>
      <c r="I9320" s="63">
        <f>'דוח 132'!C9320</f>
        <v>0</v>
      </c>
      <c r="J9320" s="63">
        <f>'דוח 132'!B9320</f>
        <v>0</v>
      </c>
      <c r="K9320" s="63">
        <f>'דוח 132'!A9320</f>
        <v>0</v>
      </c>
    </row>
    <row r="9321" spans="1:11" x14ac:dyDescent="0.2">
      <c r="A9321" s="63">
        <f>'דוח 132'!K9321</f>
        <v>0</v>
      </c>
      <c r="B9321" s="63">
        <f>'דוח 132'!J9321</f>
        <v>0</v>
      </c>
      <c r="C9321" s="63">
        <f>'דוח 132'!I9321</f>
        <v>0</v>
      </c>
      <c r="D9321" s="63">
        <f>'דוח 132'!H9321</f>
        <v>0</v>
      </c>
      <c r="E9321" s="63">
        <f>'דוח 132'!G9321</f>
        <v>0</v>
      </c>
      <c r="F9321" s="63">
        <f>'דוח 132'!F9321</f>
        <v>0</v>
      </c>
      <c r="G9321" s="63">
        <f>'דוח 132'!E9321</f>
        <v>0</v>
      </c>
      <c r="H9321" s="63">
        <f>'דוח 132'!D9321</f>
        <v>0</v>
      </c>
      <c r="I9321" s="63">
        <f>'דוח 132'!C9321</f>
        <v>0</v>
      </c>
      <c r="J9321" s="63">
        <f>'דוח 132'!B9321</f>
        <v>0</v>
      </c>
      <c r="K9321" s="63">
        <f>'דוח 132'!A9321</f>
        <v>0</v>
      </c>
    </row>
    <row r="9322" spans="1:11" x14ac:dyDescent="0.2">
      <c r="A9322" s="63">
        <f>'דוח 132'!K9322</f>
        <v>0</v>
      </c>
      <c r="B9322" s="63">
        <f>'דוח 132'!J9322</f>
        <v>0</v>
      </c>
      <c r="C9322" s="63">
        <f>'דוח 132'!I9322</f>
        <v>0</v>
      </c>
      <c r="D9322" s="63">
        <f>'דוח 132'!H9322</f>
        <v>0</v>
      </c>
      <c r="E9322" s="63">
        <f>'דוח 132'!G9322</f>
        <v>0</v>
      </c>
      <c r="F9322" s="63">
        <f>'דוח 132'!F9322</f>
        <v>0</v>
      </c>
      <c r="G9322" s="63">
        <f>'דוח 132'!E9322</f>
        <v>0</v>
      </c>
      <c r="H9322" s="63">
        <f>'דוח 132'!D9322</f>
        <v>0</v>
      </c>
      <c r="I9322" s="63">
        <f>'דוח 132'!C9322</f>
        <v>0</v>
      </c>
      <c r="J9322" s="63">
        <f>'דוח 132'!B9322</f>
        <v>0</v>
      </c>
      <c r="K9322" s="63">
        <f>'דוח 132'!A9322</f>
        <v>0</v>
      </c>
    </row>
    <row r="9323" spans="1:11" x14ac:dyDescent="0.2">
      <c r="A9323" s="63">
        <f>'דוח 132'!K9323</f>
        <v>0</v>
      </c>
      <c r="B9323" s="63">
        <f>'דוח 132'!J9323</f>
        <v>0</v>
      </c>
      <c r="C9323" s="63">
        <f>'דוח 132'!I9323</f>
        <v>0</v>
      </c>
      <c r="D9323" s="63">
        <f>'דוח 132'!H9323</f>
        <v>0</v>
      </c>
      <c r="E9323" s="63">
        <f>'דוח 132'!G9323</f>
        <v>0</v>
      </c>
      <c r="F9323" s="63">
        <f>'דוח 132'!F9323</f>
        <v>0</v>
      </c>
      <c r="G9323" s="63">
        <f>'דוח 132'!E9323</f>
        <v>0</v>
      </c>
      <c r="H9323" s="63">
        <f>'דוח 132'!D9323</f>
        <v>0</v>
      </c>
      <c r="I9323" s="63">
        <f>'דוח 132'!C9323</f>
        <v>0</v>
      </c>
      <c r="J9323" s="63">
        <f>'דוח 132'!B9323</f>
        <v>0</v>
      </c>
      <c r="K9323" s="63">
        <f>'דוח 132'!A9323</f>
        <v>0</v>
      </c>
    </row>
    <row r="9324" spans="1:11" x14ac:dyDescent="0.2">
      <c r="A9324" s="63">
        <f>'דוח 132'!K9324</f>
        <v>0</v>
      </c>
      <c r="B9324" s="63">
        <f>'דוח 132'!J9324</f>
        <v>0</v>
      </c>
      <c r="C9324" s="63">
        <f>'דוח 132'!I9324</f>
        <v>0</v>
      </c>
      <c r="D9324" s="63">
        <f>'דוח 132'!H9324</f>
        <v>0</v>
      </c>
      <c r="E9324" s="63">
        <f>'דוח 132'!G9324</f>
        <v>0</v>
      </c>
      <c r="F9324" s="63">
        <f>'דוח 132'!F9324</f>
        <v>0</v>
      </c>
      <c r="G9324" s="63">
        <f>'דוח 132'!E9324</f>
        <v>0</v>
      </c>
      <c r="H9324" s="63">
        <f>'דוח 132'!D9324</f>
        <v>0</v>
      </c>
      <c r="I9324" s="63">
        <f>'דוח 132'!C9324</f>
        <v>0</v>
      </c>
      <c r="J9324" s="63">
        <f>'דוח 132'!B9324</f>
        <v>0</v>
      </c>
      <c r="K9324" s="63">
        <f>'דוח 132'!A9324</f>
        <v>0</v>
      </c>
    </row>
    <row r="9325" spans="1:11" x14ac:dyDescent="0.2">
      <c r="A9325" s="63">
        <f>'דוח 132'!K9325</f>
        <v>0</v>
      </c>
      <c r="B9325" s="63">
        <f>'דוח 132'!J9325</f>
        <v>0</v>
      </c>
      <c r="C9325" s="63">
        <f>'דוח 132'!I9325</f>
        <v>0</v>
      </c>
      <c r="D9325" s="63">
        <f>'דוח 132'!H9325</f>
        <v>0</v>
      </c>
      <c r="E9325" s="63">
        <f>'דוח 132'!G9325</f>
        <v>0</v>
      </c>
      <c r="F9325" s="63">
        <f>'דוח 132'!F9325</f>
        <v>0</v>
      </c>
      <c r="G9325" s="63">
        <f>'דוח 132'!E9325</f>
        <v>0</v>
      </c>
      <c r="H9325" s="63">
        <f>'דוח 132'!D9325</f>
        <v>0</v>
      </c>
      <c r="I9325" s="63">
        <f>'דוח 132'!C9325</f>
        <v>0</v>
      </c>
      <c r="J9325" s="63">
        <f>'דוח 132'!B9325</f>
        <v>0</v>
      </c>
      <c r="K9325" s="63">
        <f>'דוח 132'!A9325</f>
        <v>0</v>
      </c>
    </row>
    <row r="9326" spans="1:11" x14ac:dyDescent="0.2">
      <c r="A9326" s="63">
        <f>'דוח 132'!K9326</f>
        <v>0</v>
      </c>
      <c r="B9326" s="63">
        <f>'דוח 132'!J9326</f>
        <v>0</v>
      </c>
      <c r="C9326" s="63">
        <f>'דוח 132'!I9326</f>
        <v>0</v>
      </c>
      <c r="D9326" s="63">
        <f>'דוח 132'!H9326</f>
        <v>0</v>
      </c>
      <c r="E9326" s="63">
        <f>'דוח 132'!G9326</f>
        <v>0</v>
      </c>
      <c r="F9326" s="63">
        <f>'דוח 132'!F9326</f>
        <v>0</v>
      </c>
      <c r="G9326" s="63">
        <f>'דוח 132'!E9326</f>
        <v>0</v>
      </c>
      <c r="H9326" s="63">
        <f>'דוח 132'!D9326</f>
        <v>0</v>
      </c>
      <c r="I9326" s="63">
        <f>'דוח 132'!C9326</f>
        <v>0</v>
      </c>
      <c r="J9326" s="63">
        <f>'דוח 132'!B9326</f>
        <v>0</v>
      </c>
      <c r="K9326" s="63">
        <f>'דוח 132'!A9326</f>
        <v>0</v>
      </c>
    </row>
    <row r="9327" spans="1:11" x14ac:dyDescent="0.2">
      <c r="A9327" s="63">
        <f>'דוח 132'!K9327</f>
        <v>0</v>
      </c>
      <c r="B9327" s="63">
        <f>'דוח 132'!J9327</f>
        <v>0</v>
      </c>
      <c r="C9327" s="63">
        <f>'דוח 132'!I9327</f>
        <v>0</v>
      </c>
      <c r="D9327" s="63">
        <f>'דוח 132'!H9327</f>
        <v>0</v>
      </c>
      <c r="E9327" s="63">
        <f>'דוח 132'!G9327</f>
        <v>0</v>
      </c>
      <c r="F9327" s="63">
        <f>'דוח 132'!F9327</f>
        <v>0</v>
      </c>
      <c r="G9327" s="63">
        <f>'דוח 132'!E9327</f>
        <v>0</v>
      </c>
      <c r="H9327" s="63">
        <f>'דוח 132'!D9327</f>
        <v>0</v>
      </c>
      <c r="I9327" s="63">
        <f>'דוח 132'!C9327</f>
        <v>0</v>
      </c>
      <c r="J9327" s="63">
        <f>'דוח 132'!B9327</f>
        <v>0</v>
      </c>
      <c r="K9327" s="63">
        <f>'דוח 132'!A9327</f>
        <v>0</v>
      </c>
    </row>
    <row r="9328" spans="1:11" x14ac:dyDescent="0.2">
      <c r="A9328" s="63">
        <f>'דוח 132'!K9328</f>
        <v>0</v>
      </c>
      <c r="B9328" s="63">
        <f>'דוח 132'!J9328</f>
        <v>0</v>
      </c>
      <c r="C9328" s="63">
        <f>'דוח 132'!I9328</f>
        <v>0</v>
      </c>
      <c r="D9328" s="63">
        <f>'דוח 132'!H9328</f>
        <v>0</v>
      </c>
      <c r="E9328" s="63">
        <f>'דוח 132'!G9328</f>
        <v>0</v>
      </c>
      <c r="F9328" s="63">
        <f>'דוח 132'!F9328</f>
        <v>0</v>
      </c>
      <c r="G9328" s="63">
        <f>'דוח 132'!E9328</f>
        <v>0</v>
      </c>
      <c r="H9328" s="63">
        <f>'דוח 132'!D9328</f>
        <v>0</v>
      </c>
      <c r="I9328" s="63">
        <f>'דוח 132'!C9328</f>
        <v>0</v>
      </c>
      <c r="J9328" s="63">
        <f>'דוח 132'!B9328</f>
        <v>0</v>
      </c>
      <c r="K9328" s="63">
        <f>'דוח 132'!A9328</f>
        <v>0</v>
      </c>
    </row>
    <row r="9329" spans="1:11" x14ac:dyDescent="0.2">
      <c r="A9329" s="63">
        <f>'דוח 132'!K9329</f>
        <v>0</v>
      </c>
      <c r="B9329" s="63">
        <f>'דוח 132'!J9329</f>
        <v>0</v>
      </c>
      <c r="C9329" s="63">
        <f>'דוח 132'!I9329</f>
        <v>0</v>
      </c>
      <c r="D9329" s="63">
        <f>'דוח 132'!H9329</f>
        <v>0</v>
      </c>
      <c r="E9329" s="63">
        <f>'דוח 132'!G9329</f>
        <v>0</v>
      </c>
      <c r="F9329" s="63">
        <f>'דוח 132'!F9329</f>
        <v>0</v>
      </c>
      <c r="G9329" s="63">
        <f>'דוח 132'!E9329</f>
        <v>0</v>
      </c>
      <c r="H9329" s="63">
        <f>'דוח 132'!D9329</f>
        <v>0</v>
      </c>
      <c r="I9329" s="63">
        <f>'דוח 132'!C9329</f>
        <v>0</v>
      </c>
      <c r="J9329" s="63">
        <f>'דוח 132'!B9329</f>
        <v>0</v>
      </c>
      <c r="K9329" s="63">
        <f>'דוח 132'!A9329</f>
        <v>0</v>
      </c>
    </row>
    <row r="9330" spans="1:11" x14ac:dyDescent="0.2">
      <c r="A9330" s="63">
        <f>'דוח 132'!K9330</f>
        <v>0</v>
      </c>
      <c r="B9330" s="63">
        <f>'דוח 132'!J9330</f>
        <v>0</v>
      </c>
      <c r="C9330" s="63">
        <f>'דוח 132'!I9330</f>
        <v>0</v>
      </c>
      <c r="D9330" s="63">
        <f>'דוח 132'!H9330</f>
        <v>0</v>
      </c>
      <c r="E9330" s="63">
        <f>'דוח 132'!G9330</f>
        <v>0</v>
      </c>
      <c r="F9330" s="63">
        <f>'דוח 132'!F9330</f>
        <v>0</v>
      </c>
      <c r="G9330" s="63">
        <f>'דוח 132'!E9330</f>
        <v>0</v>
      </c>
      <c r="H9330" s="63">
        <f>'דוח 132'!D9330</f>
        <v>0</v>
      </c>
      <c r="I9330" s="63">
        <f>'דוח 132'!C9330</f>
        <v>0</v>
      </c>
      <c r="J9330" s="63">
        <f>'דוח 132'!B9330</f>
        <v>0</v>
      </c>
      <c r="K9330" s="63">
        <f>'דוח 132'!A9330</f>
        <v>0</v>
      </c>
    </row>
    <row r="9331" spans="1:11" x14ac:dyDescent="0.2">
      <c r="A9331" s="63">
        <f>'דוח 132'!K9331</f>
        <v>0</v>
      </c>
      <c r="B9331" s="63">
        <f>'דוח 132'!J9331</f>
        <v>0</v>
      </c>
      <c r="C9331" s="63">
        <f>'דוח 132'!I9331</f>
        <v>0</v>
      </c>
      <c r="D9331" s="63">
        <f>'דוח 132'!H9331</f>
        <v>0</v>
      </c>
      <c r="E9331" s="63">
        <f>'דוח 132'!G9331</f>
        <v>0</v>
      </c>
      <c r="F9331" s="63">
        <f>'דוח 132'!F9331</f>
        <v>0</v>
      </c>
      <c r="G9331" s="63">
        <f>'דוח 132'!E9331</f>
        <v>0</v>
      </c>
      <c r="H9331" s="63">
        <f>'דוח 132'!D9331</f>
        <v>0</v>
      </c>
      <c r="I9331" s="63">
        <f>'דוח 132'!C9331</f>
        <v>0</v>
      </c>
      <c r="J9331" s="63">
        <f>'דוח 132'!B9331</f>
        <v>0</v>
      </c>
      <c r="K9331" s="63">
        <f>'דוח 132'!A9331</f>
        <v>0</v>
      </c>
    </row>
    <row r="9332" spans="1:11" x14ac:dyDescent="0.2">
      <c r="A9332" s="63">
        <f>'דוח 132'!K9332</f>
        <v>0</v>
      </c>
      <c r="B9332" s="63">
        <f>'דוח 132'!J9332</f>
        <v>0</v>
      </c>
      <c r="C9332" s="63">
        <f>'דוח 132'!I9332</f>
        <v>0</v>
      </c>
      <c r="D9332" s="63">
        <f>'דוח 132'!H9332</f>
        <v>0</v>
      </c>
      <c r="E9332" s="63">
        <f>'דוח 132'!G9332</f>
        <v>0</v>
      </c>
      <c r="F9332" s="63">
        <f>'דוח 132'!F9332</f>
        <v>0</v>
      </c>
      <c r="G9332" s="63">
        <f>'דוח 132'!E9332</f>
        <v>0</v>
      </c>
      <c r="H9332" s="63">
        <f>'דוח 132'!D9332</f>
        <v>0</v>
      </c>
      <c r="I9332" s="63">
        <f>'דוח 132'!C9332</f>
        <v>0</v>
      </c>
      <c r="J9332" s="63">
        <f>'דוח 132'!B9332</f>
        <v>0</v>
      </c>
      <c r="K9332" s="63">
        <f>'דוח 132'!A9332</f>
        <v>0</v>
      </c>
    </row>
    <row r="9333" spans="1:11" x14ac:dyDescent="0.2">
      <c r="A9333" s="63">
        <f>'דוח 132'!K9333</f>
        <v>0</v>
      </c>
      <c r="B9333" s="63">
        <f>'דוח 132'!J9333</f>
        <v>0</v>
      </c>
      <c r="C9333" s="63">
        <f>'דוח 132'!I9333</f>
        <v>0</v>
      </c>
      <c r="D9333" s="63">
        <f>'דוח 132'!H9333</f>
        <v>0</v>
      </c>
      <c r="E9333" s="63">
        <f>'דוח 132'!G9333</f>
        <v>0</v>
      </c>
      <c r="F9333" s="63">
        <f>'דוח 132'!F9333</f>
        <v>0</v>
      </c>
      <c r="G9333" s="63">
        <f>'דוח 132'!E9333</f>
        <v>0</v>
      </c>
      <c r="H9333" s="63">
        <f>'דוח 132'!D9333</f>
        <v>0</v>
      </c>
      <c r="I9333" s="63">
        <f>'דוח 132'!C9333</f>
        <v>0</v>
      </c>
      <c r="J9333" s="63">
        <f>'דוח 132'!B9333</f>
        <v>0</v>
      </c>
      <c r="K9333" s="63">
        <f>'דוח 132'!A9333</f>
        <v>0</v>
      </c>
    </row>
    <row r="9334" spans="1:11" x14ac:dyDescent="0.2">
      <c r="A9334" s="63">
        <f>'דוח 132'!K9334</f>
        <v>0</v>
      </c>
      <c r="B9334" s="63">
        <f>'דוח 132'!J9334</f>
        <v>0</v>
      </c>
      <c r="C9334" s="63">
        <f>'דוח 132'!I9334</f>
        <v>0</v>
      </c>
      <c r="D9334" s="63">
        <f>'דוח 132'!H9334</f>
        <v>0</v>
      </c>
      <c r="E9334" s="63">
        <f>'דוח 132'!G9334</f>
        <v>0</v>
      </c>
      <c r="F9334" s="63">
        <f>'דוח 132'!F9334</f>
        <v>0</v>
      </c>
      <c r="G9334" s="63">
        <f>'דוח 132'!E9334</f>
        <v>0</v>
      </c>
      <c r="H9334" s="63">
        <f>'דוח 132'!D9334</f>
        <v>0</v>
      </c>
      <c r="I9334" s="63">
        <f>'דוח 132'!C9334</f>
        <v>0</v>
      </c>
      <c r="J9334" s="63">
        <f>'דוח 132'!B9334</f>
        <v>0</v>
      </c>
      <c r="K9334" s="63">
        <f>'דוח 132'!A9334</f>
        <v>0</v>
      </c>
    </row>
    <row r="9335" spans="1:11" x14ac:dyDescent="0.2">
      <c r="A9335" s="63">
        <f>'דוח 132'!K9335</f>
        <v>0</v>
      </c>
      <c r="B9335" s="63">
        <f>'דוח 132'!J9335</f>
        <v>0</v>
      </c>
      <c r="C9335" s="63">
        <f>'דוח 132'!I9335</f>
        <v>0</v>
      </c>
      <c r="D9335" s="63">
        <f>'דוח 132'!H9335</f>
        <v>0</v>
      </c>
      <c r="E9335" s="63">
        <f>'דוח 132'!G9335</f>
        <v>0</v>
      </c>
      <c r="F9335" s="63">
        <f>'דוח 132'!F9335</f>
        <v>0</v>
      </c>
      <c r="G9335" s="63">
        <f>'דוח 132'!E9335</f>
        <v>0</v>
      </c>
      <c r="H9335" s="63">
        <f>'דוח 132'!D9335</f>
        <v>0</v>
      </c>
      <c r="I9335" s="63">
        <f>'דוח 132'!C9335</f>
        <v>0</v>
      </c>
      <c r="J9335" s="63">
        <f>'דוח 132'!B9335</f>
        <v>0</v>
      </c>
      <c r="K9335" s="63">
        <f>'דוח 132'!A9335</f>
        <v>0</v>
      </c>
    </row>
    <row r="9336" spans="1:11" x14ac:dyDescent="0.2">
      <c r="A9336" s="63">
        <f>'דוח 132'!K9336</f>
        <v>0</v>
      </c>
      <c r="B9336" s="63">
        <f>'דוח 132'!J9336</f>
        <v>0</v>
      </c>
      <c r="C9336" s="63">
        <f>'דוח 132'!I9336</f>
        <v>0</v>
      </c>
      <c r="D9336" s="63">
        <f>'דוח 132'!H9336</f>
        <v>0</v>
      </c>
      <c r="E9336" s="63">
        <f>'דוח 132'!G9336</f>
        <v>0</v>
      </c>
      <c r="F9336" s="63">
        <f>'דוח 132'!F9336</f>
        <v>0</v>
      </c>
      <c r="G9336" s="63">
        <f>'דוח 132'!E9336</f>
        <v>0</v>
      </c>
      <c r="H9336" s="63">
        <f>'דוח 132'!D9336</f>
        <v>0</v>
      </c>
      <c r="I9336" s="63">
        <f>'דוח 132'!C9336</f>
        <v>0</v>
      </c>
      <c r="J9336" s="63">
        <f>'דוח 132'!B9336</f>
        <v>0</v>
      </c>
      <c r="K9336" s="63">
        <f>'דוח 132'!A9336</f>
        <v>0</v>
      </c>
    </row>
    <row r="9337" spans="1:11" x14ac:dyDescent="0.2">
      <c r="A9337" s="63">
        <f>'דוח 132'!K9337</f>
        <v>0</v>
      </c>
      <c r="B9337" s="63">
        <f>'דוח 132'!J9337</f>
        <v>0</v>
      </c>
      <c r="C9337" s="63">
        <f>'דוח 132'!I9337</f>
        <v>0</v>
      </c>
      <c r="D9337" s="63">
        <f>'דוח 132'!H9337</f>
        <v>0</v>
      </c>
      <c r="E9337" s="63">
        <f>'דוח 132'!G9337</f>
        <v>0</v>
      </c>
      <c r="F9337" s="63">
        <f>'דוח 132'!F9337</f>
        <v>0</v>
      </c>
      <c r="G9337" s="63">
        <f>'דוח 132'!E9337</f>
        <v>0</v>
      </c>
      <c r="H9337" s="63">
        <f>'דוח 132'!D9337</f>
        <v>0</v>
      </c>
      <c r="I9337" s="63">
        <f>'דוח 132'!C9337</f>
        <v>0</v>
      </c>
      <c r="J9337" s="63">
        <f>'דוח 132'!B9337</f>
        <v>0</v>
      </c>
      <c r="K9337" s="63">
        <f>'דוח 132'!A9337</f>
        <v>0</v>
      </c>
    </row>
    <row r="9338" spans="1:11" x14ac:dyDescent="0.2">
      <c r="A9338" s="63">
        <f>'דוח 132'!K9338</f>
        <v>0</v>
      </c>
      <c r="B9338" s="63">
        <f>'דוח 132'!J9338</f>
        <v>0</v>
      </c>
      <c r="C9338" s="63">
        <f>'דוח 132'!I9338</f>
        <v>0</v>
      </c>
      <c r="D9338" s="63">
        <f>'דוח 132'!H9338</f>
        <v>0</v>
      </c>
      <c r="E9338" s="63">
        <f>'דוח 132'!G9338</f>
        <v>0</v>
      </c>
      <c r="F9338" s="63">
        <f>'דוח 132'!F9338</f>
        <v>0</v>
      </c>
      <c r="G9338" s="63">
        <f>'דוח 132'!E9338</f>
        <v>0</v>
      </c>
      <c r="H9338" s="63">
        <f>'דוח 132'!D9338</f>
        <v>0</v>
      </c>
      <c r="I9338" s="63">
        <f>'דוח 132'!C9338</f>
        <v>0</v>
      </c>
      <c r="J9338" s="63">
        <f>'דוח 132'!B9338</f>
        <v>0</v>
      </c>
      <c r="K9338" s="63">
        <f>'דוח 132'!A9338</f>
        <v>0</v>
      </c>
    </row>
    <row r="9339" spans="1:11" x14ac:dyDescent="0.2">
      <c r="A9339" s="63">
        <f>'דוח 132'!K9339</f>
        <v>0</v>
      </c>
      <c r="B9339" s="63">
        <f>'דוח 132'!J9339</f>
        <v>0</v>
      </c>
      <c r="C9339" s="63">
        <f>'דוח 132'!I9339</f>
        <v>0</v>
      </c>
      <c r="D9339" s="63">
        <f>'דוח 132'!H9339</f>
        <v>0</v>
      </c>
      <c r="E9339" s="63">
        <f>'דוח 132'!G9339</f>
        <v>0</v>
      </c>
      <c r="F9339" s="63">
        <f>'דוח 132'!F9339</f>
        <v>0</v>
      </c>
      <c r="G9339" s="63">
        <f>'דוח 132'!E9339</f>
        <v>0</v>
      </c>
      <c r="H9339" s="63">
        <f>'דוח 132'!D9339</f>
        <v>0</v>
      </c>
      <c r="I9339" s="63">
        <f>'דוח 132'!C9339</f>
        <v>0</v>
      </c>
      <c r="J9339" s="63">
        <f>'דוח 132'!B9339</f>
        <v>0</v>
      </c>
      <c r="K9339" s="63">
        <f>'דוח 132'!A9339</f>
        <v>0</v>
      </c>
    </row>
    <row r="9340" spans="1:11" x14ac:dyDescent="0.2">
      <c r="A9340" s="63">
        <f>'דוח 132'!K9340</f>
        <v>0</v>
      </c>
      <c r="B9340" s="63">
        <f>'דוח 132'!J9340</f>
        <v>0</v>
      </c>
      <c r="C9340" s="63">
        <f>'דוח 132'!I9340</f>
        <v>0</v>
      </c>
      <c r="D9340" s="63">
        <f>'דוח 132'!H9340</f>
        <v>0</v>
      </c>
      <c r="E9340" s="63">
        <f>'דוח 132'!G9340</f>
        <v>0</v>
      </c>
      <c r="F9340" s="63">
        <f>'דוח 132'!F9340</f>
        <v>0</v>
      </c>
      <c r="G9340" s="63">
        <f>'דוח 132'!E9340</f>
        <v>0</v>
      </c>
      <c r="H9340" s="63">
        <f>'דוח 132'!D9340</f>
        <v>0</v>
      </c>
      <c r="I9340" s="63">
        <f>'דוח 132'!C9340</f>
        <v>0</v>
      </c>
      <c r="J9340" s="63">
        <f>'דוח 132'!B9340</f>
        <v>0</v>
      </c>
      <c r="K9340" s="63">
        <f>'דוח 132'!A9340</f>
        <v>0</v>
      </c>
    </row>
    <row r="9341" spans="1:11" x14ac:dyDescent="0.2">
      <c r="A9341" s="63">
        <f>'דוח 132'!K9341</f>
        <v>0</v>
      </c>
      <c r="B9341" s="63">
        <f>'דוח 132'!J9341</f>
        <v>0</v>
      </c>
      <c r="C9341" s="63">
        <f>'דוח 132'!I9341</f>
        <v>0</v>
      </c>
      <c r="D9341" s="63">
        <f>'דוח 132'!H9341</f>
        <v>0</v>
      </c>
      <c r="E9341" s="63">
        <f>'דוח 132'!G9341</f>
        <v>0</v>
      </c>
      <c r="F9341" s="63">
        <f>'דוח 132'!F9341</f>
        <v>0</v>
      </c>
      <c r="G9341" s="63">
        <f>'דוח 132'!E9341</f>
        <v>0</v>
      </c>
      <c r="H9341" s="63">
        <f>'דוח 132'!D9341</f>
        <v>0</v>
      </c>
      <c r="I9341" s="63">
        <f>'דוח 132'!C9341</f>
        <v>0</v>
      </c>
      <c r="J9341" s="63">
        <f>'דוח 132'!B9341</f>
        <v>0</v>
      </c>
      <c r="K9341" s="63">
        <f>'דוח 132'!A9341</f>
        <v>0</v>
      </c>
    </row>
    <row r="9342" spans="1:11" x14ac:dyDescent="0.2">
      <c r="A9342" s="63">
        <f>'דוח 132'!K9342</f>
        <v>0</v>
      </c>
      <c r="B9342" s="63">
        <f>'דוח 132'!J9342</f>
        <v>0</v>
      </c>
      <c r="C9342" s="63">
        <f>'דוח 132'!I9342</f>
        <v>0</v>
      </c>
      <c r="D9342" s="63">
        <f>'דוח 132'!H9342</f>
        <v>0</v>
      </c>
      <c r="E9342" s="63">
        <f>'דוח 132'!G9342</f>
        <v>0</v>
      </c>
      <c r="F9342" s="63">
        <f>'דוח 132'!F9342</f>
        <v>0</v>
      </c>
      <c r="G9342" s="63">
        <f>'דוח 132'!E9342</f>
        <v>0</v>
      </c>
      <c r="H9342" s="63">
        <f>'דוח 132'!D9342</f>
        <v>0</v>
      </c>
      <c r="I9342" s="63">
        <f>'דוח 132'!C9342</f>
        <v>0</v>
      </c>
      <c r="J9342" s="63">
        <f>'דוח 132'!B9342</f>
        <v>0</v>
      </c>
      <c r="K9342" s="63">
        <f>'דוח 132'!A9342</f>
        <v>0</v>
      </c>
    </row>
    <row r="9343" spans="1:11" x14ac:dyDescent="0.2">
      <c r="A9343" s="63">
        <f>'דוח 132'!K9343</f>
        <v>0</v>
      </c>
      <c r="B9343" s="63">
        <f>'דוח 132'!J9343</f>
        <v>0</v>
      </c>
      <c r="C9343" s="63">
        <f>'דוח 132'!I9343</f>
        <v>0</v>
      </c>
      <c r="D9343" s="63">
        <f>'דוח 132'!H9343</f>
        <v>0</v>
      </c>
      <c r="E9343" s="63">
        <f>'דוח 132'!G9343</f>
        <v>0</v>
      </c>
      <c r="F9343" s="63">
        <f>'דוח 132'!F9343</f>
        <v>0</v>
      </c>
      <c r="G9343" s="63">
        <f>'דוח 132'!E9343</f>
        <v>0</v>
      </c>
      <c r="H9343" s="63">
        <f>'דוח 132'!D9343</f>
        <v>0</v>
      </c>
      <c r="I9343" s="63">
        <f>'דוח 132'!C9343</f>
        <v>0</v>
      </c>
      <c r="J9343" s="63">
        <f>'דוח 132'!B9343</f>
        <v>0</v>
      </c>
      <c r="K9343" s="63">
        <f>'דוח 132'!A9343</f>
        <v>0</v>
      </c>
    </row>
    <row r="9344" spans="1:11" x14ac:dyDescent="0.2">
      <c r="A9344" s="63">
        <f>'דוח 132'!K9344</f>
        <v>0</v>
      </c>
      <c r="B9344" s="63">
        <f>'דוח 132'!J9344</f>
        <v>0</v>
      </c>
      <c r="C9344" s="63">
        <f>'דוח 132'!I9344</f>
        <v>0</v>
      </c>
      <c r="D9344" s="63">
        <f>'דוח 132'!H9344</f>
        <v>0</v>
      </c>
      <c r="E9344" s="63">
        <f>'דוח 132'!G9344</f>
        <v>0</v>
      </c>
      <c r="F9344" s="63">
        <f>'דוח 132'!F9344</f>
        <v>0</v>
      </c>
      <c r="G9344" s="63">
        <f>'דוח 132'!E9344</f>
        <v>0</v>
      </c>
      <c r="H9344" s="63">
        <f>'דוח 132'!D9344</f>
        <v>0</v>
      </c>
      <c r="I9344" s="63">
        <f>'דוח 132'!C9344</f>
        <v>0</v>
      </c>
      <c r="J9344" s="63">
        <f>'דוח 132'!B9344</f>
        <v>0</v>
      </c>
      <c r="K9344" s="63">
        <f>'דוח 132'!A9344</f>
        <v>0</v>
      </c>
    </row>
    <row r="9345" spans="1:11" x14ac:dyDescent="0.2">
      <c r="A9345" s="63">
        <f>'דוח 132'!K9345</f>
        <v>0</v>
      </c>
      <c r="B9345" s="63">
        <f>'דוח 132'!J9345</f>
        <v>0</v>
      </c>
      <c r="C9345" s="63">
        <f>'דוח 132'!I9345</f>
        <v>0</v>
      </c>
      <c r="D9345" s="63">
        <f>'דוח 132'!H9345</f>
        <v>0</v>
      </c>
      <c r="E9345" s="63">
        <f>'דוח 132'!G9345</f>
        <v>0</v>
      </c>
      <c r="F9345" s="63">
        <f>'דוח 132'!F9345</f>
        <v>0</v>
      </c>
      <c r="G9345" s="63">
        <f>'דוח 132'!E9345</f>
        <v>0</v>
      </c>
      <c r="H9345" s="63">
        <f>'דוח 132'!D9345</f>
        <v>0</v>
      </c>
      <c r="I9345" s="63">
        <f>'דוח 132'!C9345</f>
        <v>0</v>
      </c>
      <c r="J9345" s="63">
        <f>'דוח 132'!B9345</f>
        <v>0</v>
      </c>
      <c r="K9345" s="63">
        <f>'דוח 132'!A9345</f>
        <v>0</v>
      </c>
    </row>
    <row r="9346" spans="1:11" x14ac:dyDescent="0.2">
      <c r="A9346" s="63">
        <f>'דוח 132'!K9346</f>
        <v>0</v>
      </c>
      <c r="B9346" s="63">
        <f>'דוח 132'!J9346</f>
        <v>0</v>
      </c>
      <c r="C9346" s="63">
        <f>'דוח 132'!I9346</f>
        <v>0</v>
      </c>
      <c r="D9346" s="63">
        <f>'דוח 132'!H9346</f>
        <v>0</v>
      </c>
      <c r="E9346" s="63">
        <f>'דוח 132'!G9346</f>
        <v>0</v>
      </c>
      <c r="F9346" s="63">
        <f>'דוח 132'!F9346</f>
        <v>0</v>
      </c>
      <c r="G9346" s="63">
        <f>'דוח 132'!E9346</f>
        <v>0</v>
      </c>
      <c r="H9346" s="63">
        <f>'דוח 132'!D9346</f>
        <v>0</v>
      </c>
      <c r="I9346" s="63">
        <f>'דוח 132'!C9346</f>
        <v>0</v>
      </c>
      <c r="J9346" s="63">
        <f>'דוח 132'!B9346</f>
        <v>0</v>
      </c>
      <c r="K9346" s="63">
        <f>'דוח 132'!A9346</f>
        <v>0</v>
      </c>
    </row>
    <row r="9347" spans="1:11" x14ac:dyDescent="0.2">
      <c r="A9347" s="63">
        <f>'דוח 132'!K9347</f>
        <v>0</v>
      </c>
      <c r="B9347" s="63">
        <f>'דוח 132'!J9347</f>
        <v>0</v>
      </c>
      <c r="C9347" s="63">
        <f>'דוח 132'!I9347</f>
        <v>0</v>
      </c>
      <c r="D9347" s="63">
        <f>'דוח 132'!H9347</f>
        <v>0</v>
      </c>
      <c r="E9347" s="63">
        <f>'דוח 132'!G9347</f>
        <v>0</v>
      </c>
      <c r="F9347" s="63">
        <f>'דוח 132'!F9347</f>
        <v>0</v>
      </c>
      <c r="G9347" s="63">
        <f>'דוח 132'!E9347</f>
        <v>0</v>
      </c>
      <c r="H9347" s="63">
        <f>'דוח 132'!D9347</f>
        <v>0</v>
      </c>
      <c r="I9347" s="63">
        <f>'דוח 132'!C9347</f>
        <v>0</v>
      </c>
      <c r="J9347" s="63">
        <f>'דוח 132'!B9347</f>
        <v>0</v>
      </c>
      <c r="K9347" s="63">
        <f>'דוח 132'!A9347</f>
        <v>0</v>
      </c>
    </row>
    <row r="9348" spans="1:11" x14ac:dyDescent="0.2">
      <c r="A9348" s="63">
        <f>'דוח 132'!K9348</f>
        <v>0</v>
      </c>
      <c r="B9348" s="63">
        <f>'דוח 132'!J9348</f>
        <v>0</v>
      </c>
      <c r="C9348" s="63">
        <f>'דוח 132'!I9348</f>
        <v>0</v>
      </c>
      <c r="D9348" s="63">
        <f>'דוח 132'!H9348</f>
        <v>0</v>
      </c>
      <c r="E9348" s="63">
        <f>'דוח 132'!G9348</f>
        <v>0</v>
      </c>
      <c r="F9348" s="63">
        <f>'דוח 132'!F9348</f>
        <v>0</v>
      </c>
      <c r="G9348" s="63">
        <f>'דוח 132'!E9348</f>
        <v>0</v>
      </c>
      <c r="H9348" s="63">
        <f>'דוח 132'!D9348</f>
        <v>0</v>
      </c>
      <c r="I9348" s="63">
        <f>'דוח 132'!C9348</f>
        <v>0</v>
      </c>
      <c r="J9348" s="63">
        <f>'דוח 132'!B9348</f>
        <v>0</v>
      </c>
      <c r="K9348" s="63">
        <f>'דוח 132'!A9348</f>
        <v>0</v>
      </c>
    </row>
    <row r="9349" spans="1:11" x14ac:dyDescent="0.2">
      <c r="A9349" s="63">
        <f>'דוח 132'!K9349</f>
        <v>0</v>
      </c>
      <c r="B9349" s="63">
        <f>'דוח 132'!J9349</f>
        <v>0</v>
      </c>
      <c r="C9349" s="63">
        <f>'דוח 132'!I9349</f>
        <v>0</v>
      </c>
      <c r="D9349" s="63">
        <f>'דוח 132'!H9349</f>
        <v>0</v>
      </c>
      <c r="E9349" s="63">
        <f>'דוח 132'!G9349</f>
        <v>0</v>
      </c>
      <c r="F9349" s="63">
        <f>'דוח 132'!F9349</f>
        <v>0</v>
      </c>
      <c r="G9349" s="63">
        <f>'דוח 132'!E9349</f>
        <v>0</v>
      </c>
      <c r="H9349" s="63">
        <f>'דוח 132'!D9349</f>
        <v>0</v>
      </c>
      <c r="I9349" s="63">
        <f>'דוח 132'!C9349</f>
        <v>0</v>
      </c>
      <c r="J9349" s="63">
        <f>'דוח 132'!B9349</f>
        <v>0</v>
      </c>
      <c r="K9349" s="63">
        <f>'דוח 132'!A9349</f>
        <v>0</v>
      </c>
    </row>
    <row r="9350" spans="1:11" x14ac:dyDescent="0.2">
      <c r="A9350" s="63">
        <f>'דוח 132'!K9350</f>
        <v>0</v>
      </c>
      <c r="B9350" s="63">
        <f>'דוח 132'!J9350</f>
        <v>0</v>
      </c>
      <c r="C9350" s="63">
        <f>'דוח 132'!I9350</f>
        <v>0</v>
      </c>
      <c r="D9350" s="63">
        <f>'דוח 132'!H9350</f>
        <v>0</v>
      </c>
      <c r="E9350" s="63">
        <f>'דוח 132'!G9350</f>
        <v>0</v>
      </c>
      <c r="F9350" s="63">
        <f>'דוח 132'!F9350</f>
        <v>0</v>
      </c>
      <c r="G9350" s="63">
        <f>'דוח 132'!E9350</f>
        <v>0</v>
      </c>
      <c r="H9350" s="63">
        <f>'דוח 132'!D9350</f>
        <v>0</v>
      </c>
      <c r="I9350" s="63">
        <f>'דוח 132'!C9350</f>
        <v>0</v>
      </c>
      <c r="J9350" s="63">
        <f>'דוח 132'!B9350</f>
        <v>0</v>
      </c>
      <c r="K9350" s="63">
        <f>'דוח 132'!A9350</f>
        <v>0</v>
      </c>
    </row>
    <row r="9351" spans="1:11" x14ac:dyDescent="0.2">
      <c r="A9351" s="63">
        <f>'דוח 132'!K9351</f>
        <v>0</v>
      </c>
      <c r="B9351" s="63">
        <f>'דוח 132'!J9351</f>
        <v>0</v>
      </c>
      <c r="C9351" s="63">
        <f>'דוח 132'!I9351</f>
        <v>0</v>
      </c>
      <c r="D9351" s="63">
        <f>'דוח 132'!H9351</f>
        <v>0</v>
      </c>
      <c r="E9351" s="63">
        <f>'דוח 132'!G9351</f>
        <v>0</v>
      </c>
      <c r="F9351" s="63">
        <f>'דוח 132'!F9351</f>
        <v>0</v>
      </c>
      <c r="G9351" s="63">
        <f>'דוח 132'!E9351</f>
        <v>0</v>
      </c>
      <c r="H9351" s="63">
        <f>'דוח 132'!D9351</f>
        <v>0</v>
      </c>
      <c r="I9351" s="63">
        <f>'דוח 132'!C9351</f>
        <v>0</v>
      </c>
      <c r="J9351" s="63">
        <f>'דוח 132'!B9351</f>
        <v>0</v>
      </c>
      <c r="K9351" s="63">
        <f>'דוח 132'!A9351</f>
        <v>0</v>
      </c>
    </row>
    <row r="9352" spans="1:11" x14ac:dyDescent="0.2">
      <c r="A9352" s="63">
        <f>'דוח 132'!K9352</f>
        <v>0</v>
      </c>
      <c r="B9352" s="63">
        <f>'דוח 132'!J9352</f>
        <v>0</v>
      </c>
      <c r="C9352" s="63">
        <f>'דוח 132'!I9352</f>
        <v>0</v>
      </c>
      <c r="D9352" s="63">
        <f>'דוח 132'!H9352</f>
        <v>0</v>
      </c>
      <c r="E9352" s="63">
        <f>'דוח 132'!G9352</f>
        <v>0</v>
      </c>
      <c r="F9352" s="63">
        <f>'דוח 132'!F9352</f>
        <v>0</v>
      </c>
      <c r="G9352" s="63">
        <f>'דוח 132'!E9352</f>
        <v>0</v>
      </c>
      <c r="H9352" s="63">
        <f>'דוח 132'!D9352</f>
        <v>0</v>
      </c>
      <c r="I9352" s="63">
        <f>'דוח 132'!C9352</f>
        <v>0</v>
      </c>
      <c r="J9352" s="63">
        <f>'דוח 132'!B9352</f>
        <v>0</v>
      </c>
      <c r="K9352" s="63">
        <f>'דוח 132'!A9352</f>
        <v>0</v>
      </c>
    </row>
    <row r="9353" spans="1:11" x14ac:dyDescent="0.2">
      <c r="A9353" s="63">
        <f>'דוח 132'!K9353</f>
        <v>0</v>
      </c>
      <c r="B9353" s="63">
        <f>'דוח 132'!J9353</f>
        <v>0</v>
      </c>
      <c r="C9353" s="63">
        <f>'דוח 132'!I9353</f>
        <v>0</v>
      </c>
      <c r="D9353" s="63">
        <f>'דוח 132'!H9353</f>
        <v>0</v>
      </c>
      <c r="E9353" s="63">
        <f>'דוח 132'!G9353</f>
        <v>0</v>
      </c>
      <c r="F9353" s="63">
        <f>'דוח 132'!F9353</f>
        <v>0</v>
      </c>
      <c r="G9353" s="63">
        <f>'דוח 132'!E9353</f>
        <v>0</v>
      </c>
      <c r="H9353" s="63">
        <f>'דוח 132'!D9353</f>
        <v>0</v>
      </c>
      <c r="I9353" s="63">
        <f>'דוח 132'!C9353</f>
        <v>0</v>
      </c>
      <c r="J9353" s="63">
        <f>'דוח 132'!B9353</f>
        <v>0</v>
      </c>
      <c r="K9353" s="63">
        <f>'דוח 132'!A9353</f>
        <v>0</v>
      </c>
    </row>
    <row r="9354" spans="1:11" x14ac:dyDescent="0.2">
      <c r="A9354" s="63">
        <f>'דוח 132'!K9354</f>
        <v>0</v>
      </c>
      <c r="B9354" s="63">
        <f>'דוח 132'!J9354</f>
        <v>0</v>
      </c>
      <c r="C9354" s="63">
        <f>'דוח 132'!I9354</f>
        <v>0</v>
      </c>
      <c r="D9354" s="63">
        <f>'דוח 132'!H9354</f>
        <v>0</v>
      </c>
      <c r="E9354" s="63">
        <f>'דוח 132'!G9354</f>
        <v>0</v>
      </c>
      <c r="F9354" s="63">
        <f>'דוח 132'!F9354</f>
        <v>0</v>
      </c>
      <c r="G9354" s="63">
        <f>'דוח 132'!E9354</f>
        <v>0</v>
      </c>
      <c r="H9354" s="63">
        <f>'דוח 132'!D9354</f>
        <v>0</v>
      </c>
      <c r="I9354" s="63">
        <f>'דוח 132'!C9354</f>
        <v>0</v>
      </c>
      <c r="J9354" s="63">
        <f>'דוח 132'!B9354</f>
        <v>0</v>
      </c>
      <c r="K9354" s="63">
        <f>'דוח 132'!A9354</f>
        <v>0</v>
      </c>
    </row>
    <row r="9355" spans="1:11" x14ac:dyDescent="0.2">
      <c r="A9355" s="63">
        <f>'דוח 132'!K9355</f>
        <v>0</v>
      </c>
      <c r="B9355" s="63">
        <f>'דוח 132'!J9355</f>
        <v>0</v>
      </c>
      <c r="C9355" s="63">
        <f>'דוח 132'!I9355</f>
        <v>0</v>
      </c>
      <c r="D9355" s="63">
        <f>'דוח 132'!H9355</f>
        <v>0</v>
      </c>
      <c r="E9355" s="63">
        <f>'דוח 132'!G9355</f>
        <v>0</v>
      </c>
      <c r="F9355" s="63">
        <f>'דוח 132'!F9355</f>
        <v>0</v>
      </c>
      <c r="G9355" s="63">
        <f>'דוח 132'!E9355</f>
        <v>0</v>
      </c>
      <c r="H9355" s="63">
        <f>'דוח 132'!D9355</f>
        <v>0</v>
      </c>
      <c r="I9355" s="63">
        <f>'דוח 132'!C9355</f>
        <v>0</v>
      </c>
      <c r="J9355" s="63">
        <f>'דוח 132'!B9355</f>
        <v>0</v>
      </c>
      <c r="K9355" s="63">
        <f>'דוח 132'!A9355</f>
        <v>0</v>
      </c>
    </row>
    <row r="9356" spans="1:11" x14ac:dyDescent="0.2">
      <c r="A9356" s="63">
        <f>'דוח 132'!K9356</f>
        <v>0</v>
      </c>
      <c r="B9356" s="63">
        <f>'דוח 132'!J9356</f>
        <v>0</v>
      </c>
      <c r="C9356" s="63">
        <f>'דוח 132'!I9356</f>
        <v>0</v>
      </c>
      <c r="D9356" s="63">
        <f>'דוח 132'!H9356</f>
        <v>0</v>
      </c>
      <c r="E9356" s="63">
        <f>'דוח 132'!G9356</f>
        <v>0</v>
      </c>
      <c r="F9356" s="63">
        <f>'דוח 132'!F9356</f>
        <v>0</v>
      </c>
      <c r="G9356" s="63">
        <f>'דוח 132'!E9356</f>
        <v>0</v>
      </c>
      <c r="H9356" s="63">
        <f>'דוח 132'!D9356</f>
        <v>0</v>
      </c>
      <c r="I9356" s="63">
        <f>'דוח 132'!C9356</f>
        <v>0</v>
      </c>
      <c r="J9356" s="63">
        <f>'דוח 132'!B9356</f>
        <v>0</v>
      </c>
      <c r="K9356" s="63">
        <f>'דוח 132'!A9356</f>
        <v>0</v>
      </c>
    </row>
    <row r="9357" spans="1:11" x14ac:dyDescent="0.2">
      <c r="A9357" s="63">
        <f>'דוח 132'!K9357</f>
        <v>0</v>
      </c>
      <c r="B9357" s="63">
        <f>'דוח 132'!J9357</f>
        <v>0</v>
      </c>
      <c r="C9357" s="63">
        <f>'דוח 132'!I9357</f>
        <v>0</v>
      </c>
      <c r="D9357" s="63">
        <f>'דוח 132'!H9357</f>
        <v>0</v>
      </c>
      <c r="E9357" s="63">
        <f>'דוח 132'!G9357</f>
        <v>0</v>
      </c>
      <c r="F9357" s="63">
        <f>'דוח 132'!F9357</f>
        <v>0</v>
      </c>
      <c r="G9357" s="63">
        <f>'דוח 132'!E9357</f>
        <v>0</v>
      </c>
      <c r="H9357" s="63">
        <f>'דוח 132'!D9357</f>
        <v>0</v>
      </c>
      <c r="I9357" s="63">
        <f>'דוח 132'!C9357</f>
        <v>0</v>
      </c>
      <c r="J9357" s="63">
        <f>'דוח 132'!B9357</f>
        <v>0</v>
      </c>
      <c r="K9357" s="63">
        <f>'דוח 132'!A9357</f>
        <v>0</v>
      </c>
    </row>
    <row r="9358" spans="1:11" x14ac:dyDescent="0.2">
      <c r="A9358" s="63">
        <f>'דוח 132'!K9358</f>
        <v>0</v>
      </c>
      <c r="B9358" s="63">
        <f>'דוח 132'!J9358</f>
        <v>0</v>
      </c>
      <c r="C9358" s="63">
        <f>'דוח 132'!I9358</f>
        <v>0</v>
      </c>
      <c r="D9358" s="63">
        <f>'דוח 132'!H9358</f>
        <v>0</v>
      </c>
      <c r="E9358" s="63">
        <f>'דוח 132'!G9358</f>
        <v>0</v>
      </c>
      <c r="F9358" s="63">
        <f>'דוח 132'!F9358</f>
        <v>0</v>
      </c>
      <c r="G9358" s="63">
        <f>'דוח 132'!E9358</f>
        <v>0</v>
      </c>
      <c r="H9358" s="63">
        <f>'דוח 132'!D9358</f>
        <v>0</v>
      </c>
      <c r="I9358" s="63">
        <f>'דוח 132'!C9358</f>
        <v>0</v>
      </c>
      <c r="J9358" s="63">
        <f>'דוח 132'!B9358</f>
        <v>0</v>
      </c>
      <c r="K9358" s="63">
        <f>'דוח 132'!A9358</f>
        <v>0</v>
      </c>
    </row>
    <row r="9359" spans="1:11" x14ac:dyDescent="0.2">
      <c r="A9359" s="63">
        <f>'דוח 132'!K9359</f>
        <v>0</v>
      </c>
      <c r="B9359" s="63">
        <f>'דוח 132'!J9359</f>
        <v>0</v>
      </c>
      <c r="C9359" s="63">
        <f>'דוח 132'!I9359</f>
        <v>0</v>
      </c>
      <c r="D9359" s="63">
        <f>'דוח 132'!H9359</f>
        <v>0</v>
      </c>
      <c r="E9359" s="63">
        <f>'דוח 132'!G9359</f>
        <v>0</v>
      </c>
      <c r="F9359" s="63">
        <f>'דוח 132'!F9359</f>
        <v>0</v>
      </c>
      <c r="G9359" s="63">
        <f>'דוח 132'!E9359</f>
        <v>0</v>
      </c>
      <c r="H9359" s="63">
        <f>'דוח 132'!D9359</f>
        <v>0</v>
      </c>
      <c r="I9359" s="63">
        <f>'דוח 132'!C9359</f>
        <v>0</v>
      </c>
      <c r="J9359" s="63">
        <f>'דוח 132'!B9359</f>
        <v>0</v>
      </c>
      <c r="K9359" s="63">
        <f>'דוח 132'!A9359</f>
        <v>0</v>
      </c>
    </row>
    <row r="9360" spans="1:11" x14ac:dyDescent="0.2">
      <c r="A9360" s="63">
        <f>'דוח 132'!K9360</f>
        <v>0</v>
      </c>
      <c r="B9360" s="63">
        <f>'דוח 132'!J9360</f>
        <v>0</v>
      </c>
      <c r="C9360" s="63">
        <f>'דוח 132'!I9360</f>
        <v>0</v>
      </c>
      <c r="D9360" s="63">
        <f>'דוח 132'!H9360</f>
        <v>0</v>
      </c>
      <c r="E9360" s="63">
        <f>'דוח 132'!G9360</f>
        <v>0</v>
      </c>
      <c r="F9360" s="63">
        <f>'דוח 132'!F9360</f>
        <v>0</v>
      </c>
      <c r="G9360" s="63">
        <f>'דוח 132'!E9360</f>
        <v>0</v>
      </c>
      <c r="H9360" s="63">
        <f>'דוח 132'!D9360</f>
        <v>0</v>
      </c>
      <c r="I9360" s="63">
        <f>'דוח 132'!C9360</f>
        <v>0</v>
      </c>
      <c r="J9360" s="63">
        <f>'דוח 132'!B9360</f>
        <v>0</v>
      </c>
      <c r="K9360" s="63">
        <f>'דוח 132'!A9360</f>
        <v>0</v>
      </c>
    </row>
    <row r="9361" spans="1:11" x14ac:dyDescent="0.2">
      <c r="A9361" s="63">
        <f>'דוח 132'!K9361</f>
        <v>0</v>
      </c>
      <c r="B9361" s="63">
        <f>'דוח 132'!J9361</f>
        <v>0</v>
      </c>
      <c r="C9361" s="63">
        <f>'דוח 132'!I9361</f>
        <v>0</v>
      </c>
      <c r="D9361" s="63">
        <f>'דוח 132'!H9361</f>
        <v>0</v>
      </c>
      <c r="E9361" s="63">
        <f>'דוח 132'!G9361</f>
        <v>0</v>
      </c>
      <c r="F9361" s="63">
        <f>'דוח 132'!F9361</f>
        <v>0</v>
      </c>
      <c r="G9361" s="63">
        <f>'דוח 132'!E9361</f>
        <v>0</v>
      </c>
      <c r="H9361" s="63">
        <f>'דוח 132'!D9361</f>
        <v>0</v>
      </c>
      <c r="I9361" s="63">
        <f>'דוח 132'!C9361</f>
        <v>0</v>
      </c>
      <c r="J9361" s="63">
        <f>'דוח 132'!B9361</f>
        <v>0</v>
      </c>
      <c r="K9361" s="63">
        <f>'דוח 132'!A9361</f>
        <v>0</v>
      </c>
    </row>
    <row r="9362" spans="1:11" x14ac:dyDescent="0.2">
      <c r="A9362" s="63">
        <f>'דוח 132'!K9362</f>
        <v>0</v>
      </c>
      <c r="B9362" s="63">
        <f>'דוח 132'!J9362</f>
        <v>0</v>
      </c>
      <c r="C9362" s="63">
        <f>'דוח 132'!I9362</f>
        <v>0</v>
      </c>
      <c r="D9362" s="63">
        <f>'דוח 132'!H9362</f>
        <v>0</v>
      </c>
      <c r="E9362" s="63">
        <f>'דוח 132'!G9362</f>
        <v>0</v>
      </c>
      <c r="F9362" s="63">
        <f>'דוח 132'!F9362</f>
        <v>0</v>
      </c>
      <c r="G9362" s="63">
        <f>'דוח 132'!E9362</f>
        <v>0</v>
      </c>
      <c r="H9362" s="63">
        <f>'דוח 132'!D9362</f>
        <v>0</v>
      </c>
      <c r="I9362" s="63">
        <f>'דוח 132'!C9362</f>
        <v>0</v>
      </c>
      <c r="J9362" s="63">
        <f>'דוח 132'!B9362</f>
        <v>0</v>
      </c>
      <c r="K9362" s="63">
        <f>'דוח 132'!A9362</f>
        <v>0</v>
      </c>
    </row>
    <row r="9363" spans="1:11" x14ac:dyDescent="0.2">
      <c r="A9363" s="63">
        <f>'דוח 132'!K9363</f>
        <v>0</v>
      </c>
      <c r="B9363" s="63">
        <f>'דוח 132'!J9363</f>
        <v>0</v>
      </c>
      <c r="C9363" s="63">
        <f>'דוח 132'!I9363</f>
        <v>0</v>
      </c>
      <c r="D9363" s="63">
        <f>'דוח 132'!H9363</f>
        <v>0</v>
      </c>
      <c r="E9363" s="63">
        <f>'דוח 132'!G9363</f>
        <v>0</v>
      </c>
      <c r="F9363" s="63">
        <f>'דוח 132'!F9363</f>
        <v>0</v>
      </c>
      <c r="G9363" s="63">
        <f>'דוח 132'!E9363</f>
        <v>0</v>
      </c>
      <c r="H9363" s="63">
        <f>'דוח 132'!D9363</f>
        <v>0</v>
      </c>
      <c r="I9363" s="63">
        <f>'דוח 132'!C9363</f>
        <v>0</v>
      </c>
      <c r="J9363" s="63">
        <f>'דוח 132'!B9363</f>
        <v>0</v>
      </c>
      <c r="K9363" s="63">
        <f>'דוח 132'!A9363</f>
        <v>0</v>
      </c>
    </row>
    <row r="9364" spans="1:11" x14ac:dyDescent="0.2">
      <c r="A9364" s="63">
        <f>'דוח 132'!K9364</f>
        <v>0</v>
      </c>
      <c r="B9364" s="63">
        <f>'דוח 132'!J9364</f>
        <v>0</v>
      </c>
      <c r="C9364" s="63">
        <f>'דוח 132'!I9364</f>
        <v>0</v>
      </c>
      <c r="D9364" s="63">
        <f>'דוח 132'!H9364</f>
        <v>0</v>
      </c>
      <c r="E9364" s="63">
        <f>'דוח 132'!G9364</f>
        <v>0</v>
      </c>
      <c r="F9364" s="63">
        <f>'דוח 132'!F9364</f>
        <v>0</v>
      </c>
      <c r="G9364" s="63">
        <f>'דוח 132'!E9364</f>
        <v>0</v>
      </c>
      <c r="H9364" s="63">
        <f>'דוח 132'!D9364</f>
        <v>0</v>
      </c>
      <c r="I9364" s="63">
        <f>'דוח 132'!C9364</f>
        <v>0</v>
      </c>
      <c r="J9364" s="63">
        <f>'דוח 132'!B9364</f>
        <v>0</v>
      </c>
      <c r="K9364" s="63">
        <f>'דוח 132'!A9364</f>
        <v>0</v>
      </c>
    </row>
    <row r="9365" spans="1:11" x14ac:dyDescent="0.2">
      <c r="A9365" s="63">
        <f>'דוח 132'!K9365</f>
        <v>0</v>
      </c>
      <c r="B9365" s="63">
        <f>'דוח 132'!J9365</f>
        <v>0</v>
      </c>
      <c r="C9365" s="63">
        <f>'דוח 132'!I9365</f>
        <v>0</v>
      </c>
      <c r="D9365" s="63">
        <f>'דוח 132'!H9365</f>
        <v>0</v>
      </c>
      <c r="E9365" s="63">
        <f>'דוח 132'!G9365</f>
        <v>0</v>
      </c>
      <c r="F9365" s="63">
        <f>'דוח 132'!F9365</f>
        <v>0</v>
      </c>
      <c r="G9365" s="63">
        <f>'דוח 132'!E9365</f>
        <v>0</v>
      </c>
      <c r="H9365" s="63">
        <f>'דוח 132'!D9365</f>
        <v>0</v>
      </c>
      <c r="I9365" s="63">
        <f>'דוח 132'!C9365</f>
        <v>0</v>
      </c>
      <c r="J9365" s="63">
        <f>'דוח 132'!B9365</f>
        <v>0</v>
      </c>
      <c r="K9365" s="63">
        <f>'דוח 132'!A9365</f>
        <v>0</v>
      </c>
    </row>
    <row r="9366" spans="1:11" x14ac:dyDescent="0.2">
      <c r="A9366" s="63">
        <f>'דוח 132'!K9366</f>
        <v>0</v>
      </c>
      <c r="B9366" s="63">
        <f>'דוח 132'!J9366</f>
        <v>0</v>
      </c>
      <c r="C9366" s="63">
        <f>'דוח 132'!I9366</f>
        <v>0</v>
      </c>
      <c r="D9366" s="63">
        <f>'דוח 132'!H9366</f>
        <v>0</v>
      </c>
      <c r="E9366" s="63">
        <f>'דוח 132'!G9366</f>
        <v>0</v>
      </c>
      <c r="F9366" s="63">
        <f>'דוח 132'!F9366</f>
        <v>0</v>
      </c>
      <c r="G9366" s="63">
        <f>'דוח 132'!E9366</f>
        <v>0</v>
      </c>
      <c r="H9366" s="63">
        <f>'דוח 132'!D9366</f>
        <v>0</v>
      </c>
      <c r="I9366" s="63">
        <f>'דוח 132'!C9366</f>
        <v>0</v>
      </c>
      <c r="J9366" s="63">
        <f>'דוח 132'!B9366</f>
        <v>0</v>
      </c>
      <c r="K9366" s="63">
        <f>'דוח 132'!A9366</f>
        <v>0</v>
      </c>
    </row>
    <row r="9367" spans="1:11" x14ac:dyDescent="0.2">
      <c r="A9367" s="63">
        <f>'דוח 132'!K9367</f>
        <v>0</v>
      </c>
      <c r="B9367" s="63">
        <f>'דוח 132'!J9367</f>
        <v>0</v>
      </c>
      <c r="C9367" s="63">
        <f>'דוח 132'!I9367</f>
        <v>0</v>
      </c>
      <c r="D9367" s="63">
        <f>'דוח 132'!H9367</f>
        <v>0</v>
      </c>
      <c r="E9367" s="63">
        <f>'דוח 132'!G9367</f>
        <v>0</v>
      </c>
      <c r="F9367" s="63">
        <f>'דוח 132'!F9367</f>
        <v>0</v>
      </c>
      <c r="G9367" s="63">
        <f>'דוח 132'!E9367</f>
        <v>0</v>
      </c>
      <c r="H9367" s="63">
        <f>'דוח 132'!D9367</f>
        <v>0</v>
      </c>
      <c r="I9367" s="63">
        <f>'דוח 132'!C9367</f>
        <v>0</v>
      </c>
      <c r="J9367" s="63">
        <f>'דוח 132'!B9367</f>
        <v>0</v>
      </c>
      <c r="K9367" s="63">
        <f>'דוח 132'!A9367</f>
        <v>0</v>
      </c>
    </row>
    <row r="9368" spans="1:11" x14ac:dyDescent="0.2">
      <c r="A9368" s="63">
        <f>'דוח 132'!K9368</f>
        <v>0</v>
      </c>
      <c r="B9368" s="63">
        <f>'דוח 132'!J9368</f>
        <v>0</v>
      </c>
      <c r="C9368" s="63">
        <f>'דוח 132'!I9368</f>
        <v>0</v>
      </c>
      <c r="D9368" s="63">
        <f>'דוח 132'!H9368</f>
        <v>0</v>
      </c>
      <c r="E9368" s="63">
        <f>'דוח 132'!G9368</f>
        <v>0</v>
      </c>
      <c r="F9368" s="63">
        <f>'דוח 132'!F9368</f>
        <v>0</v>
      </c>
      <c r="G9368" s="63">
        <f>'דוח 132'!E9368</f>
        <v>0</v>
      </c>
      <c r="H9368" s="63">
        <f>'דוח 132'!D9368</f>
        <v>0</v>
      </c>
      <c r="I9368" s="63">
        <f>'דוח 132'!C9368</f>
        <v>0</v>
      </c>
      <c r="J9368" s="63">
        <f>'דוח 132'!B9368</f>
        <v>0</v>
      </c>
      <c r="K9368" s="63">
        <f>'דוח 132'!A9368</f>
        <v>0</v>
      </c>
    </row>
    <row r="9369" spans="1:11" x14ac:dyDescent="0.2">
      <c r="A9369" s="63">
        <f>'דוח 132'!K9369</f>
        <v>0</v>
      </c>
      <c r="B9369" s="63">
        <f>'דוח 132'!J9369</f>
        <v>0</v>
      </c>
      <c r="C9369" s="63">
        <f>'דוח 132'!I9369</f>
        <v>0</v>
      </c>
      <c r="D9369" s="63">
        <f>'דוח 132'!H9369</f>
        <v>0</v>
      </c>
      <c r="E9369" s="63">
        <f>'דוח 132'!G9369</f>
        <v>0</v>
      </c>
      <c r="F9369" s="63">
        <f>'דוח 132'!F9369</f>
        <v>0</v>
      </c>
      <c r="G9369" s="63">
        <f>'דוח 132'!E9369</f>
        <v>0</v>
      </c>
      <c r="H9369" s="63">
        <f>'דוח 132'!D9369</f>
        <v>0</v>
      </c>
      <c r="I9369" s="63">
        <f>'דוח 132'!C9369</f>
        <v>0</v>
      </c>
      <c r="J9369" s="63">
        <f>'דוח 132'!B9369</f>
        <v>0</v>
      </c>
      <c r="K9369" s="63">
        <f>'דוח 132'!A9369</f>
        <v>0</v>
      </c>
    </row>
    <row r="9370" spans="1:11" x14ac:dyDescent="0.2">
      <c r="A9370" s="63">
        <f>'דוח 132'!K9370</f>
        <v>0</v>
      </c>
      <c r="B9370" s="63">
        <f>'דוח 132'!J9370</f>
        <v>0</v>
      </c>
      <c r="C9370" s="63">
        <f>'דוח 132'!I9370</f>
        <v>0</v>
      </c>
      <c r="D9370" s="63">
        <f>'דוח 132'!H9370</f>
        <v>0</v>
      </c>
      <c r="E9370" s="63">
        <f>'דוח 132'!G9370</f>
        <v>0</v>
      </c>
      <c r="F9370" s="63">
        <f>'דוח 132'!F9370</f>
        <v>0</v>
      </c>
      <c r="G9370" s="63">
        <f>'דוח 132'!E9370</f>
        <v>0</v>
      </c>
      <c r="H9370" s="63">
        <f>'דוח 132'!D9370</f>
        <v>0</v>
      </c>
      <c r="I9370" s="63">
        <f>'דוח 132'!C9370</f>
        <v>0</v>
      </c>
      <c r="J9370" s="63">
        <f>'דוח 132'!B9370</f>
        <v>0</v>
      </c>
      <c r="K9370" s="63">
        <f>'דוח 132'!A9370</f>
        <v>0</v>
      </c>
    </row>
    <row r="9371" spans="1:11" x14ac:dyDescent="0.2">
      <c r="A9371" s="63">
        <f>'דוח 132'!K9371</f>
        <v>0</v>
      </c>
      <c r="B9371" s="63">
        <f>'דוח 132'!J9371</f>
        <v>0</v>
      </c>
      <c r="C9371" s="63">
        <f>'דוח 132'!I9371</f>
        <v>0</v>
      </c>
      <c r="D9371" s="63">
        <f>'דוח 132'!H9371</f>
        <v>0</v>
      </c>
      <c r="E9371" s="63">
        <f>'דוח 132'!G9371</f>
        <v>0</v>
      </c>
      <c r="F9371" s="63">
        <f>'דוח 132'!F9371</f>
        <v>0</v>
      </c>
      <c r="G9371" s="63">
        <f>'דוח 132'!E9371</f>
        <v>0</v>
      </c>
      <c r="H9371" s="63">
        <f>'דוח 132'!D9371</f>
        <v>0</v>
      </c>
      <c r="I9371" s="63">
        <f>'דוח 132'!C9371</f>
        <v>0</v>
      </c>
      <c r="J9371" s="63">
        <f>'דוח 132'!B9371</f>
        <v>0</v>
      </c>
      <c r="K9371" s="63">
        <f>'דוח 132'!A9371</f>
        <v>0</v>
      </c>
    </row>
    <row r="9372" spans="1:11" x14ac:dyDescent="0.2">
      <c r="A9372" s="63">
        <f>'דוח 132'!K9372</f>
        <v>0</v>
      </c>
      <c r="B9372" s="63">
        <f>'דוח 132'!J9372</f>
        <v>0</v>
      </c>
      <c r="C9372" s="63">
        <f>'דוח 132'!I9372</f>
        <v>0</v>
      </c>
      <c r="D9372" s="63">
        <f>'דוח 132'!H9372</f>
        <v>0</v>
      </c>
      <c r="E9372" s="63">
        <f>'דוח 132'!G9372</f>
        <v>0</v>
      </c>
      <c r="F9372" s="63">
        <f>'דוח 132'!F9372</f>
        <v>0</v>
      </c>
      <c r="G9372" s="63">
        <f>'דוח 132'!E9372</f>
        <v>0</v>
      </c>
      <c r="H9372" s="63">
        <f>'דוח 132'!D9372</f>
        <v>0</v>
      </c>
      <c r="I9372" s="63">
        <f>'דוח 132'!C9372</f>
        <v>0</v>
      </c>
      <c r="J9372" s="63">
        <f>'דוח 132'!B9372</f>
        <v>0</v>
      </c>
      <c r="K9372" s="63">
        <f>'דוח 132'!A9372</f>
        <v>0</v>
      </c>
    </row>
    <row r="9373" spans="1:11" x14ac:dyDescent="0.2">
      <c r="A9373" s="63">
        <f>'דוח 132'!K9373</f>
        <v>0</v>
      </c>
      <c r="B9373" s="63">
        <f>'דוח 132'!J9373</f>
        <v>0</v>
      </c>
      <c r="C9373" s="63">
        <f>'דוח 132'!I9373</f>
        <v>0</v>
      </c>
      <c r="D9373" s="63">
        <f>'דוח 132'!H9373</f>
        <v>0</v>
      </c>
      <c r="E9373" s="63">
        <f>'דוח 132'!G9373</f>
        <v>0</v>
      </c>
      <c r="F9373" s="63">
        <f>'דוח 132'!F9373</f>
        <v>0</v>
      </c>
      <c r="G9373" s="63">
        <f>'דוח 132'!E9373</f>
        <v>0</v>
      </c>
      <c r="H9373" s="63">
        <f>'דוח 132'!D9373</f>
        <v>0</v>
      </c>
      <c r="I9373" s="63">
        <f>'דוח 132'!C9373</f>
        <v>0</v>
      </c>
      <c r="J9373" s="63">
        <f>'דוח 132'!B9373</f>
        <v>0</v>
      </c>
      <c r="K9373" s="63">
        <f>'דוח 132'!A9373</f>
        <v>0</v>
      </c>
    </row>
    <row r="9374" spans="1:11" x14ac:dyDescent="0.2">
      <c r="A9374" s="63">
        <f>'דוח 132'!K9374</f>
        <v>0</v>
      </c>
      <c r="B9374" s="63">
        <f>'דוח 132'!J9374</f>
        <v>0</v>
      </c>
      <c r="C9374" s="63">
        <f>'דוח 132'!I9374</f>
        <v>0</v>
      </c>
      <c r="D9374" s="63">
        <f>'דוח 132'!H9374</f>
        <v>0</v>
      </c>
      <c r="E9374" s="63">
        <f>'דוח 132'!G9374</f>
        <v>0</v>
      </c>
      <c r="F9374" s="63">
        <f>'דוח 132'!F9374</f>
        <v>0</v>
      </c>
      <c r="G9374" s="63">
        <f>'דוח 132'!E9374</f>
        <v>0</v>
      </c>
      <c r="H9374" s="63">
        <f>'דוח 132'!D9374</f>
        <v>0</v>
      </c>
      <c r="I9374" s="63">
        <f>'דוח 132'!C9374</f>
        <v>0</v>
      </c>
      <c r="J9374" s="63">
        <f>'דוח 132'!B9374</f>
        <v>0</v>
      </c>
      <c r="K9374" s="63">
        <f>'דוח 132'!A9374</f>
        <v>0</v>
      </c>
    </row>
    <row r="9375" spans="1:11" x14ac:dyDescent="0.2">
      <c r="A9375" s="63">
        <f>'דוח 132'!K9375</f>
        <v>0</v>
      </c>
      <c r="B9375" s="63">
        <f>'דוח 132'!J9375</f>
        <v>0</v>
      </c>
      <c r="C9375" s="63">
        <f>'דוח 132'!I9375</f>
        <v>0</v>
      </c>
      <c r="D9375" s="63">
        <f>'דוח 132'!H9375</f>
        <v>0</v>
      </c>
      <c r="E9375" s="63">
        <f>'דוח 132'!G9375</f>
        <v>0</v>
      </c>
      <c r="F9375" s="63">
        <f>'דוח 132'!F9375</f>
        <v>0</v>
      </c>
      <c r="G9375" s="63">
        <f>'דוח 132'!E9375</f>
        <v>0</v>
      </c>
      <c r="H9375" s="63">
        <f>'דוח 132'!D9375</f>
        <v>0</v>
      </c>
      <c r="I9375" s="63">
        <f>'דוח 132'!C9375</f>
        <v>0</v>
      </c>
      <c r="J9375" s="63">
        <f>'דוח 132'!B9375</f>
        <v>0</v>
      </c>
      <c r="K9375" s="63">
        <f>'דוח 132'!A9375</f>
        <v>0</v>
      </c>
    </row>
    <row r="9376" spans="1:11" x14ac:dyDescent="0.2">
      <c r="A9376" s="63">
        <f>'דוח 132'!K9376</f>
        <v>0</v>
      </c>
      <c r="B9376" s="63">
        <f>'דוח 132'!J9376</f>
        <v>0</v>
      </c>
      <c r="C9376" s="63">
        <f>'דוח 132'!I9376</f>
        <v>0</v>
      </c>
      <c r="D9376" s="63">
        <f>'דוח 132'!H9376</f>
        <v>0</v>
      </c>
      <c r="E9376" s="63">
        <f>'דוח 132'!G9376</f>
        <v>0</v>
      </c>
      <c r="F9376" s="63">
        <f>'דוח 132'!F9376</f>
        <v>0</v>
      </c>
      <c r="G9376" s="63">
        <f>'דוח 132'!E9376</f>
        <v>0</v>
      </c>
      <c r="H9376" s="63">
        <f>'דוח 132'!D9376</f>
        <v>0</v>
      </c>
      <c r="I9376" s="63">
        <f>'דוח 132'!C9376</f>
        <v>0</v>
      </c>
      <c r="J9376" s="63">
        <f>'דוח 132'!B9376</f>
        <v>0</v>
      </c>
      <c r="K9376" s="63">
        <f>'דוח 132'!A9376</f>
        <v>0</v>
      </c>
    </row>
    <row r="9377" spans="1:11" x14ac:dyDescent="0.2">
      <c r="A9377" s="63">
        <f>'דוח 132'!K9377</f>
        <v>0</v>
      </c>
      <c r="B9377" s="63">
        <f>'דוח 132'!J9377</f>
        <v>0</v>
      </c>
      <c r="C9377" s="63">
        <f>'דוח 132'!I9377</f>
        <v>0</v>
      </c>
      <c r="D9377" s="63">
        <f>'דוח 132'!H9377</f>
        <v>0</v>
      </c>
      <c r="E9377" s="63">
        <f>'דוח 132'!G9377</f>
        <v>0</v>
      </c>
      <c r="F9377" s="63">
        <f>'דוח 132'!F9377</f>
        <v>0</v>
      </c>
      <c r="G9377" s="63">
        <f>'דוח 132'!E9377</f>
        <v>0</v>
      </c>
      <c r="H9377" s="63">
        <f>'דוח 132'!D9377</f>
        <v>0</v>
      </c>
      <c r="I9377" s="63">
        <f>'דוח 132'!C9377</f>
        <v>0</v>
      </c>
      <c r="J9377" s="63">
        <f>'דוח 132'!B9377</f>
        <v>0</v>
      </c>
      <c r="K9377" s="63">
        <f>'דוח 132'!A9377</f>
        <v>0</v>
      </c>
    </row>
    <row r="9378" spans="1:11" x14ac:dyDescent="0.2">
      <c r="A9378" s="63">
        <f>'דוח 132'!K9378</f>
        <v>0</v>
      </c>
      <c r="B9378" s="63">
        <f>'דוח 132'!J9378</f>
        <v>0</v>
      </c>
      <c r="C9378" s="63">
        <f>'דוח 132'!I9378</f>
        <v>0</v>
      </c>
      <c r="D9378" s="63">
        <f>'דוח 132'!H9378</f>
        <v>0</v>
      </c>
      <c r="E9378" s="63">
        <f>'דוח 132'!G9378</f>
        <v>0</v>
      </c>
      <c r="F9378" s="63">
        <f>'דוח 132'!F9378</f>
        <v>0</v>
      </c>
      <c r="G9378" s="63">
        <f>'דוח 132'!E9378</f>
        <v>0</v>
      </c>
      <c r="H9378" s="63">
        <f>'דוח 132'!D9378</f>
        <v>0</v>
      </c>
      <c r="I9378" s="63">
        <f>'דוח 132'!C9378</f>
        <v>0</v>
      </c>
      <c r="J9378" s="63">
        <f>'דוח 132'!B9378</f>
        <v>0</v>
      </c>
      <c r="K9378" s="63">
        <f>'דוח 132'!A9378</f>
        <v>0</v>
      </c>
    </row>
    <row r="9379" spans="1:11" x14ac:dyDescent="0.2">
      <c r="A9379" s="63">
        <f>'דוח 132'!K9379</f>
        <v>0</v>
      </c>
      <c r="B9379" s="63">
        <f>'דוח 132'!J9379</f>
        <v>0</v>
      </c>
      <c r="C9379" s="63">
        <f>'דוח 132'!I9379</f>
        <v>0</v>
      </c>
      <c r="D9379" s="63">
        <f>'דוח 132'!H9379</f>
        <v>0</v>
      </c>
      <c r="E9379" s="63">
        <f>'דוח 132'!G9379</f>
        <v>0</v>
      </c>
      <c r="F9379" s="63">
        <f>'דוח 132'!F9379</f>
        <v>0</v>
      </c>
      <c r="G9379" s="63">
        <f>'דוח 132'!E9379</f>
        <v>0</v>
      </c>
      <c r="H9379" s="63">
        <f>'דוח 132'!D9379</f>
        <v>0</v>
      </c>
      <c r="I9379" s="63">
        <f>'דוח 132'!C9379</f>
        <v>0</v>
      </c>
      <c r="J9379" s="63">
        <f>'דוח 132'!B9379</f>
        <v>0</v>
      </c>
      <c r="K9379" s="63">
        <f>'דוח 132'!A9379</f>
        <v>0</v>
      </c>
    </row>
    <row r="9380" spans="1:11" x14ac:dyDescent="0.2">
      <c r="A9380" s="63">
        <f>'דוח 132'!K9380</f>
        <v>0</v>
      </c>
      <c r="B9380" s="63">
        <f>'דוח 132'!J9380</f>
        <v>0</v>
      </c>
      <c r="C9380" s="63">
        <f>'דוח 132'!I9380</f>
        <v>0</v>
      </c>
      <c r="D9380" s="63">
        <f>'דוח 132'!H9380</f>
        <v>0</v>
      </c>
      <c r="E9380" s="63">
        <f>'דוח 132'!G9380</f>
        <v>0</v>
      </c>
      <c r="F9380" s="63">
        <f>'דוח 132'!F9380</f>
        <v>0</v>
      </c>
      <c r="G9380" s="63">
        <f>'דוח 132'!E9380</f>
        <v>0</v>
      </c>
      <c r="H9380" s="63">
        <f>'דוח 132'!D9380</f>
        <v>0</v>
      </c>
      <c r="I9380" s="63">
        <f>'דוח 132'!C9380</f>
        <v>0</v>
      </c>
      <c r="J9380" s="63">
        <f>'דוח 132'!B9380</f>
        <v>0</v>
      </c>
      <c r="K9380" s="63">
        <f>'דוח 132'!A9380</f>
        <v>0</v>
      </c>
    </row>
    <row r="9381" spans="1:11" x14ac:dyDescent="0.2">
      <c r="A9381" s="63">
        <f>'דוח 132'!K9381</f>
        <v>0</v>
      </c>
      <c r="B9381" s="63">
        <f>'דוח 132'!J9381</f>
        <v>0</v>
      </c>
      <c r="C9381" s="63">
        <f>'דוח 132'!I9381</f>
        <v>0</v>
      </c>
      <c r="D9381" s="63">
        <f>'דוח 132'!H9381</f>
        <v>0</v>
      </c>
      <c r="E9381" s="63">
        <f>'דוח 132'!G9381</f>
        <v>0</v>
      </c>
      <c r="F9381" s="63">
        <f>'דוח 132'!F9381</f>
        <v>0</v>
      </c>
      <c r="G9381" s="63">
        <f>'דוח 132'!E9381</f>
        <v>0</v>
      </c>
      <c r="H9381" s="63">
        <f>'דוח 132'!D9381</f>
        <v>0</v>
      </c>
      <c r="I9381" s="63">
        <f>'דוח 132'!C9381</f>
        <v>0</v>
      </c>
      <c r="J9381" s="63">
        <f>'דוח 132'!B9381</f>
        <v>0</v>
      </c>
      <c r="K9381" s="63">
        <f>'דוח 132'!A9381</f>
        <v>0</v>
      </c>
    </row>
    <row r="9382" spans="1:11" x14ac:dyDescent="0.2">
      <c r="A9382" s="63">
        <f>'דוח 132'!K9382</f>
        <v>0</v>
      </c>
      <c r="B9382" s="63">
        <f>'דוח 132'!J9382</f>
        <v>0</v>
      </c>
      <c r="C9382" s="63">
        <f>'דוח 132'!I9382</f>
        <v>0</v>
      </c>
      <c r="D9382" s="63">
        <f>'דוח 132'!H9382</f>
        <v>0</v>
      </c>
      <c r="E9382" s="63">
        <f>'דוח 132'!G9382</f>
        <v>0</v>
      </c>
      <c r="F9382" s="63">
        <f>'דוח 132'!F9382</f>
        <v>0</v>
      </c>
      <c r="G9382" s="63">
        <f>'דוח 132'!E9382</f>
        <v>0</v>
      </c>
      <c r="H9382" s="63">
        <f>'דוח 132'!D9382</f>
        <v>0</v>
      </c>
      <c r="I9382" s="63">
        <f>'דוח 132'!C9382</f>
        <v>0</v>
      </c>
      <c r="J9382" s="63">
        <f>'דוח 132'!B9382</f>
        <v>0</v>
      </c>
      <c r="K9382" s="63">
        <f>'דוח 132'!A9382</f>
        <v>0</v>
      </c>
    </row>
    <row r="9383" spans="1:11" x14ac:dyDescent="0.2">
      <c r="A9383" s="63">
        <f>'דוח 132'!K9383</f>
        <v>0</v>
      </c>
      <c r="B9383" s="63">
        <f>'דוח 132'!J9383</f>
        <v>0</v>
      </c>
      <c r="C9383" s="63">
        <f>'דוח 132'!I9383</f>
        <v>0</v>
      </c>
      <c r="D9383" s="63">
        <f>'דוח 132'!H9383</f>
        <v>0</v>
      </c>
      <c r="E9383" s="63">
        <f>'דוח 132'!G9383</f>
        <v>0</v>
      </c>
      <c r="F9383" s="63">
        <f>'דוח 132'!F9383</f>
        <v>0</v>
      </c>
      <c r="G9383" s="63">
        <f>'דוח 132'!E9383</f>
        <v>0</v>
      </c>
      <c r="H9383" s="63">
        <f>'דוח 132'!D9383</f>
        <v>0</v>
      </c>
      <c r="I9383" s="63">
        <f>'דוח 132'!C9383</f>
        <v>0</v>
      </c>
      <c r="J9383" s="63">
        <f>'דוח 132'!B9383</f>
        <v>0</v>
      </c>
      <c r="K9383" s="63">
        <f>'דוח 132'!A9383</f>
        <v>0</v>
      </c>
    </row>
    <row r="9384" spans="1:11" x14ac:dyDescent="0.2">
      <c r="A9384" s="63">
        <f>'דוח 132'!K9384</f>
        <v>0</v>
      </c>
      <c r="B9384" s="63">
        <f>'דוח 132'!J9384</f>
        <v>0</v>
      </c>
      <c r="C9384" s="63">
        <f>'דוח 132'!I9384</f>
        <v>0</v>
      </c>
      <c r="D9384" s="63">
        <f>'דוח 132'!H9384</f>
        <v>0</v>
      </c>
      <c r="E9384" s="63">
        <f>'דוח 132'!G9384</f>
        <v>0</v>
      </c>
      <c r="F9384" s="63">
        <f>'דוח 132'!F9384</f>
        <v>0</v>
      </c>
      <c r="G9384" s="63">
        <f>'דוח 132'!E9384</f>
        <v>0</v>
      </c>
      <c r="H9384" s="63">
        <f>'דוח 132'!D9384</f>
        <v>0</v>
      </c>
      <c r="I9384" s="63">
        <f>'דוח 132'!C9384</f>
        <v>0</v>
      </c>
      <c r="J9384" s="63">
        <f>'דוח 132'!B9384</f>
        <v>0</v>
      </c>
      <c r="K9384" s="63">
        <f>'דוח 132'!A9384</f>
        <v>0</v>
      </c>
    </row>
    <row r="9385" spans="1:11" x14ac:dyDescent="0.2">
      <c r="A9385" s="63">
        <f>'דוח 132'!K9385</f>
        <v>0</v>
      </c>
      <c r="B9385" s="63">
        <f>'דוח 132'!J9385</f>
        <v>0</v>
      </c>
      <c r="C9385" s="63">
        <f>'דוח 132'!I9385</f>
        <v>0</v>
      </c>
      <c r="D9385" s="63">
        <f>'דוח 132'!H9385</f>
        <v>0</v>
      </c>
      <c r="E9385" s="63">
        <f>'דוח 132'!G9385</f>
        <v>0</v>
      </c>
      <c r="F9385" s="63">
        <f>'דוח 132'!F9385</f>
        <v>0</v>
      </c>
      <c r="G9385" s="63">
        <f>'דוח 132'!E9385</f>
        <v>0</v>
      </c>
      <c r="H9385" s="63">
        <f>'דוח 132'!D9385</f>
        <v>0</v>
      </c>
      <c r="I9385" s="63">
        <f>'דוח 132'!C9385</f>
        <v>0</v>
      </c>
      <c r="J9385" s="63">
        <f>'דוח 132'!B9385</f>
        <v>0</v>
      </c>
      <c r="K9385" s="63">
        <f>'דוח 132'!A9385</f>
        <v>0</v>
      </c>
    </row>
    <row r="9386" spans="1:11" x14ac:dyDescent="0.2">
      <c r="A9386" s="63">
        <f>'דוח 132'!K9386</f>
        <v>0</v>
      </c>
      <c r="B9386" s="63">
        <f>'דוח 132'!J9386</f>
        <v>0</v>
      </c>
      <c r="C9386" s="63">
        <f>'דוח 132'!I9386</f>
        <v>0</v>
      </c>
      <c r="D9386" s="63">
        <f>'דוח 132'!H9386</f>
        <v>0</v>
      </c>
      <c r="E9386" s="63">
        <f>'דוח 132'!G9386</f>
        <v>0</v>
      </c>
      <c r="F9386" s="63">
        <f>'דוח 132'!F9386</f>
        <v>0</v>
      </c>
      <c r="G9386" s="63">
        <f>'דוח 132'!E9386</f>
        <v>0</v>
      </c>
      <c r="H9386" s="63">
        <f>'דוח 132'!D9386</f>
        <v>0</v>
      </c>
      <c r="I9386" s="63">
        <f>'דוח 132'!C9386</f>
        <v>0</v>
      </c>
      <c r="J9386" s="63">
        <f>'דוח 132'!B9386</f>
        <v>0</v>
      </c>
      <c r="K9386" s="63">
        <f>'דוח 132'!A9386</f>
        <v>0</v>
      </c>
    </row>
    <row r="9387" spans="1:11" x14ac:dyDescent="0.2">
      <c r="A9387" s="63">
        <f>'דוח 132'!K9387</f>
        <v>0</v>
      </c>
      <c r="B9387" s="63">
        <f>'דוח 132'!J9387</f>
        <v>0</v>
      </c>
      <c r="C9387" s="63">
        <f>'דוח 132'!I9387</f>
        <v>0</v>
      </c>
      <c r="D9387" s="63">
        <f>'דוח 132'!H9387</f>
        <v>0</v>
      </c>
      <c r="E9387" s="63">
        <f>'דוח 132'!G9387</f>
        <v>0</v>
      </c>
      <c r="F9387" s="63">
        <f>'דוח 132'!F9387</f>
        <v>0</v>
      </c>
      <c r="G9387" s="63">
        <f>'דוח 132'!E9387</f>
        <v>0</v>
      </c>
      <c r="H9387" s="63">
        <f>'דוח 132'!D9387</f>
        <v>0</v>
      </c>
      <c r="I9387" s="63">
        <f>'דוח 132'!C9387</f>
        <v>0</v>
      </c>
      <c r="J9387" s="63">
        <f>'דוח 132'!B9387</f>
        <v>0</v>
      </c>
      <c r="K9387" s="63">
        <f>'דוח 132'!A9387</f>
        <v>0</v>
      </c>
    </row>
    <row r="9388" spans="1:11" x14ac:dyDescent="0.2">
      <c r="A9388" s="63">
        <f>'דוח 132'!K9388</f>
        <v>0</v>
      </c>
      <c r="B9388" s="63">
        <f>'דוח 132'!J9388</f>
        <v>0</v>
      </c>
      <c r="C9388" s="63">
        <f>'דוח 132'!I9388</f>
        <v>0</v>
      </c>
      <c r="D9388" s="63">
        <f>'דוח 132'!H9388</f>
        <v>0</v>
      </c>
      <c r="E9388" s="63">
        <f>'דוח 132'!G9388</f>
        <v>0</v>
      </c>
      <c r="F9388" s="63">
        <f>'דוח 132'!F9388</f>
        <v>0</v>
      </c>
      <c r="G9388" s="63">
        <f>'דוח 132'!E9388</f>
        <v>0</v>
      </c>
      <c r="H9388" s="63">
        <f>'דוח 132'!D9388</f>
        <v>0</v>
      </c>
      <c r="I9388" s="63">
        <f>'דוח 132'!C9388</f>
        <v>0</v>
      </c>
      <c r="J9388" s="63">
        <f>'דוח 132'!B9388</f>
        <v>0</v>
      </c>
      <c r="K9388" s="63">
        <f>'דוח 132'!A9388</f>
        <v>0</v>
      </c>
    </row>
    <row r="9389" spans="1:11" x14ac:dyDescent="0.2">
      <c r="A9389" s="63">
        <f>'דוח 132'!K9389</f>
        <v>0</v>
      </c>
      <c r="B9389" s="63">
        <f>'דוח 132'!J9389</f>
        <v>0</v>
      </c>
      <c r="C9389" s="63">
        <f>'דוח 132'!I9389</f>
        <v>0</v>
      </c>
      <c r="D9389" s="63">
        <f>'דוח 132'!H9389</f>
        <v>0</v>
      </c>
      <c r="E9389" s="63">
        <f>'דוח 132'!G9389</f>
        <v>0</v>
      </c>
      <c r="F9389" s="63">
        <f>'דוח 132'!F9389</f>
        <v>0</v>
      </c>
      <c r="G9389" s="63">
        <f>'דוח 132'!E9389</f>
        <v>0</v>
      </c>
      <c r="H9389" s="63">
        <f>'דוח 132'!D9389</f>
        <v>0</v>
      </c>
      <c r="I9389" s="63">
        <f>'דוח 132'!C9389</f>
        <v>0</v>
      </c>
      <c r="J9389" s="63">
        <f>'דוח 132'!B9389</f>
        <v>0</v>
      </c>
      <c r="K9389" s="63">
        <f>'דוח 132'!A9389</f>
        <v>0</v>
      </c>
    </row>
    <row r="9390" spans="1:11" x14ac:dyDescent="0.2">
      <c r="A9390" s="63">
        <f>'דוח 132'!K9390</f>
        <v>0</v>
      </c>
      <c r="B9390" s="63">
        <f>'דוח 132'!J9390</f>
        <v>0</v>
      </c>
      <c r="C9390" s="63">
        <f>'דוח 132'!I9390</f>
        <v>0</v>
      </c>
      <c r="D9390" s="63">
        <f>'דוח 132'!H9390</f>
        <v>0</v>
      </c>
      <c r="E9390" s="63">
        <f>'דוח 132'!G9390</f>
        <v>0</v>
      </c>
      <c r="F9390" s="63">
        <f>'דוח 132'!F9390</f>
        <v>0</v>
      </c>
      <c r="G9390" s="63">
        <f>'דוח 132'!E9390</f>
        <v>0</v>
      </c>
      <c r="H9390" s="63">
        <f>'דוח 132'!D9390</f>
        <v>0</v>
      </c>
      <c r="I9390" s="63">
        <f>'דוח 132'!C9390</f>
        <v>0</v>
      </c>
      <c r="J9390" s="63">
        <f>'דוח 132'!B9390</f>
        <v>0</v>
      </c>
      <c r="K9390" s="63">
        <f>'דוח 132'!A9390</f>
        <v>0</v>
      </c>
    </row>
    <row r="9391" spans="1:11" x14ac:dyDescent="0.2">
      <c r="A9391" s="63">
        <f>'דוח 132'!K9391</f>
        <v>0</v>
      </c>
      <c r="B9391" s="63">
        <f>'דוח 132'!J9391</f>
        <v>0</v>
      </c>
      <c r="C9391" s="63">
        <f>'דוח 132'!I9391</f>
        <v>0</v>
      </c>
      <c r="D9391" s="63">
        <f>'דוח 132'!H9391</f>
        <v>0</v>
      </c>
      <c r="E9391" s="63">
        <f>'דוח 132'!G9391</f>
        <v>0</v>
      </c>
      <c r="F9391" s="63">
        <f>'דוח 132'!F9391</f>
        <v>0</v>
      </c>
      <c r="G9391" s="63">
        <f>'דוח 132'!E9391</f>
        <v>0</v>
      </c>
      <c r="H9391" s="63">
        <f>'דוח 132'!D9391</f>
        <v>0</v>
      </c>
      <c r="I9391" s="63">
        <f>'דוח 132'!C9391</f>
        <v>0</v>
      </c>
      <c r="J9391" s="63">
        <f>'דוח 132'!B9391</f>
        <v>0</v>
      </c>
      <c r="K9391" s="63">
        <f>'דוח 132'!A9391</f>
        <v>0</v>
      </c>
    </row>
    <row r="9392" spans="1:11" x14ac:dyDescent="0.2">
      <c r="A9392" s="63">
        <f>'דוח 132'!K9392</f>
        <v>0</v>
      </c>
      <c r="B9392" s="63">
        <f>'דוח 132'!J9392</f>
        <v>0</v>
      </c>
      <c r="C9392" s="63">
        <f>'דוח 132'!I9392</f>
        <v>0</v>
      </c>
      <c r="D9392" s="63">
        <f>'דוח 132'!H9392</f>
        <v>0</v>
      </c>
      <c r="E9392" s="63">
        <f>'דוח 132'!G9392</f>
        <v>0</v>
      </c>
      <c r="F9392" s="63">
        <f>'דוח 132'!F9392</f>
        <v>0</v>
      </c>
      <c r="G9392" s="63">
        <f>'דוח 132'!E9392</f>
        <v>0</v>
      </c>
      <c r="H9392" s="63">
        <f>'דוח 132'!D9392</f>
        <v>0</v>
      </c>
      <c r="I9392" s="63">
        <f>'דוח 132'!C9392</f>
        <v>0</v>
      </c>
      <c r="J9392" s="63">
        <f>'דוח 132'!B9392</f>
        <v>0</v>
      </c>
      <c r="K9392" s="63">
        <f>'דוח 132'!A9392</f>
        <v>0</v>
      </c>
    </row>
    <row r="9393" spans="1:11" x14ac:dyDescent="0.2">
      <c r="A9393" s="63">
        <f>'דוח 132'!K9393</f>
        <v>0</v>
      </c>
      <c r="B9393" s="63">
        <f>'דוח 132'!J9393</f>
        <v>0</v>
      </c>
      <c r="C9393" s="63">
        <f>'דוח 132'!I9393</f>
        <v>0</v>
      </c>
      <c r="D9393" s="63">
        <f>'דוח 132'!H9393</f>
        <v>0</v>
      </c>
      <c r="E9393" s="63">
        <f>'דוח 132'!G9393</f>
        <v>0</v>
      </c>
      <c r="F9393" s="63">
        <f>'דוח 132'!F9393</f>
        <v>0</v>
      </c>
      <c r="G9393" s="63">
        <f>'דוח 132'!E9393</f>
        <v>0</v>
      </c>
      <c r="H9393" s="63">
        <f>'דוח 132'!D9393</f>
        <v>0</v>
      </c>
      <c r="I9393" s="63">
        <f>'דוח 132'!C9393</f>
        <v>0</v>
      </c>
      <c r="J9393" s="63">
        <f>'דוח 132'!B9393</f>
        <v>0</v>
      </c>
      <c r="K9393" s="63">
        <f>'דוח 132'!A9393</f>
        <v>0</v>
      </c>
    </row>
    <row r="9394" spans="1:11" x14ac:dyDescent="0.2">
      <c r="A9394" s="63">
        <f>'דוח 132'!K9394</f>
        <v>0</v>
      </c>
      <c r="B9394" s="63">
        <f>'דוח 132'!J9394</f>
        <v>0</v>
      </c>
      <c r="C9394" s="63">
        <f>'דוח 132'!I9394</f>
        <v>0</v>
      </c>
      <c r="D9394" s="63">
        <f>'דוח 132'!H9394</f>
        <v>0</v>
      </c>
      <c r="E9394" s="63">
        <f>'דוח 132'!G9394</f>
        <v>0</v>
      </c>
      <c r="F9394" s="63">
        <f>'דוח 132'!F9394</f>
        <v>0</v>
      </c>
      <c r="G9394" s="63">
        <f>'דוח 132'!E9394</f>
        <v>0</v>
      </c>
      <c r="H9394" s="63">
        <f>'דוח 132'!D9394</f>
        <v>0</v>
      </c>
      <c r="I9394" s="63">
        <f>'דוח 132'!C9394</f>
        <v>0</v>
      </c>
      <c r="J9394" s="63">
        <f>'דוח 132'!B9394</f>
        <v>0</v>
      </c>
      <c r="K9394" s="63">
        <f>'דוח 132'!A9394</f>
        <v>0</v>
      </c>
    </row>
    <row r="9395" spans="1:11" x14ac:dyDescent="0.2">
      <c r="A9395" s="63">
        <f>'דוח 132'!K9395</f>
        <v>0</v>
      </c>
      <c r="B9395" s="63">
        <f>'דוח 132'!J9395</f>
        <v>0</v>
      </c>
      <c r="C9395" s="63">
        <f>'דוח 132'!I9395</f>
        <v>0</v>
      </c>
      <c r="D9395" s="63">
        <f>'דוח 132'!H9395</f>
        <v>0</v>
      </c>
      <c r="E9395" s="63">
        <f>'דוח 132'!G9395</f>
        <v>0</v>
      </c>
      <c r="F9395" s="63">
        <f>'דוח 132'!F9395</f>
        <v>0</v>
      </c>
      <c r="G9395" s="63">
        <f>'דוח 132'!E9395</f>
        <v>0</v>
      </c>
      <c r="H9395" s="63">
        <f>'דוח 132'!D9395</f>
        <v>0</v>
      </c>
      <c r="I9395" s="63">
        <f>'דוח 132'!C9395</f>
        <v>0</v>
      </c>
      <c r="J9395" s="63">
        <f>'דוח 132'!B9395</f>
        <v>0</v>
      </c>
      <c r="K9395" s="63">
        <f>'דוח 132'!A9395</f>
        <v>0</v>
      </c>
    </row>
    <row r="9396" spans="1:11" x14ac:dyDescent="0.2">
      <c r="A9396" s="63">
        <f>'דוח 132'!K9396</f>
        <v>0</v>
      </c>
      <c r="B9396" s="63">
        <f>'דוח 132'!J9396</f>
        <v>0</v>
      </c>
      <c r="C9396" s="63">
        <f>'דוח 132'!I9396</f>
        <v>0</v>
      </c>
      <c r="D9396" s="63">
        <f>'דוח 132'!H9396</f>
        <v>0</v>
      </c>
      <c r="E9396" s="63">
        <f>'דוח 132'!G9396</f>
        <v>0</v>
      </c>
      <c r="F9396" s="63">
        <f>'דוח 132'!F9396</f>
        <v>0</v>
      </c>
      <c r="G9396" s="63">
        <f>'דוח 132'!E9396</f>
        <v>0</v>
      </c>
      <c r="H9396" s="63">
        <f>'דוח 132'!D9396</f>
        <v>0</v>
      </c>
      <c r="I9396" s="63">
        <f>'דוח 132'!C9396</f>
        <v>0</v>
      </c>
      <c r="J9396" s="63">
        <f>'דוח 132'!B9396</f>
        <v>0</v>
      </c>
      <c r="K9396" s="63">
        <f>'דוח 132'!A9396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rightToLeft="1" topLeftCell="C43" zoomScale="70" zoomScaleNormal="70" zoomScaleSheetLayoutView="55" workbookViewId="0">
      <selection activeCell="A70" sqref="A70:XFD70"/>
    </sheetView>
  </sheetViews>
  <sheetFormatPr defaultRowHeight="14.25" x14ac:dyDescent="0.2"/>
  <cols>
    <col min="1" max="1" width="9" style="81" hidden="1" customWidth="1"/>
    <col min="2" max="2" width="9" hidden="1" customWidth="1"/>
    <col min="3" max="3" width="39.375" customWidth="1"/>
    <col min="4" max="4" width="51.875" customWidth="1"/>
    <col min="5" max="5" width="21" hidden="1" customWidth="1"/>
    <col min="6" max="6" width="38.625" style="85" hidden="1" customWidth="1"/>
    <col min="7" max="7" width="44.75" style="85" customWidth="1"/>
    <col min="8" max="8" width="38.625" style="85" hidden="1" customWidth="1"/>
    <col min="9" max="9" width="38" customWidth="1"/>
    <col min="10" max="11" width="49.125" customWidth="1"/>
    <col min="12" max="12" width="113.75" style="85" bestFit="1" customWidth="1"/>
    <col min="13" max="13" width="80.375" hidden="1" customWidth="1"/>
    <col min="14" max="14" width="9" style="23"/>
  </cols>
  <sheetData>
    <row r="1" spans="1:14" ht="16.5" thickBot="1" x14ac:dyDescent="0.3">
      <c r="B1" s="68">
        <v>6981</v>
      </c>
      <c r="C1" s="236" t="s">
        <v>36</v>
      </c>
      <c r="D1" s="85"/>
      <c r="E1" s="85"/>
      <c r="I1" s="85"/>
      <c r="J1" s="85"/>
      <c r="K1" s="85"/>
    </row>
    <row r="2" spans="1:14" ht="25.5" x14ac:dyDescent="0.35">
      <c r="C2" s="280" t="s">
        <v>0</v>
      </c>
      <c r="D2" s="280" t="s">
        <v>564</v>
      </c>
      <c r="E2" s="280" t="s">
        <v>1</v>
      </c>
      <c r="F2" s="280" t="s">
        <v>215</v>
      </c>
      <c r="G2" s="280" t="s">
        <v>563</v>
      </c>
      <c r="H2" s="280" t="s">
        <v>514</v>
      </c>
      <c r="I2" s="280" t="s">
        <v>189</v>
      </c>
      <c r="J2" s="281" t="s">
        <v>187</v>
      </c>
      <c r="K2" s="281" t="s">
        <v>188</v>
      </c>
      <c r="L2" s="280" t="s">
        <v>569</v>
      </c>
      <c r="M2" s="37" t="s">
        <v>3</v>
      </c>
    </row>
    <row r="3" spans="1:14" ht="26.25" x14ac:dyDescent="0.4">
      <c r="A3" s="81">
        <v>6981</v>
      </c>
      <c r="B3" s="81">
        <v>13595</v>
      </c>
      <c r="C3" s="276" t="s">
        <v>4</v>
      </c>
      <c r="D3" s="39">
        <f t="array" ref="D3">INDEX('132 הפוך'!F:F,MATCH(1,('132 הפוך'!A:A=B3)*('132 הפוך'!B:B=A3),0))/100</f>
        <v>9.5686068326286081E-2</v>
      </c>
      <c r="E3" s="41">
        <v>-0.06</v>
      </c>
      <c r="F3" s="41">
        <v>0.1</v>
      </c>
      <c r="G3" s="41">
        <v>0.1</v>
      </c>
      <c r="H3" s="41">
        <v>0.1</v>
      </c>
      <c r="I3" s="41">
        <v>0.06</v>
      </c>
      <c r="J3" s="41">
        <f>G3-I3</f>
        <v>4.0000000000000008E-2</v>
      </c>
      <c r="K3" s="41">
        <f>IF((G3+I3)&gt;10%,10%,(G3+I3))</f>
        <v>0.1</v>
      </c>
      <c r="L3" s="46" t="s">
        <v>520</v>
      </c>
      <c r="M3" s="42" t="s">
        <v>502</v>
      </c>
    </row>
    <row r="4" spans="1:14" ht="26.25" x14ac:dyDescent="0.4">
      <c r="A4" s="81">
        <v>6981</v>
      </c>
      <c r="B4" s="81">
        <v>15705</v>
      </c>
      <c r="C4" s="276" t="s">
        <v>7</v>
      </c>
      <c r="D4" s="39">
        <f t="array" ref="D4">INDEX('132 הפוך'!F:F,MATCH(1,('132 הפוך'!A:A=B4)*('132 הפוך'!B:B=A4),0))/100</f>
        <v>0.49319710281138507</v>
      </c>
      <c r="E4" s="43" t="s">
        <v>8</v>
      </c>
      <c r="F4" s="41">
        <v>0.53</v>
      </c>
      <c r="G4" s="41">
        <v>0.49</v>
      </c>
      <c r="H4" s="41">
        <v>0.49</v>
      </c>
      <c r="I4" s="43">
        <v>0.05</v>
      </c>
      <c r="J4" s="41">
        <f>G4-I4</f>
        <v>0.44</v>
      </c>
      <c r="K4" s="41">
        <f>G4+I4</f>
        <v>0.54</v>
      </c>
      <c r="L4" s="46" t="s">
        <v>9</v>
      </c>
      <c r="M4" s="42" t="s">
        <v>9</v>
      </c>
    </row>
    <row r="5" spans="1:14" ht="51.75" x14ac:dyDescent="0.4">
      <c r="A5" s="81">
        <v>6981</v>
      </c>
      <c r="B5" s="81">
        <v>15704</v>
      </c>
      <c r="C5" s="276" t="s">
        <v>10</v>
      </c>
      <c r="D5" s="39">
        <f t="array" ref="D5">INDEX('132 הפוך'!F:F,MATCH(1,('132 הפוך'!A:A=B5)*('132 הפוך'!B:B=A5),0))/100</f>
        <v>0.35781442526638196</v>
      </c>
      <c r="E5" s="41" t="s">
        <v>5</v>
      </c>
      <c r="F5" s="41">
        <v>0.31</v>
      </c>
      <c r="G5" s="41">
        <v>0.35</v>
      </c>
      <c r="H5" s="41">
        <v>0.35</v>
      </c>
      <c r="I5" s="41">
        <v>0.06</v>
      </c>
      <c r="J5" s="41">
        <f>G5-I5</f>
        <v>0.28999999999999998</v>
      </c>
      <c r="K5" s="41">
        <f>G5+I5</f>
        <v>0.41</v>
      </c>
      <c r="L5" s="46" t="s">
        <v>158</v>
      </c>
      <c r="M5" s="65" t="s">
        <v>158</v>
      </c>
    </row>
    <row r="6" spans="1:14" ht="26.25" x14ac:dyDescent="0.4">
      <c r="A6" s="81">
        <v>6981</v>
      </c>
      <c r="B6" s="81">
        <v>15644</v>
      </c>
      <c r="C6" s="276" t="s">
        <v>11</v>
      </c>
      <c r="D6" s="39">
        <f t="array" ref="D6">INDEX('132 הפוך'!F:F,MATCH(1,('132 הפוך'!A:A=B6)*('132 הפוך'!B:B=A6),0))/100</f>
        <v>5.0956815371219794E-2</v>
      </c>
      <c r="E6" s="41" t="s">
        <v>8</v>
      </c>
      <c r="F6" s="41">
        <v>0.05</v>
      </c>
      <c r="G6" s="41">
        <v>0.05</v>
      </c>
      <c r="H6" s="41">
        <v>0.05</v>
      </c>
      <c r="I6" s="41">
        <v>0.05</v>
      </c>
      <c r="J6" s="41">
        <f>IF((G6-I6)&lt;0,0,(G6-I6))</f>
        <v>0</v>
      </c>
      <c r="K6" s="41">
        <f>G6+I6</f>
        <v>0.1</v>
      </c>
      <c r="L6" s="46" t="s">
        <v>13</v>
      </c>
      <c r="M6" s="42" t="s">
        <v>13</v>
      </c>
    </row>
    <row r="7" spans="1:14" ht="26.25" x14ac:dyDescent="0.4">
      <c r="A7" s="81">
        <v>6981</v>
      </c>
      <c r="B7" s="81"/>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2.3455882247267698E-3</v>
      </c>
      <c r="E7" s="41" t="s">
        <v>8</v>
      </c>
      <c r="F7" s="41">
        <v>0.01</v>
      </c>
      <c r="G7" s="41">
        <v>0.01</v>
      </c>
      <c r="H7" s="41">
        <v>0.01</v>
      </c>
      <c r="I7" s="41">
        <v>0.05</v>
      </c>
      <c r="J7" s="41">
        <f>IF((G7-I7)&lt;0,0,(G7-I7))</f>
        <v>0</v>
      </c>
      <c r="K7" s="41">
        <f>G7+I7</f>
        <v>6.0000000000000005E-2</v>
      </c>
      <c r="L7" s="46"/>
      <c r="M7" s="42"/>
    </row>
    <row r="8" spans="1:14" ht="26.25" x14ac:dyDescent="0.4">
      <c r="B8" s="81"/>
      <c r="C8" s="277" t="s">
        <v>16</v>
      </c>
      <c r="D8" s="82">
        <f>SUM(D3:D7)</f>
        <v>0.99999999999999967</v>
      </c>
      <c r="E8" s="45">
        <f t="shared" ref="E8:G8" si="0">SUM(E3:E7)</f>
        <v>-0.06</v>
      </c>
      <c r="F8" s="45">
        <f t="shared" ref="F8" si="1">SUM(F3:F7)</f>
        <v>1</v>
      </c>
      <c r="G8" s="45">
        <f t="shared" si="0"/>
        <v>1</v>
      </c>
      <c r="H8" s="45">
        <f t="shared" ref="H8" si="2">SUM(H3:H7)</f>
        <v>1</v>
      </c>
      <c r="I8" s="46"/>
      <c r="J8" s="41"/>
      <c r="K8" s="41"/>
      <c r="L8" s="46"/>
      <c r="M8" s="42"/>
    </row>
    <row r="9" spans="1:14" ht="27" thickBot="1" x14ac:dyDescent="0.45">
      <c r="A9" s="81">
        <v>6981</v>
      </c>
      <c r="B9" s="81">
        <v>16144</v>
      </c>
      <c r="C9" s="278" t="s">
        <v>17</v>
      </c>
      <c r="D9" s="48">
        <f t="array" ref="D9">INDEX('132 הפוך'!F:F,MATCH(1,('132 הפוך'!A:A=B9)*('132 הפוך'!B:B=A9),0))/100</f>
        <v>0.12440390145051</v>
      </c>
      <c r="E9" s="49" t="s">
        <v>5</v>
      </c>
      <c r="F9" s="49">
        <v>0.1</v>
      </c>
      <c r="G9" s="41">
        <v>0.12</v>
      </c>
      <c r="H9" s="41">
        <v>0.12</v>
      </c>
      <c r="I9" s="49">
        <v>0.06</v>
      </c>
      <c r="J9" s="49">
        <f>IF((G9-I9)&gt;0%,(G9-I9),0%)</f>
        <v>0.06</v>
      </c>
      <c r="K9" s="49">
        <f>G9+I9</f>
        <v>0.18</v>
      </c>
      <c r="L9" s="279" t="s">
        <v>18</v>
      </c>
      <c r="M9" s="50" t="s">
        <v>18</v>
      </c>
    </row>
    <row r="10" spans="1:14" x14ac:dyDescent="0.2">
      <c r="B10" s="2" t="s">
        <v>19</v>
      </c>
      <c r="C10" s="4" t="s">
        <v>92</v>
      </c>
    </row>
    <row r="11" spans="1:14" s="63" customFormat="1" ht="16.5" thickBot="1" x14ac:dyDescent="0.3">
      <c r="A11" s="81"/>
      <c r="B11" s="2">
        <v>8860</v>
      </c>
      <c r="C11" s="236" t="s">
        <v>150</v>
      </c>
      <c r="D11" s="85"/>
      <c r="E11" s="85"/>
      <c r="F11" s="85"/>
      <c r="G11" s="85"/>
      <c r="H11" s="85"/>
      <c r="I11" s="85"/>
      <c r="J11" s="85"/>
      <c r="K11" s="85"/>
      <c r="L11" s="85"/>
      <c r="N11" s="23"/>
    </row>
    <row r="12" spans="1:14" s="63" customFormat="1" ht="25.5" x14ac:dyDescent="0.35">
      <c r="A12" s="81"/>
      <c r="C12" s="280" t="s">
        <v>0</v>
      </c>
      <c r="D12" s="280" t="s">
        <v>564</v>
      </c>
      <c r="E12" s="280" t="s">
        <v>1</v>
      </c>
      <c r="F12" s="280" t="s">
        <v>215</v>
      </c>
      <c r="G12" s="280" t="s">
        <v>563</v>
      </c>
      <c r="H12" s="280" t="s">
        <v>514</v>
      </c>
      <c r="I12" s="280" t="s">
        <v>189</v>
      </c>
      <c r="J12" s="281" t="s">
        <v>187</v>
      </c>
      <c r="K12" s="281" t="s">
        <v>188</v>
      </c>
      <c r="L12" s="280" t="s">
        <v>569</v>
      </c>
      <c r="M12" s="37" t="s">
        <v>3</v>
      </c>
      <c r="N12" s="23"/>
    </row>
    <row r="13" spans="1:14" s="63" customFormat="1" ht="26.25" x14ac:dyDescent="0.4">
      <c r="A13" s="81">
        <v>8860</v>
      </c>
      <c r="B13" s="81">
        <v>13595</v>
      </c>
      <c r="C13" s="276" t="s">
        <v>4</v>
      </c>
      <c r="D13" s="39">
        <f t="array" ref="D13">INDEX('132 הפוך'!F:F,MATCH(1,('132 הפוך'!A:A=B13)*('132 הפוך'!B:B=A13),0))/100</f>
        <v>0.145514297466173</v>
      </c>
      <c r="E13" s="41">
        <v>-0.06</v>
      </c>
      <c r="F13" s="41">
        <v>0.15</v>
      </c>
      <c r="G13" s="41">
        <v>0.15</v>
      </c>
      <c r="H13" s="41">
        <v>0.15</v>
      </c>
      <c r="I13" s="41">
        <v>0.06</v>
      </c>
      <c r="J13" s="41">
        <f>G13-I13</f>
        <v>0.09</v>
      </c>
      <c r="K13" s="41">
        <f>IF((G13+I13)&gt;15%,15%,(G13+I13))</f>
        <v>0.15</v>
      </c>
      <c r="L13" s="46" t="s">
        <v>520</v>
      </c>
      <c r="M13" s="42" t="s">
        <v>502</v>
      </c>
      <c r="N13" s="23"/>
    </row>
    <row r="14" spans="1:14" s="63" customFormat="1" ht="26.25" x14ac:dyDescent="0.4">
      <c r="A14" s="81">
        <v>8860</v>
      </c>
      <c r="B14" s="81">
        <v>15705</v>
      </c>
      <c r="C14" s="276" t="s">
        <v>7</v>
      </c>
      <c r="D14" s="39">
        <f t="array" ref="D14">INDEX('132 הפוך'!F:F,MATCH(1,('132 הפוך'!A:A=B14)*('132 הפוך'!B:B=A14),0))/100</f>
        <v>0.43526512453544092</v>
      </c>
      <c r="E14" s="43" t="s">
        <v>8</v>
      </c>
      <c r="F14" s="41">
        <v>0.48</v>
      </c>
      <c r="G14" s="41">
        <v>0.44</v>
      </c>
      <c r="H14" s="41">
        <v>0.44</v>
      </c>
      <c r="I14" s="43">
        <v>0.05</v>
      </c>
      <c r="J14" s="41">
        <f>G14-I14</f>
        <v>0.39</v>
      </c>
      <c r="K14" s="41">
        <f>G14+I14</f>
        <v>0.49</v>
      </c>
      <c r="L14" s="46" t="s">
        <v>9</v>
      </c>
      <c r="M14" s="42" t="s">
        <v>9</v>
      </c>
      <c r="N14" s="23"/>
    </row>
    <row r="15" spans="1:14" s="63" customFormat="1" ht="51.75" x14ac:dyDescent="0.4">
      <c r="A15" s="81">
        <v>8860</v>
      </c>
      <c r="B15" s="81">
        <v>15704</v>
      </c>
      <c r="C15" s="276" t="s">
        <v>10</v>
      </c>
      <c r="D15" s="39">
        <f t="array" ref="D15">INDEX('132 הפוך'!F:F,MATCH(1,('132 הפוך'!A:A=B15)*('132 הפוך'!B:B=A15),0))/100</f>
        <v>0.37861854672804396</v>
      </c>
      <c r="E15" s="41" t="s">
        <v>5</v>
      </c>
      <c r="F15" s="41">
        <v>0.31</v>
      </c>
      <c r="G15" s="41">
        <v>0.35</v>
      </c>
      <c r="H15" s="41">
        <v>0.35</v>
      </c>
      <c r="I15" s="41">
        <v>0.06</v>
      </c>
      <c r="J15" s="41">
        <f>G15-I15</f>
        <v>0.28999999999999998</v>
      </c>
      <c r="K15" s="41">
        <f>G15+I15</f>
        <v>0.41</v>
      </c>
      <c r="L15" s="46" t="s">
        <v>158</v>
      </c>
      <c r="M15" s="65" t="s">
        <v>158</v>
      </c>
      <c r="N15" s="23"/>
    </row>
    <row r="16" spans="1:14" s="63" customFormat="1" ht="26.25" x14ac:dyDescent="0.4">
      <c r="A16" s="81">
        <v>8860</v>
      </c>
      <c r="B16" s="81">
        <v>15644</v>
      </c>
      <c r="C16" s="276" t="s">
        <v>11</v>
      </c>
      <c r="D16" s="39">
        <f t="array" ref="D16">INDEX('132 הפוך'!F:F,MATCH(1,('132 הפוך'!A:A=B16)*('132 הפוך'!B:B=A16),0))/100</f>
        <v>3.7689221972775799E-2</v>
      </c>
      <c r="E16" s="41" t="s">
        <v>8</v>
      </c>
      <c r="F16" s="41">
        <v>0.05</v>
      </c>
      <c r="G16" s="41">
        <v>0.05</v>
      </c>
      <c r="H16" s="41">
        <v>0.05</v>
      </c>
      <c r="I16" s="41">
        <v>0.05</v>
      </c>
      <c r="J16" s="41">
        <f>IF((G16-I16)&lt;0,0,(G16-I16))</f>
        <v>0</v>
      </c>
      <c r="K16" s="41">
        <f>G16+I16</f>
        <v>0.1</v>
      </c>
      <c r="L16" s="46" t="s">
        <v>13</v>
      </c>
      <c r="M16" s="42" t="s">
        <v>13</v>
      </c>
      <c r="N16" s="23"/>
    </row>
    <row r="17" spans="1:14" s="63" customFormat="1" ht="26.25" x14ac:dyDescent="0.4">
      <c r="A17" s="81">
        <v>8860</v>
      </c>
      <c r="B17" s="81"/>
      <c r="C17" s="276" t="s">
        <v>14</v>
      </c>
      <c r="D17" s="39">
        <f t="array" ref="D17">INDEX('132 הפוך'!F:F,MATCH(1,('132 הפוך'!A:A=12978)*('132 הפוך'!B:B=A16),0))/100+INDEX('132 הפוך'!F:F,MATCH(1,('132 הפוך'!A:A=15584)*('132 הפוך'!B:B=A16),0))/100+INDEX('132 הפוך'!F:F,MATCH(1,('132 הפוך'!A:A=17728)*('132 הפוך'!B:B=A16),0))/100+INDEX('132 הפוך'!F:F,MATCH(1,('132 הפוך'!A:A=12481)*('132 הפוך'!B:B=A16),0))/100</f>
        <v>2.9128092975670532E-3</v>
      </c>
      <c r="E17" s="41" t="s">
        <v>8</v>
      </c>
      <c r="F17" s="41">
        <v>0.01</v>
      </c>
      <c r="G17" s="41">
        <v>0.01</v>
      </c>
      <c r="H17" s="41">
        <v>0.01</v>
      </c>
      <c r="I17" s="41">
        <v>0.05</v>
      </c>
      <c r="J17" s="41">
        <f>IF((G17-I17)&lt;0,0,(G17-I17))</f>
        <v>0</v>
      </c>
      <c r="K17" s="41">
        <f>G17+I17</f>
        <v>6.0000000000000005E-2</v>
      </c>
      <c r="L17" s="46"/>
      <c r="M17" s="42"/>
      <c r="N17" s="23"/>
    </row>
    <row r="18" spans="1:14" s="63" customFormat="1" ht="26.25" x14ac:dyDescent="0.4">
      <c r="A18" s="81"/>
      <c r="B18" s="81"/>
      <c r="C18" s="277" t="s">
        <v>16</v>
      </c>
      <c r="D18" s="82">
        <f>SUM(D13:D17)</f>
        <v>1.0000000000000007</v>
      </c>
      <c r="E18" s="45">
        <f t="shared" ref="E18:G18" si="3">SUM(E13:E17)</f>
        <v>-0.06</v>
      </c>
      <c r="F18" s="45">
        <f t="shared" ref="F18" si="4">SUM(F13:F17)</f>
        <v>1</v>
      </c>
      <c r="G18" s="45">
        <f t="shared" si="3"/>
        <v>1</v>
      </c>
      <c r="H18" s="45">
        <f t="shared" ref="H18" si="5">SUM(H13:H17)</f>
        <v>1</v>
      </c>
      <c r="I18" s="46"/>
      <c r="J18" s="41"/>
      <c r="K18" s="41"/>
      <c r="L18" s="46"/>
      <c r="M18" s="42"/>
      <c r="N18" s="23"/>
    </row>
    <row r="19" spans="1:14" s="63" customFormat="1" ht="27" thickBot="1" x14ac:dyDescent="0.45">
      <c r="A19" s="81">
        <v>8860</v>
      </c>
      <c r="B19" s="81">
        <v>16144</v>
      </c>
      <c r="C19" s="278" t="s">
        <v>17</v>
      </c>
      <c r="D19" s="48">
        <f t="array" ref="D19">INDEX('132 הפוך'!F:F,MATCH(1,('132 הפוך'!A:A=B19)*('132 הפוך'!B:B=A19),0))/100</f>
        <v>0.105035874061323</v>
      </c>
      <c r="E19" s="49" t="s">
        <v>5</v>
      </c>
      <c r="F19" s="49">
        <v>0.1</v>
      </c>
      <c r="G19" s="41">
        <v>0.12</v>
      </c>
      <c r="H19" s="41">
        <v>0.12</v>
      </c>
      <c r="I19" s="49">
        <v>0.06</v>
      </c>
      <c r="J19" s="49">
        <f>IF((G19-I19)&gt;0%,(G19-I19),0%)</f>
        <v>0.06</v>
      </c>
      <c r="K19" s="49">
        <f>G19+I19</f>
        <v>0.18</v>
      </c>
      <c r="L19" s="279" t="s">
        <v>18</v>
      </c>
      <c r="M19" s="50" t="s">
        <v>18</v>
      </c>
      <c r="N19" s="23"/>
    </row>
    <row r="20" spans="1:14" s="63" customFormat="1" x14ac:dyDescent="0.2">
      <c r="A20" s="81"/>
      <c r="B20" s="2"/>
      <c r="C20" s="64" t="s">
        <v>216</v>
      </c>
      <c r="F20" s="85"/>
      <c r="G20" s="85"/>
      <c r="H20" s="85"/>
      <c r="L20" s="85"/>
      <c r="N20" s="23"/>
    </row>
    <row r="21" spans="1:14" ht="16.5" thickBot="1" x14ac:dyDescent="0.3">
      <c r="B21">
        <v>8879</v>
      </c>
      <c r="C21" s="236" t="s">
        <v>151</v>
      </c>
      <c r="D21" s="85"/>
      <c r="E21" s="85"/>
      <c r="I21" s="85"/>
      <c r="J21" s="85"/>
      <c r="K21" s="85"/>
      <c r="M21" s="63"/>
    </row>
    <row r="22" spans="1:14" s="63" customFormat="1" ht="25.5" x14ac:dyDescent="0.35">
      <c r="A22" s="81"/>
      <c r="B22" s="2"/>
      <c r="C22" s="280" t="s">
        <v>0</v>
      </c>
      <c r="D22" s="280" t="s">
        <v>564</v>
      </c>
      <c r="E22" s="280" t="s">
        <v>1</v>
      </c>
      <c r="F22" s="280" t="s">
        <v>215</v>
      </c>
      <c r="G22" s="280" t="s">
        <v>563</v>
      </c>
      <c r="H22" s="280" t="s">
        <v>514</v>
      </c>
      <c r="I22" s="280" t="s">
        <v>189</v>
      </c>
      <c r="J22" s="281" t="s">
        <v>187</v>
      </c>
      <c r="K22" s="281" t="s">
        <v>188</v>
      </c>
      <c r="L22" s="280" t="s">
        <v>569</v>
      </c>
      <c r="M22" s="37" t="s">
        <v>3</v>
      </c>
      <c r="N22" s="23"/>
    </row>
    <row r="23" spans="1:14" s="63" customFormat="1" ht="26.25" x14ac:dyDescent="0.4">
      <c r="A23" s="81">
        <v>8879</v>
      </c>
      <c r="B23" s="81">
        <v>13595</v>
      </c>
      <c r="C23" s="276" t="s">
        <v>4</v>
      </c>
      <c r="D23" s="39">
        <f t="array" ref="D23">INDEX('132 הפוך'!F:F,MATCH(1,('132 הפוך'!A:A=B23)*('132 הפוך'!B:B=A23),0))/100</f>
        <v>0.24395627421860896</v>
      </c>
      <c r="E23" s="41">
        <v>-0.06</v>
      </c>
      <c r="F23" s="41">
        <v>0.19</v>
      </c>
      <c r="G23" s="41">
        <v>0.23</v>
      </c>
      <c r="H23" s="41">
        <v>0.23</v>
      </c>
      <c r="I23" s="41">
        <v>0.06</v>
      </c>
      <c r="J23" s="41">
        <f>G23-I23</f>
        <v>0.17</v>
      </c>
      <c r="K23" s="41">
        <f>IF((G23+I23)&gt;25%,25%,(G23+I23))</f>
        <v>0.25</v>
      </c>
      <c r="L23" s="46" t="s">
        <v>520</v>
      </c>
      <c r="M23" s="42" t="s">
        <v>502</v>
      </c>
      <c r="N23" s="23"/>
    </row>
    <row r="24" spans="1:14" s="63" customFormat="1" ht="26.25" x14ac:dyDescent="0.4">
      <c r="A24" s="81">
        <v>8879</v>
      </c>
      <c r="B24" s="81">
        <v>15705</v>
      </c>
      <c r="C24" s="276" t="s">
        <v>7</v>
      </c>
      <c r="D24" s="39">
        <f t="array" ref="D24">INDEX('132 הפוך'!F:F,MATCH(1,('132 הפוך'!A:A=B24)*('132 הפוך'!B:B=A24),0))/100</f>
        <v>0.39561830075785204</v>
      </c>
      <c r="E24" s="43" t="s">
        <v>8</v>
      </c>
      <c r="F24" s="41">
        <v>0.44</v>
      </c>
      <c r="G24" s="41">
        <v>0.4</v>
      </c>
      <c r="H24" s="41">
        <v>0.4</v>
      </c>
      <c r="I24" s="43">
        <v>0.05</v>
      </c>
      <c r="J24" s="41">
        <f>G24-I24</f>
        <v>0.35000000000000003</v>
      </c>
      <c r="K24" s="41">
        <f>G24+I24</f>
        <v>0.45</v>
      </c>
      <c r="L24" s="46" t="s">
        <v>9</v>
      </c>
      <c r="M24" s="42" t="s">
        <v>9</v>
      </c>
      <c r="N24" s="23"/>
    </row>
    <row r="25" spans="1:14" s="63" customFormat="1" ht="51.75" x14ac:dyDescent="0.4">
      <c r="A25" s="81">
        <v>8879</v>
      </c>
      <c r="B25" s="81">
        <v>15704</v>
      </c>
      <c r="C25" s="276" t="s">
        <v>10</v>
      </c>
      <c r="D25" s="39">
        <f t="array" ref="D25">INDEX('132 הפוך'!F:F,MATCH(1,('132 הפוך'!A:A=B25)*('132 הפוך'!B:B=A25),0))/100</f>
        <v>0.32736067778294298</v>
      </c>
      <c r="E25" s="41" t="s">
        <v>5</v>
      </c>
      <c r="F25" s="41">
        <v>0.31</v>
      </c>
      <c r="G25" s="41">
        <v>0.33</v>
      </c>
      <c r="H25" s="41">
        <v>0.33</v>
      </c>
      <c r="I25" s="41">
        <v>0.06</v>
      </c>
      <c r="J25" s="41">
        <f>G25-I25</f>
        <v>0.27</v>
      </c>
      <c r="K25" s="41">
        <f>G25+I25</f>
        <v>0.39</v>
      </c>
      <c r="L25" s="46" t="s">
        <v>158</v>
      </c>
      <c r="M25" s="65" t="s">
        <v>158</v>
      </c>
      <c r="N25" s="23"/>
    </row>
    <row r="26" spans="1:14" s="63" customFormat="1" ht="26.25" x14ac:dyDescent="0.4">
      <c r="A26" s="81">
        <v>8879</v>
      </c>
      <c r="B26" s="81">
        <v>15644</v>
      </c>
      <c r="C26" s="276" t="s">
        <v>11</v>
      </c>
      <c r="D26" s="39">
        <f t="array" ref="D26">INDEX('132 הפוך'!F:F,MATCH(1,('132 הפוך'!A:A=B26)*('132 הפוך'!B:B=A26),0))/100</f>
        <v>3.0571416987318297E-2</v>
      </c>
      <c r="E26" s="41" t="s">
        <v>8</v>
      </c>
      <c r="F26" s="41">
        <v>0.05</v>
      </c>
      <c r="G26" s="41">
        <v>0.03</v>
      </c>
      <c r="H26" s="41">
        <v>0.03</v>
      </c>
      <c r="I26" s="41">
        <v>0.05</v>
      </c>
      <c r="J26" s="41">
        <f>IF((G26-I26)&lt;0,0,(G26-I26))</f>
        <v>0</v>
      </c>
      <c r="K26" s="41">
        <f>G26+I26</f>
        <v>0.08</v>
      </c>
      <c r="L26" s="46" t="s">
        <v>13</v>
      </c>
      <c r="M26" s="42" t="s">
        <v>13</v>
      </c>
      <c r="N26" s="23"/>
    </row>
    <row r="27" spans="1:14" s="63" customFormat="1" ht="26.25" x14ac:dyDescent="0.4">
      <c r="A27" s="81">
        <v>8879</v>
      </c>
      <c r="B27" s="81"/>
      <c r="C27" s="276" t="s">
        <v>14</v>
      </c>
      <c r="D27" s="39">
        <f t="array" ref="D27">INDEX('132 הפוך'!F:F,MATCH(1,('132 הפוך'!A:A=12978)*('132 הפוך'!B:B=A26),0))/100+INDEX('132 הפוך'!F:F,MATCH(1,('132 הפוך'!A:A=15584)*('132 הפוך'!B:B=A26),0))/100+INDEX('132 הפוך'!F:F,MATCH(1,('132 הפוך'!A:A=17728)*('132 הפוך'!B:B=A26),0))/100+INDEX('132 הפוך'!F:F,MATCH(1,('132 הפוך'!A:A=12481)*('132 הפוך'!B:B=A26),0))/100</f>
        <v>2.4933302532774118E-3</v>
      </c>
      <c r="E27" s="41" t="s">
        <v>8</v>
      </c>
      <c r="F27" s="41">
        <v>0.01</v>
      </c>
      <c r="G27" s="41">
        <v>0.01</v>
      </c>
      <c r="H27" s="41">
        <v>0.01</v>
      </c>
      <c r="I27" s="41">
        <v>0.05</v>
      </c>
      <c r="J27" s="41">
        <f>IF((G27-I27)&lt;0,0,(G27-I27))</f>
        <v>0</v>
      </c>
      <c r="K27" s="41">
        <f>G27+I27</f>
        <v>6.0000000000000005E-2</v>
      </c>
      <c r="L27" s="46"/>
      <c r="M27" s="42"/>
      <c r="N27" s="23"/>
    </row>
    <row r="28" spans="1:14" s="63" customFormat="1" ht="26.25" x14ac:dyDescent="0.4">
      <c r="A28" s="81"/>
      <c r="B28" s="81"/>
      <c r="C28" s="277" t="s">
        <v>16</v>
      </c>
      <c r="D28" s="82">
        <f>SUM(D23:D27)</f>
        <v>0.99999999999999956</v>
      </c>
      <c r="E28" s="45">
        <f t="shared" ref="E28:G28" si="6">SUM(E23:E27)</f>
        <v>-0.06</v>
      </c>
      <c r="F28" s="45">
        <f t="shared" ref="F28" si="7">SUM(F23:F27)</f>
        <v>1</v>
      </c>
      <c r="G28" s="45">
        <f t="shared" si="6"/>
        <v>1</v>
      </c>
      <c r="H28" s="45">
        <f t="shared" ref="H28" si="8">SUM(H23:H27)</f>
        <v>1</v>
      </c>
      <c r="I28" s="46"/>
      <c r="J28" s="41"/>
      <c r="K28" s="41"/>
      <c r="L28" s="46"/>
      <c r="M28" s="42"/>
      <c r="N28" s="23"/>
    </row>
    <row r="29" spans="1:14" s="63" customFormat="1" ht="27" thickBot="1" x14ac:dyDescent="0.45">
      <c r="A29" s="81">
        <v>8879</v>
      </c>
      <c r="B29" s="81">
        <v>16144</v>
      </c>
      <c r="C29" s="278" t="s">
        <v>17</v>
      </c>
      <c r="D29" s="48">
        <f t="array" ref="D29">INDEX('132 הפוך'!F:F,MATCH(1,('132 הפוך'!A:A=B29)*('132 הפוך'!B:B=A29),0))/100</f>
        <v>0.11955593992508699</v>
      </c>
      <c r="E29" s="49" t="s">
        <v>5</v>
      </c>
      <c r="F29" s="49">
        <v>0.1</v>
      </c>
      <c r="G29" s="41">
        <v>0.14000000000000001</v>
      </c>
      <c r="H29" s="41">
        <v>0.12</v>
      </c>
      <c r="I29" s="49">
        <v>0.06</v>
      </c>
      <c r="J29" s="49">
        <f>IF((G29-I29)&gt;0%,(G29-I29),0%)</f>
        <v>8.0000000000000016E-2</v>
      </c>
      <c r="K29" s="49">
        <f>G29+I29</f>
        <v>0.2</v>
      </c>
      <c r="L29" s="279" t="s">
        <v>18</v>
      </c>
      <c r="M29" s="50" t="s">
        <v>18</v>
      </c>
      <c r="N29" s="23"/>
    </row>
    <row r="30" spans="1:14" x14ac:dyDescent="0.2">
      <c r="B30" s="63"/>
      <c r="C30" s="64" t="s">
        <v>216</v>
      </c>
      <c r="D30" s="63"/>
      <c r="E30" s="63"/>
      <c r="I30" s="63"/>
      <c r="J30" s="63"/>
      <c r="K30" s="63"/>
      <c r="M30" s="63"/>
    </row>
    <row r="31" spans="1:14" s="63" customFormat="1" ht="16.5" thickBot="1" x14ac:dyDescent="0.3">
      <c r="A31" s="81"/>
      <c r="B31" s="63">
        <v>9123</v>
      </c>
      <c r="C31" s="236" t="s">
        <v>185</v>
      </c>
      <c r="D31" s="85"/>
      <c r="E31" s="85"/>
      <c r="F31" s="85"/>
      <c r="G31" s="85"/>
      <c r="H31" s="85"/>
      <c r="I31" s="85"/>
      <c r="J31" s="85"/>
      <c r="K31" s="85"/>
      <c r="L31" s="85"/>
      <c r="N31" s="23"/>
    </row>
    <row r="32" spans="1:14" s="63" customFormat="1" ht="25.5" x14ac:dyDescent="0.35">
      <c r="A32" s="81"/>
      <c r="B32" s="2"/>
      <c r="C32" s="280" t="s">
        <v>0</v>
      </c>
      <c r="D32" s="280" t="s">
        <v>564</v>
      </c>
      <c r="E32" s="280" t="s">
        <v>1</v>
      </c>
      <c r="F32" s="280" t="s">
        <v>215</v>
      </c>
      <c r="G32" s="280" t="s">
        <v>563</v>
      </c>
      <c r="H32" s="280" t="s">
        <v>514</v>
      </c>
      <c r="I32" s="280" t="s">
        <v>189</v>
      </c>
      <c r="J32" s="281" t="s">
        <v>187</v>
      </c>
      <c r="K32" s="281" t="s">
        <v>188</v>
      </c>
      <c r="L32" s="280" t="s">
        <v>569</v>
      </c>
      <c r="M32" s="37" t="s">
        <v>3</v>
      </c>
      <c r="N32" s="23"/>
    </row>
    <row r="33" spans="1:14" s="63" customFormat="1" ht="26.25" x14ac:dyDescent="0.4">
      <c r="A33" s="81">
        <v>9123</v>
      </c>
      <c r="B33" s="81">
        <v>13595</v>
      </c>
      <c r="C33" s="276" t="s">
        <v>4</v>
      </c>
      <c r="D33" s="39">
        <f t="array" ref="D33">INDEX('132 הפוך'!F:F,MATCH(1,('132 הפוך'!A:A=B33)*('132 הפוך'!B:B=A33),0))/100</f>
        <v>9.4951528135460594E-2</v>
      </c>
      <c r="E33" s="41">
        <v>-0.06</v>
      </c>
      <c r="F33" s="41">
        <v>0.1</v>
      </c>
      <c r="G33" s="41">
        <v>0.1</v>
      </c>
      <c r="H33" s="41">
        <v>0.1</v>
      </c>
      <c r="I33" s="41">
        <v>0.06</v>
      </c>
      <c r="J33" s="41">
        <f>G33-I33</f>
        <v>4.0000000000000008E-2</v>
      </c>
      <c r="K33" s="41">
        <f>IF((G33+I33)&gt;10%,10%,(G33+I33))</f>
        <v>0.1</v>
      </c>
      <c r="L33" s="46" t="s">
        <v>520</v>
      </c>
      <c r="M33" s="42" t="s">
        <v>502</v>
      </c>
      <c r="N33" s="23"/>
    </row>
    <row r="34" spans="1:14" s="63" customFormat="1" ht="26.25" x14ac:dyDescent="0.4">
      <c r="A34" s="81">
        <v>9123</v>
      </c>
      <c r="B34" s="81">
        <v>15705</v>
      </c>
      <c r="C34" s="276" t="s">
        <v>7</v>
      </c>
      <c r="D34" s="39">
        <f t="array" ref="D34">INDEX('132 הפוך'!F:F,MATCH(1,('132 הפוך'!A:A=B34)*('132 הפוך'!B:B=A34),0))/100</f>
        <v>0.483448889120075</v>
      </c>
      <c r="E34" s="43" t="s">
        <v>8</v>
      </c>
      <c r="F34" s="41">
        <v>0.53</v>
      </c>
      <c r="G34" s="41">
        <v>0.49</v>
      </c>
      <c r="H34" s="41">
        <v>0.49</v>
      </c>
      <c r="I34" s="43">
        <v>0.05</v>
      </c>
      <c r="J34" s="41">
        <f>G34-I34</f>
        <v>0.44</v>
      </c>
      <c r="K34" s="41">
        <f>G34+I34</f>
        <v>0.54</v>
      </c>
      <c r="L34" s="46" t="s">
        <v>9</v>
      </c>
      <c r="M34" s="42" t="s">
        <v>9</v>
      </c>
      <c r="N34" s="23"/>
    </row>
    <row r="35" spans="1:14" s="63" customFormat="1" ht="51.75" x14ac:dyDescent="0.4">
      <c r="A35" s="81">
        <v>9123</v>
      </c>
      <c r="B35" s="81">
        <v>15704</v>
      </c>
      <c r="C35" s="276" t="s">
        <v>10</v>
      </c>
      <c r="D35" s="39">
        <f t="array" ref="D35">INDEX('132 הפוך'!F:F,MATCH(1,('132 הפוך'!A:A=B35)*('132 הפוך'!B:B=A35),0))/100</f>
        <v>0.34802670207465097</v>
      </c>
      <c r="E35" s="41" t="s">
        <v>5</v>
      </c>
      <c r="F35" s="41">
        <v>0.31</v>
      </c>
      <c r="G35" s="41">
        <v>0.35</v>
      </c>
      <c r="H35" s="41">
        <v>0.35</v>
      </c>
      <c r="I35" s="41">
        <v>0.06</v>
      </c>
      <c r="J35" s="41">
        <f>G35-I35</f>
        <v>0.28999999999999998</v>
      </c>
      <c r="K35" s="41">
        <f>G35+I35</f>
        <v>0.41</v>
      </c>
      <c r="L35" s="46" t="s">
        <v>158</v>
      </c>
      <c r="M35" s="65" t="s">
        <v>158</v>
      </c>
      <c r="N35" s="23"/>
    </row>
    <row r="36" spans="1:14" s="63" customFormat="1" ht="26.25" x14ac:dyDescent="0.4">
      <c r="A36" s="81">
        <v>9123</v>
      </c>
      <c r="B36" s="81">
        <v>15644</v>
      </c>
      <c r="C36" s="276" t="s">
        <v>11</v>
      </c>
      <c r="D36" s="39">
        <f t="array" ref="D36">INDEX('132 הפוך'!F:F,MATCH(1,('132 הפוך'!A:A=B36)*('132 הפוך'!B:B=A36),0))/100</f>
        <v>7.1329985720990891E-2</v>
      </c>
      <c r="E36" s="41" t="s">
        <v>8</v>
      </c>
      <c r="F36" s="41">
        <v>0.05</v>
      </c>
      <c r="G36" s="41">
        <v>0.05</v>
      </c>
      <c r="H36" s="41">
        <v>0.05</v>
      </c>
      <c r="I36" s="41">
        <v>0.05</v>
      </c>
      <c r="J36" s="41">
        <f>IF((G36-I36)&lt;0,0,(G36-I36))</f>
        <v>0</v>
      </c>
      <c r="K36" s="41">
        <f>G36+I36</f>
        <v>0.1</v>
      </c>
      <c r="L36" s="46" t="s">
        <v>13</v>
      </c>
      <c r="M36" s="42" t="s">
        <v>13</v>
      </c>
      <c r="N36" s="23"/>
    </row>
    <row r="37" spans="1:14" s="63" customFormat="1" ht="26.25" x14ac:dyDescent="0.4">
      <c r="A37" s="81">
        <v>9123</v>
      </c>
      <c r="B37" s="81"/>
      <c r="C37" s="276" t="s">
        <v>14</v>
      </c>
      <c r="D37" s="39">
        <f t="array" ref="D37">INDEX('132 הפוך'!F:F,MATCH(1,('132 הפוך'!A:A=12978)*('132 הפוך'!B:B=A36),0))/100+INDEX('132 הפוך'!F:F,MATCH(1,('132 הפוך'!A:A=15584)*('132 הפוך'!B:B=A36),0))/100+INDEX('132 הפוך'!F:F,MATCH(1,('132 הפוך'!A:A=17728)*('132 הפוך'!B:B=A36),0))/100+INDEX('132 הפוך'!F:F,MATCH(1,('132 הפוך'!A:A=12481)*('132 הפוך'!B:B=A36),0))/100</f>
        <v>2.2428949488222903E-3</v>
      </c>
      <c r="E37" s="41" t="s">
        <v>8</v>
      </c>
      <c r="F37" s="41">
        <v>0.01</v>
      </c>
      <c r="G37" s="41">
        <v>0.01</v>
      </c>
      <c r="H37" s="41">
        <v>0.01</v>
      </c>
      <c r="I37" s="41">
        <v>0.05</v>
      </c>
      <c r="J37" s="41">
        <f>IF((G37-I37)&lt;0,0,(G37-I37))</f>
        <v>0</v>
      </c>
      <c r="K37" s="41">
        <f>G37+I37</f>
        <v>6.0000000000000005E-2</v>
      </c>
      <c r="L37" s="46"/>
      <c r="M37" s="42"/>
      <c r="N37" s="23"/>
    </row>
    <row r="38" spans="1:14" s="63" customFormat="1" ht="26.25" x14ac:dyDescent="0.4">
      <c r="A38" s="81"/>
      <c r="B38" s="81"/>
      <c r="C38" s="277" t="s">
        <v>16</v>
      </c>
      <c r="D38" s="82">
        <f>SUM(D33:D37)</f>
        <v>0.99999999999999967</v>
      </c>
      <c r="E38" s="45">
        <f t="shared" ref="E38:G38" si="9">SUM(E33:E37)</f>
        <v>-0.06</v>
      </c>
      <c r="F38" s="45">
        <f t="shared" ref="F38" si="10">SUM(F33:F37)</f>
        <v>1</v>
      </c>
      <c r="G38" s="45">
        <f t="shared" si="9"/>
        <v>1</v>
      </c>
      <c r="H38" s="45">
        <f t="shared" ref="H38" si="11">SUM(H33:H37)</f>
        <v>1</v>
      </c>
      <c r="I38" s="46"/>
      <c r="J38" s="41"/>
      <c r="K38" s="41"/>
      <c r="L38" s="46"/>
      <c r="M38" s="42"/>
      <c r="N38" s="23"/>
    </row>
    <row r="39" spans="1:14" s="63" customFormat="1" ht="27" thickBot="1" x14ac:dyDescent="0.45">
      <c r="A39" s="81">
        <v>9123</v>
      </c>
      <c r="B39" s="81">
        <v>16144</v>
      </c>
      <c r="C39" s="278" t="s">
        <v>17</v>
      </c>
      <c r="D39" s="48">
        <f t="array" ref="D39">INDEX('132 הפוך'!F:F,MATCH(1,('132 הפוך'!A:A=B39)*('132 הפוך'!B:B=A39),0))/100</f>
        <v>0.112263225729532</v>
      </c>
      <c r="E39" s="49" t="s">
        <v>5</v>
      </c>
      <c r="F39" s="49">
        <v>0.1</v>
      </c>
      <c r="G39" s="41">
        <v>0.12</v>
      </c>
      <c r="H39" s="41">
        <v>0.12</v>
      </c>
      <c r="I39" s="49">
        <v>0.06</v>
      </c>
      <c r="J39" s="49">
        <f>IF((G39-I39)&gt;0%,(G39-I39),0%)</f>
        <v>0.06</v>
      </c>
      <c r="K39" s="49">
        <f>G39+I39</f>
        <v>0.18</v>
      </c>
      <c r="L39" s="279" t="s">
        <v>18</v>
      </c>
      <c r="M39" s="50" t="s">
        <v>18</v>
      </c>
      <c r="N39" s="23"/>
    </row>
    <row r="40" spans="1:14" s="63" customFormat="1" x14ac:dyDescent="0.2">
      <c r="A40" s="81"/>
      <c r="B40" s="69">
        <v>8305</v>
      </c>
      <c r="C40" s="64" t="s">
        <v>217</v>
      </c>
      <c r="F40" s="85"/>
      <c r="G40" s="85"/>
      <c r="H40" s="85"/>
      <c r="L40" s="85"/>
    </row>
    <row r="41" spans="1:14" ht="16.5" thickBot="1" x14ac:dyDescent="0.3">
      <c r="B41" t="s">
        <v>136</v>
      </c>
      <c r="C41" s="236" t="s">
        <v>135</v>
      </c>
      <c r="D41" s="85"/>
      <c r="E41" s="85"/>
      <c r="I41" s="85"/>
      <c r="J41" s="85"/>
      <c r="K41" s="85"/>
      <c r="N41"/>
    </row>
    <row r="42" spans="1:14" ht="25.5" x14ac:dyDescent="0.35">
      <c r="C42" s="280" t="s">
        <v>0</v>
      </c>
      <c r="D42" s="280" t="s">
        <v>564</v>
      </c>
      <c r="E42" s="280" t="s">
        <v>1</v>
      </c>
      <c r="F42" s="280" t="s">
        <v>215</v>
      </c>
      <c r="G42" s="280" t="s">
        <v>563</v>
      </c>
      <c r="H42" s="280" t="s">
        <v>514</v>
      </c>
      <c r="I42" s="280" t="s">
        <v>189</v>
      </c>
      <c r="J42" s="281" t="s">
        <v>187</v>
      </c>
      <c r="K42" s="281" t="s">
        <v>188</v>
      </c>
      <c r="L42" s="280" t="s">
        <v>569</v>
      </c>
      <c r="M42" s="37" t="s">
        <v>3</v>
      </c>
      <c r="N42"/>
    </row>
    <row r="43" spans="1:14" ht="26.25" x14ac:dyDescent="0.4">
      <c r="A43" s="81">
        <v>3312</v>
      </c>
      <c r="B43" s="81">
        <v>13595</v>
      </c>
      <c r="C43" s="276" t="s">
        <v>4</v>
      </c>
      <c r="D43" s="39">
        <f t="array" ref="D43">INDEX('132 הפוך'!F:F,MATCH(1,('132 הפוך'!A:A=B43)*('132 הפוך'!B:B=A43),0))/100</f>
        <v>0.17608672056189095</v>
      </c>
      <c r="E43" s="41" t="s">
        <v>5</v>
      </c>
      <c r="F43" s="41">
        <v>0.1</v>
      </c>
      <c r="G43" s="41">
        <v>0.18</v>
      </c>
      <c r="H43" s="41">
        <v>0.15</v>
      </c>
      <c r="I43" s="41">
        <v>0.06</v>
      </c>
      <c r="J43" s="41">
        <f>G43-I43</f>
        <v>0.12</v>
      </c>
      <c r="K43" s="41">
        <f>G43+I43</f>
        <v>0.24</v>
      </c>
      <c r="L43" s="46" t="s">
        <v>520</v>
      </c>
      <c r="M43" s="42" t="s">
        <v>502</v>
      </c>
      <c r="N43"/>
    </row>
    <row r="44" spans="1:14" ht="26.25" x14ac:dyDescent="0.4">
      <c r="A44" s="81">
        <v>3312</v>
      </c>
      <c r="B44" s="81">
        <v>15705</v>
      </c>
      <c r="C44" s="276" t="s">
        <v>7</v>
      </c>
      <c r="D44" s="39">
        <f t="array" ref="D44">INDEX('132 הפוך'!F:F,MATCH(1,('132 הפוך'!A:A=B44)*('132 הפוך'!B:B=A44),0))/100</f>
        <v>0.39925754929089097</v>
      </c>
      <c r="E44" s="43" t="s">
        <v>8</v>
      </c>
      <c r="F44" s="41">
        <v>0.53</v>
      </c>
      <c r="G44" s="41">
        <v>0.41</v>
      </c>
      <c r="H44" s="41">
        <v>0.45</v>
      </c>
      <c r="I44" s="43">
        <v>0.05</v>
      </c>
      <c r="J44" s="41">
        <f>G44-I44</f>
        <v>0.36</v>
      </c>
      <c r="K44" s="41">
        <f>G44+I44</f>
        <v>0.45999999999999996</v>
      </c>
      <c r="L44" s="46" t="s">
        <v>9</v>
      </c>
      <c r="M44" s="42" t="s">
        <v>9</v>
      </c>
      <c r="N44"/>
    </row>
    <row r="45" spans="1:14" ht="51.75" x14ac:dyDescent="0.4">
      <c r="A45" s="81">
        <v>3312</v>
      </c>
      <c r="B45" s="81">
        <v>15704</v>
      </c>
      <c r="C45" s="276" t="s">
        <v>10</v>
      </c>
      <c r="D45" s="39">
        <f t="array" ref="D45">INDEX('132 הפוך'!F:F,MATCH(1,('132 הפוך'!A:A=B45)*('132 הפוך'!B:B=A45),0))/100</f>
        <v>0.37741536607535298</v>
      </c>
      <c r="E45" s="41" t="s">
        <v>5</v>
      </c>
      <c r="F45" s="41">
        <v>0.31</v>
      </c>
      <c r="G45" s="41">
        <v>0.35</v>
      </c>
      <c r="H45" s="41">
        <v>0.35</v>
      </c>
      <c r="I45" s="41">
        <v>0.06</v>
      </c>
      <c r="J45" s="41">
        <f>G45-I45</f>
        <v>0.28999999999999998</v>
      </c>
      <c r="K45" s="41">
        <f>G45+I45</f>
        <v>0.41</v>
      </c>
      <c r="L45" s="46" t="s">
        <v>158</v>
      </c>
      <c r="M45" s="65" t="s">
        <v>156</v>
      </c>
      <c r="N45"/>
    </row>
    <row r="46" spans="1:14" ht="26.25" x14ac:dyDescent="0.4">
      <c r="A46" s="81">
        <v>3312</v>
      </c>
      <c r="B46" s="81">
        <v>15644</v>
      </c>
      <c r="C46" s="276" t="s">
        <v>11</v>
      </c>
      <c r="D46" s="39">
        <f t="array" ref="D46">INDEX('132 הפוך'!F:F,MATCH(1,('132 הפוך'!A:A=B46)*('132 הפוך'!B:B=A46),0))/100</f>
        <v>1.57526319575696E-2</v>
      </c>
      <c r="E46" s="41" t="s">
        <v>8</v>
      </c>
      <c r="F46" s="41">
        <v>0.05</v>
      </c>
      <c r="G46" s="41">
        <v>0.03</v>
      </c>
      <c r="H46" s="41">
        <v>0.03</v>
      </c>
      <c r="I46" s="41">
        <v>0.05</v>
      </c>
      <c r="J46" s="41">
        <f>IF((G46-I46)&lt;0,0,(G46-I46))</f>
        <v>0</v>
      </c>
      <c r="K46" s="41">
        <f>G46+I46</f>
        <v>0.08</v>
      </c>
      <c r="L46" s="46" t="s">
        <v>13</v>
      </c>
      <c r="M46" s="42" t="s">
        <v>13</v>
      </c>
      <c r="N46"/>
    </row>
    <row r="47" spans="1:14" ht="26.25" x14ac:dyDescent="0.4">
      <c r="A47" s="81">
        <v>3312</v>
      </c>
      <c r="B47" s="81"/>
      <c r="C47" s="276" t="s">
        <v>100</v>
      </c>
      <c r="D47" s="39">
        <f t="array" ref="D47">INDEX('132 הפוך'!F:F,MATCH(1,('132 הפוך'!A:A=12978)*('132 הפוך'!B:B=A46),0))/100+INDEX('132 הפוך'!F:F,MATCH(1,('132 הפוך'!A:A=15584)*('132 הפוך'!B:B=A46),0))/100+INDEX('132 הפוך'!F:F,MATCH(1,('132 הפוך'!A:A=17728)*('132 הפוך'!B:B=A46),0))/100+INDEX('132 הפוך'!F:F,MATCH(1,('132 הפוך'!A:A=12481)*('132 הפוך'!B:B=A46),0))/100</f>
        <v>3.1487732114296334E-2</v>
      </c>
      <c r="E47" s="41" t="s">
        <v>8</v>
      </c>
      <c r="F47" s="41">
        <v>0.01</v>
      </c>
      <c r="G47" s="41">
        <v>0.03</v>
      </c>
      <c r="H47" s="41">
        <v>0.02</v>
      </c>
      <c r="I47" s="41">
        <v>0.05</v>
      </c>
      <c r="J47" s="41">
        <f>IF((G47-I47)&lt;0,0,(G47-I47))</f>
        <v>0</v>
      </c>
      <c r="K47" s="41">
        <f>G47+I47</f>
        <v>0.08</v>
      </c>
      <c r="L47" s="46"/>
      <c r="M47" s="42"/>
      <c r="N47"/>
    </row>
    <row r="48" spans="1:14" ht="26.25" x14ac:dyDescent="0.4">
      <c r="B48" s="81"/>
      <c r="C48" s="277" t="s">
        <v>16</v>
      </c>
      <c r="D48" s="82">
        <f>SUM(D43:D47)</f>
        <v>1.0000000000000009</v>
      </c>
      <c r="E48" s="45">
        <f>SUM(E43:E47)</f>
        <v>0</v>
      </c>
      <c r="F48" s="45">
        <f>SUM(F43:F47)</f>
        <v>1</v>
      </c>
      <c r="G48" s="45">
        <f>SUM(G43:G47)</f>
        <v>1</v>
      </c>
      <c r="H48" s="45">
        <f>SUM(H43:H47)</f>
        <v>1</v>
      </c>
      <c r="I48" s="46"/>
      <c r="J48" s="41"/>
      <c r="K48" s="41"/>
      <c r="L48" s="46"/>
      <c r="M48" s="42"/>
      <c r="N48"/>
    </row>
    <row r="49" spans="1:14" ht="27" thickBot="1" x14ac:dyDescent="0.45">
      <c r="A49" s="81">
        <v>3312</v>
      </c>
      <c r="B49" s="81">
        <v>16144</v>
      </c>
      <c r="C49" s="278" t="s">
        <v>17</v>
      </c>
      <c r="D49" s="48">
        <f t="array" ref="D49">INDEX('132 הפוך'!F:F,MATCH(1,('132 הפוך'!A:A=B49)*('132 הפוך'!B:B=A49),0))/100</f>
        <v>0.13109665389912201</v>
      </c>
      <c r="E49" s="49" t="s">
        <v>5</v>
      </c>
      <c r="F49" s="49">
        <v>0.1</v>
      </c>
      <c r="G49" s="41">
        <v>0.13</v>
      </c>
      <c r="H49" s="41">
        <v>0.12</v>
      </c>
      <c r="I49" s="49">
        <v>0.06</v>
      </c>
      <c r="J49" s="49">
        <f>IF((G49-I49)&gt;0%,(G49-I49),0%)</f>
        <v>7.0000000000000007E-2</v>
      </c>
      <c r="K49" s="49">
        <f>G49+I49</f>
        <v>0.19</v>
      </c>
      <c r="L49" s="279" t="s">
        <v>18</v>
      </c>
      <c r="M49" s="50" t="s">
        <v>18</v>
      </c>
      <c r="N49"/>
    </row>
    <row r="50" spans="1:14" x14ac:dyDescent="0.2">
      <c r="B50" s="67">
        <v>8518</v>
      </c>
      <c r="C50" s="64" t="s">
        <v>90</v>
      </c>
      <c r="N50"/>
    </row>
    <row r="51" spans="1:14" ht="16.5" thickBot="1" x14ac:dyDescent="0.3">
      <c r="B51" t="s">
        <v>154</v>
      </c>
      <c r="C51" s="236" t="s">
        <v>120</v>
      </c>
      <c r="D51" s="85"/>
      <c r="E51" s="85"/>
      <c r="I51" s="85"/>
      <c r="J51" s="85"/>
      <c r="K51" s="85"/>
      <c r="N51"/>
    </row>
    <row r="52" spans="1:14" ht="25.5" x14ac:dyDescent="0.35">
      <c r="C52" s="280" t="s">
        <v>0</v>
      </c>
      <c r="D52" s="280" t="s">
        <v>564</v>
      </c>
      <c r="E52" s="280" t="s">
        <v>1</v>
      </c>
      <c r="F52" s="280" t="s">
        <v>215</v>
      </c>
      <c r="G52" s="280" t="s">
        <v>563</v>
      </c>
      <c r="H52" s="280" t="s">
        <v>514</v>
      </c>
      <c r="I52" s="280" t="s">
        <v>189</v>
      </c>
      <c r="J52" s="281" t="s">
        <v>187</v>
      </c>
      <c r="K52" s="281" t="s">
        <v>188</v>
      </c>
      <c r="L52" s="280" t="s">
        <v>569</v>
      </c>
      <c r="M52" s="37" t="s">
        <v>3</v>
      </c>
      <c r="N52"/>
    </row>
    <row r="53" spans="1:14" ht="26.25" x14ac:dyDescent="0.4">
      <c r="A53" s="81">
        <v>8518</v>
      </c>
      <c r="B53" s="81">
        <v>13595</v>
      </c>
      <c r="C53" s="276" t="s">
        <v>4</v>
      </c>
      <c r="D53" s="39">
        <f t="array" ref="D53">INDEX('132 הפוך'!F:F,MATCH(1,('132 הפוך'!A:A=B53)*('132 הפוך'!B:B=A53),0))/100</f>
        <v>0.17471010793167899</v>
      </c>
      <c r="E53" s="41" t="s">
        <v>5</v>
      </c>
      <c r="F53" s="41">
        <v>0.1</v>
      </c>
      <c r="G53" s="41">
        <v>0.18</v>
      </c>
      <c r="H53" s="41">
        <v>0.15</v>
      </c>
      <c r="I53" s="41">
        <v>0.06</v>
      </c>
      <c r="J53" s="41">
        <f>G53-I53</f>
        <v>0.12</v>
      </c>
      <c r="K53" s="41">
        <f>G53+I53</f>
        <v>0.24</v>
      </c>
      <c r="L53" s="46" t="s">
        <v>520</v>
      </c>
      <c r="M53" s="42" t="s">
        <v>502</v>
      </c>
      <c r="N53"/>
    </row>
    <row r="54" spans="1:14" ht="26.25" x14ac:dyDescent="0.4">
      <c r="A54" s="81">
        <v>8518</v>
      </c>
      <c r="B54" s="81">
        <v>15705</v>
      </c>
      <c r="C54" s="276" t="s">
        <v>7</v>
      </c>
      <c r="D54" s="39">
        <f t="array" ref="D54">INDEX('132 הפוך'!F:F,MATCH(1,('132 הפוך'!A:A=B54)*('132 הפוך'!B:B=A54),0))/100</f>
        <v>0.42080446551551093</v>
      </c>
      <c r="E54" s="43" t="s">
        <v>8</v>
      </c>
      <c r="F54" s="41">
        <v>0.53</v>
      </c>
      <c r="G54" s="41">
        <v>0.42</v>
      </c>
      <c r="H54" s="41">
        <v>0.45</v>
      </c>
      <c r="I54" s="43">
        <v>0.05</v>
      </c>
      <c r="J54" s="41">
        <f>G54-I54</f>
        <v>0.37</v>
      </c>
      <c r="K54" s="41">
        <f>G54+I54</f>
        <v>0.47</v>
      </c>
      <c r="L54" s="46" t="s">
        <v>9</v>
      </c>
      <c r="M54" s="42" t="s">
        <v>9</v>
      </c>
      <c r="N54"/>
    </row>
    <row r="55" spans="1:14" ht="51.75" x14ac:dyDescent="0.4">
      <c r="A55" s="81">
        <v>8518</v>
      </c>
      <c r="B55" s="81">
        <v>15704</v>
      </c>
      <c r="C55" s="276" t="s">
        <v>10</v>
      </c>
      <c r="D55" s="39">
        <f t="array" ref="D55">INDEX('132 הפוך'!F:F,MATCH(1,('132 הפוך'!A:A=B55)*('132 הפוך'!B:B=A55),0))/100</f>
        <v>0.33751119038075594</v>
      </c>
      <c r="E55" s="41" t="s">
        <v>5</v>
      </c>
      <c r="F55" s="41">
        <v>0.31</v>
      </c>
      <c r="G55" s="41">
        <v>0.35</v>
      </c>
      <c r="H55" s="41">
        <v>0.35</v>
      </c>
      <c r="I55" s="41">
        <v>0.06</v>
      </c>
      <c r="J55" s="41">
        <f>G55-I55</f>
        <v>0.28999999999999998</v>
      </c>
      <c r="K55" s="41">
        <f>G55+I55</f>
        <v>0.41</v>
      </c>
      <c r="L55" s="46" t="s">
        <v>543</v>
      </c>
      <c r="M55" s="65" t="s">
        <v>156</v>
      </c>
      <c r="N55"/>
    </row>
    <row r="56" spans="1:14" ht="26.25" x14ac:dyDescent="0.4">
      <c r="A56" s="81">
        <v>8518</v>
      </c>
      <c r="B56" s="81">
        <v>15644</v>
      </c>
      <c r="C56" s="276" t="s">
        <v>11</v>
      </c>
      <c r="D56" s="39">
        <f t="array" ref="D56">INDEX('132 הפוך'!F:F,MATCH(1,('132 הפוך'!A:A=B56)*('132 הפוך'!B:B=A56),0))/100</f>
        <v>4.3935813475597406E-2</v>
      </c>
      <c r="E56" s="41" t="s">
        <v>8</v>
      </c>
      <c r="F56" s="41">
        <v>0.05</v>
      </c>
      <c r="G56" s="41">
        <v>0.03</v>
      </c>
      <c r="H56" s="41">
        <v>0.03</v>
      </c>
      <c r="I56" s="41">
        <v>0.05</v>
      </c>
      <c r="J56" s="41">
        <f>IF((G56-I56)&lt;0,0,(G56-I56))</f>
        <v>0</v>
      </c>
      <c r="K56" s="41">
        <f>G56+I56</f>
        <v>0.08</v>
      </c>
      <c r="L56" s="46" t="s">
        <v>13</v>
      </c>
      <c r="M56" s="42" t="s">
        <v>13</v>
      </c>
      <c r="N56"/>
    </row>
    <row r="57" spans="1:14" ht="26.25" x14ac:dyDescent="0.4">
      <c r="A57" s="81">
        <v>8518</v>
      </c>
      <c r="B57" s="81"/>
      <c r="C57" s="276" t="s">
        <v>14</v>
      </c>
      <c r="D57" s="39">
        <f t="array" ref="D57">INDEX('132 הפוך'!F:F,MATCH(1,('132 הפוך'!A:A=12978)*('132 הפוך'!B:B=A56),0))/100+INDEX('132 הפוך'!F:F,MATCH(1,('132 הפוך'!A:A=15584)*('132 הפוך'!B:B=A56),0))/100+INDEX('132 הפוך'!F:F,MATCH(1,('132 הפוך'!A:A=17728)*('132 הפוך'!B:B=A56),0))/100+INDEX('132 הפוך'!F:F,MATCH(1,('132 הפוך'!A:A=12481)*('132 הפוך'!B:B=A56),0))/100</f>
        <v>2.3038422696456617E-2</v>
      </c>
      <c r="E57" s="41" t="s">
        <v>8</v>
      </c>
      <c r="F57" s="41">
        <v>0.01</v>
      </c>
      <c r="G57" s="41">
        <v>0.02</v>
      </c>
      <c r="H57" s="41">
        <v>0.02</v>
      </c>
      <c r="I57" s="41">
        <v>0.05</v>
      </c>
      <c r="J57" s="41">
        <f>IF((G57-I57)&lt;0,0,(G57-I57))</f>
        <v>0</v>
      </c>
      <c r="K57" s="41">
        <f>G57+I57</f>
        <v>7.0000000000000007E-2</v>
      </c>
      <c r="L57" s="46"/>
      <c r="M57" s="42"/>
      <c r="N57"/>
    </row>
    <row r="58" spans="1:14" ht="26.25" x14ac:dyDescent="0.4">
      <c r="B58" s="81"/>
      <c r="C58" s="277" t="s">
        <v>16</v>
      </c>
      <c r="D58" s="82">
        <f>SUM(D53:D57)</f>
        <v>0.99999999999999989</v>
      </c>
      <c r="E58" s="45">
        <f>SUM(E53:E57)</f>
        <v>0</v>
      </c>
      <c r="F58" s="45">
        <f>SUM(F53:F57)</f>
        <v>1</v>
      </c>
      <c r="G58" s="45">
        <f>SUM(G53:G57)</f>
        <v>1</v>
      </c>
      <c r="H58" s="45">
        <f>SUM(H53:H57)</f>
        <v>1</v>
      </c>
      <c r="I58" s="46"/>
      <c r="J58" s="41"/>
      <c r="K58" s="41"/>
      <c r="L58" s="46"/>
      <c r="M58" s="42"/>
      <c r="N58"/>
    </row>
    <row r="59" spans="1:14" ht="27" thickBot="1" x14ac:dyDescent="0.45">
      <c r="A59" s="81">
        <v>8518</v>
      </c>
      <c r="B59" s="81">
        <v>16144</v>
      </c>
      <c r="C59" s="278" t="s">
        <v>17</v>
      </c>
      <c r="D59" s="48">
        <f t="array" ref="D59">INDEX('132 הפוך'!F:F,MATCH(1,('132 הפוך'!A:A=B59)*('132 הפוך'!B:B=A59),0))/100</f>
        <v>0.132003151061762</v>
      </c>
      <c r="E59" s="49" t="s">
        <v>5</v>
      </c>
      <c r="F59" s="49">
        <v>0.1</v>
      </c>
      <c r="G59" s="41">
        <v>0.13</v>
      </c>
      <c r="H59" s="41">
        <v>0.12</v>
      </c>
      <c r="I59" s="49">
        <v>0.06</v>
      </c>
      <c r="J59" s="49">
        <f>IF((G59-I59)&gt;0%,(G59-I59),0%)</f>
        <v>7.0000000000000007E-2</v>
      </c>
      <c r="K59" s="49">
        <f>G59+I59</f>
        <v>0.19</v>
      </c>
      <c r="L59" s="279" t="s">
        <v>18</v>
      </c>
      <c r="M59" s="50" t="s">
        <v>18</v>
      </c>
      <c r="N59"/>
    </row>
    <row r="60" spans="1:14" x14ac:dyDescent="0.2">
      <c r="B60" s="2" t="s">
        <v>19</v>
      </c>
      <c r="C60" s="4" t="s">
        <v>90</v>
      </c>
      <c r="N60"/>
    </row>
    <row r="61" spans="1:14" s="85" customFormat="1" ht="19.5" x14ac:dyDescent="0.3">
      <c r="A61" s="95"/>
      <c r="B61" s="95"/>
      <c r="C61" s="228" t="s">
        <v>548</v>
      </c>
    </row>
    <row r="62" spans="1:14" s="85" customFormat="1" ht="19.5" x14ac:dyDescent="0.3">
      <c r="A62" s="95"/>
      <c r="B62" s="95"/>
      <c r="C62" s="228" t="s">
        <v>546</v>
      </c>
    </row>
    <row r="63" spans="1:14" s="85" customFormat="1" ht="19.5" x14ac:dyDescent="0.3">
      <c r="A63" s="95"/>
      <c r="B63" s="95"/>
      <c r="C63" s="228" t="s">
        <v>549</v>
      </c>
    </row>
    <row r="64" spans="1:14" s="85" customFormat="1" ht="19.5" x14ac:dyDescent="0.3">
      <c r="A64" s="95"/>
      <c r="B64" s="95"/>
      <c r="C64" s="228" t="s">
        <v>550</v>
      </c>
    </row>
    <row r="65" spans="1:9" s="85" customFormat="1" ht="19.5" x14ac:dyDescent="0.3">
      <c r="A65" s="95"/>
      <c r="B65" s="95"/>
      <c r="C65" s="228" t="s">
        <v>553</v>
      </c>
    </row>
    <row r="66" spans="1:9" s="85" customFormat="1" ht="19.5" x14ac:dyDescent="0.3">
      <c r="A66" s="95"/>
      <c r="B66" s="95"/>
      <c r="C66" s="228" t="s">
        <v>551</v>
      </c>
    </row>
    <row r="67" spans="1:9" s="85" customFormat="1" ht="19.5" x14ac:dyDescent="0.3">
      <c r="A67" s="95"/>
      <c r="B67" s="95"/>
      <c r="C67" s="228" t="s">
        <v>552</v>
      </c>
    </row>
    <row r="68" spans="1:9" s="85" customFormat="1" ht="19.5" x14ac:dyDescent="0.3">
      <c r="A68" s="95"/>
      <c r="B68" s="95"/>
      <c r="C68" s="228" t="s">
        <v>554</v>
      </c>
    </row>
    <row r="69" spans="1:9" s="85" customFormat="1" ht="19.5" x14ac:dyDescent="0.3">
      <c r="A69" s="95"/>
      <c r="B69" s="95"/>
      <c r="C69" s="228" t="s">
        <v>547</v>
      </c>
    </row>
    <row r="70" spans="1:9" s="313" customFormat="1" x14ac:dyDescent="0.2">
      <c r="A70" s="313" t="s">
        <v>735</v>
      </c>
    </row>
    <row r="72" spans="1:9" x14ac:dyDescent="0.2">
      <c r="D72" s="63"/>
      <c r="E72" s="63"/>
      <c r="I72" s="63"/>
    </row>
  </sheetData>
  <mergeCells count="1">
    <mergeCell ref="A70:XFD70"/>
  </mergeCells>
  <pageMargins left="0.7" right="0.7" top="0.75" bottom="0.75" header="0.3" footer="0.3"/>
  <pageSetup paperSize="9" scale="30" fitToHeight="0" orientation="landscape"/>
  <rowBreaks count="2" manualBreakCount="2">
    <brk id="40" min="1" max="12" man="1"/>
    <brk id="50" min="1" max="12" man="1"/>
  </rowBreaks>
  <tableParts count="6">
    <tablePart r:id="rId1"/>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rightToLeft="1" topLeftCell="C1" zoomScale="55" zoomScaleNormal="55" zoomScaleSheetLayoutView="55" workbookViewId="0">
      <selection activeCell="L38" sqref="L38"/>
    </sheetView>
  </sheetViews>
  <sheetFormatPr defaultRowHeight="14.25" x14ac:dyDescent="0.2"/>
  <cols>
    <col min="1" max="1" width="9" style="63" hidden="1" customWidth="1"/>
    <col min="2" max="2" width="9" hidden="1" customWidth="1"/>
    <col min="3" max="3" width="34.375" customWidth="1"/>
    <col min="4" max="4" width="51.125" customWidth="1"/>
    <col min="5" max="5" width="21" hidden="1" customWidth="1"/>
    <col min="6" max="6" width="38.625" style="85" hidden="1" customWidth="1"/>
    <col min="7" max="7" width="44.125" style="85" customWidth="1"/>
    <col min="8" max="8" width="38.625" style="85" hidden="1" customWidth="1"/>
    <col min="9" max="9" width="43.25" bestFit="1" customWidth="1"/>
    <col min="10" max="10" width="49.25" customWidth="1"/>
    <col min="11" max="11" width="49.125" customWidth="1"/>
    <col min="12" max="12" width="80.375" style="85" bestFit="1" customWidth="1"/>
    <col min="13" max="13" width="80.375" hidden="1" customWidth="1"/>
    <col min="14" max="14" width="9" style="23"/>
  </cols>
  <sheetData>
    <row r="1" spans="1:13" ht="16.5" thickBot="1" x14ac:dyDescent="0.3">
      <c r="B1" s="69">
        <v>7708</v>
      </c>
      <c r="C1" s="236" t="s">
        <v>132</v>
      </c>
      <c r="D1" s="85"/>
      <c r="E1" s="85"/>
      <c r="I1" s="85"/>
      <c r="J1" s="85"/>
      <c r="K1" s="85"/>
    </row>
    <row r="2" spans="1:13" ht="25.5" x14ac:dyDescent="0.35">
      <c r="C2" s="280" t="s">
        <v>0</v>
      </c>
      <c r="D2" s="280" t="s">
        <v>564</v>
      </c>
      <c r="E2" s="280" t="s">
        <v>215</v>
      </c>
      <c r="F2" s="280" t="s">
        <v>736</v>
      </c>
      <c r="G2" s="280" t="s">
        <v>563</v>
      </c>
      <c r="H2" s="280" t="s">
        <v>514</v>
      </c>
      <c r="I2" s="280" t="s">
        <v>189</v>
      </c>
      <c r="J2" s="281" t="s">
        <v>187</v>
      </c>
      <c r="K2" s="281" t="s">
        <v>188</v>
      </c>
      <c r="L2" s="280" t="s">
        <v>569</v>
      </c>
      <c r="M2" s="37" t="s">
        <v>3</v>
      </c>
    </row>
    <row r="3" spans="1:13" ht="26.25" x14ac:dyDescent="0.4">
      <c r="A3" s="63">
        <v>7708</v>
      </c>
      <c r="B3" s="81">
        <v>13595</v>
      </c>
      <c r="C3" s="276" t="s">
        <v>4</v>
      </c>
      <c r="D3" s="39">
        <f t="array" ref="D3">INDEX('132 הפוך'!F:F,MATCH(1,('132 הפוך'!A:A=B3)*('132 הפוך'!B:B=A3),0))/100</f>
        <v>0.35808518738303896</v>
      </c>
      <c r="E3" s="41" t="s">
        <v>5</v>
      </c>
      <c r="F3" s="41">
        <v>0.33</v>
      </c>
      <c r="G3" s="41">
        <v>0.35</v>
      </c>
      <c r="H3" s="41">
        <v>0.34</v>
      </c>
      <c r="I3" s="41">
        <v>0.06</v>
      </c>
      <c r="J3" s="41">
        <f>G3-I3</f>
        <v>0.28999999999999998</v>
      </c>
      <c r="K3" s="41">
        <f>G3+I3</f>
        <v>0.41</v>
      </c>
      <c r="L3" s="46" t="s">
        <v>588</v>
      </c>
      <c r="M3" s="42" t="s">
        <v>502</v>
      </c>
    </row>
    <row r="4" spans="1:13" ht="26.25" x14ac:dyDescent="0.4">
      <c r="A4" s="63">
        <v>7708</v>
      </c>
      <c r="B4" s="81">
        <v>15705</v>
      </c>
      <c r="C4" s="276" t="s">
        <v>559</v>
      </c>
      <c r="D4" s="39">
        <f t="array" ref="D4">INDEX('132 הפוך'!F:F,MATCH(1,('132 הפוך'!A:A=B4)*('132 הפוך'!B:B=A4),0))/100</f>
        <v>0.97761013899634397</v>
      </c>
      <c r="E4" s="43" t="s">
        <v>8</v>
      </c>
      <c r="F4" s="41">
        <v>0.64</v>
      </c>
      <c r="G4" s="41">
        <v>0.95</v>
      </c>
      <c r="H4" s="41">
        <v>0.95</v>
      </c>
      <c r="I4" s="43">
        <v>0.05</v>
      </c>
      <c r="J4" s="41">
        <f>G4-I4</f>
        <v>0.89999999999999991</v>
      </c>
      <c r="K4" s="41">
        <f>G4+I4</f>
        <v>1</v>
      </c>
      <c r="L4" s="46" t="s">
        <v>541</v>
      </c>
      <c r="M4" s="42" t="s">
        <v>9</v>
      </c>
    </row>
    <row r="5" spans="1:13" ht="26.25" x14ac:dyDescent="0.4">
      <c r="A5" s="63">
        <v>7708</v>
      </c>
      <c r="B5" s="81">
        <v>15704</v>
      </c>
      <c r="C5" s="276" t="s">
        <v>10</v>
      </c>
      <c r="D5" s="39">
        <f t="array" ref="D5">INDEX('132 הפוך'!F:F,MATCH(1,('132 הפוך'!A:A=B5)*('132 הפוך'!B:B=A5),0))/100</f>
        <v>0</v>
      </c>
      <c r="E5" s="41" t="s">
        <v>21</v>
      </c>
      <c r="F5" s="41">
        <v>0</v>
      </c>
      <c r="G5" s="41">
        <v>0</v>
      </c>
      <c r="H5" s="41">
        <v>0</v>
      </c>
      <c r="I5" s="41">
        <v>0</v>
      </c>
      <c r="J5" s="41">
        <f>G5-I5</f>
        <v>0</v>
      </c>
      <c r="K5" s="41">
        <f>G5+I5</f>
        <v>0</v>
      </c>
      <c r="L5" s="46"/>
      <c r="M5" s="65"/>
    </row>
    <row r="6" spans="1:13" ht="26.25" x14ac:dyDescent="0.4">
      <c r="A6" s="63">
        <v>7708</v>
      </c>
      <c r="B6" s="81">
        <v>15644</v>
      </c>
      <c r="C6" s="276" t="s">
        <v>11</v>
      </c>
      <c r="D6" s="39">
        <f t="array" ref="D6">INDEX('132 הפוך'!F:F,MATCH(1,('132 הפוך'!A:A=B6)*('132 הפוך'!B:B=A6),0))/100</f>
        <v>1.9118145456546599E-2</v>
      </c>
      <c r="E6" s="41" t="s">
        <v>8</v>
      </c>
      <c r="F6" s="41">
        <v>0.03</v>
      </c>
      <c r="G6" s="41">
        <v>0.03</v>
      </c>
      <c r="H6" s="41">
        <v>0.03</v>
      </c>
      <c r="I6" s="41">
        <v>0.05</v>
      </c>
      <c r="J6" s="41">
        <f>IF((G6-I6)&lt;0,0,(G6-I6))</f>
        <v>0</v>
      </c>
      <c r="K6" s="41">
        <f>G6+I6</f>
        <v>0.08</v>
      </c>
      <c r="L6" s="46" t="s">
        <v>13</v>
      </c>
      <c r="M6" s="42" t="s">
        <v>13</v>
      </c>
    </row>
    <row r="7" spans="1:13" ht="26.25" x14ac:dyDescent="0.4">
      <c r="A7" s="63">
        <v>7708</v>
      </c>
      <c r="B7" s="81"/>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0</v>
      </c>
      <c r="E7" s="41" t="s">
        <v>8</v>
      </c>
      <c r="F7" s="41">
        <v>0</v>
      </c>
      <c r="G7" s="41">
        <v>0</v>
      </c>
      <c r="H7" s="41">
        <v>0</v>
      </c>
      <c r="I7" s="41">
        <v>0.05</v>
      </c>
      <c r="J7" s="41">
        <f>IF((G7-I7)&lt;0,0,(G7-I7))</f>
        <v>0</v>
      </c>
      <c r="K7" s="41">
        <f>G7+I7</f>
        <v>0.05</v>
      </c>
      <c r="L7" s="46"/>
      <c r="M7" s="42"/>
    </row>
    <row r="8" spans="1:13" ht="26.25" x14ac:dyDescent="0.4">
      <c r="B8" s="81"/>
      <c r="C8" s="277" t="s">
        <v>16</v>
      </c>
      <c r="D8" s="82">
        <f>SUM(D3:D7)</f>
        <v>1.3548134718359295</v>
      </c>
      <c r="E8" s="45">
        <f t="shared" ref="E8:G8" si="0">SUM(E3:E7)</f>
        <v>0</v>
      </c>
      <c r="F8" s="45">
        <f t="shared" ref="F8" si="1">SUM(F3:F7)</f>
        <v>1</v>
      </c>
      <c r="G8" s="45">
        <f t="shared" si="0"/>
        <v>1.3299999999999998</v>
      </c>
      <c r="H8" s="45">
        <v>1.32</v>
      </c>
      <c r="I8" s="46"/>
      <c r="J8" s="41"/>
      <c r="K8" s="41"/>
      <c r="L8" s="46"/>
      <c r="M8" s="42"/>
    </row>
    <row r="9" spans="1:13" ht="27" thickBot="1" x14ac:dyDescent="0.45">
      <c r="A9" s="63">
        <v>7708</v>
      </c>
      <c r="B9" s="81">
        <v>16144</v>
      </c>
      <c r="C9" s="278" t="s">
        <v>17</v>
      </c>
      <c r="D9" s="48">
        <f t="array" ref="D9">INDEX('132 הפוך'!F:F,MATCH(1,('132 הפוך'!A:A=B9)*('132 הפוך'!B:B=A9),0))/100</f>
        <v>4.0905479540782996E-2</v>
      </c>
      <c r="E9" s="49" t="s">
        <v>5</v>
      </c>
      <c r="F9" s="49">
        <v>0.06</v>
      </c>
      <c r="G9" s="41">
        <v>0.1</v>
      </c>
      <c r="H9" s="41">
        <v>0.06</v>
      </c>
      <c r="I9" s="49">
        <v>0.06</v>
      </c>
      <c r="J9" s="49">
        <f>IF((G9-I9)&gt;0%,(G9-I9),0%)</f>
        <v>4.0000000000000008E-2</v>
      </c>
      <c r="K9" s="49">
        <f>G9+I9</f>
        <v>0.16</v>
      </c>
      <c r="L9" s="279" t="s">
        <v>18</v>
      </c>
      <c r="M9" s="50" t="s">
        <v>18</v>
      </c>
    </row>
    <row r="10" spans="1:13" x14ac:dyDescent="0.2">
      <c r="B10" s="4" t="s">
        <v>85</v>
      </c>
      <c r="C10" s="4" t="s">
        <v>93</v>
      </c>
    </row>
    <row r="11" spans="1:13" x14ac:dyDescent="0.2">
      <c r="G11" s="85">
        <f>G3*0.6+G5*0.3</f>
        <v>0.21</v>
      </c>
      <c r="H11" s="85" t="s">
        <v>570</v>
      </c>
    </row>
    <row r="12" spans="1:13" x14ac:dyDescent="0.2">
      <c r="G12" s="85">
        <f>G5*0.3+G3*0.6*0.5</f>
        <v>0.105</v>
      </c>
      <c r="H12" s="85" t="s">
        <v>571</v>
      </c>
    </row>
    <row r="13" spans="1:13" ht="16.5" thickBot="1" x14ac:dyDescent="0.3">
      <c r="B13" s="69">
        <v>8186</v>
      </c>
      <c r="C13" s="236" t="s">
        <v>117</v>
      </c>
      <c r="D13" s="85"/>
      <c r="E13" s="85"/>
      <c r="I13" s="85"/>
      <c r="J13" s="85"/>
      <c r="K13" s="85"/>
    </row>
    <row r="14" spans="1:13" ht="25.5" x14ac:dyDescent="0.35">
      <c r="C14" s="280" t="s">
        <v>0</v>
      </c>
      <c r="D14" s="280" t="s">
        <v>564</v>
      </c>
      <c r="E14" s="280" t="s">
        <v>215</v>
      </c>
      <c r="F14" s="280" t="s">
        <v>736</v>
      </c>
      <c r="G14" s="280" t="s">
        <v>563</v>
      </c>
      <c r="H14" s="280" t="s">
        <v>514</v>
      </c>
      <c r="I14" s="280" t="s">
        <v>189</v>
      </c>
      <c r="J14" s="281" t="s">
        <v>187</v>
      </c>
      <c r="K14" s="281" t="s">
        <v>188</v>
      </c>
      <c r="L14" s="280" t="s">
        <v>569</v>
      </c>
      <c r="M14" s="37" t="s">
        <v>3</v>
      </c>
    </row>
    <row r="15" spans="1:13" ht="26.25" x14ac:dyDescent="0.4">
      <c r="A15" s="63">
        <v>8186</v>
      </c>
      <c r="B15" s="81">
        <v>13595</v>
      </c>
      <c r="C15" s="276" t="s">
        <v>4</v>
      </c>
      <c r="D15" s="39">
        <f t="array" ref="D15">INDEX('132 הפוך'!F:F,MATCH(1,('132 הפוך'!A:A=B15)*('132 הפוך'!B:B=A15),0))/100</f>
        <v>0.33484499272097701</v>
      </c>
      <c r="E15" s="41" t="s">
        <v>5</v>
      </c>
      <c r="F15" s="41">
        <v>0.33</v>
      </c>
      <c r="G15" s="41">
        <v>0.35</v>
      </c>
      <c r="H15" s="41">
        <v>0.34</v>
      </c>
      <c r="I15" s="41">
        <v>0.06</v>
      </c>
      <c r="J15" s="41">
        <f>G15-I15</f>
        <v>0.28999999999999998</v>
      </c>
      <c r="K15" s="41">
        <f>G15+I15</f>
        <v>0.41</v>
      </c>
      <c r="L15" s="46" t="s">
        <v>588</v>
      </c>
      <c r="M15" s="42" t="s">
        <v>502</v>
      </c>
    </row>
    <row r="16" spans="1:13" ht="26.25" x14ac:dyDescent="0.4">
      <c r="A16" s="63">
        <v>8186</v>
      </c>
      <c r="B16" s="81">
        <v>15705</v>
      </c>
      <c r="C16" s="276" t="s">
        <v>559</v>
      </c>
      <c r="D16" s="39">
        <f t="array" ref="D16">INDEX('132 הפוך'!F:F,MATCH(1,('132 הפוך'!A:A=B16)*('132 הפוך'!B:B=A16),0))/100</f>
        <v>0.95214105351230993</v>
      </c>
      <c r="E16" s="43" t="s">
        <v>8</v>
      </c>
      <c r="F16" s="41">
        <v>0.64</v>
      </c>
      <c r="G16" s="41">
        <v>0.95</v>
      </c>
      <c r="H16" s="41">
        <v>0.95</v>
      </c>
      <c r="I16" s="43">
        <v>0.05</v>
      </c>
      <c r="J16" s="41">
        <f>G16-I16</f>
        <v>0.89999999999999991</v>
      </c>
      <c r="K16" s="41">
        <f>G16+I16</f>
        <v>1</v>
      </c>
      <c r="L16" s="46" t="s">
        <v>541</v>
      </c>
      <c r="M16" s="42" t="s">
        <v>9</v>
      </c>
    </row>
    <row r="17" spans="1:13" ht="26.25" x14ac:dyDescent="0.4">
      <c r="A17" s="63">
        <v>8186</v>
      </c>
      <c r="B17" s="81">
        <v>15704</v>
      </c>
      <c r="C17" s="276" t="s">
        <v>10</v>
      </c>
      <c r="D17" s="39">
        <f t="array" ref="D17">INDEX('132 הפוך'!F:F,MATCH(1,('132 הפוך'!A:A=B17)*('132 הפוך'!B:B=A17),0))/100</f>
        <v>0</v>
      </c>
      <c r="E17" s="41" t="s">
        <v>21</v>
      </c>
      <c r="F17" s="41">
        <v>0</v>
      </c>
      <c r="G17" s="41">
        <v>0</v>
      </c>
      <c r="H17" s="41">
        <v>0</v>
      </c>
      <c r="I17" s="41">
        <v>0</v>
      </c>
      <c r="J17" s="41">
        <f>G17-I17</f>
        <v>0</v>
      </c>
      <c r="K17" s="41">
        <f>G17+I17</f>
        <v>0</v>
      </c>
      <c r="L17" s="46"/>
      <c r="M17" s="65"/>
    </row>
    <row r="18" spans="1:13" ht="26.25" x14ac:dyDescent="0.4">
      <c r="A18" s="63">
        <v>8186</v>
      </c>
      <c r="B18" s="81">
        <v>15644</v>
      </c>
      <c r="C18" s="276" t="s">
        <v>11</v>
      </c>
      <c r="D18" s="39">
        <f t="array" ref="D18">INDEX('132 הפוך'!F:F,MATCH(1,('132 הפוך'!A:A=B18)*('132 הפוך'!B:B=A18),0))/100</f>
        <v>4.4895991760612299E-2</v>
      </c>
      <c r="E18" s="41" t="s">
        <v>8</v>
      </c>
      <c r="F18" s="41">
        <v>0.03</v>
      </c>
      <c r="G18" s="41">
        <v>0.03</v>
      </c>
      <c r="H18" s="41">
        <v>0.03</v>
      </c>
      <c r="I18" s="41">
        <v>0.05</v>
      </c>
      <c r="J18" s="41">
        <f>IF((G18-I18)&lt;0,0,(G18-I18))</f>
        <v>0</v>
      </c>
      <c r="K18" s="41">
        <f>G18+I18</f>
        <v>0.08</v>
      </c>
      <c r="L18" s="46" t="s">
        <v>13</v>
      </c>
      <c r="M18" s="42" t="s">
        <v>13</v>
      </c>
    </row>
    <row r="19" spans="1:13" ht="26.25" x14ac:dyDescent="0.4">
      <c r="A19" s="63">
        <v>8186</v>
      </c>
      <c r="B19" s="81"/>
      <c r="C19" s="276" t="s">
        <v>14</v>
      </c>
      <c r="D19" s="39">
        <f t="array" ref="D19">INDEX('132 הפוך'!F:F,MATCH(1,('132 הפוך'!A:A=12978)*('132 הפוך'!B:B=A18),0))/100+INDEX('132 הפוך'!F:F,MATCH(1,('132 הפוך'!A:A=15584)*('132 הפוך'!B:B=A18),0))/100+INDEX('132 הפוך'!F:F,MATCH(1,('132 הפוך'!A:A=17728)*('132 הפוך'!B:B=A18),0))/100+INDEX('132 הפוך'!F:F,MATCH(1,('132 הפוך'!A:A=12481)*('132 הפוך'!B:B=A18),0))/100</f>
        <v>0</v>
      </c>
      <c r="E19" s="41" t="s">
        <v>8</v>
      </c>
      <c r="F19" s="41">
        <v>0</v>
      </c>
      <c r="G19" s="41">
        <v>0</v>
      </c>
      <c r="H19" s="41">
        <v>0</v>
      </c>
      <c r="I19" s="41">
        <v>0.05</v>
      </c>
      <c r="J19" s="41">
        <f>IF((G19-I19)&lt;0,0,(G19-I19))</f>
        <v>0</v>
      </c>
      <c r="K19" s="41">
        <f>G19+I19</f>
        <v>0.05</v>
      </c>
      <c r="L19" s="46"/>
      <c r="M19" s="42"/>
    </row>
    <row r="20" spans="1:13" ht="26.25" x14ac:dyDescent="0.4">
      <c r="B20" s="81"/>
      <c r="C20" s="277" t="s">
        <v>16</v>
      </c>
      <c r="D20" s="82">
        <f>SUM(D15:D19)</f>
        <v>1.3318820379938991</v>
      </c>
      <c r="E20" s="45">
        <f t="shared" ref="E20:G20" si="2">SUM(E15:E19)</f>
        <v>0</v>
      </c>
      <c r="F20" s="45">
        <f t="shared" ref="F20" si="3">SUM(F15:F19)</f>
        <v>1</v>
      </c>
      <c r="G20" s="45">
        <f t="shared" si="2"/>
        <v>1.3299999999999998</v>
      </c>
      <c r="H20" s="45">
        <v>1.32</v>
      </c>
      <c r="I20" s="46"/>
      <c r="J20" s="41"/>
      <c r="K20" s="41"/>
      <c r="L20" s="46"/>
      <c r="M20" s="42"/>
    </row>
    <row r="21" spans="1:13" ht="27" thickBot="1" x14ac:dyDescent="0.45">
      <c r="A21" s="63">
        <v>8186</v>
      </c>
      <c r="B21" s="81">
        <v>16144</v>
      </c>
      <c r="C21" s="278" t="s">
        <v>17</v>
      </c>
      <c r="D21" s="48">
        <f t="array" ref="D21">INDEX('132 הפוך'!F:F,MATCH(1,('132 הפוך'!A:A=B21)*('132 הפוך'!B:B=A21),0))/100</f>
        <v>4.91466355432729E-2</v>
      </c>
      <c r="E21" s="49" t="s">
        <v>5</v>
      </c>
      <c r="F21" s="49">
        <v>0.06</v>
      </c>
      <c r="G21" s="41">
        <v>0.1</v>
      </c>
      <c r="H21" s="41">
        <v>0.06</v>
      </c>
      <c r="I21" s="49">
        <v>0.06</v>
      </c>
      <c r="J21" s="49">
        <f>IF((G21-I21)&gt;0%,(G21-I21),0%)</f>
        <v>4.0000000000000008E-2</v>
      </c>
      <c r="K21" s="49">
        <f>G21+I21</f>
        <v>0.16</v>
      </c>
      <c r="L21" s="279" t="s">
        <v>18</v>
      </c>
      <c r="M21" s="50" t="s">
        <v>18</v>
      </c>
    </row>
    <row r="22" spans="1:13" x14ac:dyDescent="0.2">
      <c r="B22" s="4" t="s">
        <v>85</v>
      </c>
      <c r="C22" s="231" t="s">
        <v>90</v>
      </c>
    </row>
    <row r="23" spans="1:13" s="85" customFormat="1" ht="19.5" x14ac:dyDescent="0.3">
      <c r="A23" s="95"/>
      <c r="B23" s="95"/>
      <c r="C23" s="228" t="s">
        <v>548</v>
      </c>
    </row>
    <row r="24" spans="1:13" s="85" customFormat="1" ht="19.5" x14ac:dyDescent="0.3">
      <c r="A24" s="95"/>
      <c r="B24" s="95"/>
      <c r="C24" s="228" t="s">
        <v>546</v>
      </c>
    </row>
    <row r="25" spans="1:13" s="85" customFormat="1" ht="19.5" x14ac:dyDescent="0.3">
      <c r="A25" s="95"/>
      <c r="B25" s="95"/>
      <c r="C25" s="228" t="s">
        <v>549</v>
      </c>
    </row>
    <row r="26" spans="1:13" s="85" customFormat="1" ht="19.5" x14ac:dyDescent="0.3">
      <c r="A26" s="95"/>
      <c r="B26" s="95"/>
      <c r="C26" s="228" t="s">
        <v>550</v>
      </c>
    </row>
    <row r="27" spans="1:13" s="85" customFormat="1" ht="19.5" x14ac:dyDescent="0.3">
      <c r="A27" s="95"/>
      <c r="B27" s="95"/>
      <c r="C27" s="228" t="s">
        <v>553</v>
      </c>
    </row>
    <row r="28" spans="1:13" s="85" customFormat="1" ht="19.5" x14ac:dyDescent="0.3">
      <c r="A28" s="95"/>
      <c r="B28" s="95"/>
      <c r="C28" s="228" t="s">
        <v>551</v>
      </c>
    </row>
    <row r="29" spans="1:13" s="85" customFormat="1" ht="19.5" x14ac:dyDescent="0.3">
      <c r="A29" s="95"/>
      <c r="B29" s="95"/>
      <c r="C29" s="228" t="s">
        <v>552</v>
      </c>
    </row>
    <row r="30" spans="1:13" s="85" customFormat="1" ht="19.5" x14ac:dyDescent="0.3">
      <c r="A30" s="95"/>
      <c r="B30" s="95"/>
      <c r="C30" s="228" t="s">
        <v>554</v>
      </c>
    </row>
    <row r="31" spans="1:13" s="85" customFormat="1" ht="19.5" x14ac:dyDescent="0.3">
      <c r="A31" s="95"/>
      <c r="B31" s="95"/>
      <c r="C31" s="228" t="s">
        <v>547</v>
      </c>
    </row>
    <row r="32" spans="1:13" s="312" customFormat="1" x14ac:dyDescent="0.2">
      <c r="A32" s="312" t="s">
        <v>735</v>
      </c>
    </row>
  </sheetData>
  <mergeCells count="1">
    <mergeCell ref="A32:XFD32"/>
  </mergeCells>
  <pageMargins left="0.7" right="0.7" top="0.75" bottom="0.75" header="0.3" footer="0.3"/>
  <pageSetup paperSize="9" scale="25" orientation="landscape"/>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rightToLeft="1" topLeftCell="C1" zoomScale="55" zoomScaleNormal="55" zoomScaleSheetLayoutView="55" workbookViewId="0">
      <selection activeCell="O28" sqref="O28"/>
    </sheetView>
  </sheetViews>
  <sheetFormatPr defaultRowHeight="14.25" x14ac:dyDescent="0.2"/>
  <cols>
    <col min="1" max="1" width="5.625" style="63" hidden="1" customWidth="1"/>
    <col min="2" max="2" width="11" hidden="1" customWidth="1"/>
    <col min="3" max="3" width="27.25" customWidth="1"/>
    <col min="4" max="4" width="51.125" customWidth="1"/>
    <col min="5" max="5" width="39.25" hidden="1" customWidth="1"/>
    <col min="6" max="6" width="38.625" style="85" hidden="1" customWidth="1"/>
    <col min="7" max="7" width="44.125" style="85" customWidth="1"/>
    <col min="8" max="8" width="38.625" style="85" hidden="1" customWidth="1"/>
    <col min="9" max="9" width="43.25" bestFit="1" customWidth="1"/>
    <col min="10" max="11" width="55.375" bestFit="1" customWidth="1"/>
    <col min="12" max="12" width="55.375" style="85" customWidth="1"/>
    <col min="13" max="13" width="38.875" hidden="1" customWidth="1"/>
    <col min="14" max="16" width="9" style="23"/>
  </cols>
  <sheetData>
    <row r="1" spans="1:13" ht="16.5" thickBot="1" x14ac:dyDescent="0.3">
      <c r="B1" s="2">
        <v>8003</v>
      </c>
      <c r="C1" s="236" t="s">
        <v>20</v>
      </c>
      <c r="D1" s="85"/>
      <c r="E1" s="85"/>
      <c r="I1" s="85"/>
      <c r="J1" s="85"/>
      <c r="K1" s="85"/>
    </row>
    <row r="2" spans="1:13" ht="25.5" x14ac:dyDescent="0.35">
      <c r="C2" s="280" t="s">
        <v>0</v>
      </c>
      <c r="D2" s="280" t="s">
        <v>564</v>
      </c>
      <c r="E2" s="280" t="s">
        <v>101</v>
      </c>
      <c r="F2" s="280" t="s">
        <v>215</v>
      </c>
      <c r="G2" s="280" t="s">
        <v>563</v>
      </c>
      <c r="H2" s="280" t="s">
        <v>514</v>
      </c>
      <c r="I2" s="280" t="s">
        <v>189</v>
      </c>
      <c r="J2" s="281" t="s">
        <v>187</v>
      </c>
      <c r="K2" s="281" t="s">
        <v>188</v>
      </c>
      <c r="L2" s="280" t="s">
        <v>569</v>
      </c>
      <c r="M2" s="66" t="s">
        <v>3</v>
      </c>
    </row>
    <row r="3" spans="1:13" ht="26.25" x14ac:dyDescent="0.4">
      <c r="A3" s="63">
        <v>8003</v>
      </c>
      <c r="B3" s="81">
        <v>13595</v>
      </c>
      <c r="C3" s="276" t="s">
        <v>4</v>
      </c>
      <c r="D3" s="39">
        <f t="array" ref="D3">INDEX('132 הפוך'!F:F,MATCH(1,('132 הפוך'!A:A=B3)*('132 הפוך'!B:B=A3),0))/100</f>
        <v>0</v>
      </c>
      <c r="E3" s="41" t="s">
        <v>21</v>
      </c>
      <c r="F3" s="41">
        <v>0</v>
      </c>
      <c r="G3" s="41">
        <v>0</v>
      </c>
      <c r="H3" s="41">
        <v>0</v>
      </c>
      <c r="I3" s="41">
        <v>0</v>
      </c>
      <c r="J3" s="41">
        <f>G3-I3</f>
        <v>0</v>
      </c>
      <c r="K3" s="41">
        <f>G3+I3</f>
        <v>0</v>
      </c>
      <c r="L3" s="46"/>
      <c r="M3" s="41"/>
    </row>
    <row r="4" spans="1:13" ht="26.25" x14ac:dyDescent="0.4">
      <c r="A4" s="63">
        <v>8003</v>
      </c>
      <c r="B4" s="81">
        <v>15705</v>
      </c>
      <c r="C4" s="276" t="s">
        <v>7</v>
      </c>
      <c r="D4" s="39">
        <f t="array" ref="D4">INDEX('132 הפוך'!F:F,MATCH(1,('132 הפוך'!A:A=B4)*('132 הפוך'!B:B=A4),0))/100</f>
        <v>0.50864959558022005</v>
      </c>
      <c r="E4" s="43" t="s">
        <v>8</v>
      </c>
      <c r="F4" s="41">
        <v>0.5</v>
      </c>
      <c r="G4" s="41">
        <v>0.5</v>
      </c>
      <c r="H4" s="41">
        <v>0.48</v>
      </c>
      <c r="I4" s="43">
        <v>0.05</v>
      </c>
      <c r="J4" s="41">
        <f>G4-I4</f>
        <v>0.45</v>
      </c>
      <c r="K4" s="41">
        <f>G4+I4</f>
        <v>0.55000000000000004</v>
      </c>
      <c r="L4" s="46" t="s">
        <v>9</v>
      </c>
      <c r="M4" s="41" t="s">
        <v>9</v>
      </c>
    </row>
    <row r="5" spans="1:13" ht="26.25" x14ac:dyDescent="0.4">
      <c r="A5" s="63">
        <v>8003</v>
      </c>
      <c r="B5" s="81">
        <v>15704</v>
      </c>
      <c r="C5" s="276" t="s">
        <v>10</v>
      </c>
      <c r="D5" s="39">
        <f t="array" ref="D5">INDEX('132 הפוך'!F:F,MATCH(1,('132 הפוך'!A:A=B5)*('132 הפוך'!B:B=A5),0))/100</f>
        <v>0.42510289146412794</v>
      </c>
      <c r="E5" s="41" t="s">
        <v>5</v>
      </c>
      <c r="F5" s="41">
        <v>0.45</v>
      </c>
      <c r="G5" s="41">
        <v>0.42</v>
      </c>
      <c r="H5" s="41">
        <v>0.44</v>
      </c>
      <c r="I5" s="41">
        <v>0.06</v>
      </c>
      <c r="J5" s="41">
        <f>G5-I5</f>
        <v>0.36</v>
      </c>
      <c r="K5" s="41">
        <f>G5+I5</f>
        <v>0.48</v>
      </c>
      <c r="L5" s="46" t="s">
        <v>26</v>
      </c>
      <c r="M5" s="41" t="s">
        <v>26</v>
      </c>
    </row>
    <row r="6" spans="1:13" ht="26.25" x14ac:dyDescent="0.4">
      <c r="A6" s="63">
        <v>8003</v>
      </c>
      <c r="B6" s="81">
        <v>15644</v>
      </c>
      <c r="C6" s="276" t="s">
        <v>11</v>
      </c>
      <c r="D6" s="39">
        <f t="array" ref="D6">INDEX('132 הפוך'!F:F,MATCH(1,('132 הפוך'!A:A=B6)*('132 הפוך'!B:B=A6),0))/100</f>
        <v>6.4249105975687101E-2</v>
      </c>
      <c r="E6" s="41" t="s">
        <v>8</v>
      </c>
      <c r="F6" s="41">
        <v>0.04</v>
      </c>
      <c r="G6" s="41">
        <v>0.04</v>
      </c>
      <c r="H6" s="41">
        <v>0.04</v>
      </c>
      <c r="I6" s="41">
        <v>0.05</v>
      </c>
      <c r="J6" s="41">
        <f>IF((G6-I6)&lt;0,0,(G6-I6))</f>
        <v>0</v>
      </c>
      <c r="K6" s="41">
        <f>G6+I6</f>
        <v>0.09</v>
      </c>
      <c r="L6" s="46" t="s">
        <v>13</v>
      </c>
      <c r="M6" s="41" t="s">
        <v>13</v>
      </c>
    </row>
    <row r="7" spans="1:13" ht="26.25" x14ac:dyDescent="0.4">
      <c r="A7" s="63">
        <v>8003</v>
      </c>
      <c r="B7" s="81"/>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1.9984069799647902E-3</v>
      </c>
      <c r="E7" s="41" t="s">
        <v>8</v>
      </c>
      <c r="F7" s="41">
        <v>0.01</v>
      </c>
      <c r="G7" s="41">
        <v>0.04</v>
      </c>
      <c r="H7" s="41">
        <v>0.04</v>
      </c>
      <c r="I7" s="41">
        <v>0.05</v>
      </c>
      <c r="J7" s="41">
        <f>IF((G7-I7)&lt;0,0,(G7-I7))</f>
        <v>0</v>
      </c>
      <c r="K7" s="41">
        <f>G7+I7</f>
        <v>0.09</v>
      </c>
      <c r="L7" s="46"/>
      <c r="M7" s="41"/>
    </row>
    <row r="8" spans="1:13" ht="26.25" x14ac:dyDescent="0.4">
      <c r="B8" s="81"/>
      <c r="C8" s="277" t="s">
        <v>16</v>
      </c>
      <c r="D8" s="82">
        <f>SUM(D3:D7)</f>
        <v>0.99999999999999989</v>
      </c>
      <c r="E8" s="45">
        <f t="shared" ref="E8:G8" si="0">SUM(E3:E7)</f>
        <v>0</v>
      </c>
      <c r="F8" s="45">
        <f t="shared" ref="F8" si="1">SUM(F3:F7)</f>
        <v>1</v>
      </c>
      <c r="G8" s="45">
        <f t="shared" si="0"/>
        <v>1</v>
      </c>
      <c r="H8" s="45">
        <f t="shared" ref="H8" si="2">SUM(H3:H7)</f>
        <v>1</v>
      </c>
      <c r="I8" s="46"/>
      <c r="J8" s="41"/>
      <c r="K8" s="41"/>
      <c r="L8" s="46"/>
      <c r="M8" s="41"/>
    </row>
    <row r="9" spans="1:13" ht="27" thickBot="1" x14ac:dyDescent="0.45">
      <c r="A9" s="63">
        <v>8003</v>
      </c>
      <c r="B9" s="81">
        <v>16144</v>
      </c>
      <c r="C9" s="278" t="s">
        <v>17</v>
      </c>
      <c r="D9" s="48">
        <f t="array" ref="D9">INDEX('132 הפוך'!F:F,MATCH(1,('132 הפוך'!A:A=B9)*('132 הפוך'!B:B=A9),0))/100</f>
        <v>2.2084693877084602E-2</v>
      </c>
      <c r="E9" s="49" t="s">
        <v>5</v>
      </c>
      <c r="F9" s="49">
        <v>0.03</v>
      </c>
      <c r="G9" s="41">
        <v>0.04</v>
      </c>
      <c r="H9" s="41">
        <v>0.04</v>
      </c>
      <c r="I9" s="49">
        <v>0.06</v>
      </c>
      <c r="J9" s="49">
        <f>IF((G9-I9)&gt;0%,(G9-I9),0%)</f>
        <v>0</v>
      </c>
      <c r="K9" s="49">
        <f>G9+I9</f>
        <v>0.1</v>
      </c>
      <c r="L9" s="279" t="s">
        <v>18</v>
      </c>
      <c r="M9" s="49" t="s">
        <v>18</v>
      </c>
    </row>
    <row r="10" spans="1:13" x14ac:dyDescent="0.2">
      <c r="B10" s="2" t="s">
        <v>19</v>
      </c>
      <c r="C10" s="64" t="s">
        <v>93</v>
      </c>
    </row>
    <row r="11" spans="1:13" s="85" customFormat="1" ht="19.5" x14ac:dyDescent="0.3">
      <c r="A11" s="95"/>
      <c r="B11" s="95"/>
      <c r="C11" s="228" t="s">
        <v>548</v>
      </c>
    </row>
    <row r="12" spans="1:13" s="85" customFormat="1" ht="19.5" x14ac:dyDescent="0.3">
      <c r="A12" s="95"/>
      <c r="B12" s="95"/>
      <c r="C12" s="228" t="s">
        <v>546</v>
      </c>
    </row>
    <row r="13" spans="1:13" s="85" customFormat="1" ht="19.5" x14ac:dyDescent="0.3">
      <c r="A13" s="95"/>
      <c r="B13" s="95"/>
      <c r="C13" s="228" t="s">
        <v>549</v>
      </c>
    </row>
    <row r="14" spans="1:13" s="85" customFormat="1" ht="19.5" x14ac:dyDescent="0.3">
      <c r="A14" s="95"/>
      <c r="B14" s="95"/>
      <c r="C14" s="228" t="s">
        <v>550</v>
      </c>
    </row>
    <row r="15" spans="1:13" s="85" customFormat="1" ht="19.5" x14ac:dyDescent="0.3">
      <c r="A15" s="95"/>
      <c r="B15" s="95"/>
      <c r="C15" s="228" t="s">
        <v>553</v>
      </c>
    </row>
    <row r="16" spans="1:13" s="85" customFormat="1" ht="19.5" x14ac:dyDescent="0.3">
      <c r="A16" s="95"/>
      <c r="B16" s="95"/>
      <c r="C16" s="228" t="s">
        <v>551</v>
      </c>
    </row>
    <row r="17" spans="1:3" s="85" customFormat="1" ht="19.5" x14ac:dyDescent="0.3">
      <c r="A17" s="95"/>
      <c r="B17" s="95"/>
      <c r="C17" s="228" t="s">
        <v>552</v>
      </c>
    </row>
    <row r="18" spans="1:3" s="85" customFormat="1" ht="19.5" x14ac:dyDescent="0.3">
      <c r="A18" s="95"/>
      <c r="B18" s="95"/>
      <c r="C18" s="228" t="s">
        <v>554</v>
      </c>
    </row>
    <row r="19" spans="1:3" s="85" customFormat="1" ht="19.5" x14ac:dyDescent="0.3">
      <c r="A19" s="95"/>
      <c r="B19" s="95"/>
      <c r="C19" s="228" t="s">
        <v>547</v>
      </c>
    </row>
    <row r="20" spans="1:3" s="312" customFormat="1" x14ac:dyDescent="0.2">
      <c r="A20" s="312" t="s">
        <v>735</v>
      </c>
    </row>
  </sheetData>
  <mergeCells count="1">
    <mergeCell ref="A20:XFD20"/>
  </mergeCells>
  <pageMargins left="0.7" right="0.7" top="0.75" bottom="0.75" header="0.3" footer="0.3"/>
  <pageSetup paperSize="9" scale="28" orientation="landscape"/>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2"/>
  <sheetViews>
    <sheetView rightToLeft="1" view="pageBreakPreview" topLeftCell="C142" zoomScale="55" zoomScaleNormal="70" zoomScaleSheetLayoutView="55" workbookViewId="0">
      <selection activeCell="J163" sqref="J163"/>
    </sheetView>
  </sheetViews>
  <sheetFormatPr defaultColWidth="9" defaultRowHeight="27" x14ac:dyDescent="0.35"/>
  <cols>
    <col min="1" max="1" width="13" style="203" hidden="1" customWidth="1"/>
    <col min="2" max="2" width="21.375" style="203" hidden="1" customWidth="1"/>
    <col min="3" max="3" width="80.375" style="203" customWidth="1"/>
    <col min="4" max="4" width="51.125" style="203" customWidth="1"/>
    <col min="5" max="5" width="42.375" style="203" hidden="1" customWidth="1"/>
    <col min="6" max="6" width="46.75" style="203" customWidth="1"/>
    <col min="7" max="7" width="42.375" style="203" hidden="1" customWidth="1"/>
    <col min="8" max="8" width="23.125" style="203" hidden="1" customWidth="1"/>
    <col min="9" max="9" width="40" style="203" customWidth="1"/>
    <col min="10" max="11" width="51.375" style="203" customWidth="1"/>
    <col min="12" max="12" width="113.75" style="203" bestFit="1" customWidth="1"/>
    <col min="13" max="13" width="113.75" style="203" hidden="1" customWidth="1"/>
    <col min="14" max="14" width="80.625" style="203" hidden="1" customWidth="1"/>
    <col min="15" max="16384" width="9" style="203"/>
  </cols>
  <sheetData>
    <row r="1" spans="1:14" ht="27.75" thickBot="1" x14ac:dyDescent="0.4">
      <c r="B1" s="205" t="s">
        <v>163</v>
      </c>
      <c r="C1" s="236" t="s">
        <v>137</v>
      </c>
      <c r="D1" s="85"/>
      <c r="E1" s="85"/>
      <c r="F1" s="85"/>
      <c r="G1" s="85"/>
      <c r="H1" s="85"/>
      <c r="I1" s="85"/>
      <c r="J1" s="85"/>
      <c r="K1" s="85"/>
      <c r="L1" s="85"/>
      <c r="M1" s="85"/>
    </row>
    <row r="2" spans="1:14" ht="27.75" x14ac:dyDescent="0.4">
      <c r="C2" s="280" t="s">
        <v>0</v>
      </c>
      <c r="D2" s="280" t="s">
        <v>564</v>
      </c>
      <c r="E2" s="280" t="s">
        <v>215</v>
      </c>
      <c r="F2" s="280" t="s">
        <v>563</v>
      </c>
      <c r="G2" s="280" t="s">
        <v>514</v>
      </c>
      <c r="H2" s="280" t="s">
        <v>1</v>
      </c>
      <c r="I2" s="280" t="s">
        <v>189</v>
      </c>
      <c r="J2" s="281" t="s">
        <v>187</v>
      </c>
      <c r="K2" s="281" t="s">
        <v>188</v>
      </c>
      <c r="L2" s="280" t="s">
        <v>569</v>
      </c>
      <c r="M2" s="37" t="s">
        <v>515</v>
      </c>
      <c r="N2" s="207" t="s">
        <v>519</v>
      </c>
    </row>
    <row r="3" spans="1:14" ht="54.75" x14ac:dyDescent="0.4">
      <c r="A3" s="203">
        <v>21894</v>
      </c>
      <c r="B3" s="208">
        <v>13595</v>
      </c>
      <c r="C3" s="276" t="s">
        <v>4</v>
      </c>
      <c r="D3" s="39">
        <f t="array" ref="D3">INDEX('132 הפוך'!F:F,MATCH(1,('132 הפוך'!A:A=B3)*('132 הפוך'!B:B=A3),0))/100</f>
        <v>0.39837737433281595</v>
      </c>
      <c r="E3" s="41">
        <v>0.36</v>
      </c>
      <c r="F3" s="41">
        <v>0.44</v>
      </c>
      <c r="G3" s="41">
        <v>0.42</v>
      </c>
      <c r="H3" s="41" t="s">
        <v>5</v>
      </c>
      <c r="I3" s="41">
        <v>0.06</v>
      </c>
      <c r="J3" s="41">
        <f>F3-I3</f>
        <v>0.38</v>
      </c>
      <c r="K3" s="41">
        <f>F3+I3</f>
        <v>0.5</v>
      </c>
      <c r="L3" s="46" t="s">
        <v>520</v>
      </c>
      <c r="M3" s="42" t="s">
        <v>520</v>
      </c>
      <c r="N3" s="211" t="s">
        <v>502</v>
      </c>
    </row>
    <row r="4" spans="1:14" ht="27.75" x14ac:dyDescent="0.4">
      <c r="A4" s="203">
        <v>21894</v>
      </c>
      <c r="B4" s="208">
        <v>15705</v>
      </c>
      <c r="C4" s="276" t="s">
        <v>7</v>
      </c>
      <c r="D4" s="39">
        <f t="array" ref="D4">INDEX('132 הפוך'!F:F,MATCH(1,('132 הפוך'!A:A=B4)*('132 הפוך'!B:B=A4),0))/100</f>
        <v>0.17897777869042797</v>
      </c>
      <c r="E4" s="43">
        <v>0.23</v>
      </c>
      <c r="F4" s="41">
        <v>0.18</v>
      </c>
      <c r="G4" s="41">
        <v>0.18</v>
      </c>
      <c r="H4" s="41" t="s">
        <v>8</v>
      </c>
      <c r="I4" s="43">
        <v>0.05</v>
      </c>
      <c r="J4" s="41">
        <f>F4-I4</f>
        <v>0.13</v>
      </c>
      <c r="K4" s="41">
        <f>F4+I4</f>
        <v>0.22999999999999998</v>
      </c>
      <c r="L4" s="46" t="s">
        <v>9</v>
      </c>
      <c r="M4" s="42" t="s">
        <v>198</v>
      </c>
      <c r="N4" s="213" t="s">
        <v>193</v>
      </c>
    </row>
    <row r="5" spans="1:14" ht="54.75" x14ac:dyDescent="0.4">
      <c r="A5" s="203">
        <v>21894</v>
      </c>
      <c r="B5" s="208">
        <v>15704</v>
      </c>
      <c r="C5" s="276" t="s">
        <v>10</v>
      </c>
      <c r="D5" s="39">
        <f t="array" ref="D5">INDEX('132 הפוך'!F:F,MATCH(1,('132 הפוך'!A:A=B5)*('132 הפוך'!B:B=A5),0))/100</f>
        <v>0.35235711247875601</v>
      </c>
      <c r="E5" s="41">
        <v>0.37</v>
      </c>
      <c r="F5" s="41">
        <v>0.35</v>
      </c>
      <c r="G5" s="41">
        <v>0.37</v>
      </c>
      <c r="H5" s="41" t="s">
        <v>5</v>
      </c>
      <c r="I5" s="41">
        <v>0.06</v>
      </c>
      <c r="J5" s="41">
        <f>F5-I5</f>
        <v>0.28999999999999998</v>
      </c>
      <c r="K5" s="41">
        <f>F5+I5</f>
        <v>0.41</v>
      </c>
      <c r="L5" s="46" t="s">
        <v>158</v>
      </c>
      <c r="M5" s="42" t="s">
        <v>158</v>
      </c>
      <c r="N5" s="211" t="s">
        <v>156</v>
      </c>
    </row>
    <row r="6" spans="1:14" ht="27.75" x14ac:dyDescent="0.4">
      <c r="A6" s="203">
        <v>21894</v>
      </c>
      <c r="B6" s="208">
        <v>15644</v>
      </c>
      <c r="C6" s="276" t="s">
        <v>11</v>
      </c>
      <c r="D6" s="39">
        <f t="array" ref="D6">INDEX('132 הפוך'!F:F,MATCH(1,('132 הפוך'!A:A=B6)*('132 הפוך'!B:B=A6),0))/100</f>
        <v>6.8454644863023204E-2</v>
      </c>
      <c r="E6" s="41">
        <v>0.04</v>
      </c>
      <c r="F6" s="41">
        <v>0.03</v>
      </c>
      <c r="G6" s="41">
        <v>0.03</v>
      </c>
      <c r="H6" s="41" t="s">
        <v>8</v>
      </c>
      <c r="I6" s="41">
        <v>0.05</v>
      </c>
      <c r="J6" s="41">
        <f>IF((F6-I6)&lt;0,0,(F6-I6))</f>
        <v>0</v>
      </c>
      <c r="K6" s="41">
        <f>F6+I6</f>
        <v>0.08</v>
      </c>
      <c r="L6" s="46" t="s">
        <v>13</v>
      </c>
      <c r="M6" s="42" t="s">
        <v>13</v>
      </c>
      <c r="N6" s="214" t="s">
        <v>13</v>
      </c>
    </row>
    <row r="7" spans="1:14" ht="27.75" x14ac:dyDescent="0.4">
      <c r="A7" s="203">
        <v>21894</v>
      </c>
      <c r="B7" s="208"/>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1.8330896349759702E-3</v>
      </c>
      <c r="E7" s="41">
        <v>0</v>
      </c>
      <c r="F7" s="41">
        <v>0</v>
      </c>
      <c r="G7" s="41">
        <v>0</v>
      </c>
      <c r="H7" s="41" t="s">
        <v>8</v>
      </c>
      <c r="I7" s="41">
        <v>0.05</v>
      </c>
      <c r="J7" s="41">
        <f>IF((F7-I7)&lt;0,0,(F7-I7))</f>
        <v>0</v>
      </c>
      <c r="K7" s="41">
        <f>F7+I7</f>
        <v>0.05</v>
      </c>
      <c r="L7" s="46"/>
      <c r="M7" s="42"/>
      <c r="N7" s="214"/>
    </row>
    <row r="8" spans="1:14" ht="27.75" x14ac:dyDescent="0.4">
      <c r="B8" s="208"/>
      <c r="C8" s="277" t="s">
        <v>16</v>
      </c>
      <c r="D8" s="82">
        <f>SUM(D3:D7)</f>
        <v>0.99999999999999911</v>
      </c>
      <c r="E8" s="45">
        <f>SUM(E3:E7)</f>
        <v>1</v>
      </c>
      <c r="F8" s="45">
        <f>SUM(F3:F7)</f>
        <v>1</v>
      </c>
      <c r="G8" s="45">
        <f>SUM(G3:G7)</f>
        <v>1</v>
      </c>
      <c r="H8" s="45"/>
      <c r="I8" s="46"/>
      <c r="J8" s="41"/>
      <c r="K8" s="41"/>
      <c r="L8" s="46"/>
      <c r="M8" s="42"/>
      <c r="N8" s="214"/>
    </row>
    <row r="9" spans="1:14" ht="28.5" thickBot="1" x14ac:dyDescent="0.45">
      <c r="A9" s="203">
        <v>21894</v>
      </c>
      <c r="B9" s="208">
        <v>16144</v>
      </c>
      <c r="C9" s="278" t="s">
        <v>17</v>
      </c>
      <c r="D9" s="48">
        <f t="array" ref="D9">INDEX('132 הפוך'!F:F,MATCH(1,('132 הפוך'!A:A=B9)*('132 הפוך'!B:B=A9),0))/100</f>
        <v>0.18949270629835899</v>
      </c>
      <c r="E9" s="49">
        <v>0.15</v>
      </c>
      <c r="F9" s="49">
        <v>0.21</v>
      </c>
      <c r="G9" s="49">
        <v>0.18</v>
      </c>
      <c r="H9" s="41" t="s">
        <v>5</v>
      </c>
      <c r="I9" s="49">
        <v>0.06</v>
      </c>
      <c r="J9" s="49">
        <f>F9-I9</f>
        <v>0.15</v>
      </c>
      <c r="K9" s="49">
        <f>F9+I9</f>
        <v>0.27</v>
      </c>
      <c r="L9" s="279" t="s">
        <v>18</v>
      </c>
      <c r="M9" s="50" t="s">
        <v>18</v>
      </c>
      <c r="N9" s="219" t="s">
        <v>18</v>
      </c>
    </row>
    <row r="10" spans="1:14" x14ac:dyDescent="0.35">
      <c r="B10" s="220">
        <v>21924</v>
      </c>
      <c r="C10" s="205" t="s">
        <v>90</v>
      </c>
      <c r="D10" s="205"/>
    </row>
    <row r="11" spans="1:14" ht="27.75" thickBot="1" x14ac:dyDescent="0.4">
      <c r="B11" s="205" t="s">
        <v>136</v>
      </c>
      <c r="C11" s="236" t="s">
        <v>138</v>
      </c>
      <c r="D11" s="85"/>
      <c r="E11" s="85"/>
      <c r="F11" s="85"/>
      <c r="G11" s="85"/>
      <c r="H11" s="85"/>
      <c r="I11" s="85"/>
      <c r="J11" s="85"/>
      <c r="K11" s="85"/>
      <c r="L11" s="85"/>
      <c r="M11" s="85"/>
    </row>
    <row r="12" spans="1:14" ht="27.75" x14ac:dyDescent="0.4">
      <c r="C12" s="280" t="s">
        <v>0</v>
      </c>
      <c r="D12" s="280" t="s">
        <v>564</v>
      </c>
      <c r="E12" s="280" t="s">
        <v>215</v>
      </c>
      <c r="F12" s="280" t="s">
        <v>563</v>
      </c>
      <c r="G12" s="280" t="s">
        <v>514</v>
      </c>
      <c r="H12" s="280" t="s">
        <v>1</v>
      </c>
      <c r="I12" s="280" t="s">
        <v>189</v>
      </c>
      <c r="J12" s="281" t="s">
        <v>187</v>
      </c>
      <c r="K12" s="281" t="s">
        <v>188</v>
      </c>
      <c r="L12" s="280" t="s">
        <v>569</v>
      </c>
      <c r="M12" s="37" t="s">
        <v>515</v>
      </c>
      <c r="N12" s="207" t="s">
        <v>519</v>
      </c>
    </row>
    <row r="13" spans="1:14" ht="54.75" x14ac:dyDescent="0.4">
      <c r="A13" s="203">
        <v>21924</v>
      </c>
      <c r="B13" s="208">
        <v>13595</v>
      </c>
      <c r="C13" s="276" t="s">
        <v>4</v>
      </c>
      <c r="D13" s="39">
        <f t="array" ref="D13">INDEX('132 הפוך'!F:F,MATCH(1,('132 הפוך'!A:A=B13)*('132 הפוך'!B:B=A13),0))/100</f>
        <v>0.31899863021165697</v>
      </c>
      <c r="E13" s="41">
        <v>0.27</v>
      </c>
      <c r="F13" s="41">
        <v>0.35</v>
      </c>
      <c r="G13" s="41">
        <v>0.34</v>
      </c>
      <c r="H13" s="41" t="s">
        <v>5</v>
      </c>
      <c r="I13" s="41">
        <v>0.06</v>
      </c>
      <c r="J13" s="41">
        <f>F13-I13</f>
        <v>0.28999999999999998</v>
      </c>
      <c r="K13" s="41">
        <f>F13+I13</f>
        <v>0.41</v>
      </c>
      <c r="L13" s="46" t="s">
        <v>520</v>
      </c>
      <c r="M13" s="42" t="s">
        <v>520</v>
      </c>
      <c r="N13" s="211" t="s">
        <v>502</v>
      </c>
    </row>
    <row r="14" spans="1:14" ht="27.75" x14ac:dyDescent="0.4">
      <c r="A14" s="203">
        <v>21924</v>
      </c>
      <c r="B14" s="208">
        <v>15705</v>
      </c>
      <c r="C14" s="276" t="s">
        <v>7</v>
      </c>
      <c r="D14" s="39">
        <f t="array" ref="D14">INDEX('132 הפוך'!F:F,MATCH(1,('132 הפוך'!A:A=B14)*('132 הפוך'!B:B=A14),0))/100</f>
        <v>0.24017819066737897</v>
      </c>
      <c r="E14" s="43">
        <v>0.32</v>
      </c>
      <c r="F14" s="41">
        <v>0.25</v>
      </c>
      <c r="G14" s="41">
        <v>0.25</v>
      </c>
      <c r="H14" s="41" t="s">
        <v>8</v>
      </c>
      <c r="I14" s="43">
        <v>0.05</v>
      </c>
      <c r="J14" s="41">
        <f>F14-I14</f>
        <v>0.2</v>
      </c>
      <c r="K14" s="41">
        <f>F14+I14</f>
        <v>0.3</v>
      </c>
      <c r="L14" s="46" t="s">
        <v>9</v>
      </c>
      <c r="M14" s="42" t="s">
        <v>198</v>
      </c>
      <c r="N14" s="213" t="s">
        <v>193</v>
      </c>
    </row>
    <row r="15" spans="1:14" ht="54.75" x14ac:dyDescent="0.4">
      <c r="A15" s="203">
        <v>21924</v>
      </c>
      <c r="B15" s="208">
        <v>15704</v>
      </c>
      <c r="C15" s="276" t="s">
        <v>10</v>
      </c>
      <c r="D15" s="39">
        <f t="array" ref="D15">INDEX('132 הפוך'!F:F,MATCH(1,('132 הפוך'!A:A=B15)*('132 הפוך'!B:B=A15),0))/100</f>
        <v>0.35366066868660195</v>
      </c>
      <c r="E15" s="41">
        <v>0.37</v>
      </c>
      <c r="F15" s="41">
        <v>0.36</v>
      </c>
      <c r="G15" s="41">
        <v>0.37</v>
      </c>
      <c r="H15" s="41" t="s">
        <v>5</v>
      </c>
      <c r="I15" s="41">
        <v>0.06</v>
      </c>
      <c r="J15" s="41">
        <f>F15-I15</f>
        <v>0.3</v>
      </c>
      <c r="K15" s="41">
        <f>F15+I15</f>
        <v>0.42</v>
      </c>
      <c r="L15" s="46" t="s">
        <v>158</v>
      </c>
      <c r="M15" s="42" t="s">
        <v>158</v>
      </c>
      <c r="N15" s="211" t="s">
        <v>158</v>
      </c>
    </row>
    <row r="16" spans="1:14" ht="27.75" x14ac:dyDescent="0.4">
      <c r="A16" s="203">
        <v>21924</v>
      </c>
      <c r="B16" s="208">
        <v>15644</v>
      </c>
      <c r="C16" s="276" t="s">
        <v>11</v>
      </c>
      <c r="D16" s="39">
        <f t="array" ref="D16">INDEX('132 הפוך'!F:F,MATCH(1,('132 הפוך'!A:A=B16)*('132 הפוך'!B:B=A16),0))/100</f>
        <v>8.7162510434362003E-2</v>
      </c>
      <c r="E16" s="41">
        <v>0.04</v>
      </c>
      <c r="F16" s="41">
        <v>0.04</v>
      </c>
      <c r="G16" s="41">
        <v>0.04</v>
      </c>
      <c r="H16" s="41" t="s">
        <v>8</v>
      </c>
      <c r="I16" s="41">
        <v>0.05</v>
      </c>
      <c r="J16" s="41">
        <f>IF((F16-I16)&lt;0,0,(F16-I16))</f>
        <v>0</v>
      </c>
      <c r="K16" s="41">
        <f>F16+I16</f>
        <v>0.09</v>
      </c>
      <c r="L16" s="46" t="s">
        <v>13</v>
      </c>
      <c r="M16" s="42" t="s">
        <v>13</v>
      </c>
      <c r="N16" s="214" t="s">
        <v>13</v>
      </c>
    </row>
    <row r="17" spans="1:14" ht="27.75" x14ac:dyDescent="0.4">
      <c r="A17" s="203">
        <v>21924</v>
      </c>
      <c r="B17" s="208"/>
      <c r="C17" s="276" t="s">
        <v>14</v>
      </c>
      <c r="D17" s="39">
        <f t="array" ref="D17">INDEX('132 הפוך'!F:F,MATCH(1,('132 הפוך'!A:A=12978)*('132 הפוך'!B:B=A16),0))/100+INDEX('132 הפוך'!F:F,MATCH(1,('132 הפוך'!A:A=15584)*('132 הפוך'!B:B=A16),0))/100+INDEX('132 הפוך'!F:F,MATCH(1,('132 הפוך'!A:A=17728)*('132 הפוך'!B:B=A16),0))/100+INDEX('132 הפוך'!F:F,MATCH(1,('132 הפוך'!A:A=12481)*('132 הפוך'!B:B=A16),0))/100</f>
        <v>0</v>
      </c>
      <c r="E17" s="41">
        <v>0</v>
      </c>
      <c r="F17" s="41">
        <v>0</v>
      </c>
      <c r="G17" s="41">
        <v>0</v>
      </c>
      <c r="H17" s="41" t="s">
        <v>8</v>
      </c>
      <c r="I17" s="41">
        <v>0.05</v>
      </c>
      <c r="J17" s="41">
        <f>IF((F17-I17)&lt;0,0,(F17-I17))</f>
        <v>0</v>
      </c>
      <c r="K17" s="41">
        <f>F17+I17</f>
        <v>0.05</v>
      </c>
      <c r="L17" s="46"/>
      <c r="M17" s="42"/>
      <c r="N17" s="214"/>
    </row>
    <row r="18" spans="1:14" ht="27.75" x14ac:dyDescent="0.4">
      <c r="B18" s="208"/>
      <c r="C18" s="277" t="s">
        <v>16</v>
      </c>
      <c r="D18" s="82">
        <f>SUM(D13:D17)</f>
        <v>0.99999999999999989</v>
      </c>
      <c r="E18" s="45">
        <f>SUM(E13:E17)</f>
        <v>1</v>
      </c>
      <c r="F18" s="45">
        <f>SUM(F13:F17)</f>
        <v>1</v>
      </c>
      <c r="G18" s="45">
        <f>SUM(G13:G17)</f>
        <v>1</v>
      </c>
      <c r="H18" s="45"/>
      <c r="I18" s="46"/>
      <c r="J18" s="41"/>
      <c r="K18" s="41"/>
      <c r="L18" s="46"/>
      <c r="M18" s="42"/>
      <c r="N18" s="214"/>
    </row>
    <row r="19" spans="1:14" ht="28.5" thickBot="1" x14ac:dyDescent="0.45">
      <c r="A19" s="203">
        <v>21924</v>
      </c>
      <c r="B19" s="208">
        <v>16144</v>
      </c>
      <c r="C19" s="278" t="s">
        <v>17</v>
      </c>
      <c r="D19" s="48">
        <f t="array" ref="D19">INDEX('132 הפוך'!F:F,MATCH(1,('132 הפוך'!A:A=B19)*('132 הפוך'!B:B=A19),0))/100</f>
        <v>0.151599462455664</v>
      </c>
      <c r="E19" s="49">
        <v>0.11</v>
      </c>
      <c r="F19" s="49">
        <v>0.19</v>
      </c>
      <c r="G19" s="49">
        <v>0.17</v>
      </c>
      <c r="H19" s="41" t="s">
        <v>5</v>
      </c>
      <c r="I19" s="49">
        <v>0.06</v>
      </c>
      <c r="J19" s="49">
        <f>F19-I19</f>
        <v>0.13</v>
      </c>
      <c r="K19" s="49">
        <f>F19+I19</f>
        <v>0.25</v>
      </c>
      <c r="L19" s="279" t="s">
        <v>18</v>
      </c>
      <c r="M19" s="50" t="s">
        <v>18</v>
      </c>
      <c r="N19" s="219" t="s">
        <v>18</v>
      </c>
    </row>
    <row r="20" spans="1:14" x14ac:dyDescent="0.35">
      <c r="B20" s="220">
        <v>21916</v>
      </c>
      <c r="C20" s="205" t="s">
        <v>90</v>
      </c>
      <c r="D20" s="205"/>
    </row>
    <row r="21" spans="1:14" ht="27.75" thickBot="1" x14ac:dyDescent="0.4">
      <c r="B21" s="205" t="s">
        <v>139</v>
      </c>
      <c r="C21" s="236" t="s">
        <v>140</v>
      </c>
      <c r="D21" s="85"/>
      <c r="E21" s="85"/>
      <c r="F21" s="85"/>
      <c r="G21" s="85"/>
      <c r="H21" s="85"/>
      <c r="I21" s="85"/>
      <c r="J21" s="85"/>
      <c r="K21" s="85"/>
      <c r="L21" s="85"/>
      <c r="M21" s="85"/>
    </row>
    <row r="22" spans="1:14" ht="27.75" x14ac:dyDescent="0.4">
      <c r="C22" s="280" t="s">
        <v>0</v>
      </c>
      <c r="D22" s="280" t="s">
        <v>564</v>
      </c>
      <c r="E22" s="280" t="s">
        <v>215</v>
      </c>
      <c r="F22" s="280" t="s">
        <v>563</v>
      </c>
      <c r="G22" s="280" t="s">
        <v>514</v>
      </c>
      <c r="H22" s="280" t="s">
        <v>1</v>
      </c>
      <c r="I22" s="280" t="s">
        <v>189</v>
      </c>
      <c r="J22" s="281" t="s">
        <v>187</v>
      </c>
      <c r="K22" s="281" t="s">
        <v>188</v>
      </c>
      <c r="L22" s="280" t="s">
        <v>569</v>
      </c>
      <c r="M22" s="37" t="s">
        <v>515</v>
      </c>
      <c r="N22" s="207" t="s">
        <v>519</v>
      </c>
    </row>
    <row r="23" spans="1:14" ht="54.75" x14ac:dyDescent="0.4">
      <c r="A23" s="203">
        <v>21916</v>
      </c>
      <c r="B23" s="208">
        <v>13595</v>
      </c>
      <c r="C23" s="276" t="s">
        <v>4</v>
      </c>
      <c r="D23" s="39">
        <f t="array" ref="D23">INDEX('132 הפוך'!F:F,MATCH(1,('132 הפוך'!A:A=B23)*('132 הפוך'!B:B=A23),0))/100</f>
        <v>0.14735529470817299</v>
      </c>
      <c r="E23" s="41">
        <v>0.08</v>
      </c>
      <c r="F23" s="41">
        <v>0.18</v>
      </c>
      <c r="G23" s="41">
        <v>0.15</v>
      </c>
      <c r="H23" s="41" t="s">
        <v>5</v>
      </c>
      <c r="I23" s="41">
        <v>0.06</v>
      </c>
      <c r="J23" s="41">
        <f>IF((F23-I23)&gt;0,(F23-I23),0)</f>
        <v>0.12</v>
      </c>
      <c r="K23" s="41">
        <f>F23+I23</f>
        <v>0.24</v>
      </c>
      <c r="L23" s="46" t="s">
        <v>520</v>
      </c>
      <c r="M23" s="42" t="s">
        <v>520</v>
      </c>
      <c r="N23" s="211" t="s">
        <v>502</v>
      </c>
    </row>
    <row r="24" spans="1:14" ht="27.75" x14ac:dyDescent="0.4">
      <c r="A24" s="203">
        <v>21916</v>
      </c>
      <c r="B24" s="208">
        <v>15705</v>
      </c>
      <c r="C24" s="276" t="s">
        <v>7</v>
      </c>
      <c r="D24" s="39">
        <f t="array" ref="D24">INDEX('132 הפוך'!F:F,MATCH(1,('132 הפוך'!A:A=B24)*('132 הפוך'!B:B=A24),0))/100</f>
        <v>0.41309197240500395</v>
      </c>
      <c r="E24" s="43">
        <v>0.5</v>
      </c>
      <c r="F24" s="41">
        <v>0.4</v>
      </c>
      <c r="G24" s="41">
        <v>0.4</v>
      </c>
      <c r="H24" s="41" t="s">
        <v>8</v>
      </c>
      <c r="I24" s="43">
        <v>0.05</v>
      </c>
      <c r="J24" s="41">
        <f>F24-I24</f>
        <v>0.35000000000000003</v>
      </c>
      <c r="K24" s="41">
        <f>F24+I24</f>
        <v>0.45</v>
      </c>
      <c r="L24" s="46" t="s">
        <v>9</v>
      </c>
      <c r="M24" s="42" t="s">
        <v>198</v>
      </c>
      <c r="N24" s="213" t="s">
        <v>194</v>
      </c>
    </row>
    <row r="25" spans="1:14" ht="54.75" x14ac:dyDescent="0.4">
      <c r="A25" s="203">
        <v>21916</v>
      </c>
      <c r="B25" s="208">
        <v>15704</v>
      </c>
      <c r="C25" s="276" t="s">
        <v>10</v>
      </c>
      <c r="D25" s="39">
        <f t="array" ref="D25">INDEX('132 הפוך'!F:F,MATCH(1,('132 הפוך'!A:A=B25)*('132 הפוך'!B:B=A25),0))/100</f>
        <v>0.35506090480156999</v>
      </c>
      <c r="E25" s="41">
        <v>0.37</v>
      </c>
      <c r="F25" s="41">
        <v>0.37</v>
      </c>
      <c r="G25" s="41">
        <v>0.4</v>
      </c>
      <c r="H25" s="41" t="s">
        <v>5</v>
      </c>
      <c r="I25" s="41">
        <v>0.06</v>
      </c>
      <c r="J25" s="41">
        <f>F25-I25</f>
        <v>0.31</v>
      </c>
      <c r="K25" s="41">
        <f>F25+I25</f>
        <v>0.43</v>
      </c>
      <c r="L25" s="46" t="s">
        <v>158</v>
      </c>
      <c r="M25" s="42" t="s">
        <v>158</v>
      </c>
      <c r="N25" s="211" t="s">
        <v>158</v>
      </c>
    </row>
    <row r="26" spans="1:14" ht="27.75" x14ac:dyDescent="0.4">
      <c r="A26" s="203">
        <v>21916</v>
      </c>
      <c r="B26" s="208">
        <v>15644</v>
      </c>
      <c r="C26" s="276" t="s">
        <v>11</v>
      </c>
      <c r="D26" s="39">
        <f t="array" ref="D26">INDEX('132 הפוך'!F:F,MATCH(1,('132 הפוך'!A:A=B26)*('132 הפוך'!B:B=A26),0))/100</f>
        <v>8.4491828085253309E-2</v>
      </c>
      <c r="E26" s="41">
        <v>0.05</v>
      </c>
      <c r="F26" s="41">
        <v>0.05</v>
      </c>
      <c r="G26" s="41">
        <v>0.05</v>
      </c>
      <c r="H26" s="41" t="s">
        <v>8</v>
      </c>
      <c r="I26" s="41">
        <v>0.05</v>
      </c>
      <c r="J26" s="41">
        <f>IF((F26-I26)&lt;0,0,(F26-I26))</f>
        <v>0</v>
      </c>
      <c r="K26" s="41">
        <f>F26+I26</f>
        <v>0.1</v>
      </c>
      <c r="L26" s="46" t="s">
        <v>13</v>
      </c>
      <c r="M26" s="42" t="s">
        <v>13</v>
      </c>
      <c r="N26" s="214" t="s">
        <v>13</v>
      </c>
    </row>
    <row r="27" spans="1:14" ht="27.75" x14ac:dyDescent="0.4">
      <c r="A27" s="203">
        <v>21916</v>
      </c>
      <c r="B27" s="208"/>
      <c r="C27" s="276" t="s">
        <v>14</v>
      </c>
      <c r="D27" s="39">
        <f t="array" ref="D27">INDEX('132 הפוך'!F:F,MATCH(1,('132 הפוך'!A:A=12978)*('132 הפוך'!B:B=A26),0))/100+INDEX('132 הפוך'!F:F,MATCH(1,('132 הפוך'!A:A=15584)*('132 הפוך'!B:B=A26),0))/100+INDEX('132 הפוך'!F:F,MATCH(1,('132 הפוך'!A:A=17728)*('132 הפוך'!B:B=A26),0))/100+INDEX('132 הפוך'!F:F,MATCH(1,('132 הפוך'!A:A=12481)*('132 הפוך'!B:B=A26),0))/100</f>
        <v>0</v>
      </c>
      <c r="E27" s="41">
        <v>0</v>
      </c>
      <c r="F27" s="41">
        <v>0</v>
      </c>
      <c r="G27" s="41">
        <v>0</v>
      </c>
      <c r="H27" s="41" t="s">
        <v>8</v>
      </c>
      <c r="I27" s="41">
        <v>0.05</v>
      </c>
      <c r="J27" s="41">
        <f>IF((F27-I27)&lt;0,0,(F27-I27))</f>
        <v>0</v>
      </c>
      <c r="K27" s="41">
        <f>F27+I27</f>
        <v>0.05</v>
      </c>
      <c r="L27" s="46"/>
      <c r="M27" s="42"/>
      <c r="N27" s="214"/>
    </row>
    <row r="28" spans="1:14" ht="27.75" x14ac:dyDescent="0.4">
      <c r="B28" s="208"/>
      <c r="C28" s="277" t="s">
        <v>16</v>
      </c>
      <c r="D28" s="82">
        <f>SUM(D23:D27)</f>
        <v>1.0000000000000002</v>
      </c>
      <c r="E28" s="45">
        <f>SUM(E23:E27)</f>
        <v>1</v>
      </c>
      <c r="F28" s="45">
        <f>SUM(F23:F27)</f>
        <v>1</v>
      </c>
      <c r="G28" s="45">
        <f>SUM(G23:G27)</f>
        <v>1</v>
      </c>
      <c r="H28" s="45"/>
      <c r="I28" s="46"/>
      <c r="J28" s="41"/>
      <c r="K28" s="41"/>
      <c r="L28" s="46"/>
      <c r="M28" s="42"/>
      <c r="N28" s="214"/>
    </row>
    <row r="29" spans="1:14" ht="28.5" thickBot="1" x14ac:dyDescent="0.45">
      <c r="A29" s="203">
        <v>21916</v>
      </c>
      <c r="B29" s="208">
        <v>16144</v>
      </c>
      <c r="C29" s="278" t="s">
        <v>17</v>
      </c>
      <c r="D29" s="48">
        <f t="array" ref="D29">INDEX('132 הפוך'!F:F,MATCH(1,('132 הפוך'!A:A=B29)*('132 הפוך'!B:B=A29),0))/100</f>
        <v>0.10808525856302101</v>
      </c>
      <c r="E29" s="49">
        <v>0.06</v>
      </c>
      <c r="F29" s="49">
        <v>0.13</v>
      </c>
      <c r="G29" s="49">
        <v>0.12</v>
      </c>
      <c r="H29" s="41" t="s">
        <v>5</v>
      </c>
      <c r="I29" s="49">
        <v>0.06</v>
      </c>
      <c r="J29" s="49">
        <f>F29-I29</f>
        <v>7.0000000000000007E-2</v>
      </c>
      <c r="K29" s="49">
        <f>F29+I29</f>
        <v>0.19</v>
      </c>
      <c r="L29" s="279" t="s">
        <v>18</v>
      </c>
      <c r="M29" s="50" t="s">
        <v>18</v>
      </c>
      <c r="N29" s="219" t="s">
        <v>18</v>
      </c>
    </row>
    <row r="30" spans="1:14" x14ac:dyDescent="0.35">
      <c r="B30" s="205"/>
      <c r="C30" s="205" t="s">
        <v>90</v>
      </c>
      <c r="D30" s="205"/>
    </row>
    <row r="31" spans="1:14" ht="45.75" customHeight="1" thickBot="1" x14ac:dyDescent="0.4">
      <c r="C31" s="236" t="s">
        <v>533</v>
      </c>
      <c r="D31" s="85"/>
      <c r="E31" s="85"/>
      <c r="F31" s="85"/>
      <c r="G31" s="85"/>
      <c r="H31" s="85"/>
      <c r="I31" s="85"/>
      <c r="J31" s="85"/>
      <c r="K31" s="85"/>
      <c r="L31" s="85"/>
      <c r="M31" s="85"/>
    </row>
    <row r="32" spans="1:14" ht="27.75" x14ac:dyDescent="0.4">
      <c r="C32" s="280" t="s">
        <v>0</v>
      </c>
      <c r="D32" s="280" t="s">
        <v>564</v>
      </c>
      <c r="E32" s="280" t="s">
        <v>215</v>
      </c>
      <c r="F32" s="280" t="s">
        <v>563</v>
      </c>
      <c r="G32" s="280" t="s">
        <v>514</v>
      </c>
      <c r="H32" s="280" t="s">
        <v>1</v>
      </c>
      <c r="I32" s="280" t="s">
        <v>189</v>
      </c>
      <c r="J32" s="281" t="s">
        <v>187</v>
      </c>
      <c r="K32" s="281" t="s">
        <v>188</v>
      </c>
      <c r="L32" s="280" t="s">
        <v>569</v>
      </c>
      <c r="M32" s="37" t="s">
        <v>515</v>
      </c>
      <c r="N32" s="207" t="s">
        <v>519</v>
      </c>
    </row>
    <row r="33" spans="1:14" ht="27.75" x14ac:dyDescent="0.4">
      <c r="A33" s="203">
        <v>21631</v>
      </c>
      <c r="B33" s="251">
        <v>13595</v>
      </c>
      <c r="C33" s="276" t="s">
        <v>4</v>
      </c>
      <c r="D33" s="39">
        <f t="array" ref="D33">INDEX('132 הפוך'!F:F,MATCH(1,('132 הפוך'!A:A=B33)*('132 הפוך'!B:B=A33),0))/100</f>
        <v>7.8484158202901083E-2</v>
      </c>
      <c r="E33" s="41">
        <v>0</v>
      </c>
      <c r="F33" s="41">
        <v>0.08</v>
      </c>
      <c r="G33" s="41">
        <v>0.06</v>
      </c>
      <c r="H33" s="41" t="s">
        <v>21</v>
      </c>
      <c r="I33" s="41">
        <v>0.06</v>
      </c>
      <c r="J33" s="41">
        <f>F33-I33</f>
        <v>2.0000000000000004E-2</v>
      </c>
      <c r="K33" s="41">
        <f>F33+I33</f>
        <v>0.14000000000000001</v>
      </c>
      <c r="L33" s="46" t="s">
        <v>520</v>
      </c>
      <c r="M33" s="42" t="s">
        <v>520</v>
      </c>
      <c r="N33" s="214"/>
    </row>
    <row r="34" spans="1:14" ht="54.75" x14ac:dyDescent="0.4">
      <c r="A34" s="203">
        <v>21631</v>
      </c>
      <c r="B34" s="251">
        <v>15705</v>
      </c>
      <c r="C34" s="276" t="s">
        <v>7</v>
      </c>
      <c r="D34" s="39">
        <f t="array" ref="D34">INDEX('132 הפוך'!F:F,MATCH(1,('132 הפוך'!A:A=B34)*('132 הפוך'!B:B=A34),0))/100</f>
        <v>0.73841608705084394</v>
      </c>
      <c r="E34" s="43">
        <v>0.78</v>
      </c>
      <c r="F34" s="41">
        <v>0.72</v>
      </c>
      <c r="G34" s="41">
        <v>0.72</v>
      </c>
      <c r="H34" s="41" t="s">
        <v>8</v>
      </c>
      <c r="I34" s="43">
        <v>0.05</v>
      </c>
      <c r="J34" s="41">
        <f>F34-I34</f>
        <v>0.66999999999999993</v>
      </c>
      <c r="K34" s="41">
        <f>F34+I34</f>
        <v>0.77</v>
      </c>
      <c r="L34" s="46" t="s">
        <v>9</v>
      </c>
      <c r="M34" s="42" t="s">
        <v>522</v>
      </c>
      <c r="N34" s="221" t="s">
        <v>191</v>
      </c>
    </row>
    <row r="35" spans="1:14" ht="27.75" x14ac:dyDescent="0.4">
      <c r="A35" s="203">
        <v>21631</v>
      </c>
      <c r="B35" s="251">
        <v>15704</v>
      </c>
      <c r="C35" s="276" t="s">
        <v>10</v>
      </c>
      <c r="D35" s="39">
        <f t="array" ref="D35">INDEX('132 הפוך'!F:F,MATCH(1,('132 הפוך'!A:A=B35)*('132 הפוך'!B:B=A35),0))/100</f>
        <v>0.174320920646473</v>
      </c>
      <c r="E35" s="41">
        <v>0.2</v>
      </c>
      <c r="F35" s="41">
        <v>0.18</v>
      </c>
      <c r="G35" s="41">
        <v>0.2</v>
      </c>
      <c r="H35" s="41" t="s">
        <v>5</v>
      </c>
      <c r="I35" s="41">
        <v>0.06</v>
      </c>
      <c r="J35" s="41">
        <f>F35-I35</f>
        <v>0.12</v>
      </c>
      <c r="K35" s="41">
        <f>F35+I35</f>
        <v>0.24</v>
      </c>
      <c r="L35" s="46" t="s">
        <v>38</v>
      </c>
      <c r="M35" s="42" t="s">
        <v>38</v>
      </c>
      <c r="N35" s="214" t="s">
        <v>38</v>
      </c>
    </row>
    <row r="36" spans="1:14" ht="27.75" x14ac:dyDescent="0.4">
      <c r="A36" s="203">
        <v>21631</v>
      </c>
      <c r="B36" s="251">
        <v>15644</v>
      </c>
      <c r="C36" s="276" t="s">
        <v>11</v>
      </c>
      <c r="D36" s="39">
        <f t="array" ref="D36">INDEX('132 הפוך'!F:F,MATCH(1,('132 הפוך'!A:A=B36)*('132 הפוך'!B:B=A36),0))/100</f>
        <v>8.7788340997819198E-3</v>
      </c>
      <c r="E36" s="41">
        <v>0.02</v>
      </c>
      <c r="F36" s="41">
        <v>0.02</v>
      </c>
      <c r="G36" s="41">
        <v>0.02</v>
      </c>
      <c r="H36" s="41" t="s">
        <v>8</v>
      </c>
      <c r="I36" s="41">
        <v>0.05</v>
      </c>
      <c r="J36" s="41">
        <f>IF((F36-I36)&lt;0,0,(F36-I36))</f>
        <v>0</v>
      </c>
      <c r="K36" s="41">
        <f>F36+I36</f>
        <v>7.0000000000000007E-2</v>
      </c>
      <c r="L36" s="46" t="s">
        <v>13</v>
      </c>
      <c r="M36" s="42" t="s">
        <v>13</v>
      </c>
      <c r="N36" s="214" t="s">
        <v>13</v>
      </c>
    </row>
    <row r="37" spans="1:14" ht="27.75" x14ac:dyDescent="0.4">
      <c r="A37" s="203">
        <v>21631</v>
      </c>
      <c r="B37" s="251"/>
      <c r="C37" s="276" t="s">
        <v>14</v>
      </c>
      <c r="D37" s="39">
        <f t="array" ref="D37">INDEX('132 הפוך'!F:F,MATCH(1,('132 הפוך'!A:A=12978)*('132 הפוך'!B:B=A36),0))/100+INDEX('132 הפוך'!F:F,MATCH(1,('132 הפוך'!A:A=15584)*('132 הפוך'!B:B=A36),0))/100+INDEX('132 הפוך'!F:F,MATCH(1,('132 הפוך'!A:A=17728)*('132 הפוך'!B:B=A36),0))/100+INDEX('132 הפוך'!F:F,MATCH(1,('132 הפוך'!A:A=12481)*('132 הפוך'!B:B=A36),0))/100</f>
        <v>0</v>
      </c>
      <c r="E37" s="41">
        <v>0</v>
      </c>
      <c r="F37" s="41">
        <v>0</v>
      </c>
      <c r="G37" s="41">
        <v>0</v>
      </c>
      <c r="H37" s="41" t="s">
        <v>8</v>
      </c>
      <c r="I37" s="41">
        <v>0.05</v>
      </c>
      <c r="J37" s="41">
        <f>IF((F37-I37)&lt;0,0,(F37-I37))</f>
        <v>0</v>
      </c>
      <c r="K37" s="41">
        <f>F37+I37</f>
        <v>0.05</v>
      </c>
      <c r="L37" s="46"/>
      <c r="M37" s="42"/>
      <c r="N37" s="214"/>
    </row>
    <row r="38" spans="1:14" ht="27.75" x14ac:dyDescent="0.4">
      <c r="A38" s="203">
        <v>21631</v>
      </c>
      <c r="B38" s="251"/>
      <c r="C38" s="277" t="s">
        <v>16</v>
      </c>
      <c r="D38" s="82">
        <f>SUM(D33:D37)</f>
        <v>1</v>
      </c>
      <c r="E38" s="45">
        <f>SUM(E33:E37)</f>
        <v>1</v>
      </c>
      <c r="F38" s="45">
        <f>SUM(F33:F37)</f>
        <v>1</v>
      </c>
      <c r="G38" s="45">
        <f>SUM(G33:G37)</f>
        <v>1</v>
      </c>
      <c r="H38" s="45"/>
      <c r="I38" s="46"/>
      <c r="J38" s="41"/>
      <c r="K38" s="41"/>
      <c r="L38" s="46"/>
      <c r="M38" s="42"/>
      <c r="N38" s="214"/>
    </row>
    <row r="39" spans="1:14" ht="28.5" thickBot="1" x14ac:dyDescent="0.45">
      <c r="A39" s="203">
        <v>21631</v>
      </c>
      <c r="B39" s="251">
        <v>16144</v>
      </c>
      <c r="C39" s="278" t="s">
        <v>17</v>
      </c>
      <c r="D39" s="48">
        <f t="array" ref="D39">INDEX('132 הפוך'!F:F,MATCH(1,('132 הפוך'!A:A=B39)*('132 הפוך'!B:B=A39),0))/100</f>
        <v>4.5163088479761096E-2</v>
      </c>
      <c r="E39" s="49">
        <v>0.03</v>
      </c>
      <c r="F39" s="49">
        <v>0.06</v>
      </c>
      <c r="G39" s="49">
        <v>0.06</v>
      </c>
      <c r="H39" s="41" t="s">
        <v>5</v>
      </c>
      <c r="I39" s="49">
        <v>0.06</v>
      </c>
      <c r="J39" s="49">
        <f>IF((F39-I39)&lt;0,0,(F39-I39))</f>
        <v>0</v>
      </c>
      <c r="K39" s="49">
        <f>F39+I39</f>
        <v>0.12</v>
      </c>
      <c r="L39" s="279" t="s">
        <v>18</v>
      </c>
      <c r="M39" s="50" t="s">
        <v>18</v>
      </c>
      <c r="N39" s="219" t="s">
        <v>18</v>
      </c>
    </row>
    <row r="40" spans="1:14" s="222" customFormat="1" ht="27.75" x14ac:dyDescent="0.4">
      <c r="C40" s="205" t="s">
        <v>90</v>
      </c>
      <c r="D40" s="223"/>
      <c r="E40" s="224"/>
      <c r="F40" s="224"/>
      <c r="G40" s="224"/>
      <c r="H40" s="224"/>
      <c r="I40" s="224"/>
      <c r="J40" s="224"/>
      <c r="K40" s="224"/>
      <c r="L40" s="225"/>
      <c r="M40" s="225"/>
      <c r="N40" s="225"/>
    </row>
    <row r="41" spans="1:14" ht="34.5" customHeight="1" thickBot="1" x14ac:dyDescent="0.4">
      <c r="B41" s="220">
        <v>22424</v>
      </c>
      <c r="C41" s="236" t="s">
        <v>534</v>
      </c>
      <c r="D41" s="85"/>
      <c r="E41" s="85"/>
      <c r="F41" s="85"/>
      <c r="G41" s="85"/>
      <c r="H41" s="85"/>
      <c r="I41" s="85"/>
      <c r="J41" s="85"/>
      <c r="K41" s="85"/>
      <c r="L41" s="85"/>
      <c r="M41" s="85"/>
    </row>
    <row r="42" spans="1:14" ht="27.75" x14ac:dyDescent="0.4">
      <c r="C42" s="280" t="s">
        <v>0</v>
      </c>
      <c r="D42" s="280" t="s">
        <v>564</v>
      </c>
      <c r="E42" s="280" t="s">
        <v>215</v>
      </c>
      <c r="F42" s="280" t="s">
        <v>563</v>
      </c>
      <c r="G42" s="280" t="s">
        <v>514</v>
      </c>
      <c r="H42" s="280" t="s">
        <v>1</v>
      </c>
      <c r="I42" s="280" t="s">
        <v>189</v>
      </c>
      <c r="J42" s="281" t="s">
        <v>187</v>
      </c>
      <c r="K42" s="281" t="s">
        <v>188</v>
      </c>
      <c r="L42" s="280" t="s">
        <v>569</v>
      </c>
      <c r="M42" s="37" t="s">
        <v>515</v>
      </c>
      <c r="N42" s="207" t="s">
        <v>519</v>
      </c>
    </row>
    <row r="43" spans="1:14" ht="27.75" x14ac:dyDescent="0.4">
      <c r="A43" s="203">
        <v>22424</v>
      </c>
      <c r="B43" s="251">
        <v>13595</v>
      </c>
      <c r="C43" s="276" t="s">
        <v>4</v>
      </c>
      <c r="D43" s="39">
        <f t="array" ref="D43">INDEX('132 הפוך'!F:F,MATCH(1,('132 הפוך'!A:A=B43)*('132 הפוך'!B:B=A43),0))/100</f>
        <v>0</v>
      </c>
      <c r="E43" s="41">
        <v>0</v>
      </c>
      <c r="F43" s="41">
        <v>0</v>
      </c>
      <c r="G43" s="41">
        <v>0</v>
      </c>
      <c r="H43" s="41" t="s">
        <v>21</v>
      </c>
      <c r="I43" s="41">
        <v>0.06</v>
      </c>
      <c r="J43" s="41">
        <f>IF((F43-I43)&lt;0,0,(F43-I43))</f>
        <v>0</v>
      </c>
      <c r="K43" s="41">
        <f>F43+I43</f>
        <v>0.06</v>
      </c>
      <c r="L43" s="46" t="s">
        <v>520</v>
      </c>
      <c r="M43" s="42" t="s">
        <v>520</v>
      </c>
      <c r="N43" s="214"/>
    </row>
    <row r="44" spans="1:14" ht="54.75" x14ac:dyDescent="0.4">
      <c r="A44" s="203">
        <v>22424</v>
      </c>
      <c r="B44" s="251">
        <v>15705</v>
      </c>
      <c r="C44" s="276" t="s">
        <v>7</v>
      </c>
      <c r="D44" s="39">
        <f t="array" ref="D44">INDEX('132 הפוך'!F:F,MATCH(1,('132 הפוך'!A:A=B44)*('132 הפוך'!B:B=A44),0))/100</f>
        <v>0.80436665726277679</v>
      </c>
      <c r="E44" s="43">
        <v>0.78</v>
      </c>
      <c r="F44" s="41">
        <v>0.78</v>
      </c>
      <c r="G44" s="41">
        <v>0.78</v>
      </c>
      <c r="H44" s="41" t="s">
        <v>8</v>
      </c>
      <c r="I44" s="43">
        <v>0.05</v>
      </c>
      <c r="J44" s="41">
        <f>F44-I44</f>
        <v>0.73</v>
      </c>
      <c r="K44" s="41">
        <f>F44+I44</f>
        <v>0.83000000000000007</v>
      </c>
      <c r="L44" s="46" t="s">
        <v>523</v>
      </c>
      <c r="M44" s="42" t="s">
        <v>523</v>
      </c>
      <c r="N44" s="221" t="s">
        <v>191</v>
      </c>
    </row>
    <row r="45" spans="1:14" ht="27.75" x14ac:dyDescent="0.4">
      <c r="A45" s="203">
        <v>22424</v>
      </c>
      <c r="B45" s="251">
        <v>15704</v>
      </c>
      <c r="C45" s="276" t="s">
        <v>10</v>
      </c>
      <c r="D45" s="39">
        <f t="array" ref="D45">INDEX('132 הפוך'!F:F,MATCH(1,('132 הפוך'!A:A=B45)*('132 הפוך'!B:B=A45),0))/100</f>
        <v>0.18351402476608999</v>
      </c>
      <c r="E45" s="41">
        <v>0.2</v>
      </c>
      <c r="F45" s="41">
        <v>0.2</v>
      </c>
      <c r="G45" s="41">
        <v>0.2</v>
      </c>
      <c r="H45" s="41" t="s">
        <v>5</v>
      </c>
      <c r="I45" s="41">
        <v>0.06</v>
      </c>
      <c r="J45" s="41">
        <f>F45-I45</f>
        <v>0.14000000000000001</v>
      </c>
      <c r="K45" s="41">
        <f>F45+I45</f>
        <v>0.26</v>
      </c>
      <c r="L45" s="46" t="s">
        <v>38</v>
      </c>
      <c r="M45" s="42" t="s">
        <v>38</v>
      </c>
      <c r="N45" s="214" t="s">
        <v>38</v>
      </c>
    </row>
    <row r="46" spans="1:14" ht="27.75" x14ac:dyDescent="0.4">
      <c r="A46" s="203">
        <v>22424</v>
      </c>
      <c r="B46" s="251">
        <v>15644</v>
      </c>
      <c r="C46" s="276" t="s">
        <v>11</v>
      </c>
      <c r="D46" s="39">
        <f t="array" ref="D46">INDEX('132 הפוך'!F:F,MATCH(1,('132 הפוך'!A:A=B46)*('132 הפוך'!B:B=A46),0))/100</f>
        <v>1.2119317971133199E-2</v>
      </c>
      <c r="E46" s="41">
        <v>0.02</v>
      </c>
      <c r="F46" s="41">
        <v>0.02</v>
      </c>
      <c r="G46" s="41">
        <v>0.02</v>
      </c>
      <c r="H46" s="41" t="s">
        <v>8</v>
      </c>
      <c r="I46" s="41">
        <v>0.05</v>
      </c>
      <c r="J46" s="41">
        <f>IF((F46-I46)&lt;0,0,(F46-I46))</f>
        <v>0</v>
      </c>
      <c r="K46" s="41">
        <f>F46+I46</f>
        <v>7.0000000000000007E-2</v>
      </c>
      <c r="L46" s="46" t="s">
        <v>13</v>
      </c>
      <c r="M46" s="42" t="s">
        <v>13</v>
      </c>
      <c r="N46" s="214" t="s">
        <v>13</v>
      </c>
    </row>
    <row r="47" spans="1:14" ht="27.75" x14ac:dyDescent="0.4">
      <c r="A47" s="203">
        <v>22424</v>
      </c>
      <c r="B47" s="251"/>
      <c r="C47" s="276" t="s">
        <v>14</v>
      </c>
      <c r="D47" s="39">
        <f t="array" ref="D47">INDEX('132 הפוך'!F:F,MATCH(1,('132 הפוך'!A:A=12978)*('132 הפוך'!B:B=A46),0))/100+INDEX('132 הפוך'!F:F,MATCH(1,('132 הפוך'!A:A=15584)*('132 הפוך'!B:B=A46),0))/100+INDEX('132 הפוך'!F:F,MATCH(1,('132 הפוך'!A:A=17728)*('132 הפוך'!B:B=A46),0))/100+INDEX('132 הפוך'!F:F,MATCH(1,('132 הפוך'!A:A=12481)*('132 הפוך'!B:B=A46),0))/100</f>
        <v>0</v>
      </c>
      <c r="E47" s="41">
        <v>0</v>
      </c>
      <c r="F47" s="41">
        <v>0</v>
      </c>
      <c r="G47" s="41">
        <v>0</v>
      </c>
      <c r="H47" s="41" t="s">
        <v>8</v>
      </c>
      <c r="I47" s="41">
        <v>0.05</v>
      </c>
      <c r="J47" s="41">
        <f>IF((F47-I47)&lt;0,0,(F47-I47))</f>
        <v>0</v>
      </c>
      <c r="K47" s="41">
        <f>F47+I47</f>
        <v>0.05</v>
      </c>
      <c r="L47" s="46"/>
      <c r="M47" s="42"/>
      <c r="N47" s="214"/>
    </row>
    <row r="48" spans="1:14" ht="27.75" x14ac:dyDescent="0.4">
      <c r="B48" s="251"/>
      <c r="C48" s="277" t="s">
        <v>16</v>
      </c>
      <c r="D48" s="82">
        <f>SUM(D43:D47)</f>
        <v>1</v>
      </c>
      <c r="E48" s="45">
        <f>SUM(E43:E47)</f>
        <v>1</v>
      </c>
      <c r="F48" s="45">
        <f>SUM(F43:F47)</f>
        <v>1</v>
      </c>
      <c r="G48" s="45">
        <f>SUM(G43:G47)</f>
        <v>1</v>
      </c>
      <c r="H48" s="45"/>
      <c r="I48" s="46"/>
      <c r="J48" s="41"/>
      <c r="K48" s="41"/>
      <c r="L48" s="46"/>
      <c r="M48" s="42"/>
      <c r="N48" s="214"/>
    </row>
    <row r="49" spans="1:14" ht="28.5" thickBot="1" x14ac:dyDescent="0.45">
      <c r="A49" s="203">
        <v>22424</v>
      </c>
      <c r="B49" s="251">
        <v>16144</v>
      </c>
      <c r="C49" s="278" t="s">
        <v>17</v>
      </c>
      <c r="D49" s="48">
        <f t="array" ref="D49">INDEX('132 הפוך'!F:F,MATCH(1,('132 הפוך'!A:A=B49)*('132 הפוך'!B:B=A49),0))/100</f>
        <v>0</v>
      </c>
      <c r="E49" s="49">
        <v>0.03</v>
      </c>
      <c r="F49" s="49">
        <v>0.03</v>
      </c>
      <c r="G49" s="49">
        <v>0.03</v>
      </c>
      <c r="H49" s="41" t="s">
        <v>5</v>
      </c>
      <c r="I49" s="49">
        <v>0.06</v>
      </c>
      <c r="J49" s="49">
        <f>IF((F49-I49)&lt;0,0,(F49-I49))</f>
        <v>0</v>
      </c>
      <c r="K49" s="49">
        <f>F49+I49</f>
        <v>0.09</v>
      </c>
      <c r="L49" s="279" t="s">
        <v>18</v>
      </c>
      <c r="M49" s="50" t="s">
        <v>18</v>
      </c>
      <c r="N49" s="219" t="s">
        <v>18</v>
      </c>
    </row>
    <row r="50" spans="1:14" s="222" customFormat="1" ht="27.75" x14ac:dyDescent="0.4">
      <c r="C50" s="205" t="s">
        <v>90</v>
      </c>
      <c r="D50" s="223"/>
      <c r="E50" s="224"/>
      <c r="F50" s="224"/>
      <c r="G50" s="224"/>
      <c r="H50" s="224"/>
      <c r="I50" s="224"/>
      <c r="J50" s="224"/>
      <c r="K50" s="224"/>
      <c r="L50" s="225"/>
      <c r="M50" s="225"/>
      <c r="N50" s="225"/>
    </row>
    <row r="51" spans="1:14" s="222" customFormat="1" ht="27.75" thickBot="1" x14ac:dyDescent="0.4">
      <c r="B51" s="226"/>
      <c r="C51" s="236" t="s">
        <v>176</v>
      </c>
      <c r="D51" s="85"/>
      <c r="E51" s="85"/>
      <c r="F51" s="85"/>
      <c r="G51" s="85"/>
      <c r="H51" s="85"/>
      <c r="I51" s="85"/>
      <c r="J51" s="85"/>
      <c r="K51" s="85"/>
      <c r="L51" s="85"/>
      <c r="M51" s="85"/>
      <c r="N51" s="203"/>
    </row>
    <row r="52" spans="1:14" ht="27.75" x14ac:dyDescent="0.4">
      <c r="B52" s="222"/>
      <c r="C52" s="280" t="s">
        <v>0</v>
      </c>
      <c r="D52" s="280" t="s">
        <v>564</v>
      </c>
      <c r="E52" s="280" t="s">
        <v>215</v>
      </c>
      <c r="F52" s="280" t="s">
        <v>563</v>
      </c>
      <c r="G52" s="280" t="s">
        <v>514</v>
      </c>
      <c r="H52" s="280" t="s">
        <v>1</v>
      </c>
      <c r="I52" s="280" t="s">
        <v>189</v>
      </c>
      <c r="J52" s="281" t="s">
        <v>187</v>
      </c>
      <c r="K52" s="281" t="s">
        <v>188</v>
      </c>
      <c r="L52" s="280" t="s">
        <v>569</v>
      </c>
      <c r="M52" s="37" t="s">
        <v>515</v>
      </c>
      <c r="N52" s="207" t="s">
        <v>519</v>
      </c>
    </row>
    <row r="53" spans="1:14" ht="27.75" x14ac:dyDescent="0.4">
      <c r="A53" s="203">
        <v>21941</v>
      </c>
      <c r="B53" s="208">
        <v>13595</v>
      </c>
      <c r="C53" s="276" t="s">
        <v>4</v>
      </c>
      <c r="D53" s="39">
        <f t="array" ref="D53">INDEX('132 הפוך'!F:F,MATCH(1,('132 הפוך'!A:A=B53)*('132 הפוך'!B:B=A53),0))/100</f>
        <v>0</v>
      </c>
      <c r="E53" s="41">
        <v>0</v>
      </c>
      <c r="F53" s="41">
        <v>0</v>
      </c>
      <c r="G53" s="41">
        <v>0</v>
      </c>
      <c r="H53" s="41" t="s">
        <v>5</v>
      </c>
      <c r="I53" s="41">
        <v>0.06</v>
      </c>
      <c r="J53" s="41">
        <f>IF((F53-I53)&gt;0,(F53-I53),0)</f>
        <v>0</v>
      </c>
      <c r="K53" s="41">
        <f>F53+I53</f>
        <v>0.06</v>
      </c>
      <c r="L53" s="46" t="s">
        <v>588</v>
      </c>
      <c r="M53" s="42" t="s">
        <v>520</v>
      </c>
      <c r="N53" s="211"/>
    </row>
    <row r="54" spans="1:14" ht="27.75" x14ac:dyDescent="0.4">
      <c r="A54" s="203">
        <v>21941</v>
      </c>
      <c r="B54" s="208">
        <v>15705</v>
      </c>
      <c r="C54" s="276" t="s">
        <v>94</v>
      </c>
      <c r="D54" s="39">
        <f t="array" ref="D54">INDEX('132 הפוך'!F:F,MATCH(1,('132 הפוך'!A:A=B54)*('132 הפוך'!B:B=A54),0))/100</f>
        <v>0.99603763331262196</v>
      </c>
      <c r="E54" s="43">
        <v>0.97</v>
      </c>
      <c r="F54" s="41">
        <v>0.97</v>
      </c>
      <c r="G54" s="41">
        <v>0.97</v>
      </c>
      <c r="H54" s="41" t="s">
        <v>8</v>
      </c>
      <c r="I54" s="43">
        <v>0.05</v>
      </c>
      <c r="J54" s="41">
        <f>F54-I54</f>
        <v>0.91999999999999993</v>
      </c>
      <c r="K54" s="41">
        <f>IF((F54+I54)&gt;100%,100%,(F54+I54))</f>
        <v>1</v>
      </c>
      <c r="L54" s="46" t="s">
        <v>9</v>
      </c>
      <c r="M54" s="42" t="s">
        <v>194</v>
      </c>
      <c r="N54" s="213" t="s">
        <v>195</v>
      </c>
    </row>
    <row r="55" spans="1:14" ht="27.75" x14ac:dyDescent="0.4">
      <c r="A55" s="203">
        <v>21941</v>
      </c>
      <c r="B55" s="208">
        <v>15704</v>
      </c>
      <c r="C55" s="276" t="s">
        <v>10</v>
      </c>
      <c r="D55" s="39">
        <f t="array" ref="D55">INDEX('132 הפוך'!F:F,MATCH(1,('132 הפוך'!A:A=B55)*('132 הפוך'!B:B=A55),0))/100</f>
        <v>0</v>
      </c>
      <c r="E55" s="41">
        <v>0</v>
      </c>
      <c r="F55" s="41">
        <v>0</v>
      </c>
      <c r="G55" s="41">
        <v>0</v>
      </c>
      <c r="H55" s="41" t="s">
        <v>21</v>
      </c>
      <c r="I55" s="41">
        <v>0</v>
      </c>
      <c r="J55" s="41">
        <f>F55-I55</f>
        <v>0</v>
      </c>
      <c r="K55" s="41">
        <f>F55+I55</f>
        <v>0</v>
      </c>
      <c r="L55" s="46"/>
      <c r="M55" s="42"/>
      <c r="N55" s="213"/>
    </row>
    <row r="56" spans="1:14" ht="27.75" x14ac:dyDescent="0.4">
      <c r="A56" s="203">
        <v>21941</v>
      </c>
      <c r="B56" s="208">
        <v>15644</v>
      </c>
      <c r="C56" s="276" t="s">
        <v>11</v>
      </c>
      <c r="D56" s="39">
        <f t="array" ref="D56">INDEX('132 הפוך'!F:F,MATCH(1,('132 הפוך'!A:A=B56)*('132 הפוך'!B:B=A56),0))/100</f>
        <v>3.9623666873776896E-3</v>
      </c>
      <c r="E56" s="41">
        <v>0.03</v>
      </c>
      <c r="F56" s="41">
        <v>0.03</v>
      </c>
      <c r="G56" s="41">
        <v>0.03</v>
      </c>
      <c r="H56" s="41" t="s">
        <v>8</v>
      </c>
      <c r="I56" s="41">
        <v>0.05</v>
      </c>
      <c r="J56" s="41">
        <f>IF((F56-I56)&lt;0,0,(F56-I56))</f>
        <v>0</v>
      </c>
      <c r="K56" s="41">
        <f>F56+I56</f>
        <v>0.08</v>
      </c>
      <c r="L56" s="46" t="s">
        <v>13</v>
      </c>
      <c r="M56" s="42" t="s">
        <v>13</v>
      </c>
      <c r="N56" s="214" t="s">
        <v>13</v>
      </c>
    </row>
    <row r="57" spans="1:14" ht="27.75" x14ac:dyDescent="0.4">
      <c r="A57" s="203">
        <v>21941</v>
      </c>
      <c r="B57" s="208"/>
      <c r="C57" s="276" t="s">
        <v>86</v>
      </c>
      <c r="D57" s="39">
        <f t="array" ref="D57">INDEX('132 הפוך'!F:F,MATCH(1,('132 הפוך'!A:A=12978)*('132 הפוך'!B:B=A56),0))/100+INDEX('132 הפוך'!F:F,MATCH(1,('132 הפוך'!A:A=15584)*('132 הפוך'!B:B=A56),0))/100+INDEX('132 הפוך'!F:F,MATCH(1,('132 הפוך'!A:A=17728)*('132 הפוך'!B:B=A56),0))/100+INDEX('132 הפוך'!F:F,MATCH(1,('132 הפוך'!A:A=12481)*('132 הפוך'!B:B=A56),0))/100</f>
        <v>0</v>
      </c>
      <c r="E57" s="41">
        <v>0</v>
      </c>
      <c r="F57" s="41">
        <v>0</v>
      </c>
      <c r="G57" s="41">
        <v>0</v>
      </c>
      <c r="H57" s="41" t="s">
        <v>8</v>
      </c>
      <c r="I57" s="41">
        <v>0.05</v>
      </c>
      <c r="J57" s="41">
        <f>IF((F57-I57)&lt;0,0,(F57-I57))</f>
        <v>0</v>
      </c>
      <c r="K57" s="41">
        <f>F57+I57</f>
        <v>0.05</v>
      </c>
      <c r="L57" s="46"/>
      <c r="M57" s="42"/>
      <c r="N57" s="214"/>
    </row>
    <row r="58" spans="1:14" ht="27.75" x14ac:dyDescent="0.4">
      <c r="B58" s="208"/>
      <c r="C58" s="277" t="s">
        <v>16</v>
      </c>
      <c r="D58" s="82">
        <f>SUM(D53:D57)</f>
        <v>0.99999999999999967</v>
      </c>
      <c r="E58" s="45">
        <f>SUM(E53:E57)</f>
        <v>1</v>
      </c>
      <c r="F58" s="45">
        <f>SUM(F53:F57)</f>
        <v>1</v>
      </c>
      <c r="G58" s="45">
        <f>SUM(G53:G57)</f>
        <v>1</v>
      </c>
      <c r="H58" s="45"/>
      <c r="I58" s="46"/>
      <c r="J58" s="41"/>
      <c r="K58" s="41"/>
      <c r="L58" s="46"/>
      <c r="M58" s="42"/>
      <c r="N58" s="214"/>
    </row>
    <row r="59" spans="1:14" ht="28.5" thickBot="1" x14ac:dyDescent="0.45">
      <c r="A59" s="203">
        <v>21941</v>
      </c>
      <c r="B59" s="208">
        <v>16144</v>
      </c>
      <c r="C59" s="278" t="s">
        <v>17</v>
      </c>
      <c r="D59" s="48">
        <f t="array" ref="D59">INDEX('132 הפוך'!F:F,MATCH(1,('132 הפוך'!A:A=B59)*('132 הפוך'!B:B=A59),0))/100</f>
        <v>0</v>
      </c>
      <c r="E59" s="49">
        <v>0.03</v>
      </c>
      <c r="F59" s="49">
        <v>0.03</v>
      </c>
      <c r="G59" s="49">
        <v>0.03</v>
      </c>
      <c r="H59" s="41" t="s">
        <v>5</v>
      </c>
      <c r="I59" s="49">
        <v>0.06</v>
      </c>
      <c r="J59" s="49">
        <f>IF((F59-I59)&lt;0,0,(F59-I59))</f>
        <v>0</v>
      </c>
      <c r="K59" s="49">
        <f>F59+I59</f>
        <v>0.09</v>
      </c>
      <c r="L59" s="279" t="s">
        <v>18</v>
      </c>
      <c r="M59" s="50" t="s">
        <v>18</v>
      </c>
      <c r="N59" s="219" t="s">
        <v>18</v>
      </c>
    </row>
    <row r="60" spans="1:14" s="222" customFormat="1" ht="27.75" x14ac:dyDescent="0.4">
      <c r="B60" s="203" t="s">
        <v>19</v>
      </c>
      <c r="C60" s="203" t="s">
        <v>78</v>
      </c>
      <c r="D60" s="224"/>
      <c r="E60" s="224"/>
      <c r="F60" s="224"/>
      <c r="G60" s="224"/>
      <c r="H60" s="224"/>
      <c r="I60" s="224"/>
      <c r="J60" s="224"/>
      <c r="K60" s="224"/>
      <c r="L60" s="225"/>
      <c r="M60" s="225"/>
      <c r="N60" s="225"/>
    </row>
    <row r="61" spans="1:14" x14ac:dyDescent="0.35">
      <c r="B61" s="205" t="s">
        <v>85</v>
      </c>
      <c r="C61" s="205" t="s">
        <v>90</v>
      </c>
    </row>
    <row r="62" spans="1:14" ht="27.75" thickBot="1" x14ac:dyDescent="0.4">
      <c r="B62" s="204" t="s">
        <v>141</v>
      </c>
      <c r="C62" s="236" t="s">
        <v>535</v>
      </c>
      <c r="D62" s="85"/>
      <c r="E62" s="85"/>
      <c r="F62" s="85"/>
      <c r="G62" s="85"/>
      <c r="H62" s="85"/>
      <c r="I62" s="85"/>
      <c r="J62" s="85"/>
      <c r="K62" s="85"/>
      <c r="L62" s="85"/>
      <c r="M62" s="85"/>
    </row>
    <row r="63" spans="1:14" ht="27.75" x14ac:dyDescent="0.4">
      <c r="C63" s="280" t="s">
        <v>0</v>
      </c>
      <c r="D63" s="280" t="s">
        <v>564</v>
      </c>
      <c r="E63" s="280" t="s">
        <v>215</v>
      </c>
      <c r="F63" s="280" t="s">
        <v>563</v>
      </c>
      <c r="G63" s="280" t="s">
        <v>514</v>
      </c>
      <c r="H63" s="280" t="s">
        <v>1</v>
      </c>
      <c r="I63" s="280" t="s">
        <v>189</v>
      </c>
      <c r="J63" s="281" t="s">
        <v>187</v>
      </c>
      <c r="K63" s="281" t="s">
        <v>188</v>
      </c>
      <c r="L63" s="280" t="s">
        <v>569</v>
      </c>
      <c r="M63" s="37" t="s">
        <v>515</v>
      </c>
      <c r="N63" s="207" t="s">
        <v>519</v>
      </c>
    </row>
    <row r="64" spans="1:14" ht="27.75" x14ac:dyDescent="0.4">
      <c r="A64" s="203">
        <v>23218</v>
      </c>
      <c r="B64" s="251">
        <v>13595</v>
      </c>
      <c r="C64" s="276" t="s">
        <v>4</v>
      </c>
      <c r="D64" s="39">
        <f t="array" ref="D64">INDEX('132 הפוך'!F:F,MATCH(1,('132 הפוך'!A:A=B64)*('132 הפוך'!B:B=A64),0))/100</f>
        <v>0</v>
      </c>
      <c r="E64" s="41">
        <v>0</v>
      </c>
      <c r="F64" s="41">
        <v>0.06</v>
      </c>
      <c r="G64" s="41">
        <v>0.06</v>
      </c>
      <c r="H64" s="41" t="s">
        <v>5</v>
      </c>
      <c r="I64" s="41">
        <v>0.06</v>
      </c>
      <c r="J64" s="41">
        <f>IF((F64-I64)&gt;0,(F64-I64),0)</f>
        <v>0</v>
      </c>
      <c r="K64" s="41">
        <f>F64+I64</f>
        <v>0.12</v>
      </c>
      <c r="L64" s="46" t="s">
        <v>588</v>
      </c>
      <c r="M64" s="42" t="s">
        <v>520</v>
      </c>
      <c r="N64" s="213"/>
    </row>
    <row r="65" spans="1:14" ht="27.75" x14ac:dyDescent="0.4">
      <c r="A65" s="203">
        <v>23218</v>
      </c>
      <c r="B65" s="251">
        <v>15705</v>
      </c>
      <c r="C65" s="276" t="s">
        <v>179</v>
      </c>
      <c r="D65" s="39">
        <f t="array" ref="D65">INDEX('132 הפוך'!F:F,MATCH(1,('132 הפוך'!A:A=B65)*('132 הפוך'!B:B=A65),0))/100</f>
        <v>0</v>
      </c>
      <c r="E65" s="43">
        <v>0.97</v>
      </c>
      <c r="F65" s="41">
        <v>0.91</v>
      </c>
      <c r="G65" s="41">
        <v>0.91</v>
      </c>
      <c r="H65" s="41" t="s">
        <v>8</v>
      </c>
      <c r="I65" s="43">
        <v>0.05</v>
      </c>
      <c r="J65" s="41">
        <f>F65-I65</f>
        <v>0.86</v>
      </c>
      <c r="K65" s="41">
        <f>IF((F65+I65)&gt;100%,100%,(F65+I65))</f>
        <v>0.96000000000000008</v>
      </c>
      <c r="L65" s="46" t="s">
        <v>9</v>
      </c>
      <c r="M65" s="42" t="s">
        <v>191</v>
      </c>
      <c r="N65" s="213" t="s">
        <v>191</v>
      </c>
    </row>
    <row r="66" spans="1:14" ht="27.75" x14ac:dyDescent="0.4">
      <c r="A66" s="203">
        <v>23218</v>
      </c>
      <c r="B66" s="251">
        <v>15704</v>
      </c>
      <c r="C66" s="276" t="s">
        <v>10</v>
      </c>
      <c r="D66" s="39">
        <f t="array" ref="D66">INDEX('132 הפוך'!F:F,MATCH(1,('132 הפוך'!A:A=B66)*('132 הפוך'!B:B=A66),0))/100</f>
        <v>0</v>
      </c>
      <c r="E66" s="41">
        <v>0</v>
      </c>
      <c r="F66" s="41">
        <v>0</v>
      </c>
      <c r="G66" s="41">
        <v>0</v>
      </c>
      <c r="H66" s="41"/>
      <c r="I66" s="41">
        <v>0</v>
      </c>
      <c r="J66" s="41">
        <f>F66-I66</f>
        <v>0</v>
      </c>
      <c r="K66" s="41">
        <f>F66+I66</f>
        <v>0</v>
      </c>
      <c r="L66" s="46" t="s">
        <v>38</v>
      </c>
      <c r="M66" s="42" t="s">
        <v>38</v>
      </c>
      <c r="N66" s="213" t="s">
        <v>38</v>
      </c>
    </row>
    <row r="67" spans="1:14" ht="27.75" x14ac:dyDescent="0.4">
      <c r="A67" s="203">
        <v>23218</v>
      </c>
      <c r="B67" s="251">
        <v>15644</v>
      </c>
      <c r="C67" s="276" t="s">
        <v>11</v>
      </c>
      <c r="D67" s="39">
        <f t="array" ref="D67">INDEX('132 הפוך'!F:F,MATCH(1,('132 הפוך'!A:A=B67)*('132 הפוך'!B:B=A67),0))/100</f>
        <v>0</v>
      </c>
      <c r="E67" s="41">
        <v>0.03</v>
      </c>
      <c r="F67" s="41">
        <v>0.03</v>
      </c>
      <c r="G67" s="41">
        <v>0.03</v>
      </c>
      <c r="H67" s="41" t="s">
        <v>8</v>
      </c>
      <c r="I67" s="41">
        <v>0.05</v>
      </c>
      <c r="J67" s="41">
        <f>IF((F67-I67)&lt;0,0,(F67-I67))</f>
        <v>0</v>
      </c>
      <c r="K67" s="41">
        <f>F67+I67</f>
        <v>0.08</v>
      </c>
      <c r="L67" s="46" t="s">
        <v>13</v>
      </c>
      <c r="M67" s="42" t="s">
        <v>13</v>
      </c>
      <c r="N67" s="214" t="s">
        <v>13</v>
      </c>
    </row>
    <row r="68" spans="1:14" ht="27.75" x14ac:dyDescent="0.4">
      <c r="A68" s="203">
        <v>23218</v>
      </c>
      <c r="B68" s="251"/>
      <c r="C68" s="276" t="s">
        <v>81</v>
      </c>
      <c r="D68" s="39" t="e">
        <f t="array" ref="D68">INDEX('132 הפוך'!F:F,MATCH(1,('132 הפוך'!A:A=B68)*('132 הפוך'!B:B=A68),0))/100</f>
        <v>#N/A</v>
      </c>
      <c r="E68" s="41">
        <v>0</v>
      </c>
      <c r="F68" s="41">
        <v>0</v>
      </c>
      <c r="G68" s="41">
        <v>0</v>
      </c>
      <c r="H68" s="41" t="s">
        <v>8</v>
      </c>
      <c r="I68" s="41">
        <v>0.05</v>
      </c>
      <c r="J68" s="41">
        <f>IF((F68-I68)&lt;0,0,(F68-I68))</f>
        <v>0</v>
      </c>
      <c r="K68" s="41">
        <f>F68+I68</f>
        <v>0.05</v>
      </c>
      <c r="L68" s="46"/>
      <c r="M68" s="42"/>
      <c r="N68" s="214"/>
    </row>
    <row r="69" spans="1:14" ht="27.75" x14ac:dyDescent="0.4">
      <c r="A69" s="203">
        <v>23218</v>
      </c>
      <c r="B69" s="251"/>
      <c r="C69" s="277" t="s">
        <v>16</v>
      </c>
      <c r="D69" s="82">
        <v>0</v>
      </c>
      <c r="E69" s="45">
        <v>1</v>
      </c>
      <c r="F69" s="45">
        <f>SUM(F64:F68)</f>
        <v>1</v>
      </c>
      <c r="G69" s="45">
        <f>SUM(G64:G68)</f>
        <v>1</v>
      </c>
      <c r="H69" s="45"/>
      <c r="I69" s="46"/>
      <c r="J69" s="41"/>
      <c r="K69" s="41"/>
      <c r="L69" s="46"/>
      <c r="M69" s="42"/>
      <c r="N69" s="214"/>
    </row>
    <row r="70" spans="1:14" ht="28.5" thickBot="1" x14ac:dyDescent="0.45">
      <c r="A70" s="203">
        <v>23218</v>
      </c>
      <c r="B70" s="251">
        <v>16144</v>
      </c>
      <c r="C70" s="278" t="s">
        <v>17</v>
      </c>
      <c r="D70" s="39">
        <f t="array" ref="D70">INDEX('132 הפוך'!F:F,MATCH(1,('132 הפוך'!A:A=B70)*('132 הפוך'!B:B=A70),0))/100</f>
        <v>0</v>
      </c>
      <c r="E70" s="49">
        <v>0.03</v>
      </c>
      <c r="F70" s="49">
        <v>0.03</v>
      </c>
      <c r="G70" s="49">
        <v>0.03</v>
      </c>
      <c r="H70" s="41" t="s">
        <v>5</v>
      </c>
      <c r="I70" s="49">
        <v>0.06</v>
      </c>
      <c r="J70" s="49">
        <f>IF((F70-I70)&lt;0,0,(F70-I70))</f>
        <v>0</v>
      </c>
      <c r="K70" s="49">
        <f>F70+I70</f>
        <v>0.09</v>
      </c>
      <c r="L70" s="279" t="s">
        <v>18</v>
      </c>
      <c r="M70" s="50" t="s">
        <v>18</v>
      </c>
      <c r="N70" s="219" t="s">
        <v>18</v>
      </c>
    </row>
    <row r="71" spans="1:14" x14ac:dyDescent="0.35">
      <c r="B71" s="203" t="s">
        <v>19</v>
      </c>
      <c r="C71" s="203" t="s">
        <v>78</v>
      </c>
    </row>
    <row r="72" spans="1:14" x14ac:dyDescent="0.35">
      <c r="B72" s="203" t="s">
        <v>85</v>
      </c>
      <c r="C72" s="205" t="s">
        <v>90</v>
      </c>
      <c r="D72" s="205"/>
    </row>
    <row r="73" spans="1:14" ht="28.5" thickBot="1" x14ac:dyDescent="0.45">
      <c r="B73" s="205" t="s">
        <v>168</v>
      </c>
      <c r="C73" s="237" t="s">
        <v>164</v>
      </c>
      <c r="D73" s="206"/>
    </row>
    <row r="74" spans="1:14" ht="27.75" x14ac:dyDescent="0.4">
      <c r="C74" s="290" t="s">
        <v>0</v>
      </c>
      <c r="D74" s="280" t="s">
        <v>564</v>
      </c>
      <c r="E74" s="280" t="s">
        <v>215</v>
      </c>
      <c r="F74" s="290" t="s">
        <v>563</v>
      </c>
      <c r="G74" s="290" t="s">
        <v>514</v>
      </c>
      <c r="H74" s="290" t="s">
        <v>1</v>
      </c>
      <c r="I74" s="290" t="s">
        <v>189</v>
      </c>
      <c r="J74" s="291" t="s">
        <v>187</v>
      </c>
      <c r="K74" s="291" t="s">
        <v>188</v>
      </c>
      <c r="L74" s="280" t="s">
        <v>569</v>
      </c>
      <c r="M74" s="207" t="s">
        <v>515</v>
      </c>
      <c r="N74" s="207" t="s">
        <v>519</v>
      </c>
    </row>
    <row r="75" spans="1:14" ht="27.75" x14ac:dyDescent="0.4">
      <c r="A75" s="203">
        <v>21851</v>
      </c>
      <c r="B75" s="208">
        <v>13595</v>
      </c>
      <c r="C75" s="284" t="s">
        <v>4</v>
      </c>
      <c r="D75" s="209">
        <f t="array" ref="D75">INDEX('132 הפוך'!F:F,MATCH(1,('132 הפוך'!A:A=B75)*('132 הפוך'!B:B=A75),0))/100</f>
        <v>0.43459737212178895</v>
      </c>
      <c r="E75" s="209">
        <v>0.36</v>
      </c>
      <c r="F75" s="209">
        <v>0.44</v>
      </c>
      <c r="G75" s="209">
        <v>0.42</v>
      </c>
      <c r="H75" s="210" t="s">
        <v>5</v>
      </c>
      <c r="I75" s="210">
        <v>0.06</v>
      </c>
      <c r="J75" s="210">
        <f>F75-I75</f>
        <v>0.38</v>
      </c>
      <c r="K75" s="210">
        <f>F75+I75</f>
        <v>0.5</v>
      </c>
      <c r="L75" s="287" t="s">
        <v>520</v>
      </c>
      <c r="M75" s="213" t="s">
        <v>520</v>
      </c>
      <c r="N75" s="213" t="s">
        <v>502</v>
      </c>
    </row>
    <row r="76" spans="1:14" ht="27.75" x14ac:dyDescent="0.4">
      <c r="A76" s="203">
        <v>21851</v>
      </c>
      <c r="C76" s="284" t="s">
        <v>30</v>
      </c>
      <c r="D76" s="209">
        <f t="array" ref="D76">INDEX('132 הפוך'!F:F,MATCH(1,('132 הפוך'!A:A=13591)*('132 הפוך'!B:B=A79),0))/100-INDEX('132 הפוך'!F:F,MATCH(1,('132 הפוך'!A:A=19967)*('132 הפוך'!B:B=A79),0))/100</f>
        <v>0.30637498659838702</v>
      </c>
      <c r="E76" s="209">
        <v>0.3</v>
      </c>
      <c r="F76" s="209">
        <v>0.3</v>
      </c>
      <c r="G76" s="209">
        <v>0.3</v>
      </c>
      <c r="H76" s="212">
        <v>-0.05</v>
      </c>
      <c r="I76" s="212">
        <v>0.05</v>
      </c>
      <c r="J76" s="210">
        <f>F76-I76</f>
        <v>0.25</v>
      </c>
      <c r="K76" s="210">
        <f>IF((F76+I76)&gt;30%,30%,(F76+I76))</f>
        <v>0.3</v>
      </c>
      <c r="L76" s="287" t="s">
        <v>192</v>
      </c>
      <c r="M76" s="213" t="s">
        <v>192</v>
      </c>
      <c r="N76" s="213" t="s">
        <v>192</v>
      </c>
    </row>
    <row r="77" spans="1:14" ht="27.75" x14ac:dyDescent="0.4">
      <c r="A77" s="203">
        <v>21851</v>
      </c>
      <c r="B77" s="208">
        <v>15705</v>
      </c>
      <c r="C77" s="284" t="s">
        <v>82</v>
      </c>
      <c r="D77" s="209">
        <f t="array" ref="D77">INDEX('132 הפוך'!F:F,MATCH(1,('132 הפוך'!A:A=B77)*('132 הפוך'!B:B=A77),0))/100-D76</f>
        <v>1.085347229627398E-2</v>
      </c>
      <c r="E77" s="209">
        <v>0.01</v>
      </c>
      <c r="F77" s="209">
        <v>0</v>
      </c>
      <c r="G77" s="209">
        <v>0</v>
      </c>
      <c r="H77" s="210" t="s">
        <v>8</v>
      </c>
      <c r="I77" s="210">
        <v>0.05</v>
      </c>
      <c r="J77" s="210">
        <f>IF((F77-I77)&lt;0,0,(F77-I77))</f>
        <v>0</v>
      </c>
      <c r="K77" s="210">
        <f>F77+I77</f>
        <v>0.05</v>
      </c>
      <c r="L77" s="287" t="s">
        <v>196</v>
      </c>
      <c r="M77" s="213" t="s">
        <v>196</v>
      </c>
      <c r="N77" s="213" t="s">
        <v>196</v>
      </c>
    </row>
    <row r="78" spans="1:14" ht="54.75" x14ac:dyDescent="0.4">
      <c r="A78" s="203">
        <v>21851</v>
      </c>
      <c r="B78" s="208">
        <v>15704</v>
      </c>
      <c r="C78" s="284" t="s">
        <v>10</v>
      </c>
      <c r="D78" s="209">
        <f t="array" ref="D78">INDEX('132 הפוך'!F:F,MATCH(1,('132 הפוך'!A:A=B78)*('132 הפוך'!B:B=A78),0))/100</f>
        <v>0.23075383780576797</v>
      </c>
      <c r="E78" s="209">
        <v>0.3</v>
      </c>
      <c r="F78" s="209">
        <v>0.22</v>
      </c>
      <c r="G78" s="209">
        <v>0.24</v>
      </c>
      <c r="H78" s="210" t="s">
        <v>5</v>
      </c>
      <c r="I78" s="210">
        <v>0.06</v>
      </c>
      <c r="J78" s="210">
        <f>F78-I78</f>
        <v>0.16</v>
      </c>
      <c r="K78" s="210">
        <f>F78+I78</f>
        <v>0.28000000000000003</v>
      </c>
      <c r="L78" s="288" t="s">
        <v>158</v>
      </c>
      <c r="M78" s="211" t="s">
        <v>158</v>
      </c>
      <c r="N78" s="211" t="s">
        <v>158</v>
      </c>
    </row>
    <row r="79" spans="1:14" ht="27.75" x14ac:dyDescent="0.4">
      <c r="A79" s="203">
        <v>21851</v>
      </c>
      <c r="B79" s="208">
        <v>15644</v>
      </c>
      <c r="C79" s="284" t="s">
        <v>11</v>
      </c>
      <c r="D79" s="209">
        <f t="array" ref="D79">INDEX('132 הפוך'!F:F,MATCH(1,('132 הפוך'!A:A=B79)*('132 הפוך'!B:B=A79),0))/100</f>
        <v>1.01904701403036E-2</v>
      </c>
      <c r="E79" s="209">
        <v>0.02</v>
      </c>
      <c r="F79" s="209">
        <v>0.02</v>
      </c>
      <c r="G79" s="209">
        <v>0.02</v>
      </c>
      <c r="H79" s="210" t="s">
        <v>8</v>
      </c>
      <c r="I79" s="210">
        <v>0.05</v>
      </c>
      <c r="J79" s="210">
        <f>IF((F79-I79)&lt;0,0,(F79-I79))</f>
        <v>0</v>
      </c>
      <c r="K79" s="210">
        <f>F79+I79</f>
        <v>7.0000000000000007E-2</v>
      </c>
      <c r="L79" s="216" t="s">
        <v>13</v>
      </c>
      <c r="M79" s="214" t="s">
        <v>13</v>
      </c>
      <c r="N79" s="214" t="s">
        <v>13</v>
      </c>
    </row>
    <row r="80" spans="1:14" ht="27.75" x14ac:dyDescent="0.4">
      <c r="A80" s="203">
        <v>21851</v>
      </c>
      <c r="B80" s="208"/>
      <c r="C80" s="284" t="s">
        <v>14</v>
      </c>
      <c r="D80" s="209">
        <f t="array" ref="D80">INDEX('132 הפוך'!F:F,MATCH(1,('132 הפוך'!A:A=12978)*('132 הפוך'!B:B=A79),0))/100+INDEX('132 הפוך'!F:F,MATCH(1,('132 הפוך'!A:A=15584)*('132 הפוך'!B:B=A79),0))/100+INDEX('132 הפוך'!F:F,MATCH(1,('132 הפוך'!A:A=17728)*('132 הפוך'!B:B=A79),0))/100+INDEX('132 הפוך'!F:F,MATCH(1,('132 הפוך'!A:A=12481)*('132 הפוך'!B:B=A79),0))/100</f>
        <v>4.2722326184791312E-2</v>
      </c>
      <c r="E80" s="209">
        <v>0.01</v>
      </c>
      <c r="F80" s="209">
        <v>0.04</v>
      </c>
      <c r="G80" s="209">
        <v>0.02</v>
      </c>
      <c r="H80" s="210"/>
      <c r="I80" s="210">
        <v>0.05</v>
      </c>
      <c r="J80" s="210">
        <f>IF((F80-I80)&lt;0,0,(F80-I80))</f>
        <v>0</v>
      </c>
      <c r="K80" s="210">
        <f>F80+I80</f>
        <v>0.09</v>
      </c>
      <c r="L80" s="216"/>
      <c r="M80" s="214"/>
      <c r="N80" s="214"/>
    </row>
    <row r="81" spans="1:14" ht="27.75" x14ac:dyDescent="0.4">
      <c r="B81" s="208">
        <v>16144</v>
      </c>
      <c r="C81" s="285" t="s">
        <v>16</v>
      </c>
      <c r="D81" s="215">
        <f>SUM(D75:D80)</f>
        <v>1.0354924651473127</v>
      </c>
      <c r="E81" s="215">
        <f>SUM(E75:E80)</f>
        <v>1</v>
      </c>
      <c r="F81" s="215">
        <f>SUM(F75:F80)</f>
        <v>1.02</v>
      </c>
      <c r="G81" s="215">
        <f>SUM(G75:G80)</f>
        <v>1</v>
      </c>
      <c r="H81" s="216"/>
      <c r="I81" s="216"/>
      <c r="J81" s="210"/>
      <c r="K81" s="210"/>
      <c r="L81" s="216"/>
      <c r="M81" s="214"/>
      <c r="N81" s="214"/>
    </row>
    <row r="82" spans="1:14" ht="28.5" thickBot="1" x14ac:dyDescent="0.45">
      <c r="A82" s="203">
        <v>21851</v>
      </c>
      <c r="B82" s="208">
        <v>16144</v>
      </c>
      <c r="C82" s="286" t="s">
        <v>17</v>
      </c>
      <c r="D82" s="217">
        <f t="array" ref="D82">INDEX('132 הפוך'!F:F,MATCH(1,('132 הפוך'!A:A=B82)*('132 הפוך'!B:B=A82),0))/100</f>
        <v>0.180756544427156</v>
      </c>
      <c r="E82" s="217">
        <v>0.15</v>
      </c>
      <c r="F82" s="209">
        <v>0.21</v>
      </c>
      <c r="G82" s="209">
        <v>0.18</v>
      </c>
      <c r="H82" s="218" t="s">
        <v>5</v>
      </c>
      <c r="I82" s="218">
        <v>0.06</v>
      </c>
      <c r="J82" s="210">
        <f>F82-I82</f>
        <v>0.15</v>
      </c>
      <c r="K82" s="210">
        <f>F82+I82</f>
        <v>0.27</v>
      </c>
      <c r="L82" s="289" t="s">
        <v>18</v>
      </c>
      <c r="M82" s="219" t="s">
        <v>18</v>
      </c>
      <c r="N82" s="219" t="s">
        <v>18</v>
      </c>
    </row>
    <row r="83" spans="1:14" x14ac:dyDescent="0.35">
      <c r="B83" s="205" t="s">
        <v>19</v>
      </c>
      <c r="C83" s="205" t="s">
        <v>90</v>
      </c>
      <c r="D83" s="205"/>
    </row>
    <row r="84" spans="1:14" ht="28.5" thickBot="1" x14ac:dyDescent="0.45">
      <c r="B84" s="205" t="s">
        <v>169</v>
      </c>
      <c r="C84" s="237" t="s">
        <v>165</v>
      </c>
      <c r="D84" s="206"/>
    </row>
    <row r="85" spans="1:14" ht="27.75" x14ac:dyDescent="0.4">
      <c r="C85" s="290" t="s">
        <v>0</v>
      </c>
      <c r="D85" s="280" t="s">
        <v>564</v>
      </c>
      <c r="E85" s="280" t="s">
        <v>215</v>
      </c>
      <c r="F85" s="290" t="s">
        <v>563</v>
      </c>
      <c r="G85" s="290" t="s">
        <v>514</v>
      </c>
      <c r="H85" s="290" t="s">
        <v>1</v>
      </c>
      <c r="I85" s="290" t="s">
        <v>189</v>
      </c>
      <c r="J85" s="291" t="s">
        <v>187</v>
      </c>
      <c r="K85" s="291" t="s">
        <v>188</v>
      </c>
      <c r="L85" s="280" t="s">
        <v>569</v>
      </c>
      <c r="M85" s="207" t="s">
        <v>515</v>
      </c>
      <c r="N85" s="207" t="s">
        <v>519</v>
      </c>
    </row>
    <row r="86" spans="1:14" ht="27.75" x14ac:dyDescent="0.4">
      <c r="A86" s="203">
        <v>21886</v>
      </c>
      <c r="B86" s="208">
        <v>13595</v>
      </c>
      <c r="C86" s="284" t="s">
        <v>4</v>
      </c>
      <c r="D86" s="209">
        <f t="array" ref="D86">INDEX('132 הפוך'!F:F,MATCH(1,('132 הפוך'!A:A=B86)*('132 הפוך'!B:B=A86),0))/100</f>
        <v>0.32746467899723397</v>
      </c>
      <c r="E86" s="209">
        <v>0.27</v>
      </c>
      <c r="F86" s="209">
        <v>0.35</v>
      </c>
      <c r="G86" s="209">
        <v>0.34</v>
      </c>
      <c r="H86" s="210" t="s">
        <v>5</v>
      </c>
      <c r="I86" s="210">
        <v>0.06</v>
      </c>
      <c r="J86" s="210">
        <f>F86-I86</f>
        <v>0.28999999999999998</v>
      </c>
      <c r="K86" s="210">
        <f>F86+I86</f>
        <v>0.41</v>
      </c>
      <c r="L86" s="287" t="s">
        <v>520</v>
      </c>
      <c r="M86" s="213" t="s">
        <v>520</v>
      </c>
      <c r="N86" s="213" t="s">
        <v>502</v>
      </c>
    </row>
    <row r="87" spans="1:14" ht="27.75" x14ac:dyDescent="0.4">
      <c r="A87" s="203">
        <v>21886</v>
      </c>
      <c r="C87" s="284" t="s">
        <v>30</v>
      </c>
      <c r="D87" s="209">
        <f t="array" ref="D87">INDEX('132 הפוך'!F:F,MATCH(1,('132 הפוך'!A:A=13591)*('132 הפוך'!B:B=A90),0))/100-INDEX('132 הפוך'!F:F,MATCH(1,('132 הפוך'!A:A=19967)*('132 הפוך'!B:B=A90),0))/100</f>
        <v>0.28969687652285203</v>
      </c>
      <c r="E87" s="209">
        <v>0.3</v>
      </c>
      <c r="F87" s="209">
        <v>0.3</v>
      </c>
      <c r="G87" s="209">
        <v>0.3</v>
      </c>
      <c r="H87" s="212">
        <v>-0.05</v>
      </c>
      <c r="I87" s="212">
        <v>0.05</v>
      </c>
      <c r="J87" s="210">
        <f>F87-I87</f>
        <v>0.25</v>
      </c>
      <c r="K87" s="210">
        <f>IF((F87+I87)&gt;30%,30%,(F87+I87))</f>
        <v>0.3</v>
      </c>
      <c r="L87" s="287" t="s">
        <v>192</v>
      </c>
      <c r="M87" s="213" t="s">
        <v>192</v>
      </c>
      <c r="N87" s="213" t="s">
        <v>192</v>
      </c>
    </row>
    <row r="88" spans="1:14" ht="27.75" x14ac:dyDescent="0.4">
      <c r="A88" s="203">
        <v>21886</v>
      </c>
      <c r="B88" s="208">
        <v>15705</v>
      </c>
      <c r="C88" s="284" t="s">
        <v>82</v>
      </c>
      <c r="D88" s="209">
        <f t="array" ref="D88">INDEX('132 הפוך'!F:F,MATCH(1,('132 הפוך'!A:A=B88)*('132 הפוך'!B:B=A88),0))/100-D87</f>
        <v>3.7338548671486005E-2</v>
      </c>
      <c r="E88" s="209">
        <v>0.09</v>
      </c>
      <c r="F88" s="209">
        <v>0.05</v>
      </c>
      <c r="G88" s="209">
        <v>0.05</v>
      </c>
      <c r="H88" s="210" t="s">
        <v>8</v>
      </c>
      <c r="I88" s="210">
        <v>0.05</v>
      </c>
      <c r="J88" s="210">
        <f>F88-I88</f>
        <v>0</v>
      </c>
      <c r="K88" s="210">
        <f>F88+I88</f>
        <v>0.1</v>
      </c>
      <c r="L88" s="287" t="s">
        <v>197</v>
      </c>
      <c r="M88" s="213" t="s">
        <v>197</v>
      </c>
      <c r="N88" s="213" t="s">
        <v>197</v>
      </c>
    </row>
    <row r="89" spans="1:14" ht="54.75" x14ac:dyDescent="0.4">
      <c r="A89" s="203">
        <v>21886</v>
      </c>
      <c r="B89" s="208">
        <v>15704</v>
      </c>
      <c r="C89" s="284" t="s">
        <v>25</v>
      </c>
      <c r="D89" s="209">
        <f t="array" ref="D89">INDEX('132 הפוך'!F:F,MATCH(1,('132 הפוך'!A:A=B89)*('132 הפוך'!B:B=A89),0))/100</f>
        <v>0.27713951772391399</v>
      </c>
      <c r="E89" s="209">
        <v>0.3</v>
      </c>
      <c r="F89" s="209">
        <v>0.27</v>
      </c>
      <c r="G89" s="209">
        <v>0.28000000000000003</v>
      </c>
      <c r="H89" s="210" t="s">
        <v>5</v>
      </c>
      <c r="I89" s="210">
        <v>0.06</v>
      </c>
      <c r="J89" s="210">
        <f>F89-I89</f>
        <v>0.21000000000000002</v>
      </c>
      <c r="K89" s="210">
        <f>F89+I89</f>
        <v>0.33</v>
      </c>
      <c r="L89" s="288" t="s">
        <v>158</v>
      </c>
      <c r="M89" s="211" t="s">
        <v>158</v>
      </c>
      <c r="N89" s="211" t="s">
        <v>158</v>
      </c>
    </row>
    <row r="90" spans="1:14" ht="27.75" x14ac:dyDescent="0.4">
      <c r="A90" s="203">
        <v>21886</v>
      </c>
      <c r="B90" s="208">
        <v>15644</v>
      </c>
      <c r="C90" s="284" t="s">
        <v>11</v>
      </c>
      <c r="D90" s="209">
        <f t="array" ref="D90">INDEX('132 הפוך'!F:F,MATCH(1,('132 הפוך'!A:A=B90)*('132 הפוך'!B:B=A90),0))/100</f>
        <v>6.2887887111033394E-2</v>
      </c>
      <c r="E90" s="209">
        <v>0.04</v>
      </c>
      <c r="F90" s="209">
        <v>0.03</v>
      </c>
      <c r="G90" s="209">
        <v>0.03</v>
      </c>
      <c r="H90" s="210" t="s">
        <v>8</v>
      </c>
      <c r="I90" s="210">
        <v>0.05</v>
      </c>
      <c r="J90" s="210">
        <f>IF((F90-I90)&lt;0,0,(F90-I90))</f>
        <v>0</v>
      </c>
      <c r="K90" s="210">
        <f>F90+I90</f>
        <v>0.08</v>
      </c>
      <c r="L90" s="216" t="s">
        <v>27</v>
      </c>
      <c r="M90" s="214" t="s">
        <v>27</v>
      </c>
      <c r="N90" s="214" t="s">
        <v>27</v>
      </c>
    </row>
    <row r="91" spans="1:14" ht="27.75" x14ac:dyDescent="0.4">
      <c r="A91" s="203">
        <v>21886</v>
      </c>
      <c r="B91" s="208"/>
      <c r="C91" s="284" t="s">
        <v>14</v>
      </c>
      <c r="D91" s="209">
        <f t="array" ref="D91">INDEX('132 הפוך'!F:F,MATCH(1,('132 הפוך'!A:A=12978)*('132 הפוך'!B:B=A90),0))/100+INDEX('132 הפוך'!F:F,MATCH(1,('132 הפוך'!A:A=15584)*('132 הפוך'!B:B=A90),0))/100+INDEX('132 הפוך'!F:F,MATCH(1,('132 הפוך'!A:A=17728)*('132 הפוך'!B:B=A90),0))/100+INDEX('132 הפוך'!F:F,MATCH(1,('132 הפוך'!A:A=12481)*('132 הפוך'!B:B=A90),0))/100</f>
        <v>5.4724909734810406E-3</v>
      </c>
      <c r="E91" s="209">
        <v>0</v>
      </c>
      <c r="F91" s="209">
        <v>0</v>
      </c>
      <c r="G91" s="209">
        <v>0</v>
      </c>
      <c r="H91" s="210"/>
      <c r="I91" s="210">
        <v>0.05</v>
      </c>
      <c r="J91" s="210">
        <f>IF((F91-I91)&lt;0,0,(F91-I91))</f>
        <v>0</v>
      </c>
      <c r="K91" s="210">
        <f>F91+I91</f>
        <v>0.05</v>
      </c>
      <c r="L91" s="216"/>
      <c r="M91" s="214"/>
      <c r="N91" s="214"/>
    </row>
    <row r="92" spans="1:14" ht="27.75" x14ac:dyDescent="0.4">
      <c r="A92" s="203">
        <v>21886</v>
      </c>
      <c r="B92" s="208">
        <v>16144</v>
      </c>
      <c r="C92" s="285" t="s">
        <v>16</v>
      </c>
      <c r="D92" s="215">
        <f>SUM(D86:D91)</f>
        <v>1.0000000000000004</v>
      </c>
      <c r="E92" s="215">
        <f>SUM(E86:E91)</f>
        <v>1</v>
      </c>
      <c r="F92" s="215">
        <f>SUM(F86:F91)</f>
        <v>1</v>
      </c>
      <c r="G92" s="215">
        <f>SUM(G86:G91)</f>
        <v>1</v>
      </c>
      <c r="H92" s="216"/>
      <c r="I92" s="216"/>
      <c r="J92" s="210"/>
      <c r="K92" s="210"/>
      <c r="L92" s="216"/>
      <c r="M92" s="214"/>
      <c r="N92" s="214"/>
    </row>
    <row r="93" spans="1:14" ht="28.5" thickBot="1" x14ac:dyDescent="0.45">
      <c r="A93" s="203">
        <v>21886</v>
      </c>
      <c r="B93" s="208">
        <v>16144</v>
      </c>
      <c r="C93" s="286" t="s">
        <v>28</v>
      </c>
      <c r="D93" s="217">
        <f t="array" ref="D93">INDEX('132 הפוך'!F:F,MATCH(1,('132 הפוך'!A:A=B93)*('132 הפוך'!B:B=A93),0))/100</f>
        <v>0.17473299783404303</v>
      </c>
      <c r="E93" s="217">
        <v>0.11</v>
      </c>
      <c r="F93" s="209">
        <v>0.19</v>
      </c>
      <c r="G93" s="209">
        <v>0.17</v>
      </c>
      <c r="H93" s="218" t="s">
        <v>5</v>
      </c>
      <c r="I93" s="218">
        <v>0.06</v>
      </c>
      <c r="J93" s="210">
        <f>F93-I93</f>
        <v>0.13</v>
      </c>
      <c r="K93" s="210">
        <f>F93+I93</f>
        <v>0.25</v>
      </c>
      <c r="L93" s="289" t="s">
        <v>29</v>
      </c>
      <c r="M93" s="219" t="s">
        <v>29</v>
      </c>
      <c r="N93" s="219" t="s">
        <v>29</v>
      </c>
    </row>
    <row r="94" spans="1:14" x14ac:dyDescent="0.35">
      <c r="B94" s="205" t="s">
        <v>19</v>
      </c>
      <c r="C94" s="205" t="s">
        <v>90</v>
      </c>
      <c r="D94" s="205"/>
    </row>
    <row r="95" spans="1:14" ht="28.5" thickBot="1" x14ac:dyDescent="0.45">
      <c r="B95" s="205" t="s">
        <v>170</v>
      </c>
      <c r="C95" s="237" t="s">
        <v>166</v>
      </c>
      <c r="D95" s="206"/>
    </row>
    <row r="96" spans="1:14" ht="27.75" x14ac:dyDescent="0.4">
      <c r="C96" s="290" t="s">
        <v>0</v>
      </c>
      <c r="D96" s="280" t="s">
        <v>564</v>
      </c>
      <c r="E96" s="280" t="s">
        <v>215</v>
      </c>
      <c r="F96" s="290" t="s">
        <v>563</v>
      </c>
      <c r="G96" s="290" t="s">
        <v>514</v>
      </c>
      <c r="H96" s="290" t="s">
        <v>1</v>
      </c>
      <c r="I96" s="290" t="s">
        <v>189</v>
      </c>
      <c r="J96" s="291" t="s">
        <v>187</v>
      </c>
      <c r="K96" s="291" t="s">
        <v>188</v>
      </c>
      <c r="L96" s="280" t="s">
        <v>569</v>
      </c>
      <c r="M96" s="207" t="s">
        <v>515</v>
      </c>
      <c r="N96" s="207" t="s">
        <v>519</v>
      </c>
    </row>
    <row r="97" spans="1:14" ht="27.75" x14ac:dyDescent="0.4">
      <c r="A97" s="203">
        <v>21878</v>
      </c>
      <c r="B97" s="208">
        <v>13595</v>
      </c>
      <c r="C97" s="284" t="s">
        <v>4</v>
      </c>
      <c r="D97" s="209">
        <f t="array" ref="D97">INDEX('132 הפוך'!F:F,MATCH(1,('132 הפוך'!A:A=B97)*('132 הפוך'!B:B=A97),0))/100</f>
        <v>0.149737274808421</v>
      </c>
      <c r="E97" s="209">
        <v>0.08</v>
      </c>
      <c r="F97" s="209">
        <v>0.18</v>
      </c>
      <c r="G97" s="209">
        <v>0.15</v>
      </c>
      <c r="H97" s="210" t="s">
        <v>5</v>
      </c>
      <c r="I97" s="210">
        <v>0.06</v>
      </c>
      <c r="J97" s="210">
        <f>IF((F97-I97)&gt;0,(F97-I97),0)</f>
        <v>0.12</v>
      </c>
      <c r="K97" s="210">
        <f>F97+I97</f>
        <v>0.24</v>
      </c>
      <c r="L97" s="287" t="s">
        <v>520</v>
      </c>
      <c r="M97" s="213" t="s">
        <v>520</v>
      </c>
      <c r="N97" s="213" t="s">
        <v>502</v>
      </c>
    </row>
    <row r="98" spans="1:14" ht="27.75" x14ac:dyDescent="0.4">
      <c r="A98" s="203">
        <v>21878</v>
      </c>
      <c r="C98" s="284" t="s">
        <v>30</v>
      </c>
      <c r="D98" s="209">
        <f t="array" ref="D98">INDEX('132 הפוך'!F:F,MATCH(1,('132 הפוך'!A:A=13591)*('132 הפוך'!B:B=A101),0))/100-INDEX('132 הפוך'!F:F,MATCH(1,('132 הפוך'!A:A=19967)*('132 הפוך'!B:B=A101),0))/100</f>
        <v>0.26052802039253903</v>
      </c>
      <c r="E98" s="209">
        <v>0.3</v>
      </c>
      <c r="F98" s="209">
        <v>0.3</v>
      </c>
      <c r="G98" s="209">
        <v>0.3</v>
      </c>
      <c r="H98" s="212">
        <v>-0.05</v>
      </c>
      <c r="I98" s="212">
        <v>0.05</v>
      </c>
      <c r="J98" s="210">
        <f>F98-I98</f>
        <v>0.25</v>
      </c>
      <c r="K98" s="210">
        <f>IF((F98+I98)&gt;30%,30%,(F98+I98))</f>
        <v>0.3</v>
      </c>
      <c r="L98" s="287" t="s">
        <v>192</v>
      </c>
      <c r="M98" s="213" t="s">
        <v>192</v>
      </c>
      <c r="N98" s="213" t="s">
        <v>192</v>
      </c>
    </row>
    <row r="99" spans="1:14" ht="27.75" x14ac:dyDescent="0.4">
      <c r="A99" s="203">
        <v>21878</v>
      </c>
      <c r="B99" s="208">
        <v>15705</v>
      </c>
      <c r="C99" s="284" t="s">
        <v>82</v>
      </c>
      <c r="D99" s="209">
        <f t="array" ref="D99">INDEX('132 הפוך'!F:F,MATCH(1,('132 הפוך'!A:A=B99)*('132 הפוך'!B:B=A99),0))/100-D98</f>
        <v>0.16685414501433898</v>
      </c>
      <c r="E99" s="209">
        <v>0.27</v>
      </c>
      <c r="F99" s="209">
        <v>0.15</v>
      </c>
      <c r="G99" s="209">
        <v>0.15</v>
      </c>
      <c r="H99" s="210" t="s">
        <v>8</v>
      </c>
      <c r="I99" s="210">
        <v>0.05</v>
      </c>
      <c r="J99" s="210">
        <f>F99-I99</f>
        <v>9.9999999999999992E-2</v>
      </c>
      <c r="K99" s="210">
        <f>F99+I99</f>
        <v>0.2</v>
      </c>
      <c r="L99" s="287" t="s">
        <v>198</v>
      </c>
      <c r="M99" s="213" t="s">
        <v>198</v>
      </c>
      <c r="N99" s="213" t="s">
        <v>198</v>
      </c>
    </row>
    <row r="100" spans="1:14" ht="54.75" x14ac:dyDescent="0.4">
      <c r="A100" s="203">
        <v>21878</v>
      </c>
      <c r="B100" s="208">
        <v>15704</v>
      </c>
      <c r="C100" s="284" t="s">
        <v>25</v>
      </c>
      <c r="D100" s="209">
        <f t="array" ref="D100">INDEX('132 הפוך'!F:F,MATCH(1,('132 הפוך'!A:A=B100)*('132 הפוך'!B:B=A100),0))/100</f>
        <v>0.33997694384402793</v>
      </c>
      <c r="E100" s="209">
        <v>0.3</v>
      </c>
      <c r="F100" s="209">
        <v>0.34</v>
      </c>
      <c r="G100" s="209">
        <v>0.37</v>
      </c>
      <c r="H100" s="210" t="s">
        <v>5</v>
      </c>
      <c r="I100" s="210">
        <v>0.06</v>
      </c>
      <c r="J100" s="210">
        <f>F100-I100</f>
        <v>0.28000000000000003</v>
      </c>
      <c r="K100" s="210">
        <f>F100+I100</f>
        <v>0.4</v>
      </c>
      <c r="L100" s="288" t="s">
        <v>158</v>
      </c>
      <c r="M100" s="211" t="s">
        <v>158</v>
      </c>
      <c r="N100" s="221" t="s">
        <v>158</v>
      </c>
    </row>
    <row r="101" spans="1:14" ht="27.75" x14ac:dyDescent="0.4">
      <c r="A101" s="203">
        <v>21878</v>
      </c>
      <c r="B101" s="208">
        <v>15644</v>
      </c>
      <c r="C101" s="284" t="s">
        <v>11</v>
      </c>
      <c r="D101" s="209">
        <f t="array" ref="D101">INDEX('132 הפוך'!F:F,MATCH(1,('132 הפוך'!A:A=B101)*('132 הפוך'!B:B=A101),0))/100</f>
        <v>8.2025805044483688E-2</v>
      </c>
      <c r="E101" s="209">
        <v>0.05</v>
      </c>
      <c r="F101" s="209">
        <v>0.03</v>
      </c>
      <c r="G101" s="209">
        <v>0.03</v>
      </c>
      <c r="H101" s="210" t="s">
        <v>8</v>
      </c>
      <c r="I101" s="210">
        <v>0.05</v>
      </c>
      <c r="J101" s="210">
        <f>IF((F101-I101)&lt;0,0,(F101-I101))</f>
        <v>0</v>
      </c>
      <c r="K101" s="210">
        <f>F101+I101</f>
        <v>0.08</v>
      </c>
      <c r="L101" s="216" t="s">
        <v>27</v>
      </c>
      <c r="M101" s="214" t="s">
        <v>27</v>
      </c>
      <c r="N101" s="214" t="s">
        <v>27</v>
      </c>
    </row>
    <row r="102" spans="1:14" ht="27.75" x14ac:dyDescent="0.4">
      <c r="A102" s="203">
        <v>21878</v>
      </c>
      <c r="B102" s="208"/>
      <c r="C102" s="284" t="s">
        <v>14</v>
      </c>
      <c r="D102" s="209">
        <f t="array" ref="D102">INDEX('132 הפוך'!F:F,MATCH(1,('132 הפוך'!A:A=12978)*('132 הפוך'!B:B=A101),0))/100+INDEX('132 הפוך'!F:F,MATCH(1,('132 הפוך'!A:A=15584)*('132 הפוך'!B:B=A101),0))/100+INDEX('132 הפוך'!F:F,MATCH(1,('132 הפוך'!A:A=17728)*('132 הפוך'!B:B=A101),0))/100+INDEX('132 הפוך'!F:F,MATCH(1,('132 הפוך'!A:A=12481)*('132 הפוך'!B:B=A101),0))/100</f>
        <v>8.7781089618980696E-4</v>
      </c>
      <c r="E102" s="209">
        <v>0</v>
      </c>
      <c r="F102" s="209">
        <v>0</v>
      </c>
      <c r="G102" s="209">
        <v>0</v>
      </c>
      <c r="H102" s="210"/>
      <c r="I102" s="210">
        <v>0.05</v>
      </c>
      <c r="J102" s="210">
        <f>IF((F102-I102)&lt;0,0,(F102-I102))</f>
        <v>0</v>
      </c>
      <c r="K102" s="210">
        <f>F102+I102</f>
        <v>0.05</v>
      </c>
      <c r="L102" s="216"/>
      <c r="M102" s="214"/>
      <c r="N102" s="214"/>
    </row>
    <row r="103" spans="1:14" ht="27.75" x14ac:dyDescent="0.4">
      <c r="B103" s="208">
        <v>16144</v>
      </c>
      <c r="C103" s="285" t="s">
        <v>16</v>
      </c>
      <c r="D103" s="215">
        <f>SUM(D97:D102)</f>
        <v>1.0000000000000004</v>
      </c>
      <c r="E103" s="215">
        <f>SUM(E97:E102)</f>
        <v>1</v>
      </c>
      <c r="F103" s="215">
        <f>SUM(F97:F102)</f>
        <v>1</v>
      </c>
      <c r="G103" s="215">
        <f>SUM(G97:G102)</f>
        <v>1</v>
      </c>
      <c r="H103" s="216"/>
      <c r="I103" s="216"/>
      <c r="J103" s="210"/>
      <c r="K103" s="210"/>
      <c r="L103" s="216"/>
      <c r="M103" s="214"/>
      <c r="N103" s="214"/>
    </row>
    <row r="104" spans="1:14" ht="28.5" thickBot="1" x14ac:dyDescent="0.45">
      <c r="A104" s="203">
        <v>21878</v>
      </c>
      <c r="B104" s="208">
        <v>16144</v>
      </c>
      <c r="C104" s="286" t="s">
        <v>28</v>
      </c>
      <c r="D104" s="217">
        <f t="array" ref="D104">INDEX('132 הפוך'!F:F,MATCH(1,('132 הפוך'!A:A=B104)*('132 הפוך'!B:B=A104),0))/100</f>
        <v>0.120318191467367</v>
      </c>
      <c r="E104" s="217">
        <v>0.06</v>
      </c>
      <c r="F104" s="209">
        <v>0.13</v>
      </c>
      <c r="G104" s="209">
        <v>0.12</v>
      </c>
      <c r="H104" s="218" t="s">
        <v>5</v>
      </c>
      <c r="I104" s="218">
        <v>0.06</v>
      </c>
      <c r="J104" s="210">
        <f>F104-I104</f>
        <v>7.0000000000000007E-2</v>
      </c>
      <c r="K104" s="210">
        <f>F104+I104</f>
        <v>0.19</v>
      </c>
      <c r="L104" s="289" t="s">
        <v>29</v>
      </c>
      <c r="M104" s="219" t="s">
        <v>29</v>
      </c>
      <c r="N104" s="219" t="s">
        <v>29</v>
      </c>
    </row>
    <row r="105" spans="1:14" x14ac:dyDescent="0.35">
      <c r="B105" s="205" t="s">
        <v>19</v>
      </c>
      <c r="C105" s="205" t="s">
        <v>90</v>
      </c>
      <c r="D105" s="205"/>
    </row>
    <row r="106" spans="1:14" ht="28.5" thickBot="1" x14ac:dyDescent="0.45">
      <c r="B106" s="203" t="s">
        <v>144</v>
      </c>
      <c r="C106" s="237" t="s">
        <v>167</v>
      </c>
      <c r="D106" s="206"/>
    </row>
    <row r="107" spans="1:14" ht="27.75" x14ac:dyDescent="0.4">
      <c r="C107" s="290" t="s">
        <v>0</v>
      </c>
      <c r="D107" s="280" t="s">
        <v>564</v>
      </c>
      <c r="E107" s="280" t="s">
        <v>215</v>
      </c>
      <c r="F107" s="290" t="s">
        <v>563</v>
      </c>
      <c r="G107" s="290" t="s">
        <v>514</v>
      </c>
      <c r="H107" s="290" t="s">
        <v>1</v>
      </c>
      <c r="I107" s="290" t="s">
        <v>189</v>
      </c>
      <c r="J107" s="291" t="s">
        <v>187</v>
      </c>
      <c r="K107" s="291" t="s">
        <v>188</v>
      </c>
      <c r="L107" s="280" t="s">
        <v>569</v>
      </c>
      <c r="M107" s="207" t="s">
        <v>515</v>
      </c>
      <c r="N107" s="207" t="s">
        <v>519</v>
      </c>
    </row>
    <row r="108" spans="1:14" ht="27.75" x14ac:dyDescent="0.4">
      <c r="A108" s="203">
        <v>21932</v>
      </c>
      <c r="B108" s="208">
        <v>13595</v>
      </c>
      <c r="C108" s="284" t="s">
        <v>4</v>
      </c>
      <c r="D108" s="209">
        <f t="array" ref="D108">INDEX('132 הפוך'!F:F,MATCH(1,('132 הפוך'!A:A=B108)*('132 הפוך'!B:B=A108),0))/100</f>
        <v>0.34569751957635597</v>
      </c>
      <c r="E108" s="209">
        <v>0.35</v>
      </c>
      <c r="F108" s="209">
        <v>0.35</v>
      </c>
      <c r="G108" s="209">
        <v>0.35</v>
      </c>
      <c r="H108" s="210" t="s">
        <v>5</v>
      </c>
      <c r="I108" s="210">
        <v>0.06</v>
      </c>
      <c r="J108" s="210">
        <f>F108-I108</f>
        <v>0.28999999999999998</v>
      </c>
      <c r="K108" s="210">
        <f>G108+I108</f>
        <v>0.41</v>
      </c>
      <c r="L108" s="292" t="s">
        <v>588</v>
      </c>
      <c r="M108" s="213" t="s">
        <v>520</v>
      </c>
      <c r="N108" s="213" t="s">
        <v>502</v>
      </c>
    </row>
    <row r="109" spans="1:14" ht="27.75" x14ac:dyDescent="0.4">
      <c r="A109" s="203">
        <v>21932</v>
      </c>
      <c r="C109" s="284" t="s">
        <v>30</v>
      </c>
      <c r="D109" s="209">
        <f t="array" ref="D109">INDEX('132 הפוך'!F:F,MATCH(1,('132 הפוך'!A:A=13591)*('132 הפוך'!B:B=A112),0))/100-INDEX('132 הפוך'!F:F,MATCH(1,('132 הפוך'!A:A=19967)*('132 הפוך'!B:B=A112),0))/100</f>
        <v>0.29443494044948504</v>
      </c>
      <c r="E109" s="209">
        <v>0.3</v>
      </c>
      <c r="F109" s="209">
        <v>0.3</v>
      </c>
      <c r="G109" s="209">
        <v>0.3</v>
      </c>
      <c r="H109" s="212" t="s">
        <v>79</v>
      </c>
      <c r="I109" s="212">
        <v>0.05</v>
      </c>
      <c r="J109" s="210">
        <f>F109-I109</f>
        <v>0.25</v>
      </c>
      <c r="K109" s="210">
        <f>IF((G109+I109)&gt;30%,30%,(G109+I109))</f>
        <v>0.3</v>
      </c>
      <c r="L109" s="287" t="s">
        <v>192</v>
      </c>
      <c r="M109" s="213" t="s">
        <v>192</v>
      </c>
      <c r="N109" s="213" t="s">
        <v>192</v>
      </c>
    </row>
    <row r="110" spans="1:14" ht="51.75" x14ac:dyDescent="0.4">
      <c r="A110" s="203">
        <v>21932</v>
      </c>
      <c r="B110" s="208">
        <v>15705</v>
      </c>
      <c r="C110" s="284" t="s">
        <v>80</v>
      </c>
      <c r="D110" s="209">
        <f t="array" ref="D110">INDEX('132 הפוך'!F:F,MATCH(1,('132 הפוך'!A:A=B110)*('132 הפוך'!B:B=A110),0))/100-D109</f>
        <v>0.66009932638348079</v>
      </c>
      <c r="E110" s="209">
        <v>0.33</v>
      </c>
      <c r="F110" s="209">
        <v>0.65</v>
      </c>
      <c r="G110" s="209">
        <v>0.33</v>
      </c>
      <c r="H110" s="210" t="s">
        <v>8</v>
      </c>
      <c r="I110" s="210">
        <v>0.05</v>
      </c>
      <c r="J110" s="210">
        <f>F110-I110</f>
        <v>0.6</v>
      </c>
      <c r="K110" s="210">
        <f>F110+I110</f>
        <v>0.70000000000000007</v>
      </c>
      <c r="L110" s="293" t="s">
        <v>587</v>
      </c>
      <c r="M110" s="213" t="s">
        <v>198</v>
      </c>
      <c r="N110" s="213" t="s">
        <v>195</v>
      </c>
    </row>
    <row r="111" spans="1:14" ht="27.75" x14ac:dyDescent="0.4">
      <c r="A111" s="203">
        <v>21932</v>
      </c>
      <c r="B111" s="208">
        <v>15704</v>
      </c>
      <c r="C111" s="284" t="s">
        <v>10</v>
      </c>
      <c r="D111" s="209">
        <f t="array" ref="D111">INDEX('132 הפוך'!F:F,MATCH(1,('132 הפוך'!A:A=B111)*('132 הפוך'!B:B=A111),0))/100</f>
        <v>0</v>
      </c>
      <c r="E111" s="209">
        <v>0</v>
      </c>
      <c r="F111" s="209">
        <v>0</v>
      </c>
      <c r="G111" s="209">
        <v>0</v>
      </c>
      <c r="H111" s="210"/>
      <c r="I111" s="210">
        <v>0</v>
      </c>
      <c r="J111" s="210">
        <f>F111-I111</f>
        <v>0</v>
      </c>
      <c r="K111" s="210">
        <f>G111+I111</f>
        <v>0</v>
      </c>
      <c r="L111" s="288"/>
      <c r="M111" s="211"/>
      <c r="N111" s="214"/>
    </row>
    <row r="112" spans="1:14" ht="27.75" x14ac:dyDescent="0.4">
      <c r="A112" s="203">
        <v>21932</v>
      </c>
      <c r="B112" s="208">
        <v>15644</v>
      </c>
      <c r="C112" s="284" t="s">
        <v>11</v>
      </c>
      <c r="D112" s="209">
        <f t="array" ref="D112">INDEX('132 הפוך'!F:F,MATCH(1,('132 הפוך'!A:A=B112)*('132 הפוך'!B:B=A112),0))/100</f>
        <v>4.3854537768235301E-2</v>
      </c>
      <c r="E112" s="209">
        <v>0.02</v>
      </c>
      <c r="F112" s="209">
        <v>0.02</v>
      </c>
      <c r="G112" s="209">
        <v>0.02</v>
      </c>
      <c r="H112" s="210" t="s">
        <v>8</v>
      </c>
      <c r="I112" s="210">
        <v>0.05</v>
      </c>
      <c r="J112" s="210">
        <f>IF((F112-I112)&lt;0,0,(F112-I112))</f>
        <v>0</v>
      </c>
      <c r="K112" s="210">
        <f>F112+I112</f>
        <v>7.0000000000000007E-2</v>
      </c>
      <c r="L112" s="216" t="s">
        <v>27</v>
      </c>
      <c r="M112" s="214" t="s">
        <v>27</v>
      </c>
      <c r="N112" s="214" t="s">
        <v>27</v>
      </c>
    </row>
    <row r="113" spans="1:14" ht="27.75" x14ac:dyDescent="0.4">
      <c r="A113" s="203">
        <v>21932</v>
      </c>
      <c r="B113" s="208"/>
      <c r="C113" s="284" t="s">
        <v>81</v>
      </c>
      <c r="D113" s="209">
        <f t="array" ref="D113">INDEX('132 הפוך'!F:F,MATCH(1,('132 הפוך'!A:A=12978)*('132 הפוך'!B:B=A112),0))/100+INDEX('132 הפוך'!F:F,MATCH(1,('132 הפוך'!A:A=15584)*('132 הפוך'!B:B=A112),0))/100+INDEX('132 הפוך'!F:F,MATCH(1,('132 הפוך'!A:A=17728)*('132 הפוך'!B:B=A112),0))/100+INDEX('132 הפוך'!F:F,MATCH(1,('132 הפוך'!A:A=12481)*('132 הפוך'!B:B=A112),0))/100</f>
        <v>0</v>
      </c>
      <c r="E113" s="209">
        <v>0</v>
      </c>
      <c r="F113" s="209">
        <v>0</v>
      </c>
      <c r="G113" s="209">
        <v>0</v>
      </c>
      <c r="H113" s="210" t="s">
        <v>8</v>
      </c>
      <c r="I113" s="210">
        <v>0.05</v>
      </c>
      <c r="J113" s="210">
        <f>IF((F113-I113)&lt;0,0,(F113-I113))</f>
        <v>0</v>
      </c>
      <c r="K113" s="210">
        <f>F113+I113</f>
        <v>0.05</v>
      </c>
      <c r="L113" s="216"/>
      <c r="M113" s="214"/>
      <c r="N113" s="214"/>
    </row>
    <row r="114" spans="1:14" ht="27.75" x14ac:dyDescent="0.4">
      <c r="A114" s="203">
        <v>21932</v>
      </c>
      <c r="B114" s="208">
        <v>16144</v>
      </c>
      <c r="C114" s="285" t="s">
        <v>16</v>
      </c>
      <c r="D114" s="215">
        <f>SUM(D108:D113)</f>
        <v>1.3440863241775571</v>
      </c>
      <c r="E114" s="215">
        <f>SUM(E108:E113)</f>
        <v>1</v>
      </c>
      <c r="F114" s="215">
        <f>SUM(F108:F113)</f>
        <v>1.3199999999999998</v>
      </c>
      <c r="G114" s="215">
        <f>SUM(G108:G113)</f>
        <v>1</v>
      </c>
      <c r="H114" s="216"/>
      <c r="I114" s="216"/>
      <c r="J114" s="210"/>
      <c r="K114" s="210"/>
      <c r="L114" s="216"/>
      <c r="M114" s="214"/>
      <c r="N114" s="214"/>
    </row>
    <row r="115" spans="1:14" ht="28.5" thickBot="1" x14ac:dyDescent="0.45">
      <c r="A115" s="203">
        <v>21932</v>
      </c>
      <c r="B115" s="208">
        <v>16144</v>
      </c>
      <c r="C115" s="286" t="s">
        <v>17</v>
      </c>
      <c r="D115" s="217">
        <f t="array" ref="D115">INDEX('132 הפוך'!F:F,MATCH(1,('132 הפוך'!A:A=B115)*('132 הפוך'!B:B=A115),0))/100</f>
        <v>9.5532147492773195E-2</v>
      </c>
      <c r="E115" s="217">
        <v>0.1</v>
      </c>
      <c r="F115" s="209">
        <v>0.1</v>
      </c>
      <c r="G115" s="209">
        <v>0.1</v>
      </c>
      <c r="H115" s="218" t="s">
        <v>5</v>
      </c>
      <c r="I115" s="218">
        <v>0.06</v>
      </c>
      <c r="J115" s="210">
        <f>F115-I115</f>
        <v>4.0000000000000008E-2</v>
      </c>
      <c r="K115" s="210">
        <f>F115+I115</f>
        <v>0.16</v>
      </c>
      <c r="L115" s="289" t="s">
        <v>18</v>
      </c>
      <c r="M115" s="219" t="s">
        <v>18</v>
      </c>
      <c r="N115" s="219" t="s">
        <v>18</v>
      </c>
    </row>
    <row r="116" spans="1:14" x14ac:dyDescent="0.35">
      <c r="B116" s="203" t="s">
        <v>19</v>
      </c>
      <c r="C116" s="203" t="s">
        <v>78</v>
      </c>
    </row>
    <row r="117" spans="1:14" x14ac:dyDescent="0.35">
      <c r="B117" s="203" t="s">
        <v>85</v>
      </c>
      <c r="C117" s="205" t="s">
        <v>90</v>
      </c>
      <c r="D117" s="205"/>
    </row>
    <row r="118" spans="1:14" ht="28.5" thickBot="1" x14ac:dyDescent="0.45">
      <c r="B118" s="204">
        <v>21614</v>
      </c>
      <c r="C118" s="237" t="s">
        <v>536</v>
      </c>
      <c r="D118" s="206"/>
    </row>
    <row r="119" spans="1:14" ht="27.75" x14ac:dyDescent="0.4">
      <c r="C119" s="290" t="s">
        <v>0</v>
      </c>
      <c r="D119" s="280" t="s">
        <v>564</v>
      </c>
      <c r="E119" s="280" t="s">
        <v>215</v>
      </c>
      <c r="F119" s="290" t="s">
        <v>563</v>
      </c>
      <c r="G119" s="290" t="s">
        <v>514</v>
      </c>
      <c r="H119" s="290" t="s">
        <v>1</v>
      </c>
      <c r="I119" s="290" t="s">
        <v>189</v>
      </c>
      <c r="J119" s="291" t="s">
        <v>187</v>
      </c>
      <c r="K119" s="291" t="s">
        <v>188</v>
      </c>
      <c r="L119" s="280" t="s">
        <v>569</v>
      </c>
      <c r="M119" s="207" t="s">
        <v>515</v>
      </c>
      <c r="N119" s="207" t="s">
        <v>519</v>
      </c>
    </row>
    <row r="120" spans="1:14" ht="27.75" x14ac:dyDescent="0.4">
      <c r="A120" s="203">
        <v>21614</v>
      </c>
      <c r="B120" s="208">
        <v>13595</v>
      </c>
      <c r="C120" s="284" t="s">
        <v>4</v>
      </c>
      <c r="D120" s="209">
        <f t="array" ref="D120">INDEX('132 הפוך'!F:F,MATCH(1,('132 הפוך'!A:A=B120)*('132 הפוך'!B:B=A120),0))/100</f>
        <v>7.9436330018295392E-2</v>
      </c>
      <c r="E120" s="209">
        <v>0</v>
      </c>
      <c r="F120" s="209">
        <v>0.08</v>
      </c>
      <c r="G120" s="209">
        <v>0.06</v>
      </c>
      <c r="H120" s="210" t="s">
        <v>21</v>
      </c>
      <c r="I120" s="210">
        <v>0.06</v>
      </c>
      <c r="J120" s="210">
        <f>F120-I120</f>
        <v>2.0000000000000004E-2</v>
      </c>
      <c r="K120" s="210">
        <f>F120+I120</f>
        <v>0.14000000000000001</v>
      </c>
      <c r="L120" s="287" t="s">
        <v>520</v>
      </c>
      <c r="M120" s="213" t="s">
        <v>520</v>
      </c>
      <c r="N120" s="214"/>
    </row>
    <row r="121" spans="1:14" ht="27.75" x14ac:dyDescent="0.4">
      <c r="A121" s="203">
        <v>21614</v>
      </c>
      <c r="C121" s="284" t="s">
        <v>30</v>
      </c>
      <c r="D121" s="209">
        <f t="array" ref="D121">INDEX('132 הפוך'!F:F,MATCH(1,('132 הפוך'!A:A=13591)*('132 הפוך'!B:B=A124),0))/100-INDEX('132 הפוך'!F:F,MATCH(1,('132 הפוך'!A:A=19967)*('132 הפוך'!B:B=A124),0))/100</f>
        <v>0.63755390032811488</v>
      </c>
      <c r="E121" s="209">
        <v>0.85</v>
      </c>
      <c r="F121" s="209">
        <v>0.7</v>
      </c>
      <c r="G121" s="209">
        <v>0.85</v>
      </c>
      <c r="H121" s="212">
        <v>-0.05</v>
      </c>
      <c r="I121" s="212">
        <v>0.05</v>
      </c>
      <c r="J121" s="210">
        <f>F121-I121</f>
        <v>0.64999999999999991</v>
      </c>
      <c r="K121" s="210">
        <f>IF((F121+I121)&gt;85%,85%,(F121+I121))</f>
        <v>0.75</v>
      </c>
      <c r="L121" s="287" t="s">
        <v>192</v>
      </c>
      <c r="M121" s="213" t="s">
        <v>192</v>
      </c>
      <c r="N121" s="221" t="s">
        <v>192</v>
      </c>
    </row>
    <row r="122" spans="1:14" ht="54.75" x14ac:dyDescent="0.4">
      <c r="A122" s="203">
        <v>21614</v>
      </c>
      <c r="B122" s="208">
        <v>15705</v>
      </c>
      <c r="C122" s="284" t="s">
        <v>82</v>
      </c>
      <c r="D122" s="209">
        <f t="array" ref="D122">INDEX('132 הפוך'!F:F,MATCH(1,('132 הפוך'!A:A=B122)*('132 הפוך'!B:B=A122),0))/100-D121</f>
        <v>0.23997634078264518</v>
      </c>
      <c r="E122" s="209">
        <v>0.1</v>
      </c>
      <c r="F122" s="209">
        <v>0.19</v>
      </c>
      <c r="G122" s="209">
        <v>0.06</v>
      </c>
      <c r="H122" s="210" t="s">
        <v>8</v>
      </c>
      <c r="I122" s="210">
        <v>0.05</v>
      </c>
      <c r="J122" s="210">
        <f>IF((F122-I122)&lt;0,0,(F122-I122))</f>
        <v>0.14000000000000001</v>
      </c>
      <c r="K122" s="210">
        <f>F122+I122</f>
        <v>0.24</v>
      </c>
      <c r="L122" s="294" t="s">
        <v>575</v>
      </c>
      <c r="M122" s="213" t="s">
        <v>522</v>
      </c>
      <c r="N122" s="221" t="s">
        <v>199</v>
      </c>
    </row>
    <row r="123" spans="1:14" ht="27.75" x14ac:dyDescent="0.4">
      <c r="A123" s="203">
        <v>21614</v>
      </c>
      <c r="B123" s="208">
        <v>15704</v>
      </c>
      <c r="C123" s="284" t="s">
        <v>10</v>
      </c>
      <c r="D123" s="209">
        <f t="array" ref="D123">INDEX('132 הפוך'!F:F,MATCH(1,('132 הפוך'!A:A=B123)*('132 הפוך'!B:B=A123),0))/100</f>
        <v>0</v>
      </c>
      <c r="E123" s="209">
        <v>0.03</v>
      </c>
      <c r="F123" s="209">
        <v>0.01</v>
      </c>
      <c r="G123" s="209">
        <v>0.01</v>
      </c>
      <c r="H123" s="210" t="s">
        <v>5</v>
      </c>
      <c r="I123" s="210">
        <v>0.06</v>
      </c>
      <c r="J123" s="210">
        <f>IF((F123-I123)&lt;0,0,(F123-I123))</f>
        <v>0</v>
      </c>
      <c r="K123" s="210">
        <f>F123+I123</f>
        <v>6.9999999999999993E-2</v>
      </c>
      <c r="L123" s="288" t="s">
        <v>38</v>
      </c>
      <c r="M123" s="211" t="s">
        <v>38</v>
      </c>
      <c r="N123" s="214" t="s">
        <v>38</v>
      </c>
    </row>
    <row r="124" spans="1:14" ht="27.75" x14ac:dyDescent="0.4">
      <c r="A124" s="203">
        <v>21614</v>
      </c>
      <c r="B124" s="208">
        <v>15644</v>
      </c>
      <c r="C124" s="284" t="s">
        <v>11</v>
      </c>
      <c r="D124" s="209">
        <f t="array" ref="D124">INDEX('132 הפוך'!F:F,MATCH(1,('132 הפוך'!A:A=B124)*('132 הפוך'!B:B=A124),0))/100</f>
        <v>4.30334288709446E-2</v>
      </c>
      <c r="E124" s="209">
        <v>0.02</v>
      </c>
      <c r="F124" s="209">
        <v>0.02</v>
      </c>
      <c r="G124" s="209">
        <v>0.02</v>
      </c>
      <c r="H124" s="210" t="s">
        <v>8</v>
      </c>
      <c r="I124" s="210">
        <v>0.05</v>
      </c>
      <c r="J124" s="210">
        <f>IF((F124-I124)&lt;0,0,(F124-I124))</f>
        <v>0</v>
      </c>
      <c r="K124" s="210">
        <f>F124+I124</f>
        <v>7.0000000000000007E-2</v>
      </c>
      <c r="L124" s="216" t="s">
        <v>13</v>
      </c>
      <c r="M124" s="214" t="s">
        <v>13</v>
      </c>
      <c r="N124" s="214" t="s">
        <v>13</v>
      </c>
    </row>
    <row r="125" spans="1:14" ht="27.75" x14ac:dyDescent="0.4">
      <c r="A125" s="203">
        <v>21614</v>
      </c>
      <c r="B125" s="208"/>
      <c r="C125" s="284" t="s">
        <v>14</v>
      </c>
      <c r="D125" s="209">
        <f t="array" ref="D125">INDEX('132 הפוך'!F:F,MATCH(1,('132 הפוך'!A:A=12978)*('132 הפוך'!B:B=A124),0))/100+INDEX('132 הפוך'!F:F,MATCH(1,('132 הפוך'!A:A=15584)*('132 הפוך'!B:B=A124),0))/100+INDEX('132 הפוך'!F:F,MATCH(1,('132 הפוך'!A:A=17728)*('132 הפוך'!B:B=A124),0))/100+INDEX('132 הפוך'!F:F,MATCH(1,('132 הפוך'!A:A=12481)*('132 הפוך'!B:B=A124),0))/100</f>
        <v>0</v>
      </c>
      <c r="E125" s="209">
        <v>0</v>
      </c>
      <c r="F125" s="209">
        <v>0</v>
      </c>
      <c r="G125" s="209">
        <v>0</v>
      </c>
      <c r="H125" s="210" t="s">
        <v>8</v>
      </c>
      <c r="I125" s="210">
        <v>0.05</v>
      </c>
      <c r="J125" s="210">
        <f>IF((F125-I125)&lt;0,0,(F125-I125))</f>
        <v>0</v>
      </c>
      <c r="K125" s="210">
        <f>F125+I125</f>
        <v>0.05</v>
      </c>
      <c r="L125" s="216"/>
      <c r="M125" s="214"/>
      <c r="N125" s="214"/>
    </row>
    <row r="126" spans="1:14" ht="27.75" x14ac:dyDescent="0.4">
      <c r="A126" s="203">
        <v>21614</v>
      </c>
      <c r="B126" s="208">
        <v>16144</v>
      </c>
      <c r="C126" s="285" t="s">
        <v>16</v>
      </c>
      <c r="D126" s="215">
        <f>SUM(D120:D125)</f>
        <v>1</v>
      </c>
      <c r="E126" s="215">
        <f>SUM(E120:E125)</f>
        <v>1</v>
      </c>
      <c r="F126" s="215">
        <f>SUM(F120:F125)</f>
        <v>1</v>
      </c>
      <c r="G126" s="215">
        <f>SUM(G120:G125)</f>
        <v>1</v>
      </c>
      <c r="H126" s="216"/>
      <c r="I126" s="216"/>
      <c r="J126" s="210"/>
      <c r="K126" s="210"/>
      <c r="L126" s="216"/>
      <c r="M126" s="214"/>
      <c r="N126" s="214"/>
    </row>
    <row r="127" spans="1:14" ht="28.5" thickBot="1" x14ac:dyDescent="0.45">
      <c r="A127" s="203">
        <v>21614</v>
      </c>
      <c r="B127" s="208">
        <v>16144</v>
      </c>
      <c r="C127" s="286" t="s">
        <v>17</v>
      </c>
      <c r="D127" s="217">
        <f t="array" ref="D127">INDEX('132 הפוך'!F:F,MATCH(1,('132 הפוך'!A:A=B127)*('132 הפוך'!B:B=A127),0))/100</f>
        <v>4.8000544782729894E-2</v>
      </c>
      <c r="E127" s="217">
        <v>0.03</v>
      </c>
      <c r="F127" s="209">
        <v>0.06</v>
      </c>
      <c r="G127" s="209">
        <v>0.06</v>
      </c>
      <c r="H127" s="218" t="s">
        <v>5</v>
      </c>
      <c r="I127" s="218">
        <v>0.06</v>
      </c>
      <c r="J127" s="210">
        <f>IF((F127-I127)&lt;0,0,(F127-I127))</f>
        <v>0</v>
      </c>
      <c r="K127" s="210">
        <f>F127+I127</f>
        <v>0.12</v>
      </c>
      <c r="L127" s="289" t="s">
        <v>18</v>
      </c>
      <c r="M127" s="219" t="s">
        <v>18</v>
      </c>
      <c r="N127" s="219" t="s">
        <v>18</v>
      </c>
    </row>
    <row r="128" spans="1:14" x14ac:dyDescent="0.35">
      <c r="B128" s="203" t="s">
        <v>19</v>
      </c>
      <c r="C128" s="205" t="s">
        <v>95</v>
      </c>
    </row>
    <row r="129" spans="1:14" ht="28.5" thickBot="1" x14ac:dyDescent="0.45">
      <c r="B129" s="204">
        <v>22432</v>
      </c>
      <c r="C129" s="237" t="s">
        <v>537</v>
      </c>
      <c r="D129" s="206"/>
    </row>
    <row r="130" spans="1:14" ht="27.75" x14ac:dyDescent="0.4">
      <c r="C130" s="290" t="s">
        <v>0</v>
      </c>
      <c r="D130" s="280" t="s">
        <v>564</v>
      </c>
      <c r="E130" s="280" t="s">
        <v>215</v>
      </c>
      <c r="F130" s="290" t="s">
        <v>563</v>
      </c>
      <c r="G130" s="290" t="s">
        <v>514</v>
      </c>
      <c r="H130" s="290" t="s">
        <v>1</v>
      </c>
      <c r="I130" s="290" t="s">
        <v>189</v>
      </c>
      <c r="J130" s="291" t="s">
        <v>187</v>
      </c>
      <c r="K130" s="291" t="s">
        <v>188</v>
      </c>
      <c r="L130" s="280" t="s">
        <v>569</v>
      </c>
      <c r="M130" s="207" t="s">
        <v>515</v>
      </c>
      <c r="N130" s="207" t="s">
        <v>519</v>
      </c>
    </row>
    <row r="131" spans="1:14" ht="27.75" x14ac:dyDescent="0.4">
      <c r="A131" s="203">
        <v>22432</v>
      </c>
      <c r="B131" s="208">
        <v>13595</v>
      </c>
      <c r="C131" s="284" t="s">
        <v>4</v>
      </c>
      <c r="D131" s="209">
        <f t="array" ref="D131">INDEX('132 הפוך'!F:F,MATCH(1,('132 הפוך'!A:A=B131)*('132 הפוך'!B:B=A131),0))/100</f>
        <v>0</v>
      </c>
      <c r="E131" s="209">
        <v>0</v>
      </c>
      <c r="F131" s="209">
        <v>0</v>
      </c>
      <c r="G131" s="209">
        <v>0</v>
      </c>
      <c r="H131" s="210" t="s">
        <v>21</v>
      </c>
      <c r="I131" s="210">
        <v>0.06</v>
      </c>
      <c r="J131" s="210">
        <f>IF((F131-I131)&lt;0,0,(F131-I131))</f>
        <v>0</v>
      </c>
      <c r="K131" s="210">
        <f>F131+I131</f>
        <v>0.06</v>
      </c>
      <c r="L131" s="287" t="s">
        <v>520</v>
      </c>
      <c r="M131" s="213" t="s">
        <v>520</v>
      </c>
      <c r="N131" s="214"/>
    </row>
    <row r="132" spans="1:14" ht="27.75" x14ac:dyDescent="0.4">
      <c r="A132" s="203">
        <v>22432</v>
      </c>
      <c r="C132" s="284" t="s">
        <v>30</v>
      </c>
      <c r="D132" s="209">
        <f t="array" ref="D132">INDEX('132 הפוך'!F:F,MATCH(1,('132 הפוך'!A:A=13591)*('132 הפוך'!B:B=A135),0))/100-INDEX('132 הפוך'!F:F,MATCH(1,('132 הפוך'!A:A=19967)*('132 הפוך'!B:B=A135),0))/100</f>
        <v>0.77864301180161488</v>
      </c>
      <c r="E132" s="209">
        <v>0.85</v>
      </c>
      <c r="F132" s="209">
        <v>0.7</v>
      </c>
      <c r="G132" s="209">
        <v>0.85</v>
      </c>
      <c r="H132" s="212">
        <v>-0.05</v>
      </c>
      <c r="I132" s="212">
        <v>0.05</v>
      </c>
      <c r="J132" s="210">
        <f>F132-I132</f>
        <v>0.64999999999999991</v>
      </c>
      <c r="K132" s="210">
        <f>IF((F132+I132)&gt;85%,85%,(F132+I132))</f>
        <v>0.75</v>
      </c>
      <c r="L132" s="287" t="s">
        <v>192</v>
      </c>
      <c r="M132" s="213" t="s">
        <v>192</v>
      </c>
      <c r="N132" s="221" t="s">
        <v>192</v>
      </c>
    </row>
    <row r="133" spans="1:14" ht="54.75" x14ac:dyDescent="0.4">
      <c r="A133" s="203">
        <v>22432</v>
      </c>
      <c r="B133" s="208">
        <v>15705</v>
      </c>
      <c r="C133" s="284" t="s">
        <v>82</v>
      </c>
      <c r="D133" s="209">
        <f t="array" ref="D133">INDEX('132 הפוך'!F:F,MATCH(1,('132 הפוך'!A:A=B133)*('132 הפוך'!B:B=A133),0))/100-D132</f>
        <v>0.14303513780968913</v>
      </c>
      <c r="E133" s="209">
        <v>0.1</v>
      </c>
      <c r="F133" s="209">
        <v>0.25</v>
      </c>
      <c r="G133" s="209">
        <v>0.1</v>
      </c>
      <c r="H133" s="210" t="s">
        <v>8</v>
      </c>
      <c r="I133" s="210">
        <v>0.05</v>
      </c>
      <c r="J133" s="210">
        <f>F133-I133</f>
        <v>0.2</v>
      </c>
      <c r="K133" s="210">
        <f>F133+I133</f>
        <v>0.3</v>
      </c>
      <c r="L133" s="287" t="s">
        <v>538</v>
      </c>
      <c r="M133" s="213" t="s">
        <v>538</v>
      </c>
      <c r="N133" s="221" t="s">
        <v>199</v>
      </c>
    </row>
    <row r="134" spans="1:14" ht="27.75" x14ac:dyDescent="0.4">
      <c r="A134" s="203">
        <v>22432</v>
      </c>
      <c r="B134" s="208">
        <v>15704</v>
      </c>
      <c r="C134" s="284" t="s">
        <v>10</v>
      </c>
      <c r="D134" s="209">
        <f t="array" ref="D134">INDEX('132 הפוך'!F:F,MATCH(1,('132 הפוך'!A:A=B134)*('132 הפוך'!B:B=A134),0))/100</f>
        <v>8.3718690295218907E-3</v>
      </c>
      <c r="E134" s="209">
        <v>0.03</v>
      </c>
      <c r="F134" s="209">
        <v>0</v>
      </c>
      <c r="G134" s="209">
        <v>0</v>
      </c>
      <c r="H134" s="210" t="s">
        <v>5</v>
      </c>
      <c r="I134" s="210">
        <v>0.06</v>
      </c>
      <c r="J134" s="210">
        <f>IF((F134-I134)&lt;0,0,(F134-I134))</f>
        <v>0</v>
      </c>
      <c r="K134" s="210">
        <f>F134+I134</f>
        <v>0.06</v>
      </c>
      <c r="L134" s="288" t="s">
        <v>38</v>
      </c>
      <c r="M134" s="211" t="s">
        <v>38</v>
      </c>
      <c r="N134" s="214" t="s">
        <v>38</v>
      </c>
    </row>
    <row r="135" spans="1:14" ht="27.75" x14ac:dyDescent="0.4">
      <c r="A135" s="203">
        <v>22432</v>
      </c>
      <c r="B135" s="208">
        <v>15644</v>
      </c>
      <c r="C135" s="284" t="s">
        <v>11</v>
      </c>
      <c r="D135" s="209">
        <f t="array" ref="D135">INDEX('132 הפוך'!F:F,MATCH(1,('132 הפוך'!A:A=B135)*('132 הפוך'!B:B=A135),0))/100</f>
        <v>6.9949981359174587E-2</v>
      </c>
      <c r="E135" s="209">
        <v>0.02</v>
      </c>
      <c r="F135" s="209">
        <v>0.05</v>
      </c>
      <c r="G135" s="209">
        <v>0.05</v>
      </c>
      <c r="H135" s="210" t="s">
        <v>8</v>
      </c>
      <c r="I135" s="210">
        <v>0.05</v>
      </c>
      <c r="J135" s="210">
        <f>IF((F135-I135)&lt;0,0,(F135-I135))</f>
        <v>0</v>
      </c>
      <c r="K135" s="210">
        <f>F135+I135</f>
        <v>0.1</v>
      </c>
      <c r="L135" s="216" t="s">
        <v>13</v>
      </c>
      <c r="M135" s="214" t="s">
        <v>13</v>
      </c>
      <c r="N135" s="214" t="s">
        <v>13</v>
      </c>
    </row>
    <row r="136" spans="1:14" ht="27.75" x14ac:dyDescent="0.4">
      <c r="A136" s="203">
        <v>22432</v>
      </c>
      <c r="B136" s="208"/>
      <c r="C136" s="284" t="s">
        <v>14</v>
      </c>
      <c r="D136" s="209">
        <f t="array" ref="D136">INDEX('132 הפוך'!F:F,MATCH(1,('132 הפוך'!A:A=12978)*('132 הפוך'!B:B=A135),0))/100+INDEX('132 הפוך'!F:F,MATCH(1,('132 הפוך'!A:A=15584)*('132 הפוך'!B:B=A135),0))/100+INDEX('132 הפוך'!F:F,MATCH(1,('132 הפוך'!A:A=17728)*('132 הפוך'!B:B=A135),0))/100+INDEX('132 הפוך'!F:F,MATCH(1,('132 הפוך'!A:A=12481)*('132 הפוך'!B:B=A135),0))/100</f>
        <v>0</v>
      </c>
      <c r="E136" s="209">
        <v>0</v>
      </c>
      <c r="F136" s="209">
        <v>0</v>
      </c>
      <c r="G136" s="209">
        <v>0</v>
      </c>
      <c r="H136" s="210" t="s">
        <v>8</v>
      </c>
      <c r="I136" s="210">
        <v>0.05</v>
      </c>
      <c r="J136" s="210">
        <f>IF((F136-I136)&lt;0,0,(F136-I136))</f>
        <v>0</v>
      </c>
      <c r="K136" s="210">
        <f>F136+I136</f>
        <v>0.05</v>
      </c>
      <c r="L136" s="216"/>
      <c r="M136" s="214"/>
      <c r="N136" s="214"/>
    </row>
    <row r="137" spans="1:14" ht="27.75" x14ac:dyDescent="0.4">
      <c r="B137" s="208">
        <v>16144</v>
      </c>
      <c r="C137" s="285" t="s">
        <v>16</v>
      </c>
      <c r="D137" s="215">
        <f>SUM(D131:D136)</f>
        <v>1.0000000000000004</v>
      </c>
      <c r="E137" s="215">
        <f>SUM(E131:E136)</f>
        <v>1</v>
      </c>
      <c r="F137" s="215">
        <f>SUM(F131:F136)</f>
        <v>1</v>
      </c>
      <c r="G137" s="215">
        <f>SUM(G131:G136)</f>
        <v>1</v>
      </c>
      <c r="H137" s="216"/>
      <c r="I137" s="216"/>
      <c r="J137" s="210"/>
      <c r="K137" s="210"/>
      <c r="L137" s="216"/>
      <c r="M137" s="214"/>
      <c r="N137" s="214"/>
    </row>
    <row r="138" spans="1:14" ht="28.5" thickBot="1" x14ac:dyDescent="0.45">
      <c r="A138" s="203">
        <v>22432</v>
      </c>
      <c r="B138" s="208">
        <v>16144</v>
      </c>
      <c r="C138" s="286" t="s">
        <v>17</v>
      </c>
      <c r="D138" s="217">
        <f t="array" ref="D138">INDEX('132 הפוך'!F:F,MATCH(1,('132 הפוך'!A:A=B138)*('132 הפוך'!B:B=A138),0))/100</f>
        <v>0</v>
      </c>
      <c r="E138" s="217">
        <v>0.03</v>
      </c>
      <c r="F138" s="209">
        <v>0.03</v>
      </c>
      <c r="G138" s="209">
        <v>0.03</v>
      </c>
      <c r="H138" s="218" t="s">
        <v>5</v>
      </c>
      <c r="I138" s="218">
        <v>0.06</v>
      </c>
      <c r="J138" s="210">
        <f>IF((F138-I138)&lt;0,0,(F138-I138))</f>
        <v>0</v>
      </c>
      <c r="K138" s="210">
        <f>F138+I138</f>
        <v>0.09</v>
      </c>
      <c r="L138" s="289" t="s">
        <v>18</v>
      </c>
      <c r="M138" s="219" t="s">
        <v>18</v>
      </c>
      <c r="N138" s="219" t="s">
        <v>18</v>
      </c>
    </row>
    <row r="139" spans="1:14" x14ac:dyDescent="0.35">
      <c r="B139" s="203" t="s">
        <v>19</v>
      </c>
      <c r="C139" s="205" t="s">
        <v>95</v>
      </c>
    </row>
    <row r="140" spans="1:14" ht="28.5" thickBot="1" x14ac:dyDescent="0.45">
      <c r="B140" s="203" t="s">
        <v>144</v>
      </c>
      <c r="C140" s="237" t="s">
        <v>539</v>
      </c>
      <c r="D140" s="206"/>
    </row>
    <row r="141" spans="1:14" ht="27.75" x14ac:dyDescent="0.4">
      <c r="C141" s="290" t="s">
        <v>0</v>
      </c>
      <c r="D141" s="280" t="s">
        <v>564</v>
      </c>
      <c r="E141" s="280" t="s">
        <v>215</v>
      </c>
      <c r="F141" s="290" t="s">
        <v>563</v>
      </c>
      <c r="G141" s="290" t="s">
        <v>514</v>
      </c>
      <c r="H141" s="290" t="s">
        <v>1</v>
      </c>
      <c r="I141" s="290" t="s">
        <v>189</v>
      </c>
      <c r="J141" s="291" t="s">
        <v>187</v>
      </c>
      <c r="K141" s="291" t="s">
        <v>188</v>
      </c>
      <c r="L141" s="280" t="s">
        <v>569</v>
      </c>
      <c r="M141" s="207" t="s">
        <v>515</v>
      </c>
      <c r="N141" s="207" t="s">
        <v>519</v>
      </c>
    </row>
    <row r="142" spans="1:14" ht="27.75" x14ac:dyDescent="0.4">
      <c r="A142" s="203">
        <v>21622</v>
      </c>
      <c r="B142" s="208">
        <v>13595</v>
      </c>
      <c r="C142" s="284" t="s">
        <v>4</v>
      </c>
      <c r="D142" s="209" t="e">
        <f t="array" ref="D142">INDEX('132 הפוך'!F:F,MATCH(1,('132 הפוך'!A:A=B142)*('132 הפוך'!B:B=A142),0))/100</f>
        <v>#N/A</v>
      </c>
      <c r="E142" s="209">
        <v>0</v>
      </c>
      <c r="F142" s="227">
        <v>0</v>
      </c>
      <c r="G142" s="209">
        <v>0.06</v>
      </c>
      <c r="H142" s="210" t="s">
        <v>5</v>
      </c>
      <c r="I142" s="210">
        <v>0.06</v>
      </c>
      <c r="J142" s="210">
        <f>IF((F142-I142)&lt;0,0,(F142-I142))</f>
        <v>0</v>
      </c>
      <c r="K142" s="210">
        <f>F142+I142</f>
        <v>0.06</v>
      </c>
      <c r="L142" s="292" t="s">
        <v>588</v>
      </c>
      <c r="M142" s="213" t="s">
        <v>520</v>
      </c>
      <c r="N142" s="214"/>
    </row>
    <row r="143" spans="1:14" ht="27.75" x14ac:dyDescent="0.4">
      <c r="A143" s="203">
        <v>21622</v>
      </c>
      <c r="C143" s="284" t="s">
        <v>30</v>
      </c>
      <c r="D143" s="209" t="e">
        <f t="array" ref="D143">INDEX('132 הפוך'!F:F,MATCH(1,('132 הפוך'!A:A=13591)*('132 הפוך'!B:B=A146),0))/100-INDEX('132 הפוך'!F:F,MATCH(1,('132 הפוך'!A:A=19967)*('132 הפוך'!B:B=A146),0))/100</f>
        <v>#N/A</v>
      </c>
      <c r="E143" s="209">
        <v>0.85</v>
      </c>
      <c r="F143" s="209">
        <v>0.7</v>
      </c>
      <c r="G143" s="209">
        <v>0.85</v>
      </c>
      <c r="H143" s="212" t="s">
        <v>79</v>
      </c>
      <c r="I143" s="212">
        <v>0.05</v>
      </c>
      <c r="J143" s="210">
        <f>F143-I143</f>
        <v>0.64999999999999991</v>
      </c>
      <c r="K143" s="210">
        <f>IF((F143+I143)&gt;85%,85%,(F143+I143))</f>
        <v>0.75</v>
      </c>
      <c r="L143" s="287" t="s">
        <v>192</v>
      </c>
      <c r="M143" s="213" t="s">
        <v>192</v>
      </c>
      <c r="N143" s="221" t="s">
        <v>192</v>
      </c>
    </row>
    <row r="144" spans="1:14" ht="54.75" x14ac:dyDescent="0.4">
      <c r="A144" s="203">
        <v>21622</v>
      </c>
      <c r="B144" s="208">
        <v>15705</v>
      </c>
      <c r="C144" s="284" t="s">
        <v>80</v>
      </c>
      <c r="D144" s="209" t="e">
        <f t="array" ref="D144">INDEX('132 הפוך'!F:F,MATCH(1,('132 הפוך'!A:A=B144)*('132 הפוך'!B:B=A144),0))/100-D143</f>
        <v>#N/A</v>
      </c>
      <c r="E144" s="209">
        <v>0.12</v>
      </c>
      <c r="F144" s="227">
        <v>0.27</v>
      </c>
      <c r="G144" s="209">
        <v>0.06</v>
      </c>
      <c r="H144" s="210" t="s">
        <v>8</v>
      </c>
      <c r="I144" s="210">
        <v>0.05</v>
      </c>
      <c r="J144" s="210">
        <f>F144-I144</f>
        <v>0.22000000000000003</v>
      </c>
      <c r="K144" s="210">
        <f>F144+I144</f>
        <v>0.32</v>
      </c>
      <c r="L144" s="294" t="s">
        <v>575</v>
      </c>
      <c r="M144" s="213" t="s">
        <v>522</v>
      </c>
      <c r="N144" s="221" t="s">
        <v>199</v>
      </c>
    </row>
    <row r="145" spans="1:14" ht="27.75" x14ac:dyDescent="0.4">
      <c r="A145" s="203">
        <v>21622</v>
      </c>
      <c r="B145" s="208">
        <v>15704</v>
      </c>
      <c r="C145" s="284" t="s">
        <v>10</v>
      </c>
      <c r="D145" s="209" t="e">
        <f t="array" ref="D145">INDEX('132 הפוך'!F:F,MATCH(1,('132 הפוך'!A:A=B145)*('132 הפוך'!B:B=A145),0))/100</f>
        <v>#N/A</v>
      </c>
      <c r="E145" s="209">
        <v>0</v>
      </c>
      <c r="F145" s="209">
        <v>0</v>
      </c>
      <c r="G145" s="209">
        <v>0</v>
      </c>
      <c r="H145" s="210"/>
      <c r="I145" s="210">
        <v>0</v>
      </c>
      <c r="J145" s="210">
        <f>F145-I145</f>
        <v>0</v>
      </c>
      <c r="K145" s="210">
        <f>F145+I145</f>
        <v>0</v>
      </c>
      <c r="L145" s="288" t="s">
        <v>38</v>
      </c>
      <c r="M145" s="211" t="s">
        <v>38</v>
      </c>
      <c r="N145" s="214" t="s">
        <v>38</v>
      </c>
    </row>
    <row r="146" spans="1:14" ht="27.75" x14ac:dyDescent="0.4">
      <c r="A146" s="203">
        <v>21622</v>
      </c>
      <c r="B146" s="208">
        <v>15644</v>
      </c>
      <c r="C146" s="284" t="s">
        <v>11</v>
      </c>
      <c r="D146" s="209" t="e">
        <f t="array" ref="D146">INDEX('132 הפוך'!F:F,MATCH(1,('132 הפוך'!A:A=B146)*('132 הפוך'!B:B=A146),0))/100</f>
        <v>#N/A</v>
      </c>
      <c r="E146" s="209">
        <v>0.03</v>
      </c>
      <c r="F146" s="209">
        <v>0.03</v>
      </c>
      <c r="G146" s="209">
        <v>0.03</v>
      </c>
      <c r="H146" s="210" t="s">
        <v>8</v>
      </c>
      <c r="I146" s="210">
        <v>0.05</v>
      </c>
      <c r="J146" s="210">
        <f>IF((F146-I146)&lt;0,0,(F146-I146))</f>
        <v>0</v>
      </c>
      <c r="K146" s="210">
        <f>F146+I146</f>
        <v>0.08</v>
      </c>
      <c r="L146" s="216" t="s">
        <v>13</v>
      </c>
      <c r="M146" s="214" t="s">
        <v>13</v>
      </c>
      <c r="N146" s="214" t="s">
        <v>13</v>
      </c>
    </row>
    <row r="147" spans="1:14" ht="27.75" x14ac:dyDescent="0.4">
      <c r="A147" s="203">
        <v>21622</v>
      </c>
      <c r="B147" s="208"/>
      <c r="C147" s="284" t="s">
        <v>81</v>
      </c>
      <c r="D147" s="209" t="e">
        <f t="array" ref="D147">INDEX('132 הפוך'!F:F,MATCH(1,('132 הפוך'!A:A=12978)*('132 הפוך'!B:B=A146),0))/100+INDEX('132 הפוך'!F:F,MATCH(1,('132 הפוך'!A:A=15584)*('132 הפוך'!B:B=A146),0))/100+INDEX('132 הפוך'!F:F,MATCH(1,('132 הפוך'!A:A=17728)*('132 הפוך'!B:B=A146),0))/100+INDEX('132 הפוך'!F:F,MATCH(1,('132 הפוך'!A:A=12481)*('132 הפוך'!B:B=A146),0))/100</f>
        <v>#N/A</v>
      </c>
      <c r="E147" s="209">
        <v>0</v>
      </c>
      <c r="F147" s="209">
        <v>0</v>
      </c>
      <c r="G147" s="209">
        <v>0</v>
      </c>
      <c r="H147" s="210" t="s">
        <v>8</v>
      </c>
      <c r="I147" s="210">
        <v>0.05</v>
      </c>
      <c r="J147" s="210">
        <f>IF((F147-I147)&lt;0,0,(F147-I147))</f>
        <v>0</v>
      </c>
      <c r="K147" s="210">
        <f>F147+I147</f>
        <v>0.05</v>
      </c>
      <c r="L147" s="216"/>
      <c r="M147" s="214"/>
      <c r="N147" s="214"/>
    </row>
    <row r="148" spans="1:14" ht="27.75" x14ac:dyDescent="0.4">
      <c r="B148" s="208">
        <v>16144</v>
      </c>
      <c r="C148" s="285" t="s">
        <v>16</v>
      </c>
      <c r="D148" s="215" t="e">
        <f>SUM(D142:D147)</f>
        <v>#N/A</v>
      </c>
      <c r="E148" s="215">
        <f>SUM(E142:E147)</f>
        <v>1</v>
      </c>
      <c r="F148" s="215">
        <f>SUM(F142:F147)</f>
        <v>1</v>
      </c>
      <c r="G148" s="215">
        <f>SUM(G142:G147)</f>
        <v>1</v>
      </c>
      <c r="H148" s="216"/>
      <c r="I148" s="216"/>
      <c r="J148" s="210"/>
      <c r="K148" s="210"/>
      <c r="L148" s="216"/>
      <c r="M148" s="214"/>
      <c r="N148" s="214"/>
    </row>
    <row r="149" spans="1:14" ht="28.5" thickBot="1" x14ac:dyDescent="0.45">
      <c r="A149" s="203">
        <v>21622</v>
      </c>
      <c r="B149" s="208">
        <v>16144</v>
      </c>
      <c r="C149" s="286" t="s">
        <v>17</v>
      </c>
      <c r="D149" s="217" t="e">
        <f t="array" ref="D149">INDEX('132 הפוך'!F:F,MATCH(1,('132 הפוך'!A:A=B149)*('132 הפוך'!B:B=A149),0))/100</f>
        <v>#N/A</v>
      </c>
      <c r="E149" s="217">
        <v>0.03</v>
      </c>
      <c r="F149" s="209">
        <v>0.06</v>
      </c>
      <c r="G149" s="209">
        <v>0.06</v>
      </c>
      <c r="H149" s="218" t="s">
        <v>5</v>
      </c>
      <c r="I149" s="218">
        <v>0.06</v>
      </c>
      <c r="J149" s="210">
        <f>IF((F149-I149)&lt;0,0,(F149-I149))</f>
        <v>0</v>
      </c>
      <c r="K149" s="210">
        <f>F149+I149</f>
        <v>0.12</v>
      </c>
      <c r="L149" s="289" t="s">
        <v>18</v>
      </c>
      <c r="M149" s="219" t="s">
        <v>18</v>
      </c>
      <c r="N149" s="219" t="s">
        <v>18</v>
      </c>
    </row>
    <row r="150" spans="1:14" x14ac:dyDescent="0.35">
      <c r="B150" s="203" t="s">
        <v>19</v>
      </c>
      <c r="C150" s="203" t="s">
        <v>78</v>
      </c>
    </row>
    <row r="151" spans="1:14" x14ac:dyDescent="0.35">
      <c r="B151" s="203" t="s">
        <v>85</v>
      </c>
      <c r="C151" s="205" t="s">
        <v>90</v>
      </c>
      <c r="D151" s="205"/>
    </row>
    <row r="152" spans="1:14" ht="28.5" thickBot="1" x14ac:dyDescent="0.45">
      <c r="B152" s="203" t="s">
        <v>144</v>
      </c>
      <c r="C152" s="237" t="s">
        <v>540</v>
      </c>
      <c r="D152" s="206"/>
    </row>
    <row r="153" spans="1:14" ht="27.75" x14ac:dyDescent="0.4">
      <c r="C153" s="290" t="s">
        <v>0</v>
      </c>
      <c r="D153" s="280" t="s">
        <v>564</v>
      </c>
      <c r="E153" s="280" t="s">
        <v>215</v>
      </c>
      <c r="F153" s="290" t="s">
        <v>563</v>
      </c>
      <c r="G153" s="290" t="s">
        <v>514</v>
      </c>
      <c r="H153" s="290" t="s">
        <v>1</v>
      </c>
      <c r="I153" s="290" t="s">
        <v>189</v>
      </c>
      <c r="J153" s="291" t="s">
        <v>187</v>
      </c>
      <c r="K153" s="291" t="s">
        <v>188</v>
      </c>
      <c r="L153" s="280" t="s">
        <v>569</v>
      </c>
      <c r="M153" s="207" t="s">
        <v>515</v>
      </c>
      <c r="N153" s="207" t="s">
        <v>519</v>
      </c>
    </row>
    <row r="154" spans="1:14" ht="27.75" x14ac:dyDescent="0.4">
      <c r="A154" s="203">
        <v>21959</v>
      </c>
      <c r="B154" s="208">
        <v>13595</v>
      </c>
      <c r="C154" s="284" t="s">
        <v>4</v>
      </c>
      <c r="D154" s="209">
        <f t="array" ref="D154">INDEX('132 הפוך'!F:F,MATCH(1,('132 הפוך'!A:A=B154)*('132 הפוך'!B:B=A154),0))/100</f>
        <v>0</v>
      </c>
      <c r="E154" s="209">
        <v>0</v>
      </c>
      <c r="F154" s="209">
        <v>0</v>
      </c>
      <c r="G154" s="209">
        <v>0</v>
      </c>
      <c r="H154" s="210" t="s">
        <v>5</v>
      </c>
      <c r="I154" s="210">
        <v>0.06</v>
      </c>
      <c r="J154" s="210">
        <f>IF((F154-I154)&lt;0,0,(F154-I154))</f>
        <v>0</v>
      </c>
      <c r="K154" s="210">
        <f>F154+I154</f>
        <v>0.06</v>
      </c>
      <c r="L154" s="292" t="s">
        <v>588</v>
      </c>
      <c r="M154" s="213" t="s">
        <v>520</v>
      </c>
      <c r="N154" s="214"/>
    </row>
    <row r="155" spans="1:14" ht="27.75" x14ac:dyDescent="0.4">
      <c r="A155" s="203">
        <v>21959</v>
      </c>
      <c r="C155" s="284" t="s">
        <v>30</v>
      </c>
      <c r="D155" s="209">
        <f t="array" ref="D155">INDEX('132 הפוך'!F:F,MATCH(1,('132 הפוך'!A:A=13591)*('132 הפוך'!B:B=A158),0))/100-INDEX('132 הפוך'!F:F,MATCH(1,('132 הפוך'!A:A=19967)*('132 הפוך'!B:B=A158),0))/100</f>
        <v>0.81102688290049563</v>
      </c>
      <c r="E155" s="209">
        <v>0.85</v>
      </c>
      <c r="F155" s="209">
        <v>0.7</v>
      </c>
      <c r="G155" s="209">
        <v>0.85</v>
      </c>
      <c r="H155" s="212" t="s">
        <v>79</v>
      </c>
      <c r="I155" s="212">
        <v>0.05</v>
      </c>
      <c r="J155" s="210">
        <f>F155-I155</f>
        <v>0.64999999999999991</v>
      </c>
      <c r="K155" s="210">
        <f>IF((F155+I155)&gt;85%,85%,(F155+I155))</f>
        <v>0.75</v>
      </c>
      <c r="L155" s="287" t="s">
        <v>192</v>
      </c>
      <c r="M155" s="213" t="s">
        <v>192</v>
      </c>
      <c r="N155" s="221" t="s">
        <v>192</v>
      </c>
    </row>
    <row r="156" spans="1:14" ht="54.75" x14ac:dyDescent="0.4">
      <c r="A156" s="203">
        <v>21959</v>
      </c>
      <c r="B156" s="208">
        <v>15705</v>
      </c>
      <c r="C156" s="284" t="s">
        <v>80</v>
      </c>
      <c r="D156" s="209">
        <f t="array" ref="D156">INDEX('132 הפוך'!F:F,MATCH(1,('132 הפוך'!A:A=B156)*('132 הפוך'!B:B=A156),0))/100-D155</f>
        <v>9.9509156102038254E-2</v>
      </c>
      <c r="E156" s="209">
        <v>0.12</v>
      </c>
      <c r="F156" s="209">
        <v>0.25</v>
      </c>
      <c r="G156" s="209">
        <v>0.1</v>
      </c>
      <c r="H156" s="210" t="s">
        <v>8</v>
      </c>
      <c r="I156" s="210">
        <v>0.05</v>
      </c>
      <c r="J156" s="210">
        <f>F156-I156</f>
        <v>0.2</v>
      </c>
      <c r="K156" s="210">
        <f>F156+I156</f>
        <v>0.3</v>
      </c>
      <c r="L156" s="287" t="s">
        <v>538</v>
      </c>
      <c r="M156" s="213" t="s">
        <v>538</v>
      </c>
      <c r="N156" s="221" t="s">
        <v>199</v>
      </c>
    </row>
    <row r="157" spans="1:14" ht="27.75" x14ac:dyDescent="0.4">
      <c r="A157" s="203">
        <v>21959</v>
      </c>
      <c r="B157" s="208">
        <v>15704</v>
      </c>
      <c r="C157" s="284" t="s">
        <v>10</v>
      </c>
      <c r="D157" s="209">
        <f t="array" ref="D157">INDEX('132 הפוך'!F:F,MATCH(1,('132 הפוך'!A:A=B157)*('132 הפוך'!B:B=A157),0))/100</f>
        <v>0</v>
      </c>
      <c r="E157" s="209">
        <v>0</v>
      </c>
      <c r="F157" s="209">
        <v>0</v>
      </c>
      <c r="G157" s="209">
        <v>0</v>
      </c>
      <c r="H157" s="210"/>
      <c r="I157" s="210">
        <v>0</v>
      </c>
      <c r="J157" s="210">
        <f>F157-I157</f>
        <v>0</v>
      </c>
      <c r="K157" s="210">
        <f>F157+I157</f>
        <v>0</v>
      </c>
      <c r="L157" s="288" t="s">
        <v>38</v>
      </c>
      <c r="M157" s="211" t="s">
        <v>38</v>
      </c>
      <c r="N157" s="214" t="s">
        <v>38</v>
      </c>
    </row>
    <row r="158" spans="1:14" ht="27.75" x14ac:dyDescent="0.4">
      <c r="A158" s="203">
        <v>21959</v>
      </c>
      <c r="B158" s="208">
        <v>15644</v>
      </c>
      <c r="C158" s="284" t="s">
        <v>11</v>
      </c>
      <c r="D158" s="209">
        <f t="array" ref="D158">INDEX('132 הפוך'!F:F,MATCH(1,('132 הפוך'!A:A=B158)*('132 הפוך'!B:B=A158),0))/100</f>
        <v>8.9463960997466091E-2</v>
      </c>
      <c r="E158" s="209">
        <v>0.03</v>
      </c>
      <c r="F158" s="209">
        <v>0.05</v>
      </c>
      <c r="G158" s="209">
        <v>0.05</v>
      </c>
      <c r="H158" s="210" t="s">
        <v>8</v>
      </c>
      <c r="I158" s="210">
        <v>0.05</v>
      </c>
      <c r="J158" s="210">
        <f>IF((F158-I158)&lt;0,0,(F158-I158))</f>
        <v>0</v>
      </c>
      <c r="K158" s="210">
        <f>F158+I158</f>
        <v>0.1</v>
      </c>
      <c r="L158" s="216" t="s">
        <v>13</v>
      </c>
      <c r="M158" s="214" t="s">
        <v>13</v>
      </c>
      <c r="N158" s="214" t="s">
        <v>13</v>
      </c>
    </row>
    <row r="159" spans="1:14" ht="27.75" x14ac:dyDescent="0.4">
      <c r="A159" s="203">
        <v>21959</v>
      </c>
      <c r="B159" s="208"/>
      <c r="C159" s="284" t="s">
        <v>81</v>
      </c>
      <c r="D159" s="209">
        <f t="array" ref="D159">INDEX('132 הפוך'!F:F,MATCH(1,('132 הפוך'!A:A=12978)*('132 הפוך'!B:B=A158),0))/100+INDEX('132 הפוך'!F:F,MATCH(1,('132 הפוך'!A:A=15584)*('132 הפוך'!B:B=A158),0))/100+INDEX('132 הפוך'!F:F,MATCH(1,('132 הפוך'!A:A=17728)*('132 הפוך'!B:B=A158),0))/100+INDEX('132 הפוך'!F:F,MATCH(1,('132 הפוך'!A:A=12481)*('132 הפוך'!B:B=A158),0))/100</f>
        <v>0</v>
      </c>
      <c r="E159" s="209">
        <v>0</v>
      </c>
      <c r="F159" s="209">
        <v>0</v>
      </c>
      <c r="G159" s="209">
        <v>0</v>
      </c>
      <c r="H159" s="210" t="s">
        <v>8</v>
      </c>
      <c r="I159" s="210">
        <v>0.05</v>
      </c>
      <c r="J159" s="210">
        <f>IF((F159-I159)&lt;0,0,(F159-I159))</f>
        <v>0</v>
      </c>
      <c r="K159" s="210">
        <f>F159+I159</f>
        <v>0.05</v>
      </c>
      <c r="L159" s="216"/>
      <c r="M159" s="214"/>
      <c r="N159" s="214"/>
    </row>
    <row r="160" spans="1:14" ht="27.75" x14ac:dyDescent="0.4">
      <c r="B160" s="208">
        <v>16144</v>
      </c>
      <c r="C160" s="285" t="s">
        <v>16</v>
      </c>
      <c r="D160" s="215">
        <f>SUM(D154:D159)</f>
        <v>1</v>
      </c>
      <c r="E160" s="215">
        <f>SUM(E154:E159)</f>
        <v>1</v>
      </c>
      <c r="F160" s="215">
        <f>SUM(F154:F159)</f>
        <v>1</v>
      </c>
      <c r="G160" s="215">
        <f>SUM(G154:G159)</f>
        <v>1</v>
      </c>
      <c r="H160" s="216"/>
      <c r="I160" s="216"/>
      <c r="J160" s="210"/>
      <c r="K160" s="210"/>
      <c r="L160" s="216"/>
      <c r="M160" s="214"/>
      <c r="N160" s="214"/>
    </row>
    <row r="161" spans="1:23" ht="28.5" thickBot="1" x14ac:dyDescent="0.45">
      <c r="A161" s="203">
        <v>21959</v>
      </c>
      <c r="B161" s="208">
        <v>16144</v>
      </c>
      <c r="C161" s="286" t="s">
        <v>17</v>
      </c>
      <c r="D161" s="217">
        <f t="array" ref="D161">INDEX('132 הפוך'!F:F,MATCH(1,('132 הפוך'!A:A=B161)*('132 הפוך'!B:B=A161),0))/100</f>
        <v>0</v>
      </c>
      <c r="E161" s="217">
        <v>0.03</v>
      </c>
      <c r="F161" s="209">
        <v>0.03</v>
      </c>
      <c r="G161" s="209">
        <v>0.03</v>
      </c>
      <c r="H161" s="218" t="s">
        <v>5</v>
      </c>
      <c r="I161" s="218">
        <v>0.06</v>
      </c>
      <c r="J161" s="210">
        <f>IF((F161-I161)&lt;0,0,(F161-I161))</f>
        <v>0</v>
      </c>
      <c r="K161" s="210">
        <f>F161+I161</f>
        <v>0.09</v>
      </c>
      <c r="L161" s="289" t="s">
        <v>18</v>
      </c>
      <c r="M161" s="219" t="s">
        <v>18</v>
      </c>
      <c r="N161" s="219" t="s">
        <v>18</v>
      </c>
    </row>
    <row r="162" spans="1:23" x14ac:dyDescent="0.35">
      <c r="B162" s="203" t="s">
        <v>19</v>
      </c>
      <c r="C162" s="203" t="s">
        <v>78</v>
      </c>
    </row>
    <row r="163" spans="1:23" x14ac:dyDescent="0.35">
      <c r="B163" s="203" t="s">
        <v>85</v>
      </c>
      <c r="C163" s="205" t="s">
        <v>90</v>
      </c>
      <c r="D163" s="205"/>
    </row>
    <row r="164" spans="1:23" s="85" customFormat="1" ht="19.5" x14ac:dyDescent="0.3">
      <c r="A164" s="95"/>
      <c r="B164" s="95"/>
      <c r="C164" s="228" t="s">
        <v>548</v>
      </c>
    </row>
    <row r="165" spans="1:23" s="85" customFormat="1" ht="19.5" x14ac:dyDescent="0.3">
      <c r="A165" s="95"/>
      <c r="B165" s="95"/>
      <c r="C165" s="228" t="s">
        <v>546</v>
      </c>
    </row>
    <row r="166" spans="1:23" s="85" customFormat="1" ht="19.5" x14ac:dyDescent="0.3">
      <c r="A166" s="95"/>
      <c r="B166" s="95"/>
      <c r="C166" s="228" t="s">
        <v>549</v>
      </c>
    </row>
    <row r="167" spans="1:23" s="85" customFormat="1" ht="19.5" x14ac:dyDescent="0.3">
      <c r="A167" s="95"/>
      <c r="B167" s="95"/>
      <c r="C167" s="228" t="s">
        <v>550</v>
      </c>
    </row>
    <row r="168" spans="1:23" s="85" customFormat="1" ht="19.5" x14ac:dyDescent="0.3">
      <c r="A168" s="95"/>
      <c r="B168" s="95"/>
      <c r="C168" s="228" t="s">
        <v>553</v>
      </c>
    </row>
    <row r="169" spans="1:23" s="85" customFormat="1" ht="19.5" x14ac:dyDescent="0.3">
      <c r="A169" s="95"/>
      <c r="B169" s="95"/>
      <c r="C169" s="228" t="s">
        <v>551</v>
      </c>
    </row>
    <row r="170" spans="1:23" s="85" customFormat="1" ht="19.5" x14ac:dyDescent="0.3">
      <c r="A170" s="95"/>
      <c r="B170" s="95"/>
      <c r="C170" s="228" t="s">
        <v>552</v>
      </c>
    </row>
    <row r="171" spans="1:23" s="85" customFormat="1" ht="19.5" x14ac:dyDescent="0.3">
      <c r="A171" s="95"/>
      <c r="B171" s="95"/>
      <c r="C171" s="228" t="s">
        <v>554</v>
      </c>
    </row>
    <row r="172" spans="1:23" s="85" customFormat="1" ht="19.5" x14ac:dyDescent="0.3">
      <c r="A172" s="95"/>
      <c r="B172" s="95"/>
      <c r="C172" s="228" t="s">
        <v>547</v>
      </c>
    </row>
    <row r="173" spans="1:23" s="85" customFormat="1" ht="14.25" x14ac:dyDescent="0.2">
      <c r="C173" s="313" t="s">
        <v>735</v>
      </c>
      <c r="D173" s="313"/>
      <c r="E173" s="313"/>
      <c r="F173" s="313"/>
      <c r="G173" s="313"/>
      <c r="H173" s="313"/>
      <c r="I173" s="313"/>
      <c r="J173" s="313"/>
      <c r="K173" s="313"/>
      <c r="L173" s="313"/>
      <c r="P173" s="23"/>
      <c r="Q173" s="23"/>
      <c r="R173" s="23"/>
      <c r="S173" s="23"/>
      <c r="T173" s="23"/>
      <c r="U173" s="23"/>
      <c r="V173" s="23"/>
      <c r="W173" s="23"/>
    </row>
    <row r="191" spans="4:4" x14ac:dyDescent="0.35">
      <c r="D191" s="248"/>
    </row>
    <row r="192" spans="4:4" x14ac:dyDescent="0.35">
      <c r="D192" s="249"/>
    </row>
  </sheetData>
  <mergeCells count="1">
    <mergeCell ref="C173:L173"/>
  </mergeCells>
  <pageMargins left="0.70866141732283472" right="0.70866141732283472" top="0.74803149606299213" bottom="0.74803149606299213" header="0.31496062992125984" footer="0.31496062992125984"/>
  <pageSetup paperSize="9" scale="28" orientation="landscape" r:id="rId1"/>
  <rowBreaks count="2" manualBreakCount="2">
    <brk id="41" min="2" max="13" man="1"/>
    <brk id="152" min="2" max="13" man="1"/>
  </rowBreaks>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rightToLeft="1" topLeftCell="C1" zoomScale="55" zoomScaleNormal="55" zoomScaleSheetLayoutView="55" workbookViewId="0">
      <selection activeCell="J41" sqref="J41"/>
    </sheetView>
  </sheetViews>
  <sheetFormatPr defaultColWidth="9" defaultRowHeight="14.25" x14ac:dyDescent="0.2"/>
  <cols>
    <col min="1" max="1" width="9" style="63" hidden="1" customWidth="1"/>
    <col min="2" max="2" width="10.375" style="63" hidden="1" customWidth="1"/>
    <col min="3" max="3" width="55.75" style="63" customWidth="1"/>
    <col min="4" max="4" width="51.125" style="63" customWidth="1"/>
    <col min="5" max="5" width="21" style="63" hidden="1" customWidth="1"/>
    <col min="6" max="6" width="38.625" style="85" hidden="1" customWidth="1"/>
    <col min="7" max="7" width="44.125" style="85" customWidth="1"/>
    <col min="8" max="8" width="38.625" style="63" hidden="1" customWidth="1"/>
    <col min="9" max="9" width="37.375" style="63" customWidth="1"/>
    <col min="10" max="10" width="49.25" style="63" customWidth="1"/>
    <col min="11" max="11" width="49.125" style="63" customWidth="1"/>
    <col min="12" max="12" width="74.625" style="85" bestFit="1" customWidth="1"/>
    <col min="13" max="13" width="74.625" style="63" hidden="1" customWidth="1"/>
    <col min="14" max="16384" width="9" style="63"/>
  </cols>
  <sheetData>
    <row r="1" spans="1:13" ht="16.5" thickBot="1" x14ac:dyDescent="0.3">
      <c r="B1" s="63">
        <v>17374</v>
      </c>
      <c r="C1" s="236" t="s">
        <v>49</v>
      </c>
    </row>
    <row r="2" spans="1:13" ht="25.5" x14ac:dyDescent="0.35">
      <c r="B2" s="63">
        <v>18966</v>
      </c>
      <c r="C2" s="280" t="s">
        <v>0</v>
      </c>
      <c r="D2" s="280" t="s">
        <v>564</v>
      </c>
      <c r="E2" s="280" t="s">
        <v>1</v>
      </c>
      <c r="F2" s="280" t="s">
        <v>215</v>
      </c>
      <c r="G2" s="280" t="s">
        <v>563</v>
      </c>
      <c r="H2" s="280" t="s">
        <v>514</v>
      </c>
      <c r="I2" s="280" t="s">
        <v>189</v>
      </c>
      <c r="J2" s="281" t="s">
        <v>187</v>
      </c>
      <c r="K2" s="281" t="s">
        <v>188</v>
      </c>
      <c r="L2" s="280" t="s">
        <v>569</v>
      </c>
      <c r="M2" s="37" t="s">
        <v>3</v>
      </c>
    </row>
    <row r="3" spans="1:13" ht="26.25" x14ac:dyDescent="0.4">
      <c r="A3" s="63">
        <v>3049</v>
      </c>
      <c r="B3" s="81">
        <v>13595</v>
      </c>
      <c r="C3" s="276" t="s">
        <v>4</v>
      </c>
      <c r="D3" s="39">
        <f t="array" ref="D3">INDEX('132 הפוך'!F:F,MATCH(1,('132 הפוך'!A:A=B3)*('132 הפוך'!B:B=A3),0))/100</f>
        <v>0.124197189529378</v>
      </c>
      <c r="E3" s="41" t="s">
        <v>5</v>
      </c>
      <c r="F3" s="40">
        <v>0.13</v>
      </c>
      <c r="G3" s="40">
        <v>0.13</v>
      </c>
      <c r="H3" s="40">
        <v>0.13</v>
      </c>
      <c r="I3" s="41">
        <v>0.06</v>
      </c>
      <c r="J3" s="41">
        <f>G3-I3</f>
        <v>7.0000000000000007E-2</v>
      </c>
      <c r="K3" s="41">
        <f t="shared" ref="K3:K8" si="0">G3+I3</f>
        <v>0.19</v>
      </c>
      <c r="L3" s="46" t="s">
        <v>520</v>
      </c>
      <c r="M3" s="42" t="s">
        <v>502</v>
      </c>
    </row>
    <row r="4" spans="1:13" ht="26.25" x14ac:dyDescent="0.4">
      <c r="A4" s="63">
        <v>3049</v>
      </c>
      <c r="B4" s="79"/>
      <c r="C4" s="276" t="s">
        <v>87</v>
      </c>
      <c r="D4" s="39">
        <f t="array" ref="D4">INDEX('132 הפוך'!F:F,MATCH(1,('132 הפוך'!A:A=13591)*('132 הפוך'!B:B=A7),0))/100-INDEX('132 הפוך'!F:F,MATCH(1,('132 הפוך'!A:A=19967)*('132 הפוך'!B:B=A7),0))/100</f>
        <v>0.37438306077493289</v>
      </c>
      <c r="E4" s="43">
        <v>-0.05</v>
      </c>
      <c r="F4" s="41">
        <v>0.37</v>
      </c>
      <c r="G4" s="41">
        <v>0.37</v>
      </c>
      <c r="H4" s="41">
        <v>0.37</v>
      </c>
      <c r="I4" s="43">
        <v>0.05</v>
      </c>
      <c r="J4" s="41">
        <f>G4-I4</f>
        <v>0.32</v>
      </c>
      <c r="K4" s="41">
        <f t="shared" si="0"/>
        <v>0.42</v>
      </c>
      <c r="L4" s="46" t="s">
        <v>192</v>
      </c>
      <c r="M4" s="42" t="s">
        <v>9</v>
      </c>
    </row>
    <row r="5" spans="1:13" ht="26.25" x14ac:dyDescent="0.4">
      <c r="A5" s="63">
        <v>3049</v>
      </c>
      <c r="B5" s="81">
        <v>15705</v>
      </c>
      <c r="C5" s="276" t="s">
        <v>42</v>
      </c>
      <c r="D5" s="39">
        <f t="array" ref="D5">INDEX('132 הפוך'!F:F,MATCH(1,('132 הפוך'!A:A=B5)*('132 הפוך'!B:B=A5),0))/100-D4</f>
        <v>0.18823775403583209</v>
      </c>
      <c r="E5" s="41" t="s">
        <v>8</v>
      </c>
      <c r="F5" s="41">
        <v>0.2</v>
      </c>
      <c r="G5" s="41">
        <v>0.19</v>
      </c>
      <c r="H5" s="41">
        <v>0.2</v>
      </c>
      <c r="I5" s="41">
        <v>0.05</v>
      </c>
      <c r="J5" s="41">
        <f>G5-I5</f>
        <v>0.14000000000000001</v>
      </c>
      <c r="K5" s="41">
        <f t="shared" si="0"/>
        <v>0.24</v>
      </c>
      <c r="L5" s="46" t="s">
        <v>523</v>
      </c>
      <c r="M5" s="42" t="s">
        <v>9</v>
      </c>
    </row>
    <row r="6" spans="1:13" ht="26.25" x14ac:dyDescent="0.4">
      <c r="A6" s="63">
        <v>3049</v>
      </c>
      <c r="B6" s="81">
        <v>15704</v>
      </c>
      <c r="C6" s="276" t="s">
        <v>10</v>
      </c>
      <c r="D6" s="39">
        <f t="array" ref="D6">INDEX('132 הפוך'!F:F,MATCH(1,('132 הפוך'!A:A=B6)*('132 הפוך'!B:B=A6),0))/100</f>
        <v>0.20230201145285598</v>
      </c>
      <c r="E6" s="41" t="s">
        <v>5</v>
      </c>
      <c r="F6" s="40">
        <v>0.24</v>
      </c>
      <c r="G6" s="41">
        <v>0.22</v>
      </c>
      <c r="H6" s="41">
        <v>0.23</v>
      </c>
      <c r="I6" s="41">
        <v>0.06</v>
      </c>
      <c r="J6" s="41">
        <f>G6-I6</f>
        <v>0.16</v>
      </c>
      <c r="K6" s="41">
        <f t="shared" si="0"/>
        <v>0.28000000000000003</v>
      </c>
      <c r="L6" s="46" t="s">
        <v>26</v>
      </c>
      <c r="M6" s="42" t="s">
        <v>26</v>
      </c>
    </row>
    <row r="7" spans="1:13" ht="26.25" x14ac:dyDescent="0.4">
      <c r="A7" s="63">
        <v>3049</v>
      </c>
      <c r="B7" s="81">
        <v>15644</v>
      </c>
      <c r="C7" s="276" t="s">
        <v>11</v>
      </c>
      <c r="D7" s="39">
        <f t="array" ref="D7">INDEX('132 הפוך'!F:F,MATCH(1,('132 הפוך'!A:A=B7)*('132 הפוך'!B:B=A7),0))/100</f>
        <v>4.0611204783761796E-2</v>
      </c>
      <c r="E7" s="41" t="s">
        <v>8</v>
      </c>
      <c r="F7" s="41">
        <v>0.02</v>
      </c>
      <c r="G7" s="41">
        <v>0.02</v>
      </c>
      <c r="H7" s="41">
        <v>0.02</v>
      </c>
      <c r="I7" s="41">
        <v>0.05</v>
      </c>
      <c r="J7" s="41">
        <f>IF((G7-I7)&lt;0,0,(G7-I7))</f>
        <v>0</v>
      </c>
      <c r="K7" s="41">
        <f t="shared" si="0"/>
        <v>7.0000000000000007E-2</v>
      </c>
      <c r="L7" s="46" t="s">
        <v>13</v>
      </c>
      <c r="M7" s="42" t="s">
        <v>13</v>
      </c>
    </row>
    <row r="8" spans="1:13" ht="27" thickBot="1" x14ac:dyDescent="0.45">
      <c r="A8" s="63">
        <v>3049</v>
      </c>
      <c r="B8" s="81"/>
      <c r="C8" s="276" t="s">
        <v>86</v>
      </c>
      <c r="D8" s="39">
        <f t="array" ref="D8">INDEX('132 הפוך'!F:F,MATCH(1,('132 הפוך'!A:A=12978)*('132 הפוך'!B:B=A7),0))/100+INDEX('132 הפוך'!F:F,MATCH(1,('132 הפוך'!A:A=15584)*('132 הפוך'!B:B=A7),0))/100+INDEX('132 הפוך'!F:F,MATCH(1,('132 הפוך'!A:A=17728)*('132 הפוך'!B:B=A7),0))/100+INDEX('132 הפוך'!F:F,MATCH(1,('132 הפוך'!A:A=12481)*('132 הפוך'!B:B=A7),0))/100</f>
        <v>7.0268779423238267E-2</v>
      </c>
      <c r="E8" s="41" t="s">
        <v>8</v>
      </c>
      <c r="F8" s="41">
        <v>0.04</v>
      </c>
      <c r="G8" s="41">
        <v>7.0000000000000007E-2</v>
      </c>
      <c r="H8" s="41">
        <v>0.05</v>
      </c>
      <c r="I8" s="41">
        <v>0.05</v>
      </c>
      <c r="J8" s="41">
        <f>IF((G8-I8)&lt;0,0,(G8-I8))</f>
        <v>2.0000000000000004E-2</v>
      </c>
      <c r="K8" s="41">
        <f t="shared" si="0"/>
        <v>0.12000000000000001</v>
      </c>
      <c r="L8" s="46"/>
      <c r="M8" s="42"/>
    </row>
    <row r="9" spans="1:13" ht="26.25" x14ac:dyDescent="0.4">
      <c r="B9" s="81">
        <v>16144</v>
      </c>
      <c r="C9" s="282" t="s">
        <v>16</v>
      </c>
      <c r="D9" s="44">
        <f>SUM(D3:D8)</f>
        <v>0.999999999999999</v>
      </c>
      <c r="E9" s="46"/>
      <c r="F9" s="45">
        <f>SUM(F3:F8)</f>
        <v>1</v>
      </c>
      <c r="G9" s="45">
        <f>SUM(G3:G8)</f>
        <v>1</v>
      </c>
      <c r="H9" s="45">
        <f>SUM(H3:H8)</f>
        <v>1</v>
      </c>
      <c r="I9" s="46"/>
      <c r="J9" s="41"/>
      <c r="K9" s="41"/>
      <c r="L9" s="46"/>
      <c r="M9" s="42"/>
    </row>
    <row r="10" spans="1:13" ht="27" thickBot="1" x14ac:dyDescent="0.45">
      <c r="A10" s="63">
        <v>3049</v>
      </c>
      <c r="B10" s="81">
        <v>16144</v>
      </c>
      <c r="C10" s="278" t="s">
        <v>17</v>
      </c>
      <c r="D10" s="48">
        <f t="array" ref="D10">INDEX('132 הפוך'!F:F,MATCH(1,('132 הפוך'!A:A=B10)*('132 הפוך'!B:B=A10),0))/100</f>
        <v>0.109250897152326</v>
      </c>
      <c r="E10" s="49" t="s">
        <v>5</v>
      </c>
      <c r="F10" s="49">
        <v>0.1</v>
      </c>
      <c r="G10" s="49">
        <v>0.1</v>
      </c>
      <c r="H10" s="49">
        <v>0.1</v>
      </c>
      <c r="I10" s="49">
        <v>0.06</v>
      </c>
      <c r="J10" s="49">
        <f>G10-I10</f>
        <v>4.0000000000000008E-2</v>
      </c>
      <c r="K10" s="41">
        <f>G10+I10</f>
        <v>0.16</v>
      </c>
      <c r="L10" s="279" t="s">
        <v>18</v>
      </c>
      <c r="M10" s="50" t="s">
        <v>18</v>
      </c>
    </row>
    <row r="11" spans="1:13" ht="18" x14ac:dyDescent="0.25">
      <c r="B11" s="64" t="s">
        <v>19</v>
      </c>
      <c r="C11" s="77" t="s">
        <v>190</v>
      </c>
      <c r="D11" s="78"/>
    </row>
    <row r="12" spans="1:13" ht="18" x14ac:dyDescent="0.25">
      <c r="B12" s="64" t="s">
        <v>85</v>
      </c>
      <c r="C12" s="77" t="s">
        <v>90</v>
      </c>
      <c r="D12" s="78"/>
    </row>
    <row r="13" spans="1:13" s="85" customFormat="1" ht="19.5" x14ac:dyDescent="0.3">
      <c r="A13" s="95"/>
      <c r="B13" s="95"/>
      <c r="C13" s="228" t="s">
        <v>548</v>
      </c>
    </row>
    <row r="14" spans="1:13" s="85" customFormat="1" ht="19.5" x14ac:dyDescent="0.3">
      <c r="A14" s="95"/>
      <c r="B14" s="95"/>
      <c r="C14" s="228" t="s">
        <v>546</v>
      </c>
    </row>
    <row r="15" spans="1:13" s="85" customFormat="1" ht="19.5" x14ac:dyDescent="0.3">
      <c r="A15" s="95"/>
      <c r="B15" s="95"/>
      <c r="C15" s="228" t="s">
        <v>549</v>
      </c>
    </row>
    <row r="16" spans="1:13" s="85" customFormat="1" ht="19.5" x14ac:dyDescent="0.3">
      <c r="A16" s="95"/>
      <c r="B16" s="95"/>
      <c r="C16" s="228" t="s">
        <v>550</v>
      </c>
    </row>
    <row r="17" spans="1:3" s="85" customFormat="1" ht="19.5" x14ac:dyDescent="0.3">
      <c r="A17" s="95"/>
      <c r="B17" s="95"/>
      <c r="C17" s="228" t="s">
        <v>553</v>
      </c>
    </row>
    <row r="18" spans="1:3" s="85" customFormat="1" ht="19.5" x14ac:dyDescent="0.3">
      <c r="A18" s="95"/>
      <c r="B18" s="95"/>
      <c r="C18" s="228" t="s">
        <v>551</v>
      </c>
    </row>
    <row r="19" spans="1:3" s="85" customFormat="1" ht="19.5" x14ac:dyDescent="0.3">
      <c r="A19" s="95"/>
      <c r="B19" s="95"/>
      <c r="C19" s="228" t="s">
        <v>552</v>
      </c>
    </row>
    <row r="20" spans="1:3" s="85" customFormat="1" ht="19.5" x14ac:dyDescent="0.3">
      <c r="A20" s="95"/>
      <c r="B20" s="95"/>
      <c r="C20" s="228" t="s">
        <v>554</v>
      </c>
    </row>
    <row r="21" spans="1:3" s="85" customFormat="1" ht="19.5" x14ac:dyDescent="0.3">
      <c r="A21" s="95"/>
      <c r="B21" s="95"/>
      <c r="C21" s="228" t="s">
        <v>547</v>
      </c>
    </row>
    <row r="22" spans="1:3" s="312" customFormat="1" x14ac:dyDescent="0.2">
      <c r="A22" s="312" t="s">
        <v>735</v>
      </c>
    </row>
  </sheetData>
  <mergeCells count="1">
    <mergeCell ref="A22:XFD22"/>
  </mergeCells>
  <pageMargins left="0.7" right="0.7" top="0.75" bottom="0.75" header="0.3" footer="0.3"/>
  <pageSetup paperSize="9" scale="25" orientation="landscape"/>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rightToLeft="1" topLeftCell="C1" zoomScale="55" zoomScaleNormal="55" zoomScaleSheetLayoutView="55" workbookViewId="0">
      <selection activeCell="L37" sqref="L37"/>
    </sheetView>
  </sheetViews>
  <sheetFormatPr defaultRowHeight="14.25" x14ac:dyDescent="0.2"/>
  <cols>
    <col min="1" max="1" width="9" style="63" hidden="1" customWidth="1"/>
    <col min="2" max="2" width="20.125" hidden="1" customWidth="1"/>
    <col min="3" max="3" width="27.25" customWidth="1"/>
    <col min="4" max="4" width="51.125" customWidth="1"/>
    <col min="5" max="5" width="39.25" hidden="1" customWidth="1"/>
    <col min="6" max="6" width="39.375" style="85" hidden="1" customWidth="1"/>
    <col min="7" max="7" width="44.125" style="85" customWidth="1"/>
    <col min="8" max="8" width="39.375" style="85" hidden="1" customWidth="1"/>
    <col min="9" max="9" width="37.375" customWidth="1"/>
    <col min="10" max="10" width="49.25" customWidth="1"/>
    <col min="11" max="11" width="49.125" customWidth="1"/>
    <col min="12" max="12" width="86.375" style="85" customWidth="1"/>
    <col min="13" max="13" width="86.375" hidden="1" customWidth="1"/>
  </cols>
  <sheetData>
    <row r="1" spans="1:13" ht="16.5" thickBot="1" x14ac:dyDescent="0.3">
      <c r="B1" s="67">
        <v>9492</v>
      </c>
      <c r="C1" s="236" t="s">
        <v>116</v>
      </c>
    </row>
    <row r="2" spans="1:13" ht="25.5" x14ac:dyDescent="0.35">
      <c r="C2" s="280" t="s">
        <v>0</v>
      </c>
      <c r="D2" s="280" t="s">
        <v>564</v>
      </c>
      <c r="E2" s="280" t="s">
        <v>101</v>
      </c>
      <c r="F2" s="280" t="s">
        <v>215</v>
      </c>
      <c r="G2" s="280" t="s">
        <v>563</v>
      </c>
      <c r="H2" s="280" t="s">
        <v>514</v>
      </c>
      <c r="I2" s="280" t="s">
        <v>189</v>
      </c>
      <c r="J2" s="281" t="s">
        <v>187</v>
      </c>
      <c r="K2" s="281" t="s">
        <v>188</v>
      </c>
      <c r="L2" s="280" t="s">
        <v>515</v>
      </c>
      <c r="M2" s="36" t="s">
        <v>3</v>
      </c>
    </row>
    <row r="3" spans="1:13" ht="26.25" x14ac:dyDescent="0.4">
      <c r="A3" s="63">
        <v>9492</v>
      </c>
      <c r="B3" s="81">
        <v>13595</v>
      </c>
      <c r="C3" s="276" t="s">
        <v>4</v>
      </c>
      <c r="D3" s="39">
        <f t="array" ref="D3">INDEX('132 הפוך'!F:F,MATCH(1,('132 הפוך'!A:A=B3)*('132 הפוך'!B:B=A3),0))/100</f>
        <v>0.35046388643506499</v>
      </c>
      <c r="E3" s="41" t="s">
        <v>5</v>
      </c>
      <c r="F3" s="39">
        <v>0.33</v>
      </c>
      <c r="G3" s="39">
        <v>0.35</v>
      </c>
      <c r="H3" s="39">
        <v>0.34</v>
      </c>
      <c r="I3" s="41">
        <v>0.06</v>
      </c>
      <c r="J3" s="41">
        <f>G3-I3</f>
        <v>0.28999999999999998</v>
      </c>
      <c r="K3" s="41">
        <f>G3+I3</f>
        <v>0.41</v>
      </c>
      <c r="L3" s="42" t="s">
        <v>520</v>
      </c>
      <c r="M3" s="65" t="s">
        <v>502</v>
      </c>
    </row>
    <row r="4" spans="1:13" ht="51.75" x14ac:dyDescent="0.4">
      <c r="A4" s="63">
        <v>9492</v>
      </c>
      <c r="B4" s="81">
        <v>15705</v>
      </c>
      <c r="C4" s="276" t="s">
        <v>7</v>
      </c>
      <c r="D4" s="39">
        <f t="array" ref="D4">INDEX('132 הפוך'!F:F,MATCH(1,('132 הפוך'!A:A=B4)*('132 הפוך'!B:B=A4),0))/100</f>
        <v>0.26632276502543095</v>
      </c>
      <c r="E4" s="43" t="s">
        <v>8</v>
      </c>
      <c r="F4" s="39">
        <v>0.28999999999999998</v>
      </c>
      <c r="G4" s="39">
        <v>0.28999999999999998</v>
      </c>
      <c r="H4" s="39">
        <v>0.28999999999999998</v>
      </c>
      <c r="I4" s="43">
        <v>0.05</v>
      </c>
      <c r="J4" s="41">
        <f>G4-I4</f>
        <v>0.24</v>
      </c>
      <c r="K4" s="41">
        <f>G4+I4</f>
        <v>0.33999999999999997</v>
      </c>
      <c r="L4" s="42" t="s">
        <v>9</v>
      </c>
      <c r="M4" s="65" t="s">
        <v>159</v>
      </c>
    </row>
    <row r="5" spans="1:13" ht="51.75" x14ac:dyDescent="0.4">
      <c r="A5" s="63">
        <v>9492</v>
      </c>
      <c r="B5" s="81">
        <v>15704</v>
      </c>
      <c r="C5" s="276" t="s">
        <v>25</v>
      </c>
      <c r="D5" s="39">
        <f t="array" ref="D5">INDEX('132 הפוך'!F:F,MATCH(1,('132 הפוך'!A:A=B5)*('132 הפוך'!B:B=A5),0))/100</f>
        <v>0.31363595449762899</v>
      </c>
      <c r="E5" s="41" t="s">
        <v>5</v>
      </c>
      <c r="F5" s="39">
        <v>0.31</v>
      </c>
      <c r="G5" s="39">
        <v>0.3</v>
      </c>
      <c r="H5" s="39">
        <v>0.31</v>
      </c>
      <c r="I5" s="41">
        <v>0.06</v>
      </c>
      <c r="J5" s="41">
        <f>G5-I5</f>
        <v>0.24</v>
      </c>
      <c r="K5" s="41">
        <f>G5+I5</f>
        <v>0.36</v>
      </c>
      <c r="L5" s="42" t="s">
        <v>158</v>
      </c>
      <c r="M5" s="65" t="s">
        <v>160</v>
      </c>
    </row>
    <row r="6" spans="1:13" ht="26.25" x14ac:dyDescent="0.4">
      <c r="A6" s="63">
        <v>9492</v>
      </c>
      <c r="B6" s="81">
        <v>15644</v>
      </c>
      <c r="C6" s="276" t="s">
        <v>11</v>
      </c>
      <c r="D6" s="39">
        <f t="array" ref="D6">INDEX('132 הפוך'!F:F,MATCH(1,('132 הפוך'!A:A=B6)*('132 הפוך'!B:B=A6),0))/100</f>
        <v>6.4298648880030396E-2</v>
      </c>
      <c r="E6" s="41" t="s">
        <v>8</v>
      </c>
      <c r="F6" s="39">
        <v>0.05</v>
      </c>
      <c r="G6" s="39">
        <v>0.04</v>
      </c>
      <c r="H6" s="39">
        <v>0.05</v>
      </c>
      <c r="I6" s="41">
        <v>0.05</v>
      </c>
      <c r="J6" s="41">
        <f>IF((G6-I6)&lt;0,0,(G6-I6))</f>
        <v>0</v>
      </c>
      <c r="K6" s="41">
        <f>G6+I6</f>
        <v>0.09</v>
      </c>
      <c r="L6" s="42" t="s">
        <v>13</v>
      </c>
      <c r="M6" s="65" t="s">
        <v>27</v>
      </c>
    </row>
    <row r="7" spans="1:13" ht="27" thickBot="1" x14ac:dyDescent="0.45">
      <c r="A7" s="63">
        <v>9492</v>
      </c>
      <c r="B7" s="81"/>
      <c r="C7" s="276" t="s">
        <v>14</v>
      </c>
      <c r="D7" s="39">
        <f t="array" ref="D7">INDEX('132 הפוך'!F:F,MATCH(1,('132 הפוך'!A:A=12978)*('132 הפוך'!B:B=A6),0))/100+INDEX('132 הפוך'!F:F,MATCH(1,('132 הפוך'!A:A=15584)*('132 הפוך'!B:B=A6),0))/100+INDEX('132 הפוך'!F:F,MATCH(1,('132 הפוך'!A:A=17728)*('132 הפוך'!B:B=A6),0))/100+INDEX('132 הפוך'!F:F,MATCH(1,('132 הפוך'!A:A=12481)*('132 הפוך'!B:B=A6),0))/100</f>
        <v>5.2787451618442893E-3</v>
      </c>
      <c r="E7" s="41" t="s">
        <v>8</v>
      </c>
      <c r="F7" s="39">
        <v>0.02</v>
      </c>
      <c r="G7" s="39">
        <v>0.02</v>
      </c>
      <c r="H7" s="39">
        <v>0.01</v>
      </c>
      <c r="I7" s="41">
        <v>0.05</v>
      </c>
      <c r="J7" s="41">
        <f>IF((G7-I7)&lt;0,0,(G7-I7))</f>
        <v>0</v>
      </c>
      <c r="K7" s="41">
        <f>G7+I7</f>
        <v>7.0000000000000007E-2</v>
      </c>
      <c r="L7" s="42"/>
      <c r="M7" s="41"/>
    </row>
    <row r="8" spans="1:13" ht="26.25" x14ac:dyDescent="0.4">
      <c r="C8" s="282" t="s">
        <v>16</v>
      </c>
      <c r="D8" s="44">
        <f>SUM(D3:D7)</f>
        <v>0.99999999999999956</v>
      </c>
      <c r="E8" s="45">
        <f t="shared" ref="E8:G8" si="0">SUM(E3:E7)</f>
        <v>0</v>
      </c>
      <c r="F8" s="45">
        <f t="shared" ref="F8" si="1">SUM(F3:F7)</f>
        <v>1</v>
      </c>
      <c r="G8" s="45">
        <f t="shared" si="0"/>
        <v>1</v>
      </c>
      <c r="H8" s="45">
        <f t="shared" ref="H8" si="2">SUM(H3:H7)</f>
        <v>1</v>
      </c>
      <c r="I8" s="46"/>
      <c r="J8" s="41"/>
      <c r="K8" s="41"/>
      <c r="L8" s="42"/>
      <c r="M8" s="41"/>
    </row>
    <row r="9" spans="1:13" ht="27" thickBot="1" x14ac:dyDescent="0.45">
      <c r="A9" s="63">
        <v>9492</v>
      </c>
      <c r="B9" s="81">
        <v>16144</v>
      </c>
      <c r="C9" s="278" t="s">
        <v>28</v>
      </c>
      <c r="D9" s="48">
        <f t="array" ref="D9">INDEX('132 הפוך'!F:F,MATCH(1,('132 הפוך'!A:A=B9)*('132 הפוך'!B:B=A9),0))/100</f>
        <v>0.180783224837853</v>
      </c>
      <c r="E9" s="49" t="s">
        <v>5</v>
      </c>
      <c r="F9" s="49">
        <v>0.15</v>
      </c>
      <c r="G9" s="39">
        <v>0.19</v>
      </c>
      <c r="H9" s="39">
        <v>0.17</v>
      </c>
      <c r="I9" s="49">
        <v>0.06</v>
      </c>
      <c r="J9" s="41">
        <f>IF((G9-I9)&gt;0%,(G9-I9),0%)</f>
        <v>0.13</v>
      </c>
      <c r="K9" s="41">
        <f>G9+I9</f>
        <v>0.25</v>
      </c>
      <c r="L9" s="50" t="s">
        <v>18</v>
      </c>
      <c r="M9" s="65" t="s">
        <v>29</v>
      </c>
    </row>
    <row r="10" spans="1:13" x14ac:dyDescent="0.2">
      <c r="B10" t="s">
        <v>19</v>
      </c>
      <c r="C10" s="4" t="s">
        <v>50</v>
      </c>
    </row>
    <row r="11" spans="1:13" s="85" customFormat="1" ht="19.5" x14ac:dyDescent="0.3">
      <c r="A11" s="95"/>
      <c r="B11" s="95"/>
      <c r="C11" s="228" t="s">
        <v>548</v>
      </c>
    </row>
    <row r="12" spans="1:13" s="85" customFormat="1" ht="19.5" x14ac:dyDescent="0.3">
      <c r="A12" s="95"/>
      <c r="B12" s="95"/>
      <c r="C12" s="228" t="s">
        <v>546</v>
      </c>
    </row>
    <row r="13" spans="1:13" s="85" customFormat="1" ht="19.5" x14ac:dyDescent="0.3">
      <c r="A13" s="95"/>
      <c r="B13" s="95"/>
      <c r="C13" s="228" t="s">
        <v>549</v>
      </c>
    </row>
    <row r="14" spans="1:13" s="85" customFormat="1" ht="19.5" x14ac:dyDescent="0.3">
      <c r="A14" s="95"/>
      <c r="B14" s="95"/>
      <c r="C14" s="228" t="s">
        <v>550</v>
      </c>
    </row>
    <row r="15" spans="1:13" s="85" customFormat="1" ht="19.5" x14ac:dyDescent="0.3">
      <c r="A15" s="95"/>
      <c r="B15" s="95"/>
      <c r="C15" s="228" t="s">
        <v>553</v>
      </c>
    </row>
    <row r="16" spans="1:13" s="85" customFormat="1" ht="19.5" x14ac:dyDescent="0.3">
      <c r="A16" s="95"/>
      <c r="B16" s="95"/>
      <c r="C16" s="228" t="s">
        <v>551</v>
      </c>
    </row>
    <row r="17" spans="1:3" s="85" customFormat="1" ht="19.5" x14ac:dyDescent="0.3">
      <c r="A17" s="95"/>
      <c r="B17" s="95"/>
      <c r="C17" s="228" t="s">
        <v>552</v>
      </c>
    </row>
    <row r="18" spans="1:3" s="85" customFormat="1" ht="19.5" x14ac:dyDescent="0.3">
      <c r="A18" s="95"/>
      <c r="B18" s="95"/>
      <c r="C18" s="228" t="s">
        <v>554</v>
      </c>
    </row>
    <row r="19" spans="1:3" s="85" customFormat="1" ht="19.5" x14ac:dyDescent="0.3">
      <c r="A19" s="95"/>
      <c r="B19" s="95"/>
      <c r="C19" s="228" t="s">
        <v>547</v>
      </c>
    </row>
    <row r="20" spans="1:3" s="312" customFormat="1" x14ac:dyDescent="0.2">
      <c r="A20" s="312" t="s">
        <v>735</v>
      </c>
    </row>
  </sheetData>
  <mergeCells count="1">
    <mergeCell ref="A20:XFD20"/>
  </mergeCells>
  <pageMargins left="0.7" right="0.7" top="0.75" bottom="0.75" header="0.3" footer="0.3"/>
  <pageSetup paperSize="9" scale="23" orientation="landscape"/>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rightToLeft="1" topLeftCell="B34" zoomScaleNormal="100" workbookViewId="0">
      <selection activeCell="A49" sqref="A49:XFD49"/>
    </sheetView>
  </sheetViews>
  <sheetFormatPr defaultColWidth="9" defaultRowHeight="25.5" x14ac:dyDescent="0.35"/>
  <cols>
    <col min="1" max="1" width="9" style="180" hidden="1" customWidth="1"/>
    <col min="2" max="2" width="106.125" style="180" customWidth="1"/>
    <col min="3" max="3" width="9.25" style="180" bestFit="1" customWidth="1"/>
    <col min="4" max="4" width="33.125" style="180" bestFit="1" customWidth="1"/>
    <col min="5" max="5" width="8.375" style="180" hidden="1" customWidth="1"/>
    <col min="6" max="6" width="33.125" style="180" hidden="1" customWidth="1"/>
    <col min="7" max="7" width="8.375" style="180" hidden="1" customWidth="1"/>
    <col min="8" max="8" width="57.375" style="180" hidden="1" customWidth="1"/>
    <col min="9" max="14" width="9" style="180"/>
    <col min="15" max="15" width="77.75" style="180" customWidth="1"/>
    <col min="16" max="16384" width="9" style="180"/>
  </cols>
  <sheetData>
    <row r="1" spans="1:9" ht="26.25" x14ac:dyDescent="0.4">
      <c r="A1" s="181">
        <v>8801</v>
      </c>
      <c r="B1" s="182" t="s">
        <v>105</v>
      </c>
    </row>
    <row r="2" spans="1:9" ht="27" thickBot="1" x14ac:dyDescent="0.45">
      <c r="A2" s="181"/>
      <c r="B2" s="317" t="s">
        <v>737</v>
      </c>
      <c r="C2" s="317"/>
      <c r="D2" s="317"/>
    </row>
    <row r="3" spans="1:9" x14ac:dyDescent="0.35">
      <c r="B3" s="183" t="s">
        <v>51</v>
      </c>
      <c r="C3" s="318" t="s">
        <v>572</v>
      </c>
      <c r="D3" s="319"/>
      <c r="E3" s="318" t="s">
        <v>516</v>
      </c>
      <c r="F3" s="319"/>
      <c r="G3" s="318" t="s">
        <v>52</v>
      </c>
      <c r="H3" s="319"/>
      <c r="I3" s="314" t="s">
        <v>738</v>
      </c>
    </row>
    <row r="4" spans="1:9" ht="26.25" x14ac:dyDescent="0.4">
      <c r="B4" s="184" t="s">
        <v>53</v>
      </c>
      <c r="C4" s="250">
        <v>0.5</v>
      </c>
      <c r="D4" s="185" t="s">
        <v>54</v>
      </c>
      <c r="E4" s="186">
        <v>0.55000000000000004</v>
      </c>
      <c r="F4" s="185" t="s">
        <v>54</v>
      </c>
      <c r="G4" s="186">
        <v>0.6</v>
      </c>
      <c r="H4" s="185" t="s">
        <v>54</v>
      </c>
      <c r="I4" s="314"/>
    </row>
    <row r="5" spans="1:9" ht="76.5" x14ac:dyDescent="0.35">
      <c r="B5" s="187" t="s">
        <v>121</v>
      </c>
      <c r="C5" s="250">
        <v>0.34</v>
      </c>
      <c r="D5" s="185" t="s">
        <v>55</v>
      </c>
      <c r="E5" s="186">
        <v>0.28000000000000003</v>
      </c>
      <c r="F5" s="185" t="s">
        <v>55</v>
      </c>
      <c r="G5" s="186">
        <v>0.24</v>
      </c>
      <c r="H5" s="185" t="s">
        <v>55</v>
      </c>
      <c r="I5" s="314"/>
    </row>
    <row r="6" spans="1:9" ht="33.75" customHeight="1" x14ac:dyDescent="0.35">
      <c r="B6" s="188" t="s">
        <v>107</v>
      </c>
      <c r="C6" s="250">
        <v>0.11</v>
      </c>
      <c r="D6" s="185" t="s">
        <v>40</v>
      </c>
      <c r="E6" s="186">
        <v>0.12</v>
      </c>
      <c r="F6" s="185" t="s">
        <v>40</v>
      </c>
      <c r="G6" s="186">
        <v>0.11</v>
      </c>
      <c r="H6" s="185" t="s">
        <v>40</v>
      </c>
      <c r="I6" s="314"/>
    </row>
    <row r="7" spans="1:9" ht="26.25" thickBot="1" x14ac:dyDescent="0.4">
      <c r="B7" s="189" t="s">
        <v>108</v>
      </c>
      <c r="C7" s="190">
        <v>0.05</v>
      </c>
      <c r="D7" s="191" t="s">
        <v>27</v>
      </c>
      <c r="E7" s="190">
        <v>0.05</v>
      </c>
      <c r="F7" s="191" t="s">
        <v>27</v>
      </c>
      <c r="G7" s="190">
        <v>0.05</v>
      </c>
      <c r="H7" s="191" t="s">
        <v>27</v>
      </c>
      <c r="I7" s="314"/>
    </row>
    <row r="8" spans="1:9" x14ac:dyDescent="0.35">
      <c r="B8" s="320" t="s">
        <v>738</v>
      </c>
      <c r="C8" s="320"/>
      <c r="D8" s="320"/>
      <c r="E8" s="186"/>
      <c r="F8" s="192"/>
      <c r="G8" s="186"/>
      <c r="H8" s="192"/>
    </row>
    <row r="9" spans="1:9" ht="26.25" x14ac:dyDescent="0.4">
      <c r="A9" s="181">
        <v>5926</v>
      </c>
      <c r="B9" s="182" t="s">
        <v>58</v>
      </c>
    </row>
    <row r="10" spans="1:9" ht="27" thickBot="1" x14ac:dyDescent="0.45">
      <c r="A10" s="181"/>
      <c r="B10" s="317" t="s">
        <v>739</v>
      </c>
      <c r="C10" s="317"/>
      <c r="D10" s="317"/>
    </row>
    <row r="11" spans="1:9" x14ac:dyDescent="0.35">
      <c r="B11" s="183" t="s">
        <v>51</v>
      </c>
      <c r="C11" s="318" t="s">
        <v>572</v>
      </c>
      <c r="D11" s="319"/>
      <c r="E11" s="318" t="s">
        <v>516</v>
      </c>
      <c r="F11" s="319"/>
      <c r="G11" s="318" t="s">
        <v>52</v>
      </c>
      <c r="H11" s="319"/>
      <c r="I11" s="314" t="s">
        <v>740</v>
      </c>
    </row>
    <row r="12" spans="1:9" ht="26.25" x14ac:dyDescent="0.4">
      <c r="B12" s="184" t="s">
        <v>53</v>
      </c>
      <c r="C12" s="186">
        <v>0.5</v>
      </c>
      <c r="D12" s="185" t="s">
        <v>54</v>
      </c>
      <c r="E12" s="186">
        <v>0.55000000000000004</v>
      </c>
      <c r="F12" s="185" t="s">
        <v>54</v>
      </c>
      <c r="G12" s="186">
        <v>0.6</v>
      </c>
      <c r="H12" s="185" t="s">
        <v>54</v>
      </c>
      <c r="I12" s="314"/>
    </row>
    <row r="13" spans="1:9" ht="76.5" x14ac:dyDescent="0.35">
      <c r="B13" s="187" t="s">
        <v>121</v>
      </c>
      <c r="C13" s="186">
        <v>0.34</v>
      </c>
      <c r="D13" s="185" t="s">
        <v>55</v>
      </c>
      <c r="E13" s="186">
        <v>0.28000000000000003</v>
      </c>
      <c r="F13" s="185" t="s">
        <v>55</v>
      </c>
      <c r="G13" s="186">
        <v>0.24</v>
      </c>
      <c r="H13" s="185" t="s">
        <v>55</v>
      </c>
      <c r="I13" s="314"/>
    </row>
    <row r="14" spans="1:9" x14ac:dyDescent="0.35">
      <c r="B14" s="188" t="s">
        <v>107</v>
      </c>
      <c r="C14" s="186">
        <v>0.11</v>
      </c>
      <c r="D14" s="185" t="s">
        <v>40</v>
      </c>
      <c r="E14" s="186">
        <v>0.12</v>
      </c>
      <c r="F14" s="185" t="s">
        <v>40</v>
      </c>
      <c r="G14" s="186">
        <v>0.11</v>
      </c>
      <c r="H14" s="185" t="s">
        <v>40</v>
      </c>
      <c r="I14" s="314"/>
    </row>
    <row r="15" spans="1:9" ht="26.25" thickBot="1" x14ac:dyDescent="0.4">
      <c r="B15" s="189" t="s">
        <v>108</v>
      </c>
      <c r="C15" s="190">
        <v>0.05</v>
      </c>
      <c r="D15" s="191" t="s">
        <v>27</v>
      </c>
      <c r="E15" s="190">
        <v>0.05</v>
      </c>
      <c r="F15" s="191" t="s">
        <v>27</v>
      </c>
      <c r="G15" s="190">
        <v>0.05</v>
      </c>
      <c r="H15" s="191" t="s">
        <v>27</v>
      </c>
      <c r="I15" s="314"/>
    </row>
    <row r="16" spans="1:9" ht="15" customHeight="1" x14ac:dyDescent="0.35">
      <c r="B16" s="316" t="s">
        <v>740</v>
      </c>
      <c r="C16" s="316"/>
      <c r="D16" s="316"/>
    </row>
    <row r="17" spans="1:9" ht="26.25" x14ac:dyDescent="0.4">
      <c r="A17" s="181">
        <v>9611</v>
      </c>
      <c r="B17" s="182" t="s">
        <v>106</v>
      </c>
    </row>
    <row r="18" spans="1:9" ht="27" thickBot="1" x14ac:dyDescent="0.45">
      <c r="A18" s="181"/>
      <c r="B18" s="317" t="s">
        <v>741</v>
      </c>
      <c r="C18" s="317"/>
      <c r="D18" s="317"/>
    </row>
    <row r="19" spans="1:9" x14ac:dyDescent="0.35">
      <c r="B19" s="183" t="s">
        <v>51</v>
      </c>
      <c r="C19" s="318" t="s">
        <v>572</v>
      </c>
      <c r="D19" s="319"/>
      <c r="E19" s="318" t="s">
        <v>516</v>
      </c>
      <c r="F19" s="319"/>
      <c r="G19" s="318" t="s">
        <v>52</v>
      </c>
      <c r="H19" s="319"/>
      <c r="I19" s="314" t="s">
        <v>742</v>
      </c>
    </row>
    <row r="20" spans="1:9" ht="26.25" x14ac:dyDescent="0.4">
      <c r="B20" s="184" t="s">
        <v>53</v>
      </c>
      <c r="C20" s="186">
        <v>0.5</v>
      </c>
      <c r="D20" s="185" t="s">
        <v>54</v>
      </c>
      <c r="E20" s="186">
        <v>0.55000000000000004</v>
      </c>
      <c r="F20" s="185" t="s">
        <v>54</v>
      </c>
      <c r="G20" s="186">
        <v>0.6</v>
      </c>
      <c r="H20" s="185" t="s">
        <v>54</v>
      </c>
      <c r="I20" s="314"/>
    </row>
    <row r="21" spans="1:9" ht="66" customHeight="1" x14ac:dyDescent="0.35">
      <c r="B21" s="187" t="s">
        <v>97</v>
      </c>
      <c r="C21" s="186">
        <v>0.34</v>
      </c>
      <c r="D21" s="185" t="s">
        <v>55</v>
      </c>
      <c r="E21" s="186">
        <v>0.28000000000000003</v>
      </c>
      <c r="F21" s="185" t="s">
        <v>55</v>
      </c>
      <c r="G21" s="186">
        <v>0.24</v>
      </c>
      <c r="H21" s="185" t="s">
        <v>55</v>
      </c>
      <c r="I21" s="314"/>
    </row>
    <row r="22" spans="1:9" x14ac:dyDescent="0.35">
      <c r="B22" s="188"/>
      <c r="C22" s="186">
        <v>0.11</v>
      </c>
      <c r="D22" s="185" t="s">
        <v>40</v>
      </c>
      <c r="E22" s="186">
        <v>0.12</v>
      </c>
      <c r="F22" s="185" t="s">
        <v>40</v>
      </c>
      <c r="G22" s="186">
        <v>0.11</v>
      </c>
      <c r="H22" s="185" t="s">
        <v>40</v>
      </c>
      <c r="I22" s="314"/>
    </row>
    <row r="23" spans="1:9" ht="26.25" thickBot="1" x14ac:dyDescent="0.4">
      <c r="B23" s="189"/>
      <c r="C23" s="190">
        <v>0.05</v>
      </c>
      <c r="D23" s="191" t="s">
        <v>27</v>
      </c>
      <c r="E23" s="190">
        <v>0.05</v>
      </c>
      <c r="F23" s="191" t="s">
        <v>27</v>
      </c>
      <c r="G23" s="190">
        <v>0.05</v>
      </c>
      <c r="H23" s="191" t="s">
        <v>27</v>
      </c>
      <c r="I23" s="314"/>
    </row>
    <row r="24" spans="1:9" x14ac:dyDescent="0.35">
      <c r="B24" s="316" t="s">
        <v>742</v>
      </c>
      <c r="C24" s="316"/>
      <c r="D24" s="316"/>
    </row>
    <row r="25" spans="1:9" ht="26.25" x14ac:dyDescent="0.4">
      <c r="B25" s="182" t="s">
        <v>152</v>
      </c>
      <c r="C25" s="296"/>
      <c r="D25" s="296"/>
    </row>
    <row r="26" spans="1:9" ht="27" thickBot="1" x14ac:dyDescent="0.45">
      <c r="A26" s="180">
        <v>8887</v>
      </c>
      <c r="B26" s="317" t="s">
        <v>743</v>
      </c>
      <c r="C26" s="317"/>
      <c r="D26" s="317"/>
    </row>
    <row r="27" spans="1:9" x14ac:dyDescent="0.35">
      <c r="B27" s="295" t="s">
        <v>51</v>
      </c>
      <c r="C27" s="321" t="s">
        <v>572</v>
      </c>
      <c r="D27" s="322"/>
      <c r="E27" s="321" t="s">
        <v>516</v>
      </c>
      <c r="F27" s="322"/>
      <c r="G27" s="321" t="s">
        <v>52</v>
      </c>
      <c r="H27" s="322"/>
      <c r="I27" s="314" t="s">
        <v>744</v>
      </c>
    </row>
    <row r="28" spans="1:9" ht="26.25" x14ac:dyDescent="0.4">
      <c r="B28" s="184" t="s">
        <v>53</v>
      </c>
      <c r="C28" s="186">
        <v>0.5</v>
      </c>
      <c r="D28" s="185" t="s">
        <v>54</v>
      </c>
      <c r="E28" s="186">
        <v>0.55000000000000004</v>
      </c>
      <c r="F28" s="185" t="s">
        <v>54</v>
      </c>
      <c r="G28" s="186">
        <v>0.6</v>
      </c>
      <c r="H28" s="185" t="s">
        <v>54</v>
      </c>
      <c r="I28" s="314"/>
    </row>
    <row r="29" spans="1:9" ht="51" x14ac:dyDescent="0.35">
      <c r="B29" s="187" t="s">
        <v>57</v>
      </c>
      <c r="C29" s="186">
        <v>0.34</v>
      </c>
      <c r="D29" s="185" t="s">
        <v>55</v>
      </c>
      <c r="E29" s="186">
        <v>0.28000000000000003</v>
      </c>
      <c r="F29" s="185" t="s">
        <v>55</v>
      </c>
      <c r="G29" s="186">
        <v>0.24</v>
      </c>
      <c r="H29" s="185" t="s">
        <v>55</v>
      </c>
      <c r="I29" s="314"/>
    </row>
    <row r="30" spans="1:9" x14ac:dyDescent="0.35">
      <c r="B30" s="188" t="s">
        <v>98</v>
      </c>
      <c r="C30" s="186">
        <v>0.11</v>
      </c>
      <c r="D30" s="185" t="s">
        <v>40</v>
      </c>
      <c r="E30" s="186">
        <v>0.12</v>
      </c>
      <c r="F30" s="185" t="s">
        <v>40</v>
      </c>
      <c r="G30" s="186">
        <v>0.11</v>
      </c>
      <c r="H30" s="185" t="s">
        <v>40</v>
      </c>
      <c r="I30" s="314"/>
    </row>
    <row r="31" spans="1:9" ht="26.25" thickBot="1" x14ac:dyDescent="0.4">
      <c r="B31" s="189"/>
      <c r="C31" s="190">
        <v>0.05</v>
      </c>
      <c r="D31" s="191" t="s">
        <v>27</v>
      </c>
      <c r="E31" s="190">
        <v>0.05</v>
      </c>
      <c r="F31" s="191" t="s">
        <v>27</v>
      </c>
      <c r="G31" s="190">
        <v>0.05</v>
      </c>
      <c r="H31" s="191" t="s">
        <v>27</v>
      </c>
      <c r="I31" s="314"/>
    </row>
    <row r="32" spans="1:9" x14ac:dyDescent="0.35">
      <c r="B32" s="316" t="s">
        <v>744</v>
      </c>
      <c r="C32" s="316"/>
      <c r="D32" s="316"/>
    </row>
    <row r="33" spans="1:9" ht="26.25" x14ac:dyDescent="0.4">
      <c r="B33" s="182" t="s">
        <v>161</v>
      </c>
    </row>
    <row r="34" spans="1:9" ht="27" thickBot="1" x14ac:dyDescent="0.45">
      <c r="A34" s="180">
        <v>7732</v>
      </c>
      <c r="B34" s="317" t="s">
        <v>745</v>
      </c>
      <c r="C34" s="317"/>
      <c r="D34" s="317"/>
    </row>
    <row r="35" spans="1:9" x14ac:dyDescent="0.35">
      <c r="B35" s="183" t="s">
        <v>51</v>
      </c>
      <c r="C35" s="318" t="s">
        <v>572</v>
      </c>
      <c r="D35" s="319"/>
      <c r="E35" s="318" t="s">
        <v>516</v>
      </c>
      <c r="F35" s="319"/>
      <c r="G35" s="318" t="s">
        <v>52</v>
      </c>
      <c r="H35" s="319"/>
    </row>
    <row r="36" spans="1:9" ht="26.25" x14ac:dyDescent="0.4">
      <c r="B36" s="184" t="s">
        <v>53</v>
      </c>
      <c r="C36" s="186">
        <v>0.75</v>
      </c>
      <c r="D36" s="185" t="s">
        <v>54</v>
      </c>
      <c r="E36" s="186">
        <v>0.75</v>
      </c>
      <c r="F36" s="185" t="s">
        <v>54</v>
      </c>
      <c r="G36" s="186">
        <v>0.8</v>
      </c>
      <c r="H36" s="185" t="s">
        <v>54</v>
      </c>
      <c r="I36" s="314" t="s">
        <v>746</v>
      </c>
    </row>
    <row r="37" spans="1:9" ht="153" x14ac:dyDescent="0.35">
      <c r="B37" s="187" t="s">
        <v>225</v>
      </c>
      <c r="C37" s="186">
        <v>0.2</v>
      </c>
      <c r="D37" s="185" t="s">
        <v>55</v>
      </c>
      <c r="E37" s="186">
        <v>0.2</v>
      </c>
      <c r="F37" s="185" t="s">
        <v>55</v>
      </c>
      <c r="G37" s="186">
        <v>0.15</v>
      </c>
      <c r="H37" s="185" t="s">
        <v>55</v>
      </c>
      <c r="I37" s="314"/>
    </row>
    <row r="38" spans="1:9" x14ac:dyDescent="0.35">
      <c r="B38" s="188"/>
      <c r="C38" s="186"/>
      <c r="D38" s="185"/>
      <c r="E38" s="186"/>
      <c r="F38" s="185"/>
      <c r="G38" s="186"/>
      <c r="H38" s="185"/>
      <c r="I38" s="314"/>
    </row>
    <row r="39" spans="1:9" ht="26.25" thickBot="1" x14ac:dyDescent="0.4">
      <c r="B39" s="189"/>
      <c r="C39" s="190">
        <v>0.05</v>
      </c>
      <c r="D39" s="191" t="s">
        <v>27</v>
      </c>
      <c r="E39" s="190">
        <v>0.05</v>
      </c>
      <c r="F39" s="191" t="s">
        <v>27</v>
      </c>
      <c r="G39" s="190">
        <v>0.05</v>
      </c>
      <c r="H39" s="191" t="s">
        <v>27</v>
      </c>
      <c r="I39" s="314"/>
    </row>
    <row r="40" spans="1:9" s="85" customFormat="1" ht="19.5" x14ac:dyDescent="0.3">
      <c r="A40" s="95"/>
      <c r="B40" s="228" t="s">
        <v>548</v>
      </c>
    </row>
    <row r="41" spans="1:9" s="85" customFormat="1" ht="19.5" x14ac:dyDescent="0.3">
      <c r="A41" s="95"/>
      <c r="B41" s="228" t="s">
        <v>546</v>
      </c>
    </row>
    <row r="42" spans="1:9" s="85" customFormat="1" ht="19.5" x14ac:dyDescent="0.3">
      <c r="A42" s="95"/>
      <c r="B42" s="228" t="s">
        <v>549</v>
      </c>
    </row>
    <row r="43" spans="1:9" s="85" customFormat="1" ht="19.5" x14ac:dyDescent="0.3">
      <c r="A43" s="95"/>
      <c r="B43" s="228" t="s">
        <v>550</v>
      </c>
    </row>
    <row r="44" spans="1:9" s="85" customFormat="1" ht="19.5" x14ac:dyDescent="0.3">
      <c r="A44" s="95"/>
      <c r="B44" s="228" t="s">
        <v>553</v>
      </c>
    </row>
    <row r="45" spans="1:9" s="85" customFormat="1" ht="19.5" x14ac:dyDescent="0.3">
      <c r="A45" s="95"/>
      <c r="B45" s="228" t="s">
        <v>551</v>
      </c>
    </row>
    <row r="46" spans="1:9" s="85" customFormat="1" ht="19.5" x14ac:dyDescent="0.3">
      <c r="A46" s="95"/>
      <c r="B46" s="228" t="s">
        <v>552</v>
      </c>
    </row>
    <row r="47" spans="1:9" s="85" customFormat="1" ht="19.5" x14ac:dyDescent="0.3">
      <c r="A47" s="95"/>
      <c r="B47" s="228" t="s">
        <v>554</v>
      </c>
    </row>
    <row r="48" spans="1:9" s="85" customFormat="1" ht="19.5" x14ac:dyDescent="0.3">
      <c r="A48" s="95"/>
      <c r="B48" s="228" t="s">
        <v>547</v>
      </c>
    </row>
    <row r="49" spans="1:1" s="315" customFormat="1" x14ac:dyDescent="0.35">
      <c r="A49" s="315" t="s">
        <v>735</v>
      </c>
    </row>
  </sheetData>
  <mergeCells count="30">
    <mergeCell ref="E19:F19"/>
    <mergeCell ref="C19:D19"/>
    <mergeCell ref="C11:D11"/>
    <mergeCell ref="C3:D3"/>
    <mergeCell ref="B2:D2"/>
    <mergeCell ref="I3:I7"/>
    <mergeCell ref="B8:D8"/>
    <mergeCell ref="B10:D10"/>
    <mergeCell ref="I11:I15"/>
    <mergeCell ref="B16:D16"/>
    <mergeCell ref="B18:D18"/>
    <mergeCell ref="I19:I23"/>
    <mergeCell ref="G19:H19"/>
    <mergeCell ref="G11:H11"/>
    <mergeCell ref="G3:H3"/>
    <mergeCell ref="E3:F3"/>
    <mergeCell ref="E11:F11"/>
    <mergeCell ref="I36:I39"/>
    <mergeCell ref="A49:XFD49"/>
    <mergeCell ref="B24:D24"/>
    <mergeCell ref="B26:D26"/>
    <mergeCell ref="I27:I31"/>
    <mergeCell ref="B32:D32"/>
    <mergeCell ref="B34:D34"/>
    <mergeCell ref="C35:D35"/>
    <mergeCell ref="C27:D27"/>
    <mergeCell ref="G35:H35"/>
    <mergeCell ref="G27:H27"/>
    <mergeCell ref="E27:F27"/>
    <mergeCell ref="E35:F35"/>
  </mergeCells>
  <pageMargins left="0.7" right="0.7" top="0.75" bottom="0.75" header="0.3" footer="0.3"/>
  <pageSetup paperSize="9" scale="41"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10</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CUSTOMERS-869076397-196</_dlc_DocId>
    <_dlc_DocIdUrl xmlns="21e3d994-461f-4904-b5d3-a3b49fb448a4">
      <Url>https://www-edit.harel-ext.com/long-term-savings/pension/funds/pension-al/_layouts/15/DocIdRedir.aspx?ID=CUSTOMERS-869076397-196</Url>
      <Description>CUSTOMERS-869076397-196</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664D9E71-BAC7-4D2A-8C10-33B3D2C628A8}"/>
</file>

<file path=customXml/itemProps2.xml><?xml version="1.0" encoding="utf-8"?>
<ds:datastoreItem xmlns:ds="http://schemas.openxmlformats.org/officeDocument/2006/customXml" ds:itemID="{468BE188-5BCD-4470-8992-FA06FC7BF06E}">
  <ds:schemaRefs>
    <ds:schemaRef ds:uri="http://schemas.microsoft.com/sharepoint/v3/contenttype/forms"/>
  </ds:schemaRefs>
</ds:datastoreItem>
</file>

<file path=customXml/itemProps3.xml><?xml version="1.0" encoding="utf-8"?>
<ds:datastoreItem xmlns:ds="http://schemas.openxmlformats.org/officeDocument/2006/customXml" ds:itemID="{AC05E371-A71A-4436-BBB9-284FA45B51A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A0E3854F-733D-4501-9B9D-1EC369AD0A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vt:i4>
      </vt:variant>
    </vt:vector>
  </HeadingPairs>
  <TitlesOfParts>
    <vt:vector size="44" baseType="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קופות גמל להשקעה</vt:lpstr>
      <vt:lpstr>מתמחות גמל להשקעה</vt:lpstr>
      <vt:lpstr>חסכון לכל ילד</vt:lpstr>
      <vt:lpstr>מתמחות חסכון לכל ילד</vt:lpstr>
      <vt:lpstr>דוח 132</vt:lpstr>
      <vt:lpstr>132 הפוך</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גמל להשקעה'!Print_Area</vt:lpstr>
      <vt:lpstr>'מתמחות חו"ל'!Print_Area</vt:lpstr>
      <vt:lpstr>'מתמחות חסכון לכל ילד'!Print_Area</vt:lpstr>
      <vt:lpstr>'מתמחות כספי'!Print_Area</vt:lpstr>
      <vt:lpstr>'מתמחות מדד'!Print_Area</vt:lpstr>
      <vt:lpstr>'מתמחות מניות'!Print_Area</vt:lpstr>
      <vt:lpstr>'מתמחות עד 10%'!Print_Area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2019</dc:title>
  <dc:creator>Gilad Oshri</dc:creator>
  <cp:lastModifiedBy>נועה בר-סלע</cp:lastModifiedBy>
  <cp:lastPrinted>2019-01-08T10:08:21Z</cp:lastPrinted>
  <dcterms:created xsi:type="dcterms:W3CDTF">2011-12-08T07:43:52Z</dcterms:created>
  <dcterms:modified xsi:type="dcterms:W3CDTF">2021-09-09T12:31:49Z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4c7e8c54-de54-4c3e-940a-b8e2204d370b</vt:lpwstr>
  </property>
  <property fmtid="{D5CDD505-2E9C-101B-9397-08002B2CF9AE}" pid="4" name="Order">
    <vt:r8>19600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